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defaultThemeVersion="166925"/>
  <mc:AlternateContent xmlns:mc="http://schemas.openxmlformats.org/markup-compatibility/2006">
    <mc:Choice Requires="x15">
      <x15ac:absPath xmlns:x15ac="http://schemas.microsoft.com/office/spreadsheetml/2010/11/ac" url="C:\Users\HOGAR\OneDrive - Universidad del Magdalena\PLATAFORMAS\1. PROCESOS CONTRACTUALES\2024\2. REPORTES PUBLICACIÓN\"/>
    </mc:Choice>
  </mc:AlternateContent>
  <xr:revisionPtr revIDLastSave="0" documentId="13_ncr:1_{18A9703D-F601-4FCD-83B4-85A490107BB7}" xr6:coauthVersionLast="47" xr6:coauthVersionMax="47" xr10:uidLastSave="{00000000-0000-0000-0000-000000000000}"/>
  <bookViews>
    <workbookView xWindow="-120" yWindow="-120" windowWidth="20730" windowHeight="11040" xr2:uid="{5A608683-4373-42E5-BAD2-CD63E31B1F35}"/>
  </bookViews>
  <sheets>
    <sheet name="1.CPF" sheetId="10" r:id="rId1"/>
    <sheet name="2.CREO" sheetId="5" r:id="rId2"/>
    <sheet name="3.DAD" sheetId="7" r:id="rId3"/>
    <sheet name="4.FCB" sheetId="1" r:id="rId4"/>
    <sheet name="5.FCE" sheetId="6" r:id="rId5"/>
    <sheet name="6.FCS" sheetId="16" r:id="rId6"/>
    <sheet name="7.FEE" sheetId="17" r:id="rId7"/>
    <sheet name="8.FHU" sheetId="13" r:id="rId8"/>
    <sheet name="9.FIN" sheetId="14" r:id="rId9"/>
    <sheet name="10.VAC" sheetId="3" r:id="rId10"/>
    <sheet name="11.VAD.ADM" sheetId="15" r:id="rId11"/>
    <sheet name="12.VAD.CONT." sheetId="12" r:id="rId12"/>
    <sheet name="13.VEX" sheetId="11" r:id="rId13"/>
    <sheet name="14.VIN" sheetId="4" r:id="rId14"/>
  </sheets>
  <externalReferences>
    <externalReference r:id="rId15"/>
    <externalReference r:id="rId16"/>
    <externalReference r:id="rId17"/>
    <externalReference r:id="rId18"/>
    <externalReference r:id="rId19"/>
    <externalReference r:id="rId20"/>
  </externalReferences>
  <definedNames>
    <definedName name="_xlnm._FilterDatabase" localSheetId="0" hidden="1">'1.CPF'!$A$7:$BT$73</definedName>
    <definedName name="_xlnm._FilterDatabase" localSheetId="9" hidden="1">'10.VAC'!$A$7:$BT$7</definedName>
    <definedName name="_xlnm._FilterDatabase" localSheetId="10" hidden="1">'11.VAD.ADM'!$A$7:$BT$195</definedName>
    <definedName name="_xlnm._FilterDatabase" localSheetId="11" hidden="1">'12.VAD.CONT.'!$A$7:$BT$1336</definedName>
    <definedName name="_xlnm._FilterDatabase" localSheetId="12" hidden="1">'13.VEX'!$A$7:$BT$383</definedName>
    <definedName name="_xlnm._FilterDatabase" localSheetId="13" hidden="1">'14.VIN'!$A$7:$BT$453</definedName>
    <definedName name="_xlnm._FilterDatabase" localSheetId="1" hidden="1">'2.CREO'!$A$7:$BT$93</definedName>
    <definedName name="_xlnm._FilterDatabase" localSheetId="2" hidden="1">'3.DAD'!$A$7:$BT$267</definedName>
    <definedName name="_xlnm._FilterDatabase" localSheetId="3" hidden="1">'4.FCB'!$A$7:$BT$7</definedName>
    <definedName name="_xlnm._FilterDatabase" localSheetId="4" hidden="1">'5.FCE'!$A$7:$BT$44</definedName>
    <definedName name="_xlnm._FilterDatabase" localSheetId="5" hidden="1">'6.FCS'!$A$7:$BT$7</definedName>
    <definedName name="_xlnm._FilterDatabase" localSheetId="6" hidden="1">'7.FEE'!$A$7:$BT$7</definedName>
    <definedName name="_xlnm._FilterDatabase" localSheetId="7" hidden="1">'8.FHU'!$A$7:$BT$30</definedName>
    <definedName name="_xlnm._FilterDatabase" localSheetId="8" hidden="1">'9.FIN'!$A$7:$BT$30</definedName>
    <definedName name="_Hlk171603897" localSheetId="4">'5.FCE'!$J$35</definedName>
    <definedName name="cortea" localSheetId="0">[1]Datos!$C$2:$C$14</definedName>
    <definedName name="cortea" localSheetId="9">[2]Datos!$C$2:$C$14</definedName>
    <definedName name="cortea" localSheetId="10">[3]Datos!$C$2:$C$14</definedName>
    <definedName name="cortea" localSheetId="11">[3]Datos!$C$2:$C$14</definedName>
    <definedName name="cortea" localSheetId="12">[4]Datos!$C$2:$C$14</definedName>
    <definedName name="cortea" localSheetId="13">[1]Datos!$C$2:$C$14</definedName>
    <definedName name="cortea" localSheetId="1">[1]Datos!$C$2:$C$14</definedName>
    <definedName name="cortea" localSheetId="2">[3]Datos!$C$2:$C$14</definedName>
    <definedName name="cortea" localSheetId="4">[3]Datos!$C$2:$C$14</definedName>
    <definedName name="cortea" localSheetId="5">[1]Datos!$C$2:$C$14</definedName>
    <definedName name="cortea" localSheetId="6">[1]Datos!$C$2:$C$14</definedName>
    <definedName name="cortea" localSheetId="7">[1]Datos!$C$2:$C$14</definedName>
    <definedName name="cortea" localSheetId="8">[1]Datos!$C$2:$C$14</definedName>
    <definedName name="cortea">[5]Datos!$C$2:$C$14</definedName>
    <definedName name="Delegatarios" localSheetId="0">[1]Datos!$B$2:$B$17</definedName>
    <definedName name="Delegatarios" localSheetId="9">[2]Datos!$B$2:$B$17</definedName>
    <definedName name="Delegatarios" localSheetId="10">[3]Datos!$B$2:$B$17</definedName>
    <definedName name="Delegatarios" localSheetId="11">[3]Datos!$B$2:$B$17</definedName>
    <definedName name="Delegatarios" localSheetId="12">[4]Datos!$B$2:$B$17</definedName>
    <definedName name="Delegatarios" localSheetId="13">[1]Datos!$B$2:$B$17</definedName>
    <definedName name="Delegatarios" localSheetId="1">[1]Datos!$B$2:$B$17</definedName>
    <definedName name="Delegatarios" localSheetId="2">[3]Datos!$B$2:$B$17</definedName>
    <definedName name="Delegatarios" localSheetId="4">[3]Datos!$B$2:$B$17</definedName>
    <definedName name="Delegatarios" localSheetId="5">[1]Datos!$B$2:$B$17</definedName>
    <definedName name="Delegatarios" localSheetId="6">[1]Datos!$B$2:$B$17</definedName>
    <definedName name="Delegatarios" localSheetId="7">[1]Datos!$B$2:$B$17</definedName>
    <definedName name="Delegatarios" localSheetId="8">[1]Datos!$B$2:$B$17</definedName>
    <definedName name="Delegatarios">[5]Datos!$B$2:$B$17</definedName>
    <definedName name="modalidad" localSheetId="0">[1]Datos!$E$2:$E$9</definedName>
    <definedName name="modalidad" localSheetId="9">[2]Datos!$E$2:$E$9</definedName>
    <definedName name="modalidad" localSheetId="10">[3]Datos!$E$2:$E$9</definedName>
    <definedName name="modalidad" localSheetId="11">[3]Datos!$E$2:$E$9</definedName>
    <definedName name="modalidad" localSheetId="12">[4]Datos!$E$2:$E$9</definedName>
    <definedName name="modalidad" localSheetId="13">[1]Datos!$E$2:$E$9</definedName>
    <definedName name="modalidad" localSheetId="1">[1]Datos!$E$2:$E$9</definedName>
    <definedName name="modalidad" localSheetId="2">[3]Datos!$E$2:$E$9</definedName>
    <definedName name="modalidad" localSheetId="4">[3]Datos!$E$2:$E$9</definedName>
    <definedName name="modalidad" localSheetId="5">[1]Datos!$E$2:$E$9</definedName>
    <definedName name="modalidad" localSheetId="6">[1]Datos!$E$2:$E$9</definedName>
    <definedName name="modalidad" localSheetId="7">[1]Datos!$E$2:$E$9</definedName>
    <definedName name="modalidad" localSheetId="8">[1]Datos!$E$2:$E$9</definedName>
    <definedName name="modalidad">[5]Datos!$E$2:$E$9</definedName>
    <definedName name="rubro" localSheetId="0">[1]Datos!$D$2:$D$6</definedName>
    <definedName name="rubro" localSheetId="9">[2]Datos!$D$2:$D$6</definedName>
    <definedName name="rubro" localSheetId="10">[3]Datos!$D$2:$D$6</definedName>
    <definedName name="rubro" localSheetId="11">[3]Datos!$D$2:$D$6</definedName>
    <definedName name="rubro" localSheetId="12">[4]Datos!$D$2:$D$6</definedName>
    <definedName name="rubro" localSheetId="13">[1]Datos!$D$2:$D$6</definedName>
    <definedName name="rubro" localSheetId="1">[1]Datos!$D$2:$D$6</definedName>
    <definedName name="rubro" localSheetId="2">[3]Datos!$D$2:$D$6</definedName>
    <definedName name="rubro" localSheetId="4">[3]Datos!$D$2:$D$6</definedName>
    <definedName name="rubro" localSheetId="5">[1]Datos!$D$2:$D$6</definedName>
    <definedName name="rubro" localSheetId="6">[1]Datos!$D$2:$D$6</definedName>
    <definedName name="rubro" localSheetId="7">[1]Datos!$D$2:$D$6</definedName>
    <definedName name="rubro" localSheetId="8">[1]Datos!$D$2:$D$6</definedName>
    <definedName name="rubro">[5]Datos!$D$2:$D$6</definedName>
    <definedName name="tipologia" localSheetId="0">[1]Datos!$F$2:$F$10</definedName>
    <definedName name="tipologia" localSheetId="9">[2]Datos!$F$2:$F$10</definedName>
    <definedName name="tipologia" localSheetId="10">[3]Datos!$F$2:$F$10</definedName>
    <definedName name="tipologia" localSheetId="11">[3]Datos!$F$2:$F$10</definedName>
    <definedName name="tipologia" localSheetId="12">[4]Datos!$F$2:$F$10</definedName>
    <definedName name="tipologia" localSheetId="13">[1]Datos!$F$2:$F$10</definedName>
    <definedName name="tipologia" localSheetId="1">[1]Datos!$F$2:$F$10</definedName>
    <definedName name="tipologia" localSheetId="2">[3]Datos!$F$2:$F$10</definedName>
    <definedName name="tipologia" localSheetId="4">[3]Datos!$F$2:$F$10</definedName>
    <definedName name="tipologia" localSheetId="5">[1]Datos!$F$2:$F$10</definedName>
    <definedName name="tipologia" localSheetId="6">[1]Datos!$F$2:$F$10</definedName>
    <definedName name="tipologia" localSheetId="7">[1]Datos!$F$2:$F$10</definedName>
    <definedName name="tipologia" localSheetId="8">[1]Datos!$F$2:$F$10</definedName>
    <definedName name="tipologia">[5]Datos!$F$2:$F$10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P54" i="17" l="1"/>
  <c r="J5" i="17" l="1"/>
  <c r="AA8" i="17"/>
  <c r="AF8" i="17"/>
  <c r="AM8" i="17"/>
  <c r="AN8" i="17"/>
  <c r="AV8" i="17" s="1"/>
  <c r="AU8" i="17"/>
  <c r="AA9" i="17"/>
  <c r="AF9" i="17"/>
  <c r="AM9" i="17"/>
  <c r="AN9" i="17"/>
  <c r="AV9" i="17" s="1"/>
  <c r="AU9" i="17"/>
  <c r="AA10" i="17"/>
  <c r="AF10" i="17"/>
  <c r="AM10" i="17"/>
  <c r="AN10" i="17"/>
  <c r="AV10" i="17" s="1"/>
  <c r="AU10" i="17"/>
  <c r="AA11" i="17"/>
  <c r="AF11" i="17"/>
  <c r="AM11" i="17"/>
  <c r="AN11" i="17"/>
  <c r="AV11" i="17" s="1"/>
  <c r="AU11" i="17"/>
  <c r="AA12" i="17"/>
  <c r="AF12" i="17"/>
  <c r="AM12" i="17"/>
  <c r="AN12" i="17"/>
  <c r="AV12" i="17" s="1"/>
  <c r="AA13" i="17"/>
  <c r="AF13" i="17"/>
  <c r="AM13" i="17"/>
  <c r="AN13" i="17"/>
  <c r="AV13" i="17" s="1"/>
  <c r="AA14" i="17"/>
  <c r="AF14" i="17"/>
  <c r="AM14" i="17"/>
  <c r="AN14" i="17"/>
  <c r="AV14" i="17" s="1"/>
  <c r="AU14" i="17"/>
  <c r="AA15" i="17"/>
  <c r="AF15" i="17"/>
  <c r="AM15" i="17"/>
  <c r="AN15" i="17"/>
  <c r="AV15" i="17" s="1"/>
  <c r="AU15" i="17"/>
  <c r="AA16" i="17"/>
  <c r="AF16" i="17"/>
  <c r="AM16" i="17"/>
  <c r="AN16" i="17"/>
  <c r="AV16" i="17" s="1"/>
  <c r="AA17" i="17"/>
  <c r="AF17" i="17"/>
  <c r="AM17" i="17"/>
  <c r="AN17" i="17"/>
  <c r="AV17" i="17" s="1"/>
  <c r="AA18" i="17"/>
  <c r="AF18" i="17"/>
  <c r="AM18" i="17"/>
  <c r="AN18" i="17"/>
  <c r="AV18" i="17" s="1"/>
  <c r="AA19" i="17"/>
  <c r="AF19" i="17"/>
  <c r="AM19" i="17"/>
  <c r="AN19" i="17"/>
  <c r="AV19" i="17" s="1"/>
  <c r="AA20" i="17"/>
  <c r="AF20" i="17"/>
  <c r="AM20" i="17"/>
  <c r="AN20" i="17"/>
  <c r="AV20" i="17" s="1"/>
  <c r="AA21" i="17"/>
  <c r="AF21" i="17"/>
  <c r="AM21" i="17"/>
  <c r="AN21" i="17"/>
  <c r="AV21" i="17" s="1"/>
  <c r="AU21" i="17"/>
  <c r="AA22" i="17"/>
  <c r="AF22" i="17"/>
  <c r="AM22" i="17"/>
  <c r="AN22" i="17"/>
  <c r="AV22" i="17" s="1"/>
  <c r="AU22" i="17"/>
  <c r="AA23" i="17"/>
  <c r="AF23" i="17"/>
  <c r="AM23" i="17"/>
  <c r="AN23" i="17"/>
  <c r="AV23" i="17" s="1"/>
  <c r="AA24" i="17"/>
  <c r="AF24" i="17"/>
  <c r="AM24" i="17"/>
  <c r="AN24" i="17"/>
  <c r="AV24" i="17" s="1"/>
  <c r="AA25" i="17"/>
  <c r="AF25" i="17"/>
  <c r="AM25" i="17"/>
  <c r="AN25" i="17"/>
  <c r="AV25" i="17" s="1"/>
  <c r="AA26" i="17"/>
  <c r="AF26" i="17"/>
  <c r="AM26" i="17"/>
  <c r="AN26" i="17"/>
  <c r="AV26" i="17" s="1"/>
  <c r="AU26" i="17"/>
  <c r="AA27" i="17"/>
  <c r="AF27" i="17"/>
  <c r="AM27" i="17"/>
  <c r="AN27" i="17"/>
  <c r="AV27" i="17" s="1"/>
  <c r="AA28" i="17"/>
  <c r="AF28" i="17"/>
  <c r="AM28" i="17"/>
  <c r="AN28" i="17"/>
  <c r="AV28" i="17" s="1"/>
  <c r="AU28" i="17"/>
  <c r="AA29" i="17"/>
  <c r="AF29" i="17"/>
  <c r="AM29" i="17"/>
  <c r="AN29" i="17"/>
  <c r="AV29" i="17" s="1"/>
  <c r="AA30" i="17"/>
  <c r="AF30" i="17"/>
  <c r="AM30" i="17"/>
  <c r="AN30" i="17"/>
  <c r="AV30" i="17" s="1"/>
  <c r="AA31" i="17"/>
  <c r="AF31" i="17"/>
  <c r="AM31" i="17"/>
  <c r="AN31" i="17"/>
  <c r="AV31" i="17" s="1"/>
  <c r="AA32" i="17"/>
  <c r="AF32" i="17"/>
  <c r="AM32" i="17"/>
  <c r="AN32" i="17"/>
  <c r="AV32" i="17" s="1"/>
  <c r="AA33" i="17"/>
  <c r="AF33" i="17"/>
  <c r="AM33" i="17"/>
  <c r="AN33" i="17"/>
  <c r="AV33" i="17" s="1"/>
  <c r="AU33" i="17"/>
  <c r="AA34" i="17"/>
  <c r="AF34" i="17"/>
  <c r="AM34" i="17"/>
  <c r="AN34" i="17"/>
  <c r="AV34" i="17" s="1"/>
  <c r="AA35" i="17"/>
  <c r="AF35" i="17"/>
  <c r="AM35" i="17"/>
  <c r="AN35" i="17"/>
  <c r="AV35" i="17" s="1"/>
  <c r="AA36" i="17"/>
  <c r="AF36" i="17"/>
  <c r="AM36" i="17"/>
  <c r="AN36" i="17"/>
  <c r="AV36" i="17" s="1"/>
  <c r="AA37" i="17"/>
  <c r="AF37" i="17"/>
  <c r="AM37" i="17"/>
  <c r="AN37" i="17"/>
  <c r="AV37" i="17" s="1"/>
  <c r="AA38" i="17"/>
  <c r="AF38" i="17"/>
  <c r="AM38" i="17"/>
  <c r="AN38" i="17"/>
  <c r="AV38" i="17" s="1"/>
  <c r="AU38" i="17"/>
  <c r="AA39" i="17"/>
  <c r="AF39" i="17"/>
  <c r="AM39" i="17"/>
  <c r="AN39" i="17"/>
  <c r="AV39" i="17" s="1"/>
  <c r="AA40" i="17"/>
  <c r="AF40" i="17"/>
  <c r="AM40" i="17"/>
  <c r="AN40" i="17"/>
  <c r="AV40" i="17" s="1"/>
  <c r="AU40" i="17"/>
  <c r="AA41" i="17"/>
  <c r="AF41" i="17"/>
  <c r="AM41" i="17"/>
  <c r="AN41" i="17"/>
  <c r="AV41" i="17" s="1"/>
  <c r="AA42" i="17"/>
  <c r="AF42" i="17"/>
  <c r="AM42" i="17"/>
  <c r="AN42" i="17"/>
  <c r="AV42" i="17" s="1"/>
  <c r="AA43" i="17"/>
  <c r="AF43" i="17"/>
  <c r="AM43" i="17"/>
  <c r="AN43" i="17"/>
  <c r="AV43" i="17" s="1"/>
  <c r="AA44" i="17"/>
  <c r="AF44" i="17"/>
  <c r="AM44" i="17"/>
  <c r="AN44" i="17"/>
  <c r="AV44" i="17" s="1"/>
  <c r="AU44" i="17"/>
  <c r="AA45" i="17"/>
  <c r="AF45" i="17"/>
  <c r="AM45" i="17"/>
  <c r="AN45" i="17"/>
  <c r="AV45" i="17" s="1"/>
  <c r="AU45" i="17"/>
  <c r="AA46" i="17"/>
  <c r="AF46" i="17"/>
  <c r="AM46" i="17"/>
  <c r="AN46" i="17"/>
  <c r="AV46" i="17" s="1"/>
  <c r="AA47" i="17"/>
  <c r="AF47" i="17"/>
  <c r="AM47" i="17"/>
  <c r="AN47" i="17"/>
  <c r="AV47" i="17" s="1"/>
  <c r="AU47" i="17"/>
  <c r="AA48" i="17"/>
  <c r="AF48" i="17"/>
  <c r="AM48" i="17"/>
  <c r="AN48" i="17"/>
  <c r="AV48" i="17" s="1"/>
  <c r="AA49" i="17"/>
  <c r="AF49" i="17"/>
  <c r="AM49" i="17"/>
  <c r="AN49" i="17"/>
  <c r="AV49" i="17" s="1"/>
  <c r="AA50" i="17"/>
  <c r="AF50" i="17"/>
  <c r="AM50" i="17"/>
  <c r="AN50" i="17"/>
  <c r="AV50" i="17" s="1"/>
  <c r="AA51" i="17"/>
  <c r="AF51" i="17"/>
  <c r="AM51" i="17"/>
  <c r="AN51" i="17"/>
  <c r="AV51" i="17" s="1"/>
  <c r="AA52" i="17"/>
  <c r="AF52" i="17"/>
  <c r="AM52" i="17"/>
  <c r="AN52" i="17"/>
  <c r="AV52" i="17" s="1"/>
  <c r="AU52" i="17"/>
  <c r="AA53" i="17"/>
  <c r="AF53" i="17"/>
  <c r="AM53" i="17"/>
  <c r="AN53" i="17"/>
  <c r="AV53" i="17" s="1"/>
  <c r="E54" i="17"/>
  <c r="K54" i="17"/>
  <c r="AB54" i="17"/>
  <c r="AC54" i="17"/>
  <c r="AD54" i="17"/>
  <c r="AG54" i="17"/>
  <c r="AH54" i="17"/>
  <c r="AJ54" i="17"/>
  <c r="AR54" i="17"/>
  <c r="AT54" i="17"/>
  <c r="AU41" i="17" l="1"/>
  <c r="AU53" i="17"/>
  <c r="AU34" i="17"/>
  <c r="AF54" i="17"/>
  <c r="AU51" i="17"/>
  <c r="AU39" i="17"/>
  <c r="AU35" i="17"/>
  <c r="AU27" i="17"/>
  <c r="AU16" i="17"/>
  <c r="AU50" i="17"/>
  <c r="AU46" i="17"/>
  <c r="AU32" i="17"/>
  <c r="AU20" i="17"/>
  <c r="AU29" i="17"/>
  <c r="AU23" i="17"/>
  <c r="AU17" i="17"/>
  <c r="AU48" i="17"/>
  <c r="AU42" i="17"/>
  <c r="AU36" i="17"/>
  <c r="AU30" i="17"/>
  <c r="AU24" i="17"/>
  <c r="AU18" i="17"/>
  <c r="AU12" i="17"/>
  <c r="AU49" i="17"/>
  <c r="AU43" i="17"/>
  <c r="AU37" i="17"/>
  <c r="AU31" i="17"/>
  <c r="AU25" i="17"/>
  <c r="AU19" i="17"/>
  <c r="AU13" i="17"/>
  <c r="AN54" i="17"/>
  <c r="AU54" i="17" l="1"/>
  <c r="AP383" i="11"/>
  <c r="AP1336" i="12"/>
  <c r="AP11" i="3"/>
  <c r="AP30" i="14"/>
  <c r="AP30" i="13"/>
  <c r="AP23" i="16"/>
  <c r="AT23" i="16"/>
  <c r="AR23" i="16"/>
  <c r="AJ23" i="16"/>
  <c r="AH23" i="16"/>
  <c r="AG23" i="16"/>
  <c r="AD23" i="16"/>
  <c r="AC23" i="16"/>
  <c r="AB23" i="16"/>
  <c r="K23" i="16"/>
  <c r="E23" i="16"/>
  <c r="AN22" i="16"/>
  <c r="AU22" i="16" s="1"/>
  <c r="AM22" i="16"/>
  <c r="AF22" i="16"/>
  <c r="AA22" i="16"/>
  <c r="AN21" i="16"/>
  <c r="AU21" i="16" s="1"/>
  <c r="AM21" i="16"/>
  <c r="AF21" i="16"/>
  <c r="AA21" i="16"/>
  <c r="AN20" i="16"/>
  <c r="AU20" i="16" s="1"/>
  <c r="AM20" i="16"/>
  <c r="AF20" i="16"/>
  <c r="AA20" i="16"/>
  <c r="AN19" i="16"/>
  <c r="AU19" i="16" s="1"/>
  <c r="AM19" i="16"/>
  <c r="AF19" i="16"/>
  <c r="AA19" i="16"/>
  <c r="AN18" i="16"/>
  <c r="AU18" i="16" s="1"/>
  <c r="AM18" i="16"/>
  <c r="AF18" i="16"/>
  <c r="AA18" i="16"/>
  <c r="AN17" i="16"/>
  <c r="AU17" i="16" s="1"/>
  <c r="AM17" i="16"/>
  <c r="AF17" i="16"/>
  <c r="AA17" i="16"/>
  <c r="AN16" i="16"/>
  <c r="AU16" i="16" s="1"/>
  <c r="AM16" i="16"/>
  <c r="AF16" i="16"/>
  <c r="AA16" i="16"/>
  <c r="AN15" i="16"/>
  <c r="AU15" i="16" s="1"/>
  <c r="AM15" i="16"/>
  <c r="AF15" i="16"/>
  <c r="AA15" i="16"/>
  <c r="AN14" i="16"/>
  <c r="AU14" i="16" s="1"/>
  <c r="AM14" i="16"/>
  <c r="AF14" i="16"/>
  <c r="AA14" i="16"/>
  <c r="AN13" i="16"/>
  <c r="AU13" i="16" s="1"/>
  <c r="AM13" i="16"/>
  <c r="AF13" i="16"/>
  <c r="AA13" i="16"/>
  <c r="AN12" i="16"/>
  <c r="AU12" i="16" s="1"/>
  <c r="AM12" i="16"/>
  <c r="AF12" i="16"/>
  <c r="AA12" i="16"/>
  <c r="AN11" i="16"/>
  <c r="AU11" i="16" s="1"/>
  <c r="AM11" i="16"/>
  <c r="AF11" i="16"/>
  <c r="AA11" i="16"/>
  <c r="AN10" i="16"/>
  <c r="AU10" i="16" s="1"/>
  <c r="AM10" i="16"/>
  <c r="AF10" i="16"/>
  <c r="AA10" i="16"/>
  <c r="AN9" i="16"/>
  <c r="AU9" i="16" s="1"/>
  <c r="AM9" i="16"/>
  <c r="AF9" i="16"/>
  <c r="AA9" i="16"/>
  <c r="AN8" i="16"/>
  <c r="AU8" i="16" s="1"/>
  <c r="AM8" i="16"/>
  <c r="AF8" i="16"/>
  <c r="AA8" i="16"/>
  <c r="J5" i="16"/>
  <c r="AF23" i="16" l="1"/>
  <c r="AV11" i="16"/>
  <c r="AV17" i="16"/>
  <c r="AV9" i="16"/>
  <c r="AV15" i="16"/>
  <c r="AV21" i="16"/>
  <c r="AV10" i="16"/>
  <c r="AV8" i="16"/>
  <c r="AV14" i="16"/>
  <c r="AV20" i="16"/>
  <c r="AV22" i="16"/>
  <c r="AV13" i="16"/>
  <c r="AV19" i="16"/>
  <c r="AV16" i="16"/>
  <c r="AV12" i="16"/>
  <c r="AV18" i="16"/>
  <c r="AU23" i="16"/>
  <c r="AN23" i="16"/>
  <c r="AP44" i="6" l="1"/>
  <c r="AP13" i="1"/>
  <c r="AN11" i="1"/>
  <c r="AP73" i="10"/>
  <c r="J5" i="15"/>
  <c r="AA8" i="15"/>
  <c r="AF8" i="15"/>
  <c r="AM8" i="15"/>
  <c r="AN8" i="15"/>
  <c r="AV8" i="15" s="1"/>
  <c r="AA9" i="15"/>
  <c r="AF9" i="15"/>
  <c r="AM9" i="15"/>
  <c r="AN9" i="15"/>
  <c r="AV9" i="15" s="1"/>
  <c r="AA10" i="15"/>
  <c r="AF10" i="15"/>
  <c r="AM10" i="15"/>
  <c r="AN10" i="15"/>
  <c r="AV10" i="15" s="1"/>
  <c r="AA11" i="15"/>
  <c r="AF11" i="15"/>
  <c r="AM11" i="15"/>
  <c r="AN11" i="15"/>
  <c r="AV11" i="15" s="1"/>
  <c r="AA12" i="15"/>
  <c r="AF12" i="15"/>
  <c r="AM12" i="15"/>
  <c r="AN12" i="15"/>
  <c r="AV12" i="15" s="1"/>
  <c r="AA13" i="15"/>
  <c r="AF13" i="15"/>
  <c r="AM13" i="15"/>
  <c r="AN13" i="15"/>
  <c r="AV13" i="15" s="1"/>
  <c r="AA14" i="15"/>
  <c r="AF14" i="15"/>
  <c r="AM14" i="15"/>
  <c r="AN14" i="15"/>
  <c r="AV14" i="15" s="1"/>
  <c r="AA15" i="15"/>
  <c r="AF15" i="15"/>
  <c r="AM15" i="15"/>
  <c r="AN15" i="15"/>
  <c r="AV15" i="15" s="1"/>
  <c r="AA16" i="15"/>
  <c r="AF16" i="15"/>
  <c r="AM16" i="15"/>
  <c r="AN16" i="15"/>
  <c r="AV16" i="15" s="1"/>
  <c r="AA17" i="15"/>
  <c r="AF17" i="15"/>
  <c r="AM17" i="15"/>
  <c r="AN17" i="15"/>
  <c r="AV17" i="15" s="1"/>
  <c r="AA18" i="15"/>
  <c r="AF18" i="15"/>
  <c r="AM18" i="15"/>
  <c r="AN18" i="15"/>
  <c r="AV18" i="15" s="1"/>
  <c r="AA19" i="15"/>
  <c r="AF19" i="15"/>
  <c r="AM19" i="15"/>
  <c r="AN19" i="15"/>
  <c r="AV19" i="15" s="1"/>
  <c r="AA20" i="15"/>
  <c r="AF20" i="15"/>
  <c r="AM20" i="15"/>
  <c r="AN20" i="15"/>
  <c r="AV20" i="15" s="1"/>
  <c r="AA21" i="15"/>
  <c r="AF21" i="15"/>
  <c r="AM21" i="15"/>
  <c r="AN21" i="15"/>
  <c r="AA22" i="15"/>
  <c r="AF22" i="15"/>
  <c r="AM22" i="15"/>
  <c r="AN22" i="15"/>
  <c r="AV22" i="15" s="1"/>
  <c r="AA23" i="15"/>
  <c r="AF23" i="15"/>
  <c r="AM23" i="15"/>
  <c r="AN23" i="15"/>
  <c r="AV23" i="15" s="1"/>
  <c r="AA24" i="15"/>
  <c r="AF24" i="15"/>
  <c r="AM24" i="15"/>
  <c r="AN24" i="15"/>
  <c r="AV24" i="15" s="1"/>
  <c r="AA25" i="15"/>
  <c r="AF25" i="15"/>
  <c r="AM25" i="15"/>
  <c r="AN25" i="15"/>
  <c r="AV25" i="15" s="1"/>
  <c r="AA26" i="15"/>
  <c r="AF26" i="15"/>
  <c r="AM26" i="15"/>
  <c r="AN26" i="15"/>
  <c r="AV26" i="15" s="1"/>
  <c r="AU26" i="15"/>
  <c r="AA27" i="15"/>
  <c r="AF27" i="15"/>
  <c r="AM27" i="15"/>
  <c r="AN27" i="15"/>
  <c r="AV27" i="15" s="1"/>
  <c r="AU27" i="15"/>
  <c r="AA28" i="15"/>
  <c r="AF28" i="15"/>
  <c r="AM28" i="15"/>
  <c r="AN28" i="15"/>
  <c r="AV28" i="15" s="1"/>
  <c r="AA29" i="15"/>
  <c r="AF29" i="15"/>
  <c r="AM29" i="15"/>
  <c r="AN29" i="15"/>
  <c r="AV29" i="15" s="1"/>
  <c r="AA30" i="15"/>
  <c r="AF30" i="15"/>
  <c r="AM30" i="15"/>
  <c r="AN30" i="15"/>
  <c r="AA31" i="15"/>
  <c r="AF31" i="15"/>
  <c r="AM31" i="15"/>
  <c r="AN31" i="15"/>
  <c r="AV31" i="15" s="1"/>
  <c r="AA32" i="15"/>
  <c r="AF32" i="15"/>
  <c r="AM32" i="15"/>
  <c r="AN32" i="15"/>
  <c r="AV32" i="15" s="1"/>
  <c r="AA33" i="15"/>
  <c r="AF33" i="15"/>
  <c r="AM33" i="15"/>
  <c r="AN33" i="15"/>
  <c r="AV33" i="15" s="1"/>
  <c r="AA34" i="15"/>
  <c r="AF34" i="15"/>
  <c r="AM34" i="15"/>
  <c r="AN34" i="15"/>
  <c r="AV34" i="15" s="1"/>
  <c r="AA35" i="15"/>
  <c r="AF35" i="15"/>
  <c r="AM35" i="15"/>
  <c r="AN35" i="15"/>
  <c r="AV35" i="15" s="1"/>
  <c r="AA36" i="15"/>
  <c r="AF36" i="15"/>
  <c r="AM36" i="15"/>
  <c r="AN36" i="15"/>
  <c r="AV36" i="15" s="1"/>
  <c r="AU36" i="15"/>
  <c r="AA37" i="15"/>
  <c r="AF37" i="15"/>
  <c r="AM37" i="15"/>
  <c r="AN37" i="15"/>
  <c r="AV37" i="15" s="1"/>
  <c r="AA38" i="15"/>
  <c r="AF38" i="15"/>
  <c r="AM38" i="15"/>
  <c r="AN38" i="15"/>
  <c r="AV38" i="15" s="1"/>
  <c r="AA39" i="15"/>
  <c r="AF39" i="15"/>
  <c r="AM39" i="15"/>
  <c r="AN39" i="15"/>
  <c r="AA40" i="15"/>
  <c r="AF40" i="15"/>
  <c r="AM40" i="15"/>
  <c r="AN40" i="15"/>
  <c r="AV40" i="15" s="1"/>
  <c r="AA41" i="15"/>
  <c r="AF41" i="15"/>
  <c r="AM41" i="15"/>
  <c r="AN41" i="15"/>
  <c r="AV41" i="15" s="1"/>
  <c r="AA42" i="15"/>
  <c r="AF42" i="15"/>
  <c r="AM42" i="15"/>
  <c r="AN42" i="15"/>
  <c r="AV42" i="15" s="1"/>
  <c r="AA43" i="15"/>
  <c r="AF43" i="15"/>
  <c r="AM43" i="15"/>
  <c r="AN43" i="15"/>
  <c r="AV43" i="15" s="1"/>
  <c r="AA44" i="15"/>
  <c r="AF44" i="15"/>
  <c r="AM44" i="15"/>
  <c r="AN44" i="15"/>
  <c r="AV44" i="15" s="1"/>
  <c r="AA45" i="15"/>
  <c r="AF45" i="15"/>
  <c r="AM45" i="15"/>
  <c r="AN45" i="15"/>
  <c r="AV45" i="15" s="1"/>
  <c r="AA46" i="15"/>
  <c r="AF46" i="15"/>
  <c r="AM46" i="15"/>
  <c r="AN46" i="15"/>
  <c r="AV46" i="15" s="1"/>
  <c r="AU46" i="15"/>
  <c r="AA47" i="15"/>
  <c r="AF47" i="15"/>
  <c r="AM47" i="15"/>
  <c r="AN47" i="15"/>
  <c r="AV47" i="15" s="1"/>
  <c r="AA48" i="15"/>
  <c r="AF48" i="15"/>
  <c r="AM48" i="15"/>
  <c r="AN48" i="15"/>
  <c r="AA49" i="15"/>
  <c r="AF49" i="15"/>
  <c r="AM49" i="15"/>
  <c r="AN49" i="15"/>
  <c r="AV49" i="15" s="1"/>
  <c r="AA50" i="15"/>
  <c r="AF50" i="15"/>
  <c r="AM50" i="15"/>
  <c r="AN50" i="15"/>
  <c r="AV50" i="15" s="1"/>
  <c r="AA51" i="15"/>
  <c r="AF51" i="15"/>
  <c r="AM51" i="15"/>
  <c r="AN51" i="15"/>
  <c r="AV51" i="15" s="1"/>
  <c r="AU51" i="15"/>
  <c r="AA52" i="15"/>
  <c r="AF52" i="15"/>
  <c r="AM52" i="15"/>
  <c r="AN52" i="15"/>
  <c r="AV52" i="15" s="1"/>
  <c r="AA53" i="15"/>
  <c r="AF53" i="15"/>
  <c r="AM53" i="15"/>
  <c r="AN53" i="15"/>
  <c r="AV53" i="15" s="1"/>
  <c r="AA54" i="15"/>
  <c r="AF54" i="15"/>
  <c r="AM54" i="15"/>
  <c r="AN54" i="15"/>
  <c r="AV54" i="15" s="1"/>
  <c r="AA55" i="15"/>
  <c r="AF55" i="15"/>
  <c r="AM55" i="15"/>
  <c r="AN55" i="15"/>
  <c r="AV55" i="15" s="1"/>
  <c r="AA56" i="15"/>
  <c r="AF56" i="15"/>
  <c r="AM56" i="15"/>
  <c r="AN56" i="15"/>
  <c r="AV56" i="15" s="1"/>
  <c r="AA57" i="15"/>
  <c r="AF57" i="15"/>
  <c r="AM57" i="15"/>
  <c r="AN57" i="15"/>
  <c r="AA58" i="15"/>
  <c r="AF58" i="15"/>
  <c r="AM58" i="15"/>
  <c r="AN58" i="15"/>
  <c r="AV58" i="15" s="1"/>
  <c r="AA59" i="15"/>
  <c r="AF59" i="15"/>
  <c r="AM59" i="15"/>
  <c r="AN59" i="15"/>
  <c r="AV59" i="15" s="1"/>
  <c r="AA60" i="15"/>
  <c r="AF60" i="15"/>
  <c r="AM60" i="15"/>
  <c r="AN60" i="15"/>
  <c r="AV60" i="15" s="1"/>
  <c r="AA61" i="15"/>
  <c r="AF61" i="15"/>
  <c r="AM61" i="15"/>
  <c r="AN61" i="15"/>
  <c r="AV61" i="15" s="1"/>
  <c r="AA62" i="15"/>
  <c r="AF62" i="15"/>
  <c r="AM62" i="15"/>
  <c r="AN62" i="15"/>
  <c r="AV62" i="15" s="1"/>
  <c r="AA63" i="15"/>
  <c r="AF63" i="15"/>
  <c r="AM63" i="15"/>
  <c r="AN63" i="15"/>
  <c r="AV63" i="15" s="1"/>
  <c r="AA64" i="15"/>
  <c r="AF64" i="15"/>
  <c r="AM64" i="15"/>
  <c r="AN64" i="15"/>
  <c r="AV64" i="15" s="1"/>
  <c r="AA65" i="15"/>
  <c r="AF65" i="15"/>
  <c r="AM65" i="15"/>
  <c r="AN65" i="15"/>
  <c r="AV65" i="15" s="1"/>
  <c r="AA66" i="15"/>
  <c r="AF66" i="15"/>
  <c r="AM66" i="15"/>
  <c r="AN66" i="15"/>
  <c r="AA67" i="15"/>
  <c r="AF67" i="15"/>
  <c r="AM67" i="15"/>
  <c r="AN67" i="15"/>
  <c r="AV67" i="15" s="1"/>
  <c r="AA68" i="15"/>
  <c r="AF68" i="15"/>
  <c r="AM68" i="15"/>
  <c r="AN68" i="15"/>
  <c r="AV68" i="15" s="1"/>
  <c r="AU68" i="15"/>
  <c r="AA69" i="15"/>
  <c r="AF69" i="15"/>
  <c r="AM69" i="15"/>
  <c r="AN69" i="15"/>
  <c r="AV69" i="15" s="1"/>
  <c r="AA70" i="15"/>
  <c r="AF70" i="15"/>
  <c r="AM70" i="15"/>
  <c r="AN70" i="15"/>
  <c r="AV70" i="15" s="1"/>
  <c r="AA71" i="15"/>
  <c r="AF71" i="15"/>
  <c r="AM71" i="15"/>
  <c r="AN71" i="15"/>
  <c r="AV71" i="15" s="1"/>
  <c r="AA72" i="15"/>
  <c r="AF72" i="15"/>
  <c r="AM72" i="15"/>
  <c r="AN72" i="15"/>
  <c r="AV72" i="15" s="1"/>
  <c r="AA73" i="15"/>
  <c r="AF73" i="15"/>
  <c r="AM73" i="15"/>
  <c r="AN73" i="15"/>
  <c r="AV73" i="15" s="1"/>
  <c r="AA74" i="15"/>
  <c r="AF74" i="15"/>
  <c r="AM74" i="15"/>
  <c r="AN74" i="15"/>
  <c r="AV74" i="15" s="1"/>
  <c r="AA75" i="15"/>
  <c r="AF75" i="15"/>
  <c r="AM75" i="15"/>
  <c r="AN75" i="15"/>
  <c r="AA76" i="15"/>
  <c r="AF76" i="15"/>
  <c r="AM76" i="15"/>
  <c r="AN76" i="15"/>
  <c r="AV76" i="15" s="1"/>
  <c r="AA77" i="15"/>
  <c r="AF77" i="15"/>
  <c r="AM77" i="15"/>
  <c r="AN77" i="15"/>
  <c r="AV77" i="15" s="1"/>
  <c r="AA78" i="15"/>
  <c r="AF78" i="15"/>
  <c r="AM78" i="15"/>
  <c r="AN78" i="15"/>
  <c r="AV78" i="15" s="1"/>
  <c r="AA79" i="15"/>
  <c r="AF79" i="15"/>
  <c r="AM79" i="15"/>
  <c r="AN79" i="15"/>
  <c r="AV79" i="15" s="1"/>
  <c r="AA80" i="15"/>
  <c r="AF80" i="15"/>
  <c r="AM80" i="15"/>
  <c r="AN80" i="15"/>
  <c r="AV80" i="15" s="1"/>
  <c r="AA81" i="15"/>
  <c r="AF81" i="15"/>
  <c r="AM81" i="15"/>
  <c r="AN81" i="15"/>
  <c r="AV81" i="15" s="1"/>
  <c r="AA82" i="15"/>
  <c r="AF82" i="15"/>
  <c r="AM82" i="15"/>
  <c r="AN82" i="15"/>
  <c r="AV82" i="15" s="1"/>
  <c r="AA83" i="15"/>
  <c r="AF83" i="15"/>
  <c r="AM83" i="15"/>
  <c r="AN83" i="15"/>
  <c r="AV83" i="15" s="1"/>
  <c r="AA84" i="15"/>
  <c r="AF84" i="15"/>
  <c r="AM84" i="15"/>
  <c r="AN84" i="15"/>
  <c r="AA85" i="15"/>
  <c r="AF85" i="15"/>
  <c r="AM85" i="15"/>
  <c r="AN85" i="15"/>
  <c r="AV85" i="15" s="1"/>
  <c r="AA86" i="15"/>
  <c r="AF86" i="15"/>
  <c r="AM86" i="15"/>
  <c r="AN86" i="15"/>
  <c r="AV86" i="15" s="1"/>
  <c r="AU86" i="15"/>
  <c r="AA87" i="15"/>
  <c r="AF87" i="15"/>
  <c r="AM87" i="15"/>
  <c r="AN87" i="15"/>
  <c r="AV87" i="15" s="1"/>
  <c r="AA88" i="15"/>
  <c r="AF88" i="15"/>
  <c r="AM88" i="15"/>
  <c r="AN88" i="15"/>
  <c r="AV88" i="15" s="1"/>
  <c r="AA89" i="15"/>
  <c r="AF89" i="15"/>
  <c r="AM89" i="15"/>
  <c r="AN89" i="15"/>
  <c r="AV89" i="15" s="1"/>
  <c r="AA90" i="15"/>
  <c r="AF90" i="15"/>
  <c r="AM90" i="15"/>
  <c r="AN90" i="15"/>
  <c r="AV90" i="15" s="1"/>
  <c r="AU90" i="15"/>
  <c r="AA91" i="15"/>
  <c r="AF91" i="15"/>
  <c r="AM91" i="15"/>
  <c r="AN91" i="15"/>
  <c r="AV91" i="15" s="1"/>
  <c r="AA92" i="15"/>
  <c r="AF92" i="15"/>
  <c r="AM92" i="15"/>
  <c r="AN92" i="15"/>
  <c r="AV92" i="15" s="1"/>
  <c r="AA93" i="15"/>
  <c r="AF93" i="15"/>
  <c r="AM93" i="15"/>
  <c r="AN93" i="15"/>
  <c r="AA94" i="15"/>
  <c r="AF94" i="15"/>
  <c r="AM94" i="15"/>
  <c r="AN94" i="15"/>
  <c r="AA95" i="15"/>
  <c r="AF95" i="15"/>
  <c r="AM95" i="15"/>
  <c r="AN95" i="15"/>
  <c r="AA96" i="15"/>
  <c r="AF96" i="15"/>
  <c r="AM96" i="15"/>
  <c r="AN96" i="15"/>
  <c r="AA97" i="15"/>
  <c r="AF97" i="15"/>
  <c r="AM97" i="15"/>
  <c r="AN97" i="15"/>
  <c r="AA98" i="15"/>
  <c r="AF98" i="15"/>
  <c r="AM98" i="15"/>
  <c r="AN98" i="15"/>
  <c r="AA99" i="15"/>
  <c r="AF99" i="15"/>
  <c r="AM99" i="15"/>
  <c r="AN99" i="15"/>
  <c r="AA100" i="15"/>
  <c r="AF100" i="15"/>
  <c r="AM100" i="15"/>
  <c r="AN100" i="15"/>
  <c r="AA101" i="15"/>
  <c r="AF101" i="15"/>
  <c r="AM101" i="15"/>
  <c r="AN101" i="15"/>
  <c r="AA102" i="15"/>
  <c r="AF102" i="15"/>
  <c r="AM102" i="15"/>
  <c r="AN102" i="15"/>
  <c r="AA103" i="15"/>
  <c r="AF103" i="15"/>
  <c r="AM103" i="15"/>
  <c r="AN103" i="15"/>
  <c r="AA104" i="15"/>
  <c r="AF104" i="15"/>
  <c r="AM104" i="15"/>
  <c r="AN104" i="15"/>
  <c r="AA105" i="15"/>
  <c r="AF105" i="15"/>
  <c r="AM105" i="15"/>
  <c r="AN105" i="15"/>
  <c r="AA106" i="15"/>
  <c r="AF106" i="15"/>
  <c r="AM106" i="15"/>
  <c r="AN106" i="15"/>
  <c r="AA107" i="15"/>
  <c r="AF107" i="15"/>
  <c r="AM107" i="15"/>
  <c r="AN107" i="15"/>
  <c r="AA108" i="15"/>
  <c r="AF108" i="15"/>
  <c r="AM108" i="15"/>
  <c r="AN108" i="15"/>
  <c r="AA109" i="15"/>
  <c r="AF109" i="15"/>
  <c r="AM109" i="15"/>
  <c r="AN109" i="15"/>
  <c r="AA110" i="15"/>
  <c r="AF110" i="15"/>
  <c r="AM110" i="15"/>
  <c r="AN110" i="15"/>
  <c r="AA111" i="15"/>
  <c r="AF111" i="15"/>
  <c r="AM111" i="15"/>
  <c r="AN111" i="15"/>
  <c r="AA112" i="15"/>
  <c r="AF112" i="15"/>
  <c r="AM112" i="15"/>
  <c r="AN112" i="15"/>
  <c r="AA113" i="15"/>
  <c r="AF113" i="15"/>
  <c r="AM113" i="15"/>
  <c r="AN113" i="15"/>
  <c r="AA114" i="15"/>
  <c r="AF114" i="15"/>
  <c r="AM114" i="15"/>
  <c r="AN114" i="15"/>
  <c r="AA115" i="15"/>
  <c r="AF115" i="15"/>
  <c r="AM115" i="15"/>
  <c r="AN115" i="15"/>
  <c r="AA116" i="15"/>
  <c r="AF116" i="15"/>
  <c r="AM116" i="15"/>
  <c r="AN116" i="15"/>
  <c r="AA117" i="15"/>
  <c r="AF117" i="15"/>
  <c r="AM117" i="15"/>
  <c r="AN117" i="15"/>
  <c r="AA118" i="15"/>
  <c r="AF118" i="15"/>
  <c r="AM118" i="15"/>
  <c r="AN118" i="15"/>
  <c r="AA119" i="15"/>
  <c r="AF119" i="15"/>
  <c r="AM119" i="15"/>
  <c r="AN119" i="15"/>
  <c r="AA120" i="15"/>
  <c r="AF120" i="15"/>
  <c r="AM120" i="15"/>
  <c r="AN120" i="15"/>
  <c r="AA121" i="15"/>
  <c r="AF121" i="15"/>
  <c r="AM121" i="15"/>
  <c r="AN121" i="15"/>
  <c r="AA122" i="15"/>
  <c r="AF122" i="15"/>
  <c r="AM122" i="15"/>
  <c r="AN122" i="15"/>
  <c r="AA123" i="15"/>
  <c r="AF123" i="15"/>
  <c r="AM123" i="15"/>
  <c r="AN123" i="15"/>
  <c r="AA124" i="15"/>
  <c r="AF124" i="15"/>
  <c r="AM124" i="15"/>
  <c r="AN124" i="15"/>
  <c r="AA125" i="15"/>
  <c r="AF125" i="15"/>
  <c r="AM125" i="15"/>
  <c r="AN125" i="15"/>
  <c r="AV125" i="15" s="1"/>
  <c r="AA126" i="15"/>
  <c r="AF126" i="15"/>
  <c r="AM126" i="15"/>
  <c r="AN126" i="15"/>
  <c r="AV126" i="15" s="1"/>
  <c r="AU126" i="15"/>
  <c r="AA127" i="15"/>
  <c r="AF127" i="15"/>
  <c r="AM127" i="15"/>
  <c r="AN127" i="15"/>
  <c r="AV127" i="15" s="1"/>
  <c r="AU127" i="15"/>
  <c r="AA128" i="15"/>
  <c r="AF128" i="15"/>
  <c r="AM128" i="15"/>
  <c r="AN128" i="15"/>
  <c r="AV128" i="15" s="1"/>
  <c r="AA129" i="15"/>
  <c r="AF129" i="15"/>
  <c r="AM129" i="15"/>
  <c r="AN129" i="15"/>
  <c r="AV129" i="15" s="1"/>
  <c r="AA130" i="15"/>
  <c r="AF130" i="15"/>
  <c r="AM130" i="15"/>
  <c r="AN130" i="15"/>
  <c r="AV130" i="15" s="1"/>
  <c r="AU130" i="15"/>
  <c r="AA131" i="15"/>
  <c r="AF131" i="15"/>
  <c r="AM131" i="15"/>
  <c r="AN131" i="15"/>
  <c r="AV131" i="15" s="1"/>
  <c r="AA132" i="15"/>
  <c r="AF132" i="15"/>
  <c r="AM132" i="15"/>
  <c r="AN132" i="15"/>
  <c r="AV132" i="15" s="1"/>
  <c r="AA133" i="15"/>
  <c r="AF133" i="15"/>
  <c r="AM133" i="15"/>
  <c r="AN133" i="15"/>
  <c r="AV133" i="15" s="1"/>
  <c r="AA134" i="15"/>
  <c r="AF134" i="15"/>
  <c r="AM134" i="15"/>
  <c r="AN134" i="15"/>
  <c r="AV134" i="15" s="1"/>
  <c r="AU134" i="15"/>
  <c r="AA135" i="15"/>
  <c r="AF135" i="15"/>
  <c r="AM135" i="15"/>
  <c r="AN135" i="15"/>
  <c r="AV135" i="15" s="1"/>
  <c r="AA136" i="15"/>
  <c r="AF136" i="15"/>
  <c r="AM136" i="15"/>
  <c r="AN136" i="15"/>
  <c r="AV136" i="15" s="1"/>
  <c r="AA137" i="15"/>
  <c r="AF137" i="15"/>
  <c r="AM137" i="15"/>
  <c r="AN137" i="15"/>
  <c r="AV137" i="15" s="1"/>
  <c r="AA138" i="15"/>
  <c r="AF138" i="15"/>
  <c r="AM138" i="15"/>
  <c r="AN138" i="15"/>
  <c r="AV138" i="15" s="1"/>
  <c r="AU138" i="15"/>
  <c r="AA139" i="15"/>
  <c r="AF139" i="15"/>
  <c r="AM139" i="15"/>
  <c r="AN139" i="15"/>
  <c r="AV139" i="15" s="1"/>
  <c r="AU139" i="15"/>
  <c r="AA140" i="15"/>
  <c r="AF140" i="15"/>
  <c r="AM140" i="15"/>
  <c r="AN140" i="15"/>
  <c r="AV140" i="15" s="1"/>
  <c r="AA141" i="15"/>
  <c r="AF141" i="15"/>
  <c r="AM141" i="15"/>
  <c r="AN141" i="15"/>
  <c r="AV141" i="15" s="1"/>
  <c r="AA142" i="15"/>
  <c r="AF142" i="15"/>
  <c r="AM142" i="15"/>
  <c r="AN142" i="15"/>
  <c r="AV142" i="15" s="1"/>
  <c r="AA143" i="15"/>
  <c r="AF143" i="15"/>
  <c r="AM143" i="15"/>
  <c r="AN143" i="15"/>
  <c r="AV143" i="15" s="1"/>
  <c r="AA144" i="15"/>
  <c r="AF144" i="15"/>
  <c r="AM144" i="15"/>
  <c r="AN144" i="15"/>
  <c r="AV144" i="15" s="1"/>
  <c r="AA145" i="15"/>
  <c r="AF145" i="15"/>
  <c r="AM145" i="15"/>
  <c r="AN145" i="15"/>
  <c r="AV145" i="15" s="1"/>
  <c r="AU145" i="15"/>
  <c r="AA146" i="15"/>
  <c r="AF146" i="15"/>
  <c r="AM146" i="15"/>
  <c r="AN146" i="15"/>
  <c r="AV146" i="15" s="1"/>
  <c r="AA147" i="15"/>
  <c r="AF147" i="15"/>
  <c r="AM147" i="15"/>
  <c r="AN147" i="15"/>
  <c r="AV147" i="15" s="1"/>
  <c r="AA148" i="15"/>
  <c r="AF148" i="15"/>
  <c r="AM148" i="15"/>
  <c r="AN148" i="15"/>
  <c r="AV148" i="15" s="1"/>
  <c r="AA149" i="15"/>
  <c r="AF149" i="15"/>
  <c r="AM149" i="15"/>
  <c r="AN149" i="15"/>
  <c r="AV149" i="15" s="1"/>
  <c r="AA150" i="15"/>
  <c r="AF150" i="15"/>
  <c r="AM150" i="15"/>
  <c r="AN150" i="15"/>
  <c r="AV150" i="15" s="1"/>
  <c r="AA151" i="15"/>
  <c r="AF151" i="15"/>
  <c r="AM151" i="15"/>
  <c r="AN151" i="15"/>
  <c r="AV151" i="15" s="1"/>
  <c r="AA152" i="15"/>
  <c r="AF152" i="15"/>
  <c r="AM152" i="15"/>
  <c r="AN152" i="15"/>
  <c r="AV152" i="15" s="1"/>
  <c r="AU152" i="15"/>
  <c r="AA153" i="15"/>
  <c r="AF153" i="15"/>
  <c r="AM153" i="15"/>
  <c r="AN153" i="15"/>
  <c r="AV153" i="15" s="1"/>
  <c r="AA154" i="15"/>
  <c r="AF154" i="15"/>
  <c r="AM154" i="15"/>
  <c r="AN154" i="15"/>
  <c r="AV154" i="15" s="1"/>
  <c r="AA155" i="15"/>
  <c r="AF155" i="15"/>
  <c r="AM155" i="15"/>
  <c r="AN155" i="15"/>
  <c r="AV155" i="15" s="1"/>
  <c r="AA156" i="15"/>
  <c r="AF156" i="15"/>
  <c r="AM156" i="15"/>
  <c r="AN156" i="15"/>
  <c r="AV156" i="15" s="1"/>
  <c r="AU156" i="15"/>
  <c r="AA157" i="15"/>
  <c r="AF157" i="15"/>
  <c r="AM157" i="15"/>
  <c r="AN157" i="15"/>
  <c r="AV157" i="15" s="1"/>
  <c r="AU157" i="15"/>
  <c r="AA158" i="15"/>
  <c r="AF158" i="15"/>
  <c r="AM158" i="15"/>
  <c r="AN158" i="15"/>
  <c r="AV158" i="15" s="1"/>
  <c r="AU158" i="15"/>
  <c r="AA159" i="15"/>
  <c r="AF159" i="15"/>
  <c r="AM159" i="15"/>
  <c r="AN159" i="15"/>
  <c r="AV159" i="15" s="1"/>
  <c r="AA160" i="15"/>
  <c r="AF160" i="15"/>
  <c r="AM160" i="15"/>
  <c r="AN160" i="15"/>
  <c r="AV160" i="15" s="1"/>
  <c r="AA161" i="15"/>
  <c r="AF161" i="15"/>
  <c r="AM161" i="15"/>
  <c r="AN161" i="15"/>
  <c r="AV161" i="15" s="1"/>
  <c r="AA162" i="15"/>
  <c r="AF162" i="15"/>
  <c r="AM162" i="15"/>
  <c r="AN162" i="15"/>
  <c r="AV162" i="15" s="1"/>
  <c r="AA163" i="15"/>
  <c r="AF163" i="15"/>
  <c r="AM163" i="15"/>
  <c r="AN163" i="15"/>
  <c r="AV163" i="15" s="1"/>
  <c r="AA164" i="15"/>
  <c r="AF164" i="15"/>
  <c r="AM164" i="15"/>
  <c r="AN164" i="15"/>
  <c r="AV164" i="15" s="1"/>
  <c r="AA165" i="15"/>
  <c r="AF165" i="15"/>
  <c r="AM165" i="15"/>
  <c r="AN165" i="15"/>
  <c r="AV165" i="15" s="1"/>
  <c r="AA166" i="15"/>
  <c r="AF166" i="15"/>
  <c r="AM166" i="15"/>
  <c r="AN166" i="15"/>
  <c r="AV166" i="15" s="1"/>
  <c r="AA167" i="15"/>
  <c r="AF167" i="15"/>
  <c r="AM167" i="15"/>
  <c r="AN167" i="15"/>
  <c r="AV167" i="15" s="1"/>
  <c r="AA168" i="15"/>
  <c r="AF168" i="15"/>
  <c r="AM168" i="15"/>
  <c r="AN168" i="15"/>
  <c r="AV168" i="15" s="1"/>
  <c r="AA169" i="15"/>
  <c r="AF169" i="15"/>
  <c r="AM169" i="15"/>
  <c r="AN169" i="15"/>
  <c r="AV169" i="15" s="1"/>
  <c r="AA170" i="15"/>
  <c r="AF170" i="15"/>
  <c r="AM170" i="15"/>
  <c r="AN170" i="15"/>
  <c r="AV170" i="15" s="1"/>
  <c r="AA171" i="15"/>
  <c r="AF171" i="15"/>
  <c r="AM171" i="15"/>
  <c r="AN171" i="15"/>
  <c r="AV171" i="15" s="1"/>
  <c r="AU171" i="15"/>
  <c r="AA172" i="15"/>
  <c r="AF172" i="15"/>
  <c r="AM172" i="15"/>
  <c r="AN172" i="15"/>
  <c r="AV172" i="15" s="1"/>
  <c r="AU172" i="15"/>
  <c r="AA173" i="15"/>
  <c r="AF173" i="15"/>
  <c r="AM173" i="15"/>
  <c r="AN173" i="15"/>
  <c r="AV173" i="15" s="1"/>
  <c r="AA174" i="15"/>
  <c r="AF174" i="15"/>
  <c r="AM174" i="15"/>
  <c r="AN174" i="15"/>
  <c r="AV174" i="15" s="1"/>
  <c r="AA175" i="15"/>
  <c r="AF175" i="15"/>
  <c r="AM175" i="15"/>
  <c r="AN175" i="15"/>
  <c r="AV175" i="15" s="1"/>
  <c r="AU175" i="15"/>
  <c r="AA176" i="15"/>
  <c r="AF176" i="15"/>
  <c r="AM176" i="15"/>
  <c r="AN176" i="15"/>
  <c r="AV176" i="15" s="1"/>
  <c r="AU176" i="15"/>
  <c r="AA177" i="15"/>
  <c r="AF177" i="15"/>
  <c r="AM177" i="15"/>
  <c r="AN177" i="15"/>
  <c r="AV177" i="15" s="1"/>
  <c r="AA178" i="15"/>
  <c r="AF178" i="15"/>
  <c r="AM178" i="15"/>
  <c r="AN178" i="15"/>
  <c r="AV178" i="15" s="1"/>
  <c r="AA179" i="15"/>
  <c r="AF179" i="15"/>
  <c r="AM179" i="15"/>
  <c r="AN179" i="15"/>
  <c r="AV179" i="15" s="1"/>
  <c r="AA180" i="15"/>
  <c r="AF180" i="15"/>
  <c r="AM180" i="15"/>
  <c r="AN180" i="15"/>
  <c r="AV180" i="15" s="1"/>
  <c r="AA181" i="15"/>
  <c r="AF181" i="15"/>
  <c r="AM181" i="15"/>
  <c r="AN181" i="15"/>
  <c r="AV181" i="15" s="1"/>
  <c r="AA182" i="15"/>
  <c r="AF182" i="15"/>
  <c r="AM182" i="15"/>
  <c r="AN182" i="15"/>
  <c r="AV182" i="15" s="1"/>
  <c r="AA183" i="15"/>
  <c r="AF183" i="15"/>
  <c r="AM183" i="15"/>
  <c r="AN183" i="15"/>
  <c r="AV183" i="15" s="1"/>
  <c r="AA184" i="15"/>
  <c r="AF184" i="15"/>
  <c r="AM184" i="15"/>
  <c r="AN184" i="15"/>
  <c r="AV184" i="15" s="1"/>
  <c r="AA185" i="15"/>
  <c r="AF185" i="15"/>
  <c r="AM185" i="15"/>
  <c r="AN185" i="15"/>
  <c r="AV185" i="15" s="1"/>
  <c r="AA186" i="15"/>
  <c r="AF186" i="15"/>
  <c r="AM186" i="15"/>
  <c r="AN186" i="15"/>
  <c r="AV186" i="15" s="1"/>
  <c r="AA187" i="15"/>
  <c r="AF187" i="15"/>
  <c r="AM187" i="15"/>
  <c r="AN187" i="15"/>
  <c r="AV187" i="15" s="1"/>
  <c r="AA188" i="15"/>
  <c r="AF188" i="15"/>
  <c r="AM188" i="15"/>
  <c r="AN188" i="15"/>
  <c r="AV188" i="15" s="1"/>
  <c r="AA189" i="15"/>
  <c r="AF189" i="15"/>
  <c r="AM189" i="15"/>
  <c r="AN189" i="15"/>
  <c r="AV189" i="15" s="1"/>
  <c r="AU189" i="15"/>
  <c r="AA190" i="15"/>
  <c r="AF190" i="15"/>
  <c r="AM190" i="15"/>
  <c r="AN190" i="15"/>
  <c r="AV190" i="15" s="1"/>
  <c r="AU190" i="15"/>
  <c r="AA191" i="15"/>
  <c r="AF191" i="15"/>
  <c r="AM191" i="15"/>
  <c r="AN191" i="15"/>
  <c r="AV191" i="15" s="1"/>
  <c r="AA192" i="15"/>
  <c r="AF192" i="15"/>
  <c r="AM192" i="15"/>
  <c r="AN192" i="15"/>
  <c r="AV192" i="15" s="1"/>
  <c r="AA193" i="15"/>
  <c r="AF193" i="15"/>
  <c r="AM193" i="15"/>
  <c r="AN193" i="15"/>
  <c r="AV193" i="15" s="1"/>
  <c r="AU193" i="15"/>
  <c r="AA194" i="15"/>
  <c r="AF194" i="15"/>
  <c r="AM194" i="15"/>
  <c r="AN194" i="15"/>
  <c r="AV194" i="15" s="1"/>
  <c r="AU194" i="15"/>
  <c r="E195" i="15"/>
  <c r="K195" i="15"/>
  <c r="AB195" i="15"/>
  <c r="AC195" i="15"/>
  <c r="AD195" i="15"/>
  <c r="AG195" i="15"/>
  <c r="AH195" i="15"/>
  <c r="AJ195" i="15"/>
  <c r="AP195" i="15"/>
  <c r="AR195" i="15"/>
  <c r="AT195" i="15"/>
  <c r="AU181" i="15" l="1"/>
  <c r="AU177" i="15"/>
  <c r="AU162" i="15"/>
  <c r="AU136" i="15"/>
  <c r="AU81" i="15"/>
  <c r="AU182" i="15"/>
  <c r="AU178" i="15"/>
  <c r="AU169" i="15"/>
  <c r="AU148" i="15"/>
  <c r="AU144" i="15"/>
  <c r="AU82" i="15"/>
  <c r="AU8" i="15"/>
  <c r="AU187" i="15"/>
  <c r="AU183" i="15"/>
  <c r="AU154" i="15"/>
  <c r="AU188" i="15"/>
  <c r="AU184" i="15"/>
  <c r="AU170" i="15"/>
  <c r="AU163" i="15"/>
  <c r="AU140" i="15"/>
  <c r="AU80" i="15"/>
  <c r="AU42" i="15"/>
  <c r="AU32" i="15"/>
  <c r="AU64" i="15"/>
  <c r="AU50" i="15"/>
  <c r="AU28" i="15"/>
  <c r="AU191" i="15"/>
  <c r="AU185" i="15"/>
  <c r="AU179" i="15"/>
  <c r="AU173" i="15"/>
  <c r="AU164" i="15"/>
  <c r="AU150" i="15"/>
  <c r="AU146" i="15"/>
  <c r="AU132" i="15"/>
  <c r="AU128" i="15"/>
  <c r="AU87" i="15"/>
  <c r="AU72" i="15"/>
  <c r="AU58" i="15"/>
  <c r="AU44" i="15"/>
  <c r="AU40" i="15"/>
  <c r="AU33" i="15"/>
  <c r="AU18" i="15"/>
  <c r="AU14" i="15"/>
  <c r="AU10" i="15"/>
  <c r="AF195" i="15"/>
  <c r="AU192" i="15"/>
  <c r="AU186" i="15"/>
  <c r="AU180" i="15"/>
  <c r="AU174" i="15"/>
  <c r="AU168" i="15"/>
  <c r="AU160" i="15"/>
  <c r="AU151" i="15"/>
  <c r="AU142" i="15"/>
  <c r="AU133" i="15"/>
  <c r="AU76" i="15"/>
  <c r="AU62" i="15"/>
  <c r="AU22" i="15"/>
  <c r="AU15" i="15"/>
  <c r="AU11" i="15"/>
  <c r="AU116" i="15"/>
  <c r="AV116" i="15"/>
  <c r="AU107" i="15"/>
  <c r="AV107" i="15"/>
  <c r="AU122" i="15"/>
  <c r="AV122" i="15"/>
  <c r="AU104" i="15"/>
  <c r="AV104" i="15"/>
  <c r="AU95" i="15"/>
  <c r="AV95" i="15"/>
  <c r="AU123" i="15"/>
  <c r="AV123" i="15"/>
  <c r="AU120" i="15"/>
  <c r="AV120" i="15"/>
  <c r="AU117" i="15"/>
  <c r="AV117" i="15"/>
  <c r="AU114" i="15"/>
  <c r="AV114" i="15"/>
  <c r="AU111" i="15"/>
  <c r="AV111" i="15"/>
  <c r="AU108" i="15"/>
  <c r="AV108" i="15"/>
  <c r="AU105" i="15"/>
  <c r="AV105" i="15"/>
  <c r="AU102" i="15"/>
  <c r="AV102" i="15"/>
  <c r="AU99" i="15"/>
  <c r="AV99" i="15"/>
  <c r="AU96" i="15"/>
  <c r="AV96" i="15"/>
  <c r="AU93" i="15"/>
  <c r="AV93" i="15"/>
  <c r="AV57" i="15"/>
  <c r="AU57" i="15"/>
  <c r="AV39" i="15"/>
  <c r="AU39" i="15"/>
  <c r="AU119" i="15"/>
  <c r="AV119" i="15"/>
  <c r="AU110" i="15"/>
  <c r="AV110" i="15"/>
  <c r="AU165" i="15"/>
  <c r="AU159" i="15"/>
  <c r="AU153" i="15"/>
  <c r="AU147" i="15"/>
  <c r="AU141" i="15"/>
  <c r="AU135" i="15"/>
  <c r="AU129" i="15"/>
  <c r="AV75" i="15"/>
  <c r="AU75" i="15"/>
  <c r="AV21" i="15"/>
  <c r="AU21" i="15"/>
  <c r="AU101" i="15"/>
  <c r="AV101" i="15"/>
  <c r="AU166" i="15"/>
  <c r="AU124" i="15"/>
  <c r="AV124" i="15"/>
  <c r="AU121" i="15"/>
  <c r="AV121" i="15"/>
  <c r="AU118" i="15"/>
  <c r="AV118" i="15"/>
  <c r="AU115" i="15"/>
  <c r="AV115" i="15"/>
  <c r="AU112" i="15"/>
  <c r="AV112" i="15"/>
  <c r="AU109" i="15"/>
  <c r="AV109" i="15"/>
  <c r="AU106" i="15"/>
  <c r="AV106" i="15"/>
  <c r="AU103" i="15"/>
  <c r="AV103" i="15"/>
  <c r="AU100" i="15"/>
  <c r="AV100" i="15"/>
  <c r="AU97" i="15"/>
  <c r="AV97" i="15"/>
  <c r="AU94" i="15"/>
  <c r="AV94" i="15"/>
  <c r="AV48" i="15"/>
  <c r="AU48" i="15"/>
  <c r="AU113" i="15"/>
  <c r="AV113" i="15"/>
  <c r="AU98" i="15"/>
  <c r="AV98" i="15"/>
  <c r="AU167" i="15"/>
  <c r="AU161" i="15"/>
  <c r="AU155" i="15"/>
  <c r="AU149" i="15"/>
  <c r="AU143" i="15"/>
  <c r="AU137" i="15"/>
  <c r="AU131" i="15"/>
  <c r="AU125" i="15"/>
  <c r="AV84" i="15"/>
  <c r="AU84" i="15"/>
  <c r="AV66" i="15"/>
  <c r="AU66" i="15"/>
  <c r="AV30" i="15"/>
  <c r="AU30" i="15"/>
  <c r="AU63" i="15"/>
  <c r="AU54" i="15"/>
  <c r="AU45" i="15"/>
  <c r="AU9" i="15"/>
  <c r="AU78" i="15"/>
  <c r="AU69" i="15"/>
  <c r="AU60" i="15"/>
  <c r="AU24" i="15"/>
  <c r="AU92" i="15"/>
  <c r="AU88" i="15"/>
  <c r="AU74" i="15"/>
  <c r="AU70" i="15"/>
  <c r="AU56" i="15"/>
  <c r="AU52" i="15"/>
  <c r="AU38" i="15"/>
  <c r="AU34" i="15"/>
  <c r="AU20" i="15"/>
  <c r="AU16" i="15"/>
  <c r="AU89" i="15"/>
  <c r="AU83" i="15"/>
  <c r="AU77" i="15"/>
  <c r="AU71" i="15"/>
  <c r="AU65" i="15"/>
  <c r="AU59" i="15"/>
  <c r="AU53" i="15"/>
  <c r="AU47" i="15"/>
  <c r="AU41" i="15"/>
  <c r="AU35" i="15"/>
  <c r="AU29" i="15"/>
  <c r="AU23" i="15"/>
  <c r="AU17" i="15"/>
  <c r="AN195" i="15"/>
  <c r="AU12" i="15"/>
  <c r="AU91" i="15"/>
  <c r="AU85" i="15"/>
  <c r="AU79" i="15"/>
  <c r="AU73" i="15"/>
  <c r="AU67" i="15"/>
  <c r="AU61" i="15"/>
  <c r="AU55" i="15"/>
  <c r="AU49" i="15"/>
  <c r="AU43" i="15"/>
  <c r="AU37" i="15"/>
  <c r="AU31" i="15"/>
  <c r="AU25" i="15"/>
  <c r="AU19" i="15"/>
  <c r="AU13" i="15"/>
  <c r="AU195" i="15" l="1"/>
  <c r="E383" i="11"/>
  <c r="AP93" i="5"/>
  <c r="AT30" i="14" l="1"/>
  <c r="AR30" i="14"/>
  <c r="AJ30" i="14"/>
  <c r="AH30" i="14"/>
  <c r="AG30" i="14"/>
  <c r="AD30" i="14"/>
  <c r="AC30" i="14"/>
  <c r="AB30" i="14"/>
  <c r="K30" i="14"/>
  <c r="E30" i="14"/>
  <c r="AN29" i="14"/>
  <c r="AV29" i="14" s="1"/>
  <c r="AM29" i="14"/>
  <c r="AF29" i="14"/>
  <c r="AA29" i="14"/>
  <c r="AN28" i="14"/>
  <c r="AV28" i="14" s="1"/>
  <c r="AM28" i="14"/>
  <c r="AF28" i="14"/>
  <c r="AA28" i="14"/>
  <c r="AN27" i="14"/>
  <c r="AV27" i="14" s="1"/>
  <c r="AM27" i="14"/>
  <c r="AF27" i="14"/>
  <c r="AA27" i="14"/>
  <c r="AN26" i="14"/>
  <c r="AV26" i="14" s="1"/>
  <c r="AM26" i="14"/>
  <c r="AF26" i="14"/>
  <c r="AA26" i="14"/>
  <c r="AN25" i="14"/>
  <c r="AV25" i="14" s="1"/>
  <c r="AM25" i="14"/>
  <c r="AF25" i="14"/>
  <c r="AA25" i="14"/>
  <c r="AN24" i="14"/>
  <c r="AV24" i="14" s="1"/>
  <c r="AM24" i="14"/>
  <c r="AF24" i="14"/>
  <c r="AA24" i="14"/>
  <c r="AN23" i="14"/>
  <c r="AV23" i="14" s="1"/>
  <c r="AM23" i="14"/>
  <c r="AF23" i="14"/>
  <c r="AA23" i="14"/>
  <c r="AN22" i="14"/>
  <c r="AV22" i="14" s="1"/>
  <c r="AM22" i="14"/>
  <c r="AF22" i="14"/>
  <c r="AA22" i="14"/>
  <c r="AN21" i="14"/>
  <c r="AV21" i="14" s="1"/>
  <c r="AM21" i="14"/>
  <c r="AF21" i="14"/>
  <c r="AA21" i="14"/>
  <c r="AN20" i="14"/>
  <c r="AV20" i="14" s="1"/>
  <c r="AM20" i="14"/>
  <c r="AF20" i="14"/>
  <c r="AA20" i="14"/>
  <c r="AN19" i="14"/>
  <c r="AV19" i="14" s="1"/>
  <c r="AM19" i="14"/>
  <c r="AF19" i="14"/>
  <c r="AA19" i="14"/>
  <c r="AN18" i="14"/>
  <c r="AV18" i="14" s="1"/>
  <c r="AM18" i="14"/>
  <c r="AF18" i="14"/>
  <c r="AA18" i="14"/>
  <c r="AN17" i="14"/>
  <c r="AV17" i="14" s="1"/>
  <c r="AM17" i="14"/>
  <c r="AF17" i="14"/>
  <c r="AA17" i="14"/>
  <c r="AN16" i="14"/>
  <c r="AV16" i="14" s="1"/>
  <c r="AM16" i="14"/>
  <c r="AF16" i="14"/>
  <c r="AA16" i="14"/>
  <c r="AN15" i="14"/>
  <c r="AV15" i="14" s="1"/>
  <c r="AM15" i="14"/>
  <c r="AF15" i="14"/>
  <c r="AA15" i="14"/>
  <c r="AN14" i="14"/>
  <c r="AV14" i="14" s="1"/>
  <c r="AM14" i="14"/>
  <c r="AF14" i="14"/>
  <c r="AA14" i="14"/>
  <c r="AN13" i="14"/>
  <c r="AV13" i="14" s="1"/>
  <c r="AM13" i="14"/>
  <c r="AF13" i="14"/>
  <c r="AA13" i="14"/>
  <c r="AN12" i="14"/>
  <c r="AV12" i="14" s="1"/>
  <c r="AM12" i="14"/>
  <c r="AF12" i="14"/>
  <c r="AA12" i="14"/>
  <c r="AN11" i="14"/>
  <c r="AV11" i="14" s="1"/>
  <c r="AM11" i="14"/>
  <c r="AF11" i="14"/>
  <c r="AA11" i="14"/>
  <c r="AN10" i="14"/>
  <c r="AV10" i="14" s="1"/>
  <c r="AM10" i="14"/>
  <c r="AF10" i="14"/>
  <c r="AA10" i="14"/>
  <c r="AN9" i="14"/>
  <c r="AV9" i="14" s="1"/>
  <c r="AM9" i="14"/>
  <c r="AF9" i="14"/>
  <c r="AA9" i="14"/>
  <c r="AN8" i="14"/>
  <c r="AV8" i="14" s="1"/>
  <c r="AM8" i="14"/>
  <c r="AF8" i="14"/>
  <c r="AA8" i="14"/>
  <c r="J5" i="14"/>
  <c r="AU12" i="14" l="1"/>
  <c r="AU18" i="14"/>
  <c r="AU24" i="14"/>
  <c r="AF30" i="14"/>
  <c r="AU11" i="14"/>
  <c r="AU17" i="14"/>
  <c r="AU23" i="14"/>
  <c r="AU29" i="14"/>
  <c r="AU10" i="14"/>
  <c r="AU16" i="14"/>
  <c r="AU22" i="14"/>
  <c r="AU28" i="14"/>
  <c r="AU9" i="14"/>
  <c r="AU15" i="14"/>
  <c r="AU21" i="14"/>
  <c r="AU27" i="14"/>
  <c r="AU8" i="14"/>
  <c r="AU14" i="14"/>
  <c r="AU20" i="14"/>
  <c r="AU26" i="14"/>
  <c r="AU13" i="14"/>
  <c r="AU19" i="14"/>
  <c r="AU25" i="14"/>
  <c r="AN30" i="14"/>
  <c r="AU30" i="14" l="1"/>
  <c r="E93" i="5"/>
  <c r="AT30" i="13" l="1"/>
  <c r="AR30" i="13"/>
  <c r="AJ30" i="13"/>
  <c r="AH30" i="13"/>
  <c r="AG30" i="13"/>
  <c r="AD30" i="13"/>
  <c r="AC30" i="13"/>
  <c r="AB30" i="13"/>
  <c r="K30" i="13"/>
  <c r="E30" i="13"/>
  <c r="AV29" i="13"/>
  <c r="AU29" i="13"/>
  <c r="AN29" i="13"/>
  <c r="AM29" i="13"/>
  <c r="AF29" i="13"/>
  <c r="AA29" i="13"/>
  <c r="AV28" i="13"/>
  <c r="AU28" i="13"/>
  <c r="AN28" i="13"/>
  <c r="AM28" i="13"/>
  <c r="AF28" i="13"/>
  <c r="AA28" i="13"/>
  <c r="AV27" i="13"/>
  <c r="AU27" i="13"/>
  <c r="AN27" i="13"/>
  <c r="AM27" i="13"/>
  <c r="AF27" i="13"/>
  <c r="AA27" i="13"/>
  <c r="AV26" i="13"/>
  <c r="AU26" i="13"/>
  <c r="AN26" i="13"/>
  <c r="AM26" i="13"/>
  <c r="AF26" i="13"/>
  <c r="AA26" i="13"/>
  <c r="AV25" i="13"/>
  <c r="AU25" i="13"/>
  <c r="AN25" i="13"/>
  <c r="AM25" i="13"/>
  <c r="AF25" i="13"/>
  <c r="AA25" i="13"/>
  <c r="AV24" i="13"/>
  <c r="AU24" i="13"/>
  <c r="AN24" i="13"/>
  <c r="AM24" i="13"/>
  <c r="AF24" i="13"/>
  <c r="AA24" i="13"/>
  <c r="AV23" i="13"/>
  <c r="AU23" i="13"/>
  <c r="AN23" i="13"/>
  <c r="AM23" i="13"/>
  <c r="AF23" i="13"/>
  <c r="AA23" i="13"/>
  <c r="AV22" i="13"/>
  <c r="AU22" i="13"/>
  <c r="AN22" i="13"/>
  <c r="AM22" i="13"/>
  <c r="AF22" i="13"/>
  <c r="AA22" i="13"/>
  <c r="AV21" i="13"/>
  <c r="AU21" i="13"/>
  <c r="AN21" i="13"/>
  <c r="AM21" i="13"/>
  <c r="AF21" i="13"/>
  <c r="AA21" i="13"/>
  <c r="AV20" i="13"/>
  <c r="AU20" i="13"/>
  <c r="AN20" i="13"/>
  <c r="AM20" i="13"/>
  <c r="AF20" i="13"/>
  <c r="AA20" i="13"/>
  <c r="AV19" i="13"/>
  <c r="AU19" i="13"/>
  <c r="AN19" i="13"/>
  <c r="AM19" i="13"/>
  <c r="AF19" i="13"/>
  <c r="AA19" i="13"/>
  <c r="AV18" i="13"/>
  <c r="AU18" i="13"/>
  <c r="AN18" i="13"/>
  <c r="AM18" i="13"/>
  <c r="AF18" i="13"/>
  <c r="AA18" i="13"/>
  <c r="AV17" i="13"/>
  <c r="AU17" i="13"/>
  <c r="AN17" i="13"/>
  <c r="AM17" i="13"/>
  <c r="AF17" i="13"/>
  <c r="AA17" i="13"/>
  <c r="AV16" i="13"/>
  <c r="AU16" i="13"/>
  <c r="AN16" i="13"/>
  <c r="AM16" i="13"/>
  <c r="AF16" i="13"/>
  <c r="AA16" i="13"/>
  <c r="AV15" i="13"/>
  <c r="AU15" i="13"/>
  <c r="AN15" i="13"/>
  <c r="AM15" i="13"/>
  <c r="AF15" i="13"/>
  <c r="AA15" i="13"/>
  <c r="AV14" i="13"/>
  <c r="AU14" i="13"/>
  <c r="AN14" i="13"/>
  <c r="AM14" i="13"/>
  <c r="AF14" i="13"/>
  <c r="AA14" i="13"/>
  <c r="AV13" i="13"/>
  <c r="AU13" i="13"/>
  <c r="AN13" i="13"/>
  <c r="AM13" i="13"/>
  <c r="AF13" i="13"/>
  <c r="AA13" i="13"/>
  <c r="AV12" i="13"/>
  <c r="AU12" i="13"/>
  <c r="AN12" i="13"/>
  <c r="AM12" i="13"/>
  <c r="AF12" i="13"/>
  <c r="AA12" i="13"/>
  <c r="AV11" i="13"/>
  <c r="AU11" i="13"/>
  <c r="AN11" i="13"/>
  <c r="AM11" i="13"/>
  <c r="AF11" i="13"/>
  <c r="AA11" i="13"/>
  <c r="AV10" i="13"/>
  <c r="AU10" i="13"/>
  <c r="AN10" i="13"/>
  <c r="AM10" i="13"/>
  <c r="AF10" i="13"/>
  <c r="AA10" i="13"/>
  <c r="AV9" i="13"/>
  <c r="AU9" i="13"/>
  <c r="AN9" i="13"/>
  <c r="AM9" i="13"/>
  <c r="AF9" i="13"/>
  <c r="AA9" i="13"/>
  <c r="AV8" i="13"/>
  <c r="AU8" i="13"/>
  <c r="AU30" i="13" s="1"/>
  <c r="AN8" i="13"/>
  <c r="AN30" i="13" s="1"/>
  <c r="AM8" i="13"/>
  <c r="AF8" i="13"/>
  <c r="AF30" i="13" s="1"/>
  <c r="AA8" i="13"/>
  <c r="J5" i="13"/>
  <c r="J5" i="12" l="1"/>
  <c r="AA8" i="12"/>
  <c r="AF8" i="12"/>
  <c r="AM8" i="12"/>
  <c r="AN8" i="12"/>
  <c r="AA9" i="12"/>
  <c r="AF9" i="12"/>
  <c r="AM9" i="12"/>
  <c r="AN9" i="12"/>
  <c r="AA10" i="12"/>
  <c r="AF10" i="12"/>
  <c r="AM10" i="12"/>
  <c r="AN10" i="12"/>
  <c r="AA11" i="12"/>
  <c r="AF11" i="12"/>
  <c r="AM11" i="12"/>
  <c r="AN11" i="12"/>
  <c r="AA12" i="12"/>
  <c r="AF12" i="12"/>
  <c r="AM12" i="12"/>
  <c r="AN12" i="12"/>
  <c r="AA13" i="12"/>
  <c r="AF13" i="12"/>
  <c r="AM13" i="12"/>
  <c r="AN13" i="12"/>
  <c r="AA14" i="12"/>
  <c r="AF14" i="12"/>
  <c r="AM14" i="12"/>
  <c r="AN14" i="12"/>
  <c r="AA15" i="12"/>
  <c r="AF15" i="12"/>
  <c r="AM15" i="12"/>
  <c r="AN15" i="12"/>
  <c r="AA16" i="12"/>
  <c r="AF16" i="12"/>
  <c r="AM16" i="12"/>
  <c r="AN16" i="12"/>
  <c r="AA17" i="12"/>
  <c r="AF17" i="12"/>
  <c r="AM17" i="12"/>
  <c r="AN17" i="12"/>
  <c r="AA18" i="12"/>
  <c r="AF18" i="12"/>
  <c r="AM18" i="12"/>
  <c r="AN18" i="12"/>
  <c r="AA19" i="12"/>
  <c r="AF19" i="12"/>
  <c r="AM19" i="12"/>
  <c r="AN19" i="12"/>
  <c r="AA20" i="12"/>
  <c r="AF20" i="12"/>
  <c r="AM20" i="12"/>
  <c r="AN20" i="12"/>
  <c r="AA21" i="12"/>
  <c r="AF21" i="12"/>
  <c r="AM21" i="12"/>
  <c r="AN21" i="12"/>
  <c r="AA22" i="12"/>
  <c r="AF22" i="12"/>
  <c r="AM22" i="12"/>
  <c r="AN22" i="12"/>
  <c r="AA23" i="12"/>
  <c r="AF23" i="12"/>
  <c r="AM23" i="12"/>
  <c r="AN23" i="12"/>
  <c r="AA24" i="12"/>
  <c r="AF24" i="12"/>
  <c r="AM24" i="12"/>
  <c r="AN24" i="12"/>
  <c r="AA25" i="12"/>
  <c r="AF25" i="12"/>
  <c r="AM25" i="12"/>
  <c r="AN25" i="12"/>
  <c r="AA26" i="12"/>
  <c r="AF26" i="12"/>
  <c r="AM26" i="12"/>
  <c r="AN26" i="12"/>
  <c r="AA27" i="12"/>
  <c r="AF27" i="12"/>
  <c r="AM27" i="12"/>
  <c r="AN27" i="12"/>
  <c r="AA28" i="12"/>
  <c r="AF28" i="12"/>
  <c r="AM28" i="12"/>
  <c r="AN28" i="12"/>
  <c r="AA29" i="12"/>
  <c r="AF29" i="12"/>
  <c r="AM29" i="12"/>
  <c r="AN29" i="12"/>
  <c r="AA30" i="12"/>
  <c r="AF30" i="12"/>
  <c r="AM30" i="12"/>
  <c r="AN30" i="12"/>
  <c r="AA31" i="12"/>
  <c r="AF31" i="12"/>
  <c r="AM31" i="12"/>
  <c r="AN31" i="12"/>
  <c r="AA32" i="12"/>
  <c r="AF32" i="12"/>
  <c r="AM32" i="12"/>
  <c r="AN32" i="12"/>
  <c r="AA33" i="12"/>
  <c r="AF33" i="12"/>
  <c r="AM33" i="12"/>
  <c r="AN33" i="12"/>
  <c r="AA34" i="12"/>
  <c r="AF34" i="12"/>
  <c r="AM34" i="12"/>
  <c r="AN34" i="12"/>
  <c r="AA35" i="12"/>
  <c r="AF35" i="12"/>
  <c r="AM35" i="12"/>
  <c r="AN35" i="12"/>
  <c r="AA36" i="12"/>
  <c r="AF36" i="12"/>
  <c r="AM36" i="12"/>
  <c r="AN36" i="12"/>
  <c r="AA37" i="12"/>
  <c r="AF37" i="12"/>
  <c r="AM37" i="12"/>
  <c r="AN37" i="12"/>
  <c r="AA38" i="12"/>
  <c r="AF38" i="12"/>
  <c r="AM38" i="12"/>
  <c r="AN38" i="12"/>
  <c r="AA39" i="12"/>
  <c r="AF39" i="12"/>
  <c r="AM39" i="12"/>
  <c r="AN39" i="12"/>
  <c r="AA40" i="12"/>
  <c r="AF40" i="12"/>
  <c r="AM40" i="12"/>
  <c r="AN40" i="12"/>
  <c r="AA41" i="12"/>
  <c r="AF41" i="12"/>
  <c r="AM41" i="12"/>
  <c r="AN41" i="12"/>
  <c r="AA42" i="12"/>
  <c r="AF42" i="12"/>
  <c r="AM42" i="12"/>
  <c r="AN42" i="12"/>
  <c r="AA43" i="12"/>
  <c r="AF43" i="12"/>
  <c r="AM43" i="12"/>
  <c r="AN43" i="12"/>
  <c r="AA44" i="12"/>
  <c r="AF44" i="12"/>
  <c r="AM44" i="12"/>
  <c r="AN44" i="12"/>
  <c r="AA45" i="12"/>
  <c r="AF45" i="12"/>
  <c r="AM45" i="12"/>
  <c r="AN45" i="12"/>
  <c r="AA46" i="12"/>
  <c r="AF46" i="12"/>
  <c r="AM46" i="12"/>
  <c r="AN46" i="12"/>
  <c r="AA47" i="12"/>
  <c r="AF47" i="12"/>
  <c r="AM47" i="12"/>
  <c r="AN47" i="12"/>
  <c r="AA48" i="12"/>
  <c r="AF48" i="12"/>
  <c r="AM48" i="12"/>
  <c r="AN48" i="12"/>
  <c r="AA49" i="12"/>
  <c r="AF49" i="12"/>
  <c r="AM49" i="12"/>
  <c r="AN49" i="12"/>
  <c r="AA50" i="12"/>
  <c r="AF50" i="12"/>
  <c r="AM50" i="12"/>
  <c r="AN50" i="12"/>
  <c r="AA51" i="12"/>
  <c r="AF51" i="12"/>
  <c r="AM51" i="12"/>
  <c r="AN51" i="12"/>
  <c r="AA52" i="12"/>
  <c r="AF52" i="12"/>
  <c r="AM52" i="12"/>
  <c r="AN52" i="12"/>
  <c r="AA53" i="12"/>
  <c r="AF53" i="12"/>
  <c r="AM53" i="12"/>
  <c r="AN53" i="12"/>
  <c r="AA54" i="12"/>
  <c r="AF54" i="12"/>
  <c r="AM54" i="12"/>
  <c r="AN54" i="12"/>
  <c r="AA55" i="12"/>
  <c r="AF55" i="12"/>
  <c r="AM55" i="12"/>
  <c r="AN55" i="12"/>
  <c r="AA56" i="12"/>
  <c r="AF56" i="12"/>
  <c r="AM56" i="12"/>
  <c r="AN56" i="12"/>
  <c r="AA57" i="12"/>
  <c r="AF57" i="12"/>
  <c r="AM57" i="12"/>
  <c r="AN57" i="12"/>
  <c r="AA58" i="12"/>
  <c r="AF58" i="12"/>
  <c r="AM58" i="12"/>
  <c r="AN58" i="12"/>
  <c r="AA59" i="12"/>
  <c r="AF59" i="12"/>
  <c r="AM59" i="12"/>
  <c r="AN59" i="12"/>
  <c r="AA60" i="12"/>
  <c r="AF60" i="12"/>
  <c r="AM60" i="12"/>
  <c r="AN60" i="12"/>
  <c r="AA61" i="12"/>
  <c r="AF61" i="12"/>
  <c r="AM61" i="12"/>
  <c r="AN61" i="12"/>
  <c r="AA62" i="12"/>
  <c r="AF62" i="12"/>
  <c r="AM62" i="12"/>
  <c r="AN62" i="12"/>
  <c r="AA63" i="12"/>
  <c r="AF63" i="12"/>
  <c r="AM63" i="12"/>
  <c r="AN63" i="12"/>
  <c r="AA64" i="12"/>
  <c r="AF64" i="12"/>
  <c r="AM64" i="12"/>
  <c r="AN64" i="12"/>
  <c r="AA65" i="12"/>
  <c r="AF65" i="12"/>
  <c r="AM65" i="12"/>
  <c r="AN65" i="12"/>
  <c r="AA66" i="12"/>
  <c r="AF66" i="12"/>
  <c r="AM66" i="12"/>
  <c r="AN66" i="12"/>
  <c r="AA67" i="12"/>
  <c r="AF67" i="12"/>
  <c r="AM67" i="12"/>
  <c r="AN67" i="12"/>
  <c r="AA68" i="12"/>
  <c r="AF68" i="12"/>
  <c r="AM68" i="12"/>
  <c r="AN68" i="12"/>
  <c r="AA69" i="12"/>
  <c r="AF69" i="12"/>
  <c r="AM69" i="12"/>
  <c r="AN69" i="12"/>
  <c r="AA70" i="12"/>
  <c r="AF70" i="12"/>
  <c r="AM70" i="12"/>
  <c r="AN70" i="12"/>
  <c r="AA71" i="12"/>
  <c r="AF71" i="12"/>
  <c r="AM71" i="12"/>
  <c r="AN71" i="12"/>
  <c r="AA72" i="12"/>
  <c r="AF72" i="12"/>
  <c r="AM72" i="12"/>
  <c r="AN72" i="12"/>
  <c r="AA73" i="12"/>
  <c r="AF73" i="12"/>
  <c r="AM73" i="12"/>
  <c r="AN73" i="12"/>
  <c r="AA74" i="12"/>
  <c r="AF74" i="12"/>
  <c r="AM74" i="12"/>
  <c r="AN74" i="12"/>
  <c r="AA75" i="12"/>
  <c r="AF75" i="12"/>
  <c r="AM75" i="12"/>
  <c r="AN75" i="12"/>
  <c r="AV75" i="12" s="1"/>
  <c r="AA76" i="12"/>
  <c r="AF76" i="12"/>
  <c r="AM76" i="12"/>
  <c r="AN76" i="12"/>
  <c r="AV76" i="12" s="1"/>
  <c r="AA77" i="12"/>
  <c r="AF77" i="12"/>
  <c r="AM77" i="12"/>
  <c r="AN77" i="12"/>
  <c r="AV77" i="12" s="1"/>
  <c r="AA78" i="12"/>
  <c r="AF78" i="12"/>
  <c r="AM78" i="12"/>
  <c r="AN78" i="12"/>
  <c r="AA79" i="12"/>
  <c r="AF79" i="12"/>
  <c r="AM79" i="12"/>
  <c r="AN79" i="12"/>
  <c r="AV79" i="12" s="1"/>
  <c r="AA80" i="12"/>
  <c r="AF80" i="12"/>
  <c r="AM80" i="12"/>
  <c r="AN80" i="12"/>
  <c r="AA81" i="12"/>
  <c r="AF81" i="12"/>
  <c r="AM81" i="12"/>
  <c r="AN81" i="12"/>
  <c r="AA82" i="12"/>
  <c r="AF82" i="12"/>
  <c r="AM82" i="12"/>
  <c r="AN82" i="12"/>
  <c r="AA83" i="12"/>
  <c r="AF83" i="12"/>
  <c r="AM83" i="12"/>
  <c r="AN83" i="12"/>
  <c r="AV83" i="12" s="1"/>
  <c r="AA84" i="12"/>
  <c r="AF84" i="12"/>
  <c r="AM84" i="12"/>
  <c r="AN84" i="12"/>
  <c r="AA85" i="12"/>
  <c r="AF85" i="12"/>
  <c r="AM85" i="12"/>
  <c r="AN85" i="12"/>
  <c r="AV85" i="12" s="1"/>
  <c r="AA86" i="12"/>
  <c r="AF86" i="12"/>
  <c r="AM86" i="12"/>
  <c r="AN86" i="12"/>
  <c r="AA87" i="12"/>
  <c r="AF87" i="12"/>
  <c r="AM87" i="12"/>
  <c r="AN87" i="12"/>
  <c r="AA88" i="12"/>
  <c r="AF88" i="12"/>
  <c r="AM88" i="12"/>
  <c r="AN88" i="12"/>
  <c r="AV88" i="12" s="1"/>
  <c r="AA89" i="12"/>
  <c r="AF89" i="12"/>
  <c r="AM89" i="12"/>
  <c r="AN89" i="12"/>
  <c r="AV89" i="12" s="1"/>
  <c r="AA90" i="12"/>
  <c r="AF90" i="12"/>
  <c r="AM90" i="12"/>
  <c r="AN90" i="12"/>
  <c r="AV90" i="12" s="1"/>
  <c r="AA91" i="12"/>
  <c r="AF91" i="12"/>
  <c r="AM91" i="12"/>
  <c r="AN91" i="12"/>
  <c r="AV91" i="12" s="1"/>
  <c r="AA92" i="12"/>
  <c r="AF92" i="12"/>
  <c r="AM92" i="12"/>
  <c r="AN92" i="12"/>
  <c r="AA93" i="12"/>
  <c r="AF93" i="12"/>
  <c r="AM93" i="12"/>
  <c r="AN93" i="12"/>
  <c r="AV93" i="12" s="1"/>
  <c r="AA94" i="12"/>
  <c r="AF94" i="12"/>
  <c r="AM94" i="12"/>
  <c r="AN94" i="12"/>
  <c r="AV94" i="12" s="1"/>
  <c r="AA95" i="12"/>
  <c r="AF95" i="12"/>
  <c r="AM95" i="12"/>
  <c r="AN95" i="12"/>
  <c r="AA96" i="12"/>
  <c r="AF96" i="12"/>
  <c r="AM96" i="12"/>
  <c r="AN96" i="12"/>
  <c r="AV96" i="12" s="1"/>
  <c r="AA97" i="12"/>
  <c r="AF97" i="12"/>
  <c r="AM97" i="12"/>
  <c r="AN97" i="12"/>
  <c r="AA98" i="12"/>
  <c r="AF98" i="12"/>
  <c r="AM98" i="12"/>
  <c r="AN98" i="12"/>
  <c r="AV98" i="12" s="1"/>
  <c r="AA99" i="12"/>
  <c r="AF99" i="12"/>
  <c r="AM99" i="12"/>
  <c r="AN99" i="12"/>
  <c r="AA100" i="12"/>
  <c r="AF100" i="12"/>
  <c r="AM100" i="12"/>
  <c r="AN100" i="12"/>
  <c r="AA101" i="12"/>
  <c r="AF101" i="12"/>
  <c r="AM101" i="12"/>
  <c r="AN101" i="12"/>
  <c r="AV101" i="12" s="1"/>
  <c r="AA102" i="12"/>
  <c r="AF102" i="12"/>
  <c r="AM102" i="12"/>
  <c r="AN102" i="12"/>
  <c r="AV102" i="12" s="1"/>
  <c r="AA103" i="12"/>
  <c r="AF103" i="12"/>
  <c r="AM103" i="12"/>
  <c r="AN103" i="12"/>
  <c r="AA104" i="12"/>
  <c r="AF104" i="12"/>
  <c r="AM104" i="12"/>
  <c r="AN104" i="12"/>
  <c r="AV104" i="12" s="1"/>
  <c r="AA105" i="12"/>
  <c r="AF105" i="12"/>
  <c r="AM105" i="12"/>
  <c r="AN105" i="12"/>
  <c r="AV105" i="12" s="1"/>
  <c r="AA106" i="12"/>
  <c r="AF106" i="12"/>
  <c r="AM106" i="12"/>
  <c r="AN106" i="12"/>
  <c r="AA107" i="12"/>
  <c r="AF107" i="12"/>
  <c r="AM107" i="12"/>
  <c r="AN107" i="12"/>
  <c r="AA108" i="12"/>
  <c r="AF108" i="12"/>
  <c r="AM108" i="12"/>
  <c r="AN108" i="12"/>
  <c r="AV108" i="12" s="1"/>
  <c r="AA109" i="12"/>
  <c r="AF109" i="12"/>
  <c r="AM109" i="12"/>
  <c r="AN109" i="12"/>
  <c r="AA110" i="12"/>
  <c r="AF110" i="12"/>
  <c r="AM110" i="12"/>
  <c r="AN110" i="12"/>
  <c r="AV110" i="12" s="1"/>
  <c r="AA111" i="12"/>
  <c r="AF111" i="12"/>
  <c r="AM111" i="12"/>
  <c r="AN111" i="12"/>
  <c r="AA112" i="12"/>
  <c r="AF112" i="12"/>
  <c r="AM112" i="12"/>
  <c r="AN112" i="12"/>
  <c r="AV112" i="12" s="1"/>
  <c r="AA113" i="12"/>
  <c r="AF113" i="12"/>
  <c r="AM113" i="12"/>
  <c r="AN113" i="12"/>
  <c r="AA114" i="12"/>
  <c r="AF114" i="12"/>
  <c r="AM114" i="12"/>
  <c r="AN114" i="12"/>
  <c r="AV114" i="12" s="1"/>
  <c r="AA115" i="12"/>
  <c r="AF115" i="12"/>
  <c r="AM115" i="12"/>
  <c r="AN115" i="12"/>
  <c r="AA116" i="12"/>
  <c r="AF116" i="12"/>
  <c r="AM116" i="12"/>
  <c r="AN116" i="12"/>
  <c r="AV116" i="12" s="1"/>
  <c r="AA117" i="12"/>
  <c r="AF117" i="12"/>
  <c r="AM117" i="12"/>
  <c r="AN117" i="12"/>
  <c r="AV117" i="12" s="1"/>
  <c r="AA118" i="12"/>
  <c r="AF118" i="12"/>
  <c r="AM118" i="12"/>
  <c r="AN118" i="12"/>
  <c r="AA119" i="12"/>
  <c r="AF119" i="12"/>
  <c r="AM119" i="12"/>
  <c r="AN119" i="12"/>
  <c r="AV119" i="12" s="1"/>
  <c r="AA120" i="12"/>
  <c r="AF120" i="12"/>
  <c r="AM120" i="12"/>
  <c r="AN120" i="12"/>
  <c r="AV120" i="12" s="1"/>
  <c r="AA121" i="12"/>
  <c r="AF121" i="12"/>
  <c r="AM121" i="12"/>
  <c r="AN121" i="12"/>
  <c r="AA122" i="12"/>
  <c r="AF122" i="12"/>
  <c r="AM122" i="12"/>
  <c r="AN122" i="12"/>
  <c r="AV122" i="12" s="1"/>
  <c r="AA123" i="12"/>
  <c r="AF123" i="12"/>
  <c r="AM123" i="12"/>
  <c r="AN123" i="12"/>
  <c r="AA124" i="12"/>
  <c r="AF124" i="12"/>
  <c r="AM124" i="12"/>
  <c r="AN124" i="12"/>
  <c r="AA125" i="12"/>
  <c r="AF125" i="12"/>
  <c r="AM125" i="12"/>
  <c r="AN125" i="12"/>
  <c r="AA126" i="12"/>
  <c r="AF126" i="12"/>
  <c r="AM126" i="12"/>
  <c r="AN126" i="12"/>
  <c r="AV126" i="12" s="1"/>
  <c r="AA127" i="12"/>
  <c r="AF127" i="12"/>
  <c r="AM127" i="12"/>
  <c r="AN127" i="12"/>
  <c r="AA128" i="12"/>
  <c r="AF128" i="12"/>
  <c r="AM128" i="12"/>
  <c r="AN128" i="12"/>
  <c r="AA129" i="12"/>
  <c r="AF129" i="12"/>
  <c r="AM129" i="12"/>
  <c r="AN129" i="12"/>
  <c r="AA130" i="12"/>
  <c r="AF130" i="12"/>
  <c r="AM130" i="12"/>
  <c r="AN130" i="12"/>
  <c r="AV130" i="12" s="1"/>
  <c r="AA131" i="12"/>
  <c r="AF131" i="12"/>
  <c r="AM131" i="12"/>
  <c r="AN131" i="12"/>
  <c r="AA132" i="12"/>
  <c r="AF132" i="12"/>
  <c r="AM132" i="12"/>
  <c r="AN132" i="12"/>
  <c r="AV132" i="12" s="1"/>
  <c r="AA133" i="12"/>
  <c r="AF133" i="12"/>
  <c r="AM133" i="12"/>
  <c r="AN133" i="12"/>
  <c r="AA134" i="12"/>
  <c r="AF134" i="12"/>
  <c r="AM134" i="12"/>
  <c r="AN134" i="12"/>
  <c r="AV134" i="12" s="1"/>
  <c r="AA135" i="12"/>
  <c r="AF135" i="12"/>
  <c r="AM135" i="12"/>
  <c r="AN135" i="12"/>
  <c r="AA136" i="12"/>
  <c r="AF136" i="12"/>
  <c r="AM136" i="12"/>
  <c r="AN136" i="12"/>
  <c r="AA137" i="12"/>
  <c r="AF137" i="12"/>
  <c r="AM137" i="12"/>
  <c r="AN137" i="12"/>
  <c r="AA138" i="12"/>
  <c r="AF138" i="12"/>
  <c r="AM138" i="12"/>
  <c r="AN138" i="12"/>
  <c r="AV138" i="12" s="1"/>
  <c r="AA139" i="12"/>
  <c r="AF139" i="12"/>
  <c r="AM139" i="12"/>
  <c r="AN139" i="12"/>
  <c r="AA140" i="12"/>
  <c r="AF140" i="12"/>
  <c r="AM140" i="12"/>
  <c r="AN140" i="12"/>
  <c r="AV140" i="12" s="1"/>
  <c r="AA141" i="12"/>
  <c r="AF141" i="12"/>
  <c r="AM141" i="12"/>
  <c r="AN141" i="12"/>
  <c r="AA142" i="12"/>
  <c r="AF142" i="12"/>
  <c r="AM142" i="12"/>
  <c r="AN142" i="12"/>
  <c r="AV142" i="12" s="1"/>
  <c r="AA143" i="12"/>
  <c r="AF143" i="12"/>
  <c r="AM143" i="12"/>
  <c r="AN143" i="12"/>
  <c r="AV143" i="12" s="1"/>
  <c r="AA144" i="12"/>
  <c r="AF144" i="12"/>
  <c r="AM144" i="12"/>
  <c r="AN144" i="12"/>
  <c r="AV144" i="12" s="1"/>
  <c r="AA145" i="12"/>
  <c r="AF145" i="12"/>
  <c r="AM145" i="12"/>
  <c r="AN145" i="12"/>
  <c r="AA146" i="12"/>
  <c r="AF146" i="12"/>
  <c r="AM146" i="12"/>
  <c r="AN146" i="12"/>
  <c r="AV146" i="12" s="1"/>
  <c r="AA147" i="12"/>
  <c r="AF147" i="12"/>
  <c r="AM147" i="12"/>
  <c r="AN147" i="12"/>
  <c r="AV147" i="12" s="1"/>
  <c r="AA148" i="12"/>
  <c r="AF148" i="12"/>
  <c r="AM148" i="12"/>
  <c r="AN148" i="12"/>
  <c r="AA149" i="12"/>
  <c r="AF149" i="12"/>
  <c r="AM149" i="12"/>
  <c r="AN149" i="12"/>
  <c r="AA150" i="12"/>
  <c r="AF150" i="12"/>
  <c r="AM150" i="12"/>
  <c r="AN150" i="12"/>
  <c r="AV150" i="12" s="1"/>
  <c r="AA151" i="12"/>
  <c r="AF151" i="12"/>
  <c r="AM151" i="12"/>
  <c r="AN151" i="12"/>
  <c r="AA152" i="12"/>
  <c r="AF152" i="12"/>
  <c r="AM152" i="12"/>
  <c r="AN152" i="12"/>
  <c r="AV152" i="12" s="1"/>
  <c r="AA153" i="12"/>
  <c r="AF153" i="12"/>
  <c r="AM153" i="12"/>
  <c r="AN153" i="12"/>
  <c r="AA154" i="12"/>
  <c r="AF154" i="12"/>
  <c r="AM154" i="12"/>
  <c r="AN154" i="12"/>
  <c r="AA155" i="12"/>
  <c r="AF155" i="12"/>
  <c r="AM155" i="12"/>
  <c r="AN155" i="12"/>
  <c r="AV155" i="12" s="1"/>
  <c r="AA156" i="12"/>
  <c r="AF156" i="12"/>
  <c r="AM156" i="12"/>
  <c r="AN156" i="12"/>
  <c r="AV156" i="12" s="1"/>
  <c r="AA157" i="12"/>
  <c r="AF157" i="12"/>
  <c r="AM157" i="12"/>
  <c r="AN157" i="12"/>
  <c r="AA158" i="12"/>
  <c r="AF158" i="12"/>
  <c r="AM158" i="12"/>
  <c r="AN158" i="12"/>
  <c r="AV158" i="12" s="1"/>
  <c r="AA159" i="12"/>
  <c r="AF159" i="12"/>
  <c r="AM159" i="12"/>
  <c r="AN159" i="12"/>
  <c r="AV159" i="12" s="1"/>
  <c r="AA160" i="12"/>
  <c r="AF160" i="12"/>
  <c r="AM160" i="12"/>
  <c r="AN160" i="12"/>
  <c r="AA161" i="12"/>
  <c r="AF161" i="12"/>
  <c r="AM161" i="12"/>
  <c r="AN161" i="12"/>
  <c r="AA162" i="12"/>
  <c r="AF162" i="12"/>
  <c r="AM162" i="12"/>
  <c r="AN162" i="12"/>
  <c r="AV162" i="12" s="1"/>
  <c r="AA163" i="12"/>
  <c r="AF163" i="12"/>
  <c r="AM163" i="12"/>
  <c r="AN163" i="12"/>
  <c r="AA164" i="12"/>
  <c r="AF164" i="12"/>
  <c r="AM164" i="12"/>
  <c r="AN164" i="12"/>
  <c r="AA165" i="12"/>
  <c r="AF165" i="12"/>
  <c r="AM165" i="12"/>
  <c r="AN165" i="12"/>
  <c r="AA166" i="12"/>
  <c r="AF166" i="12"/>
  <c r="AM166" i="12"/>
  <c r="AN166" i="12"/>
  <c r="AV166" i="12" s="1"/>
  <c r="AA167" i="12"/>
  <c r="AF167" i="12"/>
  <c r="AM167" i="12"/>
  <c r="AN167" i="12"/>
  <c r="AA168" i="12"/>
  <c r="AF168" i="12"/>
  <c r="AM168" i="12"/>
  <c r="AN168" i="12"/>
  <c r="AV168" i="12" s="1"/>
  <c r="AA169" i="12"/>
  <c r="AF169" i="12"/>
  <c r="AM169" i="12"/>
  <c r="AN169" i="12"/>
  <c r="AA170" i="12"/>
  <c r="AF170" i="12"/>
  <c r="AM170" i="12"/>
  <c r="AN170" i="12"/>
  <c r="AV170" i="12" s="1"/>
  <c r="AA171" i="12"/>
  <c r="AF171" i="12"/>
  <c r="AM171" i="12"/>
  <c r="AN171" i="12"/>
  <c r="AA172" i="12"/>
  <c r="AF172" i="12"/>
  <c r="AM172" i="12"/>
  <c r="AN172" i="12"/>
  <c r="AV172" i="12" s="1"/>
  <c r="AA173" i="12"/>
  <c r="AF173" i="12"/>
  <c r="AM173" i="12"/>
  <c r="AN173" i="12"/>
  <c r="AA174" i="12"/>
  <c r="AF174" i="12"/>
  <c r="AM174" i="12"/>
  <c r="AN174" i="12"/>
  <c r="AU174" i="12" s="1"/>
  <c r="AA175" i="12"/>
  <c r="AF175" i="12"/>
  <c r="AM175" i="12"/>
  <c r="AN175" i="12"/>
  <c r="AU175" i="12" s="1"/>
  <c r="AA176" i="12"/>
  <c r="AF176" i="12"/>
  <c r="AM176" i="12"/>
  <c r="AN176" i="12"/>
  <c r="AU176" i="12" s="1"/>
  <c r="AA177" i="12"/>
  <c r="AF177" i="12"/>
  <c r="AM177" i="12"/>
  <c r="AN177" i="12"/>
  <c r="AU177" i="12" s="1"/>
  <c r="AA178" i="12"/>
  <c r="AF178" i="12"/>
  <c r="AM178" i="12"/>
  <c r="AN178" i="12"/>
  <c r="AU178" i="12" s="1"/>
  <c r="AA179" i="12"/>
  <c r="AF179" i="12"/>
  <c r="AM179" i="12"/>
  <c r="AN179" i="12"/>
  <c r="AU179" i="12" s="1"/>
  <c r="AA180" i="12"/>
  <c r="AF180" i="12"/>
  <c r="AM180" i="12"/>
  <c r="AN180" i="12"/>
  <c r="AU180" i="12" s="1"/>
  <c r="AA181" i="12"/>
  <c r="AF181" i="12"/>
  <c r="AM181" i="12"/>
  <c r="AN181" i="12"/>
  <c r="AU181" i="12" s="1"/>
  <c r="AA182" i="12"/>
  <c r="AF182" i="12"/>
  <c r="AM182" i="12"/>
  <c r="AN182" i="12"/>
  <c r="AU182" i="12" s="1"/>
  <c r="AA183" i="12"/>
  <c r="AF183" i="12"/>
  <c r="AM183" i="12"/>
  <c r="AN183" i="12"/>
  <c r="AU183" i="12" s="1"/>
  <c r="AA184" i="12"/>
  <c r="AF184" i="12"/>
  <c r="AM184" i="12"/>
  <c r="AN184" i="12"/>
  <c r="AU184" i="12" s="1"/>
  <c r="AA185" i="12"/>
  <c r="AF185" i="12"/>
  <c r="AM185" i="12"/>
  <c r="AN185" i="12"/>
  <c r="AU185" i="12" s="1"/>
  <c r="AA186" i="12"/>
  <c r="AF186" i="12"/>
  <c r="AM186" i="12"/>
  <c r="AN186" i="12"/>
  <c r="AU186" i="12" s="1"/>
  <c r="AA187" i="12"/>
  <c r="AF187" i="12"/>
  <c r="AM187" i="12"/>
  <c r="AN187" i="12"/>
  <c r="AU187" i="12" s="1"/>
  <c r="AA188" i="12"/>
  <c r="AF188" i="12"/>
  <c r="AM188" i="12"/>
  <c r="AN188" i="12"/>
  <c r="AU188" i="12" s="1"/>
  <c r="AA189" i="12"/>
  <c r="AF189" i="12"/>
  <c r="AM189" i="12"/>
  <c r="AN189" i="12"/>
  <c r="AU189" i="12" s="1"/>
  <c r="AA190" i="12"/>
  <c r="AF190" i="12"/>
  <c r="AM190" i="12"/>
  <c r="AN190" i="12"/>
  <c r="AU190" i="12" s="1"/>
  <c r="AA191" i="12"/>
  <c r="AF191" i="12"/>
  <c r="AM191" i="12"/>
  <c r="AN191" i="12"/>
  <c r="AU191" i="12" s="1"/>
  <c r="AA192" i="12"/>
  <c r="AF192" i="12"/>
  <c r="AM192" i="12"/>
  <c r="AN192" i="12"/>
  <c r="AU192" i="12" s="1"/>
  <c r="AA193" i="12"/>
  <c r="AF193" i="12"/>
  <c r="AM193" i="12"/>
  <c r="AN193" i="12"/>
  <c r="AU193" i="12" s="1"/>
  <c r="AA194" i="12"/>
  <c r="AF194" i="12"/>
  <c r="AM194" i="12"/>
  <c r="AN194" i="12"/>
  <c r="AU194" i="12" s="1"/>
  <c r="AA195" i="12"/>
  <c r="AF195" i="12"/>
  <c r="AM195" i="12"/>
  <c r="AN195" i="12"/>
  <c r="AU195" i="12" s="1"/>
  <c r="AA196" i="12"/>
  <c r="AF196" i="12"/>
  <c r="AM196" i="12"/>
  <c r="AN196" i="12"/>
  <c r="AU196" i="12" s="1"/>
  <c r="AA197" i="12"/>
  <c r="AF197" i="12"/>
  <c r="AM197" i="12"/>
  <c r="AN197" i="12"/>
  <c r="AU197" i="12" s="1"/>
  <c r="AA198" i="12"/>
  <c r="AF198" i="12"/>
  <c r="AM198" i="12"/>
  <c r="AN198" i="12"/>
  <c r="AU198" i="12" s="1"/>
  <c r="AA199" i="12"/>
  <c r="AF199" i="12"/>
  <c r="AM199" i="12"/>
  <c r="AN199" i="12"/>
  <c r="AU199" i="12" s="1"/>
  <c r="AA200" i="12"/>
  <c r="AF200" i="12"/>
  <c r="AM200" i="12"/>
  <c r="AN200" i="12"/>
  <c r="AU200" i="12" s="1"/>
  <c r="AA201" i="12"/>
  <c r="AF201" i="12"/>
  <c r="AM201" i="12"/>
  <c r="AN201" i="12"/>
  <c r="AU201" i="12" s="1"/>
  <c r="AA202" i="12"/>
  <c r="AF202" i="12"/>
  <c r="AM202" i="12"/>
  <c r="AN202" i="12"/>
  <c r="AU202" i="12" s="1"/>
  <c r="AA203" i="12"/>
  <c r="AF203" i="12"/>
  <c r="AM203" i="12"/>
  <c r="AN203" i="12"/>
  <c r="AU203" i="12" s="1"/>
  <c r="AA204" i="12"/>
  <c r="AF204" i="12"/>
  <c r="AM204" i="12"/>
  <c r="AN204" i="12"/>
  <c r="AU204" i="12" s="1"/>
  <c r="AA205" i="12"/>
  <c r="AF205" i="12"/>
  <c r="AM205" i="12"/>
  <c r="AN205" i="12"/>
  <c r="AU205" i="12" s="1"/>
  <c r="AA206" i="12"/>
  <c r="AF206" i="12"/>
  <c r="AM206" i="12"/>
  <c r="AN206" i="12"/>
  <c r="AU206" i="12" s="1"/>
  <c r="AA207" i="12"/>
  <c r="AF207" i="12"/>
  <c r="AM207" i="12"/>
  <c r="AN207" i="12"/>
  <c r="AU207" i="12" s="1"/>
  <c r="AA208" i="12"/>
  <c r="AF208" i="12"/>
  <c r="AM208" i="12"/>
  <c r="AN208" i="12"/>
  <c r="AU208" i="12" s="1"/>
  <c r="AA209" i="12"/>
  <c r="AF209" i="12"/>
  <c r="AM209" i="12"/>
  <c r="AN209" i="12"/>
  <c r="AU209" i="12" s="1"/>
  <c r="AA210" i="12"/>
  <c r="AF210" i="12"/>
  <c r="AM210" i="12"/>
  <c r="AN210" i="12"/>
  <c r="AU210" i="12" s="1"/>
  <c r="AA211" i="12"/>
  <c r="AF211" i="12"/>
  <c r="AM211" i="12"/>
  <c r="AN211" i="12"/>
  <c r="AU211" i="12" s="1"/>
  <c r="AA212" i="12"/>
  <c r="AF212" i="12"/>
  <c r="AM212" i="12"/>
  <c r="AN212" i="12"/>
  <c r="AU212" i="12" s="1"/>
  <c r="AA213" i="12"/>
  <c r="AF213" i="12"/>
  <c r="AM213" i="12"/>
  <c r="AN213" i="12"/>
  <c r="AU213" i="12" s="1"/>
  <c r="AA214" i="12"/>
  <c r="AF214" i="12"/>
  <c r="AM214" i="12"/>
  <c r="AN214" i="12"/>
  <c r="AU214" i="12" s="1"/>
  <c r="AA215" i="12"/>
  <c r="AF215" i="12"/>
  <c r="AM215" i="12"/>
  <c r="AN215" i="12"/>
  <c r="AU215" i="12" s="1"/>
  <c r="AA216" i="12"/>
  <c r="AF216" i="12"/>
  <c r="AM216" i="12"/>
  <c r="AN216" i="12"/>
  <c r="AU216" i="12" s="1"/>
  <c r="AA217" i="12"/>
  <c r="AF217" i="12"/>
  <c r="AM217" i="12"/>
  <c r="AN217" i="12"/>
  <c r="AU217" i="12" s="1"/>
  <c r="AA218" i="12"/>
  <c r="AF218" i="12"/>
  <c r="AM218" i="12"/>
  <c r="AN218" i="12"/>
  <c r="AU218" i="12" s="1"/>
  <c r="AA219" i="12"/>
  <c r="AF219" i="12"/>
  <c r="AM219" i="12"/>
  <c r="AN219" i="12"/>
  <c r="AU219" i="12" s="1"/>
  <c r="AA220" i="12"/>
  <c r="AF220" i="12"/>
  <c r="AM220" i="12"/>
  <c r="AN220" i="12"/>
  <c r="AU220" i="12" s="1"/>
  <c r="AA221" i="12"/>
  <c r="AF221" i="12"/>
  <c r="AM221" i="12"/>
  <c r="AN221" i="12"/>
  <c r="AU221" i="12" s="1"/>
  <c r="AA222" i="12"/>
  <c r="AF222" i="12"/>
  <c r="AM222" i="12"/>
  <c r="AN222" i="12"/>
  <c r="AU222" i="12" s="1"/>
  <c r="AA223" i="12"/>
  <c r="AF223" i="12"/>
  <c r="AM223" i="12"/>
  <c r="AN223" i="12"/>
  <c r="AU223" i="12" s="1"/>
  <c r="AA224" i="12"/>
  <c r="AF224" i="12"/>
  <c r="AM224" i="12"/>
  <c r="AN224" i="12"/>
  <c r="AA225" i="12"/>
  <c r="AF225" i="12"/>
  <c r="AM225" i="12"/>
  <c r="AN225" i="12"/>
  <c r="AA226" i="12"/>
  <c r="AF226" i="12"/>
  <c r="AM226" i="12"/>
  <c r="AN226" i="12"/>
  <c r="AA227" i="12"/>
  <c r="AF227" i="12"/>
  <c r="AM227" i="12"/>
  <c r="AN227" i="12"/>
  <c r="AA228" i="12"/>
  <c r="AF228" i="12"/>
  <c r="AM228" i="12"/>
  <c r="AN228" i="12"/>
  <c r="AA229" i="12"/>
  <c r="AF229" i="12"/>
  <c r="AM229" i="12"/>
  <c r="AN229" i="12"/>
  <c r="AA230" i="12"/>
  <c r="AF230" i="12"/>
  <c r="AM230" i="12"/>
  <c r="AN230" i="12"/>
  <c r="AA231" i="12"/>
  <c r="AF231" i="12"/>
  <c r="AM231" i="12"/>
  <c r="AN231" i="12"/>
  <c r="AA232" i="12"/>
  <c r="AF232" i="12"/>
  <c r="AM232" i="12"/>
  <c r="AN232" i="12"/>
  <c r="AA233" i="12"/>
  <c r="AF233" i="12"/>
  <c r="AM233" i="12"/>
  <c r="AN233" i="12"/>
  <c r="AA234" i="12"/>
  <c r="AF234" i="12"/>
  <c r="AM234" i="12"/>
  <c r="AN234" i="12"/>
  <c r="AA235" i="12"/>
  <c r="AF235" i="12"/>
  <c r="AM235" i="12"/>
  <c r="AN235" i="12"/>
  <c r="AA236" i="12"/>
  <c r="AF236" i="12"/>
  <c r="AM236" i="12"/>
  <c r="AN236" i="12"/>
  <c r="AA237" i="12"/>
  <c r="AF237" i="12"/>
  <c r="AM237" i="12"/>
  <c r="AN237" i="12"/>
  <c r="AA238" i="12"/>
  <c r="AF238" i="12"/>
  <c r="AM238" i="12"/>
  <c r="AN238" i="12"/>
  <c r="AA239" i="12"/>
  <c r="AF239" i="12"/>
  <c r="AM239" i="12"/>
  <c r="AN239" i="12"/>
  <c r="AA240" i="12"/>
  <c r="AF240" i="12"/>
  <c r="AM240" i="12"/>
  <c r="AN240" i="12"/>
  <c r="AA241" i="12"/>
  <c r="AF241" i="12"/>
  <c r="AM241" i="12"/>
  <c r="AN241" i="12"/>
  <c r="AA242" i="12"/>
  <c r="AF242" i="12"/>
  <c r="AM242" i="12"/>
  <c r="AN242" i="12"/>
  <c r="AA243" i="12"/>
  <c r="AF243" i="12"/>
  <c r="AM243" i="12"/>
  <c r="AN243" i="12"/>
  <c r="AA244" i="12"/>
  <c r="AF244" i="12"/>
  <c r="AM244" i="12"/>
  <c r="AN244" i="12"/>
  <c r="AA245" i="12"/>
  <c r="AF245" i="12"/>
  <c r="AM245" i="12"/>
  <c r="AN245" i="12"/>
  <c r="AA246" i="12"/>
  <c r="AF246" i="12"/>
  <c r="AM246" i="12"/>
  <c r="AN246" i="12"/>
  <c r="AA247" i="12"/>
  <c r="AF247" i="12"/>
  <c r="AM247" i="12"/>
  <c r="AN247" i="12"/>
  <c r="AA248" i="12"/>
  <c r="AF248" i="12"/>
  <c r="AM248" i="12"/>
  <c r="AN248" i="12"/>
  <c r="AA249" i="12"/>
  <c r="AF249" i="12"/>
  <c r="AM249" i="12"/>
  <c r="AN249" i="12"/>
  <c r="AA250" i="12"/>
  <c r="AF250" i="12"/>
  <c r="AM250" i="12"/>
  <c r="AN250" i="12"/>
  <c r="AA251" i="12"/>
  <c r="AF251" i="12"/>
  <c r="AM251" i="12"/>
  <c r="AN251" i="12"/>
  <c r="AA252" i="12"/>
  <c r="AF252" i="12"/>
  <c r="AM252" i="12"/>
  <c r="AN252" i="12"/>
  <c r="AA253" i="12"/>
  <c r="AF253" i="12"/>
  <c r="AM253" i="12"/>
  <c r="AN253" i="12"/>
  <c r="AA254" i="12"/>
  <c r="AF254" i="12"/>
  <c r="AM254" i="12"/>
  <c r="AN254" i="12"/>
  <c r="AA255" i="12"/>
  <c r="AF255" i="12"/>
  <c r="AM255" i="12"/>
  <c r="AN255" i="12"/>
  <c r="AA256" i="12"/>
  <c r="AF256" i="12"/>
  <c r="AM256" i="12"/>
  <c r="AN256" i="12"/>
  <c r="AA257" i="12"/>
  <c r="AF257" i="12"/>
  <c r="AM257" i="12"/>
  <c r="AN257" i="12"/>
  <c r="AA258" i="12"/>
  <c r="AF258" i="12"/>
  <c r="AM258" i="12"/>
  <c r="AN258" i="12"/>
  <c r="AA259" i="12"/>
  <c r="AF259" i="12"/>
  <c r="AM259" i="12"/>
  <c r="AN259" i="12"/>
  <c r="AU259" i="12" s="1"/>
  <c r="AA260" i="12"/>
  <c r="AF260" i="12"/>
  <c r="AM260" i="12"/>
  <c r="AN260" i="12"/>
  <c r="AU260" i="12" s="1"/>
  <c r="AA261" i="12"/>
  <c r="AF261" i="12"/>
  <c r="AM261" i="12"/>
  <c r="AN261" i="12"/>
  <c r="AU261" i="12" s="1"/>
  <c r="AA262" i="12"/>
  <c r="AF262" i="12"/>
  <c r="AM262" i="12"/>
  <c r="AN262" i="12"/>
  <c r="AU262" i="12" s="1"/>
  <c r="AA263" i="12"/>
  <c r="AF263" i="12"/>
  <c r="AM263" i="12"/>
  <c r="AN263" i="12"/>
  <c r="AA264" i="12"/>
  <c r="AF264" i="12"/>
  <c r="AM264" i="12"/>
  <c r="AN264" i="12"/>
  <c r="AA265" i="12"/>
  <c r="AF265" i="12"/>
  <c r="AM265" i="12"/>
  <c r="AN265" i="12"/>
  <c r="AU265" i="12" s="1"/>
  <c r="AA266" i="12"/>
  <c r="AF266" i="12"/>
  <c r="AM266" i="12"/>
  <c r="AN266" i="12"/>
  <c r="AA267" i="12"/>
  <c r="AF267" i="12"/>
  <c r="AM267" i="12"/>
  <c r="AN267" i="12"/>
  <c r="AU267" i="12" s="1"/>
  <c r="AA268" i="12"/>
  <c r="AF268" i="12"/>
  <c r="AM268" i="12"/>
  <c r="AN268" i="12"/>
  <c r="AU268" i="12" s="1"/>
  <c r="AA269" i="12"/>
  <c r="AF269" i="12"/>
  <c r="AM269" i="12"/>
  <c r="AN269" i="12"/>
  <c r="AU269" i="12" s="1"/>
  <c r="AA270" i="12"/>
  <c r="AF270" i="12"/>
  <c r="AM270" i="12"/>
  <c r="AN270" i="12"/>
  <c r="AA271" i="12"/>
  <c r="AF271" i="12"/>
  <c r="AM271" i="12"/>
  <c r="AN271" i="12"/>
  <c r="AU271" i="12" s="1"/>
  <c r="AA272" i="12"/>
  <c r="AF272" i="12"/>
  <c r="AM272" i="12"/>
  <c r="AN272" i="12"/>
  <c r="AA273" i="12"/>
  <c r="AF273" i="12"/>
  <c r="AM273" i="12"/>
  <c r="AN273" i="12"/>
  <c r="AU273" i="12" s="1"/>
  <c r="AA274" i="12"/>
  <c r="AF274" i="12"/>
  <c r="AM274" i="12"/>
  <c r="AN274" i="12"/>
  <c r="AA275" i="12"/>
  <c r="AF275" i="12"/>
  <c r="AM275" i="12"/>
  <c r="AN275" i="12"/>
  <c r="AA276" i="12"/>
  <c r="AF276" i="12"/>
  <c r="AM276" i="12"/>
  <c r="AN276" i="12"/>
  <c r="AU276" i="12" s="1"/>
  <c r="AA277" i="12"/>
  <c r="AF277" i="12"/>
  <c r="AM277" i="12"/>
  <c r="AN277" i="12"/>
  <c r="AU277" i="12" s="1"/>
  <c r="AA278" i="12"/>
  <c r="AF278" i="12"/>
  <c r="AM278" i="12"/>
  <c r="AN278" i="12"/>
  <c r="AA279" i="12"/>
  <c r="AF279" i="12"/>
  <c r="AM279" i="12"/>
  <c r="AN279" i="12"/>
  <c r="AU279" i="12" s="1"/>
  <c r="AA280" i="12"/>
  <c r="AF280" i="12"/>
  <c r="AM280" i="12"/>
  <c r="AN280" i="12"/>
  <c r="AA281" i="12"/>
  <c r="AF281" i="12"/>
  <c r="AM281" i="12"/>
  <c r="AN281" i="12"/>
  <c r="AA282" i="12"/>
  <c r="AF282" i="12"/>
  <c r="AM282" i="12"/>
  <c r="AN282" i="12"/>
  <c r="AU282" i="12" s="1"/>
  <c r="AA283" i="12"/>
  <c r="AF283" i="12"/>
  <c r="AM283" i="12"/>
  <c r="AN283" i="12"/>
  <c r="AU283" i="12" s="1"/>
  <c r="AA284" i="12"/>
  <c r="AF284" i="12"/>
  <c r="AM284" i="12"/>
  <c r="AN284" i="12"/>
  <c r="AA285" i="12"/>
  <c r="AF285" i="12"/>
  <c r="AM285" i="12"/>
  <c r="AN285" i="12"/>
  <c r="AU285" i="12" s="1"/>
  <c r="AA286" i="12"/>
  <c r="AF286" i="12"/>
  <c r="AM286" i="12"/>
  <c r="AN286" i="12"/>
  <c r="AU286" i="12" s="1"/>
  <c r="AA287" i="12"/>
  <c r="AF287" i="12"/>
  <c r="AM287" i="12"/>
  <c r="AN287" i="12"/>
  <c r="AA288" i="12"/>
  <c r="AF288" i="12"/>
  <c r="AM288" i="12"/>
  <c r="AN288" i="12"/>
  <c r="AU288" i="12" s="1"/>
  <c r="AA289" i="12"/>
  <c r="AF289" i="12"/>
  <c r="AM289" i="12"/>
  <c r="AN289" i="12"/>
  <c r="AU289" i="12" s="1"/>
  <c r="AA290" i="12"/>
  <c r="AF290" i="12"/>
  <c r="AM290" i="12"/>
  <c r="AN290" i="12"/>
  <c r="AA291" i="12"/>
  <c r="AF291" i="12"/>
  <c r="AM291" i="12"/>
  <c r="AN291" i="12"/>
  <c r="AU291" i="12" s="1"/>
  <c r="AA292" i="12"/>
  <c r="AF292" i="12"/>
  <c r="AM292" i="12"/>
  <c r="AN292" i="12"/>
  <c r="AU292" i="12" s="1"/>
  <c r="AA293" i="12"/>
  <c r="AF293" i="12"/>
  <c r="AM293" i="12"/>
  <c r="AN293" i="12"/>
  <c r="AA294" i="12"/>
  <c r="AF294" i="12"/>
  <c r="AM294" i="12"/>
  <c r="AN294" i="12"/>
  <c r="AA295" i="12"/>
  <c r="AF295" i="12"/>
  <c r="AM295" i="12"/>
  <c r="AN295" i="12"/>
  <c r="AU295" i="12" s="1"/>
  <c r="AA296" i="12"/>
  <c r="AF296" i="12"/>
  <c r="AM296" i="12"/>
  <c r="AN296" i="12"/>
  <c r="AU296" i="12" s="1"/>
  <c r="AA297" i="12"/>
  <c r="AF297" i="12"/>
  <c r="AM297" i="12"/>
  <c r="AN297" i="12"/>
  <c r="AU297" i="12" s="1"/>
  <c r="AA298" i="12"/>
  <c r="AF298" i="12"/>
  <c r="AM298" i="12"/>
  <c r="AN298" i="12"/>
  <c r="AU298" i="12" s="1"/>
  <c r="AA299" i="12"/>
  <c r="AF299" i="12"/>
  <c r="AM299" i="12"/>
  <c r="AN299" i="12"/>
  <c r="AU299" i="12" s="1"/>
  <c r="AA300" i="12"/>
  <c r="AF300" i="12"/>
  <c r="AM300" i="12"/>
  <c r="AN300" i="12"/>
  <c r="AU300" i="12" s="1"/>
  <c r="AA301" i="12"/>
  <c r="AF301" i="12"/>
  <c r="AM301" i="12"/>
  <c r="AN301" i="12"/>
  <c r="AU301" i="12" s="1"/>
  <c r="AA302" i="12"/>
  <c r="AF302" i="12"/>
  <c r="AM302" i="12"/>
  <c r="AN302" i="12"/>
  <c r="AU302" i="12" s="1"/>
  <c r="AA303" i="12"/>
  <c r="AF303" i="12"/>
  <c r="AM303" i="12"/>
  <c r="AN303" i="12"/>
  <c r="AU303" i="12" s="1"/>
  <c r="AA304" i="12"/>
  <c r="AF304" i="12"/>
  <c r="AM304" i="12"/>
  <c r="AN304" i="12"/>
  <c r="AU304" i="12" s="1"/>
  <c r="AA305" i="12"/>
  <c r="AF305" i="12"/>
  <c r="AM305" i="12"/>
  <c r="AN305" i="12"/>
  <c r="AU305" i="12" s="1"/>
  <c r="AA306" i="12"/>
  <c r="AF306" i="12"/>
  <c r="AM306" i="12"/>
  <c r="AN306" i="12"/>
  <c r="AA307" i="12"/>
  <c r="AF307" i="12"/>
  <c r="AM307" i="12"/>
  <c r="AN307" i="12"/>
  <c r="AU307" i="12" s="1"/>
  <c r="AA308" i="12"/>
  <c r="AF308" i="12"/>
  <c r="AM308" i="12"/>
  <c r="AN308" i="12"/>
  <c r="AA309" i="12"/>
  <c r="AF309" i="12"/>
  <c r="AM309" i="12"/>
  <c r="AN309" i="12"/>
  <c r="AU309" i="12" s="1"/>
  <c r="AA310" i="12"/>
  <c r="AF310" i="12"/>
  <c r="AM310" i="12"/>
  <c r="AN310" i="12"/>
  <c r="AA311" i="12"/>
  <c r="AF311" i="12"/>
  <c r="AM311" i="12"/>
  <c r="AN311" i="12"/>
  <c r="AA312" i="12"/>
  <c r="AF312" i="12"/>
  <c r="AM312" i="12"/>
  <c r="AN312" i="12"/>
  <c r="AU312" i="12" s="1"/>
  <c r="AA313" i="12"/>
  <c r="AF313" i="12"/>
  <c r="AM313" i="12"/>
  <c r="AN313" i="12"/>
  <c r="AU313" i="12" s="1"/>
  <c r="AA314" i="12"/>
  <c r="AF314" i="12"/>
  <c r="AM314" i="12"/>
  <c r="AN314" i="12"/>
  <c r="AA315" i="12"/>
  <c r="AF315" i="12"/>
  <c r="AM315" i="12"/>
  <c r="AN315" i="12"/>
  <c r="AU315" i="12" s="1"/>
  <c r="AA316" i="12"/>
  <c r="AF316" i="12"/>
  <c r="AM316" i="12"/>
  <c r="AN316" i="12"/>
  <c r="AU316" i="12" s="1"/>
  <c r="AA317" i="12"/>
  <c r="AF317" i="12"/>
  <c r="AM317" i="12"/>
  <c r="AN317" i="12"/>
  <c r="AU317" i="12" s="1"/>
  <c r="AA318" i="12"/>
  <c r="AF318" i="12"/>
  <c r="AM318" i="12"/>
  <c r="AN318" i="12"/>
  <c r="AU318" i="12" s="1"/>
  <c r="AA319" i="12"/>
  <c r="AF319" i="12"/>
  <c r="AM319" i="12"/>
  <c r="AN319" i="12"/>
  <c r="AU319" i="12" s="1"/>
  <c r="AA320" i="12"/>
  <c r="AF320" i="12"/>
  <c r="AM320" i="12"/>
  <c r="AN320" i="12"/>
  <c r="AA321" i="12"/>
  <c r="AF321" i="12"/>
  <c r="AM321" i="12"/>
  <c r="AN321" i="12"/>
  <c r="AU321" i="12" s="1"/>
  <c r="AA322" i="12"/>
  <c r="AF322" i="12"/>
  <c r="AM322" i="12"/>
  <c r="AN322" i="12"/>
  <c r="AA323" i="12"/>
  <c r="AF323" i="12"/>
  <c r="AM323" i="12"/>
  <c r="AN323" i="12"/>
  <c r="AU323" i="12" s="1"/>
  <c r="AA324" i="12"/>
  <c r="AF324" i="12"/>
  <c r="AM324" i="12"/>
  <c r="AN324" i="12"/>
  <c r="AA325" i="12"/>
  <c r="AF325" i="12"/>
  <c r="AM325" i="12"/>
  <c r="AN325" i="12"/>
  <c r="AU325" i="12" s="1"/>
  <c r="AA326" i="12"/>
  <c r="AF326" i="12"/>
  <c r="AM326" i="12"/>
  <c r="AN326" i="12"/>
  <c r="AA327" i="12"/>
  <c r="AF327" i="12"/>
  <c r="AM327" i="12"/>
  <c r="AN327" i="12"/>
  <c r="AU327" i="12" s="1"/>
  <c r="AA328" i="12"/>
  <c r="AF328" i="12"/>
  <c r="AM328" i="12"/>
  <c r="AN328" i="12"/>
  <c r="AA329" i="12"/>
  <c r="AF329" i="12"/>
  <c r="AM329" i="12"/>
  <c r="AN329" i="12"/>
  <c r="AA330" i="12"/>
  <c r="AF330" i="12"/>
  <c r="AM330" i="12"/>
  <c r="AN330" i="12"/>
  <c r="AA331" i="12"/>
  <c r="AF331" i="12"/>
  <c r="AM331" i="12"/>
  <c r="AN331" i="12"/>
  <c r="AU331" i="12" s="1"/>
  <c r="AA332" i="12"/>
  <c r="AF332" i="12"/>
  <c r="AM332" i="12"/>
  <c r="AN332" i="12"/>
  <c r="AU332" i="12" s="1"/>
  <c r="AA333" i="12"/>
  <c r="AF333" i="12"/>
  <c r="AM333" i="12"/>
  <c r="AN333" i="12"/>
  <c r="AU333" i="12" s="1"/>
  <c r="AA334" i="12"/>
  <c r="AF334" i="12"/>
  <c r="AM334" i="12"/>
  <c r="AN334" i="12"/>
  <c r="AU334" i="12" s="1"/>
  <c r="AA335" i="12"/>
  <c r="AF335" i="12"/>
  <c r="AM335" i="12"/>
  <c r="AN335" i="12"/>
  <c r="AU335" i="12" s="1"/>
  <c r="AA336" i="12"/>
  <c r="AF336" i="12"/>
  <c r="AM336" i="12"/>
  <c r="AN336" i="12"/>
  <c r="AA337" i="12"/>
  <c r="AF337" i="12"/>
  <c r="AM337" i="12"/>
  <c r="AN337" i="12"/>
  <c r="AU337" i="12" s="1"/>
  <c r="AA338" i="12"/>
  <c r="AF338" i="12"/>
  <c r="AM338" i="12"/>
  <c r="AN338" i="12"/>
  <c r="AU338" i="12" s="1"/>
  <c r="AA339" i="12"/>
  <c r="AF339" i="12"/>
  <c r="AM339" i="12"/>
  <c r="AN339" i="12"/>
  <c r="AU339" i="12" s="1"/>
  <c r="AA340" i="12"/>
  <c r="AF340" i="12"/>
  <c r="AM340" i="12"/>
  <c r="AN340" i="12"/>
  <c r="AU340" i="12" s="1"/>
  <c r="AA341" i="12"/>
  <c r="AF341" i="12"/>
  <c r="AM341" i="12"/>
  <c r="AN341" i="12"/>
  <c r="AA342" i="12"/>
  <c r="AF342" i="12"/>
  <c r="AM342" i="12"/>
  <c r="AN342" i="12"/>
  <c r="AA343" i="12"/>
  <c r="AF343" i="12"/>
  <c r="AM343" i="12"/>
  <c r="AN343" i="12"/>
  <c r="AU343" i="12" s="1"/>
  <c r="AA344" i="12"/>
  <c r="AF344" i="12"/>
  <c r="AM344" i="12"/>
  <c r="AN344" i="12"/>
  <c r="AA345" i="12"/>
  <c r="AF345" i="12"/>
  <c r="AM345" i="12"/>
  <c r="AN345" i="12"/>
  <c r="AU345" i="12" s="1"/>
  <c r="AA346" i="12"/>
  <c r="AF346" i="12"/>
  <c r="AM346" i="12"/>
  <c r="AN346" i="12"/>
  <c r="AA347" i="12"/>
  <c r="AF347" i="12"/>
  <c r="AM347" i="12"/>
  <c r="AN347" i="12"/>
  <c r="AU347" i="12" s="1"/>
  <c r="AA348" i="12"/>
  <c r="AF348" i="12"/>
  <c r="AM348" i="12"/>
  <c r="AN348" i="12"/>
  <c r="AA349" i="12"/>
  <c r="AF349" i="12"/>
  <c r="AM349" i="12"/>
  <c r="AN349" i="12"/>
  <c r="AU349" i="12" s="1"/>
  <c r="AA350" i="12"/>
  <c r="AF350" i="12"/>
  <c r="AM350" i="12"/>
  <c r="AN350" i="12"/>
  <c r="AU350" i="12" s="1"/>
  <c r="AA351" i="12"/>
  <c r="AF351" i="12"/>
  <c r="AM351" i="12"/>
  <c r="AN351" i="12"/>
  <c r="AU351" i="12" s="1"/>
  <c r="AA352" i="12"/>
  <c r="AF352" i="12"/>
  <c r="AM352" i="12"/>
  <c r="AN352" i="12"/>
  <c r="AA353" i="12"/>
  <c r="AF353" i="12"/>
  <c r="AM353" i="12"/>
  <c r="AN353" i="12"/>
  <c r="AU353" i="12" s="1"/>
  <c r="AA354" i="12"/>
  <c r="AF354" i="12"/>
  <c r="AM354" i="12"/>
  <c r="AN354" i="12"/>
  <c r="AU354" i="12" s="1"/>
  <c r="AA355" i="12"/>
  <c r="AF355" i="12"/>
  <c r="AM355" i="12"/>
  <c r="AN355" i="12"/>
  <c r="AU355" i="12" s="1"/>
  <c r="AA356" i="12"/>
  <c r="AF356" i="12"/>
  <c r="AM356" i="12"/>
  <c r="AN356" i="12"/>
  <c r="AA357" i="12"/>
  <c r="AF357" i="12"/>
  <c r="AM357" i="12"/>
  <c r="AN357" i="12"/>
  <c r="AU357" i="12" s="1"/>
  <c r="AA358" i="12"/>
  <c r="AF358" i="12"/>
  <c r="AM358" i="12"/>
  <c r="AN358" i="12"/>
  <c r="AA359" i="12"/>
  <c r="AF359" i="12"/>
  <c r="AM359" i="12"/>
  <c r="AN359" i="12"/>
  <c r="AU359" i="12" s="1"/>
  <c r="AA360" i="12"/>
  <c r="AF360" i="12"/>
  <c r="AM360" i="12"/>
  <c r="AN360" i="12"/>
  <c r="AA361" i="12"/>
  <c r="AF361" i="12"/>
  <c r="AM361" i="12"/>
  <c r="AN361" i="12"/>
  <c r="AU361" i="12" s="1"/>
  <c r="AA362" i="12"/>
  <c r="AF362" i="12"/>
  <c r="AM362" i="12"/>
  <c r="AN362" i="12"/>
  <c r="AA363" i="12"/>
  <c r="AF363" i="12"/>
  <c r="AM363" i="12"/>
  <c r="AN363" i="12"/>
  <c r="AU363" i="12" s="1"/>
  <c r="AA364" i="12"/>
  <c r="AF364" i="12"/>
  <c r="AM364" i="12"/>
  <c r="AN364" i="12"/>
  <c r="AA365" i="12"/>
  <c r="AF365" i="12"/>
  <c r="AM365" i="12"/>
  <c r="AN365" i="12"/>
  <c r="AA366" i="12"/>
  <c r="AF366" i="12"/>
  <c r="AM366" i="12"/>
  <c r="AN366" i="12"/>
  <c r="AA367" i="12"/>
  <c r="AF367" i="12"/>
  <c r="AM367" i="12"/>
  <c r="AN367" i="12"/>
  <c r="AU367" i="12" s="1"/>
  <c r="AA368" i="12"/>
  <c r="AF368" i="12"/>
  <c r="AM368" i="12"/>
  <c r="AN368" i="12"/>
  <c r="AU368" i="12" s="1"/>
  <c r="AA369" i="12"/>
  <c r="AF369" i="12"/>
  <c r="AM369" i="12"/>
  <c r="AN369" i="12"/>
  <c r="AU369" i="12" s="1"/>
  <c r="AA370" i="12"/>
  <c r="AF370" i="12"/>
  <c r="AM370" i="12"/>
  <c r="AN370" i="12"/>
  <c r="AA371" i="12"/>
  <c r="AF371" i="12"/>
  <c r="AM371" i="12"/>
  <c r="AN371" i="12"/>
  <c r="AA372" i="12"/>
  <c r="AF372" i="12"/>
  <c r="AM372" i="12"/>
  <c r="AN372" i="12"/>
  <c r="AV372" i="12" s="1"/>
  <c r="AA373" i="12"/>
  <c r="AF373" i="12"/>
  <c r="AM373" i="12"/>
  <c r="AN373" i="12"/>
  <c r="AA374" i="12"/>
  <c r="AF374" i="12"/>
  <c r="AM374" i="12"/>
  <c r="AN374" i="12"/>
  <c r="AV374" i="12" s="1"/>
  <c r="AA375" i="12"/>
  <c r="AF375" i="12"/>
  <c r="AM375" i="12"/>
  <c r="AN375" i="12"/>
  <c r="AA376" i="12"/>
  <c r="AF376" i="12"/>
  <c r="AM376" i="12"/>
  <c r="AN376" i="12"/>
  <c r="AV376" i="12" s="1"/>
  <c r="AA377" i="12"/>
  <c r="AF377" i="12"/>
  <c r="AM377" i="12"/>
  <c r="AN377" i="12"/>
  <c r="AV377" i="12" s="1"/>
  <c r="AA378" i="12"/>
  <c r="AF378" i="12"/>
  <c r="AM378" i="12"/>
  <c r="AN378" i="12"/>
  <c r="AA379" i="12"/>
  <c r="AF379" i="12"/>
  <c r="AM379" i="12"/>
  <c r="AN379" i="12"/>
  <c r="AV379" i="12" s="1"/>
  <c r="AA380" i="12"/>
  <c r="AF380" i="12"/>
  <c r="AM380" i="12"/>
  <c r="AN380" i="12"/>
  <c r="AA381" i="12"/>
  <c r="AF381" i="12"/>
  <c r="AM381" i="12"/>
  <c r="AN381" i="12"/>
  <c r="AA382" i="12"/>
  <c r="AF382" i="12"/>
  <c r="AM382" i="12"/>
  <c r="AN382" i="12"/>
  <c r="AV382" i="12" s="1"/>
  <c r="AA383" i="12"/>
  <c r="AF383" i="12"/>
  <c r="AM383" i="12"/>
  <c r="AN383" i="12"/>
  <c r="AV383" i="12" s="1"/>
  <c r="AA384" i="12"/>
  <c r="AF384" i="12"/>
  <c r="AM384" i="12"/>
  <c r="AN384" i="12"/>
  <c r="AA385" i="12"/>
  <c r="AF385" i="12"/>
  <c r="AM385" i="12"/>
  <c r="AN385" i="12"/>
  <c r="AV385" i="12" s="1"/>
  <c r="AA386" i="12"/>
  <c r="AF386" i="12"/>
  <c r="AM386" i="12"/>
  <c r="AN386" i="12"/>
  <c r="AA387" i="12"/>
  <c r="AF387" i="12"/>
  <c r="AM387" i="12"/>
  <c r="AN387" i="12"/>
  <c r="AA388" i="12"/>
  <c r="AF388" i="12"/>
  <c r="AM388" i="12"/>
  <c r="AN388" i="12"/>
  <c r="AV388" i="12" s="1"/>
  <c r="AA389" i="12"/>
  <c r="AF389" i="12"/>
  <c r="AM389" i="12"/>
  <c r="AN389" i="12"/>
  <c r="AV389" i="12" s="1"/>
  <c r="AA390" i="12"/>
  <c r="AF390" i="12"/>
  <c r="AM390" i="12"/>
  <c r="AN390" i="12"/>
  <c r="AV390" i="12" s="1"/>
  <c r="AA391" i="12"/>
  <c r="AF391" i="12"/>
  <c r="AM391" i="12"/>
  <c r="AN391" i="12"/>
  <c r="AV391" i="12" s="1"/>
  <c r="AA392" i="12"/>
  <c r="AF392" i="12"/>
  <c r="AM392" i="12"/>
  <c r="AN392" i="12"/>
  <c r="AA393" i="12"/>
  <c r="AF393" i="12"/>
  <c r="AM393" i="12"/>
  <c r="AN393" i="12"/>
  <c r="AA394" i="12"/>
  <c r="AF394" i="12"/>
  <c r="AM394" i="12"/>
  <c r="AN394" i="12"/>
  <c r="AV394" i="12" s="1"/>
  <c r="AA395" i="12"/>
  <c r="AF395" i="12"/>
  <c r="AM395" i="12"/>
  <c r="AN395" i="12"/>
  <c r="AA396" i="12"/>
  <c r="AF396" i="12"/>
  <c r="AM396" i="12"/>
  <c r="AN396" i="12"/>
  <c r="AV396" i="12" s="1"/>
  <c r="AA397" i="12"/>
  <c r="AF397" i="12"/>
  <c r="AM397" i="12"/>
  <c r="AN397" i="12"/>
  <c r="AA398" i="12"/>
  <c r="AF398" i="12"/>
  <c r="AM398" i="12"/>
  <c r="AN398" i="12"/>
  <c r="AV398" i="12" s="1"/>
  <c r="AA399" i="12"/>
  <c r="AF399" i="12"/>
  <c r="AM399" i="12"/>
  <c r="AN399" i="12"/>
  <c r="AA400" i="12"/>
  <c r="AF400" i="12"/>
  <c r="AM400" i="12"/>
  <c r="AN400" i="12"/>
  <c r="AV400" i="12" s="1"/>
  <c r="AA401" i="12"/>
  <c r="AF401" i="12"/>
  <c r="AM401" i="12"/>
  <c r="AN401" i="12"/>
  <c r="AV401" i="12" s="1"/>
  <c r="AA402" i="12"/>
  <c r="AF402" i="12"/>
  <c r="AM402" i="12"/>
  <c r="AN402" i="12"/>
  <c r="AA403" i="12"/>
  <c r="AF403" i="12"/>
  <c r="AM403" i="12"/>
  <c r="AN403" i="12"/>
  <c r="AV403" i="12" s="1"/>
  <c r="AA404" i="12"/>
  <c r="AF404" i="12"/>
  <c r="AM404" i="12"/>
  <c r="AN404" i="12"/>
  <c r="AA405" i="12"/>
  <c r="AF405" i="12"/>
  <c r="AM405" i="12"/>
  <c r="AN405" i="12"/>
  <c r="AA406" i="12"/>
  <c r="AF406" i="12"/>
  <c r="AM406" i="12"/>
  <c r="AN406" i="12"/>
  <c r="AV406" i="12" s="1"/>
  <c r="AA407" i="12"/>
  <c r="AF407" i="12"/>
  <c r="AM407" i="12"/>
  <c r="AN407" i="12"/>
  <c r="AA408" i="12"/>
  <c r="AF408" i="12"/>
  <c r="AM408" i="12"/>
  <c r="AN408" i="12"/>
  <c r="AA409" i="12"/>
  <c r="AF409" i="12"/>
  <c r="AM409" i="12"/>
  <c r="AN409" i="12"/>
  <c r="AV409" i="12" s="1"/>
  <c r="AA410" i="12"/>
  <c r="AF410" i="12"/>
  <c r="AM410" i="12"/>
  <c r="AN410" i="12"/>
  <c r="AA411" i="12"/>
  <c r="AF411" i="12"/>
  <c r="AM411" i="12"/>
  <c r="AN411" i="12"/>
  <c r="AA412" i="12"/>
  <c r="AF412" i="12"/>
  <c r="AM412" i="12"/>
  <c r="AN412" i="12"/>
  <c r="AA413" i="12"/>
  <c r="AF413" i="12"/>
  <c r="AM413" i="12"/>
  <c r="AN413" i="12"/>
  <c r="AV413" i="12" s="1"/>
  <c r="AA414" i="12"/>
  <c r="AF414" i="12"/>
  <c r="AM414" i="12"/>
  <c r="AN414" i="12"/>
  <c r="AV414" i="12" s="1"/>
  <c r="AA415" i="12"/>
  <c r="AF415" i="12"/>
  <c r="AM415" i="12"/>
  <c r="AN415" i="12"/>
  <c r="AA416" i="12"/>
  <c r="AF416" i="12"/>
  <c r="AM416" i="12"/>
  <c r="AN416" i="12"/>
  <c r="AV416" i="12" s="1"/>
  <c r="AA417" i="12"/>
  <c r="AF417" i="12"/>
  <c r="AM417" i="12"/>
  <c r="AN417" i="12"/>
  <c r="AA418" i="12"/>
  <c r="AF418" i="12"/>
  <c r="AM418" i="12"/>
  <c r="AN418" i="12"/>
  <c r="AV418" i="12" s="1"/>
  <c r="AA419" i="12"/>
  <c r="AF419" i="12"/>
  <c r="AM419" i="12"/>
  <c r="AN419" i="12"/>
  <c r="AV419" i="12" s="1"/>
  <c r="AA420" i="12"/>
  <c r="AF420" i="12"/>
  <c r="AM420" i="12"/>
  <c r="AN420" i="12"/>
  <c r="AV420" i="12" s="1"/>
  <c r="AA421" i="12"/>
  <c r="AF421" i="12"/>
  <c r="AM421" i="12"/>
  <c r="AN421" i="12"/>
  <c r="AV421" i="12" s="1"/>
  <c r="AA422" i="12"/>
  <c r="AF422" i="12"/>
  <c r="AM422" i="12"/>
  <c r="AN422" i="12"/>
  <c r="AA423" i="12"/>
  <c r="AF423" i="12"/>
  <c r="AM423" i="12"/>
  <c r="AN423" i="12"/>
  <c r="AA424" i="12"/>
  <c r="AF424" i="12"/>
  <c r="AM424" i="12"/>
  <c r="AN424" i="12"/>
  <c r="AV424" i="12" s="1"/>
  <c r="AA425" i="12"/>
  <c r="AF425" i="12"/>
  <c r="AM425" i="12"/>
  <c r="AN425" i="12"/>
  <c r="AV425" i="12" s="1"/>
  <c r="AA426" i="12"/>
  <c r="AF426" i="12"/>
  <c r="AM426" i="12"/>
  <c r="AN426" i="12"/>
  <c r="AA427" i="12"/>
  <c r="AF427" i="12"/>
  <c r="AM427" i="12"/>
  <c r="AN427" i="12"/>
  <c r="AA428" i="12"/>
  <c r="AF428" i="12"/>
  <c r="AM428" i="12"/>
  <c r="AN428" i="12"/>
  <c r="AA429" i="12"/>
  <c r="AF429" i="12"/>
  <c r="AM429" i="12"/>
  <c r="AN429" i="12"/>
  <c r="AA430" i="12"/>
  <c r="AF430" i="12"/>
  <c r="AM430" i="12"/>
  <c r="AN430" i="12"/>
  <c r="AV430" i="12" s="1"/>
  <c r="AA431" i="12"/>
  <c r="AF431" i="12"/>
  <c r="AM431" i="12"/>
  <c r="AN431" i="12"/>
  <c r="AA432" i="12"/>
  <c r="AF432" i="12"/>
  <c r="AM432" i="12"/>
  <c r="AN432" i="12"/>
  <c r="AA433" i="12"/>
  <c r="AF433" i="12"/>
  <c r="AM433" i="12"/>
  <c r="AN433" i="12"/>
  <c r="AV433" i="12" s="1"/>
  <c r="AA434" i="12"/>
  <c r="AF434" i="12"/>
  <c r="AM434" i="12"/>
  <c r="AN434" i="12"/>
  <c r="AV434" i="12" s="1"/>
  <c r="AA435" i="12"/>
  <c r="AF435" i="12"/>
  <c r="AM435" i="12"/>
  <c r="AN435" i="12"/>
  <c r="AA436" i="12"/>
  <c r="AF436" i="12"/>
  <c r="AM436" i="12"/>
  <c r="AN436" i="12"/>
  <c r="AA437" i="12"/>
  <c r="AF437" i="12"/>
  <c r="AM437" i="12"/>
  <c r="AN437" i="12"/>
  <c r="AV437" i="12" s="1"/>
  <c r="AA438" i="12"/>
  <c r="AF438" i="12"/>
  <c r="AM438" i="12"/>
  <c r="AN438" i="12"/>
  <c r="AV438" i="12" s="1"/>
  <c r="AA439" i="12"/>
  <c r="AF439" i="12"/>
  <c r="AM439" i="12"/>
  <c r="AN439" i="12"/>
  <c r="AA440" i="12"/>
  <c r="AF440" i="12"/>
  <c r="AM440" i="12"/>
  <c r="AN440" i="12"/>
  <c r="AV440" i="12" s="1"/>
  <c r="AA441" i="12"/>
  <c r="AF441" i="12"/>
  <c r="AM441" i="12"/>
  <c r="AN441" i="12"/>
  <c r="AA442" i="12"/>
  <c r="AF442" i="12"/>
  <c r="AM442" i="12"/>
  <c r="AN442" i="12"/>
  <c r="AV442" i="12" s="1"/>
  <c r="AA443" i="12"/>
  <c r="AF443" i="12"/>
  <c r="AM443" i="12"/>
  <c r="AN443" i="12"/>
  <c r="AA444" i="12"/>
  <c r="AF444" i="12"/>
  <c r="AM444" i="12"/>
  <c r="AN444" i="12"/>
  <c r="AV444" i="12" s="1"/>
  <c r="AA445" i="12"/>
  <c r="AF445" i="12"/>
  <c r="AM445" i="12"/>
  <c r="AN445" i="12"/>
  <c r="AV445" i="12" s="1"/>
  <c r="AA446" i="12"/>
  <c r="AF446" i="12"/>
  <c r="AM446" i="12"/>
  <c r="AN446" i="12"/>
  <c r="AV446" i="12" s="1"/>
  <c r="AA447" i="12"/>
  <c r="AF447" i="12"/>
  <c r="AM447" i="12"/>
  <c r="AN447" i="12"/>
  <c r="AV447" i="12" s="1"/>
  <c r="AA448" i="12"/>
  <c r="AF448" i="12"/>
  <c r="AM448" i="12"/>
  <c r="AN448" i="12"/>
  <c r="AV448" i="12" s="1"/>
  <c r="AA449" i="12"/>
  <c r="AF449" i="12"/>
  <c r="AM449" i="12"/>
  <c r="AN449" i="12"/>
  <c r="AV449" i="12" s="1"/>
  <c r="AA450" i="12"/>
  <c r="AF450" i="12"/>
  <c r="AM450" i="12"/>
  <c r="AN450" i="12"/>
  <c r="AV450" i="12" s="1"/>
  <c r="AA451" i="12"/>
  <c r="AF451" i="12"/>
  <c r="AM451" i="12"/>
  <c r="AN451" i="12"/>
  <c r="AV451" i="12" s="1"/>
  <c r="AA452" i="12"/>
  <c r="AF452" i="12"/>
  <c r="AM452" i="12"/>
  <c r="AN452" i="12"/>
  <c r="AV452" i="12" s="1"/>
  <c r="AA453" i="12"/>
  <c r="AF453" i="12"/>
  <c r="AM453" i="12"/>
  <c r="AN453" i="12"/>
  <c r="AV453" i="12" s="1"/>
  <c r="AA454" i="12"/>
  <c r="AF454" i="12"/>
  <c r="AM454" i="12"/>
  <c r="AN454" i="12"/>
  <c r="AV454" i="12" s="1"/>
  <c r="AA455" i="12"/>
  <c r="AF455" i="12"/>
  <c r="AM455" i="12"/>
  <c r="AN455" i="12"/>
  <c r="AV455" i="12" s="1"/>
  <c r="AA456" i="12"/>
  <c r="AF456" i="12"/>
  <c r="AM456" i="12"/>
  <c r="AN456" i="12"/>
  <c r="AV456" i="12" s="1"/>
  <c r="AA457" i="12"/>
  <c r="AF457" i="12"/>
  <c r="AM457" i="12"/>
  <c r="AN457" i="12"/>
  <c r="AV457" i="12" s="1"/>
  <c r="AA458" i="12"/>
  <c r="AF458" i="12"/>
  <c r="AM458" i="12"/>
  <c r="AN458" i="12"/>
  <c r="AV458" i="12" s="1"/>
  <c r="AA459" i="12"/>
  <c r="AF459" i="12"/>
  <c r="AM459" i="12"/>
  <c r="AN459" i="12"/>
  <c r="AV459" i="12" s="1"/>
  <c r="AA460" i="12"/>
  <c r="AF460" i="12"/>
  <c r="AM460" i="12"/>
  <c r="AN460" i="12"/>
  <c r="AV460" i="12" s="1"/>
  <c r="AA461" i="12"/>
  <c r="AF461" i="12"/>
  <c r="AM461" i="12"/>
  <c r="AN461" i="12"/>
  <c r="AV461" i="12" s="1"/>
  <c r="AA462" i="12"/>
  <c r="AF462" i="12"/>
  <c r="AM462" i="12"/>
  <c r="AN462" i="12"/>
  <c r="AV462" i="12" s="1"/>
  <c r="AA463" i="12"/>
  <c r="AF463" i="12"/>
  <c r="AM463" i="12"/>
  <c r="AN463" i="12"/>
  <c r="AV463" i="12" s="1"/>
  <c r="AA464" i="12"/>
  <c r="AF464" i="12"/>
  <c r="AM464" i="12"/>
  <c r="AN464" i="12"/>
  <c r="AV464" i="12" s="1"/>
  <c r="AA465" i="12"/>
  <c r="AF465" i="12"/>
  <c r="AM465" i="12"/>
  <c r="AN465" i="12"/>
  <c r="AV465" i="12" s="1"/>
  <c r="AA466" i="12"/>
  <c r="AF466" i="12"/>
  <c r="AM466" i="12"/>
  <c r="AN466" i="12"/>
  <c r="AV466" i="12" s="1"/>
  <c r="AA467" i="12"/>
  <c r="AF467" i="12"/>
  <c r="AM467" i="12"/>
  <c r="AN467" i="12"/>
  <c r="AV467" i="12" s="1"/>
  <c r="AA468" i="12"/>
  <c r="AF468" i="12"/>
  <c r="AM468" i="12"/>
  <c r="AN468" i="12"/>
  <c r="AV468" i="12" s="1"/>
  <c r="AA469" i="12"/>
  <c r="AF469" i="12"/>
  <c r="AM469" i="12"/>
  <c r="AN469" i="12"/>
  <c r="AV469" i="12" s="1"/>
  <c r="AA470" i="12"/>
  <c r="AF470" i="12"/>
  <c r="AM470" i="12"/>
  <c r="AN470" i="12"/>
  <c r="AV470" i="12" s="1"/>
  <c r="AA471" i="12"/>
  <c r="AF471" i="12"/>
  <c r="AM471" i="12"/>
  <c r="AN471" i="12"/>
  <c r="AV471" i="12" s="1"/>
  <c r="AA472" i="12"/>
  <c r="AF472" i="12"/>
  <c r="AM472" i="12"/>
  <c r="AN472" i="12"/>
  <c r="AV472" i="12" s="1"/>
  <c r="AA473" i="12"/>
  <c r="AF473" i="12"/>
  <c r="AM473" i="12"/>
  <c r="AN473" i="12"/>
  <c r="AV473" i="12" s="1"/>
  <c r="AA474" i="12"/>
  <c r="AF474" i="12"/>
  <c r="AM474" i="12"/>
  <c r="AN474" i="12"/>
  <c r="AV474" i="12" s="1"/>
  <c r="AA475" i="12"/>
  <c r="AF475" i="12"/>
  <c r="AM475" i="12"/>
  <c r="AN475" i="12"/>
  <c r="AV475" i="12" s="1"/>
  <c r="AA476" i="12"/>
  <c r="AF476" i="12"/>
  <c r="AM476" i="12"/>
  <c r="AN476" i="12"/>
  <c r="AV476" i="12" s="1"/>
  <c r="AA477" i="12"/>
  <c r="AF477" i="12"/>
  <c r="AM477" i="12"/>
  <c r="AN477" i="12"/>
  <c r="AV477" i="12" s="1"/>
  <c r="AA478" i="12"/>
  <c r="AF478" i="12"/>
  <c r="AM478" i="12"/>
  <c r="AN478" i="12"/>
  <c r="AV478" i="12" s="1"/>
  <c r="AA479" i="12"/>
  <c r="AF479" i="12"/>
  <c r="AM479" i="12"/>
  <c r="AN479" i="12"/>
  <c r="AV479" i="12" s="1"/>
  <c r="AA480" i="12"/>
  <c r="AF480" i="12"/>
  <c r="AM480" i="12"/>
  <c r="AN480" i="12"/>
  <c r="AV480" i="12" s="1"/>
  <c r="AA481" i="12"/>
  <c r="AF481" i="12"/>
  <c r="AM481" i="12"/>
  <c r="AN481" i="12"/>
  <c r="AV481" i="12" s="1"/>
  <c r="AA482" i="12"/>
  <c r="AF482" i="12"/>
  <c r="AM482" i="12"/>
  <c r="AN482" i="12"/>
  <c r="AV482" i="12" s="1"/>
  <c r="AA483" i="12"/>
  <c r="AF483" i="12"/>
  <c r="AM483" i="12"/>
  <c r="AN483" i="12"/>
  <c r="AV483" i="12" s="1"/>
  <c r="AA484" i="12"/>
  <c r="AF484" i="12"/>
  <c r="AM484" i="12"/>
  <c r="AN484" i="12"/>
  <c r="AV484" i="12" s="1"/>
  <c r="AA485" i="12"/>
  <c r="AF485" i="12"/>
  <c r="AM485" i="12"/>
  <c r="AN485" i="12"/>
  <c r="AV485" i="12" s="1"/>
  <c r="AA486" i="12"/>
  <c r="AF486" i="12"/>
  <c r="AM486" i="12"/>
  <c r="AN486" i="12"/>
  <c r="AV486" i="12" s="1"/>
  <c r="AA487" i="12"/>
  <c r="AF487" i="12"/>
  <c r="AM487" i="12"/>
  <c r="AN487" i="12"/>
  <c r="AV487" i="12" s="1"/>
  <c r="AA488" i="12"/>
  <c r="AF488" i="12"/>
  <c r="AM488" i="12"/>
  <c r="AN488" i="12"/>
  <c r="AV488" i="12" s="1"/>
  <c r="AA489" i="12"/>
  <c r="AF489" i="12"/>
  <c r="AM489" i="12"/>
  <c r="AN489" i="12"/>
  <c r="AV489" i="12" s="1"/>
  <c r="AA490" i="12"/>
  <c r="AF490" i="12"/>
  <c r="AM490" i="12"/>
  <c r="AN490" i="12"/>
  <c r="AV490" i="12" s="1"/>
  <c r="AA491" i="12"/>
  <c r="AF491" i="12"/>
  <c r="AM491" i="12"/>
  <c r="AN491" i="12"/>
  <c r="AV491" i="12" s="1"/>
  <c r="AA492" i="12"/>
  <c r="AF492" i="12"/>
  <c r="AM492" i="12"/>
  <c r="AN492" i="12"/>
  <c r="AV492" i="12" s="1"/>
  <c r="AA493" i="12"/>
  <c r="AF493" i="12"/>
  <c r="AM493" i="12"/>
  <c r="AN493" i="12"/>
  <c r="AV493" i="12" s="1"/>
  <c r="AA494" i="12"/>
  <c r="AF494" i="12"/>
  <c r="AM494" i="12"/>
  <c r="AN494" i="12"/>
  <c r="AV494" i="12" s="1"/>
  <c r="AA495" i="12"/>
  <c r="AF495" i="12"/>
  <c r="AM495" i="12"/>
  <c r="AN495" i="12"/>
  <c r="AV495" i="12" s="1"/>
  <c r="AA496" i="12"/>
  <c r="AF496" i="12"/>
  <c r="AM496" i="12"/>
  <c r="AN496" i="12"/>
  <c r="AV496" i="12" s="1"/>
  <c r="AA497" i="12"/>
  <c r="AF497" i="12"/>
  <c r="AM497" i="12"/>
  <c r="AN497" i="12"/>
  <c r="AV497" i="12" s="1"/>
  <c r="AA498" i="12"/>
  <c r="AF498" i="12"/>
  <c r="AM498" i="12"/>
  <c r="AN498" i="12"/>
  <c r="AV498" i="12" s="1"/>
  <c r="AA499" i="12"/>
  <c r="AF499" i="12"/>
  <c r="AM499" i="12"/>
  <c r="AN499" i="12"/>
  <c r="AV499" i="12" s="1"/>
  <c r="AA500" i="12"/>
  <c r="AF500" i="12"/>
  <c r="AM500" i="12"/>
  <c r="AN500" i="12"/>
  <c r="AV500" i="12" s="1"/>
  <c r="AA501" i="12"/>
  <c r="AF501" i="12"/>
  <c r="AM501" i="12"/>
  <c r="AN501" i="12"/>
  <c r="AV501" i="12" s="1"/>
  <c r="AA502" i="12"/>
  <c r="AF502" i="12"/>
  <c r="AM502" i="12"/>
  <c r="AN502" i="12"/>
  <c r="AV502" i="12" s="1"/>
  <c r="AA503" i="12"/>
  <c r="AF503" i="12"/>
  <c r="AM503" i="12"/>
  <c r="AN503" i="12"/>
  <c r="AV503" i="12" s="1"/>
  <c r="AA504" i="12"/>
  <c r="AF504" i="12"/>
  <c r="AM504" i="12"/>
  <c r="AN504" i="12"/>
  <c r="AV504" i="12" s="1"/>
  <c r="AA505" i="12"/>
  <c r="AF505" i="12"/>
  <c r="AM505" i="12"/>
  <c r="AN505" i="12"/>
  <c r="AV505" i="12" s="1"/>
  <c r="AA506" i="12"/>
  <c r="AF506" i="12"/>
  <c r="AM506" i="12"/>
  <c r="AN506" i="12"/>
  <c r="AV506" i="12" s="1"/>
  <c r="AA507" i="12"/>
  <c r="AF507" i="12"/>
  <c r="AM507" i="12"/>
  <c r="AN507" i="12"/>
  <c r="AV507" i="12" s="1"/>
  <c r="AA508" i="12"/>
  <c r="AF508" i="12"/>
  <c r="AM508" i="12"/>
  <c r="AN508" i="12"/>
  <c r="AV508" i="12" s="1"/>
  <c r="AA509" i="12"/>
  <c r="AF509" i="12"/>
  <c r="AM509" i="12"/>
  <c r="AN509" i="12"/>
  <c r="AV509" i="12" s="1"/>
  <c r="AA510" i="12"/>
  <c r="AF510" i="12"/>
  <c r="AM510" i="12"/>
  <c r="AN510" i="12"/>
  <c r="AV510" i="12" s="1"/>
  <c r="AA511" i="12"/>
  <c r="AF511" i="12"/>
  <c r="AM511" i="12"/>
  <c r="AN511" i="12"/>
  <c r="AV511" i="12" s="1"/>
  <c r="AA512" i="12"/>
  <c r="AF512" i="12"/>
  <c r="AM512" i="12"/>
  <c r="AN512" i="12"/>
  <c r="AV512" i="12" s="1"/>
  <c r="AA513" i="12"/>
  <c r="AF513" i="12"/>
  <c r="AM513" i="12"/>
  <c r="AN513" i="12"/>
  <c r="AV513" i="12" s="1"/>
  <c r="AA514" i="12"/>
  <c r="AF514" i="12"/>
  <c r="AM514" i="12"/>
  <c r="AN514" i="12"/>
  <c r="AV514" i="12" s="1"/>
  <c r="AA515" i="12"/>
  <c r="AF515" i="12"/>
  <c r="AM515" i="12"/>
  <c r="AN515" i="12"/>
  <c r="AV515" i="12" s="1"/>
  <c r="AA516" i="12"/>
  <c r="AF516" i="12"/>
  <c r="AM516" i="12"/>
  <c r="AN516" i="12"/>
  <c r="AV516" i="12" s="1"/>
  <c r="AA517" i="12"/>
  <c r="AF517" i="12"/>
  <c r="AM517" i="12"/>
  <c r="AN517" i="12"/>
  <c r="AV517" i="12" s="1"/>
  <c r="AA518" i="12"/>
  <c r="AF518" i="12"/>
  <c r="AM518" i="12"/>
  <c r="AN518" i="12"/>
  <c r="AV518" i="12" s="1"/>
  <c r="AA519" i="12"/>
  <c r="AF519" i="12"/>
  <c r="AM519" i="12"/>
  <c r="AN519" i="12"/>
  <c r="AV519" i="12" s="1"/>
  <c r="AA520" i="12"/>
  <c r="AF520" i="12"/>
  <c r="AM520" i="12"/>
  <c r="AN520" i="12"/>
  <c r="AV520" i="12" s="1"/>
  <c r="AA521" i="12"/>
  <c r="AF521" i="12"/>
  <c r="AM521" i="12"/>
  <c r="AN521" i="12"/>
  <c r="AV521" i="12" s="1"/>
  <c r="AA522" i="12"/>
  <c r="AF522" i="12"/>
  <c r="AM522" i="12"/>
  <c r="AN522" i="12"/>
  <c r="AV522" i="12" s="1"/>
  <c r="AA523" i="12"/>
  <c r="AF523" i="12"/>
  <c r="AM523" i="12"/>
  <c r="AN523" i="12"/>
  <c r="AV523" i="12" s="1"/>
  <c r="AA524" i="12"/>
  <c r="AF524" i="12"/>
  <c r="AM524" i="12"/>
  <c r="AN524" i="12"/>
  <c r="AV524" i="12" s="1"/>
  <c r="AA525" i="12"/>
  <c r="AF525" i="12"/>
  <c r="AM525" i="12"/>
  <c r="AN525" i="12"/>
  <c r="AV525" i="12" s="1"/>
  <c r="AA526" i="12"/>
  <c r="AF526" i="12"/>
  <c r="AM526" i="12"/>
  <c r="AN526" i="12"/>
  <c r="AV526" i="12" s="1"/>
  <c r="AA527" i="12"/>
  <c r="AF527" i="12"/>
  <c r="AM527" i="12"/>
  <c r="AN527" i="12"/>
  <c r="AV527" i="12" s="1"/>
  <c r="AA528" i="12"/>
  <c r="AF528" i="12"/>
  <c r="AM528" i="12"/>
  <c r="AN528" i="12"/>
  <c r="AU528" i="12" s="1"/>
  <c r="AA529" i="12"/>
  <c r="AF529" i="12"/>
  <c r="AM529" i="12"/>
  <c r="AN529" i="12"/>
  <c r="AU529" i="12" s="1"/>
  <c r="AA530" i="12"/>
  <c r="AF530" i="12"/>
  <c r="AM530" i="12"/>
  <c r="AN530" i="12"/>
  <c r="AU530" i="12" s="1"/>
  <c r="AA531" i="12"/>
  <c r="AF531" i="12"/>
  <c r="AM531" i="12"/>
  <c r="AN531" i="12"/>
  <c r="AU531" i="12" s="1"/>
  <c r="AA532" i="12"/>
  <c r="AF532" i="12"/>
  <c r="AM532" i="12"/>
  <c r="AN532" i="12"/>
  <c r="AU532" i="12" s="1"/>
  <c r="AA533" i="12"/>
  <c r="AF533" i="12"/>
  <c r="AM533" i="12"/>
  <c r="AN533" i="12"/>
  <c r="AU533" i="12" s="1"/>
  <c r="AA534" i="12"/>
  <c r="AF534" i="12"/>
  <c r="AM534" i="12"/>
  <c r="AN534" i="12"/>
  <c r="AU534" i="12" s="1"/>
  <c r="AA535" i="12"/>
  <c r="AF535" i="12"/>
  <c r="AM535" i="12"/>
  <c r="AN535" i="12"/>
  <c r="AU535" i="12" s="1"/>
  <c r="AA536" i="12"/>
  <c r="AF536" i="12"/>
  <c r="AM536" i="12"/>
  <c r="AN536" i="12"/>
  <c r="AU536" i="12" s="1"/>
  <c r="AA537" i="12"/>
  <c r="AF537" i="12"/>
  <c r="AM537" i="12"/>
  <c r="AN537" i="12"/>
  <c r="AU537" i="12" s="1"/>
  <c r="AA538" i="12"/>
  <c r="AF538" i="12"/>
  <c r="AM538" i="12"/>
  <c r="AN538" i="12"/>
  <c r="AU538" i="12" s="1"/>
  <c r="AA539" i="12"/>
  <c r="AF539" i="12"/>
  <c r="AM539" i="12"/>
  <c r="AN539" i="12"/>
  <c r="AU539" i="12" s="1"/>
  <c r="AA540" i="12"/>
  <c r="AF540" i="12"/>
  <c r="AM540" i="12"/>
  <c r="AN540" i="12"/>
  <c r="AU540" i="12" s="1"/>
  <c r="AA541" i="12"/>
  <c r="AF541" i="12"/>
  <c r="AM541" i="12"/>
  <c r="AN541" i="12"/>
  <c r="AU541" i="12" s="1"/>
  <c r="AA542" i="12"/>
  <c r="AF542" i="12"/>
  <c r="AM542" i="12"/>
  <c r="AN542" i="12"/>
  <c r="AU542" i="12" s="1"/>
  <c r="AA543" i="12"/>
  <c r="AF543" i="12"/>
  <c r="AM543" i="12"/>
  <c r="AN543" i="12"/>
  <c r="AU543" i="12" s="1"/>
  <c r="AA544" i="12"/>
  <c r="AF544" i="12"/>
  <c r="AM544" i="12"/>
  <c r="AN544" i="12"/>
  <c r="AU544" i="12" s="1"/>
  <c r="AA545" i="12"/>
  <c r="AF545" i="12"/>
  <c r="AM545" i="12"/>
  <c r="AN545" i="12"/>
  <c r="AU545" i="12" s="1"/>
  <c r="AA546" i="12"/>
  <c r="AF546" i="12"/>
  <c r="AM546" i="12"/>
  <c r="AN546" i="12"/>
  <c r="AU546" i="12" s="1"/>
  <c r="AA547" i="12"/>
  <c r="AF547" i="12"/>
  <c r="AM547" i="12"/>
  <c r="AN547" i="12"/>
  <c r="AU547" i="12" s="1"/>
  <c r="AA548" i="12"/>
  <c r="AF548" i="12"/>
  <c r="AM548" i="12"/>
  <c r="AN548" i="12"/>
  <c r="AU548" i="12" s="1"/>
  <c r="AA549" i="12"/>
  <c r="AF549" i="12"/>
  <c r="AM549" i="12"/>
  <c r="AN549" i="12"/>
  <c r="AU549" i="12" s="1"/>
  <c r="AA550" i="12"/>
  <c r="AF550" i="12"/>
  <c r="AM550" i="12"/>
  <c r="AN550" i="12"/>
  <c r="AU550" i="12" s="1"/>
  <c r="AA551" i="12"/>
  <c r="AF551" i="12"/>
  <c r="AM551" i="12"/>
  <c r="AN551" i="12"/>
  <c r="AU551" i="12" s="1"/>
  <c r="AA552" i="12"/>
  <c r="AF552" i="12"/>
  <c r="AM552" i="12"/>
  <c r="AN552" i="12"/>
  <c r="AU552" i="12" s="1"/>
  <c r="AA553" i="12"/>
  <c r="AF553" i="12"/>
  <c r="AM553" i="12"/>
  <c r="AN553" i="12"/>
  <c r="AU553" i="12" s="1"/>
  <c r="AA554" i="12"/>
  <c r="AF554" i="12"/>
  <c r="AM554" i="12"/>
  <c r="AN554" i="12"/>
  <c r="AU554" i="12" s="1"/>
  <c r="AA555" i="12"/>
  <c r="AF555" i="12"/>
  <c r="AM555" i="12"/>
  <c r="AN555" i="12"/>
  <c r="AU555" i="12" s="1"/>
  <c r="AA556" i="12"/>
  <c r="AF556" i="12"/>
  <c r="AM556" i="12"/>
  <c r="AN556" i="12"/>
  <c r="AU556" i="12" s="1"/>
  <c r="AA557" i="12"/>
  <c r="AF557" i="12"/>
  <c r="AM557" i="12"/>
  <c r="AN557" i="12"/>
  <c r="AU557" i="12" s="1"/>
  <c r="AA558" i="12"/>
  <c r="AF558" i="12"/>
  <c r="AM558" i="12"/>
  <c r="AN558" i="12"/>
  <c r="AU558" i="12" s="1"/>
  <c r="AA559" i="12"/>
  <c r="AF559" i="12"/>
  <c r="AM559" i="12"/>
  <c r="AN559" i="12"/>
  <c r="AU559" i="12" s="1"/>
  <c r="AA560" i="12"/>
  <c r="AF560" i="12"/>
  <c r="AM560" i="12"/>
  <c r="AN560" i="12"/>
  <c r="AU560" i="12" s="1"/>
  <c r="AA561" i="12"/>
  <c r="AF561" i="12"/>
  <c r="AM561" i="12"/>
  <c r="AN561" i="12"/>
  <c r="AU561" i="12" s="1"/>
  <c r="AA562" i="12"/>
  <c r="AF562" i="12"/>
  <c r="AM562" i="12"/>
  <c r="AN562" i="12"/>
  <c r="AU562" i="12" s="1"/>
  <c r="AA563" i="12"/>
  <c r="AF563" i="12"/>
  <c r="AM563" i="12"/>
  <c r="AN563" i="12"/>
  <c r="AU563" i="12" s="1"/>
  <c r="AA564" i="12"/>
  <c r="AF564" i="12"/>
  <c r="AM564" i="12"/>
  <c r="AN564" i="12"/>
  <c r="AU564" i="12" s="1"/>
  <c r="AA565" i="12"/>
  <c r="AF565" i="12"/>
  <c r="AM565" i="12"/>
  <c r="AN565" i="12"/>
  <c r="AU565" i="12" s="1"/>
  <c r="AA566" i="12"/>
  <c r="AF566" i="12"/>
  <c r="AM566" i="12"/>
  <c r="AN566" i="12"/>
  <c r="AU566" i="12" s="1"/>
  <c r="AA567" i="12"/>
  <c r="AF567" i="12"/>
  <c r="AM567" i="12"/>
  <c r="AN567" i="12"/>
  <c r="AU567" i="12" s="1"/>
  <c r="AA568" i="12"/>
  <c r="AF568" i="12"/>
  <c r="AM568" i="12"/>
  <c r="AN568" i="12"/>
  <c r="AU568" i="12" s="1"/>
  <c r="AA569" i="12"/>
  <c r="AF569" i="12"/>
  <c r="AM569" i="12"/>
  <c r="AN569" i="12"/>
  <c r="AU569" i="12" s="1"/>
  <c r="AA570" i="12"/>
  <c r="AF570" i="12"/>
  <c r="AM570" i="12"/>
  <c r="AN570" i="12"/>
  <c r="AU570" i="12" s="1"/>
  <c r="AA571" i="12"/>
  <c r="AF571" i="12"/>
  <c r="AM571" i="12"/>
  <c r="AN571" i="12"/>
  <c r="AU571" i="12" s="1"/>
  <c r="AA572" i="12"/>
  <c r="AF572" i="12"/>
  <c r="AM572" i="12"/>
  <c r="AN572" i="12"/>
  <c r="AU572" i="12" s="1"/>
  <c r="AA573" i="12"/>
  <c r="AF573" i="12"/>
  <c r="AM573" i="12"/>
  <c r="AN573" i="12"/>
  <c r="AU573" i="12" s="1"/>
  <c r="AA574" i="12"/>
  <c r="AF574" i="12"/>
  <c r="AM574" i="12"/>
  <c r="AN574" i="12"/>
  <c r="AU574" i="12" s="1"/>
  <c r="AA575" i="12"/>
  <c r="AF575" i="12"/>
  <c r="AM575" i="12"/>
  <c r="AN575" i="12"/>
  <c r="AU575" i="12" s="1"/>
  <c r="AA576" i="12"/>
  <c r="AF576" i="12"/>
  <c r="AM576" i="12"/>
  <c r="AN576" i="12"/>
  <c r="AU576" i="12" s="1"/>
  <c r="AA577" i="12"/>
  <c r="AF577" i="12"/>
  <c r="AM577" i="12"/>
  <c r="AN577" i="12"/>
  <c r="AU577" i="12" s="1"/>
  <c r="AA578" i="12"/>
  <c r="AF578" i="12"/>
  <c r="AM578" i="12"/>
  <c r="AN578" i="12"/>
  <c r="AU578" i="12" s="1"/>
  <c r="AA579" i="12"/>
  <c r="AF579" i="12"/>
  <c r="AM579" i="12"/>
  <c r="AN579" i="12"/>
  <c r="AU579" i="12" s="1"/>
  <c r="AA580" i="12"/>
  <c r="AF580" i="12"/>
  <c r="AM580" i="12"/>
  <c r="AN580" i="12"/>
  <c r="AU580" i="12" s="1"/>
  <c r="AA581" i="12"/>
  <c r="AF581" i="12"/>
  <c r="AM581" i="12"/>
  <c r="AN581" i="12"/>
  <c r="AU581" i="12" s="1"/>
  <c r="AA582" i="12"/>
  <c r="AF582" i="12"/>
  <c r="AM582" i="12"/>
  <c r="AN582" i="12"/>
  <c r="AU582" i="12" s="1"/>
  <c r="AA583" i="12"/>
  <c r="AF583" i="12"/>
  <c r="AM583" i="12"/>
  <c r="AN583" i="12"/>
  <c r="AU583" i="12" s="1"/>
  <c r="AA584" i="12"/>
  <c r="AF584" i="12"/>
  <c r="AM584" i="12"/>
  <c r="AN584" i="12"/>
  <c r="AU584" i="12" s="1"/>
  <c r="AA585" i="12"/>
  <c r="AF585" i="12"/>
  <c r="AM585" i="12"/>
  <c r="AN585" i="12"/>
  <c r="AU585" i="12" s="1"/>
  <c r="AA586" i="12"/>
  <c r="AF586" i="12"/>
  <c r="AM586" i="12"/>
  <c r="AN586" i="12"/>
  <c r="AU586" i="12" s="1"/>
  <c r="AA587" i="12"/>
  <c r="AF587" i="12"/>
  <c r="AM587" i="12"/>
  <c r="AN587" i="12"/>
  <c r="AU587" i="12" s="1"/>
  <c r="AA588" i="12"/>
  <c r="AF588" i="12"/>
  <c r="AM588" i="12"/>
  <c r="AN588" i="12"/>
  <c r="AU588" i="12" s="1"/>
  <c r="AA589" i="12"/>
  <c r="AF589" i="12"/>
  <c r="AM589" i="12"/>
  <c r="AN589" i="12"/>
  <c r="AU589" i="12" s="1"/>
  <c r="AA590" i="12"/>
  <c r="AF590" i="12"/>
  <c r="AM590" i="12"/>
  <c r="AN590" i="12"/>
  <c r="AU590" i="12" s="1"/>
  <c r="AA591" i="12"/>
  <c r="AF591" i="12"/>
  <c r="AM591" i="12"/>
  <c r="AN591" i="12"/>
  <c r="AU591" i="12" s="1"/>
  <c r="AA592" i="12"/>
  <c r="AF592" i="12"/>
  <c r="AM592" i="12"/>
  <c r="AN592" i="12"/>
  <c r="AU592" i="12" s="1"/>
  <c r="AA593" i="12"/>
  <c r="AF593" i="12"/>
  <c r="AM593" i="12"/>
  <c r="AN593" i="12"/>
  <c r="AU593" i="12" s="1"/>
  <c r="AA594" i="12"/>
  <c r="AF594" i="12"/>
  <c r="AM594" i="12"/>
  <c r="AN594" i="12"/>
  <c r="AU594" i="12" s="1"/>
  <c r="AA595" i="12"/>
  <c r="AF595" i="12"/>
  <c r="AM595" i="12"/>
  <c r="AN595" i="12"/>
  <c r="AU595" i="12" s="1"/>
  <c r="AA596" i="12"/>
  <c r="AF596" i="12"/>
  <c r="AM596" i="12"/>
  <c r="AN596" i="12"/>
  <c r="AU596" i="12" s="1"/>
  <c r="AA597" i="12"/>
  <c r="AF597" i="12"/>
  <c r="AM597" i="12"/>
  <c r="AN597" i="12"/>
  <c r="AU597" i="12" s="1"/>
  <c r="AA598" i="12"/>
  <c r="AF598" i="12"/>
  <c r="AM598" i="12"/>
  <c r="AN598" i="12"/>
  <c r="AU598" i="12" s="1"/>
  <c r="AA599" i="12"/>
  <c r="AF599" i="12"/>
  <c r="AM599" i="12"/>
  <c r="AN599" i="12"/>
  <c r="AU599" i="12" s="1"/>
  <c r="AA600" i="12"/>
  <c r="AF600" i="12"/>
  <c r="AM600" i="12"/>
  <c r="AN600" i="12"/>
  <c r="AU600" i="12" s="1"/>
  <c r="AA601" i="12"/>
  <c r="AF601" i="12"/>
  <c r="AM601" i="12"/>
  <c r="AN601" i="12"/>
  <c r="AU601" i="12" s="1"/>
  <c r="AA602" i="12"/>
  <c r="AF602" i="12"/>
  <c r="AM602" i="12"/>
  <c r="AN602" i="12"/>
  <c r="AU602" i="12" s="1"/>
  <c r="AA603" i="12"/>
  <c r="AF603" i="12"/>
  <c r="AM603" i="12"/>
  <c r="AN603" i="12"/>
  <c r="AU603" i="12" s="1"/>
  <c r="AA604" i="12"/>
  <c r="AF604" i="12"/>
  <c r="AM604" i="12"/>
  <c r="AN604" i="12"/>
  <c r="AU604" i="12" s="1"/>
  <c r="AA605" i="12"/>
  <c r="AF605" i="12"/>
  <c r="AM605" i="12"/>
  <c r="AN605" i="12"/>
  <c r="AU605" i="12" s="1"/>
  <c r="AA606" i="12"/>
  <c r="AF606" i="12"/>
  <c r="AM606" i="12"/>
  <c r="AN606" i="12"/>
  <c r="AU606" i="12" s="1"/>
  <c r="AA607" i="12"/>
  <c r="AF607" i="12"/>
  <c r="AM607" i="12"/>
  <c r="AN607" i="12"/>
  <c r="AU607" i="12" s="1"/>
  <c r="AA608" i="12"/>
  <c r="AF608" i="12"/>
  <c r="AM608" i="12"/>
  <c r="AN608" i="12"/>
  <c r="AU608" i="12" s="1"/>
  <c r="F609" i="12"/>
  <c r="AA609" i="12"/>
  <c r="AF609" i="12"/>
  <c r="AM609" i="12"/>
  <c r="AN609" i="12"/>
  <c r="AV609" i="12" s="1"/>
  <c r="F610" i="12"/>
  <c r="AA610" i="12"/>
  <c r="AF610" i="12"/>
  <c r="AM610" i="12"/>
  <c r="AN610" i="12"/>
  <c r="AV610" i="12" s="1"/>
  <c r="F611" i="12"/>
  <c r="AA611" i="12"/>
  <c r="AF611" i="12"/>
  <c r="AM611" i="12"/>
  <c r="AN611" i="12"/>
  <c r="AU611" i="12" s="1"/>
  <c r="F612" i="12"/>
  <c r="AA612" i="12"/>
  <c r="AF612" i="12"/>
  <c r="AM612" i="12"/>
  <c r="AN612" i="12"/>
  <c r="AV612" i="12" s="1"/>
  <c r="F613" i="12"/>
  <c r="AA613" i="12"/>
  <c r="AF613" i="12"/>
  <c r="AM613" i="12"/>
  <c r="AN613" i="12"/>
  <c r="F614" i="12"/>
  <c r="AA614" i="12"/>
  <c r="AF614" i="12"/>
  <c r="AM614" i="12"/>
  <c r="AN614" i="12"/>
  <c r="AU614" i="12" s="1"/>
  <c r="F615" i="12"/>
  <c r="AA615" i="12"/>
  <c r="AF615" i="12"/>
  <c r="AM615" i="12"/>
  <c r="AN615" i="12"/>
  <c r="AV615" i="12" s="1"/>
  <c r="F616" i="12"/>
  <c r="AA616" i="12"/>
  <c r="AF616" i="12"/>
  <c r="AM616" i="12"/>
  <c r="AN616" i="12"/>
  <c r="AV616" i="12" s="1"/>
  <c r="F617" i="12"/>
  <c r="AA617" i="12"/>
  <c r="AF617" i="12"/>
  <c r="AM617" i="12"/>
  <c r="AN617" i="12"/>
  <c r="AU617" i="12" s="1"/>
  <c r="F618" i="12"/>
  <c r="AA618" i="12"/>
  <c r="AF618" i="12"/>
  <c r="AM618" i="12"/>
  <c r="AN618" i="12"/>
  <c r="AU618" i="12" s="1"/>
  <c r="F619" i="12"/>
  <c r="AA619" i="12"/>
  <c r="AF619" i="12"/>
  <c r="AM619" i="12"/>
  <c r="AN619" i="12"/>
  <c r="AU619" i="12" s="1"/>
  <c r="F620" i="12"/>
  <c r="AA620" i="12"/>
  <c r="AF620" i="12"/>
  <c r="AM620" i="12"/>
  <c r="AN620" i="12"/>
  <c r="AV620" i="12" s="1"/>
  <c r="F621" i="12"/>
  <c r="AA621" i="12"/>
  <c r="AF621" i="12"/>
  <c r="AM621" i="12"/>
  <c r="AN621" i="12"/>
  <c r="AV621" i="12" s="1"/>
  <c r="F622" i="12"/>
  <c r="AA622" i="12"/>
  <c r="AF622" i="12"/>
  <c r="AM622" i="12"/>
  <c r="AN622" i="12"/>
  <c r="AV622" i="12" s="1"/>
  <c r="F623" i="12"/>
  <c r="AA623" i="12"/>
  <c r="AF623" i="12"/>
  <c r="AM623" i="12"/>
  <c r="AN623" i="12"/>
  <c r="AU623" i="12" s="1"/>
  <c r="F624" i="12"/>
  <c r="AA624" i="12"/>
  <c r="AF624" i="12"/>
  <c r="AM624" i="12"/>
  <c r="AN624" i="12"/>
  <c r="AU624" i="12" s="1"/>
  <c r="F625" i="12"/>
  <c r="AA625" i="12"/>
  <c r="AF625" i="12"/>
  <c r="AM625" i="12"/>
  <c r="AN625" i="12"/>
  <c r="AU625" i="12" s="1"/>
  <c r="F626" i="12"/>
  <c r="AA626" i="12"/>
  <c r="AF626" i="12"/>
  <c r="AM626" i="12"/>
  <c r="AN626" i="12"/>
  <c r="AV626" i="12" s="1"/>
  <c r="F627" i="12"/>
  <c r="AA627" i="12"/>
  <c r="AF627" i="12"/>
  <c r="AM627" i="12"/>
  <c r="AN627" i="12"/>
  <c r="AV627" i="12" s="1"/>
  <c r="F628" i="12"/>
  <c r="AA628" i="12"/>
  <c r="AF628" i="12"/>
  <c r="AM628" i="12"/>
  <c r="AN628" i="12"/>
  <c r="AV628" i="12" s="1"/>
  <c r="F629" i="12"/>
  <c r="AA629" i="12"/>
  <c r="AF629" i="12"/>
  <c r="AM629" i="12"/>
  <c r="AN629" i="12"/>
  <c r="AU629" i="12" s="1"/>
  <c r="F630" i="12"/>
  <c r="AA630" i="12"/>
  <c r="AF630" i="12"/>
  <c r="AM630" i="12"/>
  <c r="AN630" i="12"/>
  <c r="AU630" i="12" s="1"/>
  <c r="F631" i="12"/>
  <c r="AA631" i="12"/>
  <c r="AF631" i="12"/>
  <c r="AM631" i="12"/>
  <c r="AN631" i="12"/>
  <c r="AU631" i="12" s="1"/>
  <c r="F632" i="12"/>
  <c r="AA632" i="12"/>
  <c r="AF632" i="12"/>
  <c r="AM632" i="12"/>
  <c r="AN632" i="12"/>
  <c r="AV632" i="12" s="1"/>
  <c r="F633" i="12"/>
  <c r="AA633" i="12"/>
  <c r="AF633" i="12"/>
  <c r="AM633" i="12"/>
  <c r="AN633" i="12"/>
  <c r="AV633" i="12" s="1"/>
  <c r="F634" i="12"/>
  <c r="AA634" i="12"/>
  <c r="AF634" i="12"/>
  <c r="AM634" i="12"/>
  <c r="AN634" i="12"/>
  <c r="AV634" i="12" s="1"/>
  <c r="F635" i="12"/>
  <c r="AA635" i="12"/>
  <c r="AF635" i="12"/>
  <c r="AM635" i="12"/>
  <c r="AN635" i="12"/>
  <c r="AU635" i="12" s="1"/>
  <c r="F636" i="12"/>
  <c r="AA636" i="12"/>
  <c r="AF636" i="12"/>
  <c r="AM636" i="12"/>
  <c r="AN636" i="12"/>
  <c r="AU636" i="12" s="1"/>
  <c r="F637" i="12"/>
  <c r="AA637" i="12"/>
  <c r="AF637" i="12"/>
  <c r="AM637" i="12"/>
  <c r="AN637" i="12"/>
  <c r="AV637" i="12" s="1"/>
  <c r="F638" i="12"/>
  <c r="AA638" i="12"/>
  <c r="AF638" i="12"/>
  <c r="AM638" i="12"/>
  <c r="AN638" i="12"/>
  <c r="AU638" i="12" s="1"/>
  <c r="F639" i="12"/>
  <c r="AA639" i="12"/>
  <c r="AF639" i="12"/>
  <c r="AM639" i="12"/>
  <c r="AN639" i="12"/>
  <c r="AV639" i="12" s="1"/>
  <c r="F640" i="12"/>
  <c r="AA640" i="12"/>
  <c r="AF640" i="12"/>
  <c r="AM640" i="12"/>
  <c r="AN640" i="12"/>
  <c r="AV640" i="12" s="1"/>
  <c r="F641" i="12"/>
  <c r="AA641" i="12"/>
  <c r="AF641" i="12"/>
  <c r="AM641" i="12"/>
  <c r="AN641" i="12"/>
  <c r="AU641" i="12" s="1"/>
  <c r="F642" i="12"/>
  <c r="AA642" i="12"/>
  <c r="AF642" i="12"/>
  <c r="AM642" i="12"/>
  <c r="AN642" i="12"/>
  <c r="F643" i="12"/>
  <c r="AA643" i="12"/>
  <c r="AF643" i="12"/>
  <c r="AM643" i="12"/>
  <c r="AN643" i="12"/>
  <c r="F644" i="12"/>
  <c r="AA644" i="12"/>
  <c r="AF644" i="12"/>
  <c r="AM644" i="12"/>
  <c r="AN644" i="12"/>
  <c r="F645" i="12"/>
  <c r="AA645" i="12"/>
  <c r="AF645" i="12"/>
  <c r="AM645" i="12"/>
  <c r="AN645" i="12"/>
  <c r="F646" i="12"/>
  <c r="AA646" i="12"/>
  <c r="AF646" i="12"/>
  <c r="AM646" i="12"/>
  <c r="AN646" i="12"/>
  <c r="AV646" i="12" s="1"/>
  <c r="F647" i="12"/>
  <c r="AA647" i="12"/>
  <c r="AF647" i="12"/>
  <c r="AM647" i="12"/>
  <c r="AN647" i="12"/>
  <c r="AU647" i="12" s="1"/>
  <c r="F648" i="12"/>
  <c r="AA648" i="12"/>
  <c r="AF648" i="12"/>
  <c r="AM648" i="12"/>
  <c r="AN648" i="12"/>
  <c r="AU648" i="12" s="1"/>
  <c r="AA649" i="12"/>
  <c r="AF649" i="12"/>
  <c r="AM649" i="12"/>
  <c r="AN649" i="12"/>
  <c r="AA650" i="12"/>
  <c r="AF650" i="12"/>
  <c r="AM650" i="12"/>
  <c r="AN650" i="12"/>
  <c r="AU650" i="12" s="1"/>
  <c r="AA651" i="12"/>
  <c r="AF651" i="12"/>
  <c r="AM651" i="12"/>
  <c r="AN651" i="12"/>
  <c r="AU651" i="12" s="1"/>
  <c r="AA652" i="12"/>
  <c r="AF652" i="12"/>
  <c r="AM652" i="12"/>
  <c r="AN652" i="12"/>
  <c r="AA653" i="12"/>
  <c r="AF653" i="12"/>
  <c r="AM653" i="12"/>
  <c r="AN653" i="12"/>
  <c r="AA654" i="12"/>
  <c r="AF654" i="12"/>
  <c r="AM654" i="12"/>
  <c r="AN654" i="12"/>
  <c r="AU654" i="12" s="1"/>
  <c r="AA655" i="12"/>
  <c r="AF655" i="12"/>
  <c r="AM655" i="12"/>
  <c r="AN655" i="12"/>
  <c r="AA656" i="12"/>
  <c r="AF656" i="12"/>
  <c r="AM656" i="12"/>
  <c r="AN656" i="12"/>
  <c r="AU656" i="12" s="1"/>
  <c r="AA657" i="12"/>
  <c r="AF657" i="12"/>
  <c r="AM657" i="12"/>
  <c r="AN657" i="12"/>
  <c r="AU657" i="12" s="1"/>
  <c r="AA658" i="12"/>
  <c r="AF658" i="12"/>
  <c r="AM658" i="12"/>
  <c r="AN658" i="12"/>
  <c r="AA659" i="12"/>
  <c r="AF659" i="12"/>
  <c r="AM659" i="12"/>
  <c r="AN659" i="12"/>
  <c r="AA660" i="12"/>
  <c r="AF660" i="12"/>
  <c r="AM660" i="12"/>
  <c r="AN660" i="12"/>
  <c r="AA661" i="12"/>
  <c r="AF661" i="12"/>
  <c r="AM661" i="12"/>
  <c r="AN661" i="12"/>
  <c r="AU661" i="12" s="1"/>
  <c r="AA662" i="12"/>
  <c r="AF662" i="12"/>
  <c r="AM662" i="12"/>
  <c r="AN662" i="12"/>
  <c r="AA663" i="12"/>
  <c r="AF663" i="12"/>
  <c r="AM663" i="12"/>
  <c r="AN663" i="12"/>
  <c r="AU663" i="12" s="1"/>
  <c r="AA664" i="12"/>
  <c r="AF664" i="12"/>
  <c r="AM664" i="12"/>
  <c r="AN664" i="12"/>
  <c r="AA665" i="12"/>
  <c r="AF665" i="12"/>
  <c r="AM665" i="12"/>
  <c r="AN665" i="12"/>
  <c r="AU665" i="12" s="1"/>
  <c r="AA666" i="12"/>
  <c r="AF666" i="12"/>
  <c r="AM666" i="12"/>
  <c r="AN666" i="12"/>
  <c r="AA667" i="12"/>
  <c r="AF667" i="12"/>
  <c r="AM667" i="12"/>
  <c r="AN667" i="12"/>
  <c r="AU667" i="12" s="1"/>
  <c r="AA668" i="12"/>
  <c r="AF668" i="12"/>
  <c r="AM668" i="12"/>
  <c r="AN668" i="12"/>
  <c r="AU668" i="12" s="1"/>
  <c r="AA669" i="12"/>
  <c r="AF669" i="12"/>
  <c r="AM669" i="12"/>
  <c r="AN669" i="12"/>
  <c r="AU669" i="12" s="1"/>
  <c r="AA670" i="12"/>
  <c r="AF670" i="12"/>
  <c r="AM670" i="12"/>
  <c r="AN670" i="12"/>
  <c r="AA671" i="12"/>
  <c r="AF671" i="12"/>
  <c r="AM671" i="12"/>
  <c r="AN671" i="12"/>
  <c r="AU671" i="12" s="1"/>
  <c r="AA672" i="12"/>
  <c r="AF672" i="12"/>
  <c r="AM672" i="12"/>
  <c r="AN672" i="12"/>
  <c r="AU672" i="12" s="1"/>
  <c r="AA673" i="12"/>
  <c r="AF673" i="12"/>
  <c r="AM673" i="12"/>
  <c r="AN673" i="12"/>
  <c r="AA674" i="12"/>
  <c r="AF674" i="12"/>
  <c r="AM674" i="12"/>
  <c r="AN674" i="12"/>
  <c r="AA675" i="12"/>
  <c r="AF675" i="12"/>
  <c r="AM675" i="12"/>
  <c r="AN675" i="12"/>
  <c r="AU675" i="12" s="1"/>
  <c r="AA676" i="12"/>
  <c r="AF676" i="12"/>
  <c r="AM676" i="12"/>
  <c r="AN676" i="12"/>
  <c r="AA677" i="12"/>
  <c r="AF677" i="12"/>
  <c r="AM677" i="12"/>
  <c r="AN677" i="12"/>
  <c r="AA678" i="12"/>
  <c r="AF678" i="12"/>
  <c r="AM678" i="12"/>
  <c r="AN678" i="12"/>
  <c r="AU678" i="12" s="1"/>
  <c r="AA679" i="12"/>
  <c r="AF679" i="12"/>
  <c r="AM679" i="12"/>
  <c r="AN679" i="12"/>
  <c r="AU679" i="12" s="1"/>
  <c r="AA680" i="12"/>
  <c r="AF680" i="12"/>
  <c r="AM680" i="12"/>
  <c r="AN680" i="12"/>
  <c r="AU680" i="12" s="1"/>
  <c r="AA681" i="12"/>
  <c r="AF681" i="12"/>
  <c r="AM681" i="12"/>
  <c r="AN681" i="12"/>
  <c r="AU681" i="12" s="1"/>
  <c r="AA682" i="12"/>
  <c r="AF682" i="12"/>
  <c r="AM682" i="12"/>
  <c r="AN682" i="12"/>
  <c r="AA683" i="12"/>
  <c r="AF683" i="12"/>
  <c r="AM683" i="12"/>
  <c r="AN683" i="12"/>
  <c r="AU683" i="12" s="1"/>
  <c r="AA684" i="12"/>
  <c r="AF684" i="12"/>
  <c r="AM684" i="12"/>
  <c r="AN684" i="12"/>
  <c r="AU684" i="12" s="1"/>
  <c r="AA685" i="12"/>
  <c r="AF685" i="12"/>
  <c r="AM685" i="12"/>
  <c r="AN685" i="12"/>
  <c r="AA686" i="12"/>
  <c r="AF686" i="12"/>
  <c r="AM686" i="12"/>
  <c r="AN686" i="12"/>
  <c r="AA687" i="12"/>
  <c r="AF687" i="12"/>
  <c r="AM687" i="12"/>
  <c r="AN687" i="12"/>
  <c r="AU687" i="12" s="1"/>
  <c r="AA688" i="12"/>
  <c r="AF688" i="12"/>
  <c r="AM688" i="12"/>
  <c r="AN688" i="12"/>
  <c r="AA689" i="12"/>
  <c r="AF689" i="12"/>
  <c r="AM689" i="12"/>
  <c r="AN689" i="12"/>
  <c r="AU689" i="12" s="1"/>
  <c r="AA690" i="12"/>
  <c r="AF690" i="12"/>
  <c r="AM690" i="12"/>
  <c r="AN690" i="12"/>
  <c r="AU690" i="12" s="1"/>
  <c r="AA691" i="12"/>
  <c r="AF691" i="12"/>
  <c r="AM691" i="12"/>
  <c r="AN691" i="12"/>
  <c r="AU691" i="12" s="1"/>
  <c r="AA692" i="12"/>
  <c r="AF692" i="12"/>
  <c r="AM692" i="12"/>
  <c r="AN692" i="12"/>
  <c r="AU692" i="12" s="1"/>
  <c r="AA693" i="12"/>
  <c r="AF693" i="12"/>
  <c r="AM693" i="12"/>
  <c r="AN693" i="12"/>
  <c r="AU693" i="12" s="1"/>
  <c r="AA694" i="12"/>
  <c r="AF694" i="12"/>
  <c r="AM694" i="12"/>
  <c r="AN694" i="12"/>
  <c r="AA695" i="12"/>
  <c r="AF695" i="12"/>
  <c r="AM695" i="12"/>
  <c r="AN695" i="12"/>
  <c r="AU695" i="12" s="1"/>
  <c r="AA696" i="12"/>
  <c r="AF696" i="12"/>
  <c r="AM696" i="12"/>
  <c r="AN696" i="12"/>
  <c r="AU696" i="12" s="1"/>
  <c r="AA697" i="12"/>
  <c r="AF697" i="12"/>
  <c r="AM697" i="12"/>
  <c r="AN697" i="12"/>
  <c r="AA698" i="12"/>
  <c r="AF698" i="12"/>
  <c r="AM698" i="12"/>
  <c r="AN698" i="12"/>
  <c r="AU698" i="12" s="1"/>
  <c r="AA699" i="12"/>
  <c r="AF699" i="12"/>
  <c r="AM699" i="12"/>
  <c r="AN699" i="12"/>
  <c r="AU699" i="12" s="1"/>
  <c r="AA700" i="12"/>
  <c r="AF700" i="12"/>
  <c r="AM700" i="12"/>
  <c r="AN700" i="12"/>
  <c r="AA701" i="12"/>
  <c r="AF701" i="12"/>
  <c r="AM701" i="12"/>
  <c r="AN701" i="12"/>
  <c r="AA702" i="12"/>
  <c r="AF702" i="12"/>
  <c r="AM702" i="12"/>
  <c r="AN702" i="12"/>
  <c r="AU702" i="12" s="1"/>
  <c r="AA703" i="12"/>
  <c r="AF703" i="12"/>
  <c r="AM703" i="12"/>
  <c r="AN703" i="12"/>
  <c r="AA704" i="12"/>
  <c r="AF704" i="12"/>
  <c r="AM704" i="12"/>
  <c r="AN704" i="12"/>
  <c r="AU704" i="12" s="1"/>
  <c r="AA705" i="12"/>
  <c r="AF705" i="12"/>
  <c r="AM705" i="12"/>
  <c r="AN705" i="12"/>
  <c r="AU705" i="12" s="1"/>
  <c r="AA706" i="12"/>
  <c r="AF706" i="12"/>
  <c r="AM706" i="12"/>
  <c r="AN706" i="12"/>
  <c r="AA707" i="12"/>
  <c r="AF707" i="12"/>
  <c r="AM707" i="12"/>
  <c r="AN707" i="12"/>
  <c r="AA708" i="12"/>
  <c r="AF708" i="12"/>
  <c r="AM708" i="12"/>
  <c r="AN708" i="12"/>
  <c r="AU708" i="12" s="1"/>
  <c r="AA709" i="12"/>
  <c r="AF709" i="12"/>
  <c r="AM709" i="12"/>
  <c r="AN709" i="12"/>
  <c r="AU709" i="12" s="1"/>
  <c r="AA710" i="12"/>
  <c r="AF710" i="12"/>
  <c r="AM710" i="12"/>
  <c r="AN710" i="12"/>
  <c r="AA711" i="12"/>
  <c r="AF711" i="12"/>
  <c r="AM711" i="12"/>
  <c r="AN711" i="12"/>
  <c r="AU711" i="12" s="1"/>
  <c r="AA712" i="12"/>
  <c r="AF712" i="12"/>
  <c r="AM712" i="12"/>
  <c r="AN712" i="12"/>
  <c r="AA713" i="12"/>
  <c r="AF713" i="12"/>
  <c r="AM713" i="12"/>
  <c r="AN713" i="12"/>
  <c r="AU713" i="12" s="1"/>
  <c r="AA714" i="12"/>
  <c r="AF714" i="12"/>
  <c r="AM714" i="12"/>
  <c r="AN714" i="12"/>
  <c r="AA715" i="12"/>
  <c r="AF715" i="12"/>
  <c r="AM715" i="12"/>
  <c r="AN715" i="12"/>
  <c r="AU715" i="12" s="1"/>
  <c r="AA716" i="12"/>
  <c r="AF716" i="12"/>
  <c r="AM716" i="12"/>
  <c r="AN716" i="12"/>
  <c r="AA717" i="12"/>
  <c r="AF717" i="12"/>
  <c r="AM717" i="12"/>
  <c r="AN717" i="12"/>
  <c r="AU717" i="12" s="1"/>
  <c r="AA718" i="12"/>
  <c r="AF718" i="12"/>
  <c r="AM718" i="12"/>
  <c r="AN718" i="12"/>
  <c r="AA719" i="12"/>
  <c r="AF719" i="12"/>
  <c r="AM719" i="12"/>
  <c r="AN719" i="12"/>
  <c r="AA720" i="12"/>
  <c r="AF720" i="12"/>
  <c r="AM720" i="12"/>
  <c r="AN720" i="12"/>
  <c r="AA721" i="12"/>
  <c r="AF721" i="12"/>
  <c r="AM721" i="12"/>
  <c r="AN721" i="12"/>
  <c r="AU721" i="12" s="1"/>
  <c r="AA722" i="12"/>
  <c r="AF722" i="12"/>
  <c r="AM722" i="12"/>
  <c r="AN722" i="12"/>
  <c r="AA723" i="12"/>
  <c r="AF723" i="12"/>
  <c r="AM723" i="12"/>
  <c r="AN723" i="12"/>
  <c r="AA724" i="12"/>
  <c r="AF724" i="12"/>
  <c r="AM724" i="12"/>
  <c r="AN724" i="12"/>
  <c r="AU724" i="12" s="1"/>
  <c r="AA725" i="12"/>
  <c r="AF725" i="12"/>
  <c r="AM725" i="12"/>
  <c r="AN725" i="12"/>
  <c r="AA726" i="12"/>
  <c r="AF726" i="12"/>
  <c r="AM726" i="12"/>
  <c r="AN726" i="12"/>
  <c r="AA727" i="12"/>
  <c r="AF727" i="12"/>
  <c r="AM727" i="12"/>
  <c r="AN727" i="12"/>
  <c r="AA728" i="12"/>
  <c r="AF728" i="12"/>
  <c r="AM728" i="12"/>
  <c r="AN728" i="12"/>
  <c r="AU728" i="12" s="1"/>
  <c r="AA729" i="12"/>
  <c r="AF729" i="12"/>
  <c r="AM729" i="12"/>
  <c r="AN729" i="12"/>
  <c r="AA730" i="12"/>
  <c r="AF730" i="12"/>
  <c r="AM730" i="12"/>
  <c r="AN730" i="12"/>
  <c r="AU730" i="12" s="1"/>
  <c r="AA731" i="12"/>
  <c r="AF731" i="12"/>
  <c r="AM731" i="12"/>
  <c r="AN731" i="12"/>
  <c r="AA732" i="12"/>
  <c r="AF732" i="12"/>
  <c r="AM732" i="12"/>
  <c r="AN732" i="12"/>
  <c r="AA733" i="12"/>
  <c r="AF733" i="12"/>
  <c r="AM733" i="12"/>
  <c r="AN733" i="12"/>
  <c r="AU733" i="12" s="1"/>
  <c r="AA734" i="12"/>
  <c r="AF734" i="12"/>
  <c r="AM734" i="12"/>
  <c r="AN734" i="12"/>
  <c r="AA735" i="12"/>
  <c r="AF735" i="12"/>
  <c r="AM735" i="12"/>
  <c r="AN735" i="12"/>
  <c r="AA736" i="12"/>
  <c r="AF736" i="12"/>
  <c r="AM736" i="12"/>
  <c r="AN736" i="12"/>
  <c r="AU736" i="12" s="1"/>
  <c r="AA737" i="12"/>
  <c r="AF737" i="12"/>
  <c r="AM737" i="12"/>
  <c r="AN737" i="12"/>
  <c r="AU737" i="12" s="1"/>
  <c r="AA738" i="12"/>
  <c r="AF738" i="12"/>
  <c r="AM738" i="12"/>
  <c r="AN738" i="12"/>
  <c r="AA739" i="12"/>
  <c r="AF739" i="12"/>
  <c r="AM739" i="12"/>
  <c r="AN739" i="12"/>
  <c r="AA740" i="12"/>
  <c r="AF740" i="12"/>
  <c r="AM740" i="12"/>
  <c r="AN740" i="12"/>
  <c r="AU740" i="12" s="1"/>
  <c r="AA741" i="12"/>
  <c r="AF741" i="12"/>
  <c r="AM741" i="12"/>
  <c r="AN741" i="12"/>
  <c r="AU741" i="12" s="1"/>
  <c r="AA742" i="12"/>
  <c r="AF742" i="12"/>
  <c r="AM742" i="12"/>
  <c r="AN742" i="12"/>
  <c r="AA743" i="12"/>
  <c r="AF743" i="12"/>
  <c r="AM743" i="12"/>
  <c r="AN743" i="12"/>
  <c r="AA744" i="12"/>
  <c r="AF744" i="12"/>
  <c r="AM744" i="12"/>
  <c r="AN744" i="12"/>
  <c r="AA745" i="12"/>
  <c r="AF745" i="12"/>
  <c r="AM745" i="12"/>
  <c r="AN745" i="12"/>
  <c r="AU745" i="12" s="1"/>
  <c r="AA746" i="12"/>
  <c r="AF746" i="12"/>
  <c r="AM746" i="12"/>
  <c r="AN746" i="12"/>
  <c r="AU746" i="12" s="1"/>
  <c r="AA747" i="12"/>
  <c r="AF747" i="12"/>
  <c r="AM747" i="12"/>
  <c r="AN747" i="12"/>
  <c r="AA748" i="12"/>
  <c r="AF748" i="12"/>
  <c r="AM748" i="12"/>
  <c r="AN748" i="12"/>
  <c r="AU748" i="12" s="1"/>
  <c r="AA749" i="12"/>
  <c r="AF749" i="12"/>
  <c r="AM749" i="12"/>
  <c r="AN749" i="12"/>
  <c r="AU749" i="12" s="1"/>
  <c r="AA750" i="12"/>
  <c r="AF750" i="12"/>
  <c r="AM750" i="12"/>
  <c r="AN750" i="12"/>
  <c r="AA751" i="12"/>
  <c r="AF751" i="12"/>
  <c r="AM751" i="12"/>
  <c r="AN751" i="12"/>
  <c r="AU751" i="12" s="1"/>
  <c r="AA752" i="12"/>
  <c r="AF752" i="12"/>
  <c r="AM752" i="12"/>
  <c r="AN752" i="12"/>
  <c r="AU752" i="12" s="1"/>
  <c r="AA753" i="12"/>
  <c r="AF753" i="12"/>
  <c r="AM753" i="12"/>
  <c r="AN753" i="12"/>
  <c r="AU753" i="12" s="1"/>
  <c r="AA754" i="12"/>
  <c r="AF754" i="12"/>
  <c r="AM754" i="12"/>
  <c r="AN754" i="12"/>
  <c r="AU754" i="12" s="1"/>
  <c r="AA755" i="12"/>
  <c r="AF755" i="12"/>
  <c r="AM755" i="12"/>
  <c r="AN755" i="12"/>
  <c r="AU755" i="12" s="1"/>
  <c r="AA756" i="12"/>
  <c r="AF756" i="12"/>
  <c r="AM756" i="12"/>
  <c r="AN756" i="12"/>
  <c r="AA757" i="12"/>
  <c r="AF757" i="12"/>
  <c r="AM757" i="12"/>
  <c r="AN757" i="12"/>
  <c r="AU757" i="12" s="1"/>
  <c r="AA758" i="12"/>
  <c r="AF758" i="12"/>
  <c r="AM758" i="12"/>
  <c r="AN758" i="12"/>
  <c r="AU758" i="12" s="1"/>
  <c r="AA759" i="12"/>
  <c r="AF759" i="12"/>
  <c r="AM759" i="12"/>
  <c r="AN759" i="12"/>
  <c r="AU759" i="12" s="1"/>
  <c r="AA760" i="12"/>
  <c r="AF760" i="12"/>
  <c r="AM760" i="12"/>
  <c r="AN760" i="12"/>
  <c r="AU760" i="12" s="1"/>
  <c r="AA761" i="12"/>
  <c r="AF761" i="12"/>
  <c r="AM761" i="12"/>
  <c r="AN761" i="12"/>
  <c r="AA762" i="12"/>
  <c r="AF762" i="12"/>
  <c r="AM762" i="12"/>
  <c r="AN762" i="12"/>
  <c r="AA763" i="12"/>
  <c r="AF763" i="12"/>
  <c r="AM763" i="12"/>
  <c r="AN763" i="12"/>
  <c r="AU763" i="12" s="1"/>
  <c r="AA764" i="12"/>
  <c r="AF764" i="12"/>
  <c r="AM764" i="12"/>
  <c r="AN764" i="12"/>
  <c r="AA765" i="12"/>
  <c r="AF765" i="12"/>
  <c r="AM765" i="12"/>
  <c r="AN765" i="12"/>
  <c r="AU765" i="12" s="1"/>
  <c r="AA766" i="12"/>
  <c r="AF766" i="12"/>
  <c r="AM766" i="12"/>
  <c r="AN766" i="12"/>
  <c r="AA767" i="12"/>
  <c r="AF767" i="12"/>
  <c r="AM767" i="12"/>
  <c r="AN767" i="12"/>
  <c r="AU767" i="12" s="1"/>
  <c r="AA768" i="12"/>
  <c r="AF768" i="12"/>
  <c r="AM768" i="12"/>
  <c r="AN768" i="12"/>
  <c r="AA769" i="12"/>
  <c r="AF769" i="12"/>
  <c r="AM769" i="12"/>
  <c r="AN769" i="12"/>
  <c r="AU769" i="12" s="1"/>
  <c r="AA770" i="12"/>
  <c r="AF770" i="12"/>
  <c r="AM770" i="12"/>
  <c r="AN770" i="12"/>
  <c r="AU770" i="12" s="1"/>
  <c r="AA771" i="12"/>
  <c r="AF771" i="12"/>
  <c r="AM771" i="12"/>
  <c r="AN771" i="12"/>
  <c r="AA772" i="12"/>
  <c r="AF772" i="12"/>
  <c r="AM772" i="12"/>
  <c r="AN772" i="12"/>
  <c r="AU772" i="12" s="1"/>
  <c r="AA773" i="12"/>
  <c r="AF773" i="12"/>
  <c r="AM773" i="12"/>
  <c r="AN773" i="12"/>
  <c r="AA774" i="12"/>
  <c r="AF774" i="12"/>
  <c r="AM774" i="12"/>
  <c r="AN774" i="12"/>
  <c r="AA775" i="12"/>
  <c r="AF775" i="12"/>
  <c r="AM775" i="12"/>
  <c r="AN775" i="12"/>
  <c r="AU775" i="12" s="1"/>
  <c r="AA776" i="12"/>
  <c r="AF776" i="12"/>
  <c r="AM776" i="12"/>
  <c r="AN776" i="12"/>
  <c r="AA777" i="12"/>
  <c r="AF777" i="12"/>
  <c r="AM777" i="12"/>
  <c r="AN777" i="12"/>
  <c r="AU777" i="12" s="1"/>
  <c r="AA778" i="12"/>
  <c r="AF778" i="12"/>
  <c r="AM778" i="12"/>
  <c r="AN778" i="12"/>
  <c r="AA779" i="12"/>
  <c r="AF779" i="12"/>
  <c r="AM779" i="12"/>
  <c r="AN779" i="12"/>
  <c r="AU779" i="12" s="1"/>
  <c r="AA780" i="12"/>
  <c r="AF780" i="12"/>
  <c r="AM780" i="12"/>
  <c r="AN780" i="12"/>
  <c r="AA781" i="12"/>
  <c r="AF781" i="12"/>
  <c r="AM781" i="12"/>
  <c r="AN781" i="12"/>
  <c r="AU781" i="12" s="1"/>
  <c r="AA782" i="12"/>
  <c r="AF782" i="12"/>
  <c r="AM782" i="12"/>
  <c r="AN782" i="12"/>
  <c r="AU782" i="12" s="1"/>
  <c r="AA783" i="12"/>
  <c r="AF783" i="12"/>
  <c r="AM783" i="12"/>
  <c r="AN783" i="12"/>
  <c r="AU783" i="12" s="1"/>
  <c r="AA784" i="12"/>
  <c r="AF784" i="12"/>
  <c r="AM784" i="12"/>
  <c r="AN784" i="12"/>
  <c r="AU784" i="12" s="1"/>
  <c r="AA785" i="12"/>
  <c r="AF785" i="12"/>
  <c r="AM785" i="12"/>
  <c r="AN785" i="12"/>
  <c r="AA786" i="12"/>
  <c r="AF786" i="12"/>
  <c r="AM786" i="12"/>
  <c r="AN786" i="12"/>
  <c r="AA787" i="12"/>
  <c r="AF787" i="12"/>
  <c r="AM787" i="12"/>
  <c r="AN787" i="12"/>
  <c r="AU787" i="12" s="1"/>
  <c r="AA788" i="12"/>
  <c r="AF788" i="12"/>
  <c r="AM788" i="12"/>
  <c r="AN788" i="12"/>
  <c r="AU788" i="12" s="1"/>
  <c r="AA789" i="12"/>
  <c r="AF789" i="12"/>
  <c r="AM789" i="12"/>
  <c r="AN789" i="12"/>
  <c r="AA790" i="12"/>
  <c r="AF790" i="12"/>
  <c r="AM790" i="12"/>
  <c r="AN790" i="12"/>
  <c r="AA791" i="12"/>
  <c r="AF791" i="12"/>
  <c r="AM791" i="12"/>
  <c r="AN791" i="12"/>
  <c r="AU791" i="12" s="1"/>
  <c r="AA792" i="12"/>
  <c r="AF792" i="12"/>
  <c r="AM792" i="12"/>
  <c r="AN792" i="12"/>
  <c r="AA793" i="12"/>
  <c r="AF793" i="12"/>
  <c r="AM793" i="12"/>
  <c r="AN793" i="12"/>
  <c r="AU793" i="12" s="1"/>
  <c r="AA794" i="12"/>
  <c r="AF794" i="12"/>
  <c r="AM794" i="12"/>
  <c r="AN794" i="12"/>
  <c r="AA795" i="12"/>
  <c r="AF795" i="12"/>
  <c r="AM795" i="12"/>
  <c r="AN795" i="12"/>
  <c r="AU795" i="12" s="1"/>
  <c r="AA796" i="12"/>
  <c r="AF796" i="12"/>
  <c r="AM796" i="12"/>
  <c r="AN796" i="12"/>
  <c r="AA797" i="12"/>
  <c r="AF797" i="12"/>
  <c r="AM797" i="12"/>
  <c r="AN797" i="12"/>
  <c r="AU797" i="12" s="1"/>
  <c r="AA798" i="12"/>
  <c r="AF798" i="12"/>
  <c r="AM798" i="12"/>
  <c r="AN798" i="12"/>
  <c r="AA799" i="12"/>
  <c r="AF799" i="12"/>
  <c r="AM799" i="12"/>
  <c r="AN799" i="12"/>
  <c r="AA800" i="12"/>
  <c r="AF800" i="12"/>
  <c r="AM800" i="12"/>
  <c r="AN800" i="12"/>
  <c r="AU800" i="12" s="1"/>
  <c r="AA801" i="12"/>
  <c r="AF801" i="12"/>
  <c r="AM801" i="12"/>
  <c r="AN801" i="12"/>
  <c r="AU801" i="12" s="1"/>
  <c r="AA802" i="12"/>
  <c r="AF802" i="12"/>
  <c r="AM802" i="12"/>
  <c r="AN802" i="12"/>
  <c r="AU802" i="12" s="1"/>
  <c r="AA803" i="12"/>
  <c r="AF803" i="12"/>
  <c r="AM803" i="12"/>
  <c r="AN803" i="12"/>
  <c r="AA804" i="12"/>
  <c r="AF804" i="12"/>
  <c r="AM804" i="12"/>
  <c r="AN804" i="12"/>
  <c r="AA805" i="12"/>
  <c r="AF805" i="12"/>
  <c r="AM805" i="12"/>
  <c r="AN805" i="12"/>
  <c r="AU805" i="12" s="1"/>
  <c r="AA806" i="12"/>
  <c r="AF806" i="12"/>
  <c r="AM806" i="12"/>
  <c r="AN806" i="12"/>
  <c r="AU806" i="12" s="1"/>
  <c r="AA807" i="12"/>
  <c r="AF807" i="12"/>
  <c r="AM807" i="12"/>
  <c r="AN807" i="12"/>
  <c r="AU807" i="12" s="1"/>
  <c r="AA808" i="12"/>
  <c r="AF808" i="12"/>
  <c r="AM808" i="12"/>
  <c r="AN808" i="12"/>
  <c r="AA809" i="12"/>
  <c r="AF809" i="12"/>
  <c r="AM809" i="12"/>
  <c r="AN809" i="12"/>
  <c r="AU809" i="12" s="1"/>
  <c r="AA810" i="12"/>
  <c r="AF810" i="12"/>
  <c r="AM810" i="12"/>
  <c r="AN810" i="12"/>
  <c r="AU810" i="12" s="1"/>
  <c r="AA811" i="12"/>
  <c r="AF811" i="12"/>
  <c r="AM811" i="12"/>
  <c r="AN811" i="12"/>
  <c r="AU811" i="12" s="1"/>
  <c r="AA812" i="12"/>
  <c r="AF812" i="12"/>
  <c r="AM812" i="12"/>
  <c r="AN812" i="12"/>
  <c r="AU812" i="12" s="1"/>
  <c r="AA813" i="12"/>
  <c r="AF813" i="12"/>
  <c r="AM813" i="12"/>
  <c r="AN813" i="12"/>
  <c r="AA814" i="12"/>
  <c r="AF814" i="12"/>
  <c r="AM814" i="12"/>
  <c r="AN814" i="12"/>
  <c r="AU814" i="12" s="1"/>
  <c r="AA815" i="12"/>
  <c r="AF815" i="12"/>
  <c r="AM815" i="12"/>
  <c r="AN815" i="12"/>
  <c r="AU815" i="12" s="1"/>
  <c r="AA816" i="12"/>
  <c r="AF816" i="12"/>
  <c r="AM816" i="12"/>
  <c r="AN816" i="12"/>
  <c r="AA817" i="12"/>
  <c r="AF817" i="12"/>
  <c r="AM817" i="12"/>
  <c r="AN817" i="12"/>
  <c r="AU817" i="12" s="1"/>
  <c r="AA818" i="12"/>
  <c r="AF818" i="12"/>
  <c r="AM818" i="12"/>
  <c r="AN818" i="12"/>
  <c r="AU818" i="12" s="1"/>
  <c r="AA819" i="12"/>
  <c r="AF819" i="12"/>
  <c r="AM819" i="12"/>
  <c r="AN819" i="12"/>
  <c r="AU819" i="12" s="1"/>
  <c r="AA820" i="12"/>
  <c r="AF820" i="12"/>
  <c r="AM820" i="12"/>
  <c r="AN820" i="12"/>
  <c r="AU820" i="12" s="1"/>
  <c r="AA821" i="12"/>
  <c r="AF821" i="12"/>
  <c r="AM821" i="12"/>
  <c r="AN821" i="12"/>
  <c r="AU821" i="12" s="1"/>
  <c r="AA822" i="12"/>
  <c r="AF822" i="12"/>
  <c r="AM822" i="12"/>
  <c r="AN822" i="12"/>
  <c r="AU822" i="12" s="1"/>
  <c r="AA823" i="12"/>
  <c r="AF823" i="12"/>
  <c r="AM823" i="12"/>
  <c r="AN823" i="12"/>
  <c r="AU823" i="12" s="1"/>
  <c r="AA824" i="12"/>
  <c r="AF824" i="12"/>
  <c r="AM824" i="12"/>
  <c r="AN824" i="12"/>
  <c r="AU824" i="12" s="1"/>
  <c r="AA825" i="12"/>
  <c r="AF825" i="12"/>
  <c r="AM825" i="12"/>
  <c r="AN825" i="12"/>
  <c r="AU825" i="12" s="1"/>
  <c r="AA826" i="12"/>
  <c r="AF826" i="12"/>
  <c r="AM826" i="12"/>
  <c r="AN826" i="12"/>
  <c r="AU826" i="12" s="1"/>
  <c r="AA827" i="12"/>
  <c r="AF827" i="12"/>
  <c r="AM827" i="12"/>
  <c r="AN827" i="12"/>
  <c r="AU827" i="12" s="1"/>
  <c r="AA828" i="12"/>
  <c r="AF828" i="12"/>
  <c r="AM828" i="12"/>
  <c r="AN828" i="12"/>
  <c r="AU828" i="12" s="1"/>
  <c r="AA829" i="12"/>
  <c r="AF829" i="12"/>
  <c r="AM829" i="12"/>
  <c r="AN829" i="12"/>
  <c r="AA830" i="12"/>
  <c r="AF830" i="12"/>
  <c r="AM830" i="12"/>
  <c r="AN830" i="12"/>
  <c r="AU830" i="12" s="1"/>
  <c r="AA831" i="12"/>
  <c r="AF831" i="12"/>
  <c r="AM831" i="12"/>
  <c r="AN831" i="12"/>
  <c r="AU831" i="12" s="1"/>
  <c r="AA832" i="12"/>
  <c r="AF832" i="12"/>
  <c r="AM832" i="12"/>
  <c r="AN832" i="12"/>
  <c r="AU832" i="12" s="1"/>
  <c r="AA833" i="12"/>
  <c r="AF833" i="12"/>
  <c r="AM833" i="12"/>
  <c r="AN833" i="12"/>
  <c r="AA834" i="12"/>
  <c r="AF834" i="12"/>
  <c r="AM834" i="12"/>
  <c r="AN834" i="12"/>
  <c r="AA835" i="12"/>
  <c r="AF835" i="12"/>
  <c r="AM835" i="12"/>
  <c r="AN835" i="12"/>
  <c r="AU835" i="12" s="1"/>
  <c r="AA836" i="12"/>
  <c r="AF836" i="12"/>
  <c r="AM836" i="12"/>
  <c r="AN836" i="12"/>
  <c r="AU836" i="12" s="1"/>
  <c r="AA837" i="12"/>
  <c r="AF837" i="12"/>
  <c r="AM837" i="12"/>
  <c r="AN837" i="12"/>
  <c r="AA838" i="12"/>
  <c r="AF838" i="12"/>
  <c r="AM838" i="12"/>
  <c r="AN838" i="12"/>
  <c r="AU838" i="12" s="1"/>
  <c r="AA839" i="12"/>
  <c r="AF839" i="12"/>
  <c r="AM839" i="12"/>
  <c r="AN839" i="12"/>
  <c r="AA840" i="12"/>
  <c r="AF840" i="12"/>
  <c r="AM840" i="12"/>
  <c r="AN840" i="12"/>
  <c r="AU840" i="12" s="1"/>
  <c r="AA841" i="12"/>
  <c r="AF841" i="12"/>
  <c r="AM841" i="12"/>
  <c r="AN841" i="12"/>
  <c r="AU841" i="12" s="1"/>
  <c r="AA842" i="12"/>
  <c r="AF842" i="12"/>
  <c r="AM842" i="12"/>
  <c r="AN842" i="12"/>
  <c r="AU842" i="12" s="1"/>
  <c r="AA843" i="12"/>
  <c r="AF843" i="12"/>
  <c r="AM843" i="12"/>
  <c r="AN843" i="12"/>
  <c r="AU843" i="12" s="1"/>
  <c r="AA844" i="12"/>
  <c r="AF844" i="12"/>
  <c r="AM844" i="12"/>
  <c r="AN844" i="12"/>
  <c r="AA845" i="12"/>
  <c r="AF845" i="12"/>
  <c r="AM845" i="12"/>
  <c r="AN845" i="12"/>
  <c r="AU845" i="12" s="1"/>
  <c r="AA846" i="12"/>
  <c r="AF846" i="12"/>
  <c r="AM846" i="12"/>
  <c r="AN846" i="12"/>
  <c r="AA847" i="12"/>
  <c r="AF847" i="12"/>
  <c r="AM847" i="12"/>
  <c r="AN847" i="12"/>
  <c r="AU847" i="12" s="1"/>
  <c r="AA848" i="12"/>
  <c r="AF848" i="12"/>
  <c r="AM848" i="12"/>
  <c r="AN848" i="12"/>
  <c r="AU848" i="12" s="1"/>
  <c r="AA849" i="12"/>
  <c r="AF849" i="12"/>
  <c r="AM849" i="12"/>
  <c r="AN849" i="12"/>
  <c r="AA850" i="12"/>
  <c r="AF850" i="12"/>
  <c r="AM850" i="12"/>
  <c r="AN850" i="12"/>
  <c r="AA851" i="12"/>
  <c r="AF851" i="12"/>
  <c r="AM851" i="12"/>
  <c r="AN851" i="12"/>
  <c r="AA852" i="12"/>
  <c r="AF852" i="12"/>
  <c r="AM852" i="12"/>
  <c r="AN852" i="12"/>
  <c r="AU852" i="12" s="1"/>
  <c r="AA853" i="12"/>
  <c r="AF853" i="12"/>
  <c r="AM853" i="12"/>
  <c r="AN853" i="12"/>
  <c r="AU853" i="12" s="1"/>
  <c r="AA854" i="12"/>
  <c r="AF854" i="12"/>
  <c r="AM854" i="12"/>
  <c r="AN854" i="12"/>
  <c r="AU854" i="12" s="1"/>
  <c r="AA855" i="12"/>
  <c r="AF855" i="12"/>
  <c r="AM855" i="12"/>
  <c r="AN855" i="12"/>
  <c r="AA856" i="12"/>
  <c r="AF856" i="12"/>
  <c r="AM856" i="12"/>
  <c r="AN856" i="12"/>
  <c r="AU856" i="12" s="1"/>
  <c r="AA857" i="12"/>
  <c r="AF857" i="12"/>
  <c r="AM857" i="12"/>
  <c r="AN857" i="12"/>
  <c r="AU857" i="12" s="1"/>
  <c r="AA858" i="12"/>
  <c r="AF858" i="12"/>
  <c r="AM858" i="12"/>
  <c r="AN858" i="12"/>
  <c r="AU858" i="12" s="1"/>
  <c r="AA859" i="12"/>
  <c r="AF859" i="12"/>
  <c r="AM859" i="12"/>
  <c r="AN859" i="12"/>
  <c r="AA860" i="12"/>
  <c r="AF860" i="12"/>
  <c r="AM860" i="12"/>
  <c r="AN860" i="12"/>
  <c r="AU860" i="12" s="1"/>
  <c r="AA861" i="12"/>
  <c r="AF861" i="12"/>
  <c r="AM861" i="12"/>
  <c r="AN861" i="12"/>
  <c r="AU861" i="12" s="1"/>
  <c r="AA862" i="12"/>
  <c r="AF862" i="12"/>
  <c r="AM862" i="12"/>
  <c r="AN862" i="12"/>
  <c r="AU862" i="12" s="1"/>
  <c r="AA863" i="12"/>
  <c r="AF863" i="12"/>
  <c r="AM863" i="12"/>
  <c r="AN863" i="12"/>
  <c r="AA864" i="12"/>
  <c r="AF864" i="12"/>
  <c r="AM864" i="12"/>
  <c r="AN864" i="12"/>
  <c r="AU864" i="12" s="1"/>
  <c r="AA865" i="12"/>
  <c r="AF865" i="12"/>
  <c r="AM865" i="12"/>
  <c r="AN865" i="12"/>
  <c r="AA866" i="12"/>
  <c r="AF866" i="12"/>
  <c r="AM866" i="12"/>
  <c r="AN866" i="12"/>
  <c r="AU866" i="12" s="1"/>
  <c r="AA867" i="12"/>
  <c r="AF867" i="12"/>
  <c r="AM867" i="12"/>
  <c r="AN867" i="12"/>
  <c r="AA868" i="12"/>
  <c r="AF868" i="12"/>
  <c r="AM868" i="12"/>
  <c r="AN868" i="12"/>
  <c r="AU868" i="12" s="1"/>
  <c r="AA869" i="12"/>
  <c r="AF869" i="12"/>
  <c r="AM869" i="12"/>
  <c r="AN869" i="12"/>
  <c r="AU869" i="12" s="1"/>
  <c r="AA870" i="12"/>
  <c r="AF870" i="12"/>
  <c r="AM870" i="12"/>
  <c r="AN870" i="12"/>
  <c r="AA871" i="12"/>
  <c r="AF871" i="12"/>
  <c r="AM871" i="12"/>
  <c r="AN871" i="12"/>
  <c r="AU871" i="12" s="1"/>
  <c r="AA872" i="12"/>
  <c r="AF872" i="12"/>
  <c r="AM872" i="12"/>
  <c r="AN872" i="12"/>
  <c r="AU872" i="12" s="1"/>
  <c r="AA873" i="12"/>
  <c r="AF873" i="12"/>
  <c r="AM873" i="12"/>
  <c r="AN873" i="12"/>
  <c r="AU873" i="12" s="1"/>
  <c r="AA874" i="12"/>
  <c r="AF874" i="12"/>
  <c r="AM874" i="12"/>
  <c r="AN874" i="12"/>
  <c r="AA875" i="12"/>
  <c r="AF875" i="12"/>
  <c r="AM875" i="12"/>
  <c r="AN875" i="12"/>
  <c r="AA876" i="12"/>
  <c r="AF876" i="12"/>
  <c r="AM876" i="12"/>
  <c r="AN876" i="12"/>
  <c r="AV876" i="12" s="1"/>
  <c r="AA877" i="12"/>
  <c r="AF877" i="12"/>
  <c r="AM877" i="12"/>
  <c r="AN877" i="12"/>
  <c r="AV877" i="12" s="1"/>
  <c r="AA878" i="12"/>
  <c r="AF878" i="12"/>
  <c r="AM878" i="12"/>
  <c r="AN878" i="12"/>
  <c r="AV878" i="12" s="1"/>
  <c r="AA879" i="12"/>
  <c r="AF879" i="12"/>
  <c r="AM879" i="12"/>
  <c r="AN879" i="12"/>
  <c r="AA880" i="12"/>
  <c r="AF880" i="12"/>
  <c r="AM880" i="12"/>
  <c r="AN880" i="12"/>
  <c r="AV880" i="12" s="1"/>
  <c r="AA881" i="12"/>
  <c r="AF881" i="12"/>
  <c r="AM881" i="12"/>
  <c r="AN881" i="12"/>
  <c r="AV881" i="12" s="1"/>
  <c r="AA882" i="12"/>
  <c r="AF882" i="12"/>
  <c r="AM882" i="12"/>
  <c r="AN882" i="12"/>
  <c r="AA883" i="12"/>
  <c r="AF883" i="12"/>
  <c r="AM883" i="12"/>
  <c r="AN883" i="12"/>
  <c r="AV883" i="12" s="1"/>
  <c r="AA884" i="12"/>
  <c r="AF884" i="12"/>
  <c r="AM884" i="12"/>
  <c r="AN884" i="12"/>
  <c r="AA885" i="12"/>
  <c r="AF885" i="12"/>
  <c r="AM885" i="12"/>
  <c r="AN885" i="12"/>
  <c r="AV885" i="12" s="1"/>
  <c r="AA886" i="12"/>
  <c r="AF886" i="12"/>
  <c r="AM886" i="12"/>
  <c r="AN886" i="12"/>
  <c r="AA887" i="12"/>
  <c r="AF887" i="12"/>
  <c r="AM887" i="12"/>
  <c r="AN887" i="12"/>
  <c r="AV887" i="12" s="1"/>
  <c r="AA888" i="12"/>
  <c r="AF888" i="12"/>
  <c r="AM888" i="12"/>
  <c r="AN888" i="12"/>
  <c r="AA889" i="12"/>
  <c r="AF889" i="12"/>
  <c r="AM889" i="12"/>
  <c r="AN889" i="12"/>
  <c r="AV889" i="12" s="1"/>
  <c r="AA890" i="12"/>
  <c r="AF890" i="12"/>
  <c r="AM890" i="12"/>
  <c r="AN890" i="12"/>
  <c r="AV890" i="12" s="1"/>
  <c r="AA891" i="12"/>
  <c r="AF891" i="12"/>
  <c r="AM891" i="12"/>
  <c r="AN891" i="12"/>
  <c r="AA892" i="12"/>
  <c r="AF892" i="12"/>
  <c r="AM892" i="12"/>
  <c r="AN892" i="12"/>
  <c r="AV892" i="12" s="1"/>
  <c r="AA893" i="12"/>
  <c r="AF893" i="12"/>
  <c r="AM893" i="12"/>
  <c r="AN893" i="12"/>
  <c r="AV893" i="12" s="1"/>
  <c r="AA894" i="12"/>
  <c r="AF894" i="12"/>
  <c r="AM894" i="12"/>
  <c r="AN894" i="12"/>
  <c r="AA895" i="12"/>
  <c r="AF895" i="12"/>
  <c r="AM895" i="12"/>
  <c r="AN895" i="12"/>
  <c r="AV895" i="12" s="1"/>
  <c r="AA896" i="12"/>
  <c r="AF896" i="12"/>
  <c r="AM896" i="12"/>
  <c r="AN896" i="12"/>
  <c r="AA897" i="12"/>
  <c r="AF897" i="12"/>
  <c r="AM897" i="12"/>
  <c r="AN897" i="12"/>
  <c r="AA898" i="12"/>
  <c r="AF898" i="12"/>
  <c r="AM898" i="12"/>
  <c r="AN898" i="12"/>
  <c r="AA899" i="12"/>
  <c r="AF899" i="12"/>
  <c r="AM899" i="12"/>
  <c r="AN899" i="12"/>
  <c r="AV899" i="12" s="1"/>
  <c r="AA900" i="12"/>
  <c r="AF900" i="12"/>
  <c r="AM900" i="12"/>
  <c r="AN900" i="12"/>
  <c r="AV900" i="12" s="1"/>
  <c r="AA901" i="12"/>
  <c r="AF901" i="12"/>
  <c r="AM901" i="12"/>
  <c r="AN901" i="12"/>
  <c r="AA902" i="12"/>
  <c r="AF902" i="12"/>
  <c r="AM902" i="12"/>
  <c r="AN902" i="12"/>
  <c r="AA903" i="12"/>
  <c r="AF903" i="12"/>
  <c r="AM903" i="12"/>
  <c r="AN903" i="12"/>
  <c r="AV903" i="12" s="1"/>
  <c r="AA904" i="12"/>
  <c r="AF904" i="12"/>
  <c r="AM904" i="12"/>
  <c r="AN904" i="12"/>
  <c r="AV904" i="12" s="1"/>
  <c r="AA905" i="12"/>
  <c r="AF905" i="12"/>
  <c r="AM905" i="12"/>
  <c r="AN905" i="12"/>
  <c r="AV905" i="12" s="1"/>
  <c r="AA906" i="12"/>
  <c r="AF906" i="12"/>
  <c r="AM906" i="12"/>
  <c r="AN906" i="12"/>
  <c r="AA907" i="12"/>
  <c r="AF907" i="12"/>
  <c r="AM907" i="12"/>
  <c r="AN907" i="12"/>
  <c r="AV907" i="12" s="1"/>
  <c r="AA908" i="12"/>
  <c r="AF908" i="12"/>
  <c r="AM908" i="12"/>
  <c r="AN908" i="12"/>
  <c r="AV908" i="12" s="1"/>
  <c r="AA909" i="12"/>
  <c r="AF909" i="12"/>
  <c r="AM909" i="12"/>
  <c r="AN909" i="12"/>
  <c r="AV909" i="12" s="1"/>
  <c r="AA910" i="12"/>
  <c r="AF910" i="12"/>
  <c r="AM910" i="12"/>
  <c r="AN910" i="12"/>
  <c r="AV910" i="12" s="1"/>
  <c r="AA911" i="12"/>
  <c r="AF911" i="12"/>
  <c r="AM911" i="12"/>
  <c r="AN911" i="12"/>
  <c r="AV911" i="12" s="1"/>
  <c r="AA912" i="12"/>
  <c r="AF912" i="12"/>
  <c r="AM912" i="12"/>
  <c r="AN912" i="12"/>
  <c r="AV912" i="12" s="1"/>
  <c r="AA913" i="12"/>
  <c r="AF913" i="12"/>
  <c r="AM913" i="12"/>
  <c r="AN913" i="12"/>
  <c r="AV913" i="12" s="1"/>
  <c r="AA914" i="12"/>
  <c r="AF914" i="12"/>
  <c r="AM914" i="12"/>
  <c r="AN914" i="12"/>
  <c r="AV914" i="12" s="1"/>
  <c r="AA915" i="12"/>
  <c r="AF915" i="12"/>
  <c r="AM915" i="12"/>
  <c r="AN915" i="12"/>
  <c r="AV915" i="12" s="1"/>
  <c r="AA916" i="12"/>
  <c r="AF916" i="12"/>
  <c r="AM916" i="12"/>
  <c r="AN916" i="12"/>
  <c r="AV916" i="12" s="1"/>
  <c r="AA917" i="12"/>
  <c r="AF917" i="12"/>
  <c r="AM917" i="12"/>
  <c r="AN917" i="12"/>
  <c r="AV917" i="12" s="1"/>
  <c r="AA918" i="12"/>
  <c r="AF918" i="12"/>
  <c r="AM918" i="12"/>
  <c r="AN918" i="12"/>
  <c r="AV918" i="12" s="1"/>
  <c r="AA919" i="12"/>
  <c r="AF919" i="12"/>
  <c r="AM919" i="12"/>
  <c r="AN919" i="12"/>
  <c r="AV919" i="12" s="1"/>
  <c r="AA920" i="12"/>
  <c r="AF920" i="12"/>
  <c r="AM920" i="12"/>
  <c r="AN920" i="12"/>
  <c r="AV920" i="12" s="1"/>
  <c r="AA921" i="12"/>
  <c r="AF921" i="12"/>
  <c r="AM921" i="12"/>
  <c r="AN921" i="12"/>
  <c r="AV921" i="12" s="1"/>
  <c r="AA922" i="12"/>
  <c r="AF922" i="12"/>
  <c r="AM922" i="12"/>
  <c r="AN922" i="12"/>
  <c r="AA923" i="12"/>
  <c r="AF923" i="12"/>
  <c r="AM923" i="12"/>
  <c r="AN923" i="12"/>
  <c r="AV923" i="12" s="1"/>
  <c r="AA924" i="12"/>
  <c r="AF924" i="12"/>
  <c r="AM924" i="12"/>
  <c r="AN924" i="12"/>
  <c r="AV924" i="12" s="1"/>
  <c r="AA925" i="12"/>
  <c r="AF925" i="12"/>
  <c r="AM925" i="12"/>
  <c r="AN925" i="12"/>
  <c r="AA926" i="12"/>
  <c r="AF926" i="12"/>
  <c r="AM926" i="12"/>
  <c r="AN926" i="12"/>
  <c r="AV926" i="12" s="1"/>
  <c r="AA927" i="12"/>
  <c r="AF927" i="12"/>
  <c r="AM927" i="12"/>
  <c r="AN927" i="12"/>
  <c r="AA928" i="12"/>
  <c r="AF928" i="12"/>
  <c r="AM928" i="12"/>
  <c r="AN928" i="12"/>
  <c r="AV928" i="12" s="1"/>
  <c r="AA929" i="12"/>
  <c r="AF929" i="12"/>
  <c r="AM929" i="12"/>
  <c r="AN929" i="12"/>
  <c r="AV929" i="12" s="1"/>
  <c r="AA930" i="12"/>
  <c r="AF930" i="12"/>
  <c r="AM930" i="12"/>
  <c r="AN930" i="12"/>
  <c r="AV930" i="12" s="1"/>
  <c r="AA931" i="12"/>
  <c r="AF931" i="12"/>
  <c r="AM931" i="12"/>
  <c r="AN931" i="12"/>
  <c r="AV931" i="12" s="1"/>
  <c r="AA932" i="12"/>
  <c r="AF932" i="12"/>
  <c r="AM932" i="12"/>
  <c r="AN932" i="12"/>
  <c r="AA933" i="12"/>
  <c r="AF933" i="12"/>
  <c r="AM933" i="12"/>
  <c r="AN933" i="12"/>
  <c r="AV933" i="12" s="1"/>
  <c r="AA934" i="12"/>
  <c r="AF934" i="12"/>
  <c r="AM934" i="12"/>
  <c r="AN934" i="12"/>
  <c r="AA935" i="12"/>
  <c r="AF935" i="12"/>
  <c r="AM935" i="12"/>
  <c r="AN935" i="12"/>
  <c r="AV935" i="12" s="1"/>
  <c r="AA936" i="12"/>
  <c r="AF936" i="12"/>
  <c r="AM936" i="12"/>
  <c r="AN936" i="12"/>
  <c r="AV936" i="12" s="1"/>
  <c r="AA937" i="12"/>
  <c r="AF937" i="12"/>
  <c r="AM937" i="12"/>
  <c r="AN937" i="12"/>
  <c r="AA938" i="12"/>
  <c r="AF938" i="12"/>
  <c r="AM938" i="12"/>
  <c r="AN938" i="12"/>
  <c r="AA939" i="12"/>
  <c r="AF939" i="12"/>
  <c r="AM939" i="12"/>
  <c r="AN939" i="12"/>
  <c r="AV939" i="12" s="1"/>
  <c r="AA940" i="12"/>
  <c r="AF940" i="12"/>
  <c r="AM940" i="12"/>
  <c r="AN940" i="12"/>
  <c r="AV940" i="12" s="1"/>
  <c r="AA941" i="12"/>
  <c r="AF941" i="12"/>
  <c r="AM941" i="12"/>
  <c r="AN941" i="12"/>
  <c r="AV941" i="12" s="1"/>
  <c r="AA942" i="12"/>
  <c r="AF942" i="12"/>
  <c r="AM942" i="12"/>
  <c r="AN942" i="12"/>
  <c r="AA943" i="12"/>
  <c r="AF943" i="12"/>
  <c r="AM943" i="12"/>
  <c r="AN943" i="12"/>
  <c r="AV943" i="12" s="1"/>
  <c r="AA944" i="12"/>
  <c r="AF944" i="12"/>
  <c r="AM944" i="12"/>
  <c r="AN944" i="12"/>
  <c r="AV944" i="12" s="1"/>
  <c r="AA945" i="12"/>
  <c r="AF945" i="12"/>
  <c r="AM945" i="12"/>
  <c r="AN945" i="12"/>
  <c r="AV945" i="12" s="1"/>
  <c r="AA946" i="12"/>
  <c r="AF946" i="12"/>
  <c r="AM946" i="12"/>
  <c r="AN946" i="12"/>
  <c r="AA947" i="12"/>
  <c r="AF947" i="12"/>
  <c r="AM947" i="12"/>
  <c r="AN947" i="12"/>
  <c r="AV947" i="12" s="1"/>
  <c r="AA948" i="12"/>
  <c r="AF948" i="12"/>
  <c r="AM948" i="12"/>
  <c r="AN948" i="12"/>
  <c r="AV948" i="12" s="1"/>
  <c r="AA949" i="12"/>
  <c r="AF949" i="12"/>
  <c r="AM949" i="12"/>
  <c r="AN949" i="12"/>
  <c r="AV949" i="12" s="1"/>
  <c r="AA950" i="12"/>
  <c r="AF950" i="12"/>
  <c r="AM950" i="12"/>
  <c r="AN950" i="12"/>
  <c r="AV950" i="12" s="1"/>
  <c r="AA951" i="12"/>
  <c r="AF951" i="12"/>
  <c r="AM951" i="12"/>
  <c r="AN951" i="12"/>
  <c r="AA952" i="12"/>
  <c r="AF952" i="12"/>
  <c r="AM952" i="12"/>
  <c r="AN952" i="12"/>
  <c r="AV952" i="12" s="1"/>
  <c r="AA953" i="12"/>
  <c r="AF953" i="12"/>
  <c r="AM953" i="12"/>
  <c r="AN953" i="12"/>
  <c r="AV953" i="12" s="1"/>
  <c r="AA954" i="12"/>
  <c r="AF954" i="12"/>
  <c r="AM954" i="12"/>
  <c r="AN954" i="12"/>
  <c r="AV954" i="12" s="1"/>
  <c r="AA955" i="12"/>
  <c r="AF955" i="12"/>
  <c r="AM955" i="12"/>
  <c r="AN955" i="12"/>
  <c r="AV955" i="12" s="1"/>
  <c r="AA956" i="12"/>
  <c r="AF956" i="12"/>
  <c r="AM956" i="12"/>
  <c r="AN956" i="12"/>
  <c r="AA957" i="12"/>
  <c r="AF957" i="12"/>
  <c r="AM957" i="12"/>
  <c r="AN957" i="12"/>
  <c r="AV957" i="12" s="1"/>
  <c r="AA958" i="12"/>
  <c r="AF958" i="12"/>
  <c r="AM958" i="12"/>
  <c r="AN958" i="12"/>
  <c r="AA959" i="12"/>
  <c r="AF959" i="12"/>
  <c r="AM959" i="12"/>
  <c r="AN959" i="12"/>
  <c r="AV959" i="12" s="1"/>
  <c r="AA960" i="12"/>
  <c r="AF960" i="12"/>
  <c r="AM960" i="12"/>
  <c r="AN960" i="12"/>
  <c r="AA961" i="12"/>
  <c r="AF961" i="12"/>
  <c r="AM961" i="12"/>
  <c r="AN961" i="12"/>
  <c r="AV961" i="12" s="1"/>
  <c r="AA962" i="12"/>
  <c r="AF962" i="12"/>
  <c r="AM962" i="12"/>
  <c r="AN962" i="12"/>
  <c r="AV962" i="12" s="1"/>
  <c r="AA963" i="12"/>
  <c r="AF963" i="12"/>
  <c r="AM963" i="12"/>
  <c r="AN963" i="12"/>
  <c r="AA964" i="12"/>
  <c r="AF964" i="12"/>
  <c r="AM964" i="12"/>
  <c r="AN964" i="12"/>
  <c r="AV964" i="12" s="1"/>
  <c r="AA965" i="12"/>
  <c r="AF965" i="12"/>
  <c r="AM965" i="12"/>
  <c r="AN965" i="12"/>
  <c r="AV965" i="12" s="1"/>
  <c r="AA966" i="12"/>
  <c r="AF966" i="12"/>
  <c r="AM966" i="12"/>
  <c r="AN966" i="12"/>
  <c r="AA967" i="12"/>
  <c r="AF967" i="12"/>
  <c r="AM967" i="12"/>
  <c r="AN967" i="12"/>
  <c r="AV967" i="12" s="1"/>
  <c r="AA968" i="12"/>
  <c r="AF968" i="12"/>
  <c r="AM968" i="12"/>
  <c r="AN968" i="12"/>
  <c r="AA969" i="12"/>
  <c r="AF969" i="12"/>
  <c r="AM969" i="12"/>
  <c r="AN969" i="12"/>
  <c r="AV969" i="12" s="1"/>
  <c r="AA970" i="12"/>
  <c r="AF970" i="12"/>
  <c r="AM970" i="12"/>
  <c r="AN970" i="12"/>
  <c r="AV970" i="12" s="1"/>
  <c r="AA971" i="12"/>
  <c r="AF971" i="12"/>
  <c r="AM971" i="12"/>
  <c r="AN971" i="12"/>
  <c r="AV971" i="12" s="1"/>
  <c r="AA972" i="12"/>
  <c r="AF972" i="12"/>
  <c r="AM972" i="12"/>
  <c r="AN972" i="12"/>
  <c r="AV972" i="12" s="1"/>
  <c r="AA973" i="12"/>
  <c r="AF973" i="12"/>
  <c r="AM973" i="12"/>
  <c r="AN973" i="12"/>
  <c r="AA974" i="12"/>
  <c r="AF974" i="12"/>
  <c r="AM974" i="12"/>
  <c r="AN974" i="12"/>
  <c r="AV974" i="12" s="1"/>
  <c r="AA975" i="12"/>
  <c r="AF975" i="12"/>
  <c r="AM975" i="12"/>
  <c r="AN975" i="12"/>
  <c r="AA976" i="12"/>
  <c r="AF976" i="12"/>
  <c r="AM976" i="12"/>
  <c r="AN976" i="12"/>
  <c r="AV976" i="12" s="1"/>
  <c r="AA977" i="12"/>
  <c r="AF977" i="12"/>
  <c r="AM977" i="12"/>
  <c r="AN977" i="12"/>
  <c r="AV977" i="12" s="1"/>
  <c r="AA978" i="12"/>
  <c r="AF978" i="12"/>
  <c r="AM978" i="12"/>
  <c r="AN978" i="12"/>
  <c r="AA979" i="12"/>
  <c r="AF979" i="12"/>
  <c r="AM979" i="12"/>
  <c r="AN979" i="12"/>
  <c r="AA980" i="12"/>
  <c r="AF980" i="12"/>
  <c r="AM980" i="12"/>
  <c r="AN980" i="12"/>
  <c r="AA981" i="12"/>
  <c r="AF981" i="12"/>
  <c r="AM981" i="12"/>
  <c r="AN981" i="12"/>
  <c r="AV981" i="12" s="1"/>
  <c r="AA982" i="12"/>
  <c r="AF982" i="12"/>
  <c r="AM982" i="12"/>
  <c r="AN982" i="12"/>
  <c r="AV982" i="12" s="1"/>
  <c r="AA983" i="12"/>
  <c r="AF983" i="12"/>
  <c r="AM983" i="12"/>
  <c r="AN983" i="12"/>
  <c r="AV983" i="12" s="1"/>
  <c r="AA984" i="12"/>
  <c r="AF984" i="12"/>
  <c r="AM984" i="12"/>
  <c r="AN984" i="12"/>
  <c r="AA985" i="12"/>
  <c r="AF985" i="12"/>
  <c r="AM985" i="12"/>
  <c r="AN985" i="12"/>
  <c r="AV985" i="12" s="1"/>
  <c r="AA986" i="12"/>
  <c r="AF986" i="12"/>
  <c r="AM986" i="12"/>
  <c r="AN986" i="12"/>
  <c r="AV986" i="12" s="1"/>
  <c r="AA987" i="12"/>
  <c r="AF987" i="12"/>
  <c r="AM987" i="12"/>
  <c r="AN987" i="12"/>
  <c r="AV987" i="12" s="1"/>
  <c r="AA988" i="12"/>
  <c r="AF988" i="12"/>
  <c r="AM988" i="12"/>
  <c r="AN988" i="12"/>
  <c r="AV988" i="12" s="1"/>
  <c r="AA989" i="12"/>
  <c r="AF989" i="12"/>
  <c r="AM989" i="12"/>
  <c r="AN989" i="12"/>
  <c r="AV989" i="12" s="1"/>
  <c r="AA990" i="12"/>
  <c r="AF990" i="12"/>
  <c r="AM990" i="12"/>
  <c r="AN990" i="12"/>
  <c r="AV990" i="12" s="1"/>
  <c r="AA991" i="12"/>
  <c r="AF991" i="12"/>
  <c r="AM991" i="12"/>
  <c r="AN991" i="12"/>
  <c r="AV991" i="12" s="1"/>
  <c r="AA992" i="12"/>
  <c r="AF992" i="12"/>
  <c r="AM992" i="12"/>
  <c r="AN992" i="12"/>
  <c r="AV992" i="12" s="1"/>
  <c r="AA993" i="12"/>
  <c r="AF993" i="12"/>
  <c r="AM993" i="12"/>
  <c r="AN993" i="12"/>
  <c r="AV993" i="12" s="1"/>
  <c r="AA994" i="12"/>
  <c r="AF994" i="12"/>
  <c r="AM994" i="12"/>
  <c r="AN994" i="12"/>
  <c r="AA995" i="12"/>
  <c r="AF995" i="12"/>
  <c r="AM995" i="12"/>
  <c r="AN995" i="12"/>
  <c r="AV995" i="12" s="1"/>
  <c r="AA996" i="12"/>
  <c r="AF996" i="12"/>
  <c r="AM996" i="12"/>
  <c r="AN996" i="12"/>
  <c r="AV996" i="12" s="1"/>
  <c r="AA997" i="12"/>
  <c r="AF997" i="12"/>
  <c r="AM997" i="12"/>
  <c r="AN997" i="12"/>
  <c r="AV997" i="12" s="1"/>
  <c r="AA998" i="12"/>
  <c r="AF998" i="12"/>
  <c r="AM998" i="12"/>
  <c r="AN998" i="12"/>
  <c r="AV998" i="12" s="1"/>
  <c r="AA999" i="12"/>
  <c r="AF999" i="12"/>
  <c r="AM999" i="12"/>
  <c r="AN999" i="12"/>
  <c r="AA1000" i="12"/>
  <c r="AF1000" i="12"/>
  <c r="AM1000" i="12"/>
  <c r="AN1000" i="12"/>
  <c r="AU1000" i="12" s="1"/>
  <c r="AA1001" i="12"/>
  <c r="AF1001" i="12"/>
  <c r="AM1001" i="12"/>
  <c r="AN1001" i="12"/>
  <c r="AU1001" i="12" s="1"/>
  <c r="AA1002" i="12"/>
  <c r="AF1002" i="12"/>
  <c r="AM1002" i="12"/>
  <c r="AN1002" i="12"/>
  <c r="AU1002" i="12" s="1"/>
  <c r="AA1003" i="12"/>
  <c r="AF1003" i="12"/>
  <c r="AM1003" i="12"/>
  <c r="AN1003" i="12"/>
  <c r="AU1003" i="12" s="1"/>
  <c r="AA1004" i="12"/>
  <c r="AF1004" i="12"/>
  <c r="AM1004" i="12"/>
  <c r="AN1004" i="12"/>
  <c r="AU1004" i="12" s="1"/>
  <c r="AA1005" i="12"/>
  <c r="AF1005" i="12"/>
  <c r="AM1005" i="12"/>
  <c r="AN1005" i="12"/>
  <c r="AA1006" i="12"/>
  <c r="AF1006" i="12"/>
  <c r="AM1006" i="12"/>
  <c r="AN1006" i="12"/>
  <c r="AU1006" i="12" s="1"/>
  <c r="AA1007" i="12"/>
  <c r="AF1007" i="12"/>
  <c r="AM1007" i="12"/>
  <c r="AN1007" i="12"/>
  <c r="AU1007" i="12" s="1"/>
  <c r="AA1008" i="12"/>
  <c r="AF1008" i="12"/>
  <c r="AM1008" i="12"/>
  <c r="AN1008" i="12"/>
  <c r="AU1008" i="12" s="1"/>
  <c r="AA1009" i="12"/>
  <c r="AF1009" i="12"/>
  <c r="AM1009" i="12"/>
  <c r="AN1009" i="12"/>
  <c r="AA1010" i="12"/>
  <c r="AF1010" i="12"/>
  <c r="AM1010" i="12"/>
  <c r="AN1010" i="12"/>
  <c r="AU1010" i="12" s="1"/>
  <c r="AA1011" i="12"/>
  <c r="AF1011" i="12"/>
  <c r="AM1011" i="12"/>
  <c r="AN1011" i="12"/>
  <c r="AA1012" i="12"/>
  <c r="AF1012" i="12"/>
  <c r="AM1012" i="12"/>
  <c r="AN1012" i="12"/>
  <c r="AU1012" i="12" s="1"/>
  <c r="AA1013" i="12"/>
  <c r="AF1013" i="12"/>
  <c r="AM1013" i="12"/>
  <c r="AN1013" i="12"/>
  <c r="AU1013" i="12" s="1"/>
  <c r="AA1014" i="12"/>
  <c r="AF1014" i="12"/>
  <c r="AM1014" i="12"/>
  <c r="AN1014" i="12"/>
  <c r="AA1015" i="12"/>
  <c r="AF1015" i="12"/>
  <c r="AM1015" i="12"/>
  <c r="AN1015" i="12"/>
  <c r="AU1015" i="12" s="1"/>
  <c r="AA1016" i="12"/>
  <c r="AF1016" i="12"/>
  <c r="AM1016" i="12"/>
  <c r="AN1016" i="12"/>
  <c r="AU1016" i="12" s="1"/>
  <c r="AA1017" i="12"/>
  <c r="AF1017" i="12"/>
  <c r="AM1017" i="12"/>
  <c r="AN1017" i="12"/>
  <c r="AA1018" i="12"/>
  <c r="AF1018" i="12"/>
  <c r="AM1018" i="12"/>
  <c r="AN1018" i="12"/>
  <c r="AU1018" i="12" s="1"/>
  <c r="AA1019" i="12"/>
  <c r="AF1019" i="12"/>
  <c r="AM1019" i="12"/>
  <c r="AN1019" i="12"/>
  <c r="AA1020" i="12"/>
  <c r="AF1020" i="12"/>
  <c r="AM1020" i="12"/>
  <c r="AN1020" i="12"/>
  <c r="AU1020" i="12" s="1"/>
  <c r="AA1021" i="12"/>
  <c r="AF1021" i="12"/>
  <c r="AM1021" i="12"/>
  <c r="AN1021" i="12"/>
  <c r="AU1021" i="12" s="1"/>
  <c r="AA1022" i="12"/>
  <c r="AF1022" i="12"/>
  <c r="AM1022" i="12"/>
  <c r="AN1022" i="12"/>
  <c r="AU1022" i="12" s="1"/>
  <c r="AA1023" i="12"/>
  <c r="AF1023" i="12"/>
  <c r="AM1023" i="12"/>
  <c r="AN1023" i="12"/>
  <c r="AA1024" i="12"/>
  <c r="AF1024" i="12"/>
  <c r="AM1024" i="12"/>
  <c r="AN1024" i="12"/>
  <c r="AA1025" i="12"/>
  <c r="AF1025" i="12"/>
  <c r="AM1025" i="12"/>
  <c r="AN1025" i="12"/>
  <c r="AV1025" i="12" s="1"/>
  <c r="AA1026" i="12"/>
  <c r="AF1026" i="12"/>
  <c r="AM1026" i="12"/>
  <c r="AN1026" i="12"/>
  <c r="AV1026" i="12" s="1"/>
  <c r="AA1027" i="12"/>
  <c r="AF1027" i="12"/>
  <c r="AM1027" i="12"/>
  <c r="AN1027" i="12"/>
  <c r="AV1027" i="12" s="1"/>
  <c r="AA1028" i="12"/>
  <c r="AF1028" i="12"/>
  <c r="AM1028" i="12"/>
  <c r="AN1028" i="12"/>
  <c r="AV1028" i="12" s="1"/>
  <c r="AA1029" i="12"/>
  <c r="AF1029" i="12"/>
  <c r="AM1029" i="12"/>
  <c r="AN1029" i="12"/>
  <c r="AV1029" i="12" s="1"/>
  <c r="AA1030" i="12"/>
  <c r="AF1030" i="12"/>
  <c r="AM1030" i="12"/>
  <c r="AN1030" i="12"/>
  <c r="AA1031" i="12"/>
  <c r="AF1031" i="12"/>
  <c r="AM1031" i="12"/>
  <c r="AN1031" i="12"/>
  <c r="AV1031" i="12" s="1"/>
  <c r="AA1032" i="12"/>
  <c r="AF1032" i="12"/>
  <c r="AM1032" i="12"/>
  <c r="AN1032" i="12"/>
  <c r="AV1032" i="12" s="1"/>
  <c r="AA1033" i="12"/>
  <c r="AF1033" i="12"/>
  <c r="AM1033" i="12"/>
  <c r="AN1033" i="12"/>
  <c r="AV1033" i="12" s="1"/>
  <c r="AA1034" i="12"/>
  <c r="AF1034" i="12"/>
  <c r="AM1034" i="12"/>
  <c r="AN1034" i="12"/>
  <c r="AV1034" i="12" s="1"/>
  <c r="AA1035" i="12"/>
  <c r="AF1035" i="12"/>
  <c r="AM1035" i="12"/>
  <c r="AN1035" i="12"/>
  <c r="AV1035" i="12" s="1"/>
  <c r="AA1036" i="12"/>
  <c r="AF1036" i="12"/>
  <c r="AM1036" i="12"/>
  <c r="AN1036" i="12"/>
  <c r="AA1037" i="12"/>
  <c r="AF1037" i="12"/>
  <c r="AM1037" i="12"/>
  <c r="AN1037" i="12"/>
  <c r="AV1037" i="12" s="1"/>
  <c r="AA1038" i="12"/>
  <c r="AF1038" i="12"/>
  <c r="AM1038" i="12"/>
  <c r="AN1038" i="12"/>
  <c r="AV1038" i="12" s="1"/>
  <c r="AA1039" i="12"/>
  <c r="AF1039" i="12"/>
  <c r="AM1039" i="12"/>
  <c r="AN1039" i="12"/>
  <c r="AV1039" i="12" s="1"/>
  <c r="AA1040" i="12"/>
  <c r="AF1040" i="12"/>
  <c r="AM1040" i="12"/>
  <c r="AN1040" i="12"/>
  <c r="AV1040" i="12" s="1"/>
  <c r="AA1041" i="12"/>
  <c r="AF1041" i="12"/>
  <c r="AM1041" i="12"/>
  <c r="AN1041" i="12"/>
  <c r="AV1041" i="12" s="1"/>
  <c r="AA1042" i="12"/>
  <c r="AF1042" i="12"/>
  <c r="AM1042" i="12"/>
  <c r="AN1042" i="12"/>
  <c r="AA1043" i="12"/>
  <c r="AF1043" i="12"/>
  <c r="AM1043" i="12"/>
  <c r="AN1043" i="12"/>
  <c r="AV1043" i="12" s="1"/>
  <c r="AA1044" i="12"/>
  <c r="AF1044" i="12"/>
  <c r="AM1044" i="12"/>
  <c r="AN1044" i="12"/>
  <c r="AV1044" i="12" s="1"/>
  <c r="AA1045" i="12"/>
  <c r="AF1045" i="12"/>
  <c r="AM1045" i="12"/>
  <c r="AN1045" i="12"/>
  <c r="AV1045" i="12" s="1"/>
  <c r="AA1046" i="12"/>
  <c r="AF1046" i="12"/>
  <c r="AM1046" i="12"/>
  <c r="AN1046" i="12"/>
  <c r="AV1046" i="12" s="1"/>
  <c r="AA1047" i="12"/>
  <c r="AF1047" i="12"/>
  <c r="AM1047" i="12"/>
  <c r="AN1047" i="12"/>
  <c r="AV1047" i="12" s="1"/>
  <c r="AA1048" i="12"/>
  <c r="AF1048" i="12"/>
  <c r="AM1048" i="12"/>
  <c r="AN1048" i="12"/>
  <c r="AA1049" i="12"/>
  <c r="AF1049" i="12"/>
  <c r="AM1049" i="12"/>
  <c r="AN1049" i="12"/>
  <c r="AV1049" i="12" s="1"/>
  <c r="AA1050" i="12"/>
  <c r="AF1050" i="12"/>
  <c r="AM1050" i="12"/>
  <c r="AN1050" i="12"/>
  <c r="AV1050" i="12" s="1"/>
  <c r="AA1051" i="12"/>
  <c r="AF1051" i="12"/>
  <c r="AM1051" i="12"/>
  <c r="AN1051" i="12"/>
  <c r="AV1051" i="12" s="1"/>
  <c r="AA1052" i="12"/>
  <c r="AF1052" i="12"/>
  <c r="AM1052" i="12"/>
  <c r="AN1052" i="12"/>
  <c r="AV1052" i="12" s="1"/>
  <c r="AA1053" i="12"/>
  <c r="AF1053" i="12"/>
  <c r="AM1053" i="12"/>
  <c r="AN1053" i="12"/>
  <c r="AV1053" i="12" s="1"/>
  <c r="AA1054" i="12"/>
  <c r="AF1054" i="12"/>
  <c r="AM1054" i="12"/>
  <c r="AN1054" i="12"/>
  <c r="AA1055" i="12"/>
  <c r="AF1055" i="12"/>
  <c r="AM1055" i="12"/>
  <c r="AN1055" i="12"/>
  <c r="AV1055" i="12" s="1"/>
  <c r="AA1056" i="12"/>
  <c r="AF1056" i="12"/>
  <c r="AM1056" i="12"/>
  <c r="AN1056" i="12"/>
  <c r="AV1056" i="12" s="1"/>
  <c r="AA1057" i="12"/>
  <c r="AF1057" i="12"/>
  <c r="AM1057" i="12"/>
  <c r="AN1057" i="12"/>
  <c r="AV1057" i="12" s="1"/>
  <c r="AA1058" i="12"/>
  <c r="AF1058" i="12"/>
  <c r="AM1058" i="12"/>
  <c r="AN1058" i="12"/>
  <c r="AV1058" i="12" s="1"/>
  <c r="AA1059" i="12"/>
  <c r="AF1059" i="12"/>
  <c r="AM1059" i="12"/>
  <c r="AN1059" i="12"/>
  <c r="AV1059" i="12" s="1"/>
  <c r="AA1060" i="12"/>
  <c r="AF1060" i="12"/>
  <c r="AM1060" i="12"/>
  <c r="AN1060" i="12"/>
  <c r="AA1061" i="12"/>
  <c r="AF1061" i="12"/>
  <c r="AM1061" i="12"/>
  <c r="AN1061" i="12"/>
  <c r="AV1061" i="12" s="1"/>
  <c r="AA1062" i="12"/>
  <c r="AF1062" i="12"/>
  <c r="AM1062" i="12"/>
  <c r="AN1062" i="12"/>
  <c r="AV1062" i="12" s="1"/>
  <c r="AA1063" i="12"/>
  <c r="AF1063" i="12"/>
  <c r="AM1063" i="12"/>
  <c r="AN1063" i="12"/>
  <c r="AV1063" i="12" s="1"/>
  <c r="AA1064" i="12"/>
  <c r="AF1064" i="12"/>
  <c r="AM1064" i="12"/>
  <c r="AN1064" i="12"/>
  <c r="AV1064" i="12" s="1"/>
  <c r="AA1065" i="12"/>
  <c r="AF1065" i="12"/>
  <c r="AM1065" i="12"/>
  <c r="AN1065" i="12"/>
  <c r="AV1065" i="12" s="1"/>
  <c r="AA1066" i="12"/>
  <c r="AF1066" i="12"/>
  <c r="AM1066" i="12"/>
  <c r="AN1066" i="12"/>
  <c r="AA1067" i="12"/>
  <c r="AF1067" i="12"/>
  <c r="AM1067" i="12"/>
  <c r="AN1067" i="12"/>
  <c r="AV1067" i="12" s="1"/>
  <c r="AA1068" i="12"/>
  <c r="AF1068" i="12"/>
  <c r="AM1068" i="12"/>
  <c r="AN1068" i="12"/>
  <c r="AV1068" i="12" s="1"/>
  <c r="AA1069" i="12"/>
  <c r="AF1069" i="12"/>
  <c r="AM1069" i="12"/>
  <c r="AN1069" i="12"/>
  <c r="AV1069" i="12" s="1"/>
  <c r="AA1070" i="12"/>
  <c r="AF1070" i="12"/>
  <c r="AM1070" i="12"/>
  <c r="AN1070" i="12"/>
  <c r="AV1070" i="12" s="1"/>
  <c r="AA1071" i="12"/>
  <c r="AF1071" i="12"/>
  <c r="AM1071" i="12"/>
  <c r="AN1071" i="12"/>
  <c r="AV1071" i="12" s="1"/>
  <c r="AA1072" i="12"/>
  <c r="AF1072" i="12"/>
  <c r="AM1072" i="12"/>
  <c r="AN1072" i="12"/>
  <c r="AA1073" i="12"/>
  <c r="AF1073" i="12"/>
  <c r="AM1073" i="12"/>
  <c r="AN1073" i="12"/>
  <c r="AV1073" i="12" s="1"/>
  <c r="AA1074" i="12"/>
  <c r="AF1074" i="12"/>
  <c r="AM1074" i="12"/>
  <c r="AN1074" i="12"/>
  <c r="AV1074" i="12" s="1"/>
  <c r="AA1075" i="12"/>
  <c r="AF1075" i="12"/>
  <c r="AM1075" i="12"/>
  <c r="AN1075" i="12"/>
  <c r="AV1075" i="12" s="1"/>
  <c r="AA1076" i="12"/>
  <c r="AF1076" i="12"/>
  <c r="AM1076" i="12"/>
  <c r="AN1076" i="12"/>
  <c r="AV1076" i="12" s="1"/>
  <c r="AA1077" i="12"/>
  <c r="AF1077" i="12"/>
  <c r="AM1077" i="12"/>
  <c r="AN1077" i="12"/>
  <c r="AV1077" i="12" s="1"/>
  <c r="AA1078" i="12"/>
  <c r="AF1078" i="12"/>
  <c r="AM1078" i="12"/>
  <c r="AN1078" i="12"/>
  <c r="AA1079" i="12"/>
  <c r="AF1079" i="12"/>
  <c r="AM1079" i="12"/>
  <c r="AN1079" i="12"/>
  <c r="AV1079" i="12" s="1"/>
  <c r="AA1080" i="12"/>
  <c r="AF1080" i="12"/>
  <c r="AM1080" i="12"/>
  <c r="AN1080" i="12"/>
  <c r="AV1080" i="12" s="1"/>
  <c r="AA1081" i="12"/>
  <c r="AF1081" i="12"/>
  <c r="AM1081" i="12"/>
  <c r="AN1081" i="12"/>
  <c r="AV1081" i="12" s="1"/>
  <c r="AA1082" i="12"/>
  <c r="AF1082" i="12"/>
  <c r="AM1082" i="12"/>
  <c r="AN1082" i="12"/>
  <c r="AV1082" i="12" s="1"/>
  <c r="AA1083" i="12"/>
  <c r="AF1083" i="12"/>
  <c r="AM1083" i="12"/>
  <c r="AN1083" i="12"/>
  <c r="AV1083" i="12" s="1"/>
  <c r="AA1084" i="12"/>
  <c r="AF1084" i="12"/>
  <c r="AM1084" i="12"/>
  <c r="AN1084" i="12"/>
  <c r="AA1085" i="12"/>
  <c r="AF1085" i="12"/>
  <c r="AM1085" i="12"/>
  <c r="AN1085" i="12"/>
  <c r="AV1085" i="12" s="1"/>
  <c r="AA1086" i="12"/>
  <c r="AF1086" i="12"/>
  <c r="AM1086" i="12"/>
  <c r="AN1086" i="12"/>
  <c r="AV1086" i="12" s="1"/>
  <c r="AA1087" i="12"/>
  <c r="AF1087" i="12"/>
  <c r="AM1087" i="12"/>
  <c r="AN1087" i="12"/>
  <c r="AV1087" i="12" s="1"/>
  <c r="AA1088" i="12"/>
  <c r="AF1088" i="12"/>
  <c r="AM1088" i="12"/>
  <c r="AN1088" i="12"/>
  <c r="AV1088" i="12" s="1"/>
  <c r="AA1089" i="12"/>
  <c r="AF1089" i="12"/>
  <c r="AM1089" i="12"/>
  <c r="AN1089" i="12"/>
  <c r="AV1089" i="12" s="1"/>
  <c r="AA1090" i="12"/>
  <c r="AF1090" i="12"/>
  <c r="AM1090" i="12"/>
  <c r="AN1090" i="12"/>
  <c r="AA1091" i="12"/>
  <c r="AF1091" i="12"/>
  <c r="AM1091" i="12"/>
  <c r="AN1091" i="12"/>
  <c r="AV1091" i="12" s="1"/>
  <c r="AA1092" i="12"/>
  <c r="AF1092" i="12"/>
  <c r="AM1092" i="12"/>
  <c r="AN1092" i="12"/>
  <c r="AV1092" i="12" s="1"/>
  <c r="AA1093" i="12"/>
  <c r="AF1093" i="12"/>
  <c r="AM1093" i="12"/>
  <c r="AN1093" i="12"/>
  <c r="AV1093" i="12" s="1"/>
  <c r="AA1094" i="12"/>
  <c r="AF1094" i="12"/>
  <c r="AM1094" i="12"/>
  <c r="AN1094" i="12"/>
  <c r="AV1094" i="12" s="1"/>
  <c r="AA1095" i="12"/>
  <c r="AF1095" i="12"/>
  <c r="AM1095" i="12"/>
  <c r="AN1095" i="12"/>
  <c r="AV1095" i="12" s="1"/>
  <c r="AA1096" i="12"/>
  <c r="AF1096" i="12"/>
  <c r="AM1096" i="12"/>
  <c r="AN1096" i="12"/>
  <c r="AA1097" i="12"/>
  <c r="AF1097" i="12"/>
  <c r="AM1097" i="12"/>
  <c r="AN1097" i="12"/>
  <c r="AV1097" i="12" s="1"/>
  <c r="AA1098" i="12"/>
  <c r="AF1098" i="12"/>
  <c r="AM1098" i="12"/>
  <c r="AN1098" i="12"/>
  <c r="AV1098" i="12" s="1"/>
  <c r="AA1099" i="12"/>
  <c r="AF1099" i="12"/>
  <c r="AM1099" i="12"/>
  <c r="AN1099" i="12"/>
  <c r="AV1099" i="12" s="1"/>
  <c r="AA1100" i="12"/>
  <c r="AF1100" i="12"/>
  <c r="AM1100" i="12"/>
  <c r="AN1100" i="12"/>
  <c r="AV1100" i="12" s="1"/>
  <c r="AA1101" i="12"/>
  <c r="AF1101" i="12"/>
  <c r="AM1101" i="12"/>
  <c r="AN1101" i="12"/>
  <c r="AV1101" i="12" s="1"/>
  <c r="AA1102" i="12"/>
  <c r="AF1102" i="12"/>
  <c r="AM1102" i="12"/>
  <c r="AN1102" i="12"/>
  <c r="AA1103" i="12"/>
  <c r="AF1103" i="12"/>
  <c r="AM1103" i="12"/>
  <c r="AN1103" i="12"/>
  <c r="AV1103" i="12" s="1"/>
  <c r="AA1104" i="12"/>
  <c r="AF1104" i="12"/>
  <c r="AM1104" i="12"/>
  <c r="AN1104" i="12"/>
  <c r="AV1104" i="12" s="1"/>
  <c r="AA1105" i="12"/>
  <c r="AF1105" i="12"/>
  <c r="AM1105" i="12"/>
  <c r="AN1105" i="12"/>
  <c r="AV1105" i="12" s="1"/>
  <c r="AA1106" i="12"/>
  <c r="AF1106" i="12"/>
  <c r="AM1106" i="12"/>
  <c r="AN1106" i="12"/>
  <c r="AV1106" i="12" s="1"/>
  <c r="AA1107" i="12"/>
  <c r="AF1107" i="12"/>
  <c r="AM1107" i="12"/>
  <c r="AN1107" i="12"/>
  <c r="AV1107" i="12" s="1"/>
  <c r="AA1108" i="12"/>
  <c r="AF1108" i="12"/>
  <c r="AM1108" i="12"/>
  <c r="AN1108" i="12"/>
  <c r="AA1109" i="12"/>
  <c r="AF1109" i="12"/>
  <c r="AM1109" i="12"/>
  <c r="AN1109" i="12"/>
  <c r="AV1109" i="12" s="1"/>
  <c r="AA1110" i="12"/>
  <c r="AF1110" i="12"/>
  <c r="AM1110" i="12"/>
  <c r="AN1110" i="12"/>
  <c r="AV1110" i="12" s="1"/>
  <c r="AA1111" i="12"/>
  <c r="AF1111" i="12"/>
  <c r="AM1111" i="12"/>
  <c r="AN1111" i="12"/>
  <c r="AV1111" i="12" s="1"/>
  <c r="AA1112" i="12"/>
  <c r="AF1112" i="12"/>
  <c r="AM1112" i="12"/>
  <c r="AN1112" i="12"/>
  <c r="AV1112" i="12" s="1"/>
  <c r="AA1113" i="12"/>
  <c r="AF1113" i="12"/>
  <c r="AM1113" i="12"/>
  <c r="AN1113" i="12"/>
  <c r="AV1113" i="12" s="1"/>
  <c r="AA1114" i="12"/>
  <c r="AF1114" i="12"/>
  <c r="AM1114" i="12"/>
  <c r="AN1114" i="12"/>
  <c r="AA1115" i="12"/>
  <c r="AF1115" i="12"/>
  <c r="AM1115" i="12"/>
  <c r="AN1115" i="12"/>
  <c r="AV1115" i="12" s="1"/>
  <c r="AA1116" i="12"/>
  <c r="AF1116" i="12"/>
  <c r="AM1116" i="12"/>
  <c r="AN1116" i="12"/>
  <c r="AV1116" i="12" s="1"/>
  <c r="AA1117" i="12"/>
  <c r="AF1117" i="12"/>
  <c r="AM1117" i="12"/>
  <c r="AN1117" i="12"/>
  <c r="AV1117" i="12" s="1"/>
  <c r="AA1118" i="12"/>
  <c r="AF1118" i="12"/>
  <c r="AM1118" i="12"/>
  <c r="AN1118" i="12"/>
  <c r="AV1118" i="12" s="1"/>
  <c r="AA1119" i="12"/>
  <c r="AF1119" i="12"/>
  <c r="AM1119" i="12"/>
  <c r="AN1119" i="12"/>
  <c r="AV1119" i="12" s="1"/>
  <c r="AA1120" i="12"/>
  <c r="AF1120" i="12"/>
  <c r="AM1120" i="12"/>
  <c r="AN1120" i="12"/>
  <c r="AA1121" i="12"/>
  <c r="AF1121" i="12"/>
  <c r="AM1121" i="12"/>
  <c r="AN1121" i="12"/>
  <c r="AV1121" i="12" s="1"/>
  <c r="AA1122" i="12"/>
  <c r="AF1122" i="12"/>
  <c r="AM1122" i="12"/>
  <c r="AN1122" i="12"/>
  <c r="AV1122" i="12" s="1"/>
  <c r="AA1123" i="12"/>
  <c r="AF1123" i="12"/>
  <c r="AM1123" i="12"/>
  <c r="AN1123" i="12"/>
  <c r="AV1123" i="12" s="1"/>
  <c r="AA1124" i="12"/>
  <c r="AF1124" i="12"/>
  <c r="AM1124" i="12"/>
  <c r="AN1124" i="12"/>
  <c r="AV1124" i="12" s="1"/>
  <c r="AA1125" i="12"/>
  <c r="AF1125" i="12"/>
  <c r="AM1125" i="12"/>
  <c r="AN1125" i="12"/>
  <c r="AV1125" i="12" s="1"/>
  <c r="AA1126" i="12"/>
  <c r="AF1126" i="12"/>
  <c r="AM1126" i="12"/>
  <c r="AN1126" i="12"/>
  <c r="AA1127" i="12"/>
  <c r="AF1127" i="12"/>
  <c r="AM1127" i="12"/>
  <c r="AN1127" i="12"/>
  <c r="AV1127" i="12" s="1"/>
  <c r="AA1128" i="12"/>
  <c r="AF1128" i="12"/>
  <c r="AM1128" i="12"/>
  <c r="AN1128" i="12"/>
  <c r="AV1128" i="12" s="1"/>
  <c r="AA1129" i="12"/>
  <c r="AF1129" i="12"/>
  <c r="AM1129" i="12"/>
  <c r="AN1129" i="12"/>
  <c r="AV1129" i="12" s="1"/>
  <c r="AA1130" i="12"/>
  <c r="AF1130" i="12"/>
  <c r="AM1130" i="12"/>
  <c r="AN1130" i="12"/>
  <c r="AV1130" i="12" s="1"/>
  <c r="AA1131" i="12"/>
  <c r="AF1131" i="12"/>
  <c r="AM1131" i="12"/>
  <c r="AN1131" i="12"/>
  <c r="AV1131" i="12" s="1"/>
  <c r="AA1132" i="12"/>
  <c r="AF1132" i="12"/>
  <c r="AM1132" i="12"/>
  <c r="AN1132" i="12"/>
  <c r="AA1133" i="12"/>
  <c r="AF1133" i="12"/>
  <c r="AM1133" i="12"/>
  <c r="AN1133" i="12"/>
  <c r="AV1133" i="12" s="1"/>
  <c r="AA1134" i="12"/>
  <c r="AF1134" i="12"/>
  <c r="AM1134" i="12"/>
  <c r="AN1134" i="12"/>
  <c r="AV1134" i="12" s="1"/>
  <c r="AA1135" i="12"/>
  <c r="AF1135" i="12"/>
  <c r="AM1135" i="12"/>
  <c r="AN1135" i="12"/>
  <c r="AV1135" i="12" s="1"/>
  <c r="AA1136" i="12"/>
  <c r="AF1136" i="12"/>
  <c r="AM1136" i="12"/>
  <c r="AN1136" i="12"/>
  <c r="AV1136" i="12" s="1"/>
  <c r="AA1137" i="12"/>
  <c r="AF1137" i="12"/>
  <c r="AM1137" i="12"/>
  <c r="AN1137" i="12"/>
  <c r="AV1137" i="12" s="1"/>
  <c r="AA1138" i="12"/>
  <c r="AF1138" i="12"/>
  <c r="AM1138" i="12"/>
  <c r="AN1138" i="12"/>
  <c r="AA1139" i="12"/>
  <c r="AF1139" i="12"/>
  <c r="AM1139" i="12"/>
  <c r="AN1139" i="12"/>
  <c r="AV1139" i="12" s="1"/>
  <c r="AA1140" i="12"/>
  <c r="AF1140" i="12"/>
  <c r="AM1140" i="12"/>
  <c r="AN1140" i="12"/>
  <c r="AV1140" i="12" s="1"/>
  <c r="AA1141" i="12"/>
  <c r="AF1141" i="12"/>
  <c r="AM1141" i="12"/>
  <c r="AN1141" i="12"/>
  <c r="AV1141" i="12" s="1"/>
  <c r="AA1142" i="12"/>
  <c r="AF1142" i="12"/>
  <c r="AM1142" i="12"/>
  <c r="AN1142" i="12"/>
  <c r="AV1142" i="12" s="1"/>
  <c r="AA1143" i="12"/>
  <c r="AF1143" i="12"/>
  <c r="AM1143" i="12"/>
  <c r="AN1143" i="12"/>
  <c r="AV1143" i="12" s="1"/>
  <c r="AA1144" i="12"/>
  <c r="AF1144" i="12"/>
  <c r="AM1144" i="12"/>
  <c r="AN1144" i="12"/>
  <c r="AA1145" i="12"/>
  <c r="AF1145" i="12"/>
  <c r="AM1145" i="12"/>
  <c r="AN1145" i="12"/>
  <c r="AV1145" i="12" s="1"/>
  <c r="AA1146" i="12"/>
  <c r="AF1146" i="12"/>
  <c r="AM1146" i="12"/>
  <c r="AN1146" i="12"/>
  <c r="AV1146" i="12" s="1"/>
  <c r="AA1147" i="12"/>
  <c r="AF1147" i="12"/>
  <c r="AM1147" i="12"/>
  <c r="AN1147" i="12"/>
  <c r="AV1147" i="12" s="1"/>
  <c r="AA1148" i="12"/>
  <c r="AF1148" i="12"/>
  <c r="AM1148" i="12"/>
  <c r="AN1148" i="12"/>
  <c r="AV1148" i="12" s="1"/>
  <c r="AA1149" i="12"/>
  <c r="AF1149" i="12"/>
  <c r="AM1149" i="12"/>
  <c r="AN1149" i="12"/>
  <c r="AV1149" i="12" s="1"/>
  <c r="AA1150" i="12"/>
  <c r="AF1150" i="12"/>
  <c r="AM1150" i="12"/>
  <c r="AN1150" i="12"/>
  <c r="AA1151" i="12"/>
  <c r="AF1151" i="12"/>
  <c r="AM1151" i="12"/>
  <c r="AN1151" i="12"/>
  <c r="AV1151" i="12" s="1"/>
  <c r="AA1152" i="12"/>
  <c r="AF1152" i="12"/>
  <c r="AM1152" i="12"/>
  <c r="AN1152" i="12"/>
  <c r="AV1152" i="12" s="1"/>
  <c r="AA1153" i="12"/>
  <c r="AF1153" i="12"/>
  <c r="AM1153" i="12"/>
  <c r="AN1153" i="12"/>
  <c r="AV1153" i="12" s="1"/>
  <c r="AA1154" i="12"/>
  <c r="AF1154" i="12"/>
  <c r="AM1154" i="12"/>
  <c r="AN1154" i="12"/>
  <c r="AV1154" i="12" s="1"/>
  <c r="AA1155" i="12"/>
  <c r="AF1155" i="12"/>
  <c r="AM1155" i="12"/>
  <c r="AN1155" i="12"/>
  <c r="AV1155" i="12" s="1"/>
  <c r="AA1156" i="12"/>
  <c r="AF1156" i="12"/>
  <c r="AM1156" i="12"/>
  <c r="AN1156" i="12"/>
  <c r="AA1157" i="12"/>
  <c r="AF1157" i="12"/>
  <c r="AM1157" i="12"/>
  <c r="AN1157" i="12"/>
  <c r="AA1158" i="12"/>
  <c r="AF1158" i="12"/>
  <c r="AM1158" i="12"/>
  <c r="AN1158" i="12"/>
  <c r="AA1159" i="12"/>
  <c r="AF1159" i="12"/>
  <c r="AM1159" i="12"/>
  <c r="AN1159" i="12"/>
  <c r="AA1160" i="12"/>
  <c r="AF1160" i="12"/>
  <c r="AM1160" i="12"/>
  <c r="AN1160" i="12"/>
  <c r="AA1161" i="12"/>
  <c r="AF1161" i="12"/>
  <c r="AM1161" i="12"/>
  <c r="AN1161" i="12"/>
  <c r="AA1162" i="12"/>
  <c r="AF1162" i="12"/>
  <c r="AM1162" i="12"/>
  <c r="AN1162" i="12"/>
  <c r="AA1163" i="12"/>
  <c r="AF1163" i="12"/>
  <c r="AM1163" i="12"/>
  <c r="AN1163" i="12"/>
  <c r="AA1164" i="12"/>
  <c r="AF1164" i="12"/>
  <c r="AM1164" i="12"/>
  <c r="AN1164" i="12"/>
  <c r="AA1165" i="12"/>
  <c r="AF1165" i="12"/>
  <c r="AM1165" i="12"/>
  <c r="AN1165" i="12"/>
  <c r="AA1166" i="12"/>
  <c r="AF1166" i="12"/>
  <c r="AM1166" i="12"/>
  <c r="AN1166" i="12"/>
  <c r="AA1167" i="12"/>
  <c r="AF1167" i="12"/>
  <c r="AM1167" i="12"/>
  <c r="AN1167" i="12"/>
  <c r="AA1168" i="12"/>
  <c r="AF1168" i="12"/>
  <c r="AM1168" i="12"/>
  <c r="AN1168" i="12"/>
  <c r="AA1169" i="12"/>
  <c r="AF1169" i="12"/>
  <c r="AM1169" i="12"/>
  <c r="AN1169" i="12"/>
  <c r="AA1170" i="12"/>
  <c r="AF1170" i="12"/>
  <c r="AM1170" i="12"/>
  <c r="AN1170" i="12"/>
  <c r="AA1171" i="12"/>
  <c r="AF1171" i="12"/>
  <c r="AM1171" i="12"/>
  <c r="AN1171" i="12"/>
  <c r="AA1172" i="12"/>
  <c r="AF1172" i="12"/>
  <c r="AM1172" i="12"/>
  <c r="AN1172" i="12"/>
  <c r="AA1173" i="12"/>
  <c r="AF1173" i="12"/>
  <c r="AM1173" i="12"/>
  <c r="AN1173" i="12"/>
  <c r="AA1174" i="12"/>
  <c r="AF1174" i="12"/>
  <c r="AM1174" i="12"/>
  <c r="AN1174" i="12"/>
  <c r="AA1175" i="12"/>
  <c r="AF1175" i="12"/>
  <c r="AM1175" i="12"/>
  <c r="AN1175" i="12"/>
  <c r="AA1176" i="12"/>
  <c r="AF1176" i="12"/>
  <c r="AM1176" i="12"/>
  <c r="AN1176" i="12"/>
  <c r="AA1177" i="12"/>
  <c r="AF1177" i="12"/>
  <c r="AM1177" i="12"/>
  <c r="AN1177" i="12"/>
  <c r="AA1178" i="12"/>
  <c r="AF1178" i="12"/>
  <c r="AM1178" i="12"/>
  <c r="AN1178" i="12"/>
  <c r="AA1179" i="12"/>
  <c r="AF1179" i="12"/>
  <c r="AM1179" i="12"/>
  <c r="AN1179" i="12"/>
  <c r="AA1180" i="12"/>
  <c r="AF1180" i="12"/>
  <c r="AM1180" i="12"/>
  <c r="AN1180" i="12"/>
  <c r="AA1181" i="12"/>
  <c r="AF1181" i="12"/>
  <c r="AM1181" i="12"/>
  <c r="AN1181" i="12"/>
  <c r="AA1182" i="12"/>
  <c r="AF1182" i="12"/>
  <c r="AM1182" i="12"/>
  <c r="AN1182" i="12"/>
  <c r="AA1183" i="12"/>
  <c r="AF1183" i="12"/>
  <c r="AM1183" i="12"/>
  <c r="AN1183" i="12"/>
  <c r="AA1184" i="12"/>
  <c r="AF1184" i="12"/>
  <c r="AM1184" i="12"/>
  <c r="AN1184" i="12"/>
  <c r="AA1185" i="12"/>
  <c r="AF1185" i="12"/>
  <c r="AM1185" i="12"/>
  <c r="AN1185" i="12"/>
  <c r="AA1186" i="12"/>
  <c r="AF1186" i="12"/>
  <c r="AM1186" i="12"/>
  <c r="AN1186" i="12"/>
  <c r="AA1187" i="12"/>
  <c r="AF1187" i="12"/>
  <c r="AM1187" i="12"/>
  <c r="AN1187" i="12"/>
  <c r="AA1188" i="12"/>
  <c r="AF1188" i="12"/>
  <c r="AM1188" i="12"/>
  <c r="AN1188" i="12"/>
  <c r="AA1189" i="12"/>
  <c r="AF1189" i="12"/>
  <c r="AM1189" i="12"/>
  <c r="AN1189" i="12"/>
  <c r="AA1190" i="12"/>
  <c r="AF1190" i="12"/>
  <c r="AM1190" i="12"/>
  <c r="AN1190" i="12"/>
  <c r="AA1191" i="12"/>
  <c r="AF1191" i="12"/>
  <c r="AM1191" i="12"/>
  <c r="AN1191" i="12"/>
  <c r="AA1192" i="12"/>
  <c r="AF1192" i="12"/>
  <c r="AM1192" i="12"/>
  <c r="AN1192" i="12"/>
  <c r="AA1193" i="12"/>
  <c r="AF1193" i="12"/>
  <c r="AM1193" i="12"/>
  <c r="AN1193" i="12"/>
  <c r="AA1194" i="12"/>
  <c r="AF1194" i="12"/>
  <c r="AM1194" i="12"/>
  <c r="AN1194" i="12"/>
  <c r="AA1195" i="12"/>
  <c r="AF1195" i="12"/>
  <c r="AM1195" i="12"/>
  <c r="AN1195" i="12"/>
  <c r="AA1196" i="12"/>
  <c r="AF1196" i="12"/>
  <c r="AM1196" i="12"/>
  <c r="AN1196" i="12"/>
  <c r="AA1197" i="12"/>
  <c r="AF1197" i="12"/>
  <c r="AM1197" i="12"/>
  <c r="AN1197" i="12"/>
  <c r="AA1198" i="12"/>
  <c r="AF1198" i="12"/>
  <c r="AM1198" i="12"/>
  <c r="AN1198" i="12"/>
  <c r="AA1199" i="12"/>
  <c r="AF1199" i="12"/>
  <c r="AM1199" i="12"/>
  <c r="AN1199" i="12"/>
  <c r="AA1200" i="12"/>
  <c r="AF1200" i="12"/>
  <c r="AM1200" i="12"/>
  <c r="AN1200" i="12"/>
  <c r="AA1201" i="12"/>
  <c r="AF1201" i="12"/>
  <c r="AM1201" i="12"/>
  <c r="AN1201" i="12"/>
  <c r="AA1202" i="12"/>
  <c r="AF1202" i="12"/>
  <c r="AM1202" i="12"/>
  <c r="AN1202" i="12"/>
  <c r="AA1203" i="12"/>
  <c r="AF1203" i="12"/>
  <c r="AM1203" i="12"/>
  <c r="AN1203" i="12"/>
  <c r="AA1204" i="12"/>
  <c r="AF1204" i="12"/>
  <c r="AM1204" i="12"/>
  <c r="AN1204" i="12"/>
  <c r="AA1205" i="12"/>
  <c r="AF1205" i="12"/>
  <c r="AM1205" i="12"/>
  <c r="AN1205" i="12"/>
  <c r="AA1206" i="12"/>
  <c r="AF1206" i="12"/>
  <c r="AM1206" i="12"/>
  <c r="AN1206" i="12"/>
  <c r="AA1207" i="12"/>
  <c r="AF1207" i="12"/>
  <c r="AM1207" i="12"/>
  <c r="AN1207" i="12"/>
  <c r="AA1208" i="12"/>
  <c r="AF1208" i="12"/>
  <c r="AM1208" i="12"/>
  <c r="AN1208" i="12"/>
  <c r="AA1209" i="12"/>
  <c r="AF1209" i="12"/>
  <c r="AM1209" i="12"/>
  <c r="AN1209" i="12"/>
  <c r="AA1210" i="12"/>
  <c r="AF1210" i="12"/>
  <c r="AM1210" i="12"/>
  <c r="AN1210" i="12"/>
  <c r="AA1211" i="12"/>
  <c r="AF1211" i="12"/>
  <c r="AM1211" i="12"/>
  <c r="AN1211" i="12"/>
  <c r="AA1212" i="12"/>
  <c r="AF1212" i="12"/>
  <c r="AM1212" i="12"/>
  <c r="AN1212" i="12"/>
  <c r="AA1213" i="12"/>
  <c r="AF1213" i="12"/>
  <c r="AM1213" i="12"/>
  <c r="AN1213" i="12"/>
  <c r="AA1214" i="12"/>
  <c r="AF1214" i="12"/>
  <c r="AM1214" i="12"/>
  <c r="AN1214" i="12"/>
  <c r="AA1215" i="12"/>
  <c r="AF1215" i="12"/>
  <c r="AM1215" i="12"/>
  <c r="AN1215" i="12"/>
  <c r="AA1216" i="12"/>
  <c r="AF1216" i="12"/>
  <c r="AM1216" i="12"/>
  <c r="AN1216" i="12"/>
  <c r="AA1217" i="12"/>
  <c r="AF1217" i="12"/>
  <c r="AM1217" i="12"/>
  <c r="AN1217" i="12"/>
  <c r="AA1218" i="12"/>
  <c r="AF1218" i="12"/>
  <c r="AM1218" i="12"/>
  <c r="AN1218" i="12"/>
  <c r="AA1219" i="12"/>
  <c r="AF1219" i="12"/>
  <c r="AM1219" i="12"/>
  <c r="AN1219" i="12"/>
  <c r="AA1220" i="12"/>
  <c r="AF1220" i="12"/>
  <c r="AM1220" i="12"/>
  <c r="AN1220" i="12"/>
  <c r="AA1221" i="12"/>
  <c r="AF1221" i="12"/>
  <c r="AM1221" i="12"/>
  <c r="AN1221" i="12"/>
  <c r="AA1222" i="12"/>
  <c r="AF1222" i="12"/>
  <c r="AM1222" i="12"/>
  <c r="AN1222" i="12"/>
  <c r="AA1223" i="12"/>
  <c r="AF1223" i="12"/>
  <c r="AM1223" i="12"/>
  <c r="AN1223" i="12"/>
  <c r="AA1224" i="12"/>
  <c r="AF1224" i="12"/>
  <c r="AM1224" i="12"/>
  <c r="AN1224" i="12"/>
  <c r="AA1225" i="12"/>
  <c r="AF1225" i="12"/>
  <c r="AM1225" i="12"/>
  <c r="AN1225" i="12"/>
  <c r="AA1226" i="12"/>
  <c r="AF1226" i="12"/>
  <c r="AM1226" i="12"/>
  <c r="AN1226" i="12"/>
  <c r="AA1227" i="12"/>
  <c r="AF1227" i="12"/>
  <c r="AM1227" i="12"/>
  <c r="AN1227" i="12"/>
  <c r="AA1228" i="12"/>
  <c r="AF1228" i="12"/>
  <c r="AM1228" i="12"/>
  <c r="AN1228" i="12"/>
  <c r="AA1229" i="12"/>
  <c r="AF1229" i="12"/>
  <c r="AM1229" i="12"/>
  <c r="AN1229" i="12"/>
  <c r="AA1230" i="12"/>
  <c r="AF1230" i="12"/>
  <c r="AM1230" i="12"/>
  <c r="AN1230" i="12"/>
  <c r="AA1231" i="12"/>
  <c r="AF1231" i="12"/>
  <c r="AM1231" i="12"/>
  <c r="AN1231" i="12"/>
  <c r="AA1232" i="12"/>
  <c r="AF1232" i="12"/>
  <c r="AM1232" i="12"/>
  <c r="AN1232" i="12"/>
  <c r="AA1233" i="12"/>
  <c r="AF1233" i="12"/>
  <c r="AM1233" i="12"/>
  <c r="AN1233" i="12"/>
  <c r="AA1234" i="12"/>
  <c r="AF1234" i="12"/>
  <c r="AM1234" i="12"/>
  <c r="AN1234" i="12"/>
  <c r="AA1235" i="12"/>
  <c r="AF1235" i="12"/>
  <c r="AM1235" i="12"/>
  <c r="AN1235" i="12"/>
  <c r="AA1236" i="12"/>
  <c r="AF1236" i="12"/>
  <c r="AM1236" i="12"/>
  <c r="AN1236" i="12"/>
  <c r="AA1237" i="12"/>
  <c r="AF1237" i="12"/>
  <c r="AM1237" i="12"/>
  <c r="AN1237" i="12"/>
  <c r="AA1238" i="12"/>
  <c r="AF1238" i="12"/>
  <c r="AM1238" i="12"/>
  <c r="AN1238" i="12"/>
  <c r="AA1239" i="12"/>
  <c r="AF1239" i="12"/>
  <c r="AM1239" i="12"/>
  <c r="AN1239" i="12"/>
  <c r="AA1240" i="12"/>
  <c r="AF1240" i="12"/>
  <c r="AM1240" i="12"/>
  <c r="AN1240" i="12"/>
  <c r="AA1241" i="12"/>
  <c r="AF1241" i="12"/>
  <c r="AM1241" i="12"/>
  <c r="AN1241" i="12"/>
  <c r="AA1242" i="12"/>
  <c r="AF1242" i="12"/>
  <c r="AM1242" i="12"/>
  <c r="AN1242" i="12"/>
  <c r="AA1243" i="12"/>
  <c r="AF1243" i="12"/>
  <c r="AM1243" i="12"/>
  <c r="AN1243" i="12"/>
  <c r="AA1244" i="12"/>
  <c r="AF1244" i="12"/>
  <c r="AM1244" i="12"/>
  <c r="AN1244" i="12"/>
  <c r="AA1245" i="12"/>
  <c r="AF1245" i="12"/>
  <c r="AM1245" i="12"/>
  <c r="AN1245" i="12"/>
  <c r="AA1246" i="12"/>
  <c r="AF1246" i="12"/>
  <c r="AM1246" i="12"/>
  <c r="AN1246" i="12"/>
  <c r="AA1247" i="12"/>
  <c r="AF1247" i="12"/>
  <c r="AM1247" i="12"/>
  <c r="AN1247" i="12"/>
  <c r="AA1248" i="12"/>
  <c r="AF1248" i="12"/>
  <c r="AM1248" i="12"/>
  <c r="AN1248" i="12"/>
  <c r="AA1249" i="12"/>
  <c r="AF1249" i="12"/>
  <c r="AM1249" i="12"/>
  <c r="AN1249" i="12"/>
  <c r="AA1250" i="12"/>
  <c r="AF1250" i="12"/>
  <c r="AM1250" i="12"/>
  <c r="AN1250" i="12"/>
  <c r="AA1251" i="12"/>
  <c r="AF1251" i="12"/>
  <c r="AM1251" i="12"/>
  <c r="AN1251" i="12"/>
  <c r="AA1252" i="12"/>
  <c r="AF1252" i="12"/>
  <c r="AM1252" i="12"/>
  <c r="AN1252" i="12"/>
  <c r="AA1253" i="12"/>
  <c r="AF1253" i="12"/>
  <c r="AM1253" i="12"/>
  <c r="AN1253" i="12"/>
  <c r="AA1254" i="12"/>
  <c r="AF1254" i="12"/>
  <c r="AM1254" i="12"/>
  <c r="AN1254" i="12"/>
  <c r="AA1255" i="12"/>
  <c r="AF1255" i="12"/>
  <c r="AM1255" i="12"/>
  <c r="AN1255" i="12"/>
  <c r="AA1256" i="12"/>
  <c r="AF1256" i="12"/>
  <c r="AM1256" i="12"/>
  <c r="AN1256" i="12"/>
  <c r="AA1257" i="12"/>
  <c r="AF1257" i="12"/>
  <c r="AM1257" i="12"/>
  <c r="AN1257" i="12"/>
  <c r="AA1258" i="12"/>
  <c r="AF1258" i="12"/>
  <c r="AM1258" i="12"/>
  <c r="AN1258" i="12"/>
  <c r="AU1258" i="12" s="1"/>
  <c r="AA1259" i="12"/>
  <c r="AF1259" i="12"/>
  <c r="AM1259" i="12"/>
  <c r="AN1259" i="12"/>
  <c r="AU1259" i="12" s="1"/>
  <c r="AA1260" i="12"/>
  <c r="AF1260" i="12"/>
  <c r="AM1260" i="12"/>
  <c r="AN1260" i="12"/>
  <c r="AU1260" i="12" s="1"/>
  <c r="AA1261" i="12"/>
  <c r="AF1261" i="12"/>
  <c r="AM1261" i="12"/>
  <c r="AN1261" i="12"/>
  <c r="AU1261" i="12" s="1"/>
  <c r="AA1262" i="12"/>
  <c r="AF1262" i="12"/>
  <c r="AM1262" i="12"/>
  <c r="AN1262" i="12"/>
  <c r="AU1262" i="12" s="1"/>
  <c r="AA1263" i="12"/>
  <c r="AF1263" i="12"/>
  <c r="AM1263" i="12"/>
  <c r="AN1263" i="12"/>
  <c r="AU1263" i="12" s="1"/>
  <c r="AA1264" i="12"/>
  <c r="AF1264" i="12"/>
  <c r="AM1264" i="12"/>
  <c r="AN1264" i="12"/>
  <c r="AU1264" i="12" s="1"/>
  <c r="AA1265" i="12"/>
  <c r="AF1265" i="12"/>
  <c r="AM1265" i="12"/>
  <c r="AN1265" i="12"/>
  <c r="AU1265" i="12" s="1"/>
  <c r="AA1266" i="12"/>
  <c r="AF1266" i="12"/>
  <c r="AM1266" i="12"/>
  <c r="AN1266" i="12"/>
  <c r="AU1266" i="12" s="1"/>
  <c r="AA1267" i="12"/>
  <c r="AF1267" i="12"/>
  <c r="AM1267" i="12"/>
  <c r="AN1267" i="12"/>
  <c r="AU1267" i="12" s="1"/>
  <c r="AA1268" i="12"/>
  <c r="AF1268" i="12"/>
  <c r="AM1268" i="12"/>
  <c r="AN1268" i="12"/>
  <c r="AU1268" i="12" s="1"/>
  <c r="AA1269" i="12"/>
  <c r="AF1269" i="12"/>
  <c r="AM1269" i="12"/>
  <c r="AN1269" i="12"/>
  <c r="AU1269" i="12" s="1"/>
  <c r="AA1270" i="12"/>
  <c r="AF1270" i="12"/>
  <c r="AM1270" i="12"/>
  <c r="AN1270" i="12"/>
  <c r="AU1270" i="12" s="1"/>
  <c r="AA1271" i="12"/>
  <c r="AF1271" i="12"/>
  <c r="AM1271" i="12"/>
  <c r="AN1271" i="12"/>
  <c r="AU1271" i="12" s="1"/>
  <c r="AA1272" i="12"/>
  <c r="AF1272" i="12"/>
  <c r="AM1272" i="12"/>
  <c r="AN1272" i="12"/>
  <c r="AU1272" i="12" s="1"/>
  <c r="AA1273" i="12"/>
  <c r="AF1273" i="12"/>
  <c r="AM1273" i="12"/>
  <c r="AN1273" i="12"/>
  <c r="AU1273" i="12" s="1"/>
  <c r="AA1274" i="12"/>
  <c r="AF1274" i="12"/>
  <c r="AM1274" i="12"/>
  <c r="AN1274" i="12"/>
  <c r="AU1274" i="12" s="1"/>
  <c r="AA1275" i="12"/>
  <c r="AF1275" i="12"/>
  <c r="AM1275" i="12"/>
  <c r="AN1275" i="12"/>
  <c r="AU1275" i="12" s="1"/>
  <c r="AA1276" i="12"/>
  <c r="AF1276" i="12"/>
  <c r="AM1276" i="12"/>
  <c r="AN1276" i="12"/>
  <c r="AU1276" i="12" s="1"/>
  <c r="AA1277" i="12"/>
  <c r="AF1277" i="12"/>
  <c r="AM1277" i="12"/>
  <c r="AN1277" i="12"/>
  <c r="AU1277" i="12" s="1"/>
  <c r="AA1278" i="12"/>
  <c r="AF1278" i="12"/>
  <c r="AM1278" i="12"/>
  <c r="AN1278" i="12"/>
  <c r="AU1278" i="12" s="1"/>
  <c r="AA1279" i="12"/>
  <c r="AF1279" i="12"/>
  <c r="AM1279" i="12"/>
  <c r="AN1279" i="12"/>
  <c r="AU1279" i="12" s="1"/>
  <c r="AA1280" i="12"/>
  <c r="AF1280" i="12"/>
  <c r="AM1280" i="12"/>
  <c r="AN1280" i="12"/>
  <c r="AU1280" i="12" s="1"/>
  <c r="AA1281" i="12"/>
  <c r="AF1281" i="12"/>
  <c r="AM1281" i="12"/>
  <c r="AN1281" i="12"/>
  <c r="AU1281" i="12" s="1"/>
  <c r="AA1282" i="12"/>
  <c r="AF1282" i="12"/>
  <c r="AM1282" i="12"/>
  <c r="AN1282" i="12"/>
  <c r="AU1282" i="12" s="1"/>
  <c r="AA1283" i="12"/>
  <c r="AF1283" i="12"/>
  <c r="AM1283" i="12"/>
  <c r="AN1283" i="12"/>
  <c r="AU1283" i="12" s="1"/>
  <c r="AA1284" i="12"/>
  <c r="AF1284" i="12"/>
  <c r="AM1284" i="12"/>
  <c r="AN1284" i="12"/>
  <c r="AU1284" i="12" s="1"/>
  <c r="AA1285" i="12"/>
  <c r="AF1285" i="12"/>
  <c r="AM1285" i="12"/>
  <c r="AN1285" i="12"/>
  <c r="AU1285" i="12" s="1"/>
  <c r="AA1286" i="12"/>
  <c r="AF1286" i="12"/>
  <c r="AM1286" i="12"/>
  <c r="AN1286" i="12"/>
  <c r="AU1286" i="12" s="1"/>
  <c r="AA1287" i="12"/>
  <c r="AF1287" i="12"/>
  <c r="AM1287" i="12"/>
  <c r="AN1287" i="12"/>
  <c r="AU1287" i="12" s="1"/>
  <c r="AA1288" i="12"/>
  <c r="AF1288" i="12"/>
  <c r="AM1288" i="12"/>
  <c r="AN1288" i="12"/>
  <c r="AU1288" i="12" s="1"/>
  <c r="AA1289" i="12"/>
  <c r="AF1289" i="12"/>
  <c r="AM1289" i="12"/>
  <c r="AN1289" i="12"/>
  <c r="AU1289" i="12" s="1"/>
  <c r="AA1290" i="12"/>
  <c r="AF1290" i="12"/>
  <c r="AM1290" i="12"/>
  <c r="AN1290" i="12"/>
  <c r="AU1290" i="12" s="1"/>
  <c r="AA1291" i="12"/>
  <c r="AF1291" i="12"/>
  <c r="AM1291" i="12"/>
  <c r="AN1291" i="12"/>
  <c r="AU1291" i="12" s="1"/>
  <c r="AA1292" i="12"/>
  <c r="AF1292" i="12"/>
  <c r="AM1292" i="12"/>
  <c r="AN1292" i="12"/>
  <c r="AU1292" i="12" s="1"/>
  <c r="AA1293" i="12"/>
  <c r="AF1293" i="12"/>
  <c r="AM1293" i="12"/>
  <c r="AN1293" i="12"/>
  <c r="AU1293" i="12" s="1"/>
  <c r="AA1294" i="12"/>
  <c r="AF1294" i="12"/>
  <c r="AM1294" i="12"/>
  <c r="AN1294" i="12"/>
  <c r="AU1294" i="12" s="1"/>
  <c r="AA1295" i="12"/>
  <c r="AF1295" i="12"/>
  <c r="AM1295" i="12"/>
  <c r="AN1295" i="12"/>
  <c r="AU1295" i="12" s="1"/>
  <c r="AA1296" i="12"/>
  <c r="AF1296" i="12"/>
  <c r="AM1296" i="12"/>
  <c r="AN1296" i="12"/>
  <c r="AU1296" i="12" s="1"/>
  <c r="AA1297" i="12"/>
  <c r="AF1297" i="12"/>
  <c r="AM1297" i="12"/>
  <c r="AN1297" i="12"/>
  <c r="AU1297" i="12" s="1"/>
  <c r="AA1298" i="12"/>
  <c r="AF1298" i="12"/>
  <c r="AM1298" i="12"/>
  <c r="AN1298" i="12"/>
  <c r="AU1298" i="12" s="1"/>
  <c r="AA1299" i="12"/>
  <c r="AF1299" i="12"/>
  <c r="AM1299" i="12"/>
  <c r="AN1299" i="12"/>
  <c r="AU1299" i="12" s="1"/>
  <c r="AA1300" i="12"/>
  <c r="AF1300" i="12"/>
  <c r="AM1300" i="12"/>
  <c r="AN1300" i="12"/>
  <c r="AU1300" i="12" s="1"/>
  <c r="AA1301" i="12"/>
  <c r="AF1301" i="12"/>
  <c r="AM1301" i="12"/>
  <c r="AN1301" i="12"/>
  <c r="AU1301" i="12" s="1"/>
  <c r="AA1302" i="12"/>
  <c r="AF1302" i="12"/>
  <c r="AM1302" i="12"/>
  <c r="AN1302" i="12"/>
  <c r="AU1302" i="12" s="1"/>
  <c r="AA1303" i="12"/>
  <c r="AF1303" i="12"/>
  <c r="AM1303" i="12"/>
  <c r="AN1303" i="12"/>
  <c r="AU1303" i="12" s="1"/>
  <c r="AA1304" i="12"/>
  <c r="AF1304" i="12"/>
  <c r="AM1304" i="12"/>
  <c r="AN1304" i="12"/>
  <c r="AU1304" i="12" s="1"/>
  <c r="AA1305" i="12"/>
  <c r="AF1305" i="12"/>
  <c r="AM1305" i="12"/>
  <c r="AN1305" i="12"/>
  <c r="AU1305" i="12" s="1"/>
  <c r="AA1306" i="12"/>
  <c r="AF1306" i="12"/>
  <c r="AM1306" i="12"/>
  <c r="AN1306" i="12"/>
  <c r="AU1306" i="12" s="1"/>
  <c r="AA1307" i="12"/>
  <c r="AF1307" i="12"/>
  <c r="AM1307" i="12"/>
  <c r="AN1307" i="12"/>
  <c r="AU1307" i="12" s="1"/>
  <c r="AA1308" i="12"/>
  <c r="AF1308" i="12"/>
  <c r="AM1308" i="12"/>
  <c r="AN1308" i="12"/>
  <c r="AU1308" i="12" s="1"/>
  <c r="AA1309" i="12"/>
  <c r="AF1309" i="12"/>
  <c r="AM1309" i="12"/>
  <c r="AN1309" i="12"/>
  <c r="AU1309" i="12" s="1"/>
  <c r="AA1310" i="12"/>
  <c r="AF1310" i="12"/>
  <c r="AM1310" i="12"/>
  <c r="AN1310" i="12"/>
  <c r="AU1310" i="12" s="1"/>
  <c r="AA1311" i="12"/>
  <c r="AF1311" i="12"/>
  <c r="AM1311" i="12"/>
  <c r="AN1311" i="12"/>
  <c r="AU1311" i="12" s="1"/>
  <c r="AA1312" i="12"/>
  <c r="AF1312" i="12"/>
  <c r="AM1312" i="12"/>
  <c r="AN1312" i="12"/>
  <c r="AU1312" i="12" s="1"/>
  <c r="AA1313" i="12"/>
  <c r="AF1313" i="12"/>
  <c r="AM1313" i="12"/>
  <c r="AN1313" i="12"/>
  <c r="AU1313" i="12" s="1"/>
  <c r="AA1314" i="12"/>
  <c r="AF1314" i="12"/>
  <c r="AM1314" i="12"/>
  <c r="AN1314" i="12"/>
  <c r="AU1314" i="12" s="1"/>
  <c r="AA1315" i="12"/>
  <c r="AF1315" i="12"/>
  <c r="AM1315" i="12"/>
  <c r="AN1315" i="12"/>
  <c r="AU1315" i="12" s="1"/>
  <c r="AA1316" i="12"/>
  <c r="AF1316" i="12"/>
  <c r="AM1316" i="12"/>
  <c r="AN1316" i="12"/>
  <c r="AU1316" i="12" s="1"/>
  <c r="AA1317" i="12"/>
  <c r="AF1317" i="12"/>
  <c r="AM1317" i="12"/>
  <c r="AN1317" i="12"/>
  <c r="AU1317" i="12" s="1"/>
  <c r="AA1318" i="12"/>
  <c r="AF1318" i="12"/>
  <c r="AM1318" i="12"/>
  <c r="AN1318" i="12"/>
  <c r="AU1318" i="12" s="1"/>
  <c r="AA1319" i="12"/>
  <c r="AF1319" i="12"/>
  <c r="AM1319" i="12"/>
  <c r="AN1319" i="12"/>
  <c r="AU1319" i="12" s="1"/>
  <c r="AA1320" i="12"/>
  <c r="AF1320" i="12"/>
  <c r="AM1320" i="12"/>
  <c r="AN1320" i="12"/>
  <c r="AU1320" i="12" s="1"/>
  <c r="AA1321" i="12"/>
  <c r="AF1321" i="12"/>
  <c r="AM1321" i="12"/>
  <c r="AN1321" i="12"/>
  <c r="AU1321" i="12" s="1"/>
  <c r="AA1322" i="12"/>
  <c r="AF1322" i="12"/>
  <c r="AM1322" i="12"/>
  <c r="AN1322" i="12"/>
  <c r="AU1322" i="12" s="1"/>
  <c r="AA1323" i="12"/>
  <c r="AF1323" i="12"/>
  <c r="AM1323" i="12"/>
  <c r="AN1323" i="12"/>
  <c r="AU1323" i="12" s="1"/>
  <c r="AA1324" i="12"/>
  <c r="AF1324" i="12"/>
  <c r="AM1324" i="12"/>
  <c r="AN1324" i="12"/>
  <c r="AU1324" i="12" s="1"/>
  <c r="AA1325" i="12"/>
  <c r="AF1325" i="12"/>
  <c r="AM1325" i="12"/>
  <c r="AN1325" i="12"/>
  <c r="AU1325" i="12" s="1"/>
  <c r="AA1326" i="12"/>
  <c r="AF1326" i="12"/>
  <c r="AM1326" i="12"/>
  <c r="AN1326" i="12"/>
  <c r="AU1326" i="12" s="1"/>
  <c r="AA1327" i="12"/>
  <c r="AF1327" i="12"/>
  <c r="AM1327" i="12"/>
  <c r="AN1327" i="12"/>
  <c r="AU1327" i="12" s="1"/>
  <c r="AA1328" i="12"/>
  <c r="AF1328" i="12"/>
  <c r="AM1328" i="12"/>
  <c r="AN1328" i="12"/>
  <c r="AU1328" i="12" s="1"/>
  <c r="AA1329" i="12"/>
  <c r="AF1329" i="12"/>
  <c r="AM1329" i="12"/>
  <c r="AN1329" i="12"/>
  <c r="AU1329" i="12" s="1"/>
  <c r="AA1330" i="12"/>
  <c r="AF1330" i="12"/>
  <c r="AM1330" i="12"/>
  <c r="AN1330" i="12"/>
  <c r="AU1330" i="12" s="1"/>
  <c r="AA1331" i="12"/>
  <c r="AF1331" i="12"/>
  <c r="AM1331" i="12"/>
  <c r="AN1331" i="12"/>
  <c r="AU1331" i="12" s="1"/>
  <c r="AA1332" i="12"/>
  <c r="AF1332" i="12"/>
  <c r="AM1332" i="12"/>
  <c r="AN1332" i="12"/>
  <c r="AU1332" i="12" s="1"/>
  <c r="AA1333" i="12"/>
  <c r="AF1333" i="12"/>
  <c r="AM1333" i="12"/>
  <c r="AN1333" i="12"/>
  <c r="AU1333" i="12" s="1"/>
  <c r="AA1334" i="12"/>
  <c r="AF1334" i="12"/>
  <c r="AM1334" i="12"/>
  <c r="AN1334" i="12"/>
  <c r="AU1334" i="12" s="1"/>
  <c r="AA1335" i="12"/>
  <c r="AF1335" i="12"/>
  <c r="AM1335" i="12"/>
  <c r="AN1335" i="12"/>
  <c r="AU1335" i="12" s="1"/>
  <c r="E1336" i="12"/>
  <c r="K1336" i="12"/>
  <c r="AB1336" i="12"/>
  <c r="AC1336" i="12"/>
  <c r="AD1336" i="12"/>
  <c r="AG1336" i="12"/>
  <c r="AH1336" i="12"/>
  <c r="AJ1336" i="12"/>
  <c r="AR1336" i="12"/>
  <c r="AT1336" i="12"/>
  <c r="J5" i="11"/>
  <c r="AA8" i="11"/>
  <c r="AF8" i="11"/>
  <c r="AM8" i="11"/>
  <c r="AN8" i="11"/>
  <c r="AV8" i="11" s="1"/>
  <c r="AA9" i="11"/>
  <c r="AF9" i="11"/>
  <c r="AM9" i="11"/>
  <c r="AN9" i="11"/>
  <c r="AA10" i="11"/>
  <c r="AF10" i="11"/>
  <c r="AM10" i="11"/>
  <c r="AN10" i="11"/>
  <c r="AA11" i="11"/>
  <c r="AF11" i="11"/>
  <c r="AM11" i="11"/>
  <c r="AN11" i="11"/>
  <c r="AV11" i="11" s="1"/>
  <c r="AA12" i="11"/>
  <c r="AF12" i="11"/>
  <c r="AM12" i="11"/>
  <c r="AN12" i="11"/>
  <c r="AV12" i="11" s="1"/>
  <c r="AA13" i="11"/>
  <c r="AF13" i="11"/>
  <c r="AM13" i="11"/>
  <c r="AN13" i="11"/>
  <c r="AV13" i="11" s="1"/>
  <c r="AA14" i="11"/>
  <c r="AF14" i="11"/>
  <c r="AM14" i="11"/>
  <c r="AN14" i="11"/>
  <c r="AV14" i="11" s="1"/>
  <c r="AA15" i="11"/>
  <c r="AF15" i="11"/>
  <c r="AM15" i="11"/>
  <c r="AN15" i="11"/>
  <c r="AT15" i="11"/>
  <c r="AA16" i="11"/>
  <c r="AF16" i="11"/>
  <c r="AM16" i="11"/>
  <c r="AN16" i="11"/>
  <c r="AU16" i="11" s="1"/>
  <c r="AA17" i="11"/>
  <c r="AF17" i="11"/>
  <c r="AM17" i="11"/>
  <c r="AN17" i="11"/>
  <c r="AU17" i="11" s="1"/>
  <c r="AA18" i="11"/>
  <c r="AF18" i="11"/>
  <c r="AM18" i="11"/>
  <c r="AN18" i="11"/>
  <c r="AU18" i="11" s="1"/>
  <c r="AA19" i="11"/>
  <c r="AF19" i="11"/>
  <c r="AM19" i="11"/>
  <c r="AN19" i="11"/>
  <c r="AU19" i="11" s="1"/>
  <c r="AA20" i="11"/>
  <c r="AF20" i="11"/>
  <c r="AM20" i="11"/>
  <c r="AN20" i="11"/>
  <c r="AU20" i="11" s="1"/>
  <c r="AA21" i="11"/>
  <c r="AF21" i="11"/>
  <c r="AM21" i="11"/>
  <c r="AN21" i="11"/>
  <c r="AU21" i="11" s="1"/>
  <c r="AA22" i="11"/>
  <c r="AF22" i="11"/>
  <c r="AM22" i="11"/>
  <c r="AN22" i="11"/>
  <c r="AU22" i="11" s="1"/>
  <c r="AA23" i="11"/>
  <c r="AF23" i="11"/>
  <c r="AM23" i="11"/>
  <c r="AN23" i="11"/>
  <c r="AU23" i="11" s="1"/>
  <c r="AA24" i="11"/>
  <c r="AF24" i="11"/>
  <c r="AM24" i="11"/>
  <c r="AN24" i="11"/>
  <c r="AU24" i="11" s="1"/>
  <c r="AA25" i="11"/>
  <c r="AF25" i="11"/>
  <c r="AM25" i="11"/>
  <c r="AN25" i="11"/>
  <c r="AU25" i="11" s="1"/>
  <c r="AA26" i="11"/>
  <c r="AF26" i="11"/>
  <c r="AM26" i="11"/>
  <c r="AN26" i="11"/>
  <c r="AU26" i="11" s="1"/>
  <c r="AA27" i="11"/>
  <c r="AF27" i="11"/>
  <c r="AM27" i="11"/>
  <c r="AN27" i="11"/>
  <c r="AU27" i="11" s="1"/>
  <c r="AA28" i="11"/>
  <c r="AF28" i="11"/>
  <c r="AM28" i="11"/>
  <c r="AN28" i="11"/>
  <c r="AU28" i="11" s="1"/>
  <c r="AA29" i="11"/>
  <c r="AF29" i="11"/>
  <c r="AM29" i="11"/>
  <c r="AN29" i="11"/>
  <c r="AU29" i="11" s="1"/>
  <c r="AA30" i="11"/>
  <c r="AF30" i="11"/>
  <c r="AM30" i="11"/>
  <c r="AN30" i="11"/>
  <c r="AU30" i="11" s="1"/>
  <c r="AA31" i="11"/>
  <c r="AF31" i="11"/>
  <c r="AM31" i="11"/>
  <c r="AN31" i="11"/>
  <c r="AU31" i="11" s="1"/>
  <c r="AA32" i="11"/>
  <c r="AF32" i="11"/>
  <c r="AM32" i="11"/>
  <c r="AN32" i="11"/>
  <c r="AU32" i="11" s="1"/>
  <c r="AA33" i="11"/>
  <c r="AF33" i="11"/>
  <c r="AM33" i="11"/>
  <c r="AN33" i="11"/>
  <c r="AU33" i="11" s="1"/>
  <c r="AA34" i="11"/>
  <c r="AF34" i="11"/>
  <c r="AM34" i="11"/>
  <c r="AN34" i="11"/>
  <c r="AV34" i="11" s="1"/>
  <c r="AT34" i="11"/>
  <c r="AA35" i="11"/>
  <c r="AF35" i="11"/>
  <c r="AM35" i="11"/>
  <c r="AN35" i="11"/>
  <c r="AV35" i="11" s="1"/>
  <c r="AA36" i="11"/>
  <c r="AF36" i="11"/>
  <c r="AM36" i="11"/>
  <c r="AN36" i="11"/>
  <c r="AV36" i="11" s="1"/>
  <c r="AA37" i="11"/>
  <c r="AF37" i="11"/>
  <c r="AM37" i="11"/>
  <c r="AN37" i="11"/>
  <c r="AV37" i="11" s="1"/>
  <c r="AA38" i="11"/>
  <c r="AF38" i="11"/>
  <c r="AM38" i="11"/>
  <c r="AN38" i="11"/>
  <c r="AV38" i="11" s="1"/>
  <c r="AA39" i="11"/>
  <c r="AF39" i="11"/>
  <c r="AM39" i="11"/>
  <c r="AN39" i="11"/>
  <c r="AA40" i="11"/>
  <c r="AF40" i="11"/>
  <c r="AM40" i="11"/>
  <c r="AN40" i="11"/>
  <c r="AV40" i="11" s="1"/>
  <c r="AA41" i="11"/>
  <c r="AF41" i="11"/>
  <c r="AM41" i="11"/>
  <c r="AN41" i="11"/>
  <c r="AV41" i="11" s="1"/>
  <c r="AA42" i="11"/>
  <c r="AF42" i="11"/>
  <c r="AM42" i="11"/>
  <c r="AN42" i="11"/>
  <c r="AV42" i="11" s="1"/>
  <c r="AA43" i="11"/>
  <c r="AF43" i="11"/>
  <c r="AM43" i="11"/>
  <c r="AN43" i="11"/>
  <c r="AV43" i="11" s="1"/>
  <c r="AU43" i="11"/>
  <c r="AA44" i="11"/>
  <c r="AF44" i="11"/>
  <c r="AM44" i="11"/>
  <c r="AN44" i="11"/>
  <c r="AV44" i="11" s="1"/>
  <c r="AA45" i="11"/>
  <c r="AF45" i="11"/>
  <c r="AM45" i="11"/>
  <c r="AN45" i="11"/>
  <c r="AA46" i="11"/>
  <c r="AF46" i="11"/>
  <c r="AM46" i="11"/>
  <c r="AN46" i="11"/>
  <c r="AV46" i="11" s="1"/>
  <c r="AA47" i="11"/>
  <c r="AF47" i="11"/>
  <c r="AM47" i="11"/>
  <c r="AN47" i="11"/>
  <c r="AV47" i="11" s="1"/>
  <c r="AA48" i="11"/>
  <c r="AF48" i="11"/>
  <c r="AM48" i="11"/>
  <c r="AN48" i="11"/>
  <c r="AV48" i="11" s="1"/>
  <c r="AA49" i="11"/>
  <c r="AF49" i="11"/>
  <c r="AM49" i="11"/>
  <c r="AN49" i="11"/>
  <c r="AV49" i="11" s="1"/>
  <c r="AA50" i="11"/>
  <c r="AF50" i="11"/>
  <c r="AM50" i="11"/>
  <c r="AN50" i="11"/>
  <c r="AV50" i="11" s="1"/>
  <c r="AA51" i="11"/>
  <c r="AF51" i="11"/>
  <c r="AM51" i="11"/>
  <c r="AN51" i="11"/>
  <c r="AA52" i="11"/>
  <c r="AF52" i="11"/>
  <c r="AM52" i="11"/>
  <c r="AN52" i="11"/>
  <c r="AV52" i="11" s="1"/>
  <c r="AA53" i="11"/>
  <c r="AF53" i="11"/>
  <c r="AM53" i="11"/>
  <c r="AN53" i="11"/>
  <c r="AV53" i="11" s="1"/>
  <c r="AA54" i="11"/>
  <c r="AF54" i="11"/>
  <c r="AM54" i="11"/>
  <c r="AN54" i="11"/>
  <c r="AV54" i="11" s="1"/>
  <c r="AA55" i="11"/>
  <c r="AF55" i="11"/>
  <c r="AM55" i="11"/>
  <c r="AN55" i="11"/>
  <c r="AV55" i="11" s="1"/>
  <c r="AA56" i="11"/>
  <c r="AF56" i="11"/>
  <c r="AM56" i="11"/>
  <c r="AN56" i="11"/>
  <c r="AV56" i="11" s="1"/>
  <c r="AA57" i="11"/>
  <c r="AF57" i="11"/>
  <c r="AM57" i="11"/>
  <c r="AN57" i="11"/>
  <c r="AA58" i="11"/>
  <c r="AF58" i="11"/>
  <c r="AM58" i="11"/>
  <c r="AN58" i="11"/>
  <c r="AV58" i="11" s="1"/>
  <c r="AA59" i="11"/>
  <c r="AF59" i="11"/>
  <c r="AM59" i="11"/>
  <c r="AN59" i="11"/>
  <c r="AV59" i="11" s="1"/>
  <c r="AA60" i="11"/>
  <c r="AF60" i="11"/>
  <c r="AM60" i="11"/>
  <c r="AN60" i="11"/>
  <c r="AV60" i="11" s="1"/>
  <c r="AA61" i="11"/>
  <c r="AF61" i="11"/>
  <c r="AM61" i="11"/>
  <c r="AN61" i="11"/>
  <c r="AV61" i="11" s="1"/>
  <c r="AA62" i="11"/>
  <c r="AF62" i="11"/>
  <c r="AM62" i="11"/>
  <c r="AN62" i="11"/>
  <c r="AV62" i="11" s="1"/>
  <c r="AA63" i="11"/>
  <c r="AF63" i="11"/>
  <c r="AM63" i="11"/>
  <c r="AN63" i="11"/>
  <c r="AA64" i="11"/>
  <c r="AF64" i="11"/>
  <c r="AM64" i="11"/>
  <c r="AN64" i="11"/>
  <c r="AV64" i="11" s="1"/>
  <c r="AA65" i="11"/>
  <c r="AF65" i="11"/>
  <c r="AM65" i="11"/>
  <c r="AN65" i="11"/>
  <c r="AV65" i="11" s="1"/>
  <c r="AA66" i="11"/>
  <c r="AF66" i="11"/>
  <c r="AM66" i="11"/>
  <c r="AN66" i="11"/>
  <c r="AV66" i="11" s="1"/>
  <c r="AA67" i="11"/>
  <c r="AF67" i="11"/>
  <c r="AM67" i="11"/>
  <c r="AN67" i="11"/>
  <c r="AV67" i="11" s="1"/>
  <c r="AA68" i="11"/>
  <c r="AF68" i="11"/>
  <c r="AM68" i="11"/>
  <c r="AN68" i="11"/>
  <c r="AV68" i="11" s="1"/>
  <c r="AA69" i="11"/>
  <c r="AF69" i="11"/>
  <c r="AM69" i="11"/>
  <c r="AN69" i="11"/>
  <c r="AA70" i="11"/>
  <c r="AF70" i="11"/>
  <c r="AM70" i="11"/>
  <c r="AN70" i="11"/>
  <c r="AV70" i="11" s="1"/>
  <c r="AA71" i="11"/>
  <c r="AF71" i="11"/>
  <c r="AM71" i="11"/>
  <c r="AN71" i="11"/>
  <c r="AV71" i="11" s="1"/>
  <c r="AA72" i="11"/>
  <c r="AF72" i="11"/>
  <c r="AM72" i="11"/>
  <c r="AN72" i="11"/>
  <c r="AV72" i="11" s="1"/>
  <c r="AA73" i="11"/>
  <c r="AF73" i="11"/>
  <c r="AM73" i="11"/>
  <c r="AN73" i="11"/>
  <c r="AV73" i="11" s="1"/>
  <c r="AA74" i="11"/>
  <c r="AF74" i="11"/>
  <c r="AM74" i="11"/>
  <c r="AN74" i="11"/>
  <c r="AV74" i="11" s="1"/>
  <c r="AA75" i="11"/>
  <c r="AF75" i="11"/>
  <c r="AM75" i="11"/>
  <c r="AN75" i="11"/>
  <c r="AA76" i="11"/>
  <c r="AF76" i="11"/>
  <c r="AM76" i="11"/>
  <c r="AN76" i="11"/>
  <c r="AV76" i="11" s="1"/>
  <c r="AA77" i="11"/>
  <c r="AF77" i="11"/>
  <c r="AM77" i="11"/>
  <c r="AN77" i="11"/>
  <c r="AV77" i="11" s="1"/>
  <c r="AA78" i="11"/>
  <c r="AF78" i="11"/>
  <c r="AM78" i="11"/>
  <c r="AN78" i="11"/>
  <c r="AV78" i="11" s="1"/>
  <c r="AA79" i="11"/>
  <c r="AF79" i="11"/>
  <c r="AM79" i="11"/>
  <c r="AN79" i="11"/>
  <c r="AV79" i="11" s="1"/>
  <c r="AA80" i="11"/>
  <c r="AF80" i="11"/>
  <c r="AM80" i="11"/>
  <c r="AN80" i="11"/>
  <c r="AV80" i="11" s="1"/>
  <c r="AU80" i="11"/>
  <c r="AA81" i="11"/>
  <c r="AF81" i="11"/>
  <c r="AM81" i="11"/>
  <c r="AN81" i="11"/>
  <c r="AA82" i="11"/>
  <c r="AF82" i="11"/>
  <c r="AM82" i="11"/>
  <c r="AN82" i="11"/>
  <c r="AV82" i="11" s="1"/>
  <c r="AA83" i="11"/>
  <c r="AF83" i="11"/>
  <c r="AM83" i="11"/>
  <c r="AN83" i="11"/>
  <c r="AV83" i="11" s="1"/>
  <c r="AA84" i="11"/>
  <c r="AF84" i="11"/>
  <c r="AM84" i="11"/>
  <c r="AN84" i="11"/>
  <c r="AV84" i="11" s="1"/>
  <c r="AA85" i="11"/>
  <c r="AF85" i="11"/>
  <c r="AM85" i="11"/>
  <c r="AN85" i="11"/>
  <c r="AV85" i="11" s="1"/>
  <c r="AA86" i="11"/>
  <c r="AF86" i="11"/>
  <c r="AM86" i="11"/>
  <c r="AN86" i="11"/>
  <c r="AV86" i="11" s="1"/>
  <c r="AA87" i="11"/>
  <c r="AF87" i="11"/>
  <c r="AM87" i="11"/>
  <c r="AN87" i="11"/>
  <c r="AA88" i="11"/>
  <c r="AF88" i="11"/>
  <c r="AM88" i="11"/>
  <c r="AN88" i="11"/>
  <c r="AV88" i="11" s="1"/>
  <c r="AA89" i="11"/>
  <c r="AF89" i="11"/>
  <c r="AM89" i="11"/>
  <c r="AN89" i="11"/>
  <c r="AV89" i="11" s="1"/>
  <c r="AA90" i="11"/>
  <c r="AF90" i="11"/>
  <c r="AM90" i="11"/>
  <c r="AN90" i="11"/>
  <c r="AV90" i="11" s="1"/>
  <c r="AA91" i="11"/>
  <c r="AF91" i="11"/>
  <c r="AM91" i="11"/>
  <c r="AN91" i="11"/>
  <c r="AV91" i="11" s="1"/>
  <c r="AA92" i="11"/>
  <c r="AF92" i="11"/>
  <c r="AM92" i="11"/>
  <c r="AN92" i="11"/>
  <c r="AV92" i="11" s="1"/>
  <c r="AA93" i="11"/>
  <c r="AF93" i="11"/>
  <c r="AM93" i="11"/>
  <c r="AN93" i="11"/>
  <c r="AA94" i="11"/>
  <c r="AF94" i="11"/>
  <c r="AM94" i="11"/>
  <c r="AN94" i="11"/>
  <c r="AV94" i="11" s="1"/>
  <c r="AA95" i="11"/>
  <c r="AF95" i="11"/>
  <c r="AM95" i="11"/>
  <c r="AN95" i="11"/>
  <c r="AV95" i="11" s="1"/>
  <c r="AA96" i="11"/>
  <c r="AF96" i="11"/>
  <c r="AM96" i="11"/>
  <c r="AN96" i="11"/>
  <c r="AV96" i="11" s="1"/>
  <c r="AA97" i="11"/>
  <c r="AF97" i="11"/>
  <c r="AM97" i="11"/>
  <c r="AN97" i="11"/>
  <c r="AV97" i="11" s="1"/>
  <c r="AA98" i="11"/>
  <c r="AF98" i="11"/>
  <c r="AM98" i="11"/>
  <c r="AN98" i="11"/>
  <c r="AV98" i="11" s="1"/>
  <c r="AA99" i="11"/>
  <c r="AF99" i="11"/>
  <c r="AM99" i="11"/>
  <c r="AN99" i="11"/>
  <c r="AA100" i="11"/>
  <c r="AF100" i="11"/>
  <c r="AM100" i="11"/>
  <c r="AN100" i="11"/>
  <c r="AV100" i="11" s="1"/>
  <c r="AA101" i="11"/>
  <c r="AF101" i="11"/>
  <c r="AM101" i="11"/>
  <c r="AN101" i="11"/>
  <c r="AV101" i="11" s="1"/>
  <c r="AA102" i="11"/>
  <c r="AF102" i="11"/>
  <c r="AM102" i="11"/>
  <c r="AN102" i="11"/>
  <c r="AV102" i="11" s="1"/>
  <c r="AU102" i="11"/>
  <c r="AA103" i="11"/>
  <c r="AF103" i="11"/>
  <c r="AM103" i="11"/>
  <c r="AN103" i="11"/>
  <c r="AV103" i="11" s="1"/>
  <c r="AA104" i="11"/>
  <c r="AF104" i="11"/>
  <c r="AM104" i="11"/>
  <c r="AN104" i="11"/>
  <c r="AV104" i="11" s="1"/>
  <c r="AA105" i="11"/>
  <c r="AF105" i="11"/>
  <c r="AM105" i="11"/>
  <c r="AN105" i="11"/>
  <c r="AA106" i="11"/>
  <c r="AF106" i="11"/>
  <c r="AM106" i="11"/>
  <c r="AN106" i="11"/>
  <c r="AV106" i="11" s="1"/>
  <c r="AA107" i="11"/>
  <c r="AF107" i="11"/>
  <c r="AM107" i="11"/>
  <c r="AN107" i="11"/>
  <c r="AV107" i="11" s="1"/>
  <c r="AA108" i="11"/>
  <c r="AF108" i="11"/>
  <c r="AM108" i="11"/>
  <c r="AN108" i="11"/>
  <c r="AV108" i="11" s="1"/>
  <c r="AA109" i="11"/>
  <c r="AF109" i="11"/>
  <c r="AM109" i="11"/>
  <c r="AN109" i="11"/>
  <c r="AV109" i="11" s="1"/>
  <c r="AA110" i="11"/>
  <c r="AF110" i="11"/>
  <c r="AM110" i="11"/>
  <c r="AN110" i="11"/>
  <c r="AU110" i="11" s="1"/>
  <c r="AA111" i="11"/>
  <c r="AF111" i="11"/>
  <c r="AM111" i="11"/>
  <c r="AN111" i="11"/>
  <c r="AA112" i="11"/>
  <c r="AF112" i="11"/>
  <c r="AM112" i="11"/>
  <c r="AN112" i="11"/>
  <c r="AU112" i="11" s="1"/>
  <c r="AA113" i="11"/>
  <c r="AF113" i="11"/>
  <c r="AM113" i="11"/>
  <c r="AN113" i="11"/>
  <c r="AU113" i="11" s="1"/>
  <c r="AA114" i="11"/>
  <c r="AF114" i="11"/>
  <c r="AM114" i="11"/>
  <c r="AN114" i="11"/>
  <c r="AA115" i="11"/>
  <c r="AF115" i="11"/>
  <c r="AM115" i="11"/>
  <c r="AN115" i="11"/>
  <c r="AU115" i="11" s="1"/>
  <c r="AA116" i="11"/>
  <c r="AF116" i="11"/>
  <c r="AM116" i="11"/>
  <c r="AN116" i="11"/>
  <c r="AA117" i="11"/>
  <c r="AF117" i="11"/>
  <c r="AM117" i="11"/>
  <c r="AN117" i="11"/>
  <c r="AU117" i="11" s="1"/>
  <c r="AA118" i="11"/>
  <c r="AF118" i="11"/>
  <c r="AM118" i="11"/>
  <c r="AN118" i="11"/>
  <c r="AU118" i="11" s="1"/>
  <c r="AA119" i="11"/>
  <c r="AF119" i="11"/>
  <c r="AM119" i="11"/>
  <c r="AN119" i="11"/>
  <c r="AU119" i="11" s="1"/>
  <c r="AA120" i="11"/>
  <c r="AF120" i="11"/>
  <c r="AM120" i="11"/>
  <c r="AN120" i="11"/>
  <c r="AA121" i="11"/>
  <c r="AF121" i="11"/>
  <c r="AM121" i="11"/>
  <c r="AN121" i="11"/>
  <c r="AA122" i="11"/>
  <c r="AF122" i="11"/>
  <c r="AM122" i="11"/>
  <c r="AN122" i="11"/>
  <c r="AU122" i="11" s="1"/>
  <c r="AA123" i="11"/>
  <c r="AF123" i="11"/>
  <c r="AM123" i="11"/>
  <c r="AN123" i="11"/>
  <c r="AU123" i="11" s="1"/>
  <c r="AA124" i="11"/>
  <c r="AF124" i="11"/>
  <c r="AM124" i="11"/>
  <c r="AN124" i="11"/>
  <c r="AU124" i="11" s="1"/>
  <c r="AA125" i="11"/>
  <c r="AF125" i="11"/>
  <c r="AM125" i="11"/>
  <c r="AN125" i="11"/>
  <c r="AU125" i="11" s="1"/>
  <c r="AA126" i="11"/>
  <c r="AF126" i="11"/>
  <c r="AM126" i="11"/>
  <c r="AN126" i="11"/>
  <c r="AA127" i="11"/>
  <c r="AF127" i="11"/>
  <c r="AM127" i="11"/>
  <c r="AN127" i="11"/>
  <c r="AU127" i="11" s="1"/>
  <c r="AA128" i="11"/>
  <c r="AF128" i="11"/>
  <c r="AM128" i="11"/>
  <c r="AN128" i="11"/>
  <c r="AU128" i="11" s="1"/>
  <c r="AA129" i="11"/>
  <c r="AF129" i="11"/>
  <c r="AM129" i="11"/>
  <c r="AN129" i="11"/>
  <c r="AU129" i="11" s="1"/>
  <c r="AA130" i="11"/>
  <c r="AF130" i="11"/>
  <c r="AM130" i="11"/>
  <c r="AN130" i="11"/>
  <c r="AA131" i="11"/>
  <c r="AF131" i="11"/>
  <c r="AM131" i="11"/>
  <c r="AN131" i="11"/>
  <c r="AU131" i="11" s="1"/>
  <c r="AA132" i="11"/>
  <c r="AF132" i="11"/>
  <c r="AM132" i="11"/>
  <c r="AN132" i="11"/>
  <c r="AA133" i="11"/>
  <c r="AF133" i="11"/>
  <c r="AM133" i="11"/>
  <c r="AN133" i="11"/>
  <c r="AU133" i="11" s="1"/>
  <c r="AA134" i="11"/>
  <c r="AF134" i="11"/>
  <c r="AM134" i="11"/>
  <c r="AN134" i="11"/>
  <c r="AU134" i="11" s="1"/>
  <c r="AA135" i="11"/>
  <c r="AF135" i="11"/>
  <c r="AM135" i="11"/>
  <c r="AN135" i="11"/>
  <c r="AA136" i="11"/>
  <c r="AF136" i="11"/>
  <c r="AM136" i="11"/>
  <c r="AN136" i="11"/>
  <c r="AU136" i="11" s="1"/>
  <c r="AA137" i="11"/>
  <c r="AF137" i="11"/>
  <c r="AM137" i="11"/>
  <c r="AN137" i="11"/>
  <c r="AU137" i="11" s="1"/>
  <c r="AA138" i="11"/>
  <c r="AF138" i="11"/>
  <c r="AM138" i="11"/>
  <c r="AN138" i="11"/>
  <c r="AA139" i="11"/>
  <c r="AF139" i="11"/>
  <c r="AM139" i="11"/>
  <c r="AN139" i="11"/>
  <c r="AU139" i="11" s="1"/>
  <c r="AA140" i="11"/>
  <c r="AF140" i="11"/>
  <c r="AM140" i="11"/>
  <c r="AN140" i="11"/>
  <c r="AA141" i="11"/>
  <c r="AF141" i="11"/>
  <c r="AM141" i="11"/>
  <c r="AN141" i="11"/>
  <c r="AU141" i="11" s="1"/>
  <c r="AA142" i="11"/>
  <c r="AF142" i="11"/>
  <c r="AM142" i="11"/>
  <c r="AN142" i="11"/>
  <c r="AU142" i="11" s="1"/>
  <c r="AA143" i="11"/>
  <c r="AF143" i="11"/>
  <c r="AM143" i="11"/>
  <c r="AN143" i="11"/>
  <c r="AU143" i="11" s="1"/>
  <c r="AA144" i="11"/>
  <c r="AF144" i="11"/>
  <c r="AM144" i="11"/>
  <c r="AN144" i="11"/>
  <c r="AA145" i="11"/>
  <c r="AF145" i="11"/>
  <c r="AM145" i="11"/>
  <c r="AN145" i="11"/>
  <c r="AA146" i="11"/>
  <c r="AF146" i="11"/>
  <c r="AM146" i="11"/>
  <c r="AN146" i="11"/>
  <c r="AU146" i="11" s="1"/>
  <c r="AA147" i="11"/>
  <c r="AF147" i="11"/>
  <c r="AM147" i="11"/>
  <c r="AN147" i="11"/>
  <c r="AU147" i="11" s="1"/>
  <c r="AA148" i="11"/>
  <c r="AF148" i="11"/>
  <c r="AM148" i="11"/>
  <c r="AN148" i="11"/>
  <c r="AU148" i="11" s="1"/>
  <c r="AA149" i="11"/>
  <c r="AF149" i="11"/>
  <c r="AM149" i="11"/>
  <c r="AN149" i="11"/>
  <c r="AU149" i="11" s="1"/>
  <c r="AA150" i="11"/>
  <c r="AF150" i="11"/>
  <c r="AM150" i="11"/>
  <c r="AN150" i="11"/>
  <c r="AA151" i="11"/>
  <c r="AF151" i="11"/>
  <c r="AM151" i="11"/>
  <c r="AN151" i="11"/>
  <c r="AU151" i="11" s="1"/>
  <c r="AA152" i="11"/>
  <c r="AF152" i="11"/>
  <c r="AM152" i="11"/>
  <c r="AN152" i="11"/>
  <c r="AU152" i="11" s="1"/>
  <c r="AA153" i="11"/>
  <c r="AF153" i="11"/>
  <c r="AM153" i="11"/>
  <c r="AN153" i="11"/>
  <c r="AU153" i="11" s="1"/>
  <c r="AA154" i="11"/>
  <c r="AF154" i="11"/>
  <c r="AM154" i="11"/>
  <c r="AN154" i="11"/>
  <c r="AA155" i="11"/>
  <c r="AF155" i="11"/>
  <c r="AM155" i="11"/>
  <c r="AN155" i="11"/>
  <c r="AU155" i="11" s="1"/>
  <c r="AA156" i="11"/>
  <c r="AF156" i="11"/>
  <c r="AM156" i="11"/>
  <c r="AN156" i="11"/>
  <c r="AA157" i="11"/>
  <c r="AF157" i="11"/>
  <c r="AM157" i="11"/>
  <c r="AN157" i="11"/>
  <c r="AU157" i="11" s="1"/>
  <c r="AA158" i="11"/>
  <c r="AF158" i="11"/>
  <c r="AM158" i="11"/>
  <c r="AN158" i="11"/>
  <c r="AT158" i="11"/>
  <c r="AA159" i="11"/>
  <c r="AF159" i="11"/>
  <c r="AM159" i="11"/>
  <c r="AN159" i="11"/>
  <c r="AV159" i="11" s="1"/>
  <c r="AA160" i="11"/>
  <c r="AF160" i="11"/>
  <c r="AM160" i="11"/>
  <c r="AN160" i="11"/>
  <c r="AA161" i="11"/>
  <c r="AF161" i="11"/>
  <c r="AM161" i="11"/>
  <c r="AN161" i="11"/>
  <c r="AV161" i="11" s="1"/>
  <c r="AA162" i="11"/>
  <c r="AF162" i="11"/>
  <c r="AM162" i="11"/>
  <c r="AN162" i="11"/>
  <c r="AA163" i="11"/>
  <c r="AF163" i="11"/>
  <c r="AM163" i="11"/>
  <c r="AN163" i="11"/>
  <c r="AV163" i="11" s="1"/>
  <c r="AA164" i="11"/>
  <c r="AF164" i="11"/>
  <c r="AM164" i="11"/>
  <c r="AN164" i="11"/>
  <c r="AV164" i="11" s="1"/>
  <c r="AA165" i="11"/>
  <c r="AF165" i="11"/>
  <c r="AM165" i="11"/>
  <c r="AN165" i="11"/>
  <c r="AA166" i="11"/>
  <c r="AF166" i="11"/>
  <c r="AM166" i="11"/>
  <c r="AN166" i="11"/>
  <c r="AV166" i="11" s="1"/>
  <c r="AA167" i="11"/>
  <c r="AF167" i="11"/>
  <c r="AM167" i="11"/>
  <c r="AN167" i="11"/>
  <c r="AV167" i="11" s="1"/>
  <c r="AA168" i="11"/>
  <c r="AF168" i="11"/>
  <c r="AM168" i="11"/>
  <c r="AN168" i="11"/>
  <c r="AA169" i="11"/>
  <c r="AF169" i="11"/>
  <c r="AM169" i="11"/>
  <c r="AN169" i="11"/>
  <c r="AV169" i="11" s="1"/>
  <c r="AA170" i="11"/>
  <c r="AF170" i="11"/>
  <c r="AM170" i="11"/>
  <c r="AN170" i="11"/>
  <c r="AA171" i="11"/>
  <c r="AF171" i="11"/>
  <c r="AM171" i="11"/>
  <c r="AN171" i="11"/>
  <c r="AV171" i="11" s="1"/>
  <c r="AA172" i="11"/>
  <c r="AF172" i="11"/>
  <c r="AM172" i="11"/>
  <c r="AN172" i="11"/>
  <c r="AV172" i="11" s="1"/>
  <c r="AA173" i="11"/>
  <c r="AF173" i="11"/>
  <c r="AM173" i="11"/>
  <c r="AN173" i="11"/>
  <c r="AV173" i="11" s="1"/>
  <c r="AA174" i="11"/>
  <c r="AF174" i="11"/>
  <c r="AM174" i="11"/>
  <c r="AN174" i="11"/>
  <c r="AA175" i="11"/>
  <c r="AF175" i="11"/>
  <c r="AM175" i="11"/>
  <c r="AN175" i="11"/>
  <c r="AA176" i="11"/>
  <c r="AF176" i="11"/>
  <c r="AM176" i="11"/>
  <c r="AN176" i="11"/>
  <c r="AV176" i="11" s="1"/>
  <c r="AA177" i="11"/>
  <c r="AF177" i="11"/>
  <c r="AM177" i="11"/>
  <c r="AN177" i="11"/>
  <c r="AV177" i="11" s="1"/>
  <c r="AA178" i="11"/>
  <c r="AF178" i="11"/>
  <c r="AM178" i="11"/>
  <c r="AN178" i="11"/>
  <c r="AV178" i="11" s="1"/>
  <c r="AA179" i="11"/>
  <c r="AF179" i="11"/>
  <c r="AM179" i="11"/>
  <c r="AN179" i="11"/>
  <c r="AV179" i="11" s="1"/>
  <c r="AA180" i="11"/>
  <c r="AF180" i="11"/>
  <c r="AM180" i="11"/>
  <c r="AN180" i="11"/>
  <c r="AA181" i="11"/>
  <c r="AF181" i="11"/>
  <c r="AM181" i="11"/>
  <c r="AN181" i="11"/>
  <c r="AV181" i="11" s="1"/>
  <c r="AA182" i="11"/>
  <c r="AF182" i="11"/>
  <c r="AM182" i="11"/>
  <c r="AN182" i="11"/>
  <c r="AV182" i="11" s="1"/>
  <c r="AA183" i="11"/>
  <c r="AF183" i="11"/>
  <c r="AM183" i="11"/>
  <c r="AN183" i="11"/>
  <c r="AV183" i="11" s="1"/>
  <c r="AA184" i="11"/>
  <c r="AF184" i="11"/>
  <c r="AM184" i="11"/>
  <c r="AN184" i="11"/>
  <c r="AV184" i="11" s="1"/>
  <c r="AA185" i="11"/>
  <c r="AF185" i="11"/>
  <c r="AM185" i="11"/>
  <c r="AN185" i="11"/>
  <c r="AV185" i="11" s="1"/>
  <c r="AA186" i="11"/>
  <c r="AF186" i="11"/>
  <c r="AM186" i="11"/>
  <c r="AN186" i="11"/>
  <c r="AA187" i="11"/>
  <c r="AF187" i="11"/>
  <c r="AM187" i="11"/>
  <c r="AN187" i="11"/>
  <c r="AV187" i="11" s="1"/>
  <c r="AA188" i="11"/>
  <c r="AF188" i="11"/>
  <c r="AM188" i="11"/>
  <c r="AN188" i="11"/>
  <c r="AV188" i="11" s="1"/>
  <c r="AA189" i="11"/>
  <c r="AF189" i="11"/>
  <c r="AM189" i="11"/>
  <c r="AN189" i="11"/>
  <c r="AV189" i="11" s="1"/>
  <c r="AA190" i="11"/>
  <c r="AF190" i="11"/>
  <c r="AM190" i="11"/>
  <c r="AN190" i="11"/>
  <c r="AV190" i="11" s="1"/>
  <c r="AA191" i="11"/>
  <c r="AF191" i="11"/>
  <c r="AM191" i="11"/>
  <c r="AN191" i="11"/>
  <c r="AV191" i="11" s="1"/>
  <c r="AA192" i="11"/>
  <c r="AF192" i="11"/>
  <c r="AM192" i="11"/>
  <c r="AN192" i="11"/>
  <c r="AA193" i="11"/>
  <c r="AF193" i="11"/>
  <c r="AM193" i="11"/>
  <c r="AN193" i="11"/>
  <c r="AV193" i="11" s="1"/>
  <c r="AA194" i="11"/>
  <c r="AF194" i="11"/>
  <c r="AM194" i="11"/>
  <c r="AN194" i="11"/>
  <c r="AV194" i="11" s="1"/>
  <c r="AA195" i="11"/>
  <c r="AF195" i="11"/>
  <c r="AM195" i="11"/>
  <c r="AN195" i="11"/>
  <c r="AV195" i="11" s="1"/>
  <c r="AA196" i="11"/>
  <c r="AF196" i="11"/>
  <c r="AM196" i="11"/>
  <c r="AN196" i="11"/>
  <c r="AV196" i="11" s="1"/>
  <c r="AA197" i="11"/>
  <c r="AF197" i="11"/>
  <c r="AM197" i="11"/>
  <c r="AN197" i="11"/>
  <c r="AV197" i="11" s="1"/>
  <c r="AA198" i="11"/>
  <c r="AF198" i="11"/>
  <c r="AM198" i="11"/>
  <c r="AN198" i="11"/>
  <c r="AA199" i="11"/>
  <c r="AF199" i="11"/>
  <c r="AM199" i="11"/>
  <c r="AN199" i="11"/>
  <c r="AV199" i="11" s="1"/>
  <c r="AA200" i="11"/>
  <c r="AF200" i="11"/>
  <c r="AM200" i="11"/>
  <c r="AN200" i="11"/>
  <c r="AV200" i="11" s="1"/>
  <c r="AA201" i="11"/>
  <c r="AF201" i="11"/>
  <c r="AM201" i="11"/>
  <c r="AN201" i="11"/>
  <c r="AV201" i="11" s="1"/>
  <c r="AA202" i="11"/>
  <c r="AF202" i="11"/>
  <c r="AM202" i="11"/>
  <c r="AN202" i="11"/>
  <c r="AV202" i="11" s="1"/>
  <c r="AA203" i="11"/>
  <c r="AF203" i="11"/>
  <c r="AM203" i="11"/>
  <c r="AN203" i="11"/>
  <c r="AV203" i="11" s="1"/>
  <c r="AA204" i="11"/>
  <c r="AF204" i="11"/>
  <c r="AM204" i="11"/>
  <c r="AN204" i="11"/>
  <c r="AA205" i="11"/>
  <c r="AF205" i="11"/>
  <c r="AM205" i="11"/>
  <c r="AN205" i="11"/>
  <c r="AV205" i="11" s="1"/>
  <c r="AA206" i="11"/>
  <c r="AF206" i="11"/>
  <c r="AM206" i="11"/>
  <c r="AN206" i="11"/>
  <c r="AV206" i="11" s="1"/>
  <c r="AA207" i="11"/>
  <c r="AF207" i="11"/>
  <c r="AM207" i="11"/>
  <c r="AN207" i="11"/>
  <c r="AV207" i="11" s="1"/>
  <c r="AA208" i="11"/>
  <c r="AF208" i="11"/>
  <c r="AM208" i="11"/>
  <c r="AN208" i="11"/>
  <c r="AV208" i="11" s="1"/>
  <c r="AA209" i="11"/>
  <c r="AF209" i="11"/>
  <c r="AM209" i="11"/>
  <c r="AN209" i="11"/>
  <c r="AV209" i="11" s="1"/>
  <c r="AA210" i="11"/>
  <c r="AF210" i="11"/>
  <c r="AM210" i="11"/>
  <c r="AN210" i="11"/>
  <c r="AA211" i="11"/>
  <c r="AF211" i="11"/>
  <c r="AM211" i="11"/>
  <c r="AN211" i="11"/>
  <c r="AV211" i="11" s="1"/>
  <c r="AA212" i="11"/>
  <c r="AF212" i="11"/>
  <c r="AM212" i="11"/>
  <c r="AN212" i="11"/>
  <c r="AV212" i="11" s="1"/>
  <c r="AA213" i="11"/>
  <c r="AF213" i="11"/>
  <c r="AM213" i="11"/>
  <c r="AN213" i="11"/>
  <c r="AV213" i="11" s="1"/>
  <c r="AA214" i="11"/>
  <c r="AF214" i="11"/>
  <c r="AM214" i="11"/>
  <c r="AN214" i="11"/>
  <c r="AV214" i="11" s="1"/>
  <c r="AA215" i="11"/>
  <c r="AF215" i="11"/>
  <c r="AM215" i="11"/>
  <c r="AN215" i="11"/>
  <c r="AV215" i="11" s="1"/>
  <c r="AA216" i="11"/>
  <c r="AF216" i="11"/>
  <c r="AM216" i="11"/>
  <c r="AN216" i="11"/>
  <c r="AA217" i="11"/>
  <c r="AF217" i="11"/>
  <c r="AM217" i="11"/>
  <c r="AN217" i="11"/>
  <c r="AV217" i="11" s="1"/>
  <c r="AA218" i="11"/>
  <c r="AF218" i="11"/>
  <c r="AM218" i="11"/>
  <c r="AN218" i="11"/>
  <c r="AV218" i="11" s="1"/>
  <c r="AA219" i="11"/>
  <c r="AF219" i="11"/>
  <c r="AM219" i="11"/>
  <c r="AN219" i="11"/>
  <c r="AV219" i="11" s="1"/>
  <c r="AA220" i="11"/>
  <c r="AF220" i="11"/>
  <c r="AM220" i="11"/>
  <c r="AN220" i="11"/>
  <c r="AV220" i="11" s="1"/>
  <c r="AA221" i="11"/>
  <c r="AF221" i="11"/>
  <c r="AM221" i="11"/>
  <c r="AN221" i="11"/>
  <c r="AV221" i="11" s="1"/>
  <c r="AA222" i="11"/>
  <c r="AF222" i="11"/>
  <c r="AM222" i="11"/>
  <c r="AN222" i="11"/>
  <c r="AA223" i="11"/>
  <c r="AF223" i="11"/>
  <c r="AM223" i="11"/>
  <c r="AN223" i="11"/>
  <c r="AV223" i="11" s="1"/>
  <c r="AA224" i="11"/>
  <c r="AF224" i="11"/>
  <c r="AM224" i="11"/>
  <c r="AN224" i="11"/>
  <c r="AV224" i="11" s="1"/>
  <c r="AA225" i="11"/>
  <c r="AF225" i="11"/>
  <c r="AM225" i="11"/>
  <c r="AN225" i="11"/>
  <c r="AV225" i="11" s="1"/>
  <c r="AA226" i="11"/>
  <c r="AF226" i="11"/>
  <c r="AM226" i="11"/>
  <c r="AN226" i="11"/>
  <c r="AV226" i="11" s="1"/>
  <c r="AA227" i="11"/>
  <c r="AF227" i="11"/>
  <c r="AM227" i="11"/>
  <c r="AN227" i="11"/>
  <c r="AV227" i="11" s="1"/>
  <c r="AA228" i="11"/>
  <c r="AF228" i="11"/>
  <c r="AM228" i="11"/>
  <c r="AN228" i="11"/>
  <c r="AA229" i="11"/>
  <c r="AF229" i="11"/>
  <c r="AM229" i="11"/>
  <c r="AN229" i="11"/>
  <c r="AV229" i="11" s="1"/>
  <c r="AA230" i="11"/>
  <c r="AF230" i="11"/>
  <c r="AM230" i="11"/>
  <c r="AN230" i="11"/>
  <c r="AV230" i="11" s="1"/>
  <c r="AA231" i="11"/>
  <c r="AF231" i="11"/>
  <c r="AM231" i="11"/>
  <c r="AN231" i="11"/>
  <c r="AV231" i="11" s="1"/>
  <c r="AA232" i="11"/>
  <c r="AF232" i="11"/>
  <c r="AM232" i="11"/>
  <c r="AN232" i="11"/>
  <c r="AV232" i="11" s="1"/>
  <c r="AA233" i="11"/>
  <c r="AF233" i="11"/>
  <c r="AM233" i="11"/>
  <c r="AN233" i="11"/>
  <c r="AV233" i="11" s="1"/>
  <c r="AA234" i="11"/>
  <c r="AF234" i="11"/>
  <c r="AM234" i="11"/>
  <c r="AN234" i="11"/>
  <c r="AU234" i="11" s="1"/>
  <c r="AA235" i="11"/>
  <c r="AF235" i="11"/>
  <c r="AM235" i="11"/>
  <c r="AN235" i="11"/>
  <c r="AU235" i="11" s="1"/>
  <c r="AA236" i="11"/>
  <c r="AF236" i="11"/>
  <c r="AM236" i="11"/>
  <c r="AN236" i="11"/>
  <c r="AU236" i="11" s="1"/>
  <c r="AA237" i="11"/>
  <c r="AF237" i="11"/>
  <c r="AM237" i="11"/>
  <c r="AN237" i="11"/>
  <c r="AU237" i="11" s="1"/>
  <c r="AA238" i="11"/>
  <c r="AF238" i="11"/>
  <c r="AM238" i="11"/>
  <c r="AN238" i="11"/>
  <c r="AU238" i="11" s="1"/>
  <c r="AA239" i="11"/>
  <c r="AF239" i="11"/>
  <c r="AM239" i="11"/>
  <c r="AN239" i="11"/>
  <c r="AU239" i="11" s="1"/>
  <c r="AA240" i="11"/>
  <c r="AF240" i="11"/>
  <c r="AM240" i="11"/>
  <c r="AN240" i="11"/>
  <c r="AU240" i="11" s="1"/>
  <c r="AA241" i="11"/>
  <c r="AF241" i="11"/>
  <c r="AM241" i="11"/>
  <c r="AN241" i="11"/>
  <c r="AU241" i="11" s="1"/>
  <c r="AA242" i="11"/>
  <c r="AF242" i="11"/>
  <c r="AM242" i="11"/>
  <c r="AN242" i="11"/>
  <c r="AU242" i="11" s="1"/>
  <c r="AA243" i="11"/>
  <c r="AF243" i="11"/>
  <c r="AM243" i="11"/>
  <c r="AN243" i="11"/>
  <c r="AU243" i="11" s="1"/>
  <c r="AA244" i="11"/>
  <c r="AF244" i="11"/>
  <c r="AM244" i="11"/>
  <c r="AN244" i="11"/>
  <c r="AU244" i="11" s="1"/>
  <c r="AA245" i="11"/>
  <c r="AF245" i="11"/>
  <c r="AM245" i="11"/>
  <c r="AN245" i="11"/>
  <c r="AU245" i="11" s="1"/>
  <c r="AA246" i="11"/>
  <c r="AF246" i="11"/>
  <c r="AM246" i="11"/>
  <c r="AN246" i="11"/>
  <c r="AU246" i="11" s="1"/>
  <c r="AA247" i="11"/>
  <c r="AF247" i="11"/>
  <c r="AM247" i="11"/>
  <c r="AN247" i="11"/>
  <c r="AU247" i="11" s="1"/>
  <c r="AA248" i="11"/>
  <c r="AF248" i="11"/>
  <c r="AM248" i="11"/>
  <c r="AN248" i="11"/>
  <c r="AU248" i="11" s="1"/>
  <c r="AA249" i="11"/>
  <c r="AF249" i="11"/>
  <c r="AM249" i="11"/>
  <c r="AN249" i="11"/>
  <c r="AU249" i="11" s="1"/>
  <c r="AA250" i="11"/>
  <c r="AF250" i="11"/>
  <c r="AM250" i="11"/>
  <c r="AN250" i="11"/>
  <c r="AU250" i="11" s="1"/>
  <c r="AA251" i="11"/>
  <c r="AF251" i="11"/>
  <c r="AM251" i="11"/>
  <c r="AN251" i="11"/>
  <c r="AU251" i="11" s="1"/>
  <c r="AA252" i="11"/>
  <c r="AF252" i="11"/>
  <c r="AM252" i="11"/>
  <c r="AN252" i="11"/>
  <c r="AU252" i="11" s="1"/>
  <c r="AA253" i="11"/>
  <c r="AF253" i="11"/>
  <c r="AM253" i="11"/>
  <c r="AN253" i="11"/>
  <c r="AU253" i="11" s="1"/>
  <c r="AA254" i="11"/>
  <c r="AF254" i="11"/>
  <c r="AM254" i="11"/>
  <c r="AN254" i="11"/>
  <c r="AU254" i="11" s="1"/>
  <c r="AA255" i="11"/>
  <c r="AF255" i="11"/>
  <c r="AM255" i="11"/>
  <c r="AN255" i="11"/>
  <c r="AU255" i="11" s="1"/>
  <c r="AA256" i="11"/>
  <c r="AF256" i="11"/>
  <c r="AM256" i="11"/>
  <c r="AN256" i="11"/>
  <c r="AU256" i="11" s="1"/>
  <c r="AA257" i="11"/>
  <c r="AF257" i="11"/>
  <c r="AM257" i="11"/>
  <c r="AN257" i="11"/>
  <c r="AU257" i="11" s="1"/>
  <c r="AA258" i="11"/>
  <c r="AF258" i="11"/>
  <c r="AM258" i="11"/>
  <c r="AN258" i="11"/>
  <c r="AU258" i="11" s="1"/>
  <c r="AA259" i="11"/>
  <c r="AF259" i="11"/>
  <c r="AM259" i="11"/>
  <c r="AN259" i="11"/>
  <c r="AU259" i="11" s="1"/>
  <c r="AA260" i="11"/>
  <c r="AF260" i="11"/>
  <c r="AM260" i="11"/>
  <c r="AN260" i="11"/>
  <c r="AU260" i="11" s="1"/>
  <c r="AA261" i="11"/>
  <c r="AF261" i="11"/>
  <c r="AM261" i="11"/>
  <c r="AN261" i="11"/>
  <c r="AU261" i="11" s="1"/>
  <c r="AA262" i="11"/>
  <c r="AF262" i="11"/>
  <c r="AM262" i="11"/>
  <c r="AN262" i="11"/>
  <c r="AU262" i="11" s="1"/>
  <c r="AA263" i="11"/>
  <c r="AF263" i="11"/>
  <c r="AM263" i="11"/>
  <c r="AN263" i="11"/>
  <c r="AU263" i="11" s="1"/>
  <c r="AA264" i="11"/>
  <c r="AF264" i="11"/>
  <c r="AM264" i="11"/>
  <c r="AN264" i="11"/>
  <c r="AU264" i="11" s="1"/>
  <c r="AA265" i="11"/>
  <c r="AF265" i="11"/>
  <c r="AM265" i="11"/>
  <c r="AN265" i="11"/>
  <c r="AU265" i="11" s="1"/>
  <c r="AA266" i="11"/>
  <c r="AF266" i="11"/>
  <c r="AM266" i="11"/>
  <c r="AN266" i="11"/>
  <c r="AU266" i="11" s="1"/>
  <c r="AA267" i="11"/>
  <c r="AF267" i="11"/>
  <c r="AM267" i="11"/>
  <c r="AN267" i="11"/>
  <c r="AU267" i="11" s="1"/>
  <c r="AA268" i="11"/>
  <c r="AF268" i="11"/>
  <c r="AM268" i="11"/>
  <c r="AN268" i="11"/>
  <c r="AU268" i="11" s="1"/>
  <c r="AA269" i="11"/>
  <c r="AF269" i="11"/>
  <c r="AM269" i="11"/>
  <c r="AN269" i="11"/>
  <c r="AU269" i="11" s="1"/>
  <c r="AA270" i="11"/>
  <c r="AF270" i="11"/>
  <c r="AM270" i="11"/>
  <c r="AN270" i="11"/>
  <c r="AU270" i="11" s="1"/>
  <c r="AA271" i="11"/>
  <c r="AF271" i="11"/>
  <c r="AM271" i="11"/>
  <c r="AN271" i="11"/>
  <c r="AU271" i="11" s="1"/>
  <c r="AA272" i="11"/>
  <c r="AF272" i="11"/>
  <c r="AM272" i="11"/>
  <c r="AN272" i="11"/>
  <c r="AU272" i="11" s="1"/>
  <c r="AA273" i="11"/>
  <c r="AF273" i="11"/>
  <c r="AM273" i="11"/>
  <c r="AN273" i="11"/>
  <c r="AU273" i="11" s="1"/>
  <c r="AA274" i="11"/>
  <c r="AF274" i="11"/>
  <c r="AM274" i="11"/>
  <c r="AN274" i="11"/>
  <c r="AU274" i="11" s="1"/>
  <c r="AA275" i="11"/>
  <c r="AF275" i="11"/>
  <c r="AM275" i="11"/>
  <c r="AN275" i="11"/>
  <c r="AU275" i="11" s="1"/>
  <c r="AA276" i="11"/>
  <c r="AF276" i="11"/>
  <c r="AM276" i="11"/>
  <c r="AN276" i="11"/>
  <c r="AU276" i="11" s="1"/>
  <c r="AA277" i="11"/>
  <c r="AF277" i="11"/>
  <c r="AM277" i="11"/>
  <c r="AN277" i="11"/>
  <c r="AU277" i="11" s="1"/>
  <c r="AA278" i="11"/>
  <c r="AF278" i="11"/>
  <c r="AM278" i="11"/>
  <c r="AN278" i="11"/>
  <c r="AU278" i="11" s="1"/>
  <c r="AA279" i="11"/>
  <c r="AF279" i="11"/>
  <c r="AM279" i="11"/>
  <c r="AN279" i="11"/>
  <c r="AU279" i="11" s="1"/>
  <c r="AA280" i="11"/>
  <c r="AF280" i="11"/>
  <c r="AM280" i="11"/>
  <c r="AN280" i="11"/>
  <c r="AU280" i="11" s="1"/>
  <c r="AA281" i="11"/>
  <c r="AF281" i="11"/>
  <c r="AM281" i="11"/>
  <c r="AN281" i="11"/>
  <c r="AU281" i="11" s="1"/>
  <c r="AA282" i="11"/>
  <c r="AF282" i="11"/>
  <c r="AM282" i="11"/>
  <c r="AN282" i="11"/>
  <c r="AU282" i="11" s="1"/>
  <c r="AA283" i="11"/>
  <c r="AF283" i="11"/>
  <c r="AM283" i="11"/>
  <c r="AN283" i="11"/>
  <c r="AU283" i="11" s="1"/>
  <c r="AA284" i="11"/>
  <c r="AF284" i="11"/>
  <c r="AM284" i="11"/>
  <c r="AN284" i="11"/>
  <c r="AU284" i="11" s="1"/>
  <c r="AA285" i="11"/>
  <c r="AF285" i="11"/>
  <c r="AM285" i="11"/>
  <c r="AN285" i="11"/>
  <c r="AU285" i="11" s="1"/>
  <c r="AA286" i="11"/>
  <c r="AF286" i="11"/>
  <c r="AM286" i="11"/>
  <c r="AN286" i="11"/>
  <c r="AU286" i="11" s="1"/>
  <c r="AA287" i="11"/>
  <c r="AF287" i="11"/>
  <c r="AM287" i="11"/>
  <c r="AN287" i="11"/>
  <c r="AU287" i="11" s="1"/>
  <c r="AA288" i="11"/>
  <c r="AF288" i="11"/>
  <c r="AM288" i="11"/>
  <c r="AN288" i="11"/>
  <c r="AU288" i="11" s="1"/>
  <c r="AA289" i="11"/>
  <c r="AF289" i="11"/>
  <c r="AM289" i="11"/>
  <c r="AN289" i="11"/>
  <c r="AU289" i="11" s="1"/>
  <c r="AA290" i="11"/>
  <c r="AF290" i="11"/>
  <c r="AM290" i="11"/>
  <c r="AN290" i="11"/>
  <c r="AU290" i="11" s="1"/>
  <c r="AA291" i="11"/>
  <c r="AF291" i="11"/>
  <c r="AM291" i="11"/>
  <c r="AN291" i="11"/>
  <c r="AU291" i="11" s="1"/>
  <c r="AA292" i="11"/>
  <c r="AF292" i="11"/>
  <c r="AM292" i="11"/>
  <c r="AN292" i="11"/>
  <c r="AU292" i="11" s="1"/>
  <c r="AA293" i="11"/>
  <c r="AF293" i="11"/>
  <c r="AM293" i="11"/>
  <c r="AN293" i="11"/>
  <c r="AU293" i="11" s="1"/>
  <c r="AA294" i="11"/>
  <c r="AF294" i="11"/>
  <c r="AM294" i="11"/>
  <c r="AN294" i="11"/>
  <c r="AU294" i="11" s="1"/>
  <c r="AA295" i="11"/>
  <c r="AF295" i="11"/>
  <c r="AM295" i="11"/>
  <c r="AN295" i="11"/>
  <c r="AU295" i="11" s="1"/>
  <c r="AA296" i="11"/>
  <c r="AF296" i="11"/>
  <c r="AM296" i="11"/>
  <c r="AN296" i="11"/>
  <c r="AU296" i="11" s="1"/>
  <c r="AA297" i="11"/>
  <c r="AF297" i="11"/>
  <c r="AM297" i="11"/>
  <c r="AN297" i="11"/>
  <c r="AU297" i="11" s="1"/>
  <c r="AA298" i="11"/>
  <c r="AF298" i="11"/>
  <c r="AM298" i="11"/>
  <c r="AN298" i="11"/>
  <c r="AU298" i="11" s="1"/>
  <c r="AA299" i="11"/>
  <c r="AF299" i="11"/>
  <c r="AM299" i="11"/>
  <c r="AN299" i="11"/>
  <c r="AU299" i="11" s="1"/>
  <c r="AA300" i="11"/>
  <c r="AF300" i="11"/>
  <c r="AM300" i="11"/>
  <c r="AN300" i="11"/>
  <c r="AU300" i="11" s="1"/>
  <c r="AA301" i="11"/>
  <c r="AF301" i="11"/>
  <c r="AM301" i="11"/>
  <c r="AN301" i="11"/>
  <c r="AU301" i="11" s="1"/>
  <c r="AA302" i="11"/>
  <c r="AF302" i="11"/>
  <c r="AM302" i="11"/>
  <c r="AN302" i="11"/>
  <c r="AU302" i="11" s="1"/>
  <c r="AA303" i="11"/>
  <c r="AF303" i="11"/>
  <c r="AM303" i="11"/>
  <c r="AN303" i="11"/>
  <c r="AU303" i="11" s="1"/>
  <c r="AA304" i="11"/>
  <c r="AF304" i="11"/>
  <c r="AM304" i="11"/>
  <c r="AN304" i="11"/>
  <c r="AU304" i="11" s="1"/>
  <c r="AA305" i="11"/>
  <c r="AF305" i="11"/>
  <c r="AM305" i="11"/>
  <c r="AN305" i="11"/>
  <c r="AU305" i="11" s="1"/>
  <c r="AA306" i="11"/>
  <c r="AF306" i="11"/>
  <c r="AM306" i="11"/>
  <c r="AN306" i="11"/>
  <c r="AU306" i="11" s="1"/>
  <c r="AA307" i="11"/>
  <c r="AF307" i="11"/>
  <c r="AM307" i="11"/>
  <c r="AN307" i="11"/>
  <c r="AU307" i="11" s="1"/>
  <c r="AA308" i="11"/>
  <c r="AF308" i="11"/>
  <c r="AM308" i="11"/>
  <c r="AN308" i="11"/>
  <c r="AU308" i="11" s="1"/>
  <c r="AA309" i="11"/>
  <c r="AF309" i="11"/>
  <c r="AM309" i="11"/>
  <c r="AN309" i="11"/>
  <c r="AU309" i="11" s="1"/>
  <c r="AA310" i="11"/>
  <c r="AF310" i="11"/>
  <c r="AM310" i="11"/>
  <c r="AN310" i="11"/>
  <c r="AU310" i="11" s="1"/>
  <c r="AA311" i="11"/>
  <c r="AF311" i="11"/>
  <c r="AM311" i="11"/>
  <c r="AN311" i="11"/>
  <c r="AU311" i="11" s="1"/>
  <c r="AA312" i="11"/>
  <c r="AF312" i="11"/>
  <c r="AM312" i="11"/>
  <c r="AN312" i="11"/>
  <c r="AU312" i="11" s="1"/>
  <c r="AA313" i="11"/>
  <c r="AF313" i="11"/>
  <c r="AM313" i="11"/>
  <c r="AN313" i="11"/>
  <c r="AU313" i="11" s="1"/>
  <c r="AA314" i="11"/>
  <c r="AF314" i="11"/>
  <c r="AM314" i="11"/>
  <c r="AN314" i="11"/>
  <c r="AU314" i="11" s="1"/>
  <c r="AA315" i="11"/>
  <c r="AF315" i="11"/>
  <c r="AM315" i="11"/>
  <c r="AN315" i="11"/>
  <c r="AU315" i="11" s="1"/>
  <c r="AA316" i="11"/>
  <c r="AF316" i="11"/>
  <c r="AM316" i="11"/>
  <c r="AN316" i="11"/>
  <c r="AU316" i="11" s="1"/>
  <c r="AA317" i="11"/>
  <c r="AF317" i="11"/>
  <c r="AM317" i="11"/>
  <c r="AN317" i="11"/>
  <c r="AU317" i="11" s="1"/>
  <c r="AA318" i="11"/>
  <c r="AF318" i="11"/>
  <c r="AM318" i="11"/>
  <c r="AN318" i="11"/>
  <c r="AU318" i="11" s="1"/>
  <c r="AA319" i="11"/>
  <c r="AF319" i="11"/>
  <c r="AM319" i="11"/>
  <c r="AN319" i="11"/>
  <c r="AU319" i="11" s="1"/>
  <c r="AA320" i="11"/>
  <c r="AF320" i="11"/>
  <c r="AM320" i="11"/>
  <c r="AN320" i="11"/>
  <c r="AU320" i="11" s="1"/>
  <c r="AA321" i="11"/>
  <c r="AF321" i="11"/>
  <c r="AM321" i="11"/>
  <c r="AN321" i="11"/>
  <c r="AU321" i="11" s="1"/>
  <c r="AA322" i="11"/>
  <c r="AF322" i="11"/>
  <c r="AM322" i="11"/>
  <c r="AN322" i="11"/>
  <c r="AU322" i="11" s="1"/>
  <c r="AA323" i="11"/>
  <c r="AF323" i="11"/>
  <c r="AM323" i="11"/>
  <c r="AN323" i="11"/>
  <c r="AU323" i="11" s="1"/>
  <c r="AA324" i="11"/>
  <c r="AF324" i="11"/>
  <c r="AM324" i="11"/>
  <c r="AN324" i="11"/>
  <c r="AU324" i="11" s="1"/>
  <c r="AA325" i="11"/>
  <c r="AF325" i="11"/>
  <c r="AM325" i="11"/>
  <c r="AN325" i="11"/>
  <c r="AU325" i="11" s="1"/>
  <c r="AA326" i="11"/>
  <c r="AF326" i="11"/>
  <c r="AM326" i="11"/>
  <c r="AN326" i="11"/>
  <c r="AU326" i="11" s="1"/>
  <c r="AA327" i="11"/>
  <c r="AF327" i="11"/>
  <c r="AM327" i="11"/>
  <c r="AN327" i="11"/>
  <c r="AU327" i="11" s="1"/>
  <c r="AA328" i="11"/>
  <c r="AF328" i="11"/>
  <c r="AM328" i="11"/>
  <c r="AN328" i="11"/>
  <c r="AU328" i="11" s="1"/>
  <c r="AA329" i="11"/>
  <c r="AF329" i="11"/>
  <c r="AM329" i="11"/>
  <c r="AN329" i="11"/>
  <c r="AU329" i="11" s="1"/>
  <c r="AA330" i="11"/>
  <c r="AF330" i="11"/>
  <c r="AM330" i="11"/>
  <c r="AN330" i="11"/>
  <c r="AU330" i="11" s="1"/>
  <c r="AA331" i="11"/>
  <c r="AF331" i="11"/>
  <c r="AM331" i="11"/>
  <c r="AN331" i="11"/>
  <c r="AU331" i="11" s="1"/>
  <c r="AA332" i="11"/>
  <c r="AF332" i="11"/>
  <c r="AM332" i="11"/>
  <c r="AN332" i="11"/>
  <c r="AU332" i="11" s="1"/>
  <c r="AA333" i="11"/>
  <c r="AF333" i="11"/>
  <c r="AM333" i="11"/>
  <c r="AN333" i="11"/>
  <c r="AU333" i="11" s="1"/>
  <c r="AA334" i="11"/>
  <c r="AF334" i="11"/>
  <c r="AM334" i="11"/>
  <c r="AN334" i="11"/>
  <c r="AU334" i="11" s="1"/>
  <c r="AA335" i="11"/>
  <c r="AF335" i="11"/>
  <c r="AM335" i="11"/>
  <c r="AN335" i="11"/>
  <c r="AU335" i="11" s="1"/>
  <c r="AA336" i="11"/>
  <c r="AF336" i="11"/>
  <c r="AM336" i="11"/>
  <c r="AN336" i="11"/>
  <c r="AU336" i="11" s="1"/>
  <c r="AA337" i="11"/>
  <c r="AF337" i="11"/>
  <c r="AM337" i="11"/>
  <c r="AN337" i="11"/>
  <c r="AU337" i="11" s="1"/>
  <c r="AA338" i="11"/>
  <c r="AF338" i="11"/>
  <c r="AM338" i="11"/>
  <c r="AN338" i="11"/>
  <c r="AU338" i="11" s="1"/>
  <c r="AA339" i="11"/>
  <c r="AF339" i="11"/>
  <c r="AM339" i="11"/>
  <c r="AN339" i="11"/>
  <c r="AU339" i="11" s="1"/>
  <c r="AA340" i="11"/>
  <c r="AF340" i="11"/>
  <c r="AM340" i="11"/>
  <c r="AN340" i="11"/>
  <c r="AU340" i="11" s="1"/>
  <c r="AA341" i="11"/>
  <c r="AF341" i="11"/>
  <c r="AM341" i="11"/>
  <c r="AN341" i="11"/>
  <c r="AU341" i="11" s="1"/>
  <c r="AA342" i="11"/>
  <c r="AF342" i="11"/>
  <c r="AM342" i="11"/>
  <c r="AN342" i="11"/>
  <c r="AU342" i="11" s="1"/>
  <c r="AA343" i="11"/>
  <c r="AF343" i="11"/>
  <c r="AM343" i="11"/>
  <c r="AN343" i="11"/>
  <c r="AU343" i="11" s="1"/>
  <c r="AA344" i="11"/>
  <c r="AF344" i="11"/>
  <c r="AM344" i="11"/>
  <c r="AN344" i="11"/>
  <c r="AU344" i="11" s="1"/>
  <c r="AA345" i="11"/>
  <c r="AF345" i="11"/>
  <c r="AM345" i="11"/>
  <c r="AN345" i="11"/>
  <c r="AU345" i="11" s="1"/>
  <c r="AA346" i="11"/>
  <c r="AF346" i="11"/>
  <c r="AM346" i="11"/>
  <c r="AN346" i="11"/>
  <c r="AU346" i="11" s="1"/>
  <c r="AA347" i="11"/>
  <c r="AF347" i="11"/>
  <c r="AM347" i="11"/>
  <c r="AN347" i="11"/>
  <c r="AU347" i="11" s="1"/>
  <c r="AA348" i="11"/>
  <c r="AF348" i="11"/>
  <c r="AM348" i="11"/>
  <c r="AN348" i="11"/>
  <c r="AU348" i="11" s="1"/>
  <c r="AA349" i="11"/>
  <c r="AF349" i="11"/>
  <c r="AM349" i="11"/>
  <c r="AN349" i="11"/>
  <c r="AU349" i="11" s="1"/>
  <c r="AA350" i="11"/>
  <c r="AF350" i="11"/>
  <c r="AM350" i="11"/>
  <c r="AN350" i="11"/>
  <c r="AU350" i="11" s="1"/>
  <c r="AA351" i="11"/>
  <c r="AF351" i="11"/>
  <c r="AM351" i="11"/>
  <c r="AN351" i="11"/>
  <c r="AU351" i="11" s="1"/>
  <c r="AA352" i="11"/>
  <c r="AF352" i="11"/>
  <c r="AM352" i="11"/>
  <c r="AN352" i="11"/>
  <c r="AU352" i="11" s="1"/>
  <c r="AA353" i="11"/>
  <c r="AF353" i="11"/>
  <c r="AM353" i="11"/>
  <c r="AN353" i="11"/>
  <c r="AU353" i="11" s="1"/>
  <c r="AA354" i="11"/>
  <c r="AF354" i="11"/>
  <c r="AM354" i="11"/>
  <c r="AN354" i="11"/>
  <c r="AU354" i="11" s="1"/>
  <c r="AA355" i="11"/>
  <c r="AF355" i="11"/>
  <c r="AM355" i="11"/>
  <c r="AN355" i="11"/>
  <c r="AU355" i="11" s="1"/>
  <c r="AA356" i="11"/>
  <c r="AF356" i="11"/>
  <c r="AM356" i="11"/>
  <c r="AN356" i="11"/>
  <c r="AU356" i="11" s="1"/>
  <c r="AA357" i="11"/>
  <c r="AF357" i="11"/>
  <c r="AM357" i="11"/>
  <c r="AN357" i="11"/>
  <c r="AU357" i="11" s="1"/>
  <c r="AA358" i="11"/>
  <c r="AF358" i="11"/>
  <c r="AM358" i="11"/>
  <c r="AN358" i="11"/>
  <c r="AU358" i="11" s="1"/>
  <c r="AA359" i="11"/>
  <c r="AF359" i="11"/>
  <c r="AM359" i="11"/>
  <c r="AN359" i="11"/>
  <c r="AU359" i="11" s="1"/>
  <c r="AA360" i="11"/>
  <c r="AF360" i="11"/>
  <c r="AM360" i="11"/>
  <c r="AN360" i="11"/>
  <c r="AU360" i="11" s="1"/>
  <c r="AA361" i="11"/>
  <c r="AF361" i="11"/>
  <c r="AM361" i="11"/>
  <c r="AN361" i="11"/>
  <c r="AU361" i="11" s="1"/>
  <c r="AA362" i="11"/>
  <c r="AF362" i="11"/>
  <c r="AM362" i="11"/>
  <c r="AN362" i="11"/>
  <c r="AU362" i="11" s="1"/>
  <c r="AA363" i="11"/>
  <c r="AF363" i="11"/>
  <c r="AM363" i="11"/>
  <c r="AN363" i="11"/>
  <c r="AU363" i="11" s="1"/>
  <c r="AA364" i="11"/>
  <c r="AF364" i="11"/>
  <c r="AM364" i="11"/>
  <c r="AN364" i="11"/>
  <c r="AU364" i="11" s="1"/>
  <c r="AA365" i="11"/>
  <c r="AF365" i="11"/>
  <c r="AM365" i="11"/>
  <c r="AN365" i="11"/>
  <c r="AU365" i="11" s="1"/>
  <c r="AA366" i="11"/>
  <c r="AF366" i="11"/>
  <c r="AM366" i="11"/>
  <c r="AN366" i="11"/>
  <c r="AU366" i="11" s="1"/>
  <c r="AA367" i="11"/>
  <c r="AF367" i="11"/>
  <c r="AM367" i="11"/>
  <c r="AN367" i="11"/>
  <c r="AU367" i="11" s="1"/>
  <c r="AA368" i="11"/>
  <c r="AF368" i="11"/>
  <c r="AM368" i="11"/>
  <c r="AN368" i="11"/>
  <c r="AU368" i="11" s="1"/>
  <c r="AA369" i="11"/>
  <c r="AF369" i="11"/>
  <c r="AM369" i="11"/>
  <c r="AN369" i="11"/>
  <c r="AU369" i="11" s="1"/>
  <c r="AA370" i="11"/>
  <c r="AF370" i="11"/>
  <c r="AM370" i="11"/>
  <c r="AN370" i="11"/>
  <c r="AU370" i="11" s="1"/>
  <c r="AA371" i="11"/>
  <c r="AF371" i="11"/>
  <c r="AM371" i="11"/>
  <c r="AN371" i="11"/>
  <c r="AU371" i="11" s="1"/>
  <c r="AA372" i="11"/>
  <c r="AF372" i="11"/>
  <c r="AM372" i="11"/>
  <c r="AN372" i="11"/>
  <c r="AU372" i="11" s="1"/>
  <c r="AA373" i="11"/>
  <c r="AF373" i="11"/>
  <c r="AM373" i="11"/>
  <c r="AN373" i="11"/>
  <c r="AU373" i="11" s="1"/>
  <c r="AA374" i="11"/>
  <c r="AF374" i="11"/>
  <c r="AM374" i="11"/>
  <c r="AN374" i="11"/>
  <c r="AU374" i="11" s="1"/>
  <c r="AA375" i="11"/>
  <c r="AF375" i="11"/>
  <c r="AM375" i="11"/>
  <c r="AN375" i="11"/>
  <c r="AV375" i="11" s="1"/>
  <c r="AA376" i="11"/>
  <c r="AF376" i="11"/>
  <c r="AM376" i="11"/>
  <c r="AN376" i="11"/>
  <c r="AV376" i="11" s="1"/>
  <c r="AA377" i="11"/>
  <c r="AF377" i="11"/>
  <c r="AM377" i="11"/>
  <c r="AN377" i="11"/>
  <c r="AV377" i="11" s="1"/>
  <c r="AA378" i="11"/>
  <c r="AF378" i="11"/>
  <c r="AM378" i="11"/>
  <c r="AN378" i="11"/>
  <c r="AV378" i="11" s="1"/>
  <c r="AA379" i="11"/>
  <c r="AF379" i="11"/>
  <c r="AM379" i="11"/>
  <c r="AN379" i="11"/>
  <c r="AV379" i="11" s="1"/>
  <c r="AA380" i="11"/>
  <c r="AF380" i="11"/>
  <c r="AM380" i="11"/>
  <c r="AN380" i="11"/>
  <c r="AV380" i="11" s="1"/>
  <c r="AA381" i="11"/>
  <c r="AF381" i="11"/>
  <c r="AM381" i="11"/>
  <c r="AN381" i="11"/>
  <c r="AV381" i="11" s="1"/>
  <c r="AA382" i="11"/>
  <c r="AF382" i="11"/>
  <c r="AM382" i="11"/>
  <c r="AN382" i="11"/>
  <c r="AV382" i="11" s="1"/>
  <c r="K383" i="11"/>
  <c r="AB383" i="11"/>
  <c r="AC383" i="11"/>
  <c r="AD383" i="11"/>
  <c r="AG383" i="11"/>
  <c r="AH383" i="11"/>
  <c r="AJ383" i="11"/>
  <c r="AR383" i="11"/>
  <c r="AU84" i="11" l="1"/>
  <c r="AU77" i="11"/>
  <c r="AV347" i="11"/>
  <c r="AV158" i="11"/>
  <c r="AT383" i="11"/>
  <c r="AU15" i="11"/>
  <c r="AV357" i="11"/>
  <c r="AV281" i="11"/>
  <c r="AV300" i="12"/>
  <c r="AU76" i="12"/>
  <c r="AV321" i="11"/>
  <c r="AV353" i="11"/>
  <c r="AV346" i="11"/>
  <c r="AV134" i="11"/>
  <c r="AV311" i="11"/>
  <c r="AV274" i="11"/>
  <c r="AV147" i="11"/>
  <c r="AU178" i="11"/>
  <c r="AU107" i="11"/>
  <c r="AU41" i="11"/>
  <c r="AU203" i="11"/>
  <c r="AV335" i="11"/>
  <c r="AV328" i="11"/>
  <c r="AV267" i="11"/>
  <c r="AV365" i="11"/>
  <c r="AV285" i="11"/>
  <c r="AV275" i="11"/>
  <c r="AV249" i="11"/>
  <c r="AU224" i="11"/>
  <c r="AU217" i="11"/>
  <c r="AV123" i="11"/>
  <c r="AU378" i="11"/>
  <c r="AV292" i="11"/>
  <c r="AV256" i="11"/>
  <c r="AV237" i="11"/>
  <c r="AU221" i="11"/>
  <c r="AV143" i="11"/>
  <c r="AV124" i="11"/>
  <c r="AV303" i="11"/>
  <c r="AV299" i="11"/>
  <c r="AV238" i="11"/>
  <c r="AV148" i="11"/>
  <c r="AV128" i="11"/>
  <c r="AU94" i="11"/>
  <c r="AU68" i="11"/>
  <c r="AU55" i="11"/>
  <c r="AU35" i="11"/>
  <c r="AU381" i="11"/>
  <c r="AU377" i="11"/>
  <c r="AV327" i="11"/>
  <c r="AV317" i="11"/>
  <c r="AV310" i="11"/>
  <c r="AV283" i="11"/>
  <c r="AV255" i="11"/>
  <c r="AV245" i="11"/>
  <c r="AU206" i="11"/>
  <c r="AV155" i="11"/>
  <c r="AU98" i="11"/>
  <c r="AV339" i="11"/>
  <c r="AV329" i="11"/>
  <c r="AV301" i="11"/>
  <c r="AV273" i="11"/>
  <c r="AV263" i="11"/>
  <c r="AU197" i="11"/>
  <c r="AU172" i="11"/>
  <c r="AV110" i="11"/>
  <c r="AU103" i="11"/>
  <c r="AU66" i="11"/>
  <c r="AU53" i="11"/>
  <c r="AU11" i="11"/>
  <c r="AU75" i="12"/>
  <c r="AV542" i="12"/>
  <c r="AV552" i="12"/>
  <c r="AV1328" i="12"/>
  <c r="AV538" i="12"/>
  <c r="AV819" i="12"/>
  <c r="AV598" i="12"/>
  <c r="AU482" i="12"/>
  <c r="AU1034" i="12"/>
  <c r="AU1047" i="12"/>
  <c r="AU926" i="12"/>
  <c r="AU446" i="12"/>
  <c r="AV530" i="12"/>
  <c r="AU517" i="12"/>
  <c r="AU465" i="12"/>
  <c r="AV545" i="12"/>
  <c r="AV541" i="12"/>
  <c r="AV537" i="12"/>
  <c r="AU524" i="12"/>
  <c r="AV683" i="12"/>
  <c r="AV590" i="12"/>
  <c r="AU526" i="12"/>
  <c r="AV856" i="12"/>
  <c r="AV1285" i="12"/>
  <c r="AU475" i="12"/>
  <c r="AV570" i="12"/>
  <c r="AV535" i="12"/>
  <c r="AV1307" i="12"/>
  <c r="AU632" i="12"/>
  <c r="AV604" i="12"/>
  <c r="AV594" i="12"/>
  <c r="AV574" i="12"/>
  <c r="AV564" i="12"/>
  <c r="AV536" i="12"/>
  <c r="AU525" i="12"/>
  <c r="AU471" i="12"/>
  <c r="AU452" i="12"/>
  <c r="AU394" i="12"/>
  <c r="AU1115" i="12"/>
  <c r="AU1081" i="12"/>
  <c r="AU1038" i="12"/>
  <c r="AV832" i="12"/>
  <c r="AV606" i="12"/>
  <c r="AV582" i="12"/>
  <c r="AV556" i="12"/>
  <c r="AU501" i="12"/>
  <c r="AU1134" i="12"/>
  <c r="AU1091" i="12"/>
  <c r="AV586" i="12"/>
  <c r="AU1098" i="12"/>
  <c r="AU990" i="12"/>
  <c r="AV576" i="12"/>
  <c r="AV572" i="12"/>
  <c r="AV568" i="12"/>
  <c r="AV532" i="12"/>
  <c r="AU527" i="12"/>
  <c r="AU519" i="12"/>
  <c r="AU509" i="12"/>
  <c r="AU1151" i="12"/>
  <c r="AV763" i="12"/>
  <c r="AV592" i="12"/>
  <c r="AV588" i="12"/>
  <c r="AV580" i="12"/>
  <c r="AV558" i="12"/>
  <c r="AV554" i="12"/>
  <c r="AV539" i="12"/>
  <c r="AV533" i="12"/>
  <c r="AV528" i="12"/>
  <c r="AU506" i="12"/>
  <c r="AU496" i="12"/>
  <c r="AV1321" i="12"/>
  <c r="AV600" i="12"/>
  <c r="AV581" i="12"/>
  <c r="AV562" i="12"/>
  <c r="AV540" i="12"/>
  <c r="AV534" i="12"/>
  <c r="AV529" i="12"/>
  <c r="AU487" i="12"/>
  <c r="AU467" i="12"/>
  <c r="AV1268" i="12"/>
  <c r="AV1261" i="12"/>
  <c r="AU1095" i="12"/>
  <c r="AU1035" i="12"/>
  <c r="AU1031" i="12"/>
  <c r="AV704" i="12"/>
  <c r="AV1291" i="12"/>
  <c r="AV1281" i="12"/>
  <c r="AV1265" i="12"/>
  <c r="AV1258" i="12"/>
  <c r="AU1137" i="12"/>
  <c r="AU1130" i="12"/>
  <c r="AU1058" i="12"/>
  <c r="AU955" i="12"/>
  <c r="AU912" i="12"/>
  <c r="AU609" i="12"/>
  <c r="AV608" i="12"/>
  <c r="AV599" i="12"/>
  <c r="AV563" i="12"/>
  <c r="AU502" i="12"/>
  <c r="AU491" i="12"/>
  <c r="AU455" i="12"/>
  <c r="AU451" i="12"/>
  <c r="AV550" i="12"/>
  <c r="AV549" i="12"/>
  <c r="AV548" i="12"/>
  <c r="AV547" i="12"/>
  <c r="AV546" i="12"/>
  <c r="AV1317" i="12"/>
  <c r="AU1026" i="12"/>
  <c r="AV770" i="12"/>
  <c r="AV715" i="12"/>
  <c r="AV696" i="12"/>
  <c r="AV656" i="12"/>
  <c r="AU626" i="12"/>
  <c r="AU612" i="12"/>
  <c r="AV605" i="12"/>
  <c r="AV596" i="12"/>
  <c r="AV587" i="12"/>
  <c r="AV578" i="12"/>
  <c r="AV569" i="12"/>
  <c r="AV560" i="12"/>
  <c r="AV551" i="12"/>
  <c r="AV531" i="12"/>
  <c r="AU518" i="12"/>
  <c r="AU511" i="12"/>
  <c r="AU507" i="12"/>
  <c r="AU470" i="12"/>
  <c r="AU466" i="12"/>
  <c r="AU445" i="12"/>
  <c r="AU89" i="12"/>
  <c r="AU615" i="12"/>
  <c r="AV602" i="12"/>
  <c r="AV593" i="12"/>
  <c r="AV584" i="12"/>
  <c r="AV575" i="12"/>
  <c r="AV566" i="12"/>
  <c r="AV557" i="12"/>
  <c r="AV543" i="12"/>
  <c r="AU523" i="12"/>
  <c r="AU497" i="12"/>
  <c r="AU483" i="12"/>
  <c r="AU476" i="12"/>
  <c r="AU472" i="12"/>
  <c r="AV304" i="12"/>
  <c r="AV288" i="12"/>
  <c r="AV359" i="11"/>
  <c r="AV355" i="11"/>
  <c r="AV341" i="11"/>
  <c r="AV337" i="11"/>
  <c r="AV305" i="11"/>
  <c r="AV287" i="11"/>
  <c r="AU229" i="11"/>
  <c r="AU201" i="11"/>
  <c r="AV152" i="11"/>
  <c r="AV112" i="11"/>
  <c r="AU108" i="11"/>
  <c r="AU104" i="11"/>
  <c r="AU96" i="11"/>
  <c r="AU92" i="11"/>
  <c r="AV373" i="11"/>
  <c r="AV363" i="11"/>
  <c r="AV309" i="11"/>
  <c r="AV291" i="11"/>
  <c r="AV269" i="11"/>
  <c r="AV265" i="11"/>
  <c r="AV251" i="11"/>
  <c r="AV247" i="11"/>
  <c r="AU233" i="11"/>
  <c r="AU219" i="11"/>
  <c r="AU215" i="11"/>
  <c r="AU176" i="11"/>
  <c r="AU169" i="11"/>
  <c r="AU86" i="11"/>
  <c r="AU82" i="11"/>
  <c r="AU375" i="11"/>
  <c r="AV371" i="11"/>
  <c r="AV364" i="11"/>
  <c r="AV345" i="11"/>
  <c r="AV323" i="11"/>
  <c r="AV319" i="11"/>
  <c r="AV239" i="11"/>
  <c r="AU231" i="11"/>
  <c r="AU227" i="11"/>
  <c r="AU212" i="11"/>
  <c r="AU188" i="11"/>
  <c r="AU161" i="11"/>
  <c r="AV139" i="11"/>
  <c r="AU89" i="11"/>
  <c r="AU71" i="11"/>
  <c r="AU44" i="11"/>
  <c r="AU190" i="11"/>
  <c r="AU163" i="11"/>
  <c r="AU159" i="11"/>
  <c r="AU62" i="11"/>
  <c r="AU38" i="11"/>
  <c r="AU12" i="11"/>
  <c r="AU919" i="12"/>
  <c r="AV823" i="12"/>
  <c r="AV607" i="12"/>
  <c r="AV601" i="12"/>
  <c r="AV595" i="12"/>
  <c r="AV589" i="12"/>
  <c r="AV583" i="12"/>
  <c r="AV577" i="12"/>
  <c r="AV571" i="12"/>
  <c r="AV565" i="12"/>
  <c r="AV559" i="12"/>
  <c r="AV553" i="12"/>
  <c r="AV614" i="12"/>
  <c r="AV611" i="12"/>
  <c r="AU512" i="12"/>
  <c r="AU503" i="12"/>
  <c r="AU477" i="12"/>
  <c r="AU460" i="12"/>
  <c r="AU430" i="12"/>
  <c r="AU374" i="12"/>
  <c r="AV1335" i="12"/>
  <c r="AV1277" i="12"/>
  <c r="AU1145" i="12"/>
  <c r="AU1119" i="12"/>
  <c r="AU1065" i="12"/>
  <c r="AV1016" i="12"/>
  <c r="AU961" i="12"/>
  <c r="AU945" i="12"/>
  <c r="AV868" i="12"/>
  <c r="AV843" i="12"/>
  <c r="AV667" i="12"/>
  <c r="AV603" i="12"/>
  <c r="AV597" i="12"/>
  <c r="AV591" i="12"/>
  <c r="AV585" i="12"/>
  <c r="AV579" i="12"/>
  <c r="AV573" i="12"/>
  <c r="AV567" i="12"/>
  <c r="AV561" i="12"/>
  <c r="AV555" i="12"/>
  <c r="AV544" i="12"/>
  <c r="AU513" i="12"/>
  <c r="AU508" i="12"/>
  <c r="AU481" i="12"/>
  <c r="AU461" i="12"/>
  <c r="AU406" i="12"/>
  <c r="AU390" i="12"/>
  <c r="AV323" i="12"/>
  <c r="AU93" i="12"/>
  <c r="AU514" i="12"/>
  <c r="AU493" i="12"/>
  <c r="AU488" i="12"/>
  <c r="AU478" i="12"/>
  <c r="AU473" i="12"/>
  <c r="AU457" i="12"/>
  <c r="AU447" i="12"/>
  <c r="AU414" i="12"/>
  <c r="AU401" i="12"/>
  <c r="AV340" i="12"/>
  <c r="AV317" i="12"/>
  <c r="AV276" i="12"/>
  <c r="AU143" i="12"/>
  <c r="AU94" i="12"/>
  <c r="AU90" i="12"/>
  <c r="AU83" i="12"/>
  <c r="AV1323" i="12"/>
  <c r="AV1299" i="12"/>
  <c r="AU1153" i="12"/>
  <c r="AU1149" i="12"/>
  <c r="AU1106" i="12"/>
  <c r="AU1073" i="12"/>
  <c r="AU1062" i="12"/>
  <c r="AU1052" i="12"/>
  <c r="AV1002" i="12"/>
  <c r="AU982" i="12"/>
  <c r="AU972" i="12"/>
  <c r="AU952" i="12"/>
  <c r="AU939" i="12"/>
  <c r="AU895" i="12"/>
  <c r="AU885" i="12"/>
  <c r="AV847" i="12"/>
  <c r="AV840" i="12"/>
  <c r="AV784" i="12"/>
  <c r="AV752" i="12"/>
  <c r="AV730" i="12"/>
  <c r="AV650" i="12"/>
  <c r="AU520" i="12"/>
  <c r="AU515" i="12"/>
  <c r="AU499" i="12"/>
  <c r="AU494" i="12"/>
  <c r="AU489" i="12"/>
  <c r="AU484" i="12"/>
  <c r="AU479" i="12"/>
  <c r="AU463" i="12"/>
  <c r="AU458" i="12"/>
  <c r="AU453" i="12"/>
  <c r="AU448" i="12"/>
  <c r="AU440" i="12"/>
  <c r="AU421" i="12"/>
  <c r="AU398" i="12"/>
  <c r="AV353" i="12"/>
  <c r="AV334" i="12"/>
  <c r="AV318" i="12"/>
  <c r="AU147" i="12"/>
  <c r="AU110" i="12"/>
  <c r="AU77" i="12"/>
  <c r="AV1327" i="12"/>
  <c r="AV1313" i="12"/>
  <c r="AV1306" i="12"/>
  <c r="AV1273" i="12"/>
  <c r="AU1110" i="12"/>
  <c r="AU1077" i="12"/>
  <c r="AU1067" i="12"/>
  <c r="AU1063" i="12"/>
  <c r="AV1022" i="12"/>
  <c r="AV1012" i="12"/>
  <c r="AU993" i="12"/>
  <c r="AU986" i="12"/>
  <c r="AU976" i="12"/>
  <c r="AU969" i="12"/>
  <c r="AU892" i="12"/>
  <c r="AV873" i="12"/>
  <c r="AV759" i="12"/>
  <c r="AV740" i="12"/>
  <c r="AV724" i="12"/>
  <c r="AV689" i="12"/>
  <c r="AV679" i="12"/>
  <c r="AU627" i="12"/>
  <c r="AU521" i="12"/>
  <c r="AU505" i="12"/>
  <c r="AU500" i="12"/>
  <c r="AU495" i="12"/>
  <c r="AU490" i="12"/>
  <c r="AU485" i="12"/>
  <c r="AU469" i="12"/>
  <c r="AU464" i="12"/>
  <c r="AU459" i="12"/>
  <c r="AU454" i="12"/>
  <c r="AU449" i="12"/>
  <c r="AU382" i="12"/>
  <c r="AV354" i="12"/>
  <c r="AV439" i="12"/>
  <c r="AU439" i="12"/>
  <c r="AV135" i="12"/>
  <c r="AU135" i="12"/>
  <c r="AV410" i="12"/>
  <c r="AU410" i="12"/>
  <c r="AV1311" i="12"/>
  <c r="AV1286" i="12"/>
  <c r="AV1282" i="12"/>
  <c r="AV1263" i="12"/>
  <c r="AU1139" i="12"/>
  <c r="AU1135" i="12"/>
  <c r="AU1124" i="12"/>
  <c r="AU1107" i="12"/>
  <c r="AU1103" i="12"/>
  <c r="AU1068" i="12"/>
  <c r="AU1056" i="12"/>
  <c r="AU1028" i="12"/>
  <c r="AV1004" i="12"/>
  <c r="AU930" i="12"/>
  <c r="AU903" i="12"/>
  <c r="AU877" i="12"/>
  <c r="AV810" i="12"/>
  <c r="AV791" i="12"/>
  <c r="AV781" i="12"/>
  <c r="AV754" i="12"/>
  <c r="AU620" i="12"/>
  <c r="AV443" i="12"/>
  <c r="AU443" i="12"/>
  <c r="AV386" i="12"/>
  <c r="AU386" i="12"/>
  <c r="AV1330" i="12"/>
  <c r="AV1304" i="12"/>
  <c r="AV1294" i="12"/>
  <c r="AV1287" i="12"/>
  <c r="AV1275" i="12"/>
  <c r="AV1271" i="12"/>
  <c r="AU1140" i="12"/>
  <c r="AU1128" i="12"/>
  <c r="AU1100" i="12"/>
  <c r="AU1086" i="12"/>
  <c r="AU1079" i="12"/>
  <c r="AU1043" i="12"/>
  <c r="AV1008" i="12"/>
  <c r="AU967" i="12"/>
  <c r="AU931" i="12"/>
  <c r="AU914" i="12"/>
  <c r="AU910" i="12"/>
  <c r="AV858" i="12"/>
  <c r="AV828" i="12"/>
  <c r="AV821" i="12"/>
  <c r="AV817" i="12"/>
  <c r="AV795" i="12"/>
  <c r="AV775" i="12"/>
  <c r="AV755" i="12"/>
  <c r="AU522" i="12"/>
  <c r="AU516" i="12"/>
  <c r="AU510" i="12"/>
  <c r="AU504" i="12"/>
  <c r="AU498" i="12"/>
  <c r="AU492" i="12"/>
  <c r="AU486" i="12"/>
  <c r="AU480" i="12"/>
  <c r="AU474" i="12"/>
  <c r="AU468" i="12"/>
  <c r="AU462" i="12"/>
  <c r="AU456" i="12"/>
  <c r="AU450" i="12"/>
  <c r="AU444" i="12"/>
  <c r="AV1322" i="12"/>
  <c r="AV1318" i="12"/>
  <c r="AV1309" i="12"/>
  <c r="AV1301" i="12"/>
  <c r="AV1297" i="12"/>
  <c r="AV1289" i="12"/>
  <c r="AV1280" i="12"/>
  <c r="AV1276" i="12"/>
  <c r="AU1154" i="12"/>
  <c r="AU1142" i="12"/>
  <c r="AU1133" i="12"/>
  <c r="AU1129" i="12"/>
  <c r="AU1125" i="12"/>
  <c r="AU1117" i="12"/>
  <c r="AU1113" i="12"/>
  <c r="AU1105" i="12"/>
  <c r="AU1101" i="12"/>
  <c r="AU1093" i="12"/>
  <c r="AU1082" i="12"/>
  <c r="AU1070" i="12"/>
  <c r="AU1061" i="12"/>
  <c r="AU1057" i="12"/>
  <c r="AU1053" i="12"/>
  <c r="AU1045" i="12"/>
  <c r="AU1041" i="12"/>
  <c r="AU1033" i="12"/>
  <c r="AU1029" i="12"/>
  <c r="AV1007" i="12"/>
  <c r="AV1003" i="12"/>
  <c r="AU964" i="12"/>
  <c r="AU943" i="12"/>
  <c r="AU933" i="12"/>
  <c r="AU915" i="12"/>
  <c r="AU890" i="12"/>
  <c r="AU880" i="12"/>
  <c r="AU876" i="12"/>
  <c r="AV869" i="12"/>
  <c r="AV835" i="12"/>
  <c r="AV831" i="12"/>
  <c r="AV827" i="12"/>
  <c r="AV783" i="12"/>
  <c r="AV779" i="12"/>
  <c r="AV772" i="12"/>
  <c r="AV757" i="12"/>
  <c r="AV736" i="12"/>
  <c r="AV709" i="12"/>
  <c r="AV702" i="12"/>
  <c r="AV692" i="12"/>
  <c r="AU637" i="12"/>
  <c r="AV636" i="12"/>
  <c r="AU438" i="12"/>
  <c r="AU425" i="12"/>
  <c r="AU418" i="12"/>
  <c r="AU389" i="12"/>
  <c r="AU385" i="12"/>
  <c r="AV368" i="12"/>
  <c r="AU172" i="12"/>
  <c r="AV631" i="12"/>
  <c r="AV1333" i="12"/>
  <c r="AV1325" i="12"/>
  <c r="AV1316" i="12"/>
  <c r="AV1312" i="12"/>
  <c r="AV1292" i="12"/>
  <c r="AV1270" i="12"/>
  <c r="AU1148" i="12"/>
  <c r="AU1123" i="12"/>
  <c r="AU1088" i="12"/>
  <c r="AU1076" i="12"/>
  <c r="AU1051" i="12"/>
  <c r="AV1020" i="12"/>
  <c r="AU998" i="12"/>
  <c r="AU991" i="12"/>
  <c r="AU949" i="12"/>
  <c r="AU921" i="12"/>
  <c r="AU909" i="12"/>
  <c r="AV861" i="12"/>
  <c r="AV802" i="12"/>
  <c r="AV767" i="12"/>
  <c r="AV760" i="12"/>
  <c r="AV748" i="12"/>
  <c r="AV728" i="12"/>
  <c r="AV721" i="12"/>
  <c r="AV671" i="12"/>
  <c r="AV661" i="12"/>
  <c r="AU621" i="12"/>
  <c r="AU413" i="12"/>
  <c r="AU409" i="12"/>
  <c r="AU377" i="12"/>
  <c r="AV312" i="12"/>
  <c r="AV302" i="12"/>
  <c r="AU146" i="12"/>
  <c r="AU142" i="12"/>
  <c r="AU117" i="12"/>
  <c r="AU382" i="11"/>
  <c r="AU376" i="11"/>
  <c r="AV367" i="11"/>
  <c r="AV358" i="11"/>
  <c r="AV349" i="11"/>
  <c r="AV340" i="11"/>
  <c r="AV331" i="11"/>
  <c r="AV322" i="11"/>
  <c r="AV313" i="11"/>
  <c r="AV304" i="11"/>
  <c r="AV295" i="11"/>
  <c r="AV286" i="11"/>
  <c r="AV277" i="11"/>
  <c r="AV268" i="11"/>
  <c r="AV259" i="11"/>
  <c r="AV250" i="11"/>
  <c r="AV241" i="11"/>
  <c r="AU232" i="11"/>
  <c r="AU211" i="11"/>
  <c r="AU207" i="11"/>
  <c r="AU202" i="11"/>
  <c r="AU193" i="11"/>
  <c r="AU185" i="11"/>
  <c r="AU181" i="11"/>
  <c r="AU173" i="11"/>
  <c r="AU164" i="11"/>
  <c r="AV131" i="11"/>
  <c r="AV119" i="11"/>
  <c r="AV115" i="11"/>
  <c r="AU106" i="11"/>
  <c r="AU101" i="11"/>
  <c r="AU97" i="11"/>
  <c r="AU76" i="11"/>
  <c r="AU72" i="11"/>
  <c r="AU67" i="11"/>
  <c r="AU58" i="11"/>
  <c r="AU50" i="11"/>
  <c r="AU46" i="11"/>
  <c r="AU14" i="11"/>
  <c r="AU379" i="11"/>
  <c r="AV369" i="11"/>
  <c r="AV351" i="11"/>
  <c r="AV333" i="11"/>
  <c r="AV315" i="11"/>
  <c r="AV297" i="11"/>
  <c r="AV293" i="11"/>
  <c r="AV279" i="11"/>
  <c r="AV261" i="11"/>
  <c r="AV257" i="11"/>
  <c r="AV243" i="11"/>
  <c r="AU209" i="11"/>
  <c r="AU195" i="11"/>
  <c r="AU191" i="11"/>
  <c r="AU183" i="11"/>
  <c r="AU179" i="11"/>
  <c r="AU166" i="11"/>
  <c r="AV129" i="11"/>
  <c r="AV125" i="11"/>
  <c r="AV117" i="11"/>
  <c r="AV113" i="11"/>
  <c r="AU74" i="11"/>
  <c r="AU60" i="11"/>
  <c r="AU56" i="11"/>
  <c r="AU48" i="11"/>
  <c r="AU8" i="11"/>
  <c r="AU380" i="11"/>
  <c r="AV370" i="11"/>
  <c r="AV361" i="11"/>
  <c r="AV352" i="11"/>
  <c r="AV343" i="11"/>
  <c r="AV334" i="11"/>
  <c r="AV325" i="11"/>
  <c r="AV316" i="11"/>
  <c r="AV307" i="11"/>
  <c r="AV298" i="11"/>
  <c r="AV289" i="11"/>
  <c r="AV280" i="11"/>
  <c r="AV271" i="11"/>
  <c r="AV262" i="11"/>
  <c r="AV253" i="11"/>
  <c r="AV244" i="11"/>
  <c r="AV235" i="11"/>
  <c r="AU226" i="11"/>
  <c r="AU214" i="11"/>
  <c r="AU205" i="11"/>
  <c r="AU200" i="11"/>
  <c r="AU196" i="11"/>
  <c r="AU171" i="11"/>
  <c r="AU167" i="11"/>
  <c r="AU158" i="11"/>
  <c r="AV157" i="11"/>
  <c r="AV153" i="11"/>
  <c r="AV149" i="11"/>
  <c r="AV141" i="11"/>
  <c r="AV137" i="11"/>
  <c r="AU91" i="11"/>
  <c r="AU79" i="11"/>
  <c r="AU70" i="11"/>
  <c r="AU65" i="11"/>
  <c r="AU61" i="11"/>
  <c r="AU40" i="11"/>
  <c r="AU36" i="11"/>
  <c r="AV198" i="11"/>
  <c r="AU198" i="11"/>
  <c r="AV160" i="11"/>
  <c r="AU160" i="11"/>
  <c r="AU145" i="11"/>
  <c r="AV145" i="11"/>
  <c r="AU132" i="11"/>
  <c r="AV132" i="11"/>
  <c r="AV99" i="11"/>
  <c r="AU99" i="11"/>
  <c r="AV63" i="11"/>
  <c r="AU63" i="11"/>
  <c r="AF383" i="11"/>
  <c r="AV9" i="11"/>
  <c r="AU9" i="11"/>
  <c r="AV374" i="11"/>
  <c r="AV368" i="11"/>
  <c r="AV362" i="11"/>
  <c r="AV356" i="11"/>
  <c r="AV350" i="11"/>
  <c r="AV344" i="11"/>
  <c r="AV338" i="11"/>
  <c r="AV332" i="11"/>
  <c r="AV326" i="11"/>
  <c r="AV320" i="11"/>
  <c r="AV314" i="11"/>
  <c r="AV308" i="11"/>
  <c r="AV302" i="11"/>
  <c r="AV296" i="11"/>
  <c r="AV290" i="11"/>
  <c r="AV284" i="11"/>
  <c r="AV278" i="11"/>
  <c r="AV272" i="11"/>
  <c r="AV266" i="11"/>
  <c r="AV260" i="11"/>
  <c r="AV254" i="11"/>
  <c r="AV248" i="11"/>
  <c r="AV242" i="11"/>
  <c r="AV236" i="11"/>
  <c r="AU230" i="11"/>
  <c r="AU225" i="11"/>
  <c r="AU220" i="11"/>
  <c r="AV204" i="11"/>
  <c r="AU204" i="11"/>
  <c r="AU199" i="11"/>
  <c r="AU194" i="11"/>
  <c r="AU189" i="11"/>
  <c r="AU184" i="11"/>
  <c r="AV174" i="11"/>
  <c r="AU174" i="11"/>
  <c r="AV165" i="11"/>
  <c r="AU165" i="11"/>
  <c r="AV151" i="11"/>
  <c r="AV146" i="11"/>
  <c r="AV142" i="11"/>
  <c r="AV133" i="11"/>
  <c r="AV105" i="11"/>
  <c r="AU105" i="11"/>
  <c r="AU100" i="11"/>
  <c r="AU95" i="11"/>
  <c r="AU90" i="11"/>
  <c r="AU85" i="11"/>
  <c r="AV69" i="11"/>
  <c r="AU69" i="11"/>
  <c r="AU64" i="11"/>
  <c r="AU59" i="11"/>
  <c r="AU54" i="11"/>
  <c r="AU49" i="11"/>
  <c r="AV210" i="11"/>
  <c r="AU210" i="11"/>
  <c r="AV170" i="11"/>
  <c r="AU170" i="11"/>
  <c r="AU156" i="11"/>
  <c r="AV156" i="11"/>
  <c r="AU138" i="11"/>
  <c r="AV138" i="11"/>
  <c r="AU120" i="11"/>
  <c r="AV120" i="11"/>
  <c r="AU111" i="11"/>
  <c r="AV111" i="11"/>
  <c r="AV75" i="11"/>
  <c r="AU75" i="11"/>
  <c r="AV39" i="11"/>
  <c r="AU39" i="11"/>
  <c r="AV10" i="11"/>
  <c r="AU10" i="11"/>
  <c r="AV216" i="11"/>
  <c r="AU216" i="11"/>
  <c r="AV175" i="11"/>
  <c r="AU175" i="11"/>
  <c r="AV162" i="11"/>
  <c r="AU162" i="11"/>
  <c r="AU130" i="11"/>
  <c r="AV130" i="11"/>
  <c r="AU116" i="11"/>
  <c r="AV116" i="11"/>
  <c r="AV81" i="11"/>
  <c r="AU81" i="11"/>
  <c r="AV45" i="11"/>
  <c r="AU45" i="11"/>
  <c r="AV222" i="11"/>
  <c r="AU222" i="11"/>
  <c r="AV186" i="11"/>
  <c r="AU186" i="11"/>
  <c r="AU121" i="11"/>
  <c r="AV121" i="11"/>
  <c r="AV87" i="11"/>
  <c r="AU87" i="11"/>
  <c r="AV51" i="11"/>
  <c r="AU51" i="11"/>
  <c r="AV372" i="11"/>
  <c r="AV366" i="11"/>
  <c r="AV360" i="11"/>
  <c r="AV354" i="11"/>
  <c r="AV348" i="11"/>
  <c r="AV342" i="11"/>
  <c r="AV336" i="11"/>
  <c r="AV330" i="11"/>
  <c r="AV324" i="11"/>
  <c r="AV318" i="11"/>
  <c r="AV312" i="11"/>
  <c r="AV306" i="11"/>
  <c r="AV300" i="11"/>
  <c r="AV294" i="11"/>
  <c r="AV288" i="11"/>
  <c r="AV282" i="11"/>
  <c r="AV276" i="11"/>
  <c r="AV270" i="11"/>
  <c r="AV264" i="11"/>
  <c r="AV258" i="11"/>
  <c r="AV252" i="11"/>
  <c r="AV246" i="11"/>
  <c r="AV240" i="11"/>
  <c r="AV234" i="11"/>
  <c r="AV228" i="11"/>
  <c r="AU228" i="11"/>
  <c r="AU223" i="11"/>
  <c r="AU218" i="11"/>
  <c r="AU213" i="11"/>
  <c r="AU208" i="11"/>
  <c r="AV192" i="11"/>
  <c r="AU192" i="11"/>
  <c r="AU187" i="11"/>
  <c r="AU182" i="11"/>
  <c r="AU177" i="11"/>
  <c r="AV168" i="11"/>
  <c r="AU168" i="11"/>
  <c r="AU154" i="11"/>
  <c r="AV154" i="11"/>
  <c r="AU140" i="11"/>
  <c r="AV140" i="11"/>
  <c r="AV136" i="11"/>
  <c r="AV127" i="11"/>
  <c r="AV122" i="11"/>
  <c r="AV118" i="11"/>
  <c r="AU109" i="11"/>
  <c r="AV93" i="11"/>
  <c r="AU93" i="11"/>
  <c r="AU88" i="11"/>
  <c r="AU83" i="11"/>
  <c r="AU78" i="11"/>
  <c r="AU73" i="11"/>
  <c r="AV57" i="11"/>
  <c r="AU57" i="11"/>
  <c r="AU52" i="11"/>
  <c r="AU47" i="11"/>
  <c r="AU42" i="11"/>
  <c r="AU37" i="11"/>
  <c r="AU13" i="11"/>
  <c r="AV180" i="11"/>
  <c r="AU180" i="11"/>
  <c r="AU144" i="11"/>
  <c r="AV144" i="11"/>
  <c r="AU135" i="11"/>
  <c r="AV135" i="11"/>
  <c r="AU126" i="11"/>
  <c r="AV126" i="11"/>
  <c r="AU150" i="11"/>
  <c r="AV150" i="11"/>
  <c r="AU114" i="11"/>
  <c r="AV114" i="11"/>
  <c r="AV1331" i="12"/>
  <c r="AV1315" i="12"/>
  <c r="AV1310" i="12"/>
  <c r="AV1305" i="12"/>
  <c r="AV1300" i="12"/>
  <c r="AV1295" i="12"/>
  <c r="AV1279" i="12"/>
  <c r="AV1274" i="12"/>
  <c r="AV1269" i="12"/>
  <c r="AV1264" i="12"/>
  <c r="AV1259" i="12"/>
  <c r="AU1143" i="12"/>
  <c r="AU1127" i="12"/>
  <c r="AU1122" i="12"/>
  <c r="AU1118" i="12"/>
  <c r="AU1109" i="12"/>
  <c r="AU1104" i="12"/>
  <c r="AU1099" i="12"/>
  <c r="AU1094" i="12"/>
  <c r="AU1089" i="12"/>
  <c r="AU1071" i="12"/>
  <c r="AU1055" i="12"/>
  <c r="AU1050" i="12"/>
  <c r="AU1046" i="12"/>
  <c r="AU1037" i="12"/>
  <c r="AU1032" i="12"/>
  <c r="AU1027" i="12"/>
  <c r="AV1018" i="12"/>
  <c r="AV1010" i="12"/>
  <c r="AU997" i="12"/>
  <c r="AU985" i="12"/>
  <c r="AU981" i="12"/>
  <c r="AU974" i="12"/>
  <c r="AU970" i="12"/>
  <c r="AU962" i="12"/>
  <c r="AU954" i="12"/>
  <c r="AU950" i="12"/>
  <c r="AU883" i="12"/>
  <c r="AV864" i="12"/>
  <c r="AV853" i="12"/>
  <c r="AV838" i="12"/>
  <c r="AV826" i="12"/>
  <c r="AV822" i="12"/>
  <c r="AV814" i="12"/>
  <c r="AV807" i="12"/>
  <c r="AV797" i="12"/>
  <c r="AV793" i="12"/>
  <c r="AV758" i="12"/>
  <c r="AV753" i="12"/>
  <c r="AV749" i="12"/>
  <c r="AV745" i="12"/>
  <c r="AV713" i="12"/>
  <c r="AV695" i="12"/>
  <c r="AV691" i="12"/>
  <c r="AV684" i="12"/>
  <c r="AV680" i="12"/>
  <c r="AV665" i="12"/>
  <c r="AV648" i="12"/>
  <c r="AU434" i="12"/>
  <c r="AU420" i="12"/>
  <c r="AU416" i="12"/>
  <c r="AU400" i="12"/>
  <c r="AU396" i="12"/>
  <c r="AU376" i="12"/>
  <c r="AU372" i="12"/>
  <c r="AV359" i="12"/>
  <c r="AV316" i="12"/>
  <c r="AV286" i="12"/>
  <c r="AU119" i="12"/>
  <c r="AU112" i="12"/>
  <c r="AV638" i="12"/>
  <c r="AV630" i="12"/>
  <c r="AV625" i="12"/>
  <c r="AV619" i="12"/>
  <c r="AV1334" i="12"/>
  <c r="AV1329" i="12"/>
  <c r="AV1324" i="12"/>
  <c r="AV1319" i="12"/>
  <c r="AV1303" i="12"/>
  <c r="AV1298" i="12"/>
  <c r="AV1293" i="12"/>
  <c r="AV1288" i="12"/>
  <c r="AV1283" i="12"/>
  <c r="AV1267" i="12"/>
  <c r="AV1262" i="12"/>
  <c r="AU1155" i="12"/>
  <c r="AU1146" i="12"/>
  <c r="AU1141" i="12"/>
  <c r="AU1136" i="12"/>
  <c r="AU1131" i="12"/>
  <c r="AU1112" i="12"/>
  <c r="AU1097" i="12"/>
  <c r="AU1092" i="12"/>
  <c r="AU1087" i="12"/>
  <c r="AU1083" i="12"/>
  <c r="AU1074" i="12"/>
  <c r="AU1069" i="12"/>
  <c r="AU1064" i="12"/>
  <c r="AU1059" i="12"/>
  <c r="AU1040" i="12"/>
  <c r="AU1025" i="12"/>
  <c r="AV1021" i="12"/>
  <c r="AV1013" i="12"/>
  <c r="AV1000" i="12"/>
  <c r="AU988" i="12"/>
  <c r="AU957" i="12"/>
  <c r="AU948" i="12"/>
  <c r="AU944" i="12"/>
  <c r="AU940" i="12"/>
  <c r="AU936" i="12"/>
  <c r="AU928" i="12"/>
  <c r="AU924" i="12"/>
  <c r="AU920" i="12"/>
  <c r="AU916" i="12"/>
  <c r="AU907" i="12"/>
  <c r="AU900" i="12"/>
  <c r="AU889" i="12"/>
  <c r="AU878" i="12"/>
  <c r="AV845" i="12"/>
  <c r="AV841" i="12"/>
  <c r="AV788" i="12"/>
  <c r="AV769" i="12"/>
  <c r="AV765" i="12"/>
  <c r="AV737" i="12"/>
  <c r="AV733" i="12"/>
  <c r="AV698" i="12"/>
  <c r="AV678" i="12"/>
  <c r="AV668" i="12"/>
  <c r="AV624" i="12"/>
  <c r="AV618" i="12"/>
  <c r="AU403" i="12"/>
  <c r="AU391" i="12"/>
  <c r="AU379" i="12"/>
  <c r="AV269" i="12"/>
  <c r="AU166" i="12"/>
  <c r="AV415" i="12"/>
  <c r="AU415" i="12"/>
  <c r="AV395" i="12"/>
  <c r="AU395" i="12"/>
  <c r="AV371" i="12"/>
  <c r="AU371" i="12"/>
  <c r="AU329" i="12"/>
  <c r="AV329" i="12"/>
  <c r="AV148" i="12"/>
  <c r="AU148" i="12"/>
  <c r="AU1253" i="12"/>
  <c r="AV1253" i="12"/>
  <c r="AU1244" i="12"/>
  <c r="AV1244" i="12"/>
  <c r="AU1241" i="12"/>
  <c r="AV1241" i="12"/>
  <c r="AU1235" i="12"/>
  <c r="AV1235" i="12"/>
  <c r="AU1232" i="12"/>
  <c r="AV1232" i="12"/>
  <c r="AU1220" i="12"/>
  <c r="AV1220" i="12"/>
  <c r="AU1217" i="12"/>
  <c r="AV1217" i="12"/>
  <c r="AU1208" i="12"/>
  <c r="AV1208" i="12"/>
  <c r="AU1205" i="12"/>
  <c r="AV1205" i="12"/>
  <c r="AU1196" i="12"/>
  <c r="AV1196" i="12"/>
  <c r="AU1193" i="12"/>
  <c r="AV1193" i="12"/>
  <c r="AU1190" i="12"/>
  <c r="AV1190" i="12"/>
  <c r="AU1187" i="12"/>
  <c r="AV1187" i="12"/>
  <c r="AU1178" i="12"/>
  <c r="AV1178" i="12"/>
  <c r="AU1175" i="12"/>
  <c r="AV1175" i="12"/>
  <c r="AU1172" i="12"/>
  <c r="AV1172" i="12"/>
  <c r="AU1169" i="12"/>
  <c r="AV1169" i="12"/>
  <c r="AU1160" i="12"/>
  <c r="AV1160" i="12"/>
  <c r="AU1157" i="12"/>
  <c r="AV1157" i="12"/>
  <c r="AV1132" i="12"/>
  <c r="AU1132" i="12"/>
  <c r="AV1024" i="12"/>
  <c r="AU1024" i="12"/>
  <c r="AV882" i="12"/>
  <c r="AU882" i="12"/>
  <c r="AU863" i="12"/>
  <c r="AV863" i="12"/>
  <c r="AU790" i="12"/>
  <c r="AV790" i="12"/>
  <c r="AU735" i="12"/>
  <c r="AV735" i="12"/>
  <c r="AU714" i="12"/>
  <c r="AV714" i="12"/>
  <c r="AU685" i="12"/>
  <c r="AV685" i="12"/>
  <c r="AU666" i="12"/>
  <c r="AV666" i="12"/>
  <c r="AU649" i="12"/>
  <c r="AV649" i="12"/>
  <c r="AV1138" i="12"/>
  <c r="AU1138" i="12"/>
  <c r="AV1102" i="12"/>
  <c r="AU1102" i="12"/>
  <c r="AV1066" i="12"/>
  <c r="AU1066" i="12"/>
  <c r="AV1030" i="12"/>
  <c r="AU1030" i="12"/>
  <c r="AV960" i="12"/>
  <c r="AU960" i="12"/>
  <c r="AV932" i="12"/>
  <c r="AU932" i="12"/>
  <c r="AV894" i="12"/>
  <c r="AU894" i="12"/>
  <c r="AV879" i="12"/>
  <c r="AU879" i="12"/>
  <c r="AU867" i="12"/>
  <c r="AV867" i="12"/>
  <c r="AU846" i="12"/>
  <c r="AV846" i="12"/>
  <c r="AU764" i="12"/>
  <c r="AV764" i="12"/>
  <c r="AU743" i="12"/>
  <c r="AV743" i="12"/>
  <c r="AU725" i="12"/>
  <c r="AV725" i="12"/>
  <c r="AU697" i="12"/>
  <c r="AV697" i="12"/>
  <c r="AU674" i="12"/>
  <c r="AV674" i="12"/>
  <c r="AU653" i="12"/>
  <c r="AV653" i="12"/>
  <c r="AU1257" i="12"/>
  <c r="AV1257" i="12"/>
  <c r="AU1251" i="12"/>
  <c r="AV1251" i="12"/>
  <c r="AU1248" i="12"/>
  <c r="AV1248" i="12"/>
  <c r="AU1239" i="12"/>
  <c r="AV1239" i="12"/>
  <c r="AU1236" i="12"/>
  <c r="AV1236" i="12"/>
  <c r="AU1233" i="12"/>
  <c r="AV1233" i="12"/>
  <c r="AU1224" i="12"/>
  <c r="AV1224" i="12"/>
  <c r="AU1221" i="12"/>
  <c r="AV1221" i="12"/>
  <c r="AU1215" i="12"/>
  <c r="AV1215" i="12"/>
  <c r="AU1212" i="12"/>
  <c r="AV1212" i="12"/>
  <c r="AU1203" i="12"/>
  <c r="AV1203" i="12"/>
  <c r="AU1200" i="12"/>
  <c r="AV1200" i="12"/>
  <c r="AU1194" i="12"/>
  <c r="AV1194" i="12"/>
  <c r="AU1191" i="12"/>
  <c r="AV1191" i="12"/>
  <c r="AU1182" i="12"/>
  <c r="AV1182" i="12"/>
  <c r="AU1179" i="12"/>
  <c r="AV1179" i="12"/>
  <c r="AU1173" i="12"/>
  <c r="AV1173" i="12"/>
  <c r="AU1170" i="12"/>
  <c r="AV1170" i="12"/>
  <c r="AU1164" i="12"/>
  <c r="AV1164" i="12"/>
  <c r="AU1161" i="12"/>
  <c r="AV1161" i="12"/>
  <c r="AV1072" i="12"/>
  <c r="AU1072" i="12"/>
  <c r="AV1036" i="12"/>
  <c r="AU1036" i="12"/>
  <c r="AU1017" i="12"/>
  <c r="AV1017" i="12"/>
  <c r="AU1256" i="12"/>
  <c r="AV1256" i="12"/>
  <c r="AU1250" i="12"/>
  <c r="AV1250" i="12"/>
  <c r="AU1247" i="12"/>
  <c r="AV1247" i="12"/>
  <c r="AU1238" i="12"/>
  <c r="AV1238" i="12"/>
  <c r="AU1229" i="12"/>
  <c r="AV1229" i="12"/>
  <c r="AU1226" i="12"/>
  <c r="AV1226" i="12"/>
  <c r="AU1223" i="12"/>
  <c r="AV1223" i="12"/>
  <c r="AU1214" i="12"/>
  <c r="AV1214" i="12"/>
  <c r="AU1211" i="12"/>
  <c r="AV1211" i="12"/>
  <c r="AU1202" i="12"/>
  <c r="AV1202" i="12"/>
  <c r="AU1199" i="12"/>
  <c r="AV1199" i="12"/>
  <c r="AU1184" i="12"/>
  <c r="AV1184" i="12"/>
  <c r="AU1181" i="12"/>
  <c r="AV1181" i="12"/>
  <c r="AU1166" i="12"/>
  <c r="AV1166" i="12"/>
  <c r="AU1163" i="12"/>
  <c r="AV1163" i="12"/>
  <c r="AV1096" i="12"/>
  <c r="AU1096" i="12"/>
  <c r="AV1060" i="12"/>
  <c r="AU1060" i="12"/>
  <c r="AU1011" i="12"/>
  <c r="AV1011" i="12"/>
  <c r="AV956" i="12"/>
  <c r="AU956" i="12"/>
  <c r="AV927" i="12"/>
  <c r="AU927" i="12"/>
  <c r="AU874" i="12"/>
  <c r="AV874" i="12"/>
  <c r="AU837" i="12"/>
  <c r="AV837" i="12"/>
  <c r="AU1254" i="12"/>
  <c r="AV1254" i="12"/>
  <c r="AU1245" i="12"/>
  <c r="AV1245" i="12"/>
  <c r="AU1242" i="12"/>
  <c r="AV1242" i="12"/>
  <c r="AU1230" i="12"/>
  <c r="AV1230" i="12"/>
  <c r="AU1227" i="12"/>
  <c r="AV1227" i="12"/>
  <c r="AU1218" i="12"/>
  <c r="AV1218" i="12"/>
  <c r="AU1209" i="12"/>
  <c r="AV1209" i="12"/>
  <c r="AU1206" i="12"/>
  <c r="AV1206" i="12"/>
  <c r="AU1197" i="12"/>
  <c r="AV1197" i="12"/>
  <c r="AU1188" i="12"/>
  <c r="AV1188" i="12"/>
  <c r="AU1185" i="12"/>
  <c r="AV1185" i="12"/>
  <c r="AU1176" i="12"/>
  <c r="AV1176" i="12"/>
  <c r="AU1167" i="12"/>
  <c r="AV1167" i="12"/>
  <c r="AU1158" i="12"/>
  <c r="AV1158" i="12"/>
  <c r="AV1144" i="12"/>
  <c r="AU1144" i="12"/>
  <c r="AV1108" i="12"/>
  <c r="AU1108" i="12"/>
  <c r="AV980" i="12"/>
  <c r="AU980" i="12"/>
  <c r="AV973" i="12"/>
  <c r="AU973" i="12"/>
  <c r="AV898" i="12"/>
  <c r="AU898" i="12"/>
  <c r="AV891" i="12"/>
  <c r="AU891" i="12"/>
  <c r="AU850" i="12"/>
  <c r="AV850" i="12"/>
  <c r="AU773" i="12"/>
  <c r="AV773" i="12"/>
  <c r="AU747" i="12"/>
  <c r="AV747" i="12"/>
  <c r="AU729" i="12"/>
  <c r="AV729" i="12"/>
  <c r="AU701" i="12"/>
  <c r="AV701" i="12"/>
  <c r="AU660" i="12"/>
  <c r="AV660" i="12"/>
  <c r="AV404" i="12"/>
  <c r="AU404" i="12"/>
  <c r="AV380" i="12"/>
  <c r="AU380" i="12"/>
  <c r="AU365" i="12"/>
  <c r="AV365" i="12"/>
  <c r="AU270" i="12"/>
  <c r="AV270" i="12"/>
  <c r="AV1150" i="12"/>
  <c r="AU1150" i="12"/>
  <c r="AV1114" i="12"/>
  <c r="AU1114" i="12"/>
  <c r="AV1078" i="12"/>
  <c r="AU1078" i="12"/>
  <c r="AV1042" i="12"/>
  <c r="AU1042" i="12"/>
  <c r="AU1009" i="12"/>
  <c r="AV1009" i="12"/>
  <c r="AU999" i="12"/>
  <c r="AV999" i="12"/>
  <c r="AV958" i="12"/>
  <c r="AU958" i="12"/>
  <c r="AV902" i="12"/>
  <c r="AU902" i="12"/>
  <c r="AV884" i="12"/>
  <c r="AU884" i="12"/>
  <c r="AU796" i="12"/>
  <c r="AV796" i="12"/>
  <c r="AU785" i="12"/>
  <c r="AV785" i="12"/>
  <c r="AU719" i="12"/>
  <c r="AV719" i="12"/>
  <c r="AV408" i="12"/>
  <c r="AU408" i="12"/>
  <c r="AV384" i="12"/>
  <c r="AU384" i="12"/>
  <c r="AU280" i="12"/>
  <c r="AV280" i="12"/>
  <c r="AU1255" i="12"/>
  <c r="AV1255" i="12"/>
  <c r="AU1252" i="12"/>
  <c r="AV1252" i="12"/>
  <c r="AU1249" i="12"/>
  <c r="AV1249" i="12"/>
  <c r="AU1246" i="12"/>
  <c r="AV1246" i="12"/>
  <c r="AU1243" i="12"/>
  <c r="AV1243" i="12"/>
  <c r="AU1240" i="12"/>
  <c r="AV1240" i="12"/>
  <c r="AU1237" i="12"/>
  <c r="AV1237" i="12"/>
  <c r="AU1234" i="12"/>
  <c r="AV1234" i="12"/>
  <c r="AU1231" i="12"/>
  <c r="AV1231" i="12"/>
  <c r="AU1228" i="12"/>
  <c r="AV1228" i="12"/>
  <c r="AU1225" i="12"/>
  <c r="AV1225" i="12"/>
  <c r="AU1222" i="12"/>
  <c r="AV1222" i="12"/>
  <c r="AU1219" i="12"/>
  <c r="AV1219" i="12"/>
  <c r="AU1216" i="12"/>
  <c r="AV1216" i="12"/>
  <c r="AU1213" i="12"/>
  <c r="AV1213" i="12"/>
  <c r="AU1210" i="12"/>
  <c r="AV1210" i="12"/>
  <c r="AU1207" i="12"/>
  <c r="AV1207" i="12"/>
  <c r="AU1204" i="12"/>
  <c r="AV1204" i="12"/>
  <c r="AU1201" i="12"/>
  <c r="AV1201" i="12"/>
  <c r="AU1198" i="12"/>
  <c r="AV1198" i="12"/>
  <c r="AU1195" i="12"/>
  <c r="AV1195" i="12"/>
  <c r="AU1192" i="12"/>
  <c r="AV1192" i="12"/>
  <c r="AU1189" i="12"/>
  <c r="AV1189" i="12"/>
  <c r="AU1186" i="12"/>
  <c r="AV1186" i="12"/>
  <c r="AU1183" i="12"/>
  <c r="AV1183" i="12"/>
  <c r="AU1180" i="12"/>
  <c r="AV1180" i="12"/>
  <c r="AU1177" i="12"/>
  <c r="AV1177" i="12"/>
  <c r="AU1174" i="12"/>
  <c r="AV1174" i="12"/>
  <c r="AU1171" i="12"/>
  <c r="AV1171" i="12"/>
  <c r="AU1168" i="12"/>
  <c r="AV1168" i="12"/>
  <c r="AU1165" i="12"/>
  <c r="AV1165" i="12"/>
  <c r="AU1162" i="12"/>
  <c r="AV1162" i="12"/>
  <c r="AU1159" i="12"/>
  <c r="AV1159" i="12"/>
  <c r="AU1156" i="12"/>
  <c r="AV1156" i="12"/>
  <c r="AV1120" i="12"/>
  <c r="AU1120" i="12"/>
  <c r="AV1084" i="12"/>
  <c r="AU1084" i="12"/>
  <c r="AV1048" i="12"/>
  <c r="AU1048" i="12"/>
  <c r="AU1014" i="12"/>
  <c r="AV1014" i="12"/>
  <c r="AU1005" i="12"/>
  <c r="AV1005" i="12"/>
  <c r="AV978" i="12"/>
  <c r="AU978" i="12"/>
  <c r="AV966" i="12"/>
  <c r="AU966" i="12"/>
  <c r="AV946" i="12"/>
  <c r="AU946" i="12"/>
  <c r="AV934" i="12"/>
  <c r="AU934" i="12"/>
  <c r="AV922" i="12"/>
  <c r="AU922" i="12"/>
  <c r="AV896" i="12"/>
  <c r="AU896" i="12"/>
  <c r="AV888" i="12"/>
  <c r="AU888" i="12"/>
  <c r="AU804" i="12"/>
  <c r="AV804" i="12"/>
  <c r="AU789" i="12"/>
  <c r="AV789" i="12"/>
  <c r="AU766" i="12"/>
  <c r="AV766" i="12"/>
  <c r="AU723" i="12"/>
  <c r="AV723" i="12"/>
  <c r="AV428" i="12"/>
  <c r="AU428" i="12"/>
  <c r="AV373" i="12"/>
  <c r="AU373" i="12"/>
  <c r="AU287" i="12"/>
  <c r="AV287" i="12"/>
  <c r="AV1332" i="12"/>
  <c r="AV1326" i="12"/>
  <c r="AV1320" i="12"/>
  <c r="AV1314" i="12"/>
  <c r="AV1308" i="12"/>
  <c r="AV1302" i="12"/>
  <c r="AV1296" i="12"/>
  <c r="AV1290" i="12"/>
  <c r="AV1284" i="12"/>
  <c r="AV1278" i="12"/>
  <c r="AV1272" i="12"/>
  <c r="AV1266" i="12"/>
  <c r="AV1260" i="12"/>
  <c r="AU1152" i="12"/>
  <c r="AU1147" i="12"/>
  <c r="AV1126" i="12"/>
  <c r="AU1126" i="12"/>
  <c r="AU1121" i="12"/>
  <c r="AU1116" i="12"/>
  <c r="AU1111" i="12"/>
  <c r="AV1090" i="12"/>
  <c r="AU1090" i="12"/>
  <c r="AU1085" i="12"/>
  <c r="AU1080" i="12"/>
  <c r="AU1075" i="12"/>
  <c r="AV1054" i="12"/>
  <c r="AU1054" i="12"/>
  <c r="AU1049" i="12"/>
  <c r="AU1044" i="12"/>
  <c r="AU1039" i="12"/>
  <c r="AU1019" i="12"/>
  <c r="AV1019" i="12"/>
  <c r="AV1015" i="12"/>
  <c r="AV1006" i="12"/>
  <c r="AV1001" i="12"/>
  <c r="AU996" i="12"/>
  <c r="AU992" i="12"/>
  <c r="AU987" i="12"/>
  <c r="AV975" i="12"/>
  <c r="AU975" i="12"/>
  <c r="AV963" i="12"/>
  <c r="AU963" i="12"/>
  <c r="AV951" i="12"/>
  <c r="AU951" i="12"/>
  <c r="AV938" i="12"/>
  <c r="AU938" i="12"/>
  <c r="AU918" i="12"/>
  <c r="AU913" i="12"/>
  <c r="AU908" i="12"/>
  <c r="AU904" i="12"/>
  <c r="AU816" i="12"/>
  <c r="AV816" i="12"/>
  <c r="AV809" i="12"/>
  <c r="AV805" i="12"/>
  <c r="AV801" i="12"/>
  <c r="AU778" i="12"/>
  <c r="AV778" i="12"/>
  <c r="AU771" i="12"/>
  <c r="AV771" i="12"/>
  <c r="AU731" i="12"/>
  <c r="AV731" i="12"/>
  <c r="AU727" i="12"/>
  <c r="AV727" i="12"/>
  <c r="AU710" i="12"/>
  <c r="AV710" i="12"/>
  <c r="AV432" i="12"/>
  <c r="AU432" i="12"/>
  <c r="AV422" i="12"/>
  <c r="AU422" i="12"/>
  <c r="AV402" i="12"/>
  <c r="AU402" i="12"/>
  <c r="AU442" i="12"/>
  <c r="AU437" i="12"/>
  <c r="AU433" i="12"/>
  <c r="AU1023" i="12"/>
  <c r="AV1023" i="12"/>
  <c r="AV979" i="12"/>
  <c r="AU979" i="12"/>
  <c r="AV897" i="12"/>
  <c r="AU897" i="12"/>
  <c r="AU851" i="12"/>
  <c r="AV851" i="12"/>
  <c r="AU799" i="12"/>
  <c r="AV799" i="12"/>
  <c r="AU776" i="12"/>
  <c r="AV776" i="12"/>
  <c r="AU742" i="12"/>
  <c r="AV742" i="12"/>
  <c r="AU734" i="12"/>
  <c r="AV734" i="12"/>
  <c r="AU722" i="12"/>
  <c r="AV722" i="12"/>
  <c r="AV427" i="12"/>
  <c r="AU427" i="12"/>
  <c r="AV407" i="12"/>
  <c r="AU407" i="12"/>
  <c r="AV378" i="12"/>
  <c r="AU378" i="12"/>
  <c r="AV984" i="12"/>
  <c r="AU984" i="12"/>
  <c r="AV968" i="12"/>
  <c r="AU968" i="12"/>
  <c r="AV937" i="12"/>
  <c r="AU937" i="12"/>
  <c r="AV925" i="12"/>
  <c r="AU925" i="12"/>
  <c r="AV906" i="12"/>
  <c r="AU906" i="12"/>
  <c r="AV886" i="12"/>
  <c r="AU886" i="12"/>
  <c r="AU855" i="12"/>
  <c r="AV855" i="12"/>
  <c r="AU833" i="12"/>
  <c r="AV833" i="12"/>
  <c r="AU739" i="12"/>
  <c r="AV739" i="12"/>
  <c r="AU673" i="12"/>
  <c r="AV673" i="12"/>
  <c r="AU662" i="12"/>
  <c r="AV662" i="12"/>
  <c r="AV436" i="12"/>
  <c r="AU436" i="12"/>
  <c r="AV412" i="12"/>
  <c r="AU412" i="12"/>
  <c r="AV426" i="12"/>
  <c r="AU426" i="12"/>
  <c r="AV392" i="12"/>
  <c r="AU392" i="12"/>
  <c r="AU294" i="12"/>
  <c r="AV294" i="12"/>
  <c r="AV994" i="12"/>
  <c r="AU994" i="12"/>
  <c r="AV942" i="12"/>
  <c r="AU942" i="12"/>
  <c r="AV901" i="12"/>
  <c r="AU901" i="12"/>
  <c r="AU859" i="12"/>
  <c r="AV859" i="12"/>
  <c r="AU794" i="12"/>
  <c r="AV794" i="12"/>
  <c r="AU761" i="12"/>
  <c r="AV761" i="12"/>
  <c r="AU677" i="12"/>
  <c r="AV677" i="12"/>
  <c r="AV431" i="12"/>
  <c r="AU431" i="12"/>
  <c r="AV397" i="12"/>
  <c r="AU397" i="12"/>
  <c r="AU308" i="12"/>
  <c r="AV308" i="12"/>
  <c r="AU839" i="12"/>
  <c r="AV839" i="12"/>
  <c r="AU726" i="12"/>
  <c r="AV726" i="12"/>
  <c r="AU659" i="12"/>
  <c r="AV659" i="12"/>
  <c r="AV435" i="12"/>
  <c r="AU435" i="12"/>
  <c r="AU336" i="12"/>
  <c r="AV336" i="12"/>
  <c r="AU844" i="12"/>
  <c r="AV844" i="12"/>
  <c r="AU803" i="12"/>
  <c r="AV803" i="12"/>
  <c r="AU768" i="12"/>
  <c r="AV768" i="12"/>
  <c r="AU732" i="12"/>
  <c r="AV732" i="12"/>
  <c r="AU686" i="12"/>
  <c r="AV686" i="12"/>
  <c r="AV441" i="12"/>
  <c r="AU441" i="12"/>
  <c r="AV405" i="12"/>
  <c r="AU405" i="12"/>
  <c r="AU352" i="12"/>
  <c r="AV352" i="12"/>
  <c r="AU330" i="12"/>
  <c r="AV330" i="12"/>
  <c r="AV164" i="12"/>
  <c r="AU164" i="12"/>
  <c r="AU849" i="12"/>
  <c r="AV849" i="12"/>
  <c r="AU808" i="12"/>
  <c r="AV808" i="12"/>
  <c r="AU774" i="12"/>
  <c r="AV774" i="12"/>
  <c r="AU738" i="12"/>
  <c r="AV738" i="12"/>
  <c r="AU703" i="12"/>
  <c r="AV703" i="12"/>
  <c r="AU643" i="12"/>
  <c r="AV643" i="12"/>
  <c r="AU341" i="12"/>
  <c r="AV341" i="12"/>
  <c r="AU870" i="12"/>
  <c r="AV870" i="12"/>
  <c r="AU786" i="12"/>
  <c r="AV786" i="12"/>
  <c r="AV423" i="12"/>
  <c r="AU423" i="12"/>
  <c r="AV387" i="12"/>
  <c r="AU387" i="12"/>
  <c r="AU798" i="12"/>
  <c r="AV798" i="12"/>
  <c r="AU762" i="12"/>
  <c r="AV762" i="12"/>
  <c r="AV399" i="12"/>
  <c r="AU399" i="12"/>
  <c r="AU326" i="12"/>
  <c r="AV326" i="12"/>
  <c r="AV137" i="12"/>
  <c r="AU137" i="12"/>
  <c r="AV411" i="12"/>
  <c r="AU411" i="12"/>
  <c r="AV375" i="12"/>
  <c r="AU375" i="12"/>
  <c r="AU370" i="12"/>
  <c r="AV370" i="12"/>
  <c r="AV171" i="12"/>
  <c r="AU171" i="12"/>
  <c r="AU865" i="12"/>
  <c r="AV865" i="12"/>
  <c r="AU813" i="12"/>
  <c r="AV813" i="12"/>
  <c r="AU780" i="12"/>
  <c r="AV780" i="12"/>
  <c r="AU744" i="12"/>
  <c r="AV744" i="12"/>
  <c r="AU707" i="12"/>
  <c r="AV707" i="12"/>
  <c r="AU644" i="12"/>
  <c r="AV644" i="12"/>
  <c r="AV417" i="12"/>
  <c r="AU417" i="12"/>
  <c r="AV381" i="12"/>
  <c r="AU381" i="12"/>
  <c r="AU829" i="12"/>
  <c r="AV829" i="12"/>
  <c r="AU750" i="12"/>
  <c r="AV750" i="12"/>
  <c r="AU716" i="12"/>
  <c r="AV716" i="12"/>
  <c r="AU995" i="12"/>
  <c r="AU989" i="12"/>
  <c r="AU983" i="12"/>
  <c r="AU977" i="12"/>
  <c r="AU971" i="12"/>
  <c r="AU965" i="12"/>
  <c r="AU959" i="12"/>
  <c r="AU953" i="12"/>
  <c r="AU947" i="12"/>
  <c r="AU941" i="12"/>
  <c r="AU935" i="12"/>
  <c r="AU929" i="12"/>
  <c r="AU923" i="12"/>
  <c r="AU917" i="12"/>
  <c r="AU911" i="12"/>
  <c r="AU905" i="12"/>
  <c r="AU899" i="12"/>
  <c r="AU893" i="12"/>
  <c r="AU887" i="12"/>
  <c r="AU881" i="12"/>
  <c r="AU875" i="12"/>
  <c r="AV875" i="12"/>
  <c r="AV871" i="12"/>
  <c r="AV862" i="12"/>
  <c r="AV857" i="12"/>
  <c r="AV852" i="12"/>
  <c r="AU834" i="12"/>
  <c r="AV834" i="12"/>
  <c r="AV825" i="12"/>
  <c r="AV820" i="12"/>
  <c r="AV815" i="12"/>
  <c r="AV811" i="12"/>
  <c r="AU792" i="12"/>
  <c r="AV792" i="12"/>
  <c r="AV787" i="12"/>
  <c r="AV782" i="12"/>
  <c r="AV777" i="12"/>
  <c r="AU756" i="12"/>
  <c r="AV756" i="12"/>
  <c r="AV751" i="12"/>
  <c r="AV746" i="12"/>
  <c r="AV741" i="12"/>
  <c r="AU720" i="12"/>
  <c r="AV720" i="12"/>
  <c r="AU655" i="12"/>
  <c r="AV655" i="12"/>
  <c r="AV429" i="12"/>
  <c r="AU429" i="12"/>
  <c r="AU424" i="12"/>
  <c r="AU419" i="12"/>
  <c r="AV393" i="12"/>
  <c r="AU393" i="12"/>
  <c r="AU388" i="12"/>
  <c r="AU383" i="12"/>
  <c r="AU358" i="12"/>
  <c r="AV358" i="12"/>
  <c r="AU362" i="12"/>
  <c r="AV362" i="12"/>
  <c r="AU314" i="12"/>
  <c r="AV314" i="12"/>
  <c r="AU366" i="12"/>
  <c r="AV366" i="12"/>
  <c r="AU322" i="12"/>
  <c r="AV322" i="12"/>
  <c r="AV298" i="12"/>
  <c r="AU356" i="12"/>
  <c r="AV356" i="12"/>
  <c r="AU311" i="12"/>
  <c r="AV311" i="12"/>
  <c r="AV118" i="12"/>
  <c r="AU118" i="12"/>
  <c r="AV81" i="12"/>
  <c r="AU81" i="12"/>
  <c r="AU718" i="12"/>
  <c r="AV718" i="12"/>
  <c r="AU700" i="12"/>
  <c r="AV700" i="12"/>
  <c r="AU682" i="12"/>
  <c r="AV682" i="12"/>
  <c r="AU664" i="12"/>
  <c r="AV664" i="12"/>
  <c r="AV645" i="12"/>
  <c r="AU645" i="12"/>
  <c r="AU642" i="12"/>
  <c r="AV642" i="12"/>
  <c r="AU364" i="12"/>
  <c r="AV364" i="12"/>
  <c r="AU346" i="12"/>
  <c r="AV346" i="12"/>
  <c r="AU320" i="12"/>
  <c r="AV320" i="12"/>
  <c r="AV128" i="12"/>
  <c r="AU128" i="12"/>
  <c r="AV99" i="12"/>
  <c r="AU99" i="12"/>
  <c r="AV173" i="12"/>
  <c r="AU173" i="12"/>
  <c r="AU706" i="12"/>
  <c r="AV706" i="12"/>
  <c r="AU688" i="12"/>
  <c r="AV688" i="12"/>
  <c r="AU670" i="12"/>
  <c r="AV670" i="12"/>
  <c r="AU652" i="12"/>
  <c r="AV652" i="12"/>
  <c r="AU306" i="12"/>
  <c r="AV306" i="12"/>
  <c r="AV106" i="12"/>
  <c r="AU106" i="12"/>
  <c r="AU264" i="12"/>
  <c r="AV264" i="12"/>
  <c r="AV160" i="12"/>
  <c r="AU160" i="12"/>
  <c r="AU328" i="12"/>
  <c r="AV328" i="12"/>
  <c r="AV153" i="12"/>
  <c r="AU153" i="12"/>
  <c r="AU344" i="12"/>
  <c r="AV344" i="12"/>
  <c r="AV872" i="12"/>
  <c r="AV866" i="12"/>
  <c r="AV860" i="12"/>
  <c r="AV854" i="12"/>
  <c r="AV848" i="12"/>
  <c r="AV842" i="12"/>
  <c r="AV836" i="12"/>
  <c r="AV830" i="12"/>
  <c r="AV824" i="12"/>
  <c r="AV818" i="12"/>
  <c r="AV812" i="12"/>
  <c r="AV806" i="12"/>
  <c r="AV800" i="12"/>
  <c r="AU712" i="12"/>
  <c r="AV712" i="12"/>
  <c r="AV708" i="12"/>
  <c r="AU694" i="12"/>
  <c r="AV694" i="12"/>
  <c r="AV690" i="12"/>
  <c r="AU676" i="12"/>
  <c r="AV676" i="12"/>
  <c r="AV672" i="12"/>
  <c r="AU658" i="12"/>
  <c r="AV658" i="12"/>
  <c r="AV654" i="12"/>
  <c r="AU348" i="12"/>
  <c r="AV348" i="12"/>
  <c r="AU342" i="12"/>
  <c r="AV342" i="12"/>
  <c r="AV338" i="12"/>
  <c r="AV268" i="12"/>
  <c r="AV717" i="12"/>
  <c r="AV711" i="12"/>
  <c r="AV705" i="12"/>
  <c r="AV699" i="12"/>
  <c r="AV693" i="12"/>
  <c r="AV687" i="12"/>
  <c r="AV681" i="12"/>
  <c r="AV675" i="12"/>
  <c r="AV669" i="12"/>
  <c r="AV663" i="12"/>
  <c r="AV657" i="12"/>
  <c r="AV651" i="12"/>
  <c r="AV347" i="12"/>
  <c r="AV335" i="12"/>
  <c r="AU310" i="12"/>
  <c r="AV310" i="12"/>
  <c r="AV299" i="12"/>
  <c r="AU274" i="12"/>
  <c r="AV274" i="12"/>
  <c r="AV260" i="12"/>
  <c r="AV124" i="12"/>
  <c r="AU124" i="12"/>
  <c r="AU360" i="12"/>
  <c r="AV360" i="12"/>
  <c r="AU324" i="12"/>
  <c r="AV324" i="12"/>
  <c r="AU278" i="12"/>
  <c r="AV278" i="12"/>
  <c r="AV131" i="12"/>
  <c r="AU131" i="12"/>
  <c r="AV350" i="12"/>
  <c r="AV332" i="12"/>
  <c r="AV305" i="12"/>
  <c r="AV296" i="12"/>
  <c r="AV292" i="12"/>
  <c r="AV262" i="12"/>
  <c r="AU159" i="12"/>
  <c r="AU105" i="12"/>
  <c r="AU281" i="12"/>
  <c r="AV281" i="12"/>
  <c r="AV129" i="12"/>
  <c r="AU129" i="12"/>
  <c r="AU639" i="12"/>
  <c r="AU633" i="12"/>
  <c r="AV369" i="12"/>
  <c r="AV363" i="12"/>
  <c r="AV357" i="12"/>
  <c r="AV351" i="12"/>
  <c r="AV345" i="12"/>
  <c r="AV339" i="12"/>
  <c r="AV333" i="12"/>
  <c r="AV327" i="12"/>
  <c r="AV321" i="12"/>
  <c r="AV315" i="12"/>
  <c r="AV309" i="12"/>
  <c r="AV303" i="12"/>
  <c r="AU293" i="12"/>
  <c r="AV293" i="12"/>
  <c r="AV282" i="12"/>
  <c r="AU266" i="12"/>
  <c r="AV266" i="12"/>
  <c r="AV167" i="12"/>
  <c r="AU167" i="12"/>
  <c r="AV149" i="12"/>
  <c r="AU149" i="12"/>
  <c r="AU130" i="12"/>
  <c r="AU101" i="12"/>
  <c r="AV82" i="12"/>
  <c r="AU82" i="12"/>
  <c r="AV111" i="12"/>
  <c r="AU111" i="12"/>
  <c r="AV100" i="12"/>
  <c r="AU100" i="12"/>
  <c r="AV78" i="12"/>
  <c r="AU78" i="12"/>
  <c r="AU290" i="12"/>
  <c r="AV290" i="12"/>
  <c r="AU275" i="12"/>
  <c r="AV275" i="12"/>
  <c r="AV95" i="12"/>
  <c r="AU95" i="12"/>
  <c r="AU272" i="12"/>
  <c r="AV272" i="12"/>
  <c r="AV165" i="12"/>
  <c r="AU165" i="12"/>
  <c r="AV154" i="12"/>
  <c r="AU154" i="12"/>
  <c r="AV84" i="12"/>
  <c r="AU84" i="12"/>
  <c r="AU263" i="12"/>
  <c r="AV263" i="12"/>
  <c r="AV141" i="12"/>
  <c r="AU141" i="12"/>
  <c r="AV123" i="12"/>
  <c r="AU123" i="12"/>
  <c r="AU613" i="12"/>
  <c r="AV613" i="12"/>
  <c r="AV161" i="12"/>
  <c r="AU161" i="12"/>
  <c r="AV113" i="12"/>
  <c r="AU113" i="12"/>
  <c r="AV367" i="12"/>
  <c r="AV361" i="12"/>
  <c r="AV355" i="12"/>
  <c r="AV349" i="12"/>
  <c r="AV343" i="12"/>
  <c r="AV337" i="12"/>
  <c r="AV331" i="12"/>
  <c r="AV325" i="12"/>
  <c r="AV319" i="12"/>
  <c r="AV313" i="12"/>
  <c r="AV307" i="12"/>
  <c r="AV301" i="12"/>
  <c r="AU284" i="12"/>
  <c r="AV284" i="12"/>
  <c r="AU155" i="12"/>
  <c r="AV136" i="12"/>
  <c r="AU136" i="12"/>
  <c r="AV125" i="12"/>
  <c r="AU125" i="12"/>
  <c r="AV107" i="12"/>
  <c r="AU107" i="12"/>
  <c r="AU88" i="12"/>
  <c r="AF1336" i="12"/>
  <c r="AU254" i="12"/>
  <c r="AV254" i="12"/>
  <c r="AV14" i="12"/>
  <c r="AU14" i="12"/>
  <c r="AU646" i="12"/>
  <c r="AU640" i="12"/>
  <c r="AU634" i="12"/>
  <c r="AU628" i="12"/>
  <c r="AU622" i="12"/>
  <c r="AU616" i="12"/>
  <c r="AU610" i="12"/>
  <c r="AV297" i="12"/>
  <c r="AV291" i="12"/>
  <c r="AV285" i="12"/>
  <c r="AV279" i="12"/>
  <c r="AV273" i="12"/>
  <c r="AV267" i="12"/>
  <c r="AV261" i="12"/>
  <c r="AU158" i="12"/>
  <c r="AU140" i="12"/>
  <c r="AU122" i="12"/>
  <c r="AU104" i="12"/>
  <c r="AV92" i="12"/>
  <c r="AU92" i="12"/>
  <c r="AU239" i="12"/>
  <c r="AV239" i="12"/>
  <c r="AU233" i="12"/>
  <c r="AV233" i="12"/>
  <c r="AU227" i="12"/>
  <c r="AV227" i="12"/>
  <c r="AV145" i="12"/>
  <c r="AU145" i="12"/>
  <c r="AV109" i="12"/>
  <c r="AU109" i="12"/>
  <c r="AV74" i="12"/>
  <c r="AU74" i="12"/>
  <c r="AV65" i="12"/>
  <c r="AU65" i="12"/>
  <c r="AV56" i="12"/>
  <c r="AU56" i="12"/>
  <c r="AV35" i="12"/>
  <c r="AU35" i="12"/>
  <c r="AV26" i="12"/>
  <c r="AU26" i="12"/>
  <c r="AV17" i="12"/>
  <c r="AU17" i="12"/>
  <c r="AU258" i="12"/>
  <c r="AV258" i="12"/>
  <c r="AU255" i="12"/>
  <c r="AV255" i="12"/>
  <c r="AU252" i="12"/>
  <c r="AV252" i="12"/>
  <c r="AU249" i="12"/>
  <c r="AV249" i="12"/>
  <c r="AU246" i="12"/>
  <c r="AV246" i="12"/>
  <c r="AU243" i="12"/>
  <c r="AV243" i="12"/>
  <c r="AU240" i="12"/>
  <c r="AV240" i="12"/>
  <c r="AU237" i="12"/>
  <c r="AV237" i="12"/>
  <c r="AU234" i="12"/>
  <c r="AV234" i="12"/>
  <c r="AU231" i="12"/>
  <c r="AV231" i="12"/>
  <c r="AU228" i="12"/>
  <c r="AV228" i="12"/>
  <c r="AU225" i="12"/>
  <c r="AV225" i="12"/>
  <c r="AV169" i="12"/>
  <c r="AU169" i="12"/>
  <c r="AV151" i="12"/>
  <c r="AU151" i="12"/>
  <c r="AV133" i="12"/>
  <c r="AU133" i="12"/>
  <c r="AV115" i="12"/>
  <c r="AU115" i="12"/>
  <c r="AV97" i="12"/>
  <c r="AU97" i="12"/>
  <c r="AU251" i="12"/>
  <c r="AV251" i="12"/>
  <c r="AU242" i="12"/>
  <c r="AV242" i="12"/>
  <c r="AU230" i="12"/>
  <c r="AV230" i="12"/>
  <c r="AU224" i="12"/>
  <c r="AV224" i="12"/>
  <c r="AV163" i="12"/>
  <c r="AU163" i="12"/>
  <c r="AV87" i="12"/>
  <c r="AU87" i="12"/>
  <c r="AV68" i="12"/>
  <c r="AU68" i="12"/>
  <c r="AV59" i="12"/>
  <c r="AU59" i="12"/>
  <c r="AV50" i="12"/>
  <c r="AU50" i="12"/>
  <c r="AV47" i="12"/>
  <c r="AU47" i="12"/>
  <c r="AV38" i="12"/>
  <c r="AU38" i="12"/>
  <c r="AV32" i="12"/>
  <c r="AU32" i="12"/>
  <c r="AV23" i="12"/>
  <c r="AU23" i="12"/>
  <c r="AV11" i="12"/>
  <c r="AU11" i="12"/>
  <c r="AV647" i="12"/>
  <c r="AV641" i="12"/>
  <c r="AV635" i="12"/>
  <c r="AV629" i="12"/>
  <c r="AV623" i="12"/>
  <c r="AV617" i="12"/>
  <c r="AV295" i="12"/>
  <c r="AV289" i="12"/>
  <c r="AV283" i="12"/>
  <c r="AV277" i="12"/>
  <c r="AV271" i="12"/>
  <c r="AV265" i="12"/>
  <c r="AV259" i="12"/>
  <c r="AU170" i="12"/>
  <c r="AU152" i="12"/>
  <c r="AU134" i="12"/>
  <c r="AU116" i="12"/>
  <c r="AU98" i="12"/>
  <c r="AU257" i="12"/>
  <c r="AV257" i="12"/>
  <c r="AU248" i="12"/>
  <c r="AV248" i="12"/>
  <c r="AU245" i="12"/>
  <c r="AV245" i="12"/>
  <c r="AU236" i="12"/>
  <c r="AV236" i="12"/>
  <c r="AV127" i="12"/>
  <c r="AU127" i="12"/>
  <c r="AV71" i="12"/>
  <c r="AU71" i="12"/>
  <c r="AV62" i="12"/>
  <c r="AU62" i="12"/>
  <c r="AV53" i="12"/>
  <c r="AU53" i="12"/>
  <c r="AV44" i="12"/>
  <c r="AU44" i="12"/>
  <c r="AV41" i="12"/>
  <c r="AU41" i="12"/>
  <c r="AV29" i="12"/>
  <c r="AU29" i="12"/>
  <c r="AV20" i="12"/>
  <c r="AU20" i="12"/>
  <c r="AV8" i="12"/>
  <c r="AU8" i="12"/>
  <c r="AN1336" i="12"/>
  <c r="AU256" i="12"/>
  <c r="AV256" i="12"/>
  <c r="AU253" i="12"/>
  <c r="AV253" i="12"/>
  <c r="AU250" i="12"/>
  <c r="AV250" i="12"/>
  <c r="AU247" i="12"/>
  <c r="AV247" i="12"/>
  <c r="AU244" i="12"/>
  <c r="AV244" i="12"/>
  <c r="AU241" i="12"/>
  <c r="AV241" i="12"/>
  <c r="AU238" i="12"/>
  <c r="AV238" i="12"/>
  <c r="AU235" i="12"/>
  <c r="AV235" i="12"/>
  <c r="AU232" i="12"/>
  <c r="AV232" i="12"/>
  <c r="AU229" i="12"/>
  <c r="AV229" i="12"/>
  <c r="AU226" i="12"/>
  <c r="AV226" i="12"/>
  <c r="AV157" i="12"/>
  <c r="AU157" i="12"/>
  <c r="AV139" i="12"/>
  <c r="AU139" i="12"/>
  <c r="AV121" i="12"/>
  <c r="AU121" i="12"/>
  <c r="AV103" i="12"/>
  <c r="AU103" i="12"/>
  <c r="AV80" i="12"/>
  <c r="AU80" i="12"/>
  <c r="AV223" i="12"/>
  <c r="AV222" i="12"/>
  <c r="AV221" i="12"/>
  <c r="AV220" i="12"/>
  <c r="AV219" i="12"/>
  <c r="AV218" i="12"/>
  <c r="AV217" i="12"/>
  <c r="AV216" i="12"/>
  <c r="AV215" i="12"/>
  <c r="AV214" i="12"/>
  <c r="AV213" i="12"/>
  <c r="AV212" i="12"/>
  <c r="AV211" i="12"/>
  <c r="AV210" i="12"/>
  <c r="AV209" i="12"/>
  <c r="AV208" i="12"/>
  <c r="AV207" i="12"/>
  <c r="AV206" i="12"/>
  <c r="AV205" i="12"/>
  <c r="AV204" i="12"/>
  <c r="AV203" i="12"/>
  <c r="AV202" i="12"/>
  <c r="AV201" i="12"/>
  <c r="AV200" i="12"/>
  <c r="AV199" i="12"/>
  <c r="AV198" i="12"/>
  <c r="AV197" i="12"/>
  <c r="AV196" i="12"/>
  <c r="AV195" i="12"/>
  <c r="AV194" i="12"/>
  <c r="AV193" i="12"/>
  <c r="AV192" i="12"/>
  <c r="AV191" i="12"/>
  <c r="AV190" i="12"/>
  <c r="AV189" i="12"/>
  <c r="AV188" i="12"/>
  <c r="AV187" i="12"/>
  <c r="AV186" i="12"/>
  <c r="AV185" i="12"/>
  <c r="AV184" i="12"/>
  <c r="AV183" i="12"/>
  <c r="AV182" i="12"/>
  <c r="AV181" i="12"/>
  <c r="AV180" i="12"/>
  <c r="AV179" i="12"/>
  <c r="AV178" i="12"/>
  <c r="AV177" i="12"/>
  <c r="AV176" i="12"/>
  <c r="AV175" i="12"/>
  <c r="AV174" i="12"/>
  <c r="AU168" i="12"/>
  <c r="AU162" i="12"/>
  <c r="AU156" i="12"/>
  <c r="AU150" i="12"/>
  <c r="AU144" i="12"/>
  <c r="AU138" i="12"/>
  <c r="AU132" i="12"/>
  <c r="AU126" i="12"/>
  <c r="AU120" i="12"/>
  <c r="AU114" i="12"/>
  <c r="AU108" i="12"/>
  <c r="AU102" i="12"/>
  <c r="AU96" i="12"/>
  <c r="AV86" i="12"/>
  <c r="AU86" i="12"/>
  <c r="AV72" i="12"/>
  <c r="AU72" i="12"/>
  <c r="AV69" i="12"/>
  <c r="AU69" i="12"/>
  <c r="AV66" i="12"/>
  <c r="AU66" i="12"/>
  <c r="AV63" i="12"/>
  <c r="AU63" i="12"/>
  <c r="AV60" i="12"/>
  <c r="AU60" i="12"/>
  <c r="AV57" i="12"/>
  <c r="AU57" i="12"/>
  <c r="AV54" i="12"/>
  <c r="AU54" i="12"/>
  <c r="AV51" i="12"/>
  <c r="AU51" i="12"/>
  <c r="AV48" i="12"/>
  <c r="AU48" i="12"/>
  <c r="AV45" i="12"/>
  <c r="AU45" i="12"/>
  <c r="AV42" i="12"/>
  <c r="AU42" i="12"/>
  <c r="AV39" i="12"/>
  <c r="AU39" i="12"/>
  <c r="AV36" i="12"/>
  <c r="AU36" i="12"/>
  <c r="AV33" i="12"/>
  <c r="AU33" i="12"/>
  <c r="AV30" i="12"/>
  <c r="AU30" i="12"/>
  <c r="AV27" i="12"/>
  <c r="AU27" i="12"/>
  <c r="AV24" i="12"/>
  <c r="AU24" i="12"/>
  <c r="AV21" i="12"/>
  <c r="AU21" i="12"/>
  <c r="AV18" i="12"/>
  <c r="AU18" i="12"/>
  <c r="AV15" i="12"/>
  <c r="AU15" i="12"/>
  <c r="AV12" i="12"/>
  <c r="AU12" i="12"/>
  <c r="AV9" i="12"/>
  <c r="AU9" i="12"/>
  <c r="AU91" i="12"/>
  <c r="AU85" i="12"/>
  <c r="AU79" i="12"/>
  <c r="AV73" i="12"/>
  <c r="AU73" i="12"/>
  <c r="AV70" i="12"/>
  <c r="AU70" i="12"/>
  <c r="AV67" i="12"/>
  <c r="AU67" i="12"/>
  <c r="AV64" i="12"/>
  <c r="AU64" i="12"/>
  <c r="AV61" i="12"/>
  <c r="AU61" i="12"/>
  <c r="AV58" i="12"/>
  <c r="AU58" i="12"/>
  <c r="AV55" i="12"/>
  <c r="AU55" i="12"/>
  <c r="AV52" i="12"/>
  <c r="AU52" i="12"/>
  <c r="AV49" i="12"/>
  <c r="AU49" i="12"/>
  <c r="AV46" i="12"/>
  <c r="AU46" i="12"/>
  <c r="AV43" i="12"/>
  <c r="AU43" i="12"/>
  <c r="AV40" i="12"/>
  <c r="AU40" i="12"/>
  <c r="AV37" i="12"/>
  <c r="AU37" i="12"/>
  <c r="AV34" i="12"/>
  <c r="AU34" i="12"/>
  <c r="AV31" i="12"/>
  <c r="AU31" i="12"/>
  <c r="AV28" i="12"/>
  <c r="AU28" i="12"/>
  <c r="AV25" i="12"/>
  <c r="AU25" i="12"/>
  <c r="AV22" i="12"/>
  <c r="AU22" i="12"/>
  <c r="AV19" i="12"/>
  <c r="AU19" i="12"/>
  <c r="AV16" i="12"/>
  <c r="AU16" i="12"/>
  <c r="AV13" i="12"/>
  <c r="AU13" i="12"/>
  <c r="AV10" i="12"/>
  <c r="AU10" i="12"/>
  <c r="AU34" i="11"/>
  <c r="AV33" i="11"/>
  <c r="AV32" i="11"/>
  <c r="AV31" i="11"/>
  <c r="AV30" i="11"/>
  <c r="AV29" i="11"/>
  <c r="AV28" i="11"/>
  <c r="AV27" i="11"/>
  <c r="AV26" i="11"/>
  <c r="AV25" i="11"/>
  <c r="AV24" i="11"/>
  <c r="AV23" i="11"/>
  <c r="AV22" i="11"/>
  <c r="AV21" i="11"/>
  <c r="AV20" i="11"/>
  <c r="AV19" i="11"/>
  <c r="AV18" i="11"/>
  <c r="AV17" i="11"/>
  <c r="AV16" i="11"/>
  <c r="AV15" i="11"/>
  <c r="AN383" i="11"/>
  <c r="AU383" i="11" l="1"/>
  <c r="AU1336" i="12"/>
  <c r="AT73" i="10"/>
  <c r="AR73" i="10"/>
  <c r="AJ73" i="10"/>
  <c r="AH73" i="10"/>
  <c r="AG73" i="10"/>
  <c r="AD73" i="10"/>
  <c r="AC73" i="10"/>
  <c r="AB73" i="10"/>
  <c r="K73" i="10"/>
  <c r="E73" i="10"/>
  <c r="AN72" i="10"/>
  <c r="AV72" i="10" s="1"/>
  <c r="AM72" i="10"/>
  <c r="AF72" i="10"/>
  <c r="AA72" i="10"/>
  <c r="AN71" i="10"/>
  <c r="AV71" i="10" s="1"/>
  <c r="AM71" i="10"/>
  <c r="AF71" i="10"/>
  <c r="AA71" i="10"/>
  <c r="AN70" i="10"/>
  <c r="AV70" i="10" s="1"/>
  <c r="AM70" i="10"/>
  <c r="AF70" i="10"/>
  <c r="AA70" i="10"/>
  <c r="AN69" i="10"/>
  <c r="AV69" i="10" s="1"/>
  <c r="AM69" i="10"/>
  <c r="AF69" i="10"/>
  <c r="AA69" i="10"/>
  <c r="AN68" i="10"/>
  <c r="AV68" i="10" s="1"/>
  <c r="AM68" i="10"/>
  <c r="AF68" i="10"/>
  <c r="AA68" i="10"/>
  <c r="AN67" i="10"/>
  <c r="AV67" i="10" s="1"/>
  <c r="AM67" i="10"/>
  <c r="AF67" i="10"/>
  <c r="AA67" i="10"/>
  <c r="AN66" i="10"/>
  <c r="AV66" i="10" s="1"/>
  <c r="AM66" i="10"/>
  <c r="AF66" i="10"/>
  <c r="AA66" i="10"/>
  <c r="AN65" i="10"/>
  <c r="AV65" i="10" s="1"/>
  <c r="AM65" i="10"/>
  <c r="AF65" i="10"/>
  <c r="AA65" i="10"/>
  <c r="AN64" i="10"/>
  <c r="AV64" i="10" s="1"/>
  <c r="AM64" i="10"/>
  <c r="AF64" i="10"/>
  <c r="AA64" i="10"/>
  <c r="AN63" i="10"/>
  <c r="AV63" i="10" s="1"/>
  <c r="AM63" i="10"/>
  <c r="AF63" i="10"/>
  <c r="AA63" i="10"/>
  <c r="AN62" i="10"/>
  <c r="AV62" i="10" s="1"/>
  <c r="AM62" i="10"/>
  <c r="AF62" i="10"/>
  <c r="AA62" i="10"/>
  <c r="AN61" i="10"/>
  <c r="AV61" i="10" s="1"/>
  <c r="AM61" i="10"/>
  <c r="AF61" i="10"/>
  <c r="AA61" i="10"/>
  <c r="AN60" i="10"/>
  <c r="AV60" i="10" s="1"/>
  <c r="AM60" i="10"/>
  <c r="AF60" i="10"/>
  <c r="AA60" i="10"/>
  <c r="AN59" i="10"/>
  <c r="AV59" i="10" s="1"/>
  <c r="AM59" i="10"/>
  <c r="AF59" i="10"/>
  <c r="AA59" i="10"/>
  <c r="AN58" i="10"/>
  <c r="AV58" i="10" s="1"/>
  <c r="AM58" i="10"/>
  <c r="AF58" i="10"/>
  <c r="AA58" i="10"/>
  <c r="AN57" i="10"/>
  <c r="AV57" i="10" s="1"/>
  <c r="AM57" i="10"/>
  <c r="AF57" i="10"/>
  <c r="AA57" i="10"/>
  <c r="AN56" i="10"/>
  <c r="AV56" i="10" s="1"/>
  <c r="AM56" i="10"/>
  <c r="AF56" i="10"/>
  <c r="AA56" i="10"/>
  <c r="AN55" i="10"/>
  <c r="AV55" i="10" s="1"/>
  <c r="AM55" i="10"/>
  <c r="AF55" i="10"/>
  <c r="AA55" i="10"/>
  <c r="AN54" i="10"/>
  <c r="AV54" i="10" s="1"/>
  <c r="AM54" i="10"/>
  <c r="AF54" i="10"/>
  <c r="AA54" i="10"/>
  <c r="AN53" i="10"/>
  <c r="AV53" i="10" s="1"/>
  <c r="AM53" i="10"/>
  <c r="AF53" i="10"/>
  <c r="AA53" i="10"/>
  <c r="AN52" i="10"/>
  <c r="AV52" i="10" s="1"/>
  <c r="AM52" i="10"/>
  <c r="AF52" i="10"/>
  <c r="AA52" i="10"/>
  <c r="AN51" i="10"/>
  <c r="AV51" i="10" s="1"/>
  <c r="AM51" i="10"/>
  <c r="AF51" i="10"/>
  <c r="AA51" i="10"/>
  <c r="AN50" i="10"/>
  <c r="AV50" i="10" s="1"/>
  <c r="AM50" i="10"/>
  <c r="AF50" i="10"/>
  <c r="AA50" i="10"/>
  <c r="AN49" i="10"/>
  <c r="AV49" i="10" s="1"/>
  <c r="AM49" i="10"/>
  <c r="AF49" i="10"/>
  <c r="AA49" i="10"/>
  <c r="AN48" i="10"/>
  <c r="AV48" i="10" s="1"/>
  <c r="AM48" i="10"/>
  <c r="AF48" i="10"/>
  <c r="AA48" i="10"/>
  <c r="AN47" i="10"/>
  <c r="AV47" i="10" s="1"/>
  <c r="AM47" i="10"/>
  <c r="AF47" i="10"/>
  <c r="AA47" i="10"/>
  <c r="AN46" i="10"/>
  <c r="AV46" i="10" s="1"/>
  <c r="AM46" i="10"/>
  <c r="AF46" i="10"/>
  <c r="AA46" i="10"/>
  <c r="AN45" i="10"/>
  <c r="AV45" i="10" s="1"/>
  <c r="AM45" i="10"/>
  <c r="AF45" i="10"/>
  <c r="AA45" i="10"/>
  <c r="AN44" i="10"/>
  <c r="AV44" i="10" s="1"/>
  <c r="AM44" i="10"/>
  <c r="AF44" i="10"/>
  <c r="AA44" i="10"/>
  <c r="AN43" i="10"/>
  <c r="AV43" i="10" s="1"/>
  <c r="AM43" i="10"/>
  <c r="AF43" i="10"/>
  <c r="AA43" i="10"/>
  <c r="AN42" i="10"/>
  <c r="AV42" i="10" s="1"/>
  <c r="AM42" i="10"/>
  <c r="AF42" i="10"/>
  <c r="AA42" i="10"/>
  <c r="AN41" i="10"/>
  <c r="AV41" i="10" s="1"/>
  <c r="AM41" i="10"/>
  <c r="AF41" i="10"/>
  <c r="AA41" i="10"/>
  <c r="AN40" i="10"/>
  <c r="AV40" i="10" s="1"/>
  <c r="AM40" i="10"/>
  <c r="AF40" i="10"/>
  <c r="AA40" i="10"/>
  <c r="AN39" i="10"/>
  <c r="AV39" i="10" s="1"/>
  <c r="AM39" i="10"/>
  <c r="AF39" i="10"/>
  <c r="AA39" i="10"/>
  <c r="AN38" i="10"/>
  <c r="AV38" i="10" s="1"/>
  <c r="AM38" i="10"/>
  <c r="AF38" i="10"/>
  <c r="AA38" i="10"/>
  <c r="AN37" i="10"/>
  <c r="AV37" i="10" s="1"/>
  <c r="AM37" i="10"/>
  <c r="AF37" i="10"/>
  <c r="AA37" i="10"/>
  <c r="AN36" i="10"/>
  <c r="AV36" i="10" s="1"/>
  <c r="AM36" i="10"/>
  <c r="AF36" i="10"/>
  <c r="AA36" i="10"/>
  <c r="AN35" i="10"/>
  <c r="AV35" i="10" s="1"/>
  <c r="AM35" i="10"/>
  <c r="AF35" i="10"/>
  <c r="AA35" i="10"/>
  <c r="AN34" i="10"/>
  <c r="AV34" i="10" s="1"/>
  <c r="AM34" i="10"/>
  <c r="AF34" i="10"/>
  <c r="AA34" i="10"/>
  <c r="AN33" i="10"/>
  <c r="AV33" i="10" s="1"/>
  <c r="AM33" i="10"/>
  <c r="AF33" i="10"/>
  <c r="AA33" i="10"/>
  <c r="AN32" i="10"/>
  <c r="AV32" i="10" s="1"/>
  <c r="AM32" i="10"/>
  <c r="AF32" i="10"/>
  <c r="AA32" i="10"/>
  <c r="AN31" i="10"/>
  <c r="AV31" i="10" s="1"/>
  <c r="AM31" i="10"/>
  <c r="AF31" i="10"/>
  <c r="AA31" i="10"/>
  <c r="AN30" i="10"/>
  <c r="AV30" i="10" s="1"/>
  <c r="AM30" i="10"/>
  <c r="AF30" i="10"/>
  <c r="AA30" i="10"/>
  <c r="AN29" i="10"/>
  <c r="AV29" i="10" s="1"/>
  <c r="AM29" i="10"/>
  <c r="AF29" i="10"/>
  <c r="AA29" i="10"/>
  <c r="AN28" i="10"/>
  <c r="AV28" i="10" s="1"/>
  <c r="AM28" i="10"/>
  <c r="AF28" i="10"/>
  <c r="AA28" i="10"/>
  <c r="AN27" i="10"/>
  <c r="AV27" i="10" s="1"/>
  <c r="AM27" i="10"/>
  <c r="AF27" i="10"/>
  <c r="AA27" i="10"/>
  <c r="AN26" i="10"/>
  <c r="AV26" i="10" s="1"/>
  <c r="AM26" i="10"/>
  <c r="AF26" i="10"/>
  <c r="AA26" i="10"/>
  <c r="AN25" i="10"/>
  <c r="AV25" i="10" s="1"/>
  <c r="AM25" i="10"/>
  <c r="AF25" i="10"/>
  <c r="AA25" i="10"/>
  <c r="AN24" i="10"/>
  <c r="AV24" i="10" s="1"/>
  <c r="AM24" i="10"/>
  <c r="AF24" i="10"/>
  <c r="AA24" i="10"/>
  <c r="AN23" i="10"/>
  <c r="AV23" i="10" s="1"/>
  <c r="AM23" i="10"/>
  <c r="AF23" i="10"/>
  <c r="AA23" i="10"/>
  <c r="AN22" i="10"/>
  <c r="AV22" i="10" s="1"/>
  <c r="AM22" i="10"/>
  <c r="AF22" i="10"/>
  <c r="AA22" i="10"/>
  <c r="AN21" i="10"/>
  <c r="AV21" i="10" s="1"/>
  <c r="AM21" i="10"/>
  <c r="AF21" i="10"/>
  <c r="AA21" i="10"/>
  <c r="AN20" i="10"/>
  <c r="AV20" i="10" s="1"/>
  <c r="AM20" i="10"/>
  <c r="AF20" i="10"/>
  <c r="AA20" i="10"/>
  <c r="AN19" i="10"/>
  <c r="AV19" i="10" s="1"/>
  <c r="AM19" i="10"/>
  <c r="AF19" i="10"/>
  <c r="AA19" i="10"/>
  <c r="AN18" i="10"/>
  <c r="AV18" i="10" s="1"/>
  <c r="AM18" i="10"/>
  <c r="AF18" i="10"/>
  <c r="AA18" i="10"/>
  <c r="AN17" i="10"/>
  <c r="AV17" i="10" s="1"/>
  <c r="AM17" i="10"/>
  <c r="AF17" i="10"/>
  <c r="AA17" i="10"/>
  <c r="AN16" i="10"/>
  <c r="AV16" i="10" s="1"/>
  <c r="AM16" i="10"/>
  <c r="AF16" i="10"/>
  <c r="AA16" i="10"/>
  <c r="AN15" i="10"/>
  <c r="AV15" i="10" s="1"/>
  <c r="AM15" i="10"/>
  <c r="AF15" i="10"/>
  <c r="AA15" i="10"/>
  <c r="AN14" i="10"/>
  <c r="AV14" i="10" s="1"/>
  <c r="AM14" i="10"/>
  <c r="AF14" i="10"/>
  <c r="AA14" i="10"/>
  <c r="AN13" i="10"/>
  <c r="AV13" i="10" s="1"/>
  <c r="AM13" i="10"/>
  <c r="AF13" i="10"/>
  <c r="AA13" i="10"/>
  <c r="AN12" i="10"/>
  <c r="AV12" i="10" s="1"/>
  <c r="AM12" i="10"/>
  <c r="AF12" i="10"/>
  <c r="AA12" i="10"/>
  <c r="AN11" i="10"/>
  <c r="AV11" i="10" s="1"/>
  <c r="AM11" i="10"/>
  <c r="AF11" i="10"/>
  <c r="AA11" i="10"/>
  <c r="AN10" i="10"/>
  <c r="AV10" i="10" s="1"/>
  <c r="AM10" i="10"/>
  <c r="AF10" i="10"/>
  <c r="AA10" i="10"/>
  <c r="AN9" i="10"/>
  <c r="AV9" i="10" s="1"/>
  <c r="AM9" i="10"/>
  <c r="AF9" i="10"/>
  <c r="AA9" i="10"/>
  <c r="AN8" i="10"/>
  <c r="AV8" i="10" s="1"/>
  <c r="AM8" i="10"/>
  <c r="AF8" i="10"/>
  <c r="AA8" i="10"/>
  <c r="J5" i="10"/>
  <c r="AF73" i="10" l="1"/>
  <c r="AU8" i="10"/>
  <c r="AU9" i="10"/>
  <c r="AU10" i="10"/>
  <c r="AU11" i="10"/>
  <c r="AU12" i="10"/>
  <c r="AU13" i="10"/>
  <c r="AU14" i="10"/>
  <c r="AU15" i="10"/>
  <c r="AU16" i="10"/>
  <c r="AU17" i="10"/>
  <c r="AU18" i="10"/>
  <c r="AU19" i="10"/>
  <c r="AU20" i="10"/>
  <c r="AU21" i="10"/>
  <c r="AU22" i="10"/>
  <c r="AU23" i="10"/>
  <c r="AU24" i="10"/>
  <c r="AU25" i="10"/>
  <c r="AU26" i="10"/>
  <c r="AU27" i="10"/>
  <c r="AU28" i="10"/>
  <c r="AU29" i="10"/>
  <c r="AU30" i="10"/>
  <c r="AU31" i="10"/>
  <c r="AU32" i="10"/>
  <c r="AU33" i="10"/>
  <c r="AU34" i="10"/>
  <c r="AU35" i="10"/>
  <c r="AU36" i="10"/>
  <c r="AU37" i="10"/>
  <c r="AU38" i="10"/>
  <c r="AU39" i="10"/>
  <c r="AU40" i="10"/>
  <c r="AU41" i="10"/>
  <c r="AU42" i="10"/>
  <c r="AU43" i="10"/>
  <c r="AU44" i="10"/>
  <c r="AU45" i="10"/>
  <c r="AU46" i="10"/>
  <c r="AU47" i="10"/>
  <c r="AU48" i="10"/>
  <c r="AU49" i="10"/>
  <c r="AU50" i="10"/>
  <c r="AU51" i="10"/>
  <c r="AU52" i="10"/>
  <c r="AU53" i="10"/>
  <c r="AU54" i="10"/>
  <c r="AU55" i="10"/>
  <c r="AU56" i="10"/>
  <c r="AU57" i="10"/>
  <c r="AU58" i="10"/>
  <c r="AU59" i="10"/>
  <c r="AU60" i="10"/>
  <c r="AU61" i="10"/>
  <c r="AU62" i="10"/>
  <c r="AU63" i="10"/>
  <c r="AU64" i="10"/>
  <c r="AU65" i="10"/>
  <c r="AU66" i="10"/>
  <c r="AU67" i="10"/>
  <c r="AU68" i="10"/>
  <c r="AU69" i="10"/>
  <c r="AU70" i="10"/>
  <c r="AU71" i="10"/>
  <c r="AU72" i="10"/>
  <c r="AN73" i="10"/>
  <c r="AU73" i="10" l="1"/>
  <c r="J5" i="7" l="1"/>
  <c r="AA8" i="7"/>
  <c r="AF8" i="7"/>
  <c r="AM8" i="7"/>
  <c r="AN8" i="7"/>
  <c r="AA9" i="7"/>
  <c r="AF9" i="7"/>
  <c r="AM9" i="7"/>
  <c r="AN9" i="7"/>
  <c r="AV9" i="7" s="1"/>
  <c r="AA10" i="7"/>
  <c r="AF10" i="7"/>
  <c r="AM10" i="7"/>
  <c r="AN10" i="7"/>
  <c r="AV10" i="7" s="1"/>
  <c r="AA11" i="7"/>
  <c r="AF11" i="7"/>
  <c r="AM11" i="7"/>
  <c r="AN11" i="7"/>
  <c r="AV11" i="7" s="1"/>
  <c r="AA12" i="7"/>
  <c r="AF12" i="7"/>
  <c r="AM12" i="7"/>
  <c r="AN12" i="7"/>
  <c r="AV12" i="7" s="1"/>
  <c r="AA13" i="7"/>
  <c r="AF13" i="7"/>
  <c r="AM13" i="7"/>
  <c r="AN13" i="7"/>
  <c r="AV13" i="7" s="1"/>
  <c r="AA14" i="7"/>
  <c r="AF14" i="7"/>
  <c r="AM14" i="7"/>
  <c r="AN14" i="7"/>
  <c r="AV14" i="7" s="1"/>
  <c r="AA15" i="7"/>
  <c r="AF15" i="7"/>
  <c r="AM15" i="7"/>
  <c r="AN15" i="7"/>
  <c r="AV15" i="7" s="1"/>
  <c r="AA16" i="7"/>
  <c r="AF16" i="7"/>
  <c r="AM16" i="7"/>
  <c r="AN16" i="7"/>
  <c r="AV16" i="7" s="1"/>
  <c r="AA17" i="7"/>
  <c r="AF17" i="7"/>
  <c r="AM17" i="7"/>
  <c r="AN17" i="7"/>
  <c r="AA18" i="7"/>
  <c r="AF18" i="7"/>
  <c r="AM18" i="7"/>
  <c r="AN18" i="7"/>
  <c r="AV18" i="7" s="1"/>
  <c r="AA19" i="7"/>
  <c r="AF19" i="7"/>
  <c r="AM19" i="7"/>
  <c r="AN19" i="7"/>
  <c r="AV19" i="7" s="1"/>
  <c r="AA20" i="7"/>
  <c r="AF20" i="7"/>
  <c r="AM20" i="7"/>
  <c r="AN20" i="7"/>
  <c r="AV20" i="7" s="1"/>
  <c r="AA21" i="7"/>
  <c r="AF21" i="7"/>
  <c r="AM21" i="7"/>
  <c r="AN21" i="7"/>
  <c r="AV21" i="7" s="1"/>
  <c r="AA22" i="7"/>
  <c r="AF22" i="7"/>
  <c r="AM22" i="7"/>
  <c r="AN22" i="7"/>
  <c r="AV22" i="7" s="1"/>
  <c r="AA23" i="7"/>
  <c r="AF23" i="7"/>
  <c r="AM23" i="7"/>
  <c r="AN23" i="7"/>
  <c r="AA24" i="7"/>
  <c r="AF24" i="7"/>
  <c r="AM24" i="7"/>
  <c r="AN24" i="7"/>
  <c r="AV24" i="7" s="1"/>
  <c r="AA25" i="7"/>
  <c r="AF25" i="7"/>
  <c r="AM25" i="7"/>
  <c r="AN25" i="7"/>
  <c r="AA26" i="7"/>
  <c r="AF26" i="7"/>
  <c r="AM26" i="7"/>
  <c r="AN26" i="7"/>
  <c r="AV26" i="7" s="1"/>
  <c r="AA27" i="7"/>
  <c r="AF27" i="7"/>
  <c r="AM27" i="7"/>
  <c r="AN27" i="7"/>
  <c r="AV27" i="7" s="1"/>
  <c r="AA28" i="7"/>
  <c r="AF28" i="7"/>
  <c r="AM28" i="7"/>
  <c r="AN28" i="7"/>
  <c r="AA29" i="7"/>
  <c r="AF29" i="7"/>
  <c r="AM29" i="7"/>
  <c r="AN29" i="7"/>
  <c r="AA30" i="7"/>
  <c r="AF30" i="7"/>
  <c r="AM30" i="7"/>
  <c r="AN30" i="7"/>
  <c r="AV30" i="7" s="1"/>
  <c r="AA31" i="7"/>
  <c r="AF31" i="7"/>
  <c r="AM31" i="7"/>
  <c r="AN31" i="7"/>
  <c r="AV31" i="7" s="1"/>
  <c r="AA32" i="7"/>
  <c r="AF32" i="7"/>
  <c r="AM32" i="7"/>
  <c r="AN32" i="7"/>
  <c r="AV32" i="7" s="1"/>
  <c r="AA33" i="7"/>
  <c r="AF33" i="7"/>
  <c r="AM33" i="7"/>
  <c r="AN33" i="7"/>
  <c r="AA34" i="7"/>
  <c r="AF34" i="7"/>
  <c r="AM34" i="7"/>
  <c r="AN34" i="7"/>
  <c r="AV34" i="7" s="1"/>
  <c r="AA35" i="7"/>
  <c r="AF35" i="7"/>
  <c r="AM35" i="7"/>
  <c r="AN35" i="7"/>
  <c r="AV35" i="7" s="1"/>
  <c r="AA36" i="7"/>
  <c r="AF36" i="7"/>
  <c r="AM36" i="7"/>
  <c r="AN36" i="7"/>
  <c r="AV36" i="7" s="1"/>
  <c r="AA37" i="7"/>
  <c r="AF37" i="7"/>
  <c r="AM37" i="7"/>
  <c r="AN37" i="7"/>
  <c r="AA38" i="7"/>
  <c r="AF38" i="7"/>
  <c r="AM38" i="7"/>
  <c r="AN38" i="7"/>
  <c r="AA39" i="7"/>
  <c r="AF39" i="7"/>
  <c r="AM39" i="7"/>
  <c r="AN39" i="7"/>
  <c r="AV39" i="7" s="1"/>
  <c r="AA40" i="7"/>
  <c r="AF40" i="7"/>
  <c r="AM40" i="7"/>
  <c r="AN40" i="7"/>
  <c r="AV40" i="7" s="1"/>
  <c r="AA41" i="7"/>
  <c r="AF41" i="7"/>
  <c r="AM41" i="7"/>
  <c r="AN41" i="7"/>
  <c r="AV41" i="7" s="1"/>
  <c r="AA42" i="7"/>
  <c r="AF42" i="7"/>
  <c r="AM42" i="7"/>
  <c r="AN42" i="7"/>
  <c r="AV42" i="7" s="1"/>
  <c r="AA43" i="7"/>
  <c r="AF43" i="7"/>
  <c r="AM43" i="7"/>
  <c r="AN43" i="7"/>
  <c r="AA44" i="7"/>
  <c r="AF44" i="7"/>
  <c r="AM44" i="7"/>
  <c r="AN44" i="7"/>
  <c r="AV44" i="7" s="1"/>
  <c r="AA45" i="7"/>
  <c r="AF45" i="7"/>
  <c r="AM45" i="7"/>
  <c r="AN45" i="7"/>
  <c r="AV45" i="7" s="1"/>
  <c r="AA46" i="7"/>
  <c r="AF46" i="7"/>
  <c r="AM46" i="7"/>
  <c r="AN46" i="7"/>
  <c r="AV46" i="7" s="1"/>
  <c r="AA47" i="7"/>
  <c r="AF47" i="7"/>
  <c r="AM47" i="7"/>
  <c r="AN47" i="7"/>
  <c r="AV47" i="7" s="1"/>
  <c r="AA48" i="7"/>
  <c r="AF48" i="7"/>
  <c r="AM48" i="7"/>
  <c r="AN48" i="7"/>
  <c r="AV48" i="7" s="1"/>
  <c r="AA49" i="7"/>
  <c r="AF49" i="7"/>
  <c r="AM49" i="7"/>
  <c r="AN49" i="7"/>
  <c r="AV49" i="7" s="1"/>
  <c r="AA50" i="7"/>
  <c r="AF50" i="7"/>
  <c r="AM50" i="7"/>
  <c r="AN50" i="7"/>
  <c r="AV50" i="7" s="1"/>
  <c r="AA51" i="7"/>
  <c r="AF51" i="7"/>
  <c r="AM51" i="7"/>
  <c r="AN51" i="7"/>
  <c r="AV51" i="7" s="1"/>
  <c r="AA52" i="7"/>
  <c r="AF52" i="7"/>
  <c r="AM52" i="7"/>
  <c r="AN52" i="7"/>
  <c r="AA53" i="7"/>
  <c r="AF53" i="7"/>
  <c r="AM53" i="7"/>
  <c r="AN53" i="7"/>
  <c r="AA54" i="7"/>
  <c r="AF54" i="7"/>
  <c r="AM54" i="7"/>
  <c r="AN54" i="7"/>
  <c r="AV54" i="7" s="1"/>
  <c r="AA55" i="7"/>
  <c r="AF55" i="7"/>
  <c r="AM55" i="7"/>
  <c r="AN55" i="7"/>
  <c r="AV55" i="7" s="1"/>
  <c r="AA56" i="7"/>
  <c r="AF56" i="7"/>
  <c r="AM56" i="7"/>
  <c r="AN56" i="7"/>
  <c r="AV56" i="7" s="1"/>
  <c r="AA57" i="7"/>
  <c r="AF57" i="7"/>
  <c r="AM57" i="7"/>
  <c r="AN57" i="7"/>
  <c r="AA58" i="7"/>
  <c r="AF58" i="7"/>
  <c r="AM58" i="7"/>
  <c r="AN58" i="7"/>
  <c r="AV58" i="7" s="1"/>
  <c r="AA59" i="7"/>
  <c r="AF59" i="7"/>
  <c r="AM59" i="7"/>
  <c r="AN59" i="7"/>
  <c r="AA60" i="7"/>
  <c r="AF60" i="7"/>
  <c r="AM60" i="7"/>
  <c r="AN60" i="7"/>
  <c r="AV60" i="7" s="1"/>
  <c r="AA61" i="7"/>
  <c r="AF61" i="7"/>
  <c r="AM61" i="7"/>
  <c r="AN61" i="7"/>
  <c r="AA62" i="7"/>
  <c r="AF62" i="7"/>
  <c r="AM62" i="7"/>
  <c r="AN62" i="7"/>
  <c r="AA63" i="7"/>
  <c r="AF63" i="7"/>
  <c r="AM63" i="7"/>
  <c r="AN63" i="7"/>
  <c r="AV63" i="7" s="1"/>
  <c r="AA64" i="7"/>
  <c r="AF64" i="7"/>
  <c r="AM64" i="7"/>
  <c r="AN64" i="7"/>
  <c r="AA65" i="7"/>
  <c r="AF65" i="7"/>
  <c r="AM65" i="7"/>
  <c r="AN65" i="7"/>
  <c r="AV65" i="7" s="1"/>
  <c r="AA66" i="7"/>
  <c r="AF66" i="7"/>
  <c r="AM66" i="7"/>
  <c r="AN66" i="7"/>
  <c r="AV66" i="7" s="1"/>
  <c r="AA67" i="7"/>
  <c r="AF67" i="7"/>
  <c r="AM67" i="7"/>
  <c r="AN67" i="7"/>
  <c r="AA68" i="7"/>
  <c r="AF68" i="7"/>
  <c r="AM68" i="7"/>
  <c r="AN68" i="7"/>
  <c r="AA69" i="7"/>
  <c r="AF69" i="7"/>
  <c r="AM69" i="7"/>
  <c r="AN69" i="7"/>
  <c r="AA70" i="7"/>
  <c r="AF70" i="7"/>
  <c r="AM70" i="7"/>
  <c r="AN70" i="7"/>
  <c r="AV70" i="7" s="1"/>
  <c r="AA71" i="7"/>
  <c r="AF71" i="7"/>
  <c r="AM71" i="7"/>
  <c r="AN71" i="7"/>
  <c r="AV71" i="7" s="1"/>
  <c r="AA72" i="7"/>
  <c r="AF72" i="7"/>
  <c r="AM72" i="7"/>
  <c r="AN72" i="7"/>
  <c r="AV72" i="7" s="1"/>
  <c r="AA73" i="7"/>
  <c r="AF73" i="7"/>
  <c r="AM73" i="7"/>
  <c r="AN73" i="7"/>
  <c r="AV73" i="7" s="1"/>
  <c r="AA74" i="7"/>
  <c r="AF74" i="7"/>
  <c r="AM74" i="7"/>
  <c r="AN74" i="7"/>
  <c r="AA75" i="7"/>
  <c r="AF75" i="7"/>
  <c r="AM75" i="7"/>
  <c r="AN75" i="7"/>
  <c r="AV75" i="7" s="1"/>
  <c r="AA76" i="7"/>
  <c r="AF76" i="7"/>
  <c r="AM76" i="7"/>
  <c r="AN76" i="7"/>
  <c r="AV76" i="7" s="1"/>
  <c r="AA77" i="7"/>
  <c r="AF77" i="7"/>
  <c r="AM77" i="7"/>
  <c r="AN77" i="7"/>
  <c r="AA78" i="7"/>
  <c r="AF78" i="7"/>
  <c r="AM78" i="7"/>
  <c r="AN78" i="7"/>
  <c r="AV78" i="7" s="1"/>
  <c r="AA79" i="7"/>
  <c r="AF79" i="7"/>
  <c r="AM79" i="7"/>
  <c r="AN79" i="7"/>
  <c r="AA80" i="7"/>
  <c r="AF80" i="7"/>
  <c r="AM80" i="7"/>
  <c r="AN80" i="7"/>
  <c r="AV80" i="7" s="1"/>
  <c r="AA81" i="7"/>
  <c r="AF81" i="7"/>
  <c r="AM81" i="7"/>
  <c r="AN81" i="7"/>
  <c r="AV81" i="7" s="1"/>
  <c r="AA82" i="7"/>
  <c r="AF82" i="7"/>
  <c r="AM82" i="7"/>
  <c r="AN82" i="7"/>
  <c r="AV82" i="7" s="1"/>
  <c r="AA83" i="7"/>
  <c r="AF83" i="7"/>
  <c r="AM83" i="7"/>
  <c r="AN83" i="7"/>
  <c r="AA84" i="7"/>
  <c r="AF84" i="7"/>
  <c r="AM84" i="7"/>
  <c r="AN84" i="7"/>
  <c r="AV84" i="7" s="1"/>
  <c r="AA85" i="7"/>
  <c r="AF85" i="7"/>
  <c r="AM85" i="7"/>
  <c r="AN85" i="7"/>
  <c r="AV85" i="7" s="1"/>
  <c r="AA86" i="7"/>
  <c r="AF86" i="7"/>
  <c r="AM86" i="7"/>
  <c r="AN86" i="7"/>
  <c r="AV86" i="7" s="1"/>
  <c r="AA87" i="7"/>
  <c r="AF87" i="7"/>
  <c r="AM87" i="7"/>
  <c r="AN87" i="7"/>
  <c r="AV87" i="7" s="1"/>
  <c r="AA88" i="7"/>
  <c r="AF88" i="7"/>
  <c r="AM88" i="7"/>
  <c r="AN88" i="7"/>
  <c r="AA89" i="7"/>
  <c r="AF89" i="7"/>
  <c r="AM89" i="7"/>
  <c r="AN89" i="7"/>
  <c r="AV89" i="7" s="1"/>
  <c r="AA90" i="7"/>
  <c r="AF90" i="7"/>
  <c r="AM90" i="7"/>
  <c r="AN90" i="7"/>
  <c r="AV90" i="7" s="1"/>
  <c r="AA91" i="7"/>
  <c r="AF91" i="7"/>
  <c r="AM91" i="7"/>
  <c r="AN91" i="7"/>
  <c r="AV91" i="7" s="1"/>
  <c r="AA92" i="7"/>
  <c r="AF92" i="7"/>
  <c r="AM92" i="7"/>
  <c r="AN92" i="7"/>
  <c r="AA93" i="7"/>
  <c r="AF93" i="7"/>
  <c r="AM93" i="7"/>
  <c r="AN93" i="7"/>
  <c r="AU93" i="7" s="1"/>
  <c r="AA94" i="7"/>
  <c r="AF94" i="7"/>
  <c r="AM94" i="7"/>
  <c r="AN94" i="7"/>
  <c r="AU94" i="7" s="1"/>
  <c r="AA95" i="7"/>
  <c r="AF95" i="7"/>
  <c r="AM95" i="7"/>
  <c r="AN95" i="7"/>
  <c r="AU95" i="7" s="1"/>
  <c r="AA96" i="7"/>
  <c r="AF96" i="7"/>
  <c r="AM96" i="7"/>
  <c r="AN96" i="7"/>
  <c r="AU96" i="7" s="1"/>
  <c r="AA97" i="7"/>
  <c r="AF97" i="7"/>
  <c r="AM97" i="7"/>
  <c r="AN97" i="7"/>
  <c r="AU97" i="7" s="1"/>
  <c r="AA98" i="7"/>
  <c r="AF98" i="7"/>
  <c r="AM98" i="7"/>
  <c r="AN98" i="7"/>
  <c r="AU98" i="7" s="1"/>
  <c r="AA99" i="7"/>
  <c r="AF99" i="7"/>
  <c r="AM99" i="7"/>
  <c r="AN99" i="7"/>
  <c r="AU99" i="7" s="1"/>
  <c r="AA100" i="7"/>
  <c r="AF100" i="7"/>
  <c r="AM100" i="7"/>
  <c r="AN100" i="7"/>
  <c r="AU100" i="7" s="1"/>
  <c r="AA101" i="7"/>
  <c r="AF101" i="7"/>
  <c r="AM101" i="7"/>
  <c r="AN101" i="7"/>
  <c r="AU101" i="7" s="1"/>
  <c r="AA102" i="7"/>
  <c r="AF102" i="7"/>
  <c r="AM102" i="7"/>
  <c r="AN102" i="7"/>
  <c r="AU102" i="7" s="1"/>
  <c r="AA103" i="7"/>
  <c r="AF103" i="7"/>
  <c r="AM103" i="7"/>
  <c r="AN103" i="7"/>
  <c r="AU103" i="7" s="1"/>
  <c r="AA104" i="7"/>
  <c r="AF104" i="7"/>
  <c r="AM104" i="7"/>
  <c r="AN104" i="7"/>
  <c r="AU104" i="7" s="1"/>
  <c r="AA105" i="7"/>
  <c r="AF105" i="7"/>
  <c r="AM105" i="7"/>
  <c r="AN105" i="7"/>
  <c r="AU105" i="7" s="1"/>
  <c r="AA106" i="7"/>
  <c r="AF106" i="7"/>
  <c r="AM106" i="7"/>
  <c r="AN106" i="7"/>
  <c r="AA107" i="7"/>
  <c r="AF107" i="7"/>
  <c r="AM107" i="7"/>
  <c r="AN107" i="7"/>
  <c r="AU107" i="7" s="1"/>
  <c r="AA108" i="7"/>
  <c r="AF108" i="7"/>
  <c r="AM108" i="7"/>
  <c r="AN108" i="7"/>
  <c r="AU108" i="7" s="1"/>
  <c r="AA109" i="7"/>
  <c r="AF109" i="7"/>
  <c r="AM109" i="7"/>
  <c r="AN109" i="7"/>
  <c r="AU109" i="7" s="1"/>
  <c r="AA110" i="7"/>
  <c r="AF110" i="7"/>
  <c r="AM110" i="7"/>
  <c r="AN110" i="7"/>
  <c r="AA111" i="7"/>
  <c r="AF111" i="7"/>
  <c r="AM111" i="7"/>
  <c r="AN111" i="7"/>
  <c r="AU111" i="7" s="1"/>
  <c r="AA112" i="7"/>
  <c r="AF112" i="7"/>
  <c r="AM112" i="7"/>
  <c r="AN112" i="7"/>
  <c r="AU112" i="7" s="1"/>
  <c r="AA113" i="7"/>
  <c r="AF113" i="7"/>
  <c r="AM113" i="7"/>
  <c r="AN113" i="7"/>
  <c r="AU113" i="7" s="1"/>
  <c r="AA114" i="7"/>
  <c r="AF114" i="7"/>
  <c r="AM114" i="7"/>
  <c r="AN114" i="7"/>
  <c r="AU114" i="7" s="1"/>
  <c r="AA115" i="7"/>
  <c r="AF115" i="7"/>
  <c r="AM115" i="7"/>
  <c r="AN115" i="7"/>
  <c r="AU115" i="7" s="1"/>
  <c r="AA116" i="7"/>
  <c r="AF116" i="7"/>
  <c r="AM116" i="7"/>
  <c r="AN116" i="7"/>
  <c r="AU116" i="7" s="1"/>
  <c r="AA117" i="7"/>
  <c r="AF117" i="7"/>
  <c r="AM117" i="7"/>
  <c r="AN117" i="7"/>
  <c r="AU117" i="7" s="1"/>
  <c r="AA118" i="7"/>
  <c r="AF118" i="7"/>
  <c r="AM118" i="7"/>
  <c r="AN118" i="7"/>
  <c r="AU118" i="7" s="1"/>
  <c r="AA119" i="7"/>
  <c r="AF119" i="7"/>
  <c r="AM119" i="7"/>
  <c r="AN119" i="7"/>
  <c r="AU119" i="7" s="1"/>
  <c r="AA120" i="7"/>
  <c r="AF120" i="7"/>
  <c r="AM120" i="7"/>
  <c r="AN120" i="7"/>
  <c r="AU120" i="7" s="1"/>
  <c r="AA121" i="7"/>
  <c r="AF121" i="7"/>
  <c r="AM121" i="7"/>
  <c r="AN121" i="7"/>
  <c r="AU121" i="7" s="1"/>
  <c r="AA122" i="7"/>
  <c r="AF122" i="7"/>
  <c r="AM122" i="7"/>
  <c r="AN122" i="7"/>
  <c r="AU122" i="7" s="1"/>
  <c r="AA123" i="7"/>
  <c r="AF123" i="7"/>
  <c r="AM123" i="7"/>
  <c r="AN123" i="7"/>
  <c r="AU123" i="7" s="1"/>
  <c r="AA124" i="7"/>
  <c r="AF124" i="7"/>
  <c r="AM124" i="7"/>
  <c r="AN124" i="7"/>
  <c r="AA125" i="7"/>
  <c r="AF125" i="7"/>
  <c r="AM125" i="7"/>
  <c r="AN125" i="7"/>
  <c r="AU125" i="7" s="1"/>
  <c r="AA126" i="7"/>
  <c r="AF126" i="7"/>
  <c r="AM126" i="7"/>
  <c r="AN126" i="7"/>
  <c r="AU126" i="7" s="1"/>
  <c r="AA127" i="7"/>
  <c r="AF127" i="7"/>
  <c r="AM127" i="7"/>
  <c r="AN127" i="7"/>
  <c r="AU127" i="7" s="1"/>
  <c r="AA128" i="7"/>
  <c r="AF128" i="7"/>
  <c r="AM128" i="7"/>
  <c r="AN128" i="7"/>
  <c r="AA129" i="7"/>
  <c r="AF129" i="7"/>
  <c r="AM129" i="7"/>
  <c r="AN129" i="7"/>
  <c r="AU129" i="7" s="1"/>
  <c r="AA130" i="7"/>
  <c r="AF130" i="7"/>
  <c r="AM130" i="7"/>
  <c r="AN130" i="7"/>
  <c r="AU130" i="7" s="1"/>
  <c r="AA131" i="7"/>
  <c r="AF131" i="7"/>
  <c r="AM131" i="7"/>
  <c r="AN131" i="7"/>
  <c r="AU131" i="7" s="1"/>
  <c r="AA132" i="7"/>
  <c r="AF132" i="7"/>
  <c r="AM132" i="7"/>
  <c r="AN132" i="7"/>
  <c r="AU132" i="7" s="1"/>
  <c r="AA133" i="7"/>
  <c r="AF133" i="7"/>
  <c r="AM133" i="7"/>
  <c r="AN133" i="7"/>
  <c r="AU133" i="7" s="1"/>
  <c r="AA134" i="7"/>
  <c r="AF134" i="7"/>
  <c r="AM134" i="7"/>
  <c r="AN134" i="7"/>
  <c r="AU134" i="7" s="1"/>
  <c r="AA135" i="7"/>
  <c r="AF135" i="7"/>
  <c r="AM135" i="7"/>
  <c r="AN135" i="7"/>
  <c r="AU135" i="7" s="1"/>
  <c r="AA136" i="7"/>
  <c r="AF136" i="7"/>
  <c r="AM136" i="7"/>
  <c r="AN136" i="7"/>
  <c r="AU136" i="7" s="1"/>
  <c r="AA137" i="7"/>
  <c r="AF137" i="7"/>
  <c r="AM137" i="7"/>
  <c r="AN137" i="7"/>
  <c r="AU137" i="7" s="1"/>
  <c r="AA138" i="7"/>
  <c r="AF138" i="7"/>
  <c r="AM138" i="7"/>
  <c r="AN138" i="7"/>
  <c r="AU138" i="7" s="1"/>
  <c r="AA139" i="7"/>
  <c r="AF139" i="7"/>
  <c r="AM139" i="7"/>
  <c r="AN139" i="7"/>
  <c r="AU139" i="7" s="1"/>
  <c r="AA140" i="7"/>
  <c r="AF140" i="7"/>
  <c r="AM140" i="7"/>
  <c r="AN140" i="7"/>
  <c r="AU140" i="7" s="1"/>
  <c r="AA141" i="7"/>
  <c r="AF141" i="7"/>
  <c r="AM141" i="7"/>
  <c r="AN141" i="7"/>
  <c r="AU141" i="7" s="1"/>
  <c r="AA142" i="7"/>
  <c r="AF142" i="7"/>
  <c r="AM142" i="7"/>
  <c r="AN142" i="7"/>
  <c r="AA143" i="7"/>
  <c r="AF143" i="7"/>
  <c r="AM143" i="7"/>
  <c r="AN143" i="7"/>
  <c r="AU143" i="7" s="1"/>
  <c r="AA144" i="7"/>
  <c r="AF144" i="7"/>
  <c r="AM144" i="7"/>
  <c r="AN144" i="7"/>
  <c r="AU144" i="7" s="1"/>
  <c r="AA145" i="7"/>
  <c r="AF145" i="7"/>
  <c r="AM145" i="7"/>
  <c r="AN145" i="7"/>
  <c r="AU145" i="7" s="1"/>
  <c r="AA146" i="7"/>
  <c r="AF146" i="7"/>
  <c r="AM146" i="7"/>
  <c r="AN146" i="7"/>
  <c r="AU146" i="7" s="1"/>
  <c r="AA147" i="7"/>
  <c r="AF147" i="7"/>
  <c r="AM147" i="7"/>
  <c r="AN147" i="7"/>
  <c r="AU147" i="7" s="1"/>
  <c r="AA148" i="7"/>
  <c r="AF148" i="7"/>
  <c r="AM148" i="7"/>
  <c r="AN148" i="7"/>
  <c r="AU148" i="7" s="1"/>
  <c r="AA149" i="7"/>
  <c r="AF149" i="7"/>
  <c r="AM149" i="7"/>
  <c r="AN149" i="7"/>
  <c r="AU149" i="7" s="1"/>
  <c r="AA150" i="7"/>
  <c r="AF150" i="7"/>
  <c r="AM150" i="7"/>
  <c r="AN150" i="7"/>
  <c r="AU150" i="7" s="1"/>
  <c r="AA151" i="7"/>
  <c r="AF151" i="7"/>
  <c r="AM151" i="7"/>
  <c r="AN151" i="7"/>
  <c r="AU151" i="7" s="1"/>
  <c r="AA152" i="7"/>
  <c r="AF152" i="7"/>
  <c r="AM152" i="7"/>
  <c r="AN152" i="7"/>
  <c r="AU152" i="7" s="1"/>
  <c r="AA153" i="7"/>
  <c r="AF153" i="7"/>
  <c r="AM153" i="7"/>
  <c r="AN153" i="7"/>
  <c r="AU153" i="7" s="1"/>
  <c r="AA154" i="7"/>
  <c r="AF154" i="7"/>
  <c r="AM154" i="7"/>
  <c r="AN154" i="7"/>
  <c r="AA155" i="7"/>
  <c r="AF155" i="7"/>
  <c r="AM155" i="7"/>
  <c r="AN155" i="7"/>
  <c r="AU155" i="7" s="1"/>
  <c r="AA156" i="7"/>
  <c r="AF156" i="7"/>
  <c r="AM156" i="7"/>
  <c r="AN156" i="7"/>
  <c r="AU156" i="7" s="1"/>
  <c r="AA157" i="7"/>
  <c r="AF157" i="7"/>
  <c r="AM157" i="7"/>
  <c r="AN157" i="7"/>
  <c r="AU157" i="7" s="1"/>
  <c r="AA158" i="7"/>
  <c r="AF158" i="7"/>
  <c r="AM158" i="7"/>
  <c r="AN158" i="7"/>
  <c r="AU158" i="7" s="1"/>
  <c r="AA159" i="7"/>
  <c r="AF159" i="7"/>
  <c r="AM159" i="7"/>
  <c r="AN159" i="7"/>
  <c r="AU159" i="7" s="1"/>
  <c r="AA160" i="7"/>
  <c r="AF160" i="7"/>
  <c r="AM160" i="7"/>
  <c r="AN160" i="7"/>
  <c r="AU160" i="7" s="1"/>
  <c r="AA161" i="7"/>
  <c r="AF161" i="7"/>
  <c r="AM161" i="7"/>
  <c r="AN161" i="7"/>
  <c r="AU161" i="7" s="1"/>
  <c r="AA162" i="7"/>
  <c r="AF162" i="7"/>
  <c r="AM162" i="7"/>
  <c r="AN162" i="7"/>
  <c r="AU162" i="7" s="1"/>
  <c r="AA163" i="7"/>
  <c r="AF163" i="7"/>
  <c r="AM163" i="7"/>
  <c r="AN163" i="7"/>
  <c r="AU163" i="7" s="1"/>
  <c r="AA164" i="7"/>
  <c r="AF164" i="7"/>
  <c r="AM164" i="7"/>
  <c r="AN164" i="7"/>
  <c r="AU164" i="7" s="1"/>
  <c r="AA165" i="7"/>
  <c r="AF165" i="7"/>
  <c r="AM165" i="7"/>
  <c r="AN165" i="7"/>
  <c r="AU165" i="7" s="1"/>
  <c r="AA166" i="7"/>
  <c r="AF166" i="7"/>
  <c r="AM166" i="7"/>
  <c r="AN166" i="7"/>
  <c r="AU166" i="7" s="1"/>
  <c r="AA167" i="7"/>
  <c r="AF167" i="7"/>
  <c r="AM167" i="7"/>
  <c r="AN167" i="7"/>
  <c r="AU167" i="7" s="1"/>
  <c r="AA168" i="7"/>
  <c r="AF168" i="7"/>
  <c r="AM168" i="7"/>
  <c r="AN168" i="7"/>
  <c r="AU168" i="7" s="1"/>
  <c r="AA169" i="7"/>
  <c r="AF169" i="7"/>
  <c r="AM169" i="7"/>
  <c r="AN169" i="7"/>
  <c r="AU169" i="7" s="1"/>
  <c r="AA170" i="7"/>
  <c r="AF170" i="7"/>
  <c r="AM170" i="7"/>
  <c r="AN170" i="7"/>
  <c r="AU170" i="7" s="1"/>
  <c r="AA171" i="7"/>
  <c r="AF171" i="7"/>
  <c r="AM171" i="7"/>
  <c r="AN171" i="7"/>
  <c r="AU171" i="7" s="1"/>
  <c r="AA172" i="7"/>
  <c r="AF172" i="7"/>
  <c r="AM172" i="7"/>
  <c r="AN172" i="7"/>
  <c r="AU172" i="7" s="1"/>
  <c r="AA173" i="7"/>
  <c r="AF173" i="7"/>
  <c r="AM173" i="7"/>
  <c r="AN173" i="7"/>
  <c r="AU173" i="7" s="1"/>
  <c r="AA174" i="7"/>
  <c r="AF174" i="7"/>
  <c r="AM174" i="7"/>
  <c r="AN174" i="7"/>
  <c r="AU174" i="7" s="1"/>
  <c r="AA175" i="7"/>
  <c r="AF175" i="7"/>
  <c r="AM175" i="7"/>
  <c r="AN175" i="7"/>
  <c r="AU175" i="7" s="1"/>
  <c r="AA176" i="7"/>
  <c r="AF176" i="7"/>
  <c r="AM176" i="7"/>
  <c r="AN176" i="7"/>
  <c r="AU176" i="7" s="1"/>
  <c r="AA177" i="7"/>
  <c r="AF177" i="7"/>
  <c r="AM177" i="7"/>
  <c r="AN177" i="7"/>
  <c r="AU177" i="7" s="1"/>
  <c r="AA178" i="7"/>
  <c r="AF178" i="7"/>
  <c r="AM178" i="7"/>
  <c r="AN178" i="7"/>
  <c r="AU178" i="7" s="1"/>
  <c r="AA179" i="7"/>
  <c r="AF179" i="7"/>
  <c r="AM179" i="7"/>
  <c r="AN179" i="7"/>
  <c r="AU179" i="7" s="1"/>
  <c r="AA180" i="7"/>
  <c r="AF180" i="7"/>
  <c r="AM180" i="7"/>
  <c r="AN180" i="7"/>
  <c r="AU180" i="7" s="1"/>
  <c r="AA181" i="7"/>
  <c r="AF181" i="7"/>
  <c r="AM181" i="7"/>
  <c r="AN181" i="7"/>
  <c r="AU181" i="7" s="1"/>
  <c r="AA182" i="7"/>
  <c r="AF182" i="7"/>
  <c r="AM182" i="7"/>
  <c r="AN182" i="7"/>
  <c r="AU182" i="7" s="1"/>
  <c r="AA183" i="7"/>
  <c r="AF183" i="7"/>
  <c r="AM183" i="7"/>
  <c r="AN183" i="7"/>
  <c r="AU183" i="7" s="1"/>
  <c r="AA184" i="7"/>
  <c r="AF184" i="7"/>
  <c r="AM184" i="7"/>
  <c r="AN184" i="7"/>
  <c r="AU184" i="7" s="1"/>
  <c r="AA185" i="7"/>
  <c r="AF185" i="7"/>
  <c r="AM185" i="7"/>
  <c r="AN185" i="7"/>
  <c r="AU185" i="7" s="1"/>
  <c r="AA186" i="7"/>
  <c r="AF186" i="7"/>
  <c r="AM186" i="7"/>
  <c r="AN186" i="7"/>
  <c r="AU186" i="7" s="1"/>
  <c r="AA187" i="7"/>
  <c r="AF187" i="7"/>
  <c r="AM187" i="7"/>
  <c r="AN187" i="7"/>
  <c r="AU187" i="7" s="1"/>
  <c r="AA188" i="7"/>
  <c r="AF188" i="7"/>
  <c r="AM188" i="7"/>
  <c r="AN188" i="7"/>
  <c r="AU188" i="7" s="1"/>
  <c r="AA189" i="7"/>
  <c r="AF189" i="7"/>
  <c r="AM189" i="7"/>
  <c r="AN189" i="7"/>
  <c r="AU189" i="7" s="1"/>
  <c r="AA190" i="7"/>
  <c r="AF190" i="7"/>
  <c r="AM190" i="7"/>
  <c r="AN190" i="7"/>
  <c r="AU190" i="7" s="1"/>
  <c r="AA191" i="7"/>
  <c r="AF191" i="7"/>
  <c r="AM191" i="7"/>
  <c r="AN191" i="7"/>
  <c r="AU191" i="7" s="1"/>
  <c r="AA192" i="7"/>
  <c r="AF192" i="7"/>
  <c r="AM192" i="7"/>
  <c r="AN192" i="7"/>
  <c r="AU192" i="7" s="1"/>
  <c r="AA193" i="7"/>
  <c r="AF193" i="7"/>
  <c r="AM193" i="7"/>
  <c r="AN193" i="7"/>
  <c r="AU193" i="7" s="1"/>
  <c r="AA194" i="7"/>
  <c r="AF194" i="7"/>
  <c r="AM194" i="7"/>
  <c r="AN194" i="7"/>
  <c r="AU194" i="7" s="1"/>
  <c r="AA195" i="7"/>
  <c r="AF195" i="7"/>
  <c r="AM195" i="7"/>
  <c r="AN195" i="7"/>
  <c r="AU195" i="7" s="1"/>
  <c r="AA196" i="7"/>
  <c r="AF196" i="7"/>
  <c r="AM196" i="7"/>
  <c r="AN196" i="7"/>
  <c r="AU196" i="7" s="1"/>
  <c r="AA197" i="7"/>
  <c r="AF197" i="7"/>
  <c r="AM197" i="7"/>
  <c r="AN197" i="7"/>
  <c r="AU197" i="7" s="1"/>
  <c r="AA198" i="7"/>
  <c r="AF198" i="7"/>
  <c r="AM198" i="7"/>
  <c r="AN198" i="7"/>
  <c r="AU198" i="7" s="1"/>
  <c r="AA199" i="7"/>
  <c r="AF199" i="7"/>
  <c r="AM199" i="7"/>
  <c r="AN199" i="7"/>
  <c r="AU199" i="7" s="1"/>
  <c r="AA200" i="7"/>
  <c r="AF200" i="7"/>
  <c r="AM200" i="7"/>
  <c r="AN200" i="7"/>
  <c r="AU200" i="7" s="1"/>
  <c r="AA201" i="7"/>
  <c r="AF201" i="7"/>
  <c r="AM201" i="7"/>
  <c r="AN201" i="7"/>
  <c r="AU201" i="7" s="1"/>
  <c r="AA202" i="7"/>
  <c r="AF202" i="7"/>
  <c r="AM202" i="7"/>
  <c r="AN202" i="7"/>
  <c r="AU202" i="7" s="1"/>
  <c r="AA203" i="7"/>
  <c r="AF203" i="7"/>
  <c r="AM203" i="7"/>
  <c r="AN203" i="7"/>
  <c r="AU203" i="7" s="1"/>
  <c r="AA204" i="7"/>
  <c r="AF204" i="7"/>
  <c r="AM204" i="7"/>
  <c r="AN204" i="7"/>
  <c r="AU204" i="7" s="1"/>
  <c r="AA205" i="7"/>
  <c r="AF205" i="7"/>
  <c r="AM205" i="7"/>
  <c r="AN205" i="7"/>
  <c r="AU205" i="7" s="1"/>
  <c r="AA206" i="7"/>
  <c r="AF206" i="7"/>
  <c r="AM206" i="7"/>
  <c r="AN206" i="7"/>
  <c r="AU206" i="7" s="1"/>
  <c r="AA207" i="7"/>
  <c r="AF207" i="7"/>
  <c r="AM207" i="7"/>
  <c r="AN207" i="7"/>
  <c r="AU207" i="7" s="1"/>
  <c r="AA208" i="7"/>
  <c r="AF208" i="7"/>
  <c r="AM208" i="7"/>
  <c r="AN208" i="7"/>
  <c r="AU208" i="7" s="1"/>
  <c r="AA209" i="7"/>
  <c r="AF209" i="7"/>
  <c r="AM209" i="7"/>
  <c r="AN209" i="7"/>
  <c r="AU209" i="7" s="1"/>
  <c r="AA210" i="7"/>
  <c r="AF210" i="7"/>
  <c r="AM210" i="7"/>
  <c r="AN210" i="7"/>
  <c r="AU210" i="7" s="1"/>
  <c r="AA211" i="7"/>
  <c r="AF211" i="7"/>
  <c r="AM211" i="7"/>
  <c r="AN211" i="7"/>
  <c r="AU211" i="7" s="1"/>
  <c r="AA212" i="7"/>
  <c r="AF212" i="7"/>
  <c r="AM212" i="7"/>
  <c r="AN212" i="7"/>
  <c r="AU212" i="7" s="1"/>
  <c r="AA213" i="7"/>
  <c r="AF213" i="7"/>
  <c r="AM213" i="7"/>
  <c r="AN213" i="7"/>
  <c r="AU213" i="7" s="1"/>
  <c r="AA214" i="7"/>
  <c r="AF214" i="7"/>
  <c r="AM214" i="7"/>
  <c r="AN214" i="7"/>
  <c r="AU214" i="7" s="1"/>
  <c r="AA215" i="7"/>
  <c r="AF215" i="7"/>
  <c r="AM215" i="7"/>
  <c r="AN215" i="7"/>
  <c r="AU215" i="7" s="1"/>
  <c r="AA216" i="7"/>
  <c r="AF216" i="7"/>
  <c r="AM216" i="7"/>
  <c r="AN216" i="7"/>
  <c r="AU216" i="7" s="1"/>
  <c r="AA217" i="7"/>
  <c r="AF217" i="7"/>
  <c r="AM217" i="7"/>
  <c r="AN217" i="7"/>
  <c r="AU217" i="7" s="1"/>
  <c r="AA218" i="7"/>
  <c r="AF218" i="7"/>
  <c r="AM218" i="7"/>
  <c r="AN218" i="7"/>
  <c r="AU218" i="7" s="1"/>
  <c r="AA219" i="7"/>
  <c r="AF219" i="7"/>
  <c r="AM219" i="7"/>
  <c r="AN219" i="7"/>
  <c r="AU219" i="7" s="1"/>
  <c r="AA220" i="7"/>
  <c r="AF220" i="7"/>
  <c r="AM220" i="7"/>
  <c r="AN220" i="7"/>
  <c r="AU220" i="7" s="1"/>
  <c r="AA221" i="7"/>
  <c r="AF221" i="7"/>
  <c r="AM221" i="7"/>
  <c r="AN221" i="7"/>
  <c r="AU221" i="7" s="1"/>
  <c r="AA222" i="7"/>
  <c r="AF222" i="7"/>
  <c r="AM222" i="7"/>
  <c r="AN222" i="7"/>
  <c r="AU222" i="7" s="1"/>
  <c r="AA223" i="7"/>
  <c r="AF223" i="7"/>
  <c r="AM223" i="7"/>
  <c r="AN223" i="7"/>
  <c r="AU223" i="7" s="1"/>
  <c r="AA224" i="7"/>
  <c r="AF224" i="7"/>
  <c r="AM224" i="7"/>
  <c r="AN224" i="7"/>
  <c r="AU224" i="7" s="1"/>
  <c r="AA225" i="7"/>
  <c r="AF225" i="7"/>
  <c r="AM225" i="7"/>
  <c r="AN225" i="7"/>
  <c r="AU225" i="7" s="1"/>
  <c r="AA226" i="7"/>
  <c r="AF226" i="7"/>
  <c r="AM226" i="7"/>
  <c r="AN226" i="7"/>
  <c r="AU226" i="7" s="1"/>
  <c r="AA227" i="7"/>
  <c r="AF227" i="7"/>
  <c r="AM227" i="7"/>
  <c r="AN227" i="7"/>
  <c r="AU227" i="7" s="1"/>
  <c r="AA228" i="7"/>
  <c r="AF228" i="7"/>
  <c r="AM228" i="7"/>
  <c r="AN228" i="7"/>
  <c r="AU228" i="7" s="1"/>
  <c r="AA229" i="7"/>
  <c r="AF229" i="7"/>
  <c r="AM229" i="7"/>
  <c r="AN229" i="7"/>
  <c r="AU229" i="7" s="1"/>
  <c r="AA230" i="7"/>
  <c r="AF230" i="7"/>
  <c r="AM230" i="7"/>
  <c r="AN230" i="7"/>
  <c r="AU230" i="7" s="1"/>
  <c r="AA231" i="7"/>
  <c r="AF231" i="7"/>
  <c r="AM231" i="7"/>
  <c r="AN231" i="7"/>
  <c r="AU231" i="7" s="1"/>
  <c r="AA232" i="7"/>
  <c r="AF232" i="7"/>
  <c r="AM232" i="7"/>
  <c r="AN232" i="7"/>
  <c r="AU232" i="7" s="1"/>
  <c r="AA233" i="7"/>
  <c r="AF233" i="7"/>
  <c r="AM233" i="7"/>
  <c r="AN233" i="7"/>
  <c r="AU233" i="7" s="1"/>
  <c r="AA234" i="7"/>
  <c r="AF234" i="7"/>
  <c r="AM234" i="7"/>
  <c r="AN234" i="7"/>
  <c r="AU234" i="7" s="1"/>
  <c r="AA235" i="7"/>
  <c r="AF235" i="7"/>
  <c r="AM235" i="7"/>
  <c r="AN235" i="7"/>
  <c r="AV235" i="7" s="1"/>
  <c r="AA236" i="7"/>
  <c r="AF236" i="7"/>
  <c r="AM236" i="7"/>
  <c r="AN236" i="7"/>
  <c r="AV236" i="7" s="1"/>
  <c r="AA237" i="7"/>
  <c r="AF237" i="7"/>
  <c r="AM237" i="7"/>
  <c r="AN237" i="7"/>
  <c r="AV237" i="7" s="1"/>
  <c r="AA238" i="7"/>
  <c r="AF238" i="7"/>
  <c r="AM238" i="7"/>
  <c r="AN238" i="7"/>
  <c r="AV238" i="7" s="1"/>
  <c r="AA239" i="7"/>
  <c r="AF239" i="7"/>
  <c r="AM239" i="7"/>
  <c r="AN239" i="7"/>
  <c r="AV239" i="7" s="1"/>
  <c r="AA240" i="7"/>
  <c r="AF240" i="7"/>
  <c r="AM240" i="7"/>
  <c r="AN240" i="7"/>
  <c r="AV240" i="7" s="1"/>
  <c r="AA241" i="7"/>
  <c r="AF241" i="7"/>
  <c r="AM241" i="7"/>
  <c r="AN241" i="7"/>
  <c r="AV241" i="7" s="1"/>
  <c r="AA242" i="7"/>
  <c r="AF242" i="7"/>
  <c r="AM242" i="7"/>
  <c r="AN242" i="7"/>
  <c r="AV242" i="7" s="1"/>
  <c r="AA243" i="7"/>
  <c r="AF243" i="7"/>
  <c r="AM243" i="7"/>
  <c r="AN243" i="7"/>
  <c r="AV243" i="7" s="1"/>
  <c r="AA244" i="7"/>
  <c r="AF244" i="7"/>
  <c r="AM244" i="7"/>
  <c r="AN244" i="7"/>
  <c r="AV244" i="7" s="1"/>
  <c r="AA245" i="7"/>
  <c r="AF245" i="7"/>
  <c r="AM245" i="7"/>
  <c r="AN245" i="7"/>
  <c r="AV245" i="7" s="1"/>
  <c r="AA246" i="7"/>
  <c r="AF246" i="7"/>
  <c r="AM246" i="7"/>
  <c r="AN246" i="7"/>
  <c r="AV246" i="7" s="1"/>
  <c r="AA247" i="7"/>
  <c r="AF247" i="7"/>
  <c r="AM247" i="7"/>
  <c r="AN247" i="7"/>
  <c r="AV247" i="7" s="1"/>
  <c r="AA248" i="7"/>
  <c r="AF248" i="7"/>
  <c r="AM248" i="7"/>
  <c r="AN248" i="7"/>
  <c r="AV248" i="7" s="1"/>
  <c r="AA249" i="7"/>
  <c r="AF249" i="7"/>
  <c r="AM249" i="7"/>
  <c r="AN249" i="7"/>
  <c r="AV249" i="7" s="1"/>
  <c r="AA250" i="7"/>
  <c r="AF250" i="7"/>
  <c r="AM250" i="7"/>
  <c r="AN250" i="7"/>
  <c r="AV250" i="7" s="1"/>
  <c r="AA251" i="7"/>
  <c r="AF251" i="7"/>
  <c r="AM251" i="7"/>
  <c r="AN251" i="7"/>
  <c r="AV251" i="7" s="1"/>
  <c r="AA252" i="7"/>
  <c r="AF252" i="7"/>
  <c r="AM252" i="7"/>
  <c r="AN252" i="7"/>
  <c r="AV252" i="7" s="1"/>
  <c r="AA253" i="7"/>
  <c r="AF253" i="7"/>
  <c r="AM253" i="7"/>
  <c r="AN253" i="7"/>
  <c r="AV253" i="7" s="1"/>
  <c r="AA254" i="7"/>
  <c r="AF254" i="7"/>
  <c r="AM254" i="7"/>
  <c r="AN254" i="7"/>
  <c r="AV254" i="7" s="1"/>
  <c r="AA255" i="7"/>
  <c r="AF255" i="7"/>
  <c r="AM255" i="7"/>
  <c r="AN255" i="7"/>
  <c r="AV255" i="7" s="1"/>
  <c r="AA256" i="7"/>
  <c r="AF256" i="7"/>
  <c r="AM256" i="7"/>
  <c r="AN256" i="7"/>
  <c r="AV256" i="7" s="1"/>
  <c r="AA257" i="7"/>
  <c r="AF257" i="7"/>
  <c r="AM257" i="7"/>
  <c r="AN257" i="7"/>
  <c r="AV257" i="7" s="1"/>
  <c r="AA258" i="7"/>
  <c r="AF258" i="7"/>
  <c r="AM258" i="7"/>
  <c r="AN258" i="7"/>
  <c r="AV258" i="7" s="1"/>
  <c r="AA259" i="7"/>
  <c r="AF259" i="7"/>
  <c r="AM259" i="7"/>
  <c r="AN259" i="7"/>
  <c r="AV259" i="7" s="1"/>
  <c r="AA260" i="7"/>
  <c r="AF260" i="7"/>
  <c r="AM260" i="7"/>
  <c r="AN260" i="7"/>
  <c r="AV260" i="7" s="1"/>
  <c r="AA261" i="7"/>
  <c r="AF261" i="7"/>
  <c r="AM261" i="7"/>
  <c r="AN261" i="7"/>
  <c r="AV261" i="7" s="1"/>
  <c r="AA262" i="7"/>
  <c r="AF262" i="7"/>
  <c r="AM262" i="7"/>
  <c r="AN262" i="7"/>
  <c r="AV262" i="7" s="1"/>
  <c r="AA263" i="7"/>
  <c r="AF263" i="7"/>
  <c r="AM263" i="7"/>
  <c r="AN263" i="7"/>
  <c r="AV263" i="7" s="1"/>
  <c r="AA264" i="7"/>
  <c r="AF264" i="7"/>
  <c r="AM264" i="7"/>
  <c r="AN264" i="7"/>
  <c r="AV264" i="7" s="1"/>
  <c r="AA265" i="7"/>
  <c r="AF265" i="7"/>
  <c r="AM265" i="7"/>
  <c r="AN265" i="7"/>
  <c r="AV265" i="7" s="1"/>
  <c r="AA266" i="7"/>
  <c r="AF266" i="7"/>
  <c r="AM266" i="7"/>
  <c r="AN266" i="7"/>
  <c r="AV266" i="7" s="1"/>
  <c r="E267" i="7"/>
  <c r="K267" i="7"/>
  <c r="AB267" i="7"/>
  <c r="AC267" i="7"/>
  <c r="AD267" i="7"/>
  <c r="AG267" i="7"/>
  <c r="AH267" i="7"/>
  <c r="AJ267" i="7"/>
  <c r="AP267" i="7"/>
  <c r="AR267" i="7"/>
  <c r="AT267" i="7"/>
  <c r="AU263" i="7" l="1"/>
  <c r="AU252" i="7"/>
  <c r="AU242" i="7"/>
  <c r="AU248" i="7"/>
  <c r="AV94" i="7"/>
  <c r="AU264" i="7"/>
  <c r="AU260" i="7"/>
  <c r="AU266" i="7"/>
  <c r="AU258" i="7"/>
  <c r="AU251" i="7"/>
  <c r="AU87" i="7"/>
  <c r="AV168" i="7"/>
  <c r="AV104" i="7"/>
  <c r="AU239" i="7"/>
  <c r="AV217" i="7"/>
  <c r="AV132" i="7"/>
  <c r="AU240" i="7"/>
  <c r="AU236" i="7"/>
  <c r="AV194" i="7"/>
  <c r="AU254" i="7"/>
  <c r="AU246" i="7"/>
  <c r="AV210" i="7"/>
  <c r="AV173" i="7"/>
  <c r="AU41" i="7"/>
  <c r="AV221" i="7"/>
  <c r="AV160" i="7"/>
  <c r="AU58" i="7"/>
  <c r="AU257" i="7"/>
  <c r="AU245" i="7"/>
  <c r="AV196" i="7"/>
  <c r="AV164" i="7"/>
  <c r="AU80" i="7"/>
  <c r="AU265" i="7"/>
  <c r="AU259" i="7"/>
  <c r="AU253" i="7"/>
  <c r="AU247" i="7"/>
  <c r="AU241" i="7"/>
  <c r="AU235" i="7"/>
  <c r="AV193" i="7"/>
  <c r="AV176" i="7"/>
  <c r="AV169" i="7"/>
  <c r="AV165" i="7"/>
  <c r="AV114" i="7"/>
  <c r="AV100" i="7"/>
  <c r="AV93" i="7"/>
  <c r="AU86" i="7"/>
  <c r="AU73" i="7"/>
  <c r="AU51" i="7"/>
  <c r="AU261" i="7"/>
  <c r="AU255" i="7"/>
  <c r="AU249" i="7"/>
  <c r="AU243" i="7"/>
  <c r="AU237" i="7"/>
  <c r="AV215" i="7"/>
  <c r="AV211" i="7"/>
  <c r="AV181" i="7"/>
  <c r="AV108" i="7"/>
  <c r="AU262" i="7"/>
  <c r="AU256" i="7"/>
  <c r="AU250" i="7"/>
  <c r="AU244" i="7"/>
  <c r="AU238" i="7"/>
  <c r="AV224" i="7"/>
  <c r="AV220" i="7"/>
  <c r="AV216" i="7"/>
  <c r="AV212" i="7"/>
  <c r="AV185" i="7"/>
  <c r="AV178" i="7"/>
  <c r="AV153" i="7"/>
  <c r="AV116" i="7"/>
  <c r="AV112" i="7"/>
  <c r="AV229" i="7"/>
  <c r="AV198" i="7"/>
  <c r="AV230" i="7"/>
  <c r="AV226" i="7"/>
  <c r="AV222" i="7"/>
  <c r="AV205" i="7"/>
  <c r="AV179" i="7"/>
  <c r="AV174" i="7"/>
  <c r="AV170" i="7"/>
  <c r="AV136" i="7"/>
  <c r="AV129" i="7"/>
  <c r="AV234" i="7"/>
  <c r="AV206" i="7"/>
  <c r="AV188" i="7"/>
  <c r="AV184" i="7"/>
  <c r="AV180" i="7"/>
  <c r="AV175" i="7"/>
  <c r="AV152" i="7"/>
  <c r="AU44" i="7"/>
  <c r="AU40" i="7"/>
  <c r="AV227" i="7"/>
  <c r="AV208" i="7"/>
  <c r="AV203" i="7"/>
  <c r="AV199" i="7"/>
  <c r="AV190" i="7"/>
  <c r="AV186" i="7"/>
  <c r="AV158" i="7"/>
  <c r="AV147" i="7"/>
  <c r="AV140" i="7"/>
  <c r="AV120" i="7"/>
  <c r="AV102" i="7"/>
  <c r="AV98" i="7"/>
  <c r="AU55" i="7"/>
  <c r="AU22" i="7"/>
  <c r="AV232" i="7"/>
  <c r="AV214" i="7"/>
  <c r="AV209" i="7"/>
  <c r="AV204" i="7"/>
  <c r="AV200" i="7"/>
  <c r="AV191" i="7"/>
  <c r="AV172" i="7"/>
  <c r="AV167" i="7"/>
  <c r="AV159" i="7"/>
  <c r="AV148" i="7"/>
  <c r="AV141" i="7"/>
  <c r="AU35" i="7"/>
  <c r="AU13" i="7"/>
  <c r="AV123" i="7"/>
  <c r="AV111" i="7"/>
  <c r="AV99" i="7"/>
  <c r="AU70" i="7"/>
  <c r="AU50" i="7"/>
  <c r="AU39" i="7"/>
  <c r="AU32" i="7"/>
  <c r="AU19" i="7"/>
  <c r="AV117" i="7"/>
  <c r="AV105" i="7"/>
  <c r="AV96" i="7"/>
  <c r="AU9" i="7"/>
  <c r="AV233" i="7"/>
  <c r="AV228" i="7"/>
  <c r="AV223" i="7"/>
  <c r="AV218" i="7"/>
  <c r="AV202" i="7"/>
  <c r="AV197" i="7"/>
  <c r="AV192" i="7"/>
  <c r="AV187" i="7"/>
  <c r="AV182" i="7"/>
  <c r="AV166" i="7"/>
  <c r="AV146" i="7"/>
  <c r="AV135" i="7"/>
  <c r="AU14" i="7"/>
  <c r="AU10" i="7"/>
  <c r="AU76" i="7"/>
  <c r="AU106" i="7"/>
  <c r="AV106" i="7"/>
  <c r="AU82" i="7"/>
  <c r="AU75" i="7"/>
  <c r="AU71" i="7"/>
  <c r="AV53" i="7"/>
  <c r="AU53" i="7"/>
  <c r="AU46" i="7"/>
  <c r="AU34" i="7"/>
  <c r="AU27" i="7"/>
  <c r="AU20" i="7"/>
  <c r="AV37" i="7"/>
  <c r="AU37" i="7"/>
  <c r="AU110" i="7"/>
  <c r="AV110" i="7"/>
  <c r="AV17" i="7"/>
  <c r="AU17" i="7"/>
  <c r="AU124" i="7"/>
  <c r="AV124" i="7"/>
  <c r="AV61" i="7"/>
  <c r="AU61" i="7"/>
  <c r="AV8" i="7"/>
  <c r="AU8" i="7"/>
  <c r="AU128" i="7"/>
  <c r="AV128" i="7"/>
  <c r="AV68" i="7"/>
  <c r="AU68" i="7"/>
  <c r="AV231" i="7"/>
  <c r="AV225" i="7"/>
  <c r="AV219" i="7"/>
  <c r="AV213" i="7"/>
  <c r="AV207" i="7"/>
  <c r="AV201" i="7"/>
  <c r="AV195" i="7"/>
  <c r="AV189" i="7"/>
  <c r="AV183" i="7"/>
  <c r="AV177" i="7"/>
  <c r="AV171" i="7"/>
  <c r="AU142" i="7"/>
  <c r="AV142" i="7"/>
  <c r="AV138" i="7"/>
  <c r="AV77" i="7"/>
  <c r="AU77" i="7"/>
  <c r="AV25" i="7"/>
  <c r="AU25" i="7"/>
  <c r="AU154" i="7"/>
  <c r="AV154" i="7"/>
  <c r="AV134" i="7"/>
  <c r="AV130" i="7"/>
  <c r="AV126" i="7"/>
  <c r="AV122" i="7"/>
  <c r="AV118" i="7"/>
  <c r="AV92" i="7"/>
  <c r="AU92" i="7"/>
  <c r="AU89" i="7"/>
  <c r="AU63" i="7"/>
  <c r="AU56" i="7"/>
  <c r="AV29" i="7"/>
  <c r="AU29" i="7"/>
  <c r="AU15" i="7"/>
  <c r="AV83" i="7"/>
  <c r="AU83" i="7"/>
  <c r="AV88" i="7"/>
  <c r="AU88" i="7"/>
  <c r="AV33" i="7"/>
  <c r="AU33" i="7"/>
  <c r="AV38" i="7"/>
  <c r="AU38" i="7"/>
  <c r="AV161" i="7"/>
  <c r="AV155" i="7"/>
  <c r="AV149" i="7"/>
  <c r="AV143" i="7"/>
  <c r="AV137" i="7"/>
  <c r="AV131" i="7"/>
  <c r="AV125" i="7"/>
  <c r="AV119" i="7"/>
  <c r="AV113" i="7"/>
  <c r="AV107" i="7"/>
  <c r="AV101" i="7"/>
  <c r="AV95" i="7"/>
  <c r="AU85" i="7"/>
  <c r="AU81" i="7"/>
  <c r="AV64" i="7"/>
  <c r="AU64" i="7"/>
  <c r="AV52" i="7"/>
  <c r="AU52" i="7"/>
  <c r="AV43" i="7"/>
  <c r="AU43" i="7"/>
  <c r="AV23" i="7"/>
  <c r="AU23" i="7"/>
  <c r="AV74" i="7"/>
  <c r="AU74" i="7"/>
  <c r="AV79" i="7"/>
  <c r="AU79" i="7"/>
  <c r="AV67" i="7"/>
  <c r="AU67" i="7"/>
  <c r="AV162" i="7"/>
  <c r="AV156" i="7"/>
  <c r="AV150" i="7"/>
  <c r="AV144" i="7"/>
  <c r="AU65" i="7"/>
  <c r="AV57" i="7"/>
  <c r="AU57" i="7"/>
  <c r="AV62" i="7"/>
  <c r="AU62" i="7"/>
  <c r="AV59" i="7"/>
  <c r="AU59" i="7"/>
  <c r="AV163" i="7"/>
  <c r="AV157" i="7"/>
  <c r="AV151" i="7"/>
  <c r="AV145" i="7"/>
  <c r="AV139" i="7"/>
  <c r="AV133" i="7"/>
  <c r="AV127" i="7"/>
  <c r="AV121" i="7"/>
  <c r="AV115" i="7"/>
  <c r="AV109" i="7"/>
  <c r="AV103" i="7"/>
  <c r="AV97" i="7"/>
  <c r="AU91" i="7"/>
  <c r="AV69" i="7"/>
  <c r="AU69" i="7"/>
  <c r="AU49" i="7"/>
  <c r="AU45" i="7"/>
  <c r="AV28" i="7"/>
  <c r="AU28" i="7"/>
  <c r="AU47" i="7"/>
  <c r="AU31" i="7"/>
  <c r="AU26" i="7"/>
  <c r="AU21" i="7"/>
  <c r="AU16" i="7"/>
  <c r="AU11" i="7"/>
  <c r="AF267" i="7"/>
  <c r="AN267" i="7"/>
  <c r="AU90" i="7"/>
  <c r="AU84" i="7"/>
  <c r="AU78" i="7"/>
  <c r="AU72" i="7"/>
  <c r="AU66" i="7"/>
  <c r="AU60" i="7"/>
  <c r="AU54" i="7"/>
  <c r="AU48" i="7"/>
  <c r="AU42" i="7"/>
  <c r="AU36" i="7"/>
  <c r="AU30" i="7"/>
  <c r="AU24" i="7"/>
  <c r="AU18" i="7"/>
  <c r="AU12" i="7"/>
  <c r="J5" i="6"/>
  <c r="AA8" i="6"/>
  <c r="AF8" i="6"/>
  <c r="AM8" i="6"/>
  <c r="AN8" i="6"/>
  <c r="AV8" i="6" s="1"/>
  <c r="AA9" i="6"/>
  <c r="AF9" i="6"/>
  <c r="AM9" i="6"/>
  <c r="AN9" i="6"/>
  <c r="AV9" i="6" s="1"/>
  <c r="AA10" i="6"/>
  <c r="AF10" i="6"/>
  <c r="AM10" i="6"/>
  <c r="AN10" i="6"/>
  <c r="AV10" i="6" s="1"/>
  <c r="AA11" i="6"/>
  <c r="AF11" i="6"/>
  <c r="AM11" i="6"/>
  <c r="AN11" i="6"/>
  <c r="AV11" i="6" s="1"/>
  <c r="AA12" i="6"/>
  <c r="AF12" i="6"/>
  <c r="AM12" i="6"/>
  <c r="AN12" i="6"/>
  <c r="AV12" i="6" s="1"/>
  <c r="AU12" i="6"/>
  <c r="AA13" i="6"/>
  <c r="AF13" i="6"/>
  <c r="AM13" i="6"/>
  <c r="AN13" i="6"/>
  <c r="AV13" i="6" s="1"/>
  <c r="AU13" i="6"/>
  <c r="AA14" i="6"/>
  <c r="AF14" i="6"/>
  <c r="AM14" i="6"/>
  <c r="AN14" i="6"/>
  <c r="AV14" i="6" s="1"/>
  <c r="AA15" i="6"/>
  <c r="AF15" i="6"/>
  <c r="AM15" i="6"/>
  <c r="AN15" i="6"/>
  <c r="AV15" i="6" s="1"/>
  <c r="AA16" i="6"/>
  <c r="AF16" i="6"/>
  <c r="AM16" i="6"/>
  <c r="AN16" i="6"/>
  <c r="AV16" i="6" s="1"/>
  <c r="AA17" i="6"/>
  <c r="AF17" i="6"/>
  <c r="AM17" i="6"/>
  <c r="AN17" i="6"/>
  <c r="AV17" i="6" s="1"/>
  <c r="AA18" i="6"/>
  <c r="AF18" i="6"/>
  <c r="AM18" i="6"/>
  <c r="AN18" i="6"/>
  <c r="AV18" i="6" s="1"/>
  <c r="AA19" i="6"/>
  <c r="AF19" i="6"/>
  <c r="AM19" i="6"/>
  <c r="AN19" i="6"/>
  <c r="AV19" i="6" s="1"/>
  <c r="AA20" i="6"/>
  <c r="AF20" i="6"/>
  <c r="AM20" i="6"/>
  <c r="AN20" i="6"/>
  <c r="AV20" i="6" s="1"/>
  <c r="AA21" i="6"/>
  <c r="AF21" i="6"/>
  <c r="AM21" i="6"/>
  <c r="AN21" i="6"/>
  <c r="AV21" i="6" s="1"/>
  <c r="AA22" i="6"/>
  <c r="AF22" i="6"/>
  <c r="AM22" i="6"/>
  <c r="AN22" i="6"/>
  <c r="AV22" i="6" s="1"/>
  <c r="AA23" i="6"/>
  <c r="AF23" i="6"/>
  <c r="AM23" i="6"/>
  <c r="AN23" i="6"/>
  <c r="AV23" i="6" s="1"/>
  <c r="AA24" i="6"/>
  <c r="AF24" i="6"/>
  <c r="AM24" i="6"/>
  <c r="AN24" i="6"/>
  <c r="AV24" i="6" s="1"/>
  <c r="AA25" i="6"/>
  <c r="AF25" i="6"/>
  <c r="AM25" i="6"/>
  <c r="AN25" i="6"/>
  <c r="AV25" i="6" s="1"/>
  <c r="AA26" i="6"/>
  <c r="AF26" i="6"/>
  <c r="AM26" i="6"/>
  <c r="AN26" i="6"/>
  <c r="AV26" i="6" s="1"/>
  <c r="AA27" i="6"/>
  <c r="AF27" i="6"/>
  <c r="AM27" i="6"/>
  <c r="AN27" i="6"/>
  <c r="AV27" i="6" s="1"/>
  <c r="AA28" i="6"/>
  <c r="AF28" i="6"/>
  <c r="AM28" i="6"/>
  <c r="AN28" i="6"/>
  <c r="AV28" i="6" s="1"/>
  <c r="AA29" i="6"/>
  <c r="AF29" i="6"/>
  <c r="AM29" i="6"/>
  <c r="AN29" i="6"/>
  <c r="AV29" i="6" s="1"/>
  <c r="AA30" i="6"/>
  <c r="AF30" i="6"/>
  <c r="AM30" i="6"/>
  <c r="AN30" i="6"/>
  <c r="AV30" i="6" s="1"/>
  <c r="AU30" i="6"/>
  <c r="AA31" i="6"/>
  <c r="AF31" i="6"/>
  <c r="AM31" i="6"/>
  <c r="AN31" i="6"/>
  <c r="AV31" i="6" s="1"/>
  <c r="AA32" i="6"/>
  <c r="AF32" i="6"/>
  <c r="AM32" i="6"/>
  <c r="AN32" i="6"/>
  <c r="AV32" i="6" s="1"/>
  <c r="AA33" i="6"/>
  <c r="AF33" i="6"/>
  <c r="AM33" i="6"/>
  <c r="AN33" i="6"/>
  <c r="AV33" i="6" s="1"/>
  <c r="AA34" i="6"/>
  <c r="AF34" i="6"/>
  <c r="AM34" i="6"/>
  <c r="AN34" i="6"/>
  <c r="AV34" i="6" s="1"/>
  <c r="AU34" i="6"/>
  <c r="AA35" i="6"/>
  <c r="AF35" i="6"/>
  <c r="AM35" i="6"/>
  <c r="AN35" i="6"/>
  <c r="AV35" i="6" s="1"/>
  <c r="AU35" i="6"/>
  <c r="AA36" i="6"/>
  <c r="AF36" i="6"/>
  <c r="AM36" i="6"/>
  <c r="AN36" i="6"/>
  <c r="AV36" i="6" s="1"/>
  <c r="AA37" i="6"/>
  <c r="AF37" i="6"/>
  <c r="AM37" i="6"/>
  <c r="AN37" i="6"/>
  <c r="AV37" i="6" s="1"/>
  <c r="AA38" i="6"/>
  <c r="AF38" i="6"/>
  <c r="AM38" i="6"/>
  <c r="AN38" i="6"/>
  <c r="AV38" i="6" s="1"/>
  <c r="AA39" i="6"/>
  <c r="AF39" i="6"/>
  <c r="AM39" i="6"/>
  <c r="AN39" i="6"/>
  <c r="AV39" i="6" s="1"/>
  <c r="AU39" i="6"/>
  <c r="AA40" i="6"/>
  <c r="AF40" i="6"/>
  <c r="AM40" i="6"/>
  <c r="AN40" i="6"/>
  <c r="AV40" i="6" s="1"/>
  <c r="AA41" i="6"/>
  <c r="AF41" i="6"/>
  <c r="AM41" i="6"/>
  <c r="AN41" i="6"/>
  <c r="AV41" i="6" s="1"/>
  <c r="AA42" i="6"/>
  <c r="AF42" i="6"/>
  <c r="AM42" i="6"/>
  <c r="AN42" i="6"/>
  <c r="AV42" i="6" s="1"/>
  <c r="AA43" i="6"/>
  <c r="AF43" i="6"/>
  <c r="AM43" i="6"/>
  <c r="AN43" i="6"/>
  <c r="AV43" i="6" s="1"/>
  <c r="E44" i="6"/>
  <c r="K44" i="6"/>
  <c r="AB44" i="6"/>
  <c r="AC44" i="6"/>
  <c r="AD44" i="6"/>
  <c r="AG44" i="6"/>
  <c r="AH44" i="6"/>
  <c r="AJ44" i="6"/>
  <c r="AR44" i="6"/>
  <c r="AT44" i="6"/>
  <c r="AU33" i="6" l="1"/>
  <c r="AU29" i="6"/>
  <c r="AU43" i="6"/>
  <c r="AU24" i="6"/>
  <c r="AU17" i="6"/>
  <c r="AU25" i="6"/>
  <c r="AU18" i="6"/>
  <c r="AU10" i="6"/>
  <c r="AU9" i="6"/>
  <c r="AU40" i="6"/>
  <c r="AU27" i="6"/>
  <c r="AU22" i="6"/>
  <c r="AU28" i="6"/>
  <c r="AU23" i="6"/>
  <c r="AU19" i="6"/>
  <c r="AU41" i="6"/>
  <c r="AU36" i="6"/>
  <c r="AU31" i="6"/>
  <c r="AU15" i="6"/>
  <c r="AU42" i="6"/>
  <c r="AU37" i="6"/>
  <c r="AU21" i="6"/>
  <c r="AU16" i="6"/>
  <c r="AU11" i="6"/>
  <c r="AN44" i="6"/>
  <c r="AF44" i="6"/>
  <c r="AU38" i="6"/>
  <c r="AU32" i="6"/>
  <c r="AU26" i="6"/>
  <c r="AU20" i="6"/>
  <c r="AU14" i="6"/>
  <c r="AU8" i="6"/>
  <c r="AU267" i="7"/>
  <c r="J5" i="5"/>
  <c r="AA8" i="5"/>
  <c r="AF8" i="5"/>
  <c r="AM8" i="5"/>
  <c r="AN8" i="5"/>
  <c r="AV8" i="5" s="1"/>
  <c r="AA9" i="5"/>
  <c r="AF9" i="5"/>
  <c r="AM9" i="5"/>
  <c r="AN9" i="5"/>
  <c r="AV9" i="5" s="1"/>
  <c r="AA10" i="5"/>
  <c r="AF10" i="5"/>
  <c r="AM10" i="5"/>
  <c r="AN10" i="5"/>
  <c r="AV10" i="5" s="1"/>
  <c r="AA11" i="5"/>
  <c r="AF11" i="5"/>
  <c r="AM11" i="5"/>
  <c r="AN11" i="5"/>
  <c r="AV11" i="5" s="1"/>
  <c r="AA12" i="5"/>
  <c r="AF12" i="5"/>
  <c r="AM12" i="5"/>
  <c r="AN12" i="5"/>
  <c r="AV12" i="5" s="1"/>
  <c r="AA13" i="5"/>
  <c r="AF13" i="5"/>
  <c r="AM13" i="5"/>
  <c r="AN13" i="5"/>
  <c r="AV13" i="5" s="1"/>
  <c r="AA14" i="5"/>
  <c r="AF14" i="5"/>
  <c r="AM14" i="5"/>
  <c r="AN14" i="5"/>
  <c r="AV14" i="5" s="1"/>
  <c r="AA15" i="5"/>
  <c r="AF15" i="5"/>
  <c r="AM15" i="5"/>
  <c r="AN15" i="5"/>
  <c r="AV15" i="5" s="1"/>
  <c r="AA16" i="5"/>
  <c r="AF16" i="5"/>
  <c r="AM16" i="5"/>
  <c r="AN16" i="5"/>
  <c r="AV16" i="5" s="1"/>
  <c r="AA17" i="5"/>
  <c r="AF17" i="5"/>
  <c r="AM17" i="5"/>
  <c r="AN17" i="5"/>
  <c r="AV17" i="5" s="1"/>
  <c r="AA18" i="5"/>
  <c r="AF18" i="5"/>
  <c r="AM18" i="5"/>
  <c r="AN18" i="5"/>
  <c r="AV18" i="5" s="1"/>
  <c r="AA19" i="5"/>
  <c r="AF19" i="5"/>
  <c r="AM19" i="5"/>
  <c r="AN19" i="5"/>
  <c r="AV19" i="5" s="1"/>
  <c r="AA20" i="5"/>
  <c r="AF20" i="5"/>
  <c r="AM20" i="5"/>
  <c r="AN20" i="5"/>
  <c r="AV20" i="5" s="1"/>
  <c r="AA21" i="5"/>
  <c r="AF21" i="5"/>
  <c r="AM21" i="5"/>
  <c r="AN21" i="5"/>
  <c r="AV21" i="5" s="1"/>
  <c r="AA22" i="5"/>
  <c r="AF22" i="5"/>
  <c r="AM22" i="5"/>
  <c r="AN22" i="5"/>
  <c r="AV22" i="5" s="1"/>
  <c r="AA23" i="5"/>
  <c r="AF23" i="5"/>
  <c r="AM23" i="5"/>
  <c r="AN23" i="5"/>
  <c r="AV23" i="5" s="1"/>
  <c r="AA24" i="5"/>
  <c r="AF24" i="5"/>
  <c r="AM24" i="5"/>
  <c r="AN24" i="5"/>
  <c r="AV24" i="5" s="1"/>
  <c r="AA25" i="5"/>
  <c r="AF25" i="5"/>
  <c r="AM25" i="5"/>
  <c r="AN25" i="5"/>
  <c r="AV25" i="5" s="1"/>
  <c r="AA26" i="5"/>
  <c r="AF26" i="5"/>
  <c r="AM26" i="5"/>
  <c r="AN26" i="5"/>
  <c r="AV26" i="5" s="1"/>
  <c r="AA27" i="5"/>
  <c r="AF27" i="5"/>
  <c r="AM27" i="5"/>
  <c r="AN27" i="5"/>
  <c r="AV27" i="5" s="1"/>
  <c r="AU27" i="5"/>
  <c r="AA28" i="5"/>
  <c r="AF28" i="5"/>
  <c r="AM28" i="5"/>
  <c r="AN28" i="5"/>
  <c r="AV28" i="5" s="1"/>
  <c r="AA29" i="5"/>
  <c r="AF29" i="5"/>
  <c r="AM29" i="5"/>
  <c r="AN29" i="5"/>
  <c r="AV29" i="5" s="1"/>
  <c r="AA30" i="5"/>
  <c r="AF30" i="5"/>
  <c r="AM30" i="5"/>
  <c r="AN30" i="5"/>
  <c r="AV30" i="5" s="1"/>
  <c r="AA31" i="5"/>
  <c r="AF31" i="5"/>
  <c r="AM31" i="5"/>
  <c r="AN31" i="5"/>
  <c r="AV31" i="5" s="1"/>
  <c r="AA32" i="5"/>
  <c r="AF32" i="5"/>
  <c r="AM32" i="5"/>
  <c r="AN32" i="5"/>
  <c r="AV32" i="5" s="1"/>
  <c r="AA33" i="5"/>
  <c r="AF33" i="5"/>
  <c r="AM33" i="5"/>
  <c r="AN33" i="5"/>
  <c r="AV33" i="5" s="1"/>
  <c r="AA34" i="5"/>
  <c r="AF34" i="5"/>
  <c r="AM34" i="5"/>
  <c r="AN34" i="5"/>
  <c r="AV34" i="5" s="1"/>
  <c r="AA35" i="5"/>
  <c r="AF35" i="5"/>
  <c r="AM35" i="5"/>
  <c r="AN35" i="5"/>
  <c r="AV35" i="5" s="1"/>
  <c r="AA36" i="5"/>
  <c r="AF36" i="5"/>
  <c r="AM36" i="5"/>
  <c r="AN36" i="5"/>
  <c r="AV36" i="5" s="1"/>
  <c r="AA37" i="5"/>
  <c r="AF37" i="5"/>
  <c r="AM37" i="5"/>
  <c r="AN37" i="5"/>
  <c r="AV37" i="5" s="1"/>
  <c r="AA38" i="5"/>
  <c r="AF38" i="5"/>
  <c r="AM38" i="5"/>
  <c r="AN38" i="5"/>
  <c r="AV38" i="5" s="1"/>
  <c r="AA39" i="5"/>
  <c r="AF39" i="5"/>
  <c r="AM39" i="5"/>
  <c r="AN39" i="5"/>
  <c r="AV39" i="5" s="1"/>
  <c r="AA40" i="5"/>
  <c r="AF40" i="5"/>
  <c r="AM40" i="5"/>
  <c r="AN40" i="5"/>
  <c r="AV40" i="5" s="1"/>
  <c r="AA41" i="5"/>
  <c r="AF41" i="5"/>
  <c r="AM41" i="5"/>
  <c r="AN41" i="5"/>
  <c r="AV41" i="5" s="1"/>
  <c r="AA42" i="5"/>
  <c r="AF42" i="5"/>
  <c r="AM42" i="5"/>
  <c r="AN42" i="5"/>
  <c r="AV42" i="5" s="1"/>
  <c r="AA43" i="5"/>
  <c r="AF43" i="5"/>
  <c r="AM43" i="5"/>
  <c r="AN43" i="5"/>
  <c r="AV43" i="5" s="1"/>
  <c r="AA44" i="5"/>
  <c r="AF44" i="5"/>
  <c r="AM44" i="5"/>
  <c r="AN44" i="5"/>
  <c r="AV44" i="5" s="1"/>
  <c r="AA45" i="5"/>
  <c r="AF45" i="5"/>
  <c r="AM45" i="5"/>
  <c r="AN45" i="5"/>
  <c r="AV45" i="5" s="1"/>
  <c r="AA46" i="5"/>
  <c r="AF46" i="5"/>
  <c r="AM46" i="5"/>
  <c r="AN46" i="5"/>
  <c r="AV46" i="5" s="1"/>
  <c r="AA47" i="5"/>
  <c r="AF47" i="5"/>
  <c r="AM47" i="5"/>
  <c r="AN47" i="5"/>
  <c r="AV47" i="5" s="1"/>
  <c r="AA48" i="5"/>
  <c r="AF48" i="5"/>
  <c r="AM48" i="5"/>
  <c r="AN48" i="5"/>
  <c r="AV48" i="5" s="1"/>
  <c r="AA49" i="5"/>
  <c r="AF49" i="5"/>
  <c r="AM49" i="5"/>
  <c r="AN49" i="5"/>
  <c r="AV49" i="5" s="1"/>
  <c r="AA50" i="5"/>
  <c r="AF50" i="5"/>
  <c r="AM50" i="5"/>
  <c r="AN50" i="5"/>
  <c r="AV50" i="5" s="1"/>
  <c r="AA51" i="5"/>
  <c r="AF51" i="5"/>
  <c r="AM51" i="5"/>
  <c r="AN51" i="5"/>
  <c r="AV51" i="5" s="1"/>
  <c r="AA52" i="5"/>
  <c r="AF52" i="5"/>
  <c r="AM52" i="5"/>
  <c r="AN52" i="5"/>
  <c r="AV52" i="5" s="1"/>
  <c r="AA53" i="5"/>
  <c r="AF53" i="5"/>
  <c r="AM53" i="5"/>
  <c r="AN53" i="5"/>
  <c r="AV53" i="5" s="1"/>
  <c r="AA54" i="5"/>
  <c r="AF54" i="5"/>
  <c r="AM54" i="5"/>
  <c r="AN54" i="5"/>
  <c r="AV54" i="5" s="1"/>
  <c r="AA55" i="5"/>
  <c r="AF55" i="5"/>
  <c r="AM55" i="5"/>
  <c r="AN55" i="5"/>
  <c r="AV55" i="5" s="1"/>
  <c r="AA56" i="5"/>
  <c r="AF56" i="5"/>
  <c r="AM56" i="5"/>
  <c r="AN56" i="5"/>
  <c r="AV56" i="5" s="1"/>
  <c r="AA57" i="5"/>
  <c r="AF57" i="5"/>
  <c r="AM57" i="5"/>
  <c r="AN57" i="5"/>
  <c r="AV57" i="5" s="1"/>
  <c r="AA58" i="5"/>
  <c r="AF58" i="5"/>
  <c r="AM58" i="5"/>
  <c r="AN58" i="5"/>
  <c r="AV58" i="5" s="1"/>
  <c r="AA59" i="5"/>
  <c r="AF59" i="5"/>
  <c r="AM59" i="5"/>
  <c r="AN59" i="5"/>
  <c r="AV59" i="5" s="1"/>
  <c r="AA60" i="5"/>
  <c r="AF60" i="5"/>
  <c r="AM60" i="5"/>
  <c r="AN60" i="5"/>
  <c r="AV60" i="5" s="1"/>
  <c r="AA61" i="5"/>
  <c r="AF61" i="5"/>
  <c r="AM61" i="5"/>
  <c r="AN61" i="5"/>
  <c r="AV61" i="5" s="1"/>
  <c r="AA62" i="5"/>
  <c r="AF62" i="5"/>
  <c r="AM62" i="5"/>
  <c r="AN62" i="5"/>
  <c r="AV62" i="5" s="1"/>
  <c r="AA63" i="5"/>
  <c r="AF63" i="5"/>
  <c r="AM63" i="5"/>
  <c r="AN63" i="5"/>
  <c r="AV63" i="5" s="1"/>
  <c r="AA64" i="5"/>
  <c r="AF64" i="5"/>
  <c r="AM64" i="5"/>
  <c r="AN64" i="5"/>
  <c r="AV64" i="5" s="1"/>
  <c r="AA65" i="5"/>
  <c r="AF65" i="5"/>
  <c r="AM65" i="5"/>
  <c r="AN65" i="5"/>
  <c r="AV65" i="5" s="1"/>
  <c r="AA66" i="5"/>
  <c r="AF66" i="5"/>
  <c r="AM66" i="5"/>
  <c r="AN66" i="5"/>
  <c r="AV66" i="5" s="1"/>
  <c r="AA67" i="5"/>
  <c r="AF67" i="5"/>
  <c r="AM67" i="5"/>
  <c r="AN67" i="5"/>
  <c r="AV67" i="5" s="1"/>
  <c r="AA68" i="5"/>
  <c r="AF68" i="5"/>
  <c r="AM68" i="5"/>
  <c r="AN68" i="5"/>
  <c r="AV68" i="5" s="1"/>
  <c r="AA69" i="5"/>
  <c r="AF69" i="5"/>
  <c r="AM69" i="5"/>
  <c r="AN69" i="5"/>
  <c r="AV69" i="5" s="1"/>
  <c r="AA70" i="5"/>
  <c r="AF70" i="5"/>
  <c r="AM70" i="5"/>
  <c r="AN70" i="5"/>
  <c r="AV70" i="5" s="1"/>
  <c r="AA71" i="5"/>
  <c r="AF71" i="5"/>
  <c r="AM71" i="5"/>
  <c r="AN71" i="5"/>
  <c r="AV71" i="5" s="1"/>
  <c r="AA72" i="5"/>
  <c r="AF72" i="5"/>
  <c r="AM72" i="5"/>
  <c r="AN72" i="5"/>
  <c r="AV72" i="5" s="1"/>
  <c r="AA73" i="5"/>
  <c r="AF73" i="5"/>
  <c r="AM73" i="5"/>
  <c r="AN73" i="5"/>
  <c r="AV73" i="5" s="1"/>
  <c r="AA74" i="5"/>
  <c r="AF74" i="5"/>
  <c r="AM74" i="5"/>
  <c r="AN74" i="5"/>
  <c r="AV74" i="5" s="1"/>
  <c r="AA75" i="5"/>
  <c r="AF75" i="5"/>
  <c r="AM75" i="5"/>
  <c r="AN75" i="5"/>
  <c r="AV75" i="5" s="1"/>
  <c r="AA76" i="5"/>
  <c r="AF76" i="5"/>
  <c r="AM76" i="5"/>
  <c r="AN76" i="5"/>
  <c r="AV76" i="5" s="1"/>
  <c r="AA77" i="5"/>
  <c r="AF77" i="5"/>
  <c r="AM77" i="5"/>
  <c r="AN77" i="5"/>
  <c r="AV77" i="5" s="1"/>
  <c r="AA78" i="5"/>
  <c r="AF78" i="5"/>
  <c r="AM78" i="5"/>
  <c r="AN78" i="5"/>
  <c r="AV78" i="5" s="1"/>
  <c r="AA79" i="5"/>
  <c r="AF79" i="5"/>
  <c r="AM79" i="5"/>
  <c r="AN79" i="5"/>
  <c r="AV79" i="5" s="1"/>
  <c r="AA80" i="5"/>
  <c r="AF80" i="5"/>
  <c r="AM80" i="5"/>
  <c r="AN80" i="5"/>
  <c r="AV80" i="5" s="1"/>
  <c r="AA81" i="5"/>
  <c r="AF81" i="5"/>
  <c r="AM81" i="5"/>
  <c r="AN81" i="5"/>
  <c r="AV81" i="5" s="1"/>
  <c r="AA82" i="5"/>
  <c r="AF82" i="5"/>
  <c r="AM82" i="5"/>
  <c r="AN82" i="5"/>
  <c r="AV82" i="5" s="1"/>
  <c r="AA83" i="5"/>
  <c r="AF83" i="5"/>
  <c r="AM83" i="5"/>
  <c r="AN83" i="5"/>
  <c r="AV83" i="5" s="1"/>
  <c r="AA84" i="5"/>
  <c r="AF84" i="5"/>
  <c r="AM84" i="5"/>
  <c r="AN84" i="5"/>
  <c r="AV84" i="5" s="1"/>
  <c r="AA85" i="5"/>
  <c r="AF85" i="5"/>
  <c r="AM85" i="5"/>
  <c r="AN85" i="5"/>
  <c r="AV85" i="5" s="1"/>
  <c r="AA86" i="5"/>
  <c r="AF86" i="5"/>
  <c r="AM86" i="5"/>
  <c r="AN86" i="5"/>
  <c r="AV86" i="5" s="1"/>
  <c r="AA87" i="5"/>
  <c r="AF87" i="5"/>
  <c r="AM87" i="5"/>
  <c r="AN87" i="5"/>
  <c r="AV87" i="5" s="1"/>
  <c r="AA88" i="5"/>
  <c r="AF88" i="5"/>
  <c r="AM88" i="5"/>
  <c r="AN88" i="5"/>
  <c r="AV88" i="5" s="1"/>
  <c r="AA89" i="5"/>
  <c r="AF89" i="5"/>
  <c r="AM89" i="5"/>
  <c r="AN89" i="5"/>
  <c r="AV89" i="5" s="1"/>
  <c r="AA90" i="5"/>
  <c r="AF90" i="5"/>
  <c r="AM90" i="5"/>
  <c r="AN90" i="5"/>
  <c r="AV90" i="5" s="1"/>
  <c r="AA91" i="5"/>
  <c r="AF91" i="5"/>
  <c r="AM91" i="5"/>
  <c r="AN91" i="5"/>
  <c r="AV91" i="5" s="1"/>
  <c r="AA92" i="5"/>
  <c r="AF92" i="5"/>
  <c r="AM92" i="5"/>
  <c r="AN92" i="5"/>
  <c r="AV92" i="5" s="1"/>
  <c r="K93" i="5"/>
  <c r="AB93" i="5"/>
  <c r="AC93" i="5"/>
  <c r="AD93" i="5"/>
  <c r="AG93" i="5"/>
  <c r="AH93" i="5"/>
  <c r="AR93" i="5"/>
  <c r="AT93" i="5"/>
  <c r="AU62" i="5" l="1"/>
  <c r="AU75" i="5"/>
  <c r="AU86" i="5"/>
  <c r="AU64" i="5"/>
  <c r="AU39" i="5"/>
  <c r="AU17" i="5"/>
  <c r="AU21" i="5"/>
  <c r="AU11" i="5"/>
  <c r="AU44" i="6"/>
  <c r="AU92" i="5"/>
  <c r="AU82" i="5"/>
  <c r="AU56" i="5"/>
  <c r="AU10" i="5"/>
  <c r="AU81" i="5"/>
  <c r="AU71" i="5"/>
  <c r="AU45" i="5"/>
  <c r="AU38" i="5"/>
  <c r="AU15" i="5"/>
  <c r="AU52" i="5"/>
  <c r="AU88" i="5"/>
  <c r="AU80" i="5"/>
  <c r="AU33" i="5"/>
  <c r="AU26" i="5"/>
  <c r="AU12" i="5"/>
  <c r="AU68" i="5"/>
  <c r="AU51" i="5"/>
  <c r="AU20" i="5"/>
  <c r="AU8" i="5"/>
  <c r="AU69" i="5"/>
  <c r="AU58" i="5"/>
  <c r="AU50" i="5"/>
  <c r="AU40" i="5"/>
  <c r="AU14" i="5"/>
  <c r="AU9" i="5"/>
  <c r="AU28" i="5"/>
  <c r="AU87" i="5"/>
  <c r="AU83" i="5"/>
  <c r="AU74" i="5"/>
  <c r="AU70" i="5"/>
  <c r="AU57" i="5"/>
  <c r="AU53" i="5"/>
  <c r="AU44" i="5"/>
  <c r="AU32" i="5"/>
  <c r="AU16" i="5"/>
  <c r="AF93" i="5"/>
  <c r="AU89" i="5"/>
  <c r="AU76" i="5"/>
  <c r="AU63" i="5"/>
  <c r="AU59" i="5"/>
  <c r="AU46" i="5"/>
  <c r="AU34" i="5"/>
  <c r="AU22" i="5"/>
  <c r="AU77" i="5"/>
  <c r="AU65" i="5"/>
  <c r="AU47" i="5"/>
  <c r="AU41" i="5"/>
  <c r="AU35" i="5"/>
  <c r="AU29" i="5"/>
  <c r="AU23" i="5"/>
  <c r="AN93" i="5"/>
  <c r="AU90" i="5"/>
  <c r="AU84" i="5"/>
  <c r="AU78" i="5"/>
  <c r="AU72" i="5"/>
  <c r="AU66" i="5"/>
  <c r="AU60" i="5"/>
  <c r="AU54" i="5"/>
  <c r="AU48" i="5"/>
  <c r="AU42" i="5"/>
  <c r="AU36" i="5"/>
  <c r="AU30" i="5"/>
  <c r="AU24" i="5"/>
  <c r="AU18" i="5"/>
  <c r="AU91" i="5"/>
  <c r="AU85" i="5"/>
  <c r="AU79" i="5"/>
  <c r="AU73" i="5"/>
  <c r="AU67" i="5"/>
  <c r="AU61" i="5"/>
  <c r="AU55" i="5"/>
  <c r="AU49" i="5"/>
  <c r="AU43" i="5"/>
  <c r="AU37" i="5"/>
  <c r="AU31" i="5"/>
  <c r="AU25" i="5"/>
  <c r="AU19" i="5"/>
  <c r="AU13" i="5"/>
  <c r="AU454" i="4"/>
  <c r="AR454" i="4"/>
  <c r="AJ454" i="4"/>
  <c r="AH454" i="4"/>
  <c r="AG454" i="4"/>
  <c r="AD454" i="4"/>
  <c r="AC454" i="4"/>
  <c r="AB454" i="4"/>
  <c r="E454" i="4"/>
  <c r="AN453" i="4"/>
  <c r="AT453" i="4" s="1"/>
  <c r="AV453" i="4" s="1"/>
  <c r="AM453" i="4"/>
  <c r="AF453" i="4"/>
  <c r="AA453" i="4"/>
  <c r="S453" i="4"/>
  <c r="AN452" i="4"/>
  <c r="AT452" i="4" s="1"/>
  <c r="AV452" i="4" s="1"/>
  <c r="AM452" i="4"/>
  <c r="AF452" i="4"/>
  <c r="AA452" i="4"/>
  <c r="S452" i="4"/>
  <c r="AM451" i="4"/>
  <c r="AF451" i="4"/>
  <c r="AA451" i="4"/>
  <c r="K451" i="4"/>
  <c r="AN450" i="4"/>
  <c r="AT450" i="4" s="1"/>
  <c r="AV450" i="4" s="1"/>
  <c r="AM450" i="4"/>
  <c r="AF450" i="4"/>
  <c r="AA450" i="4"/>
  <c r="S450" i="4"/>
  <c r="AN449" i="4"/>
  <c r="AM449" i="4"/>
  <c r="AF449" i="4"/>
  <c r="AA449" i="4"/>
  <c r="S449" i="4"/>
  <c r="AN448" i="4"/>
  <c r="AP448" i="4" s="1"/>
  <c r="AM448" i="4"/>
  <c r="AF448" i="4"/>
  <c r="AA448" i="4"/>
  <c r="S448" i="4"/>
  <c r="AN447" i="4"/>
  <c r="AM447" i="4"/>
  <c r="AF447" i="4"/>
  <c r="AA447" i="4"/>
  <c r="S447" i="4"/>
  <c r="AN446" i="4"/>
  <c r="AT446" i="4" s="1"/>
  <c r="AV446" i="4" s="1"/>
  <c r="AM446" i="4"/>
  <c r="AF446" i="4"/>
  <c r="AA446" i="4"/>
  <c r="S446" i="4"/>
  <c r="AN445" i="4"/>
  <c r="AT445" i="4" s="1"/>
  <c r="AV445" i="4" s="1"/>
  <c r="AM445" i="4"/>
  <c r="AF445" i="4"/>
  <c r="AA445" i="4"/>
  <c r="S445" i="4"/>
  <c r="AN444" i="4"/>
  <c r="AT444" i="4" s="1"/>
  <c r="AV444" i="4" s="1"/>
  <c r="AM444" i="4"/>
  <c r="AF444" i="4"/>
  <c r="AA444" i="4"/>
  <c r="S444" i="4"/>
  <c r="AN443" i="4"/>
  <c r="AM443" i="4"/>
  <c r="AF443" i="4"/>
  <c r="AA443" i="4"/>
  <c r="S443" i="4"/>
  <c r="AN442" i="4"/>
  <c r="AT442" i="4" s="1"/>
  <c r="AV442" i="4" s="1"/>
  <c r="AM442" i="4"/>
  <c r="AF442" i="4"/>
  <c r="AA442" i="4"/>
  <c r="S442" i="4"/>
  <c r="AN441" i="4"/>
  <c r="AT441" i="4" s="1"/>
  <c r="AV441" i="4" s="1"/>
  <c r="AM441" i="4"/>
  <c r="AF441" i="4"/>
  <c r="AA441" i="4"/>
  <c r="S441" i="4"/>
  <c r="AN440" i="4"/>
  <c r="AT440" i="4" s="1"/>
  <c r="AV440" i="4" s="1"/>
  <c r="AM440" i="4"/>
  <c r="AF440" i="4"/>
  <c r="AA440" i="4"/>
  <c r="S440" i="4"/>
  <c r="AN439" i="4"/>
  <c r="AT439" i="4" s="1"/>
  <c r="AV439" i="4" s="1"/>
  <c r="AM439" i="4"/>
  <c r="AF439" i="4"/>
  <c r="AA439" i="4"/>
  <c r="S439" i="4"/>
  <c r="AN438" i="4"/>
  <c r="AM438" i="4"/>
  <c r="AF438" i="4"/>
  <c r="AA438" i="4"/>
  <c r="S438" i="4"/>
  <c r="AN437" i="4"/>
  <c r="AT437" i="4" s="1"/>
  <c r="AV437" i="4" s="1"/>
  <c r="AM437" i="4"/>
  <c r="AF437" i="4"/>
  <c r="AA437" i="4"/>
  <c r="S437" i="4"/>
  <c r="AN436" i="4"/>
  <c r="AT436" i="4" s="1"/>
  <c r="AV436" i="4" s="1"/>
  <c r="AM436" i="4"/>
  <c r="AF436" i="4"/>
  <c r="AA436" i="4"/>
  <c r="S436" i="4"/>
  <c r="AN435" i="4"/>
  <c r="AT435" i="4" s="1"/>
  <c r="AV435" i="4" s="1"/>
  <c r="AM435" i="4"/>
  <c r="AF435" i="4"/>
  <c r="AA435" i="4"/>
  <c r="S435" i="4"/>
  <c r="AN434" i="4"/>
  <c r="AT434" i="4" s="1"/>
  <c r="AV434" i="4" s="1"/>
  <c r="AM434" i="4"/>
  <c r="AF434" i="4"/>
  <c r="AA434" i="4"/>
  <c r="S434" i="4"/>
  <c r="Q434" i="4"/>
  <c r="AN433" i="4"/>
  <c r="AT433" i="4" s="1"/>
  <c r="AV433" i="4" s="1"/>
  <c r="AM433" i="4"/>
  <c r="AF433" i="4"/>
  <c r="AA433" i="4"/>
  <c r="S433" i="4"/>
  <c r="AN432" i="4"/>
  <c r="AT432" i="4" s="1"/>
  <c r="AV432" i="4" s="1"/>
  <c r="AM432" i="4"/>
  <c r="AF432" i="4"/>
  <c r="AA432" i="4"/>
  <c r="S432" i="4"/>
  <c r="AN431" i="4"/>
  <c r="AT431" i="4" s="1"/>
  <c r="AV431" i="4" s="1"/>
  <c r="AM431" i="4"/>
  <c r="AF431" i="4"/>
  <c r="AA431" i="4"/>
  <c r="S431" i="4"/>
  <c r="AN430" i="4"/>
  <c r="AT430" i="4" s="1"/>
  <c r="AV430" i="4" s="1"/>
  <c r="AM430" i="4"/>
  <c r="AF430" i="4"/>
  <c r="AA430" i="4"/>
  <c r="S430" i="4"/>
  <c r="AN429" i="4"/>
  <c r="AM429" i="4"/>
  <c r="AF429" i="4"/>
  <c r="AA429" i="4"/>
  <c r="S429" i="4"/>
  <c r="AN428" i="4"/>
  <c r="AM428" i="4"/>
  <c r="AF428" i="4"/>
  <c r="AA428" i="4"/>
  <c r="S428" i="4"/>
  <c r="AN427" i="4"/>
  <c r="AT427" i="4" s="1"/>
  <c r="AV427" i="4" s="1"/>
  <c r="AM427" i="4"/>
  <c r="AF427" i="4"/>
  <c r="AA427" i="4"/>
  <c r="S427" i="4"/>
  <c r="AN426" i="4"/>
  <c r="AT426" i="4" s="1"/>
  <c r="AV426" i="4" s="1"/>
  <c r="AM426" i="4"/>
  <c r="AF426" i="4"/>
  <c r="AA426" i="4"/>
  <c r="S426" i="4"/>
  <c r="AN425" i="4"/>
  <c r="AT425" i="4" s="1"/>
  <c r="AV425" i="4" s="1"/>
  <c r="AM425" i="4"/>
  <c r="AF425" i="4"/>
  <c r="AA425" i="4"/>
  <c r="S425" i="4"/>
  <c r="AN424" i="4"/>
  <c r="AT424" i="4" s="1"/>
  <c r="AV424" i="4" s="1"/>
  <c r="AM424" i="4"/>
  <c r="AF424" i="4"/>
  <c r="AA424" i="4"/>
  <c r="S424" i="4"/>
  <c r="AN423" i="4"/>
  <c r="AT423" i="4" s="1"/>
  <c r="AV423" i="4" s="1"/>
  <c r="AM423" i="4"/>
  <c r="AF423" i="4"/>
  <c r="AA423" i="4"/>
  <c r="S423" i="4"/>
  <c r="AN422" i="4"/>
  <c r="AT422" i="4" s="1"/>
  <c r="AV422" i="4" s="1"/>
  <c r="AM422" i="4"/>
  <c r="AF422" i="4"/>
  <c r="AA422" i="4"/>
  <c r="S422" i="4"/>
  <c r="AN421" i="4"/>
  <c r="AT421" i="4" s="1"/>
  <c r="AV421" i="4" s="1"/>
  <c r="AM421" i="4"/>
  <c r="AF421" i="4"/>
  <c r="AA421" i="4"/>
  <c r="S421" i="4"/>
  <c r="AN420" i="4"/>
  <c r="AM420" i="4"/>
  <c r="AF420" i="4"/>
  <c r="AA420" i="4"/>
  <c r="S420" i="4"/>
  <c r="AN419" i="4"/>
  <c r="AM419" i="4"/>
  <c r="AF419" i="4"/>
  <c r="AA419" i="4"/>
  <c r="S419" i="4"/>
  <c r="AN418" i="4"/>
  <c r="AT418" i="4" s="1"/>
  <c r="AV418" i="4" s="1"/>
  <c r="AM418" i="4"/>
  <c r="AF418" i="4"/>
  <c r="AA418" i="4"/>
  <c r="S418" i="4"/>
  <c r="Q418" i="4"/>
  <c r="AN417" i="4"/>
  <c r="AT417" i="4" s="1"/>
  <c r="AV417" i="4" s="1"/>
  <c r="AM417" i="4"/>
  <c r="AF417" i="4"/>
  <c r="AA417" i="4"/>
  <c r="S417" i="4"/>
  <c r="K417" i="4"/>
  <c r="AN416" i="4"/>
  <c r="AM416" i="4"/>
  <c r="AF416" i="4"/>
  <c r="AA416" i="4"/>
  <c r="S416" i="4"/>
  <c r="AN415" i="4"/>
  <c r="AT415" i="4" s="1"/>
  <c r="AV415" i="4" s="1"/>
  <c r="AM415" i="4"/>
  <c r="AF415" i="4"/>
  <c r="AA415" i="4"/>
  <c r="AN414" i="4"/>
  <c r="AT414" i="4" s="1"/>
  <c r="AV414" i="4" s="1"/>
  <c r="AM414" i="4"/>
  <c r="AF414" i="4"/>
  <c r="AA414" i="4"/>
  <c r="AN413" i="4"/>
  <c r="AT413" i="4" s="1"/>
  <c r="AV413" i="4" s="1"/>
  <c r="AM413" i="4"/>
  <c r="AF413" i="4"/>
  <c r="AA413" i="4"/>
  <c r="AN412" i="4"/>
  <c r="AT412" i="4" s="1"/>
  <c r="AV412" i="4" s="1"/>
  <c r="AM412" i="4"/>
  <c r="AF412" i="4"/>
  <c r="AA412" i="4"/>
  <c r="AN411" i="4"/>
  <c r="AT411" i="4" s="1"/>
  <c r="AV411" i="4" s="1"/>
  <c r="AM411" i="4"/>
  <c r="AF411" i="4"/>
  <c r="AA411" i="4"/>
  <c r="AN410" i="4"/>
  <c r="AT410" i="4" s="1"/>
  <c r="AV410" i="4" s="1"/>
  <c r="AM410" i="4"/>
  <c r="AF410" i="4"/>
  <c r="AA410" i="4"/>
  <c r="AN409" i="4"/>
  <c r="AT409" i="4" s="1"/>
  <c r="AV409" i="4" s="1"/>
  <c r="AM409" i="4"/>
  <c r="AF409" i="4"/>
  <c r="AA409" i="4"/>
  <c r="AN408" i="4"/>
  <c r="AT408" i="4" s="1"/>
  <c r="AV408" i="4" s="1"/>
  <c r="AM408" i="4"/>
  <c r="AF408" i="4"/>
  <c r="AA408" i="4"/>
  <c r="AN407" i="4"/>
  <c r="AT407" i="4" s="1"/>
  <c r="AV407" i="4" s="1"/>
  <c r="AM407" i="4"/>
  <c r="AF407" i="4"/>
  <c r="AA407" i="4"/>
  <c r="AN406" i="4"/>
  <c r="AT406" i="4" s="1"/>
  <c r="AV406" i="4" s="1"/>
  <c r="AM406" i="4"/>
  <c r="AF406" i="4"/>
  <c r="AA406" i="4"/>
  <c r="S406" i="4"/>
  <c r="AN405" i="4"/>
  <c r="AT405" i="4" s="1"/>
  <c r="AV405" i="4" s="1"/>
  <c r="AM405" i="4"/>
  <c r="AF405" i="4"/>
  <c r="AA405" i="4"/>
  <c r="S405" i="4"/>
  <c r="AN404" i="4"/>
  <c r="AP404" i="4" s="1"/>
  <c r="AM404" i="4"/>
  <c r="AF404" i="4"/>
  <c r="AA404" i="4"/>
  <c r="S404" i="4"/>
  <c r="AN403" i="4"/>
  <c r="AM403" i="4"/>
  <c r="AF403" i="4"/>
  <c r="AA403" i="4"/>
  <c r="S403" i="4"/>
  <c r="AN402" i="4"/>
  <c r="AT402" i="4" s="1"/>
  <c r="AV402" i="4" s="1"/>
  <c r="AM402" i="4"/>
  <c r="AF402" i="4"/>
  <c r="AA402" i="4"/>
  <c r="S402" i="4"/>
  <c r="AN401" i="4"/>
  <c r="AT401" i="4" s="1"/>
  <c r="AV401" i="4" s="1"/>
  <c r="AM401" i="4"/>
  <c r="AF401" i="4"/>
  <c r="AA401" i="4"/>
  <c r="S401" i="4"/>
  <c r="AN400" i="4"/>
  <c r="AT400" i="4" s="1"/>
  <c r="AV400" i="4" s="1"/>
  <c r="AM400" i="4"/>
  <c r="AF400" i="4"/>
  <c r="AA400" i="4"/>
  <c r="S400" i="4"/>
  <c r="AN399" i="4"/>
  <c r="AT399" i="4" s="1"/>
  <c r="AV399" i="4" s="1"/>
  <c r="AM399" i="4"/>
  <c r="AF399" i="4"/>
  <c r="AA399" i="4"/>
  <c r="S399" i="4"/>
  <c r="AN398" i="4"/>
  <c r="AT398" i="4" s="1"/>
  <c r="AV398" i="4" s="1"/>
  <c r="AM398" i="4"/>
  <c r="AF398" i="4"/>
  <c r="AA398" i="4"/>
  <c r="S398" i="4"/>
  <c r="AN397" i="4"/>
  <c r="AT397" i="4" s="1"/>
  <c r="AV397" i="4" s="1"/>
  <c r="AM397" i="4"/>
  <c r="AF397" i="4"/>
  <c r="AA397" i="4"/>
  <c r="S397" i="4"/>
  <c r="AN396" i="4"/>
  <c r="AT396" i="4" s="1"/>
  <c r="AV396" i="4" s="1"/>
  <c r="AM396" i="4"/>
  <c r="AF396" i="4"/>
  <c r="AA396" i="4"/>
  <c r="S396" i="4"/>
  <c r="AN395" i="4"/>
  <c r="AT395" i="4" s="1"/>
  <c r="AV395" i="4" s="1"/>
  <c r="AM395" i="4"/>
  <c r="AF395" i="4"/>
  <c r="AA395" i="4"/>
  <c r="S395" i="4"/>
  <c r="AN394" i="4"/>
  <c r="AM394" i="4"/>
  <c r="AF394" i="4"/>
  <c r="AA394" i="4"/>
  <c r="S394" i="4"/>
  <c r="AN393" i="4"/>
  <c r="AT393" i="4" s="1"/>
  <c r="AV393" i="4" s="1"/>
  <c r="AM393" i="4"/>
  <c r="AF393" i="4"/>
  <c r="AA393" i="4"/>
  <c r="S393" i="4"/>
  <c r="AN392" i="4"/>
  <c r="AP392" i="4" s="1"/>
  <c r="AM392" i="4"/>
  <c r="AF392" i="4"/>
  <c r="AA392" i="4"/>
  <c r="S392" i="4"/>
  <c r="AN391" i="4"/>
  <c r="AT391" i="4" s="1"/>
  <c r="AV391" i="4" s="1"/>
  <c r="AM391" i="4"/>
  <c r="AF391" i="4"/>
  <c r="AA391" i="4"/>
  <c r="S391" i="4"/>
  <c r="AN390" i="4"/>
  <c r="AP390" i="4" s="1"/>
  <c r="AM390" i="4"/>
  <c r="AF390" i="4"/>
  <c r="AA390" i="4"/>
  <c r="S390" i="4"/>
  <c r="AN389" i="4"/>
  <c r="AT389" i="4" s="1"/>
  <c r="AV389" i="4" s="1"/>
  <c r="AM389" i="4"/>
  <c r="AF389" i="4"/>
  <c r="AA389" i="4"/>
  <c r="S389" i="4"/>
  <c r="AN388" i="4"/>
  <c r="AT388" i="4" s="1"/>
  <c r="AV388" i="4" s="1"/>
  <c r="AM388" i="4"/>
  <c r="AF388" i="4"/>
  <c r="AA388" i="4"/>
  <c r="S388" i="4"/>
  <c r="AN387" i="4"/>
  <c r="AT387" i="4" s="1"/>
  <c r="AV387" i="4" s="1"/>
  <c r="AM387" i="4"/>
  <c r="AF387" i="4"/>
  <c r="AA387" i="4"/>
  <c r="S387" i="4"/>
  <c r="AN386" i="4"/>
  <c r="AM386" i="4"/>
  <c r="AF386" i="4"/>
  <c r="AA386" i="4"/>
  <c r="S386" i="4"/>
  <c r="AN385" i="4"/>
  <c r="AT385" i="4" s="1"/>
  <c r="AV385" i="4" s="1"/>
  <c r="AM385" i="4"/>
  <c r="AF385" i="4"/>
  <c r="AA385" i="4"/>
  <c r="S385" i="4"/>
  <c r="AN384" i="4"/>
  <c r="AM384" i="4"/>
  <c r="AF384" i="4"/>
  <c r="AA384" i="4"/>
  <c r="S384" i="4"/>
  <c r="AN383" i="4"/>
  <c r="AT383" i="4" s="1"/>
  <c r="AV383" i="4" s="1"/>
  <c r="AM383" i="4"/>
  <c r="AF383" i="4"/>
  <c r="AA383" i="4"/>
  <c r="S383" i="4"/>
  <c r="AN382" i="4"/>
  <c r="AM382" i="4"/>
  <c r="AF382" i="4"/>
  <c r="AA382" i="4"/>
  <c r="S382" i="4"/>
  <c r="AN381" i="4"/>
  <c r="AT381" i="4" s="1"/>
  <c r="AV381" i="4" s="1"/>
  <c r="AM381" i="4"/>
  <c r="AF381" i="4"/>
  <c r="AA381" i="4"/>
  <c r="S381" i="4"/>
  <c r="AN380" i="4"/>
  <c r="AP380" i="4" s="1"/>
  <c r="AM380" i="4"/>
  <c r="AF380" i="4"/>
  <c r="AA380" i="4"/>
  <c r="S380" i="4"/>
  <c r="AN379" i="4"/>
  <c r="AP379" i="4" s="1"/>
  <c r="AM379" i="4"/>
  <c r="AF379" i="4"/>
  <c r="AA379" i="4"/>
  <c r="S379" i="4"/>
  <c r="AN378" i="4"/>
  <c r="AT378" i="4" s="1"/>
  <c r="AV378" i="4" s="1"/>
  <c r="AM378" i="4"/>
  <c r="AF378" i="4"/>
  <c r="AA378" i="4"/>
  <c r="S378" i="4"/>
  <c r="Q378" i="4"/>
  <c r="AN377" i="4"/>
  <c r="AT377" i="4" s="1"/>
  <c r="AV377" i="4" s="1"/>
  <c r="AM377" i="4"/>
  <c r="AF377" i="4"/>
  <c r="AA377" i="4"/>
  <c r="S377" i="4"/>
  <c r="AN376" i="4"/>
  <c r="AT376" i="4" s="1"/>
  <c r="AV376" i="4" s="1"/>
  <c r="AM376" i="4"/>
  <c r="AF376" i="4"/>
  <c r="AA376" i="4"/>
  <c r="S376" i="4"/>
  <c r="AN375" i="4"/>
  <c r="AT375" i="4" s="1"/>
  <c r="AV375" i="4" s="1"/>
  <c r="AM375" i="4"/>
  <c r="AF375" i="4"/>
  <c r="AA375" i="4"/>
  <c r="S375" i="4"/>
  <c r="AN374" i="4"/>
  <c r="AM374" i="4"/>
  <c r="AF374" i="4"/>
  <c r="AA374" i="4"/>
  <c r="S374" i="4"/>
  <c r="AN373" i="4"/>
  <c r="AP373" i="4" s="1"/>
  <c r="AM373" i="4"/>
  <c r="AF373" i="4"/>
  <c r="AA373" i="4"/>
  <c r="S373" i="4"/>
  <c r="AN372" i="4"/>
  <c r="AT372" i="4" s="1"/>
  <c r="AV372" i="4" s="1"/>
  <c r="AM372" i="4"/>
  <c r="AF372" i="4"/>
  <c r="AA372" i="4"/>
  <c r="S372" i="4"/>
  <c r="AN371" i="4"/>
  <c r="AP371" i="4" s="1"/>
  <c r="AM371" i="4"/>
  <c r="AF371" i="4"/>
  <c r="AA371" i="4"/>
  <c r="S371" i="4"/>
  <c r="AN370" i="4"/>
  <c r="AP370" i="4" s="1"/>
  <c r="AM370" i="4"/>
  <c r="AF370" i="4"/>
  <c r="AA370" i="4"/>
  <c r="S370" i="4"/>
  <c r="AN369" i="4"/>
  <c r="AM369" i="4"/>
  <c r="AF369" i="4"/>
  <c r="AA369" i="4"/>
  <c r="S369" i="4"/>
  <c r="AN368" i="4"/>
  <c r="AP368" i="4" s="1"/>
  <c r="AM368" i="4"/>
  <c r="AF368" i="4"/>
  <c r="AA368" i="4"/>
  <c r="S368" i="4"/>
  <c r="AN367" i="4"/>
  <c r="AT367" i="4" s="1"/>
  <c r="AV367" i="4" s="1"/>
  <c r="AM367" i="4"/>
  <c r="AF367" i="4"/>
  <c r="AA367" i="4"/>
  <c r="S367" i="4"/>
  <c r="AN366" i="4"/>
  <c r="AM366" i="4"/>
  <c r="AF366" i="4"/>
  <c r="AA366" i="4"/>
  <c r="S366" i="4"/>
  <c r="AN365" i="4"/>
  <c r="AT365" i="4" s="1"/>
  <c r="AV365" i="4" s="1"/>
  <c r="AM365" i="4"/>
  <c r="AF365" i="4"/>
  <c r="AA365" i="4"/>
  <c r="S365" i="4"/>
  <c r="AN364" i="4"/>
  <c r="AM364" i="4"/>
  <c r="AF364" i="4"/>
  <c r="AA364" i="4"/>
  <c r="S364" i="4"/>
  <c r="AN363" i="4"/>
  <c r="AM363" i="4"/>
  <c r="AF363" i="4"/>
  <c r="AA363" i="4"/>
  <c r="S363" i="4"/>
  <c r="AN362" i="4"/>
  <c r="AT362" i="4" s="1"/>
  <c r="AV362" i="4" s="1"/>
  <c r="AM362" i="4"/>
  <c r="AF362" i="4"/>
  <c r="AA362" i="4"/>
  <c r="S362" i="4"/>
  <c r="AN361" i="4"/>
  <c r="AT361" i="4" s="1"/>
  <c r="AV361" i="4" s="1"/>
  <c r="AM361" i="4"/>
  <c r="AF361" i="4"/>
  <c r="AA361" i="4"/>
  <c r="S361" i="4"/>
  <c r="AN360" i="4"/>
  <c r="AT360" i="4" s="1"/>
  <c r="AV360" i="4" s="1"/>
  <c r="AM360" i="4"/>
  <c r="AF360" i="4"/>
  <c r="AA360" i="4"/>
  <c r="S360" i="4"/>
  <c r="AN359" i="4"/>
  <c r="AT359" i="4" s="1"/>
  <c r="AV359" i="4" s="1"/>
  <c r="AM359" i="4"/>
  <c r="AF359" i="4"/>
  <c r="AA359" i="4"/>
  <c r="S359" i="4"/>
  <c r="AN358" i="4"/>
  <c r="AM358" i="4"/>
  <c r="AF358" i="4"/>
  <c r="AA358" i="4"/>
  <c r="S358" i="4"/>
  <c r="AN357" i="4"/>
  <c r="AM357" i="4"/>
  <c r="AF357" i="4"/>
  <c r="AA357" i="4"/>
  <c r="S357" i="4"/>
  <c r="AN356" i="4"/>
  <c r="AT356" i="4" s="1"/>
  <c r="AV356" i="4" s="1"/>
  <c r="AM356" i="4"/>
  <c r="AF356" i="4"/>
  <c r="AA356" i="4"/>
  <c r="S356" i="4"/>
  <c r="AN355" i="4"/>
  <c r="AM355" i="4"/>
  <c r="AF355" i="4"/>
  <c r="AA355" i="4"/>
  <c r="S355" i="4"/>
  <c r="AN354" i="4"/>
  <c r="AT354" i="4" s="1"/>
  <c r="AV354" i="4" s="1"/>
  <c r="AM354" i="4"/>
  <c r="AF354" i="4"/>
  <c r="AA354" i="4"/>
  <c r="S354" i="4"/>
  <c r="AN353" i="4"/>
  <c r="AT353" i="4" s="1"/>
  <c r="AV353" i="4" s="1"/>
  <c r="AM353" i="4"/>
  <c r="AF353" i="4"/>
  <c r="AA353" i="4"/>
  <c r="S353" i="4"/>
  <c r="AN352" i="4"/>
  <c r="AM352" i="4"/>
  <c r="AF352" i="4"/>
  <c r="AA352" i="4"/>
  <c r="S352" i="4"/>
  <c r="AN351" i="4"/>
  <c r="AT351" i="4" s="1"/>
  <c r="AV351" i="4" s="1"/>
  <c r="AM351" i="4"/>
  <c r="AF351" i="4"/>
  <c r="AA351" i="4"/>
  <c r="S351" i="4"/>
  <c r="AN350" i="4"/>
  <c r="AT350" i="4" s="1"/>
  <c r="AV350" i="4" s="1"/>
  <c r="AM350" i="4"/>
  <c r="AF350" i="4"/>
  <c r="AA350" i="4"/>
  <c r="S350" i="4"/>
  <c r="AN349" i="4"/>
  <c r="AM349" i="4"/>
  <c r="AF349" i="4"/>
  <c r="AA349" i="4"/>
  <c r="S349" i="4"/>
  <c r="AN348" i="4"/>
  <c r="AM348" i="4"/>
  <c r="AF348" i="4"/>
  <c r="AA348" i="4"/>
  <c r="S348" i="4"/>
  <c r="AN347" i="4"/>
  <c r="AP347" i="4" s="1"/>
  <c r="AM347" i="4"/>
  <c r="AF347" i="4"/>
  <c r="AA347" i="4"/>
  <c r="S347" i="4"/>
  <c r="AN346" i="4"/>
  <c r="AM346" i="4"/>
  <c r="AF346" i="4"/>
  <c r="AA346" i="4"/>
  <c r="S346" i="4"/>
  <c r="AN345" i="4"/>
  <c r="AT345" i="4" s="1"/>
  <c r="AV345" i="4" s="1"/>
  <c r="AM345" i="4"/>
  <c r="AF345" i="4"/>
  <c r="AA345" i="4"/>
  <c r="S345" i="4"/>
  <c r="AN344" i="4"/>
  <c r="AP344" i="4" s="1"/>
  <c r="AM344" i="4"/>
  <c r="AF344" i="4"/>
  <c r="AA344" i="4"/>
  <c r="S344" i="4"/>
  <c r="AN343" i="4"/>
  <c r="AM343" i="4"/>
  <c r="AF343" i="4"/>
  <c r="AA343" i="4"/>
  <c r="S343" i="4"/>
  <c r="AN342" i="4"/>
  <c r="AT342" i="4" s="1"/>
  <c r="AV342" i="4" s="1"/>
  <c r="AM342" i="4"/>
  <c r="AF342" i="4"/>
  <c r="AA342" i="4"/>
  <c r="S342" i="4"/>
  <c r="AN341" i="4"/>
  <c r="AT341" i="4" s="1"/>
  <c r="AV341" i="4" s="1"/>
  <c r="AM341" i="4"/>
  <c r="AF341" i="4"/>
  <c r="AA341" i="4"/>
  <c r="S341" i="4"/>
  <c r="AN340" i="4"/>
  <c r="AM340" i="4"/>
  <c r="AF340" i="4"/>
  <c r="AA340" i="4"/>
  <c r="S340" i="4"/>
  <c r="AN339" i="4"/>
  <c r="AM339" i="4"/>
  <c r="AF339" i="4"/>
  <c r="AA339" i="4"/>
  <c r="S339" i="4"/>
  <c r="AN338" i="4"/>
  <c r="AM338" i="4"/>
  <c r="AF338" i="4"/>
  <c r="AA338" i="4"/>
  <c r="S338" i="4"/>
  <c r="AN337" i="4"/>
  <c r="AT337" i="4" s="1"/>
  <c r="AV337" i="4" s="1"/>
  <c r="AM337" i="4"/>
  <c r="AF337" i="4"/>
  <c r="AA337" i="4"/>
  <c r="S337" i="4"/>
  <c r="AN336" i="4"/>
  <c r="AM336" i="4"/>
  <c r="AF336" i="4"/>
  <c r="AA336" i="4"/>
  <c r="S336" i="4"/>
  <c r="AN335" i="4"/>
  <c r="AT335" i="4" s="1"/>
  <c r="AV335" i="4" s="1"/>
  <c r="AM335" i="4"/>
  <c r="AF335" i="4"/>
  <c r="AA335" i="4"/>
  <c r="S335" i="4"/>
  <c r="AN334" i="4"/>
  <c r="AP334" i="4" s="1"/>
  <c r="AM334" i="4"/>
  <c r="AF334" i="4"/>
  <c r="AA334" i="4"/>
  <c r="S334" i="4"/>
  <c r="AN333" i="4"/>
  <c r="AM333" i="4"/>
  <c r="AF333" i="4"/>
  <c r="AA333" i="4"/>
  <c r="S333" i="4"/>
  <c r="AN332" i="4"/>
  <c r="AP332" i="4" s="1"/>
  <c r="AM332" i="4"/>
  <c r="AF332" i="4"/>
  <c r="AA332" i="4"/>
  <c r="S332" i="4"/>
  <c r="AN331" i="4"/>
  <c r="AP331" i="4" s="1"/>
  <c r="AM331" i="4"/>
  <c r="AF331" i="4"/>
  <c r="AA331" i="4"/>
  <c r="S331" i="4"/>
  <c r="AN330" i="4"/>
  <c r="AT330" i="4" s="1"/>
  <c r="AV330" i="4" s="1"/>
  <c r="AM330" i="4"/>
  <c r="AF330" i="4"/>
  <c r="AA330" i="4"/>
  <c r="S330" i="4"/>
  <c r="AN329" i="4"/>
  <c r="AT329" i="4" s="1"/>
  <c r="AV329" i="4" s="1"/>
  <c r="AM329" i="4"/>
  <c r="AF329" i="4"/>
  <c r="AA329" i="4"/>
  <c r="S329" i="4"/>
  <c r="AN328" i="4"/>
  <c r="AT328" i="4" s="1"/>
  <c r="AV328" i="4" s="1"/>
  <c r="AM328" i="4"/>
  <c r="AF328" i="4"/>
  <c r="AA328" i="4"/>
  <c r="S328" i="4"/>
  <c r="AN327" i="4"/>
  <c r="AP327" i="4" s="1"/>
  <c r="AM327" i="4"/>
  <c r="AF327" i="4"/>
  <c r="AA327" i="4"/>
  <c r="S327" i="4"/>
  <c r="AN326" i="4"/>
  <c r="AT326" i="4" s="1"/>
  <c r="AV326" i="4" s="1"/>
  <c r="AM326" i="4"/>
  <c r="AF326" i="4"/>
  <c r="AA326" i="4"/>
  <c r="S326" i="4"/>
  <c r="AN325" i="4"/>
  <c r="AT325" i="4" s="1"/>
  <c r="AV325" i="4" s="1"/>
  <c r="AM325" i="4"/>
  <c r="AF325" i="4"/>
  <c r="AA325" i="4"/>
  <c r="S325" i="4"/>
  <c r="AN324" i="4"/>
  <c r="AP324" i="4" s="1"/>
  <c r="AM324" i="4"/>
  <c r="AF324" i="4"/>
  <c r="AA324" i="4"/>
  <c r="S324" i="4"/>
  <c r="AN323" i="4"/>
  <c r="AP323" i="4" s="1"/>
  <c r="AM323" i="4"/>
  <c r="AF323" i="4"/>
  <c r="AA323" i="4"/>
  <c r="S323" i="4"/>
  <c r="AN322" i="4"/>
  <c r="AM322" i="4"/>
  <c r="AF322" i="4"/>
  <c r="AA322" i="4"/>
  <c r="S322" i="4"/>
  <c r="AN321" i="4"/>
  <c r="AM321" i="4"/>
  <c r="AF321" i="4"/>
  <c r="AA321" i="4"/>
  <c r="S321" i="4"/>
  <c r="AN320" i="4"/>
  <c r="AM320" i="4"/>
  <c r="AF320" i="4"/>
  <c r="AA320" i="4"/>
  <c r="S320" i="4"/>
  <c r="AN319" i="4"/>
  <c r="AM319" i="4"/>
  <c r="AF319" i="4"/>
  <c r="AA319" i="4"/>
  <c r="S319" i="4"/>
  <c r="AN318" i="4"/>
  <c r="AT318" i="4" s="1"/>
  <c r="AV318" i="4" s="1"/>
  <c r="AM318" i="4"/>
  <c r="AF318" i="4"/>
  <c r="AA318" i="4"/>
  <c r="S318" i="4"/>
  <c r="AN317" i="4"/>
  <c r="AM317" i="4"/>
  <c r="AF317" i="4"/>
  <c r="AA317" i="4"/>
  <c r="S317" i="4"/>
  <c r="AN316" i="4"/>
  <c r="AT316" i="4" s="1"/>
  <c r="AV316" i="4" s="1"/>
  <c r="AM316" i="4"/>
  <c r="AF316" i="4"/>
  <c r="AA316" i="4"/>
  <c r="S316" i="4"/>
  <c r="AN315" i="4"/>
  <c r="AT315" i="4" s="1"/>
  <c r="AV315" i="4" s="1"/>
  <c r="AM315" i="4"/>
  <c r="AF315" i="4"/>
  <c r="AA315" i="4"/>
  <c r="S315" i="4"/>
  <c r="AN314" i="4"/>
  <c r="AP314" i="4" s="1"/>
  <c r="AM314" i="4"/>
  <c r="AF314" i="4"/>
  <c r="AA314" i="4"/>
  <c r="S314" i="4"/>
  <c r="AN313" i="4"/>
  <c r="AT313" i="4" s="1"/>
  <c r="AV313" i="4" s="1"/>
  <c r="AM313" i="4"/>
  <c r="AF313" i="4"/>
  <c r="AA313" i="4"/>
  <c r="S313" i="4"/>
  <c r="AN312" i="4"/>
  <c r="AM312" i="4"/>
  <c r="AF312" i="4"/>
  <c r="AA312" i="4"/>
  <c r="S312" i="4"/>
  <c r="AN311" i="4"/>
  <c r="AP311" i="4" s="1"/>
  <c r="AM311" i="4"/>
  <c r="AF311" i="4"/>
  <c r="AA311" i="4"/>
  <c r="S311" i="4"/>
  <c r="AN310" i="4"/>
  <c r="AT310" i="4" s="1"/>
  <c r="AV310" i="4" s="1"/>
  <c r="AM310" i="4"/>
  <c r="AF310" i="4"/>
  <c r="AA310" i="4"/>
  <c r="S310" i="4"/>
  <c r="AN309" i="4"/>
  <c r="AP309" i="4" s="1"/>
  <c r="AM309" i="4"/>
  <c r="AF309" i="4"/>
  <c r="AA309" i="4"/>
  <c r="S309" i="4"/>
  <c r="AN308" i="4"/>
  <c r="AM308" i="4"/>
  <c r="AF308" i="4"/>
  <c r="AA308" i="4"/>
  <c r="S308" i="4"/>
  <c r="AN307" i="4"/>
  <c r="AM307" i="4"/>
  <c r="AF307" i="4"/>
  <c r="AA307" i="4"/>
  <c r="S307" i="4"/>
  <c r="AN306" i="4"/>
  <c r="AM306" i="4"/>
  <c r="AF306" i="4"/>
  <c r="AA306" i="4"/>
  <c r="S306" i="4"/>
  <c r="AN305" i="4"/>
  <c r="AT305" i="4" s="1"/>
  <c r="AV305" i="4" s="1"/>
  <c r="AM305" i="4"/>
  <c r="AF305" i="4"/>
  <c r="AA305" i="4"/>
  <c r="S305" i="4"/>
  <c r="AN304" i="4"/>
  <c r="AT304" i="4" s="1"/>
  <c r="AV304" i="4" s="1"/>
  <c r="AM304" i="4"/>
  <c r="AF304" i="4"/>
  <c r="AA304" i="4"/>
  <c r="S304" i="4"/>
  <c r="AN303" i="4"/>
  <c r="AM303" i="4"/>
  <c r="AF303" i="4"/>
  <c r="AA303" i="4"/>
  <c r="S303" i="4"/>
  <c r="AN302" i="4"/>
  <c r="AT302" i="4" s="1"/>
  <c r="AV302" i="4" s="1"/>
  <c r="AM302" i="4"/>
  <c r="AF302" i="4"/>
  <c r="AA302" i="4"/>
  <c r="S302" i="4"/>
  <c r="Q302" i="4"/>
  <c r="AN301" i="4"/>
  <c r="AT301" i="4" s="1"/>
  <c r="AV301" i="4" s="1"/>
  <c r="AM301" i="4"/>
  <c r="AF301" i="4"/>
  <c r="AA301" i="4"/>
  <c r="S301" i="4"/>
  <c r="AN300" i="4"/>
  <c r="AT300" i="4" s="1"/>
  <c r="AV300" i="4" s="1"/>
  <c r="AM300" i="4"/>
  <c r="AF300" i="4"/>
  <c r="AA300" i="4"/>
  <c r="S300" i="4"/>
  <c r="AN299" i="4"/>
  <c r="AT299" i="4" s="1"/>
  <c r="AV299" i="4" s="1"/>
  <c r="AM299" i="4"/>
  <c r="AF299" i="4"/>
  <c r="AA299" i="4"/>
  <c r="S299" i="4"/>
  <c r="AN298" i="4"/>
  <c r="AT298" i="4" s="1"/>
  <c r="AV298" i="4" s="1"/>
  <c r="AM298" i="4"/>
  <c r="AF298" i="4"/>
  <c r="AA298" i="4"/>
  <c r="S298" i="4"/>
  <c r="AN297" i="4"/>
  <c r="AT297" i="4" s="1"/>
  <c r="AV297" i="4" s="1"/>
  <c r="AM297" i="4"/>
  <c r="AF297" i="4"/>
  <c r="AA297" i="4"/>
  <c r="S297" i="4"/>
  <c r="AN296" i="4"/>
  <c r="AP296" i="4" s="1"/>
  <c r="AM296" i="4"/>
  <c r="AF296" i="4"/>
  <c r="AA296" i="4"/>
  <c r="S296" i="4"/>
  <c r="AN295" i="4"/>
  <c r="AT295" i="4" s="1"/>
  <c r="AV295" i="4" s="1"/>
  <c r="AM295" i="4"/>
  <c r="AF295" i="4"/>
  <c r="AA295" i="4"/>
  <c r="S295" i="4"/>
  <c r="AN294" i="4"/>
  <c r="AP294" i="4" s="1"/>
  <c r="AM294" i="4"/>
  <c r="AF294" i="4"/>
  <c r="AA294" i="4"/>
  <c r="S294" i="4"/>
  <c r="AN293" i="4"/>
  <c r="AP293" i="4" s="1"/>
  <c r="AM293" i="4"/>
  <c r="AF293" i="4"/>
  <c r="AA293" i="4"/>
  <c r="S293" i="4"/>
  <c r="AN292" i="4"/>
  <c r="AM292" i="4"/>
  <c r="AF292" i="4"/>
  <c r="AA292" i="4"/>
  <c r="S292" i="4"/>
  <c r="AN291" i="4"/>
  <c r="AM291" i="4"/>
  <c r="AF291" i="4"/>
  <c r="AA291" i="4"/>
  <c r="S291" i="4"/>
  <c r="AN290" i="4"/>
  <c r="AM290" i="4"/>
  <c r="AF290" i="4"/>
  <c r="AA290" i="4"/>
  <c r="S290" i="4"/>
  <c r="AN289" i="4"/>
  <c r="AM289" i="4"/>
  <c r="AF289" i="4"/>
  <c r="AA289" i="4"/>
  <c r="S289" i="4"/>
  <c r="AN288" i="4"/>
  <c r="AT288" i="4" s="1"/>
  <c r="AV288" i="4" s="1"/>
  <c r="AM288" i="4"/>
  <c r="AF288" i="4"/>
  <c r="AA288" i="4"/>
  <c r="S288" i="4"/>
  <c r="AN287" i="4"/>
  <c r="AM287" i="4"/>
  <c r="AF287" i="4"/>
  <c r="AA287" i="4"/>
  <c r="S287" i="4"/>
  <c r="AN286" i="4"/>
  <c r="AM286" i="4"/>
  <c r="AF286" i="4"/>
  <c r="AA286" i="4"/>
  <c r="S286" i="4"/>
  <c r="AN285" i="4"/>
  <c r="AM285" i="4"/>
  <c r="AF285" i="4"/>
  <c r="AA285" i="4"/>
  <c r="S285" i="4"/>
  <c r="AN284" i="4"/>
  <c r="AM284" i="4"/>
  <c r="AF284" i="4"/>
  <c r="AA284" i="4"/>
  <c r="S284" i="4"/>
  <c r="AN283" i="4"/>
  <c r="AM283" i="4"/>
  <c r="AF283" i="4"/>
  <c r="AA283" i="4"/>
  <c r="S283" i="4"/>
  <c r="AN282" i="4"/>
  <c r="AT282" i="4" s="1"/>
  <c r="AV282" i="4" s="1"/>
  <c r="AM282" i="4"/>
  <c r="AF282" i="4"/>
  <c r="AA282" i="4"/>
  <c r="S282" i="4"/>
  <c r="AN281" i="4"/>
  <c r="AT281" i="4" s="1"/>
  <c r="AV281" i="4" s="1"/>
  <c r="AM281" i="4"/>
  <c r="AF281" i="4"/>
  <c r="AA281" i="4"/>
  <c r="S281" i="4"/>
  <c r="AN280" i="4"/>
  <c r="AT280" i="4" s="1"/>
  <c r="AV280" i="4" s="1"/>
  <c r="AM280" i="4"/>
  <c r="AF280" i="4"/>
  <c r="AA280" i="4"/>
  <c r="S280" i="4"/>
  <c r="AN279" i="4"/>
  <c r="AT279" i="4" s="1"/>
  <c r="AV279" i="4" s="1"/>
  <c r="AM279" i="4"/>
  <c r="AF279" i="4"/>
  <c r="AA279" i="4"/>
  <c r="S279" i="4"/>
  <c r="Q279" i="4"/>
  <c r="AN278" i="4"/>
  <c r="AT278" i="4" s="1"/>
  <c r="AV278" i="4" s="1"/>
  <c r="AM278" i="4"/>
  <c r="AF278" i="4"/>
  <c r="AA278" i="4"/>
  <c r="S278" i="4"/>
  <c r="AN277" i="4"/>
  <c r="AT277" i="4" s="1"/>
  <c r="AV277" i="4" s="1"/>
  <c r="AM277" i="4"/>
  <c r="AF277" i="4"/>
  <c r="AA277" i="4"/>
  <c r="S277" i="4"/>
  <c r="Q277" i="4"/>
  <c r="AN276" i="4"/>
  <c r="AP276" i="4" s="1"/>
  <c r="AM276" i="4"/>
  <c r="AF276" i="4"/>
  <c r="AA276" i="4"/>
  <c r="S276" i="4"/>
  <c r="AN275" i="4"/>
  <c r="AM275" i="4"/>
  <c r="AF275" i="4"/>
  <c r="AA275" i="4"/>
  <c r="S275" i="4"/>
  <c r="AN274" i="4"/>
  <c r="AT274" i="4" s="1"/>
  <c r="AV274" i="4" s="1"/>
  <c r="AM274" i="4"/>
  <c r="AF274" i="4"/>
  <c r="AA274" i="4"/>
  <c r="S274" i="4"/>
  <c r="AN273" i="4"/>
  <c r="AM273" i="4"/>
  <c r="AF273" i="4"/>
  <c r="AA273" i="4"/>
  <c r="S273" i="4"/>
  <c r="AN272" i="4"/>
  <c r="AT272" i="4" s="1"/>
  <c r="AV272" i="4" s="1"/>
  <c r="AM272" i="4"/>
  <c r="AF272" i="4"/>
  <c r="AA272" i="4"/>
  <c r="S272" i="4"/>
  <c r="AN271" i="4"/>
  <c r="AM271" i="4"/>
  <c r="AF271" i="4"/>
  <c r="AA271" i="4"/>
  <c r="S271" i="4"/>
  <c r="Q271" i="4"/>
  <c r="AN270" i="4"/>
  <c r="AM270" i="4"/>
  <c r="AF270" i="4"/>
  <c r="AA270" i="4"/>
  <c r="S270" i="4"/>
  <c r="AN269" i="4"/>
  <c r="AT269" i="4" s="1"/>
  <c r="AV269" i="4" s="1"/>
  <c r="AM269" i="4"/>
  <c r="AF269" i="4"/>
  <c r="AA269" i="4"/>
  <c r="S269" i="4"/>
  <c r="AN268" i="4"/>
  <c r="AT268" i="4" s="1"/>
  <c r="AV268" i="4" s="1"/>
  <c r="AM268" i="4"/>
  <c r="AF268" i="4"/>
  <c r="AA268" i="4"/>
  <c r="S268" i="4"/>
  <c r="AN267" i="4"/>
  <c r="AP267" i="4" s="1"/>
  <c r="AM267" i="4"/>
  <c r="AF267" i="4"/>
  <c r="AA267" i="4"/>
  <c r="S267" i="4"/>
  <c r="AN266" i="4"/>
  <c r="AT266" i="4" s="1"/>
  <c r="AV266" i="4" s="1"/>
  <c r="AM266" i="4"/>
  <c r="AF266" i="4"/>
  <c r="AA266" i="4"/>
  <c r="S266" i="4"/>
  <c r="AN265" i="4"/>
  <c r="AT265" i="4" s="1"/>
  <c r="AV265" i="4" s="1"/>
  <c r="AM265" i="4"/>
  <c r="AF265" i="4"/>
  <c r="AA265" i="4"/>
  <c r="S265" i="4"/>
  <c r="AN264" i="4"/>
  <c r="AT264" i="4" s="1"/>
  <c r="AV264" i="4" s="1"/>
  <c r="AM264" i="4"/>
  <c r="AF264" i="4"/>
  <c r="AA264" i="4"/>
  <c r="S264" i="4"/>
  <c r="AN263" i="4"/>
  <c r="AM263" i="4"/>
  <c r="AF263" i="4"/>
  <c r="AA263" i="4"/>
  <c r="S263" i="4"/>
  <c r="AN262" i="4"/>
  <c r="AT262" i="4" s="1"/>
  <c r="AV262" i="4" s="1"/>
  <c r="AM262" i="4"/>
  <c r="AF262" i="4"/>
  <c r="AA262" i="4"/>
  <c r="S262" i="4"/>
  <c r="AN261" i="4"/>
  <c r="AP261" i="4" s="1"/>
  <c r="AM261" i="4"/>
  <c r="AF261" i="4"/>
  <c r="AA261" i="4"/>
  <c r="S261" i="4"/>
  <c r="AN260" i="4"/>
  <c r="AP260" i="4" s="1"/>
  <c r="AM260" i="4"/>
  <c r="AF260" i="4"/>
  <c r="AA260" i="4"/>
  <c r="S260" i="4"/>
  <c r="AN259" i="4"/>
  <c r="AM259" i="4"/>
  <c r="AF259" i="4"/>
  <c r="AA259" i="4"/>
  <c r="S259" i="4"/>
  <c r="AN258" i="4"/>
  <c r="AP258" i="4" s="1"/>
  <c r="AM258" i="4"/>
  <c r="AF258" i="4"/>
  <c r="AA258" i="4"/>
  <c r="S258" i="4"/>
  <c r="AN257" i="4"/>
  <c r="AT257" i="4" s="1"/>
  <c r="AV257" i="4" s="1"/>
  <c r="AM257" i="4"/>
  <c r="AF257" i="4"/>
  <c r="AA257" i="4"/>
  <c r="S257" i="4"/>
  <c r="AN256" i="4"/>
  <c r="AM256" i="4"/>
  <c r="AF256" i="4"/>
  <c r="AA256" i="4"/>
  <c r="S256" i="4"/>
  <c r="AN255" i="4"/>
  <c r="AT255" i="4" s="1"/>
  <c r="AV255" i="4" s="1"/>
  <c r="AM255" i="4"/>
  <c r="AF255" i="4"/>
  <c r="AA255" i="4"/>
  <c r="S255" i="4"/>
  <c r="AN254" i="4"/>
  <c r="AM254" i="4"/>
  <c r="AF254" i="4"/>
  <c r="AA254" i="4"/>
  <c r="S254" i="4"/>
  <c r="AN253" i="4"/>
  <c r="AM253" i="4"/>
  <c r="AF253" i="4"/>
  <c r="AA253" i="4"/>
  <c r="S253" i="4"/>
  <c r="AN252" i="4"/>
  <c r="AT252" i="4" s="1"/>
  <c r="AV252" i="4" s="1"/>
  <c r="AM252" i="4"/>
  <c r="AF252" i="4"/>
  <c r="AA252" i="4"/>
  <c r="S252" i="4"/>
  <c r="AN251" i="4"/>
  <c r="AT251" i="4" s="1"/>
  <c r="AV251" i="4" s="1"/>
  <c r="AM251" i="4"/>
  <c r="AF251" i="4"/>
  <c r="AA251" i="4"/>
  <c r="S251" i="4"/>
  <c r="AN250" i="4"/>
  <c r="AM250" i="4"/>
  <c r="AF250" i="4"/>
  <c r="AA250" i="4"/>
  <c r="S250" i="4"/>
  <c r="AN249" i="4"/>
  <c r="AT249" i="4" s="1"/>
  <c r="AV249" i="4" s="1"/>
  <c r="AM249" i="4"/>
  <c r="AF249" i="4"/>
  <c r="AA249" i="4"/>
  <c r="S249" i="4"/>
  <c r="AN248" i="4"/>
  <c r="AT248" i="4" s="1"/>
  <c r="AV248" i="4" s="1"/>
  <c r="AM248" i="4"/>
  <c r="AF248" i="4"/>
  <c r="AA248" i="4"/>
  <c r="S248" i="4"/>
  <c r="AN247" i="4"/>
  <c r="AT247" i="4" s="1"/>
  <c r="AV247" i="4" s="1"/>
  <c r="AM247" i="4"/>
  <c r="AF247" i="4"/>
  <c r="AA247" i="4"/>
  <c r="S247" i="4"/>
  <c r="AN246" i="4"/>
  <c r="AP246" i="4" s="1"/>
  <c r="AM246" i="4"/>
  <c r="AF246" i="4"/>
  <c r="AA246" i="4"/>
  <c r="S246" i="4"/>
  <c r="AN245" i="4"/>
  <c r="AT245" i="4" s="1"/>
  <c r="AV245" i="4" s="1"/>
  <c r="AM245" i="4"/>
  <c r="AF245" i="4"/>
  <c r="AA245" i="4"/>
  <c r="S245" i="4"/>
  <c r="AN244" i="4"/>
  <c r="AT244" i="4" s="1"/>
  <c r="AV244" i="4" s="1"/>
  <c r="AM244" i="4"/>
  <c r="AF244" i="4"/>
  <c r="AA244" i="4"/>
  <c r="S244" i="4"/>
  <c r="AN243" i="4"/>
  <c r="AT243" i="4" s="1"/>
  <c r="AV243" i="4" s="1"/>
  <c r="AM243" i="4"/>
  <c r="AF243" i="4"/>
  <c r="AA243" i="4"/>
  <c r="S243" i="4"/>
  <c r="AN242" i="4"/>
  <c r="AM242" i="4"/>
  <c r="AF242" i="4"/>
  <c r="AA242" i="4"/>
  <c r="S242" i="4"/>
  <c r="AN241" i="4"/>
  <c r="AM241" i="4"/>
  <c r="AF241" i="4"/>
  <c r="AA241" i="4"/>
  <c r="S241" i="4"/>
  <c r="AN240" i="4"/>
  <c r="AT240" i="4" s="1"/>
  <c r="AV240" i="4" s="1"/>
  <c r="AM240" i="4"/>
  <c r="AF240" i="4"/>
  <c r="AA240" i="4"/>
  <c r="S240" i="4"/>
  <c r="AN239" i="4"/>
  <c r="AT239" i="4" s="1"/>
  <c r="AV239" i="4" s="1"/>
  <c r="AM239" i="4"/>
  <c r="AF239" i="4"/>
  <c r="AA239" i="4"/>
  <c r="S239" i="4"/>
  <c r="AN238" i="4"/>
  <c r="AT238" i="4" s="1"/>
  <c r="AV238" i="4" s="1"/>
  <c r="AM238" i="4"/>
  <c r="AF238" i="4"/>
  <c r="AA238" i="4"/>
  <c r="S238" i="4"/>
  <c r="AN237" i="4"/>
  <c r="AT237" i="4" s="1"/>
  <c r="AV237" i="4" s="1"/>
  <c r="AM237" i="4"/>
  <c r="AF237" i="4"/>
  <c r="AA237" i="4"/>
  <c r="S237" i="4"/>
  <c r="AN236" i="4"/>
  <c r="AT236" i="4" s="1"/>
  <c r="AV236" i="4" s="1"/>
  <c r="AM236" i="4"/>
  <c r="AF236" i="4"/>
  <c r="AA236" i="4"/>
  <c r="S236" i="4"/>
  <c r="AN235" i="4"/>
  <c r="AT235" i="4" s="1"/>
  <c r="AV235" i="4" s="1"/>
  <c r="AM235" i="4"/>
  <c r="AF235" i="4"/>
  <c r="AA235" i="4"/>
  <c r="S235" i="4"/>
  <c r="AN234" i="4"/>
  <c r="AT234" i="4" s="1"/>
  <c r="AV234" i="4" s="1"/>
  <c r="AM234" i="4"/>
  <c r="AF234" i="4"/>
  <c r="AA234" i="4"/>
  <c r="S234" i="4"/>
  <c r="Q234" i="4"/>
  <c r="AN233" i="4"/>
  <c r="AT233" i="4" s="1"/>
  <c r="AV233" i="4" s="1"/>
  <c r="AM233" i="4"/>
  <c r="AF233" i="4"/>
  <c r="AA233" i="4"/>
  <c r="S233" i="4"/>
  <c r="Q233" i="4"/>
  <c r="AN232" i="4"/>
  <c r="AT232" i="4" s="1"/>
  <c r="AV232" i="4" s="1"/>
  <c r="AM232" i="4"/>
  <c r="AF232" i="4"/>
  <c r="AA232" i="4"/>
  <c r="S232" i="4"/>
  <c r="AN231" i="4"/>
  <c r="AT231" i="4" s="1"/>
  <c r="AV231" i="4" s="1"/>
  <c r="AM231" i="4"/>
  <c r="AF231" i="4"/>
  <c r="AA231" i="4"/>
  <c r="S231" i="4"/>
  <c r="AN230" i="4"/>
  <c r="AT230" i="4" s="1"/>
  <c r="AV230" i="4" s="1"/>
  <c r="AM230" i="4"/>
  <c r="AF230" i="4"/>
  <c r="AA230" i="4"/>
  <c r="S230" i="4"/>
  <c r="AN229" i="4"/>
  <c r="AT229" i="4" s="1"/>
  <c r="AV229" i="4" s="1"/>
  <c r="AM229" i="4"/>
  <c r="AF229" i="4"/>
  <c r="AA229" i="4"/>
  <c r="S229" i="4"/>
  <c r="AN228" i="4"/>
  <c r="AP228" i="4" s="1"/>
  <c r="AM228" i="4"/>
  <c r="AF228" i="4"/>
  <c r="AA228" i="4"/>
  <c r="S228" i="4"/>
  <c r="AN227" i="4"/>
  <c r="AT227" i="4" s="1"/>
  <c r="AV227" i="4" s="1"/>
  <c r="AM227" i="4"/>
  <c r="AF227" i="4"/>
  <c r="AA227" i="4"/>
  <c r="S227" i="4"/>
  <c r="AN226" i="4"/>
  <c r="AT226" i="4" s="1"/>
  <c r="AV226" i="4" s="1"/>
  <c r="AM226" i="4"/>
  <c r="AF226" i="4"/>
  <c r="AA226" i="4"/>
  <c r="AN225" i="4"/>
  <c r="AT225" i="4" s="1"/>
  <c r="AV225" i="4" s="1"/>
  <c r="AM225" i="4"/>
  <c r="AF225" i="4"/>
  <c r="AA225" i="4"/>
  <c r="AN224" i="4"/>
  <c r="AT224" i="4" s="1"/>
  <c r="AV224" i="4" s="1"/>
  <c r="AM224" i="4"/>
  <c r="AF224" i="4"/>
  <c r="AA224" i="4"/>
  <c r="AN223" i="4"/>
  <c r="AT223" i="4" s="1"/>
  <c r="AV223" i="4" s="1"/>
  <c r="AM223" i="4"/>
  <c r="AF223" i="4"/>
  <c r="AA223" i="4"/>
  <c r="AN222" i="4"/>
  <c r="AT222" i="4" s="1"/>
  <c r="AV222" i="4" s="1"/>
  <c r="AM222" i="4"/>
  <c r="AF222" i="4"/>
  <c r="AA222" i="4"/>
  <c r="AN221" i="4"/>
  <c r="AT221" i="4" s="1"/>
  <c r="AV221" i="4" s="1"/>
  <c r="AM221" i="4"/>
  <c r="AF221" i="4"/>
  <c r="AA221" i="4"/>
  <c r="AN220" i="4"/>
  <c r="AT220" i="4" s="1"/>
  <c r="AV220" i="4" s="1"/>
  <c r="AM220" i="4"/>
  <c r="AF220" i="4"/>
  <c r="AA220" i="4"/>
  <c r="AN219" i="4"/>
  <c r="AT219" i="4" s="1"/>
  <c r="AV219" i="4" s="1"/>
  <c r="AM219" i="4"/>
  <c r="AF219" i="4"/>
  <c r="AA219" i="4"/>
  <c r="AN218" i="4"/>
  <c r="AT218" i="4" s="1"/>
  <c r="AV218" i="4" s="1"/>
  <c r="AM218" i="4"/>
  <c r="AF218" i="4"/>
  <c r="AA218" i="4"/>
  <c r="AN217" i="4"/>
  <c r="AT217" i="4" s="1"/>
  <c r="AV217" i="4" s="1"/>
  <c r="AM217" i="4"/>
  <c r="AF217" i="4"/>
  <c r="AA217" i="4"/>
  <c r="AN216" i="4"/>
  <c r="AT216" i="4" s="1"/>
  <c r="AV216" i="4" s="1"/>
  <c r="AM216" i="4"/>
  <c r="AF216" i="4"/>
  <c r="AA216" i="4"/>
  <c r="AN215" i="4"/>
  <c r="AT215" i="4" s="1"/>
  <c r="AV215" i="4" s="1"/>
  <c r="AM215" i="4"/>
  <c r="AF215" i="4"/>
  <c r="AA215" i="4"/>
  <c r="AN214" i="4"/>
  <c r="AT214" i="4" s="1"/>
  <c r="AV214" i="4" s="1"/>
  <c r="AM214" i="4"/>
  <c r="AF214" i="4"/>
  <c r="AA214" i="4"/>
  <c r="AN213" i="4"/>
  <c r="AT213" i="4" s="1"/>
  <c r="AV213" i="4" s="1"/>
  <c r="AM213" i="4"/>
  <c r="AF213" i="4"/>
  <c r="AA213" i="4"/>
  <c r="AN212" i="4"/>
  <c r="AT212" i="4" s="1"/>
  <c r="AV212" i="4" s="1"/>
  <c r="AM212" i="4"/>
  <c r="AF212" i="4"/>
  <c r="AA212" i="4"/>
  <c r="AN211" i="4"/>
  <c r="AT211" i="4" s="1"/>
  <c r="AV211" i="4" s="1"/>
  <c r="AM211" i="4"/>
  <c r="AF211" i="4"/>
  <c r="AA211" i="4"/>
  <c r="Q211" i="4"/>
  <c r="AN210" i="4"/>
  <c r="AT210" i="4" s="1"/>
  <c r="AV210" i="4" s="1"/>
  <c r="AM210" i="4"/>
  <c r="AF210" i="4"/>
  <c r="AA210" i="4"/>
  <c r="AN209" i="4"/>
  <c r="AT209" i="4" s="1"/>
  <c r="AV209" i="4" s="1"/>
  <c r="AM209" i="4"/>
  <c r="AF209" i="4"/>
  <c r="AA209" i="4"/>
  <c r="AN208" i="4"/>
  <c r="AT208" i="4" s="1"/>
  <c r="AV208" i="4" s="1"/>
  <c r="AM208" i="4"/>
  <c r="AF208" i="4"/>
  <c r="AA208" i="4"/>
  <c r="AN207" i="4"/>
  <c r="AT207" i="4" s="1"/>
  <c r="AV207" i="4" s="1"/>
  <c r="AM207" i="4"/>
  <c r="AF207" i="4"/>
  <c r="AA207" i="4"/>
  <c r="AN206" i="4"/>
  <c r="AT206" i="4" s="1"/>
  <c r="AV206" i="4" s="1"/>
  <c r="AM206" i="4"/>
  <c r="AF206" i="4"/>
  <c r="AA206" i="4"/>
  <c r="AN205" i="4"/>
  <c r="AT205" i="4" s="1"/>
  <c r="AV205" i="4" s="1"/>
  <c r="AM205" i="4"/>
  <c r="AF205" i="4"/>
  <c r="AA205" i="4"/>
  <c r="AN204" i="4"/>
  <c r="AT204" i="4" s="1"/>
  <c r="AV204" i="4" s="1"/>
  <c r="AM204" i="4"/>
  <c r="AF204" i="4"/>
  <c r="AA204" i="4"/>
  <c r="AN203" i="4"/>
  <c r="AT203" i="4" s="1"/>
  <c r="AV203" i="4" s="1"/>
  <c r="AM203" i="4"/>
  <c r="AF203" i="4"/>
  <c r="AA203" i="4"/>
  <c r="AN202" i="4"/>
  <c r="AT202" i="4" s="1"/>
  <c r="AV202" i="4" s="1"/>
  <c r="AM202" i="4"/>
  <c r="AF202" i="4"/>
  <c r="AA202" i="4"/>
  <c r="AN201" i="4"/>
  <c r="AT201" i="4" s="1"/>
  <c r="AV201" i="4" s="1"/>
  <c r="AM201" i="4"/>
  <c r="AF201" i="4"/>
  <c r="AA201" i="4"/>
  <c r="AN200" i="4"/>
  <c r="AT200" i="4" s="1"/>
  <c r="AV200" i="4" s="1"/>
  <c r="AM200" i="4"/>
  <c r="AF200" i="4"/>
  <c r="AA200" i="4"/>
  <c r="AN199" i="4"/>
  <c r="AT199" i="4" s="1"/>
  <c r="AV199" i="4" s="1"/>
  <c r="AM199" i="4"/>
  <c r="AF199" i="4"/>
  <c r="AA199" i="4"/>
  <c r="AN198" i="4"/>
  <c r="AT198" i="4" s="1"/>
  <c r="AV198" i="4" s="1"/>
  <c r="AM198" i="4"/>
  <c r="AF198" i="4"/>
  <c r="AA198" i="4"/>
  <c r="AN197" i="4"/>
  <c r="AT197" i="4" s="1"/>
  <c r="AV197" i="4" s="1"/>
  <c r="AM197" i="4"/>
  <c r="AF197" i="4"/>
  <c r="AA197" i="4"/>
  <c r="Q197" i="4"/>
  <c r="AN196" i="4"/>
  <c r="AT196" i="4" s="1"/>
  <c r="AV196" i="4" s="1"/>
  <c r="AM196" i="4"/>
  <c r="AF196" i="4"/>
  <c r="AA196" i="4"/>
  <c r="AN195" i="4"/>
  <c r="AT195" i="4" s="1"/>
  <c r="AV195" i="4" s="1"/>
  <c r="AM195" i="4"/>
  <c r="AF195" i="4"/>
  <c r="AA195" i="4"/>
  <c r="AN194" i="4"/>
  <c r="AT194" i="4" s="1"/>
  <c r="AV194" i="4" s="1"/>
  <c r="AM194" i="4"/>
  <c r="AF194" i="4"/>
  <c r="AA194" i="4"/>
  <c r="AN193" i="4"/>
  <c r="AT193" i="4" s="1"/>
  <c r="AV193" i="4" s="1"/>
  <c r="AM193" i="4"/>
  <c r="AF193" i="4"/>
  <c r="AA193" i="4"/>
  <c r="AN192" i="4"/>
  <c r="AT192" i="4" s="1"/>
  <c r="AV192" i="4" s="1"/>
  <c r="AM192" i="4"/>
  <c r="AF192" i="4"/>
  <c r="AA192" i="4"/>
  <c r="AN191" i="4"/>
  <c r="AT191" i="4" s="1"/>
  <c r="AV191" i="4" s="1"/>
  <c r="AM191" i="4"/>
  <c r="AF191" i="4"/>
  <c r="AA191" i="4"/>
  <c r="AN190" i="4"/>
  <c r="AT190" i="4" s="1"/>
  <c r="AV190" i="4" s="1"/>
  <c r="AM190" i="4"/>
  <c r="AF190" i="4"/>
  <c r="AA190" i="4"/>
  <c r="AN189" i="4"/>
  <c r="AT189" i="4" s="1"/>
  <c r="AV189" i="4" s="1"/>
  <c r="AM189" i="4"/>
  <c r="AF189" i="4"/>
  <c r="AA189" i="4"/>
  <c r="AN188" i="4"/>
  <c r="AT188" i="4" s="1"/>
  <c r="AV188" i="4" s="1"/>
  <c r="AM188" i="4"/>
  <c r="AF188" i="4"/>
  <c r="AA188" i="4"/>
  <c r="AN187" i="4"/>
  <c r="AT187" i="4" s="1"/>
  <c r="AV187" i="4" s="1"/>
  <c r="AM187" i="4"/>
  <c r="AF187" i="4"/>
  <c r="AA187" i="4"/>
  <c r="AN186" i="4"/>
  <c r="AT186" i="4" s="1"/>
  <c r="AV186" i="4" s="1"/>
  <c r="AM186" i="4"/>
  <c r="AF186" i="4"/>
  <c r="AA186" i="4"/>
  <c r="AN185" i="4"/>
  <c r="AT185" i="4" s="1"/>
  <c r="AV185" i="4" s="1"/>
  <c r="AM185" i="4"/>
  <c r="AF185" i="4"/>
  <c r="AA185" i="4"/>
  <c r="AN184" i="4"/>
  <c r="AT184" i="4" s="1"/>
  <c r="AV184" i="4" s="1"/>
  <c r="AM184" i="4"/>
  <c r="AF184" i="4"/>
  <c r="AA184" i="4"/>
  <c r="AN183" i="4"/>
  <c r="AT183" i="4" s="1"/>
  <c r="AV183" i="4" s="1"/>
  <c r="AM183" i="4"/>
  <c r="AF183" i="4"/>
  <c r="AA183" i="4"/>
  <c r="Q183" i="4"/>
  <c r="AN182" i="4"/>
  <c r="AT182" i="4" s="1"/>
  <c r="AV182" i="4" s="1"/>
  <c r="AM182" i="4"/>
  <c r="AF182" i="4"/>
  <c r="AA182" i="4"/>
  <c r="AN181" i="4"/>
  <c r="AT181" i="4" s="1"/>
  <c r="AV181" i="4" s="1"/>
  <c r="AM181" i="4"/>
  <c r="AF181" i="4"/>
  <c r="AA181" i="4"/>
  <c r="AN180" i="4"/>
  <c r="AT180" i="4" s="1"/>
  <c r="AV180" i="4" s="1"/>
  <c r="AM180" i="4"/>
  <c r="AF180" i="4"/>
  <c r="AA180" i="4"/>
  <c r="AN179" i="4"/>
  <c r="AT179" i="4" s="1"/>
  <c r="AV179" i="4" s="1"/>
  <c r="AM179" i="4"/>
  <c r="AF179" i="4"/>
  <c r="AA179" i="4"/>
  <c r="AN178" i="4"/>
  <c r="AT178" i="4" s="1"/>
  <c r="AV178" i="4" s="1"/>
  <c r="AM178" i="4"/>
  <c r="AF178" i="4"/>
  <c r="AA178" i="4"/>
  <c r="AN177" i="4"/>
  <c r="AT177" i="4" s="1"/>
  <c r="AV177" i="4" s="1"/>
  <c r="AM177" i="4"/>
  <c r="AF177" i="4"/>
  <c r="AA177" i="4"/>
  <c r="AN176" i="4"/>
  <c r="AT176" i="4" s="1"/>
  <c r="AV176" i="4" s="1"/>
  <c r="AM176" i="4"/>
  <c r="AF176" i="4"/>
  <c r="AA176" i="4"/>
  <c r="AN175" i="4"/>
  <c r="AT175" i="4" s="1"/>
  <c r="AV175" i="4" s="1"/>
  <c r="AM175" i="4"/>
  <c r="AF175" i="4"/>
  <c r="AA175" i="4"/>
  <c r="AN174" i="4"/>
  <c r="AT174" i="4" s="1"/>
  <c r="AV174" i="4" s="1"/>
  <c r="AM174" i="4"/>
  <c r="AF174" i="4"/>
  <c r="AA174" i="4"/>
  <c r="AN173" i="4"/>
  <c r="AT173" i="4" s="1"/>
  <c r="AV173" i="4" s="1"/>
  <c r="AM173" i="4"/>
  <c r="AF173" i="4"/>
  <c r="AA173" i="4"/>
  <c r="AN172" i="4"/>
  <c r="AT172" i="4" s="1"/>
  <c r="AV172" i="4" s="1"/>
  <c r="AM172" i="4"/>
  <c r="AF172" i="4"/>
  <c r="AA172" i="4"/>
  <c r="AN171" i="4"/>
  <c r="AT171" i="4" s="1"/>
  <c r="AV171" i="4" s="1"/>
  <c r="AM171" i="4"/>
  <c r="AF171" i="4"/>
  <c r="AA171" i="4"/>
  <c r="AN170" i="4"/>
  <c r="AT170" i="4" s="1"/>
  <c r="AV170" i="4" s="1"/>
  <c r="AM170" i="4"/>
  <c r="AF170" i="4"/>
  <c r="AA170" i="4"/>
  <c r="AN169" i="4"/>
  <c r="AT169" i="4" s="1"/>
  <c r="AV169" i="4" s="1"/>
  <c r="AM169" i="4"/>
  <c r="AF169" i="4"/>
  <c r="AA169" i="4"/>
  <c r="AN168" i="4"/>
  <c r="AT168" i="4" s="1"/>
  <c r="AV168" i="4" s="1"/>
  <c r="AM168" i="4"/>
  <c r="AF168" i="4"/>
  <c r="AA168" i="4"/>
  <c r="AN167" i="4"/>
  <c r="AT167" i="4" s="1"/>
  <c r="AV167" i="4" s="1"/>
  <c r="AM167" i="4"/>
  <c r="AF167" i="4"/>
  <c r="AA167" i="4"/>
  <c r="AN166" i="4"/>
  <c r="AT166" i="4" s="1"/>
  <c r="AV166" i="4" s="1"/>
  <c r="AM166" i="4"/>
  <c r="AF166" i="4"/>
  <c r="AA166" i="4"/>
  <c r="AN165" i="4"/>
  <c r="AT165" i="4" s="1"/>
  <c r="AV165" i="4" s="1"/>
  <c r="AM165" i="4"/>
  <c r="AF165" i="4"/>
  <c r="AA165" i="4"/>
  <c r="AN164" i="4"/>
  <c r="AT164" i="4" s="1"/>
  <c r="AV164" i="4" s="1"/>
  <c r="AM164" i="4"/>
  <c r="AF164" i="4"/>
  <c r="AA164" i="4"/>
  <c r="AN163" i="4"/>
  <c r="AT163" i="4" s="1"/>
  <c r="AV163" i="4" s="1"/>
  <c r="AM163" i="4"/>
  <c r="AF163" i="4"/>
  <c r="AA163" i="4"/>
  <c r="Q163" i="4"/>
  <c r="AN162" i="4"/>
  <c r="AT162" i="4" s="1"/>
  <c r="AV162" i="4" s="1"/>
  <c r="AM162" i="4"/>
  <c r="AF162" i="4"/>
  <c r="AA162" i="4"/>
  <c r="AN161" i="4"/>
  <c r="AT161" i="4" s="1"/>
  <c r="AV161" i="4" s="1"/>
  <c r="AM161" i="4"/>
  <c r="AF161" i="4"/>
  <c r="AA161" i="4"/>
  <c r="AN160" i="4"/>
  <c r="AT160" i="4" s="1"/>
  <c r="AV160" i="4" s="1"/>
  <c r="AM160" i="4"/>
  <c r="AF160" i="4"/>
  <c r="AA160" i="4"/>
  <c r="AN159" i="4"/>
  <c r="AT159" i="4" s="1"/>
  <c r="AV159" i="4" s="1"/>
  <c r="AM159" i="4"/>
  <c r="AF159" i="4"/>
  <c r="AA159" i="4"/>
  <c r="AN158" i="4"/>
  <c r="AT158" i="4" s="1"/>
  <c r="AV158" i="4" s="1"/>
  <c r="AM158" i="4"/>
  <c r="AF158" i="4"/>
  <c r="AA158" i="4"/>
  <c r="AN157" i="4"/>
  <c r="AT157" i="4" s="1"/>
  <c r="AV157" i="4" s="1"/>
  <c r="AM157" i="4"/>
  <c r="AF157" i="4"/>
  <c r="AA157" i="4"/>
  <c r="AN156" i="4"/>
  <c r="AT156" i="4" s="1"/>
  <c r="AV156" i="4" s="1"/>
  <c r="AM156" i="4"/>
  <c r="AF156" i="4"/>
  <c r="AA156" i="4"/>
  <c r="AN155" i="4"/>
  <c r="AT155" i="4" s="1"/>
  <c r="AV155" i="4" s="1"/>
  <c r="AM155" i="4"/>
  <c r="AF155" i="4"/>
  <c r="AA155" i="4"/>
  <c r="AN154" i="4"/>
  <c r="AT154" i="4" s="1"/>
  <c r="AV154" i="4" s="1"/>
  <c r="AM154" i="4"/>
  <c r="AF154" i="4"/>
  <c r="AA154" i="4"/>
  <c r="AN153" i="4"/>
  <c r="AT153" i="4" s="1"/>
  <c r="AV153" i="4" s="1"/>
  <c r="AM153" i="4"/>
  <c r="AF153" i="4"/>
  <c r="AA153" i="4"/>
  <c r="AN152" i="4"/>
  <c r="AT152" i="4" s="1"/>
  <c r="AV152" i="4" s="1"/>
  <c r="AM152" i="4"/>
  <c r="AF152" i="4"/>
  <c r="AA152" i="4"/>
  <c r="AN151" i="4"/>
  <c r="AT151" i="4" s="1"/>
  <c r="AV151" i="4" s="1"/>
  <c r="AM151" i="4"/>
  <c r="AF151" i="4"/>
  <c r="AA151" i="4"/>
  <c r="AN150" i="4"/>
  <c r="AT150" i="4" s="1"/>
  <c r="AV150" i="4" s="1"/>
  <c r="AM150" i="4"/>
  <c r="AF150" i="4"/>
  <c r="AA150" i="4"/>
  <c r="S150" i="4"/>
  <c r="AN149" i="4"/>
  <c r="AT149" i="4" s="1"/>
  <c r="AV149" i="4" s="1"/>
  <c r="AM149" i="4"/>
  <c r="AF149" i="4"/>
  <c r="AA149" i="4"/>
  <c r="AN148" i="4"/>
  <c r="AT148" i="4" s="1"/>
  <c r="AV148" i="4" s="1"/>
  <c r="AM148" i="4"/>
  <c r="AF148" i="4"/>
  <c r="AA148" i="4"/>
  <c r="AN147" i="4"/>
  <c r="AT147" i="4" s="1"/>
  <c r="AV147" i="4" s="1"/>
  <c r="AM147" i="4"/>
  <c r="AF147" i="4"/>
  <c r="AA147" i="4"/>
  <c r="AN146" i="4"/>
  <c r="AT146" i="4" s="1"/>
  <c r="AV146" i="4" s="1"/>
  <c r="AM146" i="4"/>
  <c r="AF146" i="4"/>
  <c r="AA146" i="4"/>
  <c r="AN145" i="4"/>
  <c r="AT145" i="4" s="1"/>
  <c r="AV145" i="4" s="1"/>
  <c r="AM145" i="4"/>
  <c r="AF145" i="4"/>
  <c r="AA145" i="4"/>
  <c r="AN144" i="4"/>
  <c r="AT144" i="4" s="1"/>
  <c r="AV144" i="4" s="1"/>
  <c r="AM144" i="4"/>
  <c r="AF144" i="4"/>
  <c r="AA144" i="4"/>
  <c r="AN143" i="4"/>
  <c r="AT143" i="4" s="1"/>
  <c r="AV143" i="4" s="1"/>
  <c r="AM143" i="4"/>
  <c r="AF143" i="4"/>
  <c r="AA143" i="4"/>
  <c r="S143" i="4"/>
  <c r="AN142" i="4"/>
  <c r="AT142" i="4" s="1"/>
  <c r="AV142" i="4" s="1"/>
  <c r="AM142" i="4"/>
  <c r="AF142" i="4"/>
  <c r="AA142" i="4"/>
  <c r="S142" i="4"/>
  <c r="AN141" i="4"/>
  <c r="AT141" i="4" s="1"/>
  <c r="AV141" i="4" s="1"/>
  <c r="AM141" i="4"/>
  <c r="AF141" i="4"/>
  <c r="AA141" i="4"/>
  <c r="S141" i="4"/>
  <c r="AN140" i="4"/>
  <c r="AT140" i="4" s="1"/>
  <c r="AV140" i="4" s="1"/>
  <c r="AM140" i="4"/>
  <c r="AF140" i="4"/>
  <c r="AA140" i="4"/>
  <c r="S140" i="4"/>
  <c r="AN139" i="4"/>
  <c r="AT139" i="4" s="1"/>
  <c r="AV139" i="4" s="1"/>
  <c r="AM139" i="4"/>
  <c r="AF139" i="4"/>
  <c r="AA139" i="4"/>
  <c r="S139" i="4"/>
  <c r="AN138" i="4"/>
  <c r="AT138" i="4" s="1"/>
  <c r="AV138" i="4" s="1"/>
  <c r="AM138" i="4"/>
  <c r="AF138" i="4"/>
  <c r="AA138" i="4"/>
  <c r="S138" i="4"/>
  <c r="AN137" i="4"/>
  <c r="AT137" i="4" s="1"/>
  <c r="AV137" i="4" s="1"/>
  <c r="AM137" i="4"/>
  <c r="AF137" i="4"/>
  <c r="AA137" i="4"/>
  <c r="S137" i="4"/>
  <c r="AN136" i="4"/>
  <c r="AT136" i="4" s="1"/>
  <c r="AV136" i="4" s="1"/>
  <c r="AM136" i="4"/>
  <c r="AF136" i="4"/>
  <c r="AA136" i="4"/>
  <c r="S136" i="4"/>
  <c r="AN135" i="4"/>
  <c r="AT135" i="4" s="1"/>
  <c r="AV135" i="4" s="1"/>
  <c r="AM135" i="4"/>
  <c r="AF135" i="4"/>
  <c r="AA135" i="4"/>
  <c r="S135" i="4"/>
  <c r="AN134" i="4"/>
  <c r="AT134" i="4" s="1"/>
  <c r="AV134" i="4" s="1"/>
  <c r="AM134" i="4"/>
  <c r="AF134" i="4"/>
  <c r="AA134" i="4"/>
  <c r="S134" i="4"/>
  <c r="AN133" i="4"/>
  <c r="AT133" i="4" s="1"/>
  <c r="AV133" i="4" s="1"/>
  <c r="AM133" i="4"/>
  <c r="AF133" i="4"/>
  <c r="AA133" i="4"/>
  <c r="S133" i="4"/>
  <c r="AN132" i="4"/>
  <c r="AT132" i="4" s="1"/>
  <c r="AV132" i="4" s="1"/>
  <c r="AM132" i="4"/>
  <c r="AF132" i="4"/>
  <c r="AA132" i="4"/>
  <c r="S132" i="4"/>
  <c r="AN131" i="4"/>
  <c r="AT131" i="4" s="1"/>
  <c r="AV131" i="4" s="1"/>
  <c r="AM131" i="4"/>
  <c r="AF131" i="4"/>
  <c r="AA131" i="4"/>
  <c r="S131" i="4"/>
  <c r="Q131" i="4"/>
  <c r="AN130" i="4"/>
  <c r="AT130" i="4" s="1"/>
  <c r="AV130" i="4" s="1"/>
  <c r="AM130" i="4"/>
  <c r="AF130" i="4"/>
  <c r="AA130" i="4"/>
  <c r="S130" i="4"/>
  <c r="AN129" i="4"/>
  <c r="AT129" i="4" s="1"/>
  <c r="AV129" i="4" s="1"/>
  <c r="AM129" i="4"/>
  <c r="AF129" i="4"/>
  <c r="AA129" i="4"/>
  <c r="S129" i="4"/>
  <c r="AN128" i="4"/>
  <c r="AT128" i="4" s="1"/>
  <c r="AV128" i="4" s="1"/>
  <c r="AM128" i="4"/>
  <c r="AF128" i="4"/>
  <c r="AA128" i="4"/>
  <c r="S128" i="4"/>
  <c r="AN127" i="4"/>
  <c r="AT127" i="4" s="1"/>
  <c r="AV127" i="4" s="1"/>
  <c r="AM127" i="4"/>
  <c r="AF127" i="4"/>
  <c r="AA127" i="4"/>
  <c r="S127" i="4"/>
  <c r="AN126" i="4"/>
  <c r="AT126" i="4" s="1"/>
  <c r="AV126" i="4" s="1"/>
  <c r="AM126" i="4"/>
  <c r="AF126" i="4"/>
  <c r="AA126" i="4"/>
  <c r="S126" i="4"/>
  <c r="AN125" i="4"/>
  <c r="AT125" i="4" s="1"/>
  <c r="AV125" i="4" s="1"/>
  <c r="AM125" i="4"/>
  <c r="AF125" i="4"/>
  <c r="AA125" i="4"/>
  <c r="S125" i="4"/>
  <c r="AN124" i="4"/>
  <c r="AT124" i="4" s="1"/>
  <c r="AV124" i="4" s="1"/>
  <c r="AM124" i="4"/>
  <c r="AF124" i="4"/>
  <c r="AA124" i="4"/>
  <c r="S124" i="4"/>
  <c r="AN123" i="4"/>
  <c r="AT123" i="4" s="1"/>
  <c r="AV123" i="4" s="1"/>
  <c r="AM123" i="4"/>
  <c r="AF123" i="4"/>
  <c r="AA123" i="4"/>
  <c r="S123" i="4"/>
  <c r="AN122" i="4"/>
  <c r="AT122" i="4" s="1"/>
  <c r="AV122" i="4" s="1"/>
  <c r="AM122" i="4"/>
  <c r="AF122" i="4"/>
  <c r="AA122" i="4"/>
  <c r="S122" i="4"/>
  <c r="AN121" i="4"/>
  <c r="AT121" i="4" s="1"/>
  <c r="AV121" i="4" s="1"/>
  <c r="AM121" i="4"/>
  <c r="AF121" i="4"/>
  <c r="AA121" i="4"/>
  <c r="S121" i="4"/>
  <c r="AN120" i="4"/>
  <c r="AT120" i="4" s="1"/>
  <c r="AV120" i="4" s="1"/>
  <c r="AM120" i="4"/>
  <c r="AF120" i="4"/>
  <c r="AA120" i="4"/>
  <c r="S120" i="4"/>
  <c r="AN119" i="4"/>
  <c r="AT119" i="4" s="1"/>
  <c r="AV119" i="4" s="1"/>
  <c r="AM119" i="4"/>
  <c r="AF119" i="4"/>
  <c r="AA119" i="4"/>
  <c r="S119" i="4"/>
  <c r="AN118" i="4"/>
  <c r="AT118" i="4" s="1"/>
  <c r="AV118" i="4" s="1"/>
  <c r="AM118" i="4"/>
  <c r="AF118" i="4"/>
  <c r="AA118" i="4"/>
  <c r="S118" i="4"/>
  <c r="AN117" i="4"/>
  <c r="AT117" i="4" s="1"/>
  <c r="AV117" i="4" s="1"/>
  <c r="AM117" i="4"/>
  <c r="AF117" i="4"/>
  <c r="AA117" i="4"/>
  <c r="S117" i="4"/>
  <c r="AN116" i="4"/>
  <c r="AT116" i="4" s="1"/>
  <c r="AV116" i="4" s="1"/>
  <c r="AM116" i="4"/>
  <c r="AF116" i="4"/>
  <c r="AA116" i="4"/>
  <c r="S116" i="4"/>
  <c r="AN115" i="4"/>
  <c r="AT115" i="4" s="1"/>
  <c r="AV115" i="4" s="1"/>
  <c r="AM115" i="4"/>
  <c r="AF115" i="4"/>
  <c r="AA115" i="4"/>
  <c r="S115" i="4"/>
  <c r="AN114" i="4"/>
  <c r="AT114" i="4" s="1"/>
  <c r="AV114" i="4" s="1"/>
  <c r="AM114" i="4"/>
  <c r="AF114" i="4"/>
  <c r="AA114" i="4"/>
  <c r="S114" i="4"/>
  <c r="AN113" i="4"/>
  <c r="AT113" i="4" s="1"/>
  <c r="AV113" i="4" s="1"/>
  <c r="AM113" i="4"/>
  <c r="AF113" i="4"/>
  <c r="AA113" i="4"/>
  <c r="S113" i="4"/>
  <c r="AN112" i="4"/>
  <c r="AT112" i="4" s="1"/>
  <c r="AV112" i="4" s="1"/>
  <c r="AM112" i="4"/>
  <c r="AF112" i="4"/>
  <c r="AA112" i="4"/>
  <c r="S112" i="4"/>
  <c r="AN111" i="4"/>
  <c r="AT111" i="4" s="1"/>
  <c r="AV111" i="4" s="1"/>
  <c r="AM111" i="4"/>
  <c r="AF111" i="4"/>
  <c r="AA111" i="4"/>
  <c r="S111" i="4"/>
  <c r="AN110" i="4"/>
  <c r="AT110" i="4" s="1"/>
  <c r="AV110" i="4" s="1"/>
  <c r="AM110" i="4"/>
  <c r="AF110" i="4"/>
  <c r="AA110" i="4"/>
  <c r="S110" i="4"/>
  <c r="AN109" i="4"/>
  <c r="AT109" i="4" s="1"/>
  <c r="AV109" i="4" s="1"/>
  <c r="AM109" i="4"/>
  <c r="AF109" i="4"/>
  <c r="AA109" i="4"/>
  <c r="S109" i="4"/>
  <c r="AN108" i="4"/>
  <c r="AT108" i="4" s="1"/>
  <c r="AV108" i="4" s="1"/>
  <c r="AM108" i="4"/>
  <c r="AF108" i="4"/>
  <c r="AA108" i="4"/>
  <c r="S108" i="4"/>
  <c r="AN107" i="4"/>
  <c r="AT107" i="4" s="1"/>
  <c r="AV107" i="4" s="1"/>
  <c r="AM107" i="4"/>
  <c r="AF107" i="4"/>
  <c r="AA107" i="4"/>
  <c r="S107" i="4"/>
  <c r="AN106" i="4"/>
  <c r="AT106" i="4" s="1"/>
  <c r="AV106" i="4" s="1"/>
  <c r="AM106" i="4"/>
  <c r="AF106" i="4"/>
  <c r="AA106" i="4"/>
  <c r="S106" i="4"/>
  <c r="AN105" i="4"/>
  <c r="AT105" i="4" s="1"/>
  <c r="AV105" i="4" s="1"/>
  <c r="AM105" i="4"/>
  <c r="AF105" i="4"/>
  <c r="AA105" i="4"/>
  <c r="S105" i="4"/>
  <c r="AN104" i="4"/>
  <c r="AT104" i="4" s="1"/>
  <c r="AV104" i="4" s="1"/>
  <c r="AM104" i="4"/>
  <c r="AF104" i="4"/>
  <c r="AA104" i="4"/>
  <c r="S104" i="4"/>
  <c r="AN103" i="4"/>
  <c r="AT103" i="4" s="1"/>
  <c r="AV103" i="4" s="1"/>
  <c r="AM103" i="4"/>
  <c r="AF103" i="4"/>
  <c r="AA103" i="4"/>
  <c r="S103" i="4"/>
  <c r="AN102" i="4"/>
  <c r="AT102" i="4" s="1"/>
  <c r="AV102" i="4" s="1"/>
  <c r="AM102" i="4"/>
  <c r="AF102" i="4"/>
  <c r="AA102" i="4"/>
  <c r="S102" i="4"/>
  <c r="AN101" i="4"/>
  <c r="AT101" i="4" s="1"/>
  <c r="AV101" i="4" s="1"/>
  <c r="AM101" i="4"/>
  <c r="AF101" i="4"/>
  <c r="AA101" i="4"/>
  <c r="S101" i="4"/>
  <c r="AN100" i="4"/>
  <c r="AT100" i="4" s="1"/>
  <c r="AV100" i="4" s="1"/>
  <c r="AM100" i="4"/>
  <c r="AF100" i="4"/>
  <c r="AA100" i="4"/>
  <c r="S100" i="4"/>
  <c r="AN99" i="4"/>
  <c r="AT99" i="4" s="1"/>
  <c r="AV99" i="4" s="1"/>
  <c r="AM99" i="4"/>
  <c r="AF99" i="4"/>
  <c r="AA99" i="4"/>
  <c r="S99" i="4"/>
  <c r="AN98" i="4"/>
  <c r="AT98" i="4" s="1"/>
  <c r="AV98" i="4" s="1"/>
  <c r="AM98" i="4"/>
  <c r="AF98" i="4"/>
  <c r="AA98" i="4"/>
  <c r="S98" i="4"/>
  <c r="AN97" i="4"/>
  <c r="AT97" i="4" s="1"/>
  <c r="AV97" i="4" s="1"/>
  <c r="AM97" i="4"/>
  <c r="AF97" i="4"/>
  <c r="AA97" i="4"/>
  <c r="S97" i="4"/>
  <c r="AN96" i="4"/>
  <c r="AT96" i="4" s="1"/>
  <c r="AV96" i="4" s="1"/>
  <c r="AM96" i="4"/>
  <c r="AF96" i="4"/>
  <c r="AA96" i="4"/>
  <c r="S96" i="4"/>
  <c r="AN95" i="4"/>
  <c r="AT95" i="4" s="1"/>
  <c r="AV95" i="4" s="1"/>
  <c r="AM95" i="4"/>
  <c r="AF95" i="4"/>
  <c r="AA95" i="4"/>
  <c r="S95" i="4"/>
  <c r="AN94" i="4"/>
  <c r="AT94" i="4" s="1"/>
  <c r="AV94" i="4" s="1"/>
  <c r="AM94" i="4"/>
  <c r="AF94" i="4"/>
  <c r="AA94" i="4"/>
  <c r="S94" i="4"/>
  <c r="AN93" i="4"/>
  <c r="AT93" i="4" s="1"/>
  <c r="AV93" i="4" s="1"/>
  <c r="AM93" i="4"/>
  <c r="AF93" i="4"/>
  <c r="AA93" i="4"/>
  <c r="S93" i="4"/>
  <c r="AN92" i="4"/>
  <c r="AT92" i="4" s="1"/>
  <c r="AV92" i="4" s="1"/>
  <c r="AM92" i="4"/>
  <c r="AF92" i="4"/>
  <c r="AA92" i="4"/>
  <c r="S92" i="4"/>
  <c r="AN91" i="4"/>
  <c r="AT91" i="4" s="1"/>
  <c r="AV91" i="4" s="1"/>
  <c r="AM91" i="4"/>
  <c r="AF91" i="4"/>
  <c r="AA91" i="4"/>
  <c r="S91" i="4"/>
  <c r="AN90" i="4"/>
  <c r="AT90" i="4" s="1"/>
  <c r="AV90" i="4" s="1"/>
  <c r="AM90" i="4"/>
  <c r="AF90" i="4"/>
  <c r="AA90" i="4"/>
  <c r="S90" i="4"/>
  <c r="AN89" i="4"/>
  <c r="AT89" i="4" s="1"/>
  <c r="AV89" i="4" s="1"/>
  <c r="AM89" i="4"/>
  <c r="AF89" i="4"/>
  <c r="AA89" i="4"/>
  <c r="S89" i="4"/>
  <c r="AN88" i="4"/>
  <c r="AT88" i="4" s="1"/>
  <c r="AV88" i="4" s="1"/>
  <c r="AM88" i="4"/>
  <c r="AF88" i="4"/>
  <c r="AA88" i="4"/>
  <c r="S88" i="4"/>
  <c r="AN87" i="4"/>
  <c r="AM87" i="4"/>
  <c r="AF87" i="4"/>
  <c r="AA87" i="4"/>
  <c r="S87" i="4"/>
  <c r="AN86" i="4"/>
  <c r="AP86" i="4" s="1"/>
  <c r="AM86" i="4"/>
  <c r="AF86" i="4"/>
  <c r="AA86" i="4"/>
  <c r="S86" i="4"/>
  <c r="AM85" i="4"/>
  <c r="AF85" i="4"/>
  <c r="AA85" i="4"/>
  <c r="K85" i="4"/>
  <c r="AN84" i="4"/>
  <c r="AT84" i="4" s="1"/>
  <c r="AV84" i="4" s="1"/>
  <c r="AM84" i="4"/>
  <c r="AF84" i="4"/>
  <c r="AA84" i="4"/>
  <c r="S84" i="4"/>
  <c r="AN83" i="4"/>
  <c r="AT83" i="4" s="1"/>
  <c r="AV83" i="4" s="1"/>
  <c r="AM83" i="4"/>
  <c r="AF83" i="4"/>
  <c r="AA83" i="4"/>
  <c r="S83" i="4"/>
  <c r="AN82" i="4"/>
  <c r="AT82" i="4" s="1"/>
  <c r="AV82" i="4" s="1"/>
  <c r="AM82" i="4"/>
  <c r="AF82" i="4"/>
  <c r="AA82" i="4"/>
  <c r="S82" i="4"/>
  <c r="AN81" i="4"/>
  <c r="AT81" i="4" s="1"/>
  <c r="AV81" i="4" s="1"/>
  <c r="AM81" i="4"/>
  <c r="AF81" i="4"/>
  <c r="AA81" i="4"/>
  <c r="S81" i="4"/>
  <c r="AN80" i="4"/>
  <c r="AT80" i="4" s="1"/>
  <c r="AV80" i="4" s="1"/>
  <c r="AM80" i="4"/>
  <c r="AF80" i="4"/>
  <c r="AA80" i="4"/>
  <c r="S80" i="4"/>
  <c r="AN79" i="4"/>
  <c r="AP79" i="4" s="1"/>
  <c r="AM79" i="4"/>
  <c r="AF79" i="4"/>
  <c r="AA79" i="4"/>
  <c r="S79" i="4"/>
  <c r="AN78" i="4"/>
  <c r="AT78" i="4" s="1"/>
  <c r="AV78" i="4" s="1"/>
  <c r="AM78" i="4"/>
  <c r="AF78" i="4"/>
  <c r="AA78" i="4"/>
  <c r="S78" i="4"/>
  <c r="AN77" i="4"/>
  <c r="AT77" i="4" s="1"/>
  <c r="AV77" i="4" s="1"/>
  <c r="AM77" i="4"/>
  <c r="AF77" i="4"/>
  <c r="AA77" i="4"/>
  <c r="S77" i="4"/>
  <c r="AN76" i="4"/>
  <c r="AT76" i="4" s="1"/>
  <c r="AV76" i="4" s="1"/>
  <c r="AM76" i="4"/>
  <c r="AF76" i="4"/>
  <c r="AA76" i="4"/>
  <c r="S76" i="4"/>
  <c r="AN75" i="4"/>
  <c r="AT75" i="4" s="1"/>
  <c r="AV75" i="4" s="1"/>
  <c r="AM75" i="4"/>
  <c r="AF75" i="4"/>
  <c r="AA75" i="4"/>
  <c r="S75" i="4"/>
  <c r="AN74" i="4"/>
  <c r="AT74" i="4" s="1"/>
  <c r="AV74" i="4" s="1"/>
  <c r="AM74" i="4"/>
  <c r="AF74" i="4"/>
  <c r="AA74" i="4"/>
  <c r="S74" i="4"/>
  <c r="AN73" i="4"/>
  <c r="AT73" i="4" s="1"/>
  <c r="AV73" i="4" s="1"/>
  <c r="AM73" i="4"/>
  <c r="AF73" i="4"/>
  <c r="AA73" i="4"/>
  <c r="S73" i="4"/>
  <c r="AN72" i="4"/>
  <c r="AT72" i="4" s="1"/>
  <c r="AV72" i="4" s="1"/>
  <c r="AM72" i="4"/>
  <c r="AF72" i="4"/>
  <c r="AA72" i="4"/>
  <c r="S72" i="4"/>
  <c r="AN71" i="4"/>
  <c r="AM71" i="4"/>
  <c r="AF71" i="4"/>
  <c r="AA71" i="4"/>
  <c r="S71" i="4"/>
  <c r="AN70" i="4"/>
  <c r="AT70" i="4" s="1"/>
  <c r="AV70" i="4" s="1"/>
  <c r="AM70" i="4"/>
  <c r="AF70" i="4"/>
  <c r="AA70" i="4"/>
  <c r="S70" i="4"/>
  <c r="AN69" i="4"/>
  <c r="AT69" i="4" s="1"/>
  <c r="AV69" i="4" s="1"/>
  <c r="AM69" i="4"/>
  <c r="AF69" i="4"/>
  <c r="AA69" i="4"/>
  <c r="S69" i="4"/>
  <c r="Q69" i="4"/>
  <c r="AN68" i="4"/>
  <c r="AT68" i="4" s="1"/>
  <c r="AV68" i="4" s="1"/>
  <c r="AM68" i="4"/>
  <c r="AF68" i="4"/>
  <c r="AA68" i="4"/>
  <c r="S68" i="4"/>
  <c r="AN67" i="4"/>
  <c r="AT67" i="4" s="1"/>
  <c r="AV67" i="4" s="1"/>
  <c r="AM67" i="4"/>
  <c r="AF67" i="4"/>
  <c r="AA67" i="4"/>
  <c r="S67" i="4"/>
  <c r="AN66" i="4"/>
  <c r="AM66" i="4"/>
  <c r="AF66" i="4"/>
  <c r="AA66" i="4"/>
  <c r="S66" i="4"/>
  <c r="AN65" i="4"/>
  <c r="AT65" i="4" s="1"/>
  <c r="AV65" i="4" s="1"/>
  <c r="AM65" i="4"/>
  <c r="AF65" i="4"/>
  <c r="AA65" i="4"/>
  <c r="S65" i="4"/>
  <c r="AN64" i="4"/>
  <c r="AT64" i="4" s="1"/>
  <c r="AV64" i="4" s="1"/>
  <c r="AM64" i="4"/>
  <c r="AF64" i="4"/>
  <c r="AA64" i="4"/>
  <c r="S64" i="4"/>
  <c r="Q64" i="4"/>
  <c r="AN63" i="4"/>
  <c r="AT63" i="4" s="1"/>
  <c r="AV63" i="4" s="1"/>
  <c r="AM63" i="4"/>
  <c r="AF63" i="4"/>
  <c r="AA63" i="4"/>
  <c r="S63" i="4"/>
  <c r="AN62" i="4"/>
  <c r="AT62" i="4" s="1"/>
  <c r="AV62" i="4" s="1"/>
  <c r="AM62" i="4"/>
  <c r="AF62" i="4"/>
  <c r="AA62" i="4"/>
  <c r="S62" i="4"/>
  <c r="AN61" i="4"/>
  <c r="AT61" i="4" s="1"/>
  <c r="AV61" i="4" s="1"/>
  <c r="AM61" i="4"/>
  <c r="AF61" i="4"/>
  <c r="AA61" i="4"/>
  <c r="S61" i="4"/>
  <c r="AN60" i="4"/>
  <c r="AP60" i="4" s="1"/>
  <c r="AM60" i="4"/>
  <c r="AF60" i="4"/>
  <c r="AA60" i="4"/>
  <c r="S60" i="4"/>
  <c r="AN59" i="4"/>
  <c r="AT59" i="4" s="1"/>
  <c r="AV59" i="4" s="1"/>
  <c r="AM59" i="4"/>
  <c r="AF59" i="4"/>
  <c r="AA59" i="4"/>
  <c r="S59" i="4"/>
  <c r="AN58" i="4"/>
  <c r="AT58" i="4" s="1"/>
  <c r="AV58" i="4" s="1"/>
  <c r="AM58" i="4"/>
  <c r="AF58" i="4"/>
  <c r="AA58" i="4"/>
  <c r="S58" i="4"/>
  <c r="AN57" i="4"/>
  <c r="AT57" i="4" s="1"/>
  <c r="AV57" i="4" s="1"/>
  <c r="AM57" i="4"/>
  <c r="AF57" i="4"/>
  <c r="AA57" i="4"/>
  <c r="S57" i="4"/>
  <c r="AN56" i="4"/>
  <c r="AT56" i="4" s="1"/>
  <c r="AV56" i="4" s="1"/>
  <c r="AM56" i="4"/>
  <c r="AF56" i="4"/>
  <c r="AA56" i="4"/>
  <c r="S56" i="4"/>
  <c r="AN55" i="4"/>
  <c r="AT55" i="4" s="1"/>
  <c r="AV55" i="4" s="1"/>
  <c r="AM55" i="4"/>
  <c r="AF55" i="4"/>
  <c r="AA55" i="4"/>
  <c r="S55" i="4"/>
  <c r="Q55" i="4"/>
  <c r="AN54" i="4"/>
  <c r="AT54" i="4" s="1"/>
  <c r="AV54" i="4" s="1"/>
  <c r="AM54" i="4"/>
  <c r="AF54" i="4"/>
  <c r="AA54" i="4"/>
  <c r="S54" i="4"/>
  <c r="Q54" i="4"/>
  <c r="AN53" i="4"/>
  <c r="AT53" i="4" s="1"/>
  <c r="AV53" i="4" s="1"/>
  <c r="AM53" i="4"/>
  <c r="AF53" i="4"/>
  <c r="AA53" i="4"/>
  <c r="S53" i="4"/>
  <c r="Q53" i="4"/>
  <c r="AN52" i="4"/>
  <c r="AT52" i="4" s="1"/>
  <c r="AV52" i="4" s="1"/>
  <c r="AM52" i="4"/>
  <c r="AF52" i="4"/>
  <c r="AA52" i="4"/>
  <c r="S52" i="4"/>
  <c r="AN51" i="4"/>
  <c r="AT51" i="4" s="1"/>
  <c r="AV51" i="4" s="1"/>
  <c r="AM51" i="4"/>
  <c r="AF51" i="4"/>
  <c r="AA51" i="4"/>
  <c r="S51" i="4"/>
  <c r="AN50" i="4"/>
  <c r="AP50" i="4" s="1"/>
  <c r="AM50" i="4"/>
  <c r="AF50" i="4"/>
  <c r="AA50" i="4"/>
  <c r="S50" i="4"/>
  <c r="AN49" i="4"/>
  <c r="AT49" i="4" s="1"/>
  <c r="AV49" i="4" s="1"/>
  <c r="AM49" i="4"/>
  <c r="AF49" i="4"/>
  <c r="AA49" i="4"/>
  <c r="S49" i="4"/>
  <c r="Q49" i="4"/>
  <c r="AN48" i="4"/>
  <c r="AT48" i="4" s="1"/>
  <c r="AV48" i="4" s="1"/>
  <c r="AM48" i="4"/>
  <c r="AF48" i="4"/>
  <c r="AA48" i="4"/>
  <c r="S48" i="4"/>
  <c r="Q48" i="4"/>
  <c r="AN47" i="4"/>
  <c r="AT47" i="4" s="1"/>
  <c r="AV47" i="4" s="1"/>
  <c r="AM47" i="4"/>
  <c r="AF47" i="4"/>
  <c r="AA47" i="4"/>
  <c r="S47" i="4"/>
  <c r="Q47" i="4"/>
  <c r="AN46" i="4"/>
  <c r="AP46" i="4" s="1"/>
  <c r="AM46" i="4"/>
  <c r="AF46" i="4"/>
  <c r="AA46" i="4"/>
  <c r="S46" i="4"/>
  <c r="AN45" i="4"/>
  <c r="AT45" i="4" s="1"/>
  <c r="AV45" i="4" s="1"/>
  <c r="AM45" i="4"/>
  <c r="AF45" i="4"/>
  <c r="AA45" i="4"/>
  <c r="S45" i="4"/>
  <c r="Q45" i="4"/>
  <c r="AN44" i="4"/>
  <c r="AT44" i="4" s="1"/>
  <c r="AV44" i="4" s="1"/>
  <c r="AM44" i="4"/>
  <c r="AF44" i="4"/>
  <c r="AA44" i="4"/>
  <c r="K44" i="4"/>
  <c r="AN43" i="4"/>
  <c r="AT43" i="4" s="1"/>
  <c r="AV43" i="4" s="1"/>
  <c r="AM43" i="4"/>
  <c r="AF43" i="4"/>
  <c r="AA43" i="4"/>
  <c r="S43" i="4"/>
  <c r="AN42" i="4"/>
  <c r="AP42" i="4" s="1"/>
  <c r="AM42" i="4"/>
  <c r="AF42" i="4"/>
  <c r="AA42" i="4"/>
  <c r="S42" i="4"/>
  <c r="AN41" i="4"/>
  <c r="AM41" i="4"/>
  <c r="AF41" i="4"/>
  <c r="AA41" i="4"/>
  <c r="K41" i="4"/>
  <c r="S41" i="4" s="1"/>
  <c r="AN40" i="4"/>
  <c r="AT40" i="4" s="1"/>
  <c r="AV40" i="4" s="1"/>
  <c r="AM40" i="4"/>
  <c r="AF40" i="4"/>
  <c r="AA40" i="4"/>
  <c r="S40" i="4"/>
  <c r="AN39" i="4"/>
  <c r="AT39" i="4" s="1"/>
  <c r="AV39" i="4" s="1"/>
  <c r="AM39" i="4"/>
  <c r="AF39" i="4"/>
  <c r="AA39" i="4"/>
  <c r="S39" i="4"/>
  <c r="AN38" i="4"/>
  <c r="AT38" i="4" s="1"/>
  <c r="AV38" i="4" s="1"/>
  <c r="AM38" i="4"/>
  <c r="AF38" i="4"/>
  <c r="AA38" i="4"/>
  <c r="S38" i="4"/>
  <c r="Q38" i="4"/>
  <c r="AN37" i="4"/>
  <c r="AT37" i="4" s="1"/>
  <c r="AV37" i="4" s="1"/>
  <c r="AM37" i="4"/>
  <c r="AF37" i="4"/>
  <c r="AA37" i="4"/>
  <c r="S37" i="4"/>
  <c r="AN36" i="4"/>
  <c r="AT36" i="4" s="1"/>
  <c r="AV36" i="4" s="1"/>
  <c r="AM36" i="4"/>
  <c r="AF36" i="4"/>
  <c r="AA36" i="4"/>
  <c r="S36" i="4"/>
  <c r="AN35" i="4"/>
  <c r="AT35" i="4" s="1"/>
  <c r="AV35" i="4" s="1"/>
  <c r="AM35" i="4"/>
  <c r="AF35" i="4"/>
  <c r="AA35" i="4"/>
  <c r="S35" i="4"/>
  <c r="AN34" i="4"/>
  <c r="AT34" i="4" s="1"/>
  <c r="AV34" i="4" s="1"/>
  <c r="AM34" i="4"/>
  <c r="AF34" i="4"/>
  <c r="AA34" i="4"/>
  <c r="S34" i="4"/>
  <c r="AN33" i="4"/>
  <c r="AT33" i="4" s="1"/>
  <c r="AV33" i="4" s="1"/>
  <c r="AM33" i="4"/>
  <c r="AF33" i="4"/>
  <c r="AA33" i="4"/>
  <c r="S33" i="4"/>
  <c r="AN32" i="4"/>
  <c r="AT32" i="4" s="1"/>
  <c r="AV32" i="4" s="1"/>
  <c r="AM32" i="4"/>
  <c r="AF32" i="4"/>
  <c r="AA32" i="4"/>
  <c r="S32" i="4"/>
  <c r="AN31" i="4"/>
  <c r="AT31" i="4" s="1"/>
  <c r="AV31" i="4" s="1"/>
  <c r="AM31" i="4"/>
  <c r="AF31" i="4"/>
  <c r="AA31" i="4"/>
  <c r="S31" i="4"/>
  <c r="AN30" i="4"/>
  <c r="AT30" i="4" s="1"/>
  <c r="AV30" i="4" s="1"/>
  <c r="AM30" i="4"/>
  <c r="AF30" i="4"/>
  <c r="AA30" i="4"/>
  <c r="S30" i="4"/>
  <c r="AN29" i="4"/>
  <c r="AT29" i="4" s="1"/>
  <c r="AV29" i="4" s="1"/>
  <c r="AM29" i="4"/>
  <c r="AF29" i="4"/>
  <c r="AA29" i="4"/>
  <c r="Q29" i="4"/>
  <c r="AN28" i="4"/>
  <c r="AT28" i="4" s="1"/>
  <c r="AV28" i="4" s="1"/>
  <c r="AM28" i="4"/>
  <c r="AF28" i="4"/>
  <c r="AA28" i="4"/>
  <c r="AN27" i="4"/>
  <c r="AT27" i="4" s="1"/>
  <c r="AV27" i="4" s="1"/>
  <c r="AM27" i="4"/>
  <c r="AF27" i="4"/>
  <c r="AA27" i="4"/>
  <c r="AN26" i="4"/>
  <c r="AT26" i="4" s="1"/>
  <c r="AV26" i="4" s="1"/>
  <c r="AM26" i="4"/>
  <c r="AF26" i="4"/>
  <c r="AA26" i="4"/>
  <c r="AN25" i="4"/>
  <c r="AT25" i="4" s="1"/>
  <c r="AV25" i="4" s="1"/>
  <c r="AM25" i="4"/>
  <c r="AF25" i="4"/>
  <c r="AA25" i="4"/>
  <c r="AN24" i="4"/>
  <c r="AT24" i="4" s="1"/>
  <c r="AV24" i="4" s="1"/>
  <c r="AM24" i="4"/>
  <c r="AF24" i="4"/>
  <c r="AA24" i="4"/>
  <c r="AN23" i="4"/>
  <c r="AT23" i="4" s="1"/>
  <c r="AV23" i="4" s="1"/>
  <c r="AM23" i="4"/>
  <c r="AF23" i="4"/>
  <c r="AA23" i="4"/>
  <c r="AN22" i="4"/>
  <c r="AT22" i="4" s="1"/>
  <c r="AV22" i="4" s="1"/>
  <c r="AM22" i="4"/>
  <c r="AF22" i="4"/>
  <c r="AA22" i="4"/>
  <c r="AN21" i="4"/>
  <c r="AT21" i="4" s="1"/>
  <c r="AV21" i="4" s="1"/>
  <c r="AM21" i="4"/>
  <c r="AF21" i="4"/>
  <c r="AA21" i="4"/>
  <c r="S21" i="4"/>
  <c r="AN20" i="4"/>
  <c r="AT20" i="4" s="1"/>
  <c r="AV20" i="4" s="1"/>
  <c r="AM20" i="4"/>
  <c r="AF20" i="4"/>
  <c r="AA20" i="4"/>
  <c r="S20" i="4"/>
  <c r="AN19" i="4"/>
  <c r="AT19" i="4" s="1"/>
  <c r="AV19" i="4" s="1"/>
  <c r="AM19" i="4"/>
  <c r="AF19" i="4"/>
  <c r="AA19" i="4"/>
  <c r="S19" i="4"/>
  <c r="AN18" i="4"/>
  <c r="AT18" i="4" s="1"/>
  <c r="AV18" i="4" s="1"/>
  <c r="AM18" i="4"/>
  <c r="AF18" i="4"/>
  <c r="AA18" i="4"/>
  <c r="S18" i="4"/>
  <c r="AN17" i="4"/>
  <c r="AT17" i="4" s="1"/>
  <c r="AV17" i="4" s="1"/>
  <c r="AM17" i="4"/>
  <c r="AF17" i="4"/>
  <c r="AA17" i="4"/>
  <c r="S17" i="4"/>
  <c r="AN16" i="4"/>
  <c r="AT16" i="4" s="1"/>
  <c r="AV16" i="4" s="1"/>
  <c r="AM16" i="4"/>
  <c r="AF16" i="4"/>
  <c r="AA16" i="4"/>
  <c r="S16" i="4"/>
  <c r="AN15" i="4"/>
  <c r="AT15" i="4" s="1"/>
  <c r="AV15" i="4" s="1"/>
  <c r="AM15" i="4"/>
  <c r="AF15" i="4"/>
  <c r="AA15" i="4"/>
  <c r="S15" i="4"/>
  <c r="AN14" i="4"/>
  <c r="AT14" i="4" s="1"/>
  <c r="AV14" i="4" s="1"/>
  <c r="AM14" i="4"/>
  <c r="AF14" i="4"/>
  <c r="AA14" i="4"/>
  <c r="S14" i="4"/>
  <c r="AN13" i="4"/>
  <c r="AT13" i="4" s="1"/>
  <c r="AV13" i="4" s="1"/>
  <c r="AM13" i="4"/>
  <c r="AF13" i="4"/>
  <c r="AA13" i="4"/>
  <c r="S13" i="4"/>
  <c r="AN12" i="4"/>
  <c r="AT12" i="4" s="1"/>
  <c r="AV12" i="4" s="1"/>
  <c r="AM12" i="4"/>
  <c r="AF12" i="4"/>
  <c r="AA12" i="4"/>
  <c r="S12" i="4"/>
  <c r="AN11" i="4"/>
  <c r="AT11" i="4" s="1"/>
  <c r="AV11" i="4" s="1"/>
  <c r="AM11" i="4"/>
  <c r="AF11" i="4"/>
  <c r="AA11" i="4"/>
  <c r="S11" i="4"/>
  <c r="AN10" i="4"/>
  <c r="AT10" i="4" s="1"/>
  <c r="AV10" i="4" s="1"/>
  <c r="AM10" i="4"/>
  <c r="AF10" i="4"/>
  <c r="AA10" i="4"/>
  <c r="AN9" i="4"/>
  <c r="AT9" i="4" s="1"/>
  <c r="AV9" i="4" s="1"/>
  <c r="AM9" i="4"/>
  <c r="AF9" i="4"/>
  <c r="AA9" i="4"/>
  <c r="AN8" i="4"/>
  <c r="AM8" i="4"/>
  <c r="AF8" i="4"/>
  <c r="AA8" i="4"/>
  <c r="J5" i="4"/>
  <c r="AT404" i="4" l="1"/>
  <c r="AV404" i="4" s="1"/>
  <c r="AP436" i="4"/>
  <c r="AP435" i="4"/>
  <c r="AT42" i="4"/>
  <c r="AV42" i="4" s="1"/>
  <c r="AP342" i="4"/>
  <c r="AT334" i="4"/>
  <c r="AV334" i="4" s="1"/>
  <c r="AT50" i="4"/>
  <c r="AV50" i="4" s="1"/>
  <c r="AP365" i="4"/>
  <c r="AT379" i="4"/>
  <c r="AV379" i="4" s="1"/>
  <c r="AT380" i="4"/>
  <c r="AV380" i="4" s="1"/>
  <c r="AP63" i="4"/>
  <c r="AP238" i="4"/>
  <c r="AT260" i="4"/>
  <c r="AV260" i="4" s="1"/>
  <c r="AT309" i="4"/>
  <c r="AV309" i="4" s="1"/>
  <c r="AT86" i="4"/>
  <c r="AV86" i="4" s="1"/>
  <c r="AT258" i="4"/>
  <c r="AV258" i="4" s="1"/>
  <c r="AT79" i="4"/>
  <c r="AV79" i="4" s="1"/>
  <c r="AT448" i="4"/>
  <c r="AV448" i="4" s="1"/>
  <c r="AP264" i="4"/>
  <c r="AT314" i="4"/>
  <c r="AV314" i="4" s="1"/>
  <c r="AT347" i="4"/>
  <c r="AV347" i="4" s="1"/>
  <c r="AT373" i="4"/>
  <c r="AV373" i="4" s="1"/>
  <c r="AP329" i="4"/>
  <c r="AP351" i="4"/>
  <c r="AT60" i="4"/>
  <c r="AV60" i="4" s="1"/>
  <c r="AP376" i="4"/>
  <c r="AT370" i="4"/>
  <c r="AV370" i="4" s="1"/>
  <c r="AT371" i="4"/>
  <c r="AV371" i="4" s="1"/>
  <c r="AT242" i="4"/>
  <c r="AV242" i="4" s="1"/>
  <c r="AP242" i="4"/>
  <c r="AP56" i="4"/>
  <c r="AT273" i="4"/>
  <c r="AV273" i="4" s="1"/>
  <c r="AP273" i="4"/>
  <c r="AT263" i="4"/>
  <c r="AV263" i="4" s="1"/>
  <c r="AP263" i="4"/>
  <c r="AT429" i="4"/>
  <c r="AV429" i="4" s="1"/>
  <c r="AP429" i="4"/>
  <c r="AT254" i="4"/>
  <c r="AV254" i="4" s="1"/>
  <c r="AP254" i="4"/>
  <c r="AT270" i="4"/>
  <c r="AV270" i="4" s="1"/>
  <c r="AP270" i="4"/>
  <c r="AT253" i="4"/>
  <c r="AV253" i="4" s="1"/>
  <c r="AP253" i="4"/>
  <c r="AT303" i="4"/>
  <c r="AV303" i="4" s="1"/>
  <c r="AP303" i="4"/>
  <c r="AT340" i="4"/>
  <c r="AV340" i="4" s="1"/>
  <c r="AP340" i="4"/>
  <c r="AT343" i="4"/>
  <c r="AV343" i="4" s="1"/>
  <c r="AP343" i="4"/>
  <c r="AP275" i="4"/>
  <c r="AT275" i="4"/>
  <c r="AV275" i="4" s="1"/>
  <c r="AP283" i="4"/>
  <c r="AT283" i="4"/>
  <c r="AV283" i="4" s="1"/>
  <c r="AT339" i="4"/>
  <c r="AV339" i="4" s="1"/>
  <c r="AP339" i="4"/>
  <c r="AT420" i="4"/>
  <c r="AV420" i="4" s="1"/>
  <c r="AP420" i="4"/>
  <c r="AT246" i="4"/>
  <c r="AV246" i="4" s="1"/>
  <c r="AP248" i="4"/>
  <c r="AP265" i="4"/>
  <c r="AP285" i="4"/>
  <c r="AT285" i="4"/>
  <c r="AV285" i="4" s="1"/>
  <c r="AT311" i="4"/>
  <c r="AV311" i="4" s="1"/>
  <c r="AP315" i="4"/>
  <c r="AT331" i="4"/>
  <c r="AV331" i="4" s="1"/>
  <c r="AP335" i="4"/>
  <c r="AP439" i="4"/>
  <c r="AP287" i="4"/>
  <c r="AT287" i="4"/>
  <c r="AV287" i="4" s="1"/>
  <c r="AT308" i="4"/>
  <c r="AV308" i="4" s="1"/>
  <c r="AP308" i="4"/>
  <c r="AP317" i="4"/>
  <c r="AT317" i="4"/>
  <c r="AV317" i="4" s="1"/>
  <c r="AP363" i="4"/>
  <c r="AT363" i="4"/>
  <c r="AV363" i="4" s="1"/>
  <c r="AP250" i="4"/>
  <c r="AT250" i="4"/>
  <c r="AV250" i="4" s="1"/>
  <c r="AT271" i="4"/>
  <c r="AV271" i="4" s="1"/>
  <c r="AP271" i="4"/>
  <c r="AP286" i="4"/>
  <c r="AT286" i="4"/>
  <c r="AV286" i="4" s="1"/>
  <c r="AT293" i="4"/>
  <c r="AV293" i="4" s="1"/>
  <c r="AT294" i="4"/>
  <c r="AV294" i="4" s="1"/>
  <c r="AP310" i="4"/>
  <c r="AT323" i="4"/>
  <c r="AV323" i="4" s="1"/>
  <c r="AT324" i="4"/>
  <c r="AV324" i="4" s="1"/>
  <c r="AT327" i="4"/>
  <c r="AV327" i="4" s="1"/>
  <c r="AP330" i="4"/>
  <c r="AP337" i="4"/>
  <c r="AT344" i="4"/>
  <c r="AV344" i="4" s="1"/>
  <c r="AP257" i="4"/>
  <c r="AP266" i="4"/>
  <c r="AP284" i="4"/>
  <c r="AT284" i="4"/>
  <c r="AV284" i="4" s="1"/>
  <c r="AP290" i="4"/>
  <c r="AT290" i="4"/>
  <c r="AV290" i="4" s="1"/>
  <c r="AP320" i="4"/>
  <c r="AT320" i="4"/>
  <c r="AV320" i="4" s="1"/>
  <c r="AP375" i="4"/>
  <c r="AT386" i="4"/>
  <c r="AV386" i="4" s="1"/>
  <c r="AP386" i="4"/>
  <c r="AP437" i="4"/>
  <c r="AP288" i="4"/>
  <c r="AP304" i="4"/>
  <c r="AP305" i="4"/>
  <c r="AP318" i="4"/>
  <c r="AP356" i="4"/>
  <c r="AP377" i="4"/>
  <c r="AP383" i="4"/>
  <c r="AT390" i="4"/>
  <c r="AV390" i="4" s="1"/>
  <c r="AP399" i="4"/>
  <c r="AP431" i="4"/>
  <c r="AP433" i="4"/>
  <c r="AP40" i="4"/>
  <c r="AP341" i="4"/>
  <c r="AP350" i="4"/>
  <c r="AP354" i="4"/>
  <c r="AT392" i="4"/>
  <c r="AV392" i="4" s="1"/>
  <c r="AP450" i="4"/>
  <c r="AU93" i="5"/>
  <c r="AT41" i="4"/>
  <c r="AV41" i="4" s="1"/>
  <c r="AP41" i="4"/>
  <c r="AP346" i="4"/>
  <c r="AT346" i="4"/>
  <c r="AV346" i="4" s="1"/>
  <c r="AT348" i="4"/>
  <c r="AV348" i="4" s="1"/>
  <c r="AP348" i="4"/>
  <c r="AP352" i="4"/>
  <c r="AT352" i="4"/>
  <c r="AV352" i="4" s="1"/>
  <c r="AT447" i="4"/>
  <c r="AV447" i="4" s="1"/>
  <c r="AP447" i="4"/>
  <c r="AP449" i="4"/>
  <c r="AT449" i="4"/>
  <c r="AV449" i="4" s="1"/>
  <c r="AP312" i="4"/>
  <c r="AT312" i="4"/>
  <c r="AV312" i="4" s="1"/>
  <c r="AP322" i="4"/>
  <c r="AT322" i="4"/>
  <c r="AV322" i="4" s="1"/>
  <c r="K454" i="4"/>
  <c r="S44" i="4"/>
  <c r="AT71" i="4"/>
  <c r="AV71" i="4" s="1"/>
  <c r="AP71" i="4"/>
  <c r="AT306" i="4"/>
  <c r="AV306" i="4" s="1"/>
  <c r="AP306" i="4"/>
  <c r="AP52" i="4"/>
  <c r="AP349" i="4"/>
  <c r="AT349" i="4"/>
  <c r="AV349" i="4" s="1"/>
  <c r="AT87" i="4"/>
  <c r="AV87" i="4" s="1"/>
  <c r="AP87" i="4"/>
  <c r="AP44" i="4"/>
  <c r="AP292" i="4"/>
  <c r="AT292" i="4"/>
  <c r="AV292" i="4" s="1"/>
  <c r="S85" i="4"/>
  <c r="AN85" i="4"/>
  <c r="AT276" i="4"/>
  <c r="AV276" i="4" s="1"/>
  <c r="AP291" i="4"/>
  <c r="AT291" i="4"/>
  <c r="AV291" i="4" s="1"/>
  <c r="AP321" i="4"/>
  <c r="AT321" i="4"/>
  <c r="AV321" i="4" s="1"/>
  <c r="AT336" i="4"/>
  <c r="AV336" i="4" s="1"/>
  <c r="AP336" i="4"/>
  <c r="AT364" i="4"/>
  <c r="AV364" i="4" s="1"/>
  <c r="AP364" i="4"/>
  <c r="AP398" i="4"/>
  <c r="AT8" i="4"/>
  <c r="AP61" i="4"/>
  <c r="AP66" i="4"/>
  <c r="AT66" i="4"/>
  <c r="AV66" i="4" s="1"/>
  <c r="AP81" i="4"/>
  <c r="AT259" i="4"/>
  <c r="AV259" i="4" s="1"/>
  <c r="AP259" i="4"/>
  <c r="AP289" i="4"/>
  <c r="AT289" i="4"/>
  <c r="AV289" i="4" s="1"/>
  <c r="AP319" i="4"/>
  <c r="AT319" i="4"/>
  <c r="AV319" i="4" s="1"/>
  <c r="AP358" i="4"/>
  <c r="AT358" i="4"/>
  <c r="AV358" i="4" s="1"/>
  <c r="AP372" i="4"/>
  <c r="AP374" i="4"/>
  <c r="AT374" i="4"/>
  <c r="AV374" i="4" s="1"/>
  <c r="AP338" i="4"/>
  <c r="AT338" i="4"/>
  <c r="AV338" i="4" s="1"/>
  <c r="AP355" i="4"/>
  <c r="AT355" i="4"/>
  <c r="AV355" i="4" s="1"/>
  <c r="AT357" i="4"/>
  <c r="AV357" i="4" s="1"/>
  <c r="AP357" i="4"/>
  <c r="AP366" i="4"/>
  <c r="AT366" i="4"/>
  <c r="AV366" i="4" s="1"/>
  <c r="AP57" i="4"/>
  <c r="AP62" i="4"/>
  <c r="AP78" i="4"/>
  <c r="AP84" i="4"/>
  <c r="AP255" i="4"/>
  <c r="AT256" i="4"/>
  <c r="AV256" i="4" s="1"/>
  <c r="AP256" i="4"/>
  <c r="AT261" i="4"/>
  <c r="AV261" i="4" s="1"/>
  <c r="AP295" i="4"/>
  <c r="AP313" i="4"/>
  <c r="AP353" i="4"/>
  <c r="AT368" i="4"/>
  <c r="AV368" i="4" s="1"/>
  <c r="AT46" i="4"/>
  <c r="AV46" i="4" s="1"/>
  <c r="AP68" i="4"/>
  <c r="AP72" i="4"/>
  <c r="AP88" i="4"/>
  <c r="AP227" i="4"/>
  <c r="AP262" i="4"/>
  <c r="AT296" i="4"/>
  <c r="AV296" i="4" s="1"/>
  <c r="AT332" i="4"/>
  <c r="AV332" i="4" s="1"/>
  <c r="AT241" i="4"/>
  <c r="AV241" i="4" s="1"/>
  <c r="AP241" i="4"/>
  <c r="AT307" i="4"/>
  <c r="AV307" i="4" s="1"/>
  <c r="AP307" i="4"/>
  <c r="AF454" i="4"/>
  <c r="AT228" i="4"/>
  <c r="AV228" i="4" s="1"/>
  <c r="AP252" i="4"/>
  <c r="AT267" i="4"/>
  <c r="AV267" i="4" s="1"/>
  <c r="AP382" i="4"/>
  <c r="AT382" i="4"/>
  <c r="AV382" i="4" s="1"/>
  <c r="AT384" i="4"/>
  <c r="AV384" i="4" s="1"/>
  <c r="AP384" i="4"/>
  <c r="AT419" i="4"/>
  <c r="AV419" i="4" s="1"/>
  <c r="AP419" i="4"/>
  <c r="AT438" i="4"/>
  <c r="AV438" i="4" s="1"/>
  <c r="AP438" i="4"/>
  <c r="AT394" i="4"/>
  <c r="AV394" i="4" s="1"/>
  <c r="AP394" i="4"/>
  <c r="AN451" i="4"/>
  <c r="S451" i="4"/>
  <c r="AT333" i="4"/>
  <c r="AV333" i="4" s="1"/>
  <c r="AP333" i="4"/>
  <c r="AT369" i="4"/>
  <c r="AV369" i="4" s="1"/>
  <c r="AP369" i="4"/>
  <c r="AT428" i="4"/>
  <c r="AV428" i="4" s="1"/>
  <c r="AP428" i="4"/>
  <c r="AT403" i="4"/>
  <c r="AV403" i="4" s="1"/>
  <c r="AP403" i="4"/>
  <c r="AT416" i="4"/>
  <c r="AV416" i="4" s="1"/>
  <c r="AP416" i="4"/>
  <c r="AT443" i="4"/>
  <c r="AV443" i="4" s="1"/>
  <c r="AP443" i="4"/>
  <c r="AN454" i="4" l="1"/>
  <c r="AP451" i="4"/>
  <c r="AT451" i="4"/>
  <c r="AV451" i="4" s="1"/>
  <c r="AT85" i="4"/>
  <c r="AV85" i="4" s="1"/>
  <c r="AP85" i="4"/>
  <c r="AV8" i="4"/>
  <c r="AT454" i="4" l="1"/>
  <c r="J5" i="3" l="1"/>
  <c r="AA8" i="3"/>
  <c r="AF8" i="3"/>
  <c r="AM8" i="3"/>
  <c r="AN8" i="3"/>
  <c r="AV8" i="3" s="1"/>
  <c r="AU8" i="3"/>
  <c r="AU11" i="3" s="1"/>
  <c r="AA9" i="3"/>
  <c r="AF9" i="3"/>
  <c r="AM9" i="3"/>
  <c r="AN9" i="3"/>
  <c r="AV9" i="3" s="1"/>
  <c r="AU9" i="3"/>
  <c r="AA10" i="3"/>
  <c r="AF10" i="3"/>
  <c r="AM10" i="3"/>
  <c r="AN10" i="3"/>
  <c r="AV10" i="3" s="1"/>
  <c r="AU10" i="3"/>
  <c r="E11" i="3"/>
  <c r="K11" i="3"/>
  <c r="AB11" i="3"/>
  <c r="AC11" i="3"/>
  <c r="AD11" i="3"/>
  <c r="AG11" i="3"/>
  <c r="AH11" i="3"/>
  <c r="AJ11" i="3"/>
  <c r="AR11" i="3"/>
  <c r="AT11" i="3"/>
  <c r="AN11" i="3" l="1"/>
  <c r="AF11" i="3"/>
  <c r="AN9" i="1"/>
  <c r="AV9" i="1" s="1"/>
  <c r="AM9" i="1"/>
  <c r="AF9" i="1"/>
  <c r="AA9" i="1"/>
  <c r="AU9" i="1" l="1"/>
  <c r="AR13" i="1"/>
  <c r="AT13" i="1"/>
  <c r="AA8" i="1"/>
  <c r="J5" i="1" l="1"/>
  <c r="AN8" i="1"/>
  <c r="AV8" i="1" l="1"/>
  <c r="AU8" i="1"/>
  <c r="AF8" i="1" l="1"/>
  <c r="AF10" i="1"/>
  <c r="AF11" i="1"/>
  <c r="AF12" i="1"/>
  <c r="AM8" i="1"/>
  <c r="AM10" i="1"/>
  <c r="AM11" i="1"/>
  <c r="AM12" i="1"/>
  <c r="AA10" i="1"/>
  <c r="AA11" i="1"/>
  <c r="AA12" i="1"/>
  <c r="AN10" i="1" l="1"/>
  <c r="AV10" i="1" s="1"/>
  <c r="AV11" i="1"/>
  <c r="AN12" i="1"/>
  <c r="AV12" i="1" s="1"/>
  <c r="AJ13" i="1"/>
  <c r="AG13" i="1"/>
  <c r="AH13" i="1"/>
  <c r="AB13" i="1"/>
  <c r="AC13" i="1"/>
  <c r="AD13" i="1"/>
  <c r="K13" i="1"/>
  <c r="E13" i="1"/>
  <c r="AN13" i="1" l="1"/>
  <c r="AU12" i="1"/>
  <c r="AU11" i="1"/>
  <c r="AU10" i="1"/>
  <c r="AF13" i="1"/>
  <c r="AU13" i="1" l="1"/>
</calcChain>
</file>

<file path=xl/sharedStrings.xml><?xml version="1.0" encoding="utf-8"?>
<sst xmlns="http://schemas.openxmlformats.org/spreadsheetml/2006/main" count="67194" uniqueCount="13678">
  <si>
    <t>MAXIMA Cuantia Delegada 
para Contratar:</t>
  </si>
  <si>
    <t>SMMLV</t>
  </si>
  <si>
    <t>PERIODO DEL REPORTE CONSOLIDADO (corte a):</t>
  </si>
  <si>
    <t>PESOS</t>
  </si>
  <si>
    <t>NOVEDADES</t>
  </si>
  <si>
    <t>DELEGATARIO DEL GASTO:</t>
  </si>
  <si>
    <t>INFORMACION DEL CONTRATISTA</t>
  </si>
  <si>
    <t>INFORMACION  CDP</t>
  </si>
  <si>
    <t>INFORMACION REGISTRO PRESUPUESTAL</t>
  </si>
  <si>
    <t>INFORMACION SUPERVISOR O INTERVENTOR</t>
  </si>
  <si>
    <t>INFORMACION FECHAS Y TIEMPOS</t>
  </si>
  <si>
    <t>ADICIONES</t>
  </si>
  <si>
    <t>TERMINACIONES/ DISMINUCIONES</t>
  </si>
  <si>
    <t>SUSPENSIONES</t>
  </si>
  <si>
    <t>PAGOS</t>
  </si>
  <si>
    <t>PUBLICACION EN PLATAFORMAS</t>
  </si>
  <si>
    <t>AÑO</t>
  </si>
  <si>
    <t>(N) NIT ENTIDAD REPORTANTE</t>
  </si>
  <si>
    <t>(C ) NOMBRE ENTIDAD REPORTANTE</t>
  </si>
  <si>
    <t>(N) NUMERO DEL CONTRATO</t>
  </si>
  <si>
    <t xml:space="preserve">ID PROCESO 
SECOP II </t>
  </si>
  <si>
    <t>(N) NUMERO BPIN</t>
  </si>
  <si>
    <t>(C)FUENTE DE RECURSO</t>
  </si>
  <si>
    <t>(C)OBJETO</t>
  </si>
  <si>
    <t>(N) VALOR INICIAL DEL CONTRATO</t>
  </si>
  <si>
    <t>(C)FORMA DE CONTRATACIÓN</t>
  </si>
  <si>
    <t>(C)NOMBRE CONTRATISTAS</t>
  </si>
  <si>
    <t>(N) NIT (-) O NUMERO DE CEDULA DEL CONTRATISTA</t>
  </si>
  <si>
    <t>(N) NUMERO CDP</t>
  </si>
  <si>
    <t>(F) FECHA CDP (YYYY-MM-DD)</t>
  </si>
  <si>
    <t>(N) VALOR CDP</t>
  </si>
  <si>
    <t>(F) FECHA REGISTRO PRESUPUESTAL (YYYY-MM-DD)</t>
  </si>
  <si>
    <t>(N) VALOR REGISTRO PRESUPUESTAL</t>
  </si>
  <si>
    <t>(C)ASIGNADO SUPERVISOR O INTERVENTOR</t>
  </si>
  <si>
    <t>(N) NIT (-) O NUMERO DE CEDULA DEL SUPERVISOR O INTERVENTOR</t>
  </si>
  <si>
    <t>(C)NOMBRE COMPLETO DEL SUPERVISOR O INTERVENTOR</t>
  </si>
  <si>
    <t>(F) FECHA DE INICIO 
(YYYY-MM-DD)</t>
  </si>
  <si>
    <t>(F) FECHA APROBACION GARANTÍA 
(YYYY-MM-DD)</t>
  </si>
  <si>
    <t>(F) FECHA FINAL PACTADA EN CONTRATO (YYYY-MM-DD)</t>
  </si>
  <si>
    <t>(N) DURACION DE CONTRATO EN DÍAS</t>
  </si>
  <si>
    <t>(N) NUMERO ADICIONES</t>
  </si>
  <si>
    <t>(N) VALOR TOTAL ADICIONES</t>
  </si>
  <si>
    <t>(N) NUMERO PRORROGAS</t>
  </si>
  <si>
    <t>(F) FECHA FINAL PACTADA EN LA PRORROGA  (YYYY/MM/DD)</t>
  </si>
  <si>
    <t>(N) TIEMPO PRORROGAS EN DÍAS</t>
  </si>
  <si>
    <t>(N) NUMERO DE TERMINACIONES ANTICIPADAS/ DISMINUCIONES</t>
  </si>
  <si>
    <t>(N) VALOR DISMINUCION</t>
  </si>
  <si>
    <t>(F) FECHA FINAL TERMINACIÓN ANTICIPADA  (YYYY-MM-DD)</t>
  </si>
  <si>
    <t>(N)NUMERO SUSPENSIONES</t>
  </si>
  <si>
    <t>(F) FECHA DE SUSPENSIÓN (SI APLICA) 
 (YYYY-MM-DD)</t>
  </si>
  <si>
    <t>(F) FECHA DE REINICIO (SI APLICA) 
 (YYYY-MM-DD)</t>
  </si>
  <si>
    <t>(N) TIEMPO SUSPENSIONES EN DÍAS</t>
  </si>
  <si>
    <t>(N) VALOR FINAL DEL CONTRATO INCLUYENDO NOVEDADES</t>
  </si>
  <si>
    <t>(C)ANTICIPO AL CONTRATO</t>
  </si>
  <si>
    <t>(N)VALOR PAGADO ANTICIPO</t>
  </si>
  <si>
    <t>(F) FECHA PAGO ANTICIPO
 (YYYY-MM-DD)</t>
  </si>
  <si>
    <t>(N) VALOR CANCELADO</t>
  </si>
  <si>
    <t>(N) VALOR ADEUDADO</t>
  </si>
  <si>
    <t>(N) PORCENTAJE DE EJECUCION (%)</t>
  </si>
  <si>
    <t>(F) FECHA ACTA LIQUIDACIÓN (YYYY-MM-DD)</t>
  </si>
  <si>
    <t>(C)ESTADO CONTRATO</t>
  </si>
  <si>
    <t>SECOP II(Link)</t>
  </si>
  <si>
    <t>SIA OBSERVA</t>
  </si>
  <si>
    <t>SIGEP II</t>
  </si>
  <si>
    <t>UNIVERSIDAD DEL MAGDALENA</t>
  </si>
  <si>
    <t>FUNCIONAMIENTO</t>
  </si>
  <si>
    <t>S</t>
  </si>
  <si>
    <t>SI</t>
  </si>
  <si>
    <t>DIRECTA</t>
  </si>
  <si>
    <t>TOTALES</t>
  </si>
  <si>
    <t>(F) FECHA FIRMA DEL CONTRATO (YYYY-MM-DD)</t>
  </si>
  <si>
    <t>PROCESOS  CONTRACTUALES</t>
  </si>
  <si>
    <t>(C)RUBRO PRESUPUESTAL DE GASTOS QUE SE AFECTA AL CELEBRAR EL CONTRATO</t>
  </si>
  <si>
    <t>OTRO SECTOR</t>
  </si>
  <si>
    <t>ESTADO DEL CONTRATO</t>
  </si>
  <si>
    <t>1800-01-01</t>
  </si>
  <si>
    <t>Escoja la Opción</t>
  </si>
  <si>
    <r>
      <t xml:space="preserve">Valor Salario Minimo en pesos </t>
    </r>
    <r>
      <rPr>
        <b/>
        <sz val="11"/>
        <color rgb="FFFF0000"/>
        <rFont val="Calibri"/>
        <family val="2"/>
        <scheme val="minor"/>
      </rPr>
      <t>(2024)</t>
    </r>
  </si>
  <si>
    <t>ORIGEN DE LOS RECURSOS</t>
  </si>
  <si>
    <t>(C) EL CONTRATO ES FINANCIADO CON RECURSOS PROPIOS</t>
  </si>
  <si>
    <t>(N) VALOR DE LOS RECURSOS PROPIOS ASIGNADOS AL CONTRATO</t>
  </si>
  <si>
    <t>OPSP-FCB-0002-2024</t>
  </si>
  <si>
    <t xml:space="preserve">ASESORAR Y COORDINAR LA ORGANIZACIÓN Y LOGÍSTICA DE LAS ACTIVIDADES RELACIONADAS CON EL FUNCIONAMIENTO DE LAS COHORTES ACTIVAS DE LOS PROGRAMAS DE LA DOCTORADO EN CIENCIA DEL MAR, CIENCIAS FÍSICAS Y MAESTRÍA EN CIENCIAS FÍSICAS. 2) APOYO EN TODO LO REFERENTE AL PROYECTO BPIN 201900010048 "FORMACIÓN CAPITAL HUMANO DE ALTO NIVEL UNIVERSITARIO DEL MAGDALENA", CONVOCATORIA BECAS DE EXCELENCIA DOCTORADO DEL BICENTENARIO. 3) APOYAR EN LA REALIZACIÓN DE LA DIVULGACIÓN Y PUBLICIDAD DE LOS PROGRAMAS DE POSTGRADOS. 4) APOYAR EN EL SEGUIMIENTO AL PROCESO DE MATRÍCULA DE LOS ESTUDIANTES DE LOS PROGRAMAS. 5) APOYAR EN LOS ASUNTOS RELACIONADOS CON LA LOGÍSTICA PARA EL PROCESO DE GRADUACIÓN DE LOS ESTUDIANTES DE GRADO. 6) APOYAR EN EL SEGUIMIENTO Y PRESENTACIÓN LOS INFORMES REQUERIDOS ACERCA DE LA SITUACIÓN ACADÉMICA Y FINANCIERA DE LOS ESTUDIANTES DEL PROGRAMA. 7) APOYAR EN LA ACTUALIZACIÓN DE UNA BASE DE DATOS HISTÓRICA CON INFORMACIÓN ACADÉMICA Y FINANCIERA DE LOS PROGRAMAS. 8) APOYAR EN LA ELABORACIÓN DEL PROCESO DE AUTOEVALUACIÓN Y REGISTRO CALIFICADO. 9) APOYAR EN DAR CONOCER A LOS ESTUDIANTES MEDIANTE UNA INDUCCIÓN AL PROGRAMA: PROGRAMACIONES, MICRODISEÑO Y MATERIAL PEDAGÓGICO DE LAS ASIGNATURAS QUE VAN A CURSAR. 10) VELAR PORQUE LOS DOCENTES HAGAN EL CONTROL DE ASISTENCIA A CLASES MEDIANTE EL FORMATO GENERADO POR AYRE, EN CONCORDANCIA CON EL MICRODISEÑO. 11) HACER SEGUIMIENTO A LOS ESTUDIANTES PARA EL CUMPLIMIENTO DE LOS HORARIOS DE CLASES CONTEMPLADOS EN LA PROGRAMACIÓN; Y FORMALMENTE MANIFESTAR CUALQUIER NOVEDAD EN LA PROGRAMACIÓN ACADÉMICA, CON EL VISTO BUENO DEL DIRECTOR DEL PROGRAMA. 12) VELAR Y APOYAR LA GESTIÓN Y EL CUMPLIMIENTO DE LAS DECISIONES RELACIONADAS CON LOS ESTUDIANTES EN LOS RESPECTIVOS CONSEJOS DE LA INSTITUCIÓN Y MANTENER UN ARCHIVO ACTUALIZADO CON LAS ACTAS DE LOS CONSEJOS REALIZADOS. 13) PRESENTAR MENSUALMENTE AL DIRECTOR DEL CENTRO DE POSTGRADOS UN INFORME DETALLADO QUE DÉ CUENTA SOBRE EL CUMPLIMIENTO DE LAS ACTIVIDADES ACADÉMICAS CONTEMPLADAS EN LA PROGRAMACIÓN DE CADA COHORTE Y SOBRE EL SEGUIMIENTO O EVOLUCIÓN DEL RESPECTIVO PRESUPUESTO. 14) VELAR POR EL CUMPLIMIENTO DE LA EVALUACIÓN DOCENTE POR CADA ESTUDIANTE, AL TÉRMINO DE CADA MÓDULO. 15) APOYAR Y HACER SEGUIMIENTO A LAS PETICIONES, QUEJAS, RECLAMOS Y TRÁMITES JUDICIALES PRESENTADOS DURANTE EL DESARROLLO DEL PROGRAMA. 16) APOYAR EN LA IMPLEMENTACIÓN DEL PLAN DE NORMALIZACIÓN ACADÉMICA DE LOS ESTUDIANTES </t>
  </si>
  <si>
    <t>ALEJANDRO CELY JIMENEZ</t>
  </si>
  <si>
    <t>CYNTHIA MILENA YEPEZ CAMPO</t>
  </si>
  <si>
    <t>ALBERTO ANTONIO RUIZ MIER</t>
  </si>
  <si>
    <t>NO</t>
  </si>
  <si>
    <t>OPSP-FCB-0001-2024</t>
  </si>
  <si>
    <t xml:space="preserve">ASESORAR, APOYAR EN LA COORDINACIÓN Y LA ORGANIZACIÓN LOGÍSTICA LAS ACTIVIDADES RELACIONADAS CON EL FUNCIONAMIENTO DE LAS COHORTES ACTIVAS DE LOS PROGRAMAS DE LA MAESTRÍA EN CIENCIAS AMBIENTALES, LA MAESTRÍA EN ECOLOGÍA Y BIODIVERSIDAD Y LA MAESTRÍA EN GESTIÓN DEL TERRITORIO MARINO COSTERO 2) ASESORAR EN LA PRESENTACIÓN DENTRO DE LAS FECHAS ESTABLECIDAS LA PROGRAMACIÓN DE ACTIVIDADES ACADÉMICAS Y DE REQUERIMIENTOS DE CADA COHORTE, JUNTO CON EL RESPECTIVO PRESUPUESTO DE INGRESOS Y GASTOS, CON EL VISTO BUENO DEL DIRECTOR DE PROGRAMA Y DECANO DE LA FACULTAD DE CIENCIAS BÁSICAS. 3) APOYAR EN LA REALIZACIÓN DEL CONTROL, SEGUIMIENTO Y EVALUACIÓN DE LAS ACTIVIDADES ACADÉMICAS DE LOS PROGRAMAS DE POSGRADOS Y DE LOS DIPLOMADOS. 4) APOYAR EN LA REALIZACIÓN DE LA DIVULGACIÓN Y PUBLICIDAD DE LOS PROGRAMAS DE POSTGRADOS Y DE LOS DIPLOMADOS. 5) ASESORAR Y HACER SEGUIMIENTO AL PROCESO DE MATRÍCULA DE LOS ESTUDIANTES DE LOS PROGRAMAS DE POSGRADOS Y DIPLOMADOS. 6) APOYAR SOLICITUD, RECEPCIÓN Y ENTREGA EN LAS FECHAS ESTABLECIDAS, LA INFORMACIÓN Y DOCUMENTACIÓN PRECONTRACTUAL, Y POS CONTRACTUAL DURANTE LA EJECUCIÓN DE LAS ACTIVIDADES DEL DOCENTE PARA EL PROCESO DE CONTRATACIÓN Y AUTORIZACIÓN DE PAGO. 7) ACOMPAÑAR EN EL SEGUIMIENTO Y PRESENTAR LOS INFORMES REQUERIDOS ACERCA DE LA SITUACIÓN ACADÉMICA Y FINANCIERA DE LOS ESTUDIANTES DE LOS PROGRAMAS DE POSGRADOS. 8) MANTENER ACTUALIZADA UNA BASE DE DATOS HISTÓRICA CON INFORMACIÓN ACADÉMICA Y FINANCIERA DE LOS PROGRAMAS DE POSGRADOS. 9) PARTICIPAR, APOYAR, CONTRIBUIR EN LA ELABORACIÓN DEL PROCESO DE AUTOEVALUACIÓN Y REGISTRO CALIFICADO DE LOS PROGRAMAS DE POSGRADOS DE LA FACULTAD. 10) DAR A CONOCER A LOS ESTUDIANTES MEDIANTE UNA INDUCCIÓN AL PROGRAMA: PROGRAMACIONES, MICRODISEÑO Y MATERIAL PEDAGÓGICO DE LAS ASIGNATURAS QUE VAN A CURSAR. 11) APOYAR A LOS DOCENTES QUE HAGAN EL CONTROL DE ASISTENCIA A CLASES MEDIANTE EL FORMATO GENERADO POR AYRE, EN CONCORDANCIA CON EL MICRODISEÑO, EL CUAL DEBERÁ ENTREGAR DEBIDAMENTE FIRMADO POR EL RESPECTIVO DOCENTE. 12) ASESORAR PARA EL CUMPLIMIENTO DE LOS HORARIOS DE CLASES CONTEMPLADOS EN LA PROGRAMACIÓN SEMANAL; Y FORMALMENTE MANIFESTAR CUALQUIER NOVEDAD EN LA PROGRAMACIÓN ACADÉMICA, CON EL VISTO BUENO DEL DIRECTOR DEL PROGRAMA. 13) APOYAR EN LA GESTIÓN Y EL CUMPLIMIENTO DE LAS DECISIONES RELACIONADAS CON LOS ESTUDIANTES EN LOS RESPECTIVOS CONSEJOS DE LA INSTITUCIÓN Y MANTENER UN ARCHIVO ACTUALIZADO CON LAS ACTAS DE LOS CONSEJOS REALIZADOS. 14) PRESENTAR MENSUALMENTE UN INFORME DETALLADO QUE DÉ CUENTA SOBRE EL CUMPLIMIENTO DE LAS ACTIVIDADES ACADÉMICAS CONTEMPLADAS EN LA PROGRAMACIÓN DE CADA COHORTE Y SOBRE EL SEGUIMIENTO O EVOLUCIÓN DEL RESPECTIVO PRESUPUESTO. 15) APOYAR EL CUMPLIMIENTO DE LA EVALUACIÓN DOCENTE POR CADA ESTUDIANTE, AL TÉRMINO DE CADA MÓDULO. 16) APOYAR Y HACER SEGUIMIENTO A LAS PETICIONES, QUEJAS, RECLAMOS Y TRÁMITES JUDICIALES PRESENTADOS DURANTE EL DESARROLLO DE LOS PROGRAMAS. 17) APOYAR EN LA IMPLEMENTACIÓN DEL PLAN DE NORMALIZACIÓN ACADÉMICA DE LOS ESTUDIANTES. 18) APOYAR EN LA RECEPCIÓN DE LA ENTREGA DE NOTAS DE LOS DOCENTES DE LOS PROGRAMAS, SE HAGA EN LOS TIEMPOS ESTABLECIDOS. </t>
  </si>
  <si>
    <t>SAMUEL GUILLERMO NUÑEZ RICARDO</t>
  </si>
  <si>
    <t>https://community.secop.gov.co/Public/Tendering/OpportunityDetail/Index?noticeUID=CO1.NTC.5653384&amp;isFromPublicArea=True&amp;isModal=False</t>
  </si>
  <si>
    <t>https://community.secop.gov.co/Public/Tendering/OpportunityDetail/Index?noticeUID=CO1.NTC.5653346&amp;isFromPublicArea=True&amp;isModal=False</t>
  </si>
  <si>
    <t>CO1.REQ.5762391</t>
  </si>
  <si>
    <t>CO1.REQ.5762326</t>
  </si>
  <si>
    <t>JUAN CARLOS NARVAEZ BARANDICA</t>
  </si>
  <si>
    <t>OPSP-FCB-0003-2024</t>
  </si>
  <si>
    <t>https://community.secop.gov.co/Public/Tendering/OpportunityDetail/Index?noticeUID=CO1.NTC.6028912&amp;isFromPublicArea=True&amp;isModal=False</t>
  </si>
  <si>
    <t>APOYAR EN LA FORMULACIÓN Y CREACIÓN DEL DIPLOMADO EN BUCEO CIENTÍFICO Y EL DIPLOMADO CUIDANDO LOS ECOSISTEMAS CON UN TURISMO SOSTENIBLE DE LA FACULTAD DE CIENCIAS BÁSICAS. 2. REALIZAR EL PROCESO DE VINCULACIÓN DE DOCENTES PARA EL DIPLOMADO CUIDANDO LOS ECOSISTEMAS CON UN TURISMO SOSTENIBLE. 3. ORGANIZAR TODAS LAS ACTIVIDADES, VISITAS ACADÉMICAS, TALLERES Y CLASES EN LAS VEREDAS DE CALABAZO Y LA LISA PARA EL DESARROLLO DEL DIPLOMADO CUIDANDO LOS ECOSISTEMAS CON UN TURISMO SOSTENIBLE. 4. ASESORAR, APOYAR EN LA COORDINACIÓN Y LA ORGANIZACIÓN LOGÍSTICA LAS ACTIVIDADES RELACIONADAS CON EL FUNCIONAMIENTO DE LOS PROGRAMAS DE FORMACIÓN CONTINUA ADSCRITOS A LA FACULTAD DE CIENCIAS BÁSICAS. 5. APOYAR EN LA REALIZACIÓN DEL CONTROL, SEGUIMIENTO Y EVALUACIÓN DE LAS ACTIVIDADES ACADÉMICAS DE LOS PROGRAMAS DE FORMACIÓN CONTINUA. 6. APOYAR EN LA REALIZACIÓN DE LA DIVULGACIÓN Y PUBLICIDAD DE LOS PROGRAMAS DE FORMACIÓN CONTINUA. 7. ASESORAR Y HACER SEGUIMIENTO AL PROCESO DE MATRÍCULA DE LOS ESTUDIANTES DE LOS PROGRAMAS DE FORMACIÓN CONTINUA. 8. APOYAR SOLICITUD, RECEPCIÓN Y ENTREGA EN LAS FECHAS ESTABLECIDAS, LA INFORMACIÓN Y DOCUMENTACIÓN PRECONTRACTUAL, Y POS CONTRACTUAL DURANTE LA EJECUCIÓN DE LAS ACTIVIDADES DEL DOCENTE PARA EL PROCESO DE CONTRATACIÓN Y AUTORIZACIÓN DE PAGO DE LOS PROGRAMAS DE FORMACIÓN CONTINUA. 9. MANTENER ACTUALIZADA UNA BASE DE DATOS HISTÓRICA CON INFORMACIÓN ACADÉMICA Y FINANCIERA DE LOS PROGRAMAS DE FORMACIÓN CONTINUA. 10. ASESORAR PARA EL CUMPLIMIENTO DE LOS HORARIOS DE CLASES CONTEMPLADOS EN LA PROGRAMACIÓN SEMANAL; Y FORMALMENTE MANIFESTAR CUALQUIER NOVEDAD EN LA PROGRAMACIÓN ACADÉMICA. 11. APOYAR Y HACER SEGUIMIENTO A LAS PETICIONES, QUEJAS, RECLAMOS Y TRÁMITES JUDICIALES PRESENTADOS DURANTE EL DESARROLLO DE LOS PROGRAMAS DE FORMACIÓN CONTINUA. 12. APOYAR EN LA RECEPCIÓN DE LA ENTREGA DE NOTAS DE LOS DOCENTES DE LOS PROGRAMAS DE FORMACIÓN CONTINUA Y QUE SE HAGA EN LOS TIEMPOS ESTABLECIDOS</t>
  </si>
  <si>
    <t>Terminado</t>
  </si>
  <si>
    <t>OPSP-FCB-0004-2024</t>
  </si>
  <si>
    <t>OPSP-FCB-0005-2024</t>
  </si>
  <si>
    <t>En ejecucion</t>
  </si>
  <si>
    <t>CO1.REQ.6471373</t>
  </si>
  <si>
    <t>https://community.secop.gov.co/Public/Tendering/ContractNoticePhases/View?PPI=CO1.PPI.32826385&amp;isFromPublicArea=True&amp;isModal=False</t>
  </si>
  <si>
    <t>CO1.REQ.6471711</t>
  </si>
  <si>
    <t>https://community.secop.gov.co/Public/Tendering/ContractNoticePhases/View?PPI=CO1.PPI.32827447&amp;isFromPublicArea=True&amp;isModal=False</t>
  </si>
  <si>
    <t>AGOSTO</t>
  </si>
  <si>
    <t>https://community.secop.gov.co/Public/Tendering/OpportunityDetail/Index?noticeUID=CO1.NTC.6580849&amp;isFromPublicArea=True&amp;isModal=False</t>
  </si>
  <si>
    <t>YESID CUELLO CANTILLO</t>
  </si>
  <si>
    <t>DEINER JHAIR PEREZ VILLAMIL</t>
  </si>
  <si>
    <t xml:space="preserve">APOYAR PROCESO DE LA ORGANIZACIÓN DE DATOS Y ESTADÍSTICAS RELACIONADAS CON EL PROCESO DE VISITA DE RENOVACIÓN DE ACREDITACIÓN EN ALTA CALIDAD ACADÉMICA DEL PROGRAMA DE ADMINISTRACIÓN DE EMPRESAS. 2. APOYAR LOS PROCESOS LOGÍSTICOS RELACIONADOS CON LA POPULARIZACIÓN DE LOS RESULTADOS DEL PROCESO DE REACREDITACIÓN EN ALTA CALIDAD DEL PROGRAMA DE ADMINISTRACIÓN DE EMPRESAS 3. APOYAR PROCESO DE LA ORGANIZACIÓN DE DATOS Y ESTADÍSTICAS RELACIONADAS CON EL PROCESO DE AUTOEVALUACIÓN CON FINES DE ACREDITACIÓN EN ALTA CALIDAD ACADÉMICA DEL PROGRAMA DE CONTADURÍA PÚBLICA.  </t>
  </si>
  <si>
    <t>CO1.REQ.6697329</t>
  </si>
  <si>
    <t>OAG-FEE-0008-2024</t>
  </si>
  <si>
    <t>https://community.secop.gov.co/Public/Tendering/OpportunityDetail/Index?noticeUID=CO1.NTC.6580398&amp;isFromPublicArea=True&amp;isModal=False</t>
  </si>
  <si>
    <t>LUZ DARY RODRIGUEZ LUNA</t>
  </si>
  <si>
    <t>HUGO ALEXANDER AMADOR JIMENEZ</t>
  </si>
  <si>
    <t>APOYO EN CAMPAÑA PEDAGÓGICA Y DE SENSIBILIZACIÓN A LA COMUNIDAD ACADÉMICA ACERCA DEL PROCESO DE AUTOEVALUACIÓN CON FINES DE ACREDITACIÓN ARCU SUR. 2. APOYO EN ELABORACIÓN DE CONTENIDO PARA CAMPAÑA ARCU SUR EN REDES SOCIALES DEL PROGRAMA. 3. APOYO Y PREPARACIÓN PARA LA VISITA DE PARES EXTERNOS PROCESO ARCU SUR. 4. REVISIÓN BASE DE DATOS PARA INSCRIBIR EN PLATAFORMA ICFES ESTUDIANTES PRUEBA SABER PRO. 5. APOYO EN REVISIÓN DE LOS TRABAJOS DE GRADO EN BIBLIOTECA DIGITAL PARA EL REPOSITORIO DE UNIMAGDALENA</t>
  </si>
  <si>
    <t>CO1.REQ.6697015</t>
  </si>
  <si>
    <t>OPSP-FEE-0026-2024</t>
  </si>
  <si>
    <t>NA por TIPO Contrato</t>
  </si>
  <si>
    <t>https://community.secop.gov.co/Public/Tendering/ContractNoticePhases/View?PPI=CO1.PPI.33703905&amp;isFromPublicArea=True&amp;isModal=False</t>
  </si>
  <si>
    <t>CARLOS ACOSTA MAIGUEL</t>
  </si>
  <si>
    <t>901039840-8</t>
  </si>
  <si>
    <t>ADVANCED TECHNOLOGIES SOLUTIONS S.A.S.</t>
  </si>
  <si>
    <t>COMPRA DE 3 COMPUTADORES PORTATILES I7 1255U, MEMORIA: 16 GB DDR4 2666GHZ, ALM: 512 GB SS, NVME PCLE, PANTALLA FHD 15,6", TECLADO ESPAÑOL. LA PROPUESTA HACE PARTE INTEGRAL DE LA PRESENTE ORDEN. PARÁGRAFO: EL CONTRATISTA DEBERÁ ENTREGAR LOS ELEMENTOS CONTRATADOS DE CONFORMIDAD CON LAS ESPECIFICACIONES Y LAS CANTIDADES SOLICITADAS POR UNIMAGDALENA. SÓLO SE PAGARÁN LOS ELEMENTOS Y CANTIDADES REALMENTE RECIBIDAS POR PARTE DEL SUPERVISOR</t>
  </si>
  <si>
    <t>INVERSION</t>
  </si>
  <si>
    <t>CO1.REQ.6681954</t>
  </si>
  <si>
    <t>ODC-FEE-0003-2024</t>
  </si>
  <si>
    <t>https://community.secop.gov.co/Public/Tendering/OpportunityDetail/Index?noticeUID=CO1.NTC.6555278&amp;isFromPublicArea=True&amp;isModal=False</t>
  </si>
  <si>
    <t>FRANK ORTIZ SALGADO</t>
  </si>
  <si>
    <t>900489512-3</t>
  </si>
  <si>
    <t>LOGISTICA, EVENTOS Y SUMINISTROS S.A.S.</t>
  </si>
  <si>
    <t>SUMINISTRO DE INSUMOS PARA PREPARACIÓN DE REFRIGERIOS Y ALMUERZOS REQUERIDOS PARA VENTA DE SERVICIOS DEL LABORATORIO DE GASTRONOMÍA ADSCRITO A LA FACULTAD DE CIENCIAS EMPRESARIALES Y ECONÓMICAS. PARÁGRAFO: EL CONTRATISTA DEBERÁ ENTREGAR LOS ELEMENTOS CONTRATADOS DE CONFORMIDAD CON LAS ESPECIFICACIONES Y LAS CANTIDADES SOLICITADAS POR UNIMAGDALENA. SÓLO SE PAGARÁN LOS ELEMENTOS Y CANTIDADES REALMENTE RECIBIDAS POR PARTE DEL SUPERVISOR.</t>
  </si>
  <si>
    <t>CO1.REQ.6671627</t>
  </si>
  <si>
    <t>OSM-FEE-0004-2024</t>
  </si>
  <si>
    <t>https://community.secop.gov.co/Public/Tendering/OpportunityDetail/Index?noticeUID=CO1.NTC.6539794&amp;isFromPublicArea=True&amp;isModal=False</t>
  </si>
  <si>
    <t>819001433-1</t>
  </si>
  <si>
    <t>ASOCIACION COLOMBIANA DE LA INDUSTRIA GASTRONOMICA CAPITULO MAGDALENA</t>
  </si>
  <si>
    <t>SERVICIO DE CAPACITACIÓN CERTIFICADA, LABORATORIOS, Y VALORACIÓN MÉDICA EN BUENAS PRÁCTICAS DE MANUFACTURA, DE ACUERDO A LO ESTIPULADO POR EL MINISTERIO DE SALUD, REQUERIDOS PARA REALIZACIÓN DE COMPONENTE PRACTICO DE LAS ASIGNATURA: " GASTRONOMÍA II: COCINA COLOMBIANA Y GASTRONOMÍA INTERNACIONAL, DIRIGIDO A 100 ESTUDIANTES Y 3 DOCENTES DEL PROGRAMA DE TECNOLOGÍA EN GESTIÓN HOTELERA Y TURÍSTICA POR CICLOS PROPEDÉUTICOS DE FACULTAD DE CIENCIAS EMPRESARIALES Y ECONÓMICAS, EN PRO DE FORTALECER EL PROCESO DE ENSEÑANZA-APRENDIZAJE DE LOS CONTENIDOS PROGRAMÁTICOS DE LA ASIGNATURA Y FACILITAR LA PERMANENCIA DE LOS ESTUDIANTES. LA PROPUESTA HACE PARTE INTEGRAL DE LA PRESENTE ORDEN.</t>
  </si>
  <si>
    <t>CO1.REQ.6656425</t>
  </si>
  <si>
    <t>OPS-FEE-0005-2024</t>
  </si>
  <si>
    <t>https://community.secop.gov.co/Public/Tendering/OpportunityDetail/Index?noticeUID=CO1.NTC.6523485&amp;isFromPublicArea=True&amp;isModal=False</t>
  </si>
  <si>
    <t>YELEINIS DANESSA RODRIGUEZ MEJIA</t>
  </si>
  <si>
    <t>APOYAR AL DECANO EN LA COORDINACIÓN ACADÉMICA DE LOS PROGRAMAS: ESPECIALIZACIÓN EN FINANZAS Y ESPECIALIZACIÓN EN GESTIÓN ESTRATÉGICA DEL TALENTO HUMANO 2. APOYAR AL DECANO EN LOS PROCESOS DE ACOMPAÑAMIENTO INTEGRAL DE LOS ESTUDIANTES 3. APOYAR AL DECANO EN LA FORMULACIÓN DEL PRESUPUESTO QUE CORRESPONDE A CADA PROGRAMA ACADÉMICO</t>
  </si>
  <si>
    <t>CO1.REQ.6639344</t>
  </si>
  <si>
    <t>OPSP-FEE-0024-2024</t>
  </si>
  <si>
    <t>https://community.secop.gov.co/Public/Tendering/OpportunityDetail/Index?noticeUID=CO1.NTC.6523176&amp;isFromPublicArea=True&amp;isModal=False</t>
  </si>
  <si>
    <t>GILBERTO MONTOYA BERBEN</t>
  </si>
  <si>
    <t>MADELEIN NATALIA CARREÑO CALDERON</t>
  </si>
  <si>
    <t>APOYAR AL DECANO CON EL CUMPLIMIENTO DE LOS PROCESOS ACADÉMICO ADMINISTRATIVOS Y OPERATIVOS DE LOS PROGRAMAS: ESPECIALIZACIÓN EN FINANZAS, ESPECIALIZACIÓN EN GESTIÓN ESTRATÉGICA DEL TALENTO HUMANO, ESPECIALIZACIÓN EN GERENCIA DE MERCADEO, ESPECIALIZACIÓN EN FORMULACIÓN Y GESTIÓN INTEGRAL DE PROYECTOS Y LA ESPECIALIZACIÓN EN DIRECCIÓN Y LIDERAZGO DE ORGANIZACIONES EDUCATIVAS. 2. APOYAR AL DECANO EN LA ELABORACIÓN DEL PRESUPUESTO DE LOS PROGRAMAS DE POSGRADOS DE LA FACULTAD. 3. APOYAR AL DECANO EN LA GESTIÓN DE TODO EL PROCESO DE INSCRIPCIÓN, MATRÍCULA Y GRADO DE LOS ESTUDIANTES DE POSGRADO DE LA FACULTAD</t>
  </si>
  <si>
    <t>CO1.REQ.6638792</t>
  </si>
  <si>
    <t>OPSP-FEE-0025-2024</t>
  </si>
  <si>
    <t>https://community.secop.gov.co/Public/Tendering/OpportunityDetail/Index?noticeUID=CO1.NTC.6523335&amp;isFromPublicArea=True&amp;isModal=False</t>
  </si>
  <si>
    <t>ANGIE GREYCI RAMIREZ MENDOZA</t>
  </si>
  <si>
    <t>APOYAR AL DECANO CON EL CUMPLIMIENTO DE LOS PROCESOS ACADÉMICO ADMINISTRATIVOS Y OPERATIVOS DE LOS PROGRAMAS: MAESTRÍA EN ADMINISTRACIÓN, MAESTRÍA EN GESTIÓN DEL TURISMO SOSTENIBLE, MAESTRÍA EN DESARROLLO TERRITORIAL SOSTENIBLE, ESPECIALIZACIÓN EN ALTA GERENCIA, ESPECIALIZACIÓN EN GESTIÓN PARA EL DESARROLLO TERRITORIAL. 2. APOYAR AL DECANO EN LA ELABORACIÓN DEL PRESUPUESTO DE LOS PROGRAMAS DE POSGRADOS DE LA FACULTAD. 3. APOYAR AL DECANO EN LA GESTIÓN DE TODO EL PROCESO DE INSCRIPCIÓN, MATRÍCULA Y GRADO DE LOS ESTUDIANTES DE POSGRADO DE LA FACULTAD..</t>
  </si>
  <si>
    <t>CO1.REQ.6638547</t>
  </si>
  <si>
    <t>OPSP-FEE-0023-2024</t>
  </si>
  <si>
    <t>https://community.secop.gov.co/Public/Tendering/OpportunityDetail/Index?noticeUID=CO1.NTC.6511878&amp;isFromPublicArea=True&amp;isModal=False</t>
  </si>
  <si>
    <t>ANDREA CAROLINA MONTERO</t>
  </si>
  <si>
    <t>BALVINA ISABEL ACONCHA REDONDO</t>
  </si>
  <si>
    <t>APOYAR EN EL DISEÑO DE PROCESOS Y FORMATOS PARA LA IMPLEMENTACIÓN DE UN SISTEMA DE GESTIÓN DE CALIDAD DE LOS LABORATORIOS DE FINANZAS, LABORATORIO DE MARKETING Y LABORATORIO DE ANALÍTICA DE DATOS DE LA FACULTAD DE CIENCIAS EMPRESARIALES Y ECONÓMICAS. 2. APOYAR EN LA GENERACIÓN DE LAS FACTURAS POR SERVICIOS EXTERNOS GENERADOS DEL LABORATORIO DE FINANZAS Y LABORATORIO DE MARKETING. 3. APOYAR EN LA COORDINACIÓN DE FACULTAD DE EMPRESARIALES CON LA CREACIÓN DEL PLAN ESTRATÉGICO Y SISTEMA DE INDICADORES DE LA FACULTAD DE CIENCIAS EMPRESARIALES</t>
  </si>
  <si>
    <t>CO1.REQ.6627693</t>
  </si>
  <si>
    <t>OPSP-FEE-0022-2024</t>
  </si>
  <si>
    <t>https://community.secop.gov.co/Public/Tendering/OpportunityDetail/Index?noticeUID=CO1.NTC.6511908&amp;isFromPublicArea=True&amp;isModal=False</t>
  </si>
  <si>
    <t>CARLOS ANDRES ACOSTA MAIGUEL</t>
  </si>
  <si>
    <t>FLAVIA KALINA MARRIAGA OLIVEROS</t>
  </si>
  <si>
    <t>APOYAR AL DECANO EN LA COORDINACIÓN ACADÉMICA DE LOS PROGRAMAS: ESPECIALIZACIÓN EN FORMULACIÓN Y GESTIÓN INTEGRAL DE PROYECTOS, ESPECIALIZACIÓN EN DIRECCIÓN Y LIDERAZGO DE ORGANIZACIONES EDUCATIVAS Y ESPECIALIZACIÓN EN GERENCIA DE MERCADEO 2. APOYAR AL DECANO EN LOS PROCESOS DE ACOMPAÑAMIENTO INTEGRAL DE LOS ESTUDIANTES 3. APOYAR AL DECANO EN LA FORMULACIÓN DEL PRESUPUESTO QUE CORRESPONDE A CADA PROGRAMA ACADÉMICO.</t>
  </si>
  <si>
    <t>CO1.REQ.6627703</t>
  </si>
  <si>
    <t>OPSP-FEE-0021-2024</t>
  </si>
  <si>
    <t>https://community.secop.gov.co/Public/Tendering/OpportunityDetail/Index?noticeUID=CO1.NTC.6511401&amp;isFromPublicArea=True&amp;isModal=False</t>
  </si>
  <si>
    <t>ALEXANDER MALDONADO ATENCIO</t>
  </si>
  <si>
    <t>ISABEL MARIA OSORIO CASADIEGO</t>
  </si>
  <si>
    <t>APOYAR AL DECANO EN LA COORDINACIÓN ACADÉMICA DE LOS PROGRAMAS: MAESTRÍA EN ADMINISTRACIÓN Y MAESTRÍA EN GESTIÓN DEL TURISMO SOSTENIBLE.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t>
  </si>
  <si>
    <t>CO1.REQ.6626883</t>
  </si>
  <si>
    <t>OPSP-FEE-0020-2024</t>
  </si>
  <si>
    <t>https://community.secop.gov.co/Public/Tendering/OpportunityDetail/Index?noticeUID=CO1.NTC.6505153&amp;isFromPublicArea=True&amp;isModal=False</t>
  </si>
  <si>
    <t>SARAY PATRICIA COTES CALA</t>
  </si>
  <si>
    <t>REALIZAR PROYECCIONES FINANCIERAS DEL PRESUPUESTO DE EJECUCIÓN DE LOS DIPLOMADOS DE ANALÍTICA DE DATOS PARA LA TOMA DE DECISIONES, PROCEDIMIENTOS ADUANEROS Y LOGÍSTICA INTEGRAL DEL COMERCIO EXTERIOR, GESTIÓN FINANCIERA PÚBLICA; ENTRE OTROS, OFERTADOS POR LA FACULTAD DE CIENCIAS EMPRESARIALES Y ECONÓMICAS DURANTE EL PERIODO 2024-2. 2. PRESENTAR A LA DECANATURA EL PERFIL DE LOS DOCENTES POSTULADOS POR LAS DIRECCIONES DE PROGRAMA PARA EL DESARROLLO DE LOS DIPLOMADOS ADSCRITOS A LA FACULTAD. 3. APOYAR A LA DECANATURA DE LA FACULTAD EN LOS PROCESOS CONTRACTUALES Y POSCONTRACTUALES COMO; VALIDACIÓN DE DOCUMENTOS EN LAS PLATAFORMAS SIGEP Y GEDOCO, PROYECCIÓN DE RESOLUCIONES Y ACTAS DE VINCULACIÓN POR HORA CATEDRA DE LOS DOCENTES DE LOS DIPLOMADOS.</t>
  </si>
  <si>
    <t>CO1.REQ.6619671</t>
  </si>
  <si>
    <t>OPSP-FEE-0019-2024</t>
  </si>
  <si>
    <t>https://community.secop.gov.co/Public/Tendering/OpportunityDetail/Index?noticeUID=CO1.NTC.6503599&amp;isFromPublicArea=True&amp;isModal=False</t>
  </si>
  <si>
    <t>SANDRA MILENA CHAPARRO HOREJARENA</t>
  </si>
  <si>
    <t>APOYAR EN LA ORGANIZACIÓN ADMINISTRATIVA Y FINANCIERA DE LOS RECURSOS GENERADOS POR VENTA DE SERVICIOS OFERTADOS POR LA FACULTAD DE CIENCIAS EMPRESARIALES Y ECONÓMICAS. 2) VELAR POR EL EFICAZ Y CORRECTO MANEJO ADMINISTRATIVO Y FINANCIERO DE LOS RECURSOS GENERADOS, PLANTEANDO ALTERNATIVAS PARA SU MEJORAMIENTO Y RETROALIMENTANDO CON EL DECANO(A) DE LA FACULTAD DE CIENCIAS EMPRESARIALES Y ECONÓMICAS A TRAVÉS DE LA PRESENTACIÓN OPORTUNA DE INFORMES DE EJECUCIÓN. 3) ELABORAR Y PRESENTAR INFORMES FINANCIEROS INTERNOS Y EXTERNOS. 4) REALIZAR ÓRDENES DE SUMINISTRO, SERVICIO, COMPRA Y RESPECTIVOS PAGOS DE ESTAS A LOS PROVEEDORES.</t>
  </si>
  <si>
    <t>CO1.REQ.6619468</t>
  </si>
  <si>
    <t>OPSP-FEE-0018-2024</t>
  </si>
  <si>
    <t>https://community.secop.gov.co/Public/Tendering/OpportunityDetail/Index?noticeUID=CO1.NTC.6503554&amp;isFromPublicArea=True&amp;isModal=False</t>
  </si>
  <si>
    <t>DIANA PATRICIA MALDONADO CARDENAS</t>
  </si>
  <si>
    <t>REALIZAR PROYECCIONES FINANCIERAS DEL PRESUPUESTO DE EJECUCIÓN DE LOS DIPLOMADOS DE TENDENCIAS PARA LA GESTIÓN DEL CAPITAL HUMANO EN LAS ORGANIZACIONES, DESARROLLO REGENERATIVO APLICADO A LA GESTIÓN DE EMPRESAS TURÍSTICAS, MARKETING COGNITIVO Y CREATIVO; ENTRE OTROS, OFERTADOS POR LA FACULTAD DE CIENCIAS EMPRESARIALES Y ECONÓMICAS DURANTE EL PERIODO 2024-2. 2. PRESENTAR A LA DECANATURA EL PERFIL DE LOS DOCENTES POSTULADOS POR LAS DIRECCIONES DE PROGRAMA PARA EL DESARROLLO DE LOS DIPLOMADOS ADSCRITOS A LA FACULTAD. 3. APOYAR A LA DECANATURA DE LA FACULTAD EN LOS PROCESOS CONTRACTUALES Y POSCONTRACTUALES COMO; VALIDACIÓN DE DOCUMENTOS EN LAS PLATAFORMAS SIGEP Y GEDOCO, PROYECCIÓN DE RESOLUCIONES Y ACTAS DE VINCULACIÓN POR HORA CATEDRA DE LOS DOCENTES DE LOS DIPLOMADOS.</t>
  </si>
  <si>
    <t>CO1.REQ.6619612</t>
  </si>
  <si>
    <t>OPSP-FEE-0017-2024</t>
  </si>
  <si>
    <t>https://community.secop.gov.co/Public/Tendering/OpportunityDetail/Index?noticeUID=CO1.NTC.6503345&amp;isFromPublicArea=True&amp;isModal=False</t>
  </si>
  <si>
    <t>DIANA MARCELA GRANADOS MARIN</t>
  </si>
  <si>
    <t>REALIZAR EL CARGUE DE LA DOCUMENTACIÓN REQUERIDA PRE CONTRACTUAL, CONTRACTUAL Y POS CONTRACTUAL DE LOS ENTES DE CONTROL SECOP II Y SIA OBSERVA. 2. REALIZAR LOS TRÁMITES CORRESPONDIENTES PRE CONTRACTUALES Y CONTRACTUALES NECESARIOS PARA LA ELABORACIÓN DE ÓRDENES DE SERVICIOS PROFESIONALES Y DE APOYO A LA GESTIÓN QUE REQUIERA LA FACULTAD DE CIENCIAS EMPRESARIALES Y ECONÓMICAS. 3. ACTIVAR Y REVISAR LA DOCUMENTACIÓN EN EL SISTEMA GEDOCO Y SIGEP II PARA LAS VINCULACIONES DE LOS DOCENTES DE POSTGRADOS Y CONTRATISTAS DE LA FACULTAD. 4. APOYAR CON LA CONSOLIDACIÓN DE ACTAS DE REUNIÓN DE CAPACITACIONES REALIZADAS AL EQUIPO DE POSTGRADO FEE.</t>
  </si>
  <si>
    <t>CO1.REQ.6619182</t>
  </si>
  <si>
    <t>OPSP-FEE-0016-2024</t>
  </si>
  <si>
    <t>https://community.secop.gov.co/Public/Tendering/OpportunityDetail/Index?noticeUID=CO1.NTC.6503205&amp;isFromPublicArea=True&amp;isModal=False</t>
  </si>
  <si>
    <t>LIYIMIT MARBET PALMA SOCARRAS</t>
  </si>
  <si>
    <t>RECIBIR, ALISTAR, ALMACENAR Y CONTROLAR LA MATERIA PRIMA PARA CADA CLASE, HACIENDO ENTREGA AL DOCENTE Y CONTROLANDO EL BUEN USO DE LA MISMA. 2. APOYAR EN LA SUPERVISIÓN A LOS PROVEEDORES DURANTE LA ENTREGA DE LA MATERIA PRIMA, QUE CUMPLAN CON EL TIEMPO DE ENTREGA E INSUMOS SOLICITADOS. 3. SUPERVISAR Y APOYAR EL ASEO PERIÓDICO DE NEVERAS, EQUIPOS, HORNOS, ALACENAS, VAJILLAS, MENAJE Y CUBERTERÍA PARA EL BUEN FUNCIONAMIENTO DEL LABORATORIO. 4. MANTENER EL CONTROL DE TEMPERATURA DE LAS NEVERAS Y REFRIGERADORES.</t>
  </si>
  <si>
    <t>CO1.REQ.6619104</t>
  </si>
  <si>
    <t>OPSP-FEE-0015-2024</t>
  </si>
  <si>
    <t>https://community.secop.gov.co/Public/Tendering/OpportunityDetail/Index?noticeUID=CO1.NTC.6504421&amp;isFromPublicArea=True&amp;isModal=False</t>
  </si>
  <si>
    <t>EUDES EMILIO EGUIS CAMARGO</t>
  </si>
  <si>
    <t>COMPRA DE 25 CHAQUETAS BLAZER CON FORRO BORDADAS CON LOGO INSTITUCIONAL, PARA PERSONAL ADMINISTRATIVO DE FACULTAD DE CIENCIAS EMPRESARIALES Y ECONÓMICAS. LA PROPUESTA HACE PARTE INTEGRAL DE LA PRESENTE ORDEN. PARÁGRAFO: EL CONTRATISTA DEBERÁ ENTREGAR LOS ELEMENTOS CONTRATADOS DE CONFORMIDAD CON LAS ESPECIFICACIONES Y LAS CANTIDADES SOLICITADAS POR UNIMAGDALENA. SÓLO SE PAGARÁN LOS ELEMENTOS Y CANTIDADES REALMENTE RECIBIDAS POR PARTE DEL SUPERVISOR.</t>
  </si>
  <si>
    <t>CO1.REQ.6620221</t>
  </si>
  <si>
    <t>ODC-FEE-0002-2024</t>
  </si>
  <si>
    <t>https://community.secop.gov.co/Public/Tendering/OpportunityDetail/Index?noticeUID=CO1.NTC.6455255&amp;isFromPublicArea=True&amp;isModal=False</t>
  </si>
  <si>
    <t>900929739-7</t>
  </si>
  <si>
    <t>STANZIA SANTA MARTA S.A.S</t>
  </si>
  <si>
    <t>SERVICIO DE ALOJAMIENTO ACOMODACIÓN SENCILLA Y ALIMENTACIÓN PARA DOCENTES INVITADOS A DESARROLLAR ACTIVIDADES ACADÉMICAS Y EVENTOS PLANIFICADOS POR LA FACULTAD DE CIENCIAS EMPRESARIALES Y ECONÓMICAS. LA PROPUESTA HACE PARTE INTEGRAL DE LA PRESENTE ORDEN.</t>
  </si>
  <si>
    <t>CO1.REQ.6570745</t>
  </si>
  <si>
    <t>OPS-FEE-0004-2024</t>
  </si>
  <si>
    <t>https://community.secop.gov.co/Public/Tendering/OpportunityDetail/Index?noticeUID=CO1.NTC.6421309&amp;isFromPublicArea=True&amp;isModal=False</t>
  </si>
  <si>
    <t>ANA ELIETH TARAZONA DE LA ROSA</t>
  </si>
  <si>
    <t>APOYAR A LA CONSTRUCCIÓN DE INFORME DEL SEGUIMIENTO DEL PLAN DE MEJORAMIENTO CON FINES DE LA RENOVACIÓN DE LA ACREDITACIÓN POR ALTA CALIDAD DEL PROGRAMA DE ECONOMÍA NACIONAL E INTERNACIONAL DE ARCUSUR. 2. APOYAR LA RECOLECCIÓN, ORGANIZACIÓN Y ANÁLISIS DE ESTADÍSTICA DOCUMENTAL PARA EL INFORME DE AUTOEVALUACIÓN DEL PROGRAMA CON FINES DE LA RENOVACIÓN DE LA ACREDITACIÓN POR ALTA CALIDAD DEL PROGRAMA DE ECONOMÍA. 3. APOYAR EL ANÁLISIS Y VALORACIÓN EN EL PROCESO DE AUTOEVALUACIÓN DEL PROGRAMA DE ECONOMÍA EN EL MARCO DEL PROCESO DE RENOVACIÓN DE LA ACREDITACIÓN DEL PROGRAMA DE ECONOMÍA Y EN OTRAS ACREDITACIONES QUE SE PRESENTEN.</t>
  </si>
  <si>
    <t>CO1.REQ.6536255</t>
  </si>
  <si>
    <t>OPSP-FEE-0014-2024</t>
  </si>
  <si>
    <t>https://community.secop.gov.co/Public/Tendering/ContractNoticePhases/View?PPI=CO1.PPI.32807511&amp;isFromPublicArea=True&amp;isModal=False</t>
  </si>
  <si>
    <t>LUZ DARY RODRIGUEZ</t>
  </si>
  <si>
    <t>APOYO EN CAMPAÑA PEDAGÓGICA Y DE SENSIBILIZACIÓN A LA COMUNIDAD ACADÉMICA ACERCA DEL PROCESO DE AUTOEVALUACIÓN CON FINES DE ACREDITACIÓN ARCU SUR2. APOYO EN ELABORACIÓN DE CONTENIDO PARA CAMPAÑA ARCU SUR EN REDES SOCIALES DEL PROGRAMA.3. APOYO Y PREPARACIÓN PARA LA VISITA DE PARES EXTERNOS PROCESO ARCU SUR4. REVISIÓN BASE DE DATOS PARA INSCRIBIR EN PLATAFORMA ICFES ESTUDIANTES PRUEBA SABER PRO5. APOYO EN REVISIÓN DE LOS TRABAJOS DE GRADO EN BIBLIOTECA DIGITAL PARA EL REPOSITORIO DE UNIMAGDALENA6. APOYO A DOCENTES EN BRIGHTSPACE Y REVISIÓN DE MICRODISEÑOS</t>
  </si>
  <si>
    <t>CO1.REQ.6465491</t>
  </si>
  <si>
    <t>OAG-FEE-0005-2024</t>
  </si>
  <si>
    <t>https://community.secop.gov.co/Public/Tendering/OpportunityDetail/Index?noticeUID=CO1.NTC.6185078&amp;isFromPublicArea=True&amp;isModal=False</t>
  </si>
  <si>
    <t>APOYAR AL DECANO EN LA COORDINACIÓN ACADÉMICA DE LOS PROGRAMAS: MAESTRÍA EN ADMINISTRACIÓN Y MAESTRÍA EN GESTIÓN DEL TURISMO SOSTENIBLE.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t>
  </si>
  <si>
    <t>CO1.REQ.6298871</t>
  </si>
  <si>
    <t>OPSP-FEE-0013-2024</t>
  </si>
  <si>
    <t>https://community.secop.gov.co/Public/Tendering/OpportunityDetail/Index?noticeUID=CO1.NTC.6109438&amp;isFromPublicArea=True&amp;isModal=False</t>
  </si>
  <si>
    <t>900929189-6</t>
  </si>
  <si>
    <t>LADYS CONFECCIONES S.A.S. BIC</t>
  </si>
  <si>
    <t>COMPRA  DE 35 CAMISUETER MANGA CORTA, CUELLO REDONDO CON DOS LOGOS, 18 CAMISAS MANGA CORTA EN TELA LAFAYETTE CON DOS LOGOS, Y 3 CAMISAS TIPO POLO EN TELA LAFAYETTE CON LOGO INSTITUCIONAL BORDADO, PARA PERSONAL ADMINISTRATIVO Y DOCENTE DE FACULTAD DE CIENCIAS EMPRESARIALES Y ECONÓMICAS, CON EL FIN DE PARTICIPAR EN EVENTOS INTERNOS Y EXTERNOS PLANIFICADOS POR LA FACULTAD DE CIENCIAS EMPRESARIALES Y ECONÓMICAS Y LA UNIVERSIDAD DEL MAGDALENA. LA PROPUESTA HACE PARTE INTEGRAL DE LA PRESENTE ORDEN.</t>
  </si>
  <si>
    <t>CO1.REQ.6222223</t>
  </si>
  <si>
    <t>ODC-FEE-0001-2024</t>
  </si>
  <si>
    <t>https://community.secop.gov.co/Public/Tendering/OpportunityDetail/Index?noticeUID=CO1.NTC.6103070&amp;isFromPublicArea=True&amp;isModal=False</t>
  </si>
  <si>
    <t>LOGISTICA, EVENTOS Y SUMINISTROS S.A.S</t>
  </si>
  <si>
    <t>EL SUMINISTRO DE INSUMOS PARA LABORATORIO GASTRONÓMICO PARA PREPARACIÓN DE REFRIGERIOS Y ALMUERZOS PARA VENTA DE SERVICIOS A EXTERNOS Y COMUNIDAD UNIVERSITARIA EN GENERAL. LA PROPUESTA HACE PARTE INTEGRAL DE LA PRESENTE ORDEN. PARÁGRAFO: EL CONTRATISTA DEBERÁ ENTREGAR LOS ELEMENTOS CONTRATADOS DE CONFORMIDAD CON LAS ESPECIFICACIONES Y LAS CANTIDADES SOLICITADAS POR UNIMAGDALENA. SÓLO SE PAGARÁN LOS ELEMENTOS Y CANTIDADES REALMENTE RECIBIDAS POR PARTE DEL SUPERVISOR.</t>
  </si>
  <si>
    <t>CO1.REQ.6215697</t>
  </si>
  <si>
    <t>OSM-FEE-0003-2024</t>
  </si>
  <si>
    <t>https://community.secop.gov.co/Public/Tendering/OpportunityDetail/Index?noticeUID=CO1.NTC.6038625&amp;isFromPublicArea=True&amp;isModal=False</t>
  </si>
  <si>
    <t>CREACIÓN DE DOCUMENTO DE SOLICITUD DE REGISTRO CALIFICADO DEL PROGRAMA TECNOLOGÍA EN GESTIÓN HOTELERA Y TURÍSTICA MODALIDAD VIRTUAL. ENTREGANDO AVANCE DE PLAN DE TRABAJO Y ORGANIZACIÓN DE INFORMACIÓN EN EL MES DE ABRIL DE 2024, REALIZANDO ANÁLISIS DE MERCADO PARA DENOMINACIÓN EN EL MES MAYO DE 2024 Y PRESENTANDO ESTRUCTURA CURRICULAR CON PLAN DE ESTUDIOS PROPUESTO EN EL MES DE JUNIO DE 2024. 2. APOYAR EL PROCESO DE APLICACIÓN DE PRUEBAS SABER-PRO A REALIZARSE EN JUNIO Y SEPTIEMBRE DEL 2024 A ESTUDIANTES DE LOS PROGRAMAS DE ADMINISTRACIÓN DE EMPRESAS TURÍSTICAS Y HOTELERAS - POR CICLOS PROPEDÉUTICOS. ENTREGANDO AVANCE BASE DE DATOS DE ESTUDIANTES EN EL MES DE ABRIL DE 2024, ANÁLISIS DE CAPACITACIONES RECIBIDAS EN EL MES MAYO DE 2024 E INFORME DE ANÁLISIS DE LAS CARACTERÍSTICAS DE LOS ESTUDIANTES QUE SE PRESENTAN EN EL MES DE JUNIO</t>
  </si>
  <si>
    <t>CO1.REQ.6150544</t>
  </si>
  <si>
    <t>OPSP-FEE-0012-2024</t>
  </si>
  <si>
    <t>https://community.secop.gov.co/Public/Tendering/OpportunityDetail/Index?noticeUID=CO1.NTC.6016132&amp;isFromPublicArea=True&amp;isModal=False</t>
  </si>
  <si>
    <t>GENESIS DILENA ROBLES VARGAS</t>
  </si>
  <si>
    <t>SERVICIO DE IMPRESIÓN E INSTALACIÓN DE 66 METROS CUADRADOS DE VINILO IMPRESOS A FULL COLOR, Y 7 METROS CUADRADOS DE MICROPERFORADOS IMPRESOS A FULL COLOR, REQUERIDOS PARA LABORATORIOS DE MERCADEO Y FINANZAS, Y FACULTAD DE CIENCIAS EMPRESARIALES Y ECONÓMICAS. LA PROPUESTA HACE PARTE INTEGRAL DE LA PRESENTE ORDEN.</t>
  </si>
  <si>
    <t>CO1.REQ.6127561</t>
  </si>
  <si>
    <t>OPS-FEE-0003-2024</t>
  </si>
  <si>
    <t>https://community.secop.gov.co/Public/Tendering/OpportunityDetail/Index?noticeUID=CO1.NTC.5867230&amp;isFromPublicArea=True&amp;isModal=False</t>
  </si>
  <si>
    <t>EL SERVICIO DE ALOJAMIENTO Y ALIMENTACIÓN PARA DOCENTES INVITADOS A DESARROLLAR ACTIVIDADES ACADÉMICAS PLANIFICADAS POR LA FACULTAD DE CIENCIAS EMPRESARIALES Y ECONÓMICAS, ACOMODACION SENCILLA. LA PROPUESTA HACE PARTE INTEGRAL DE LA PRESENTE ORDEN.</t>
  </si>
  <si>
    <t>CO1.REQ.5978108</t>
  </si>
  <si>
    <t>OPS-FEE-0002-2024</t>
  </si>
  <si>
    <t>https://community.secop.gov.co/Public/Tendering/OpportunityDetail/Index?noticeUID=CO1.NTC.5742662&amp;isFromPublicArea=True&amp;isModal=False</t>
  </si>
  <si>
    <t>ARELIS AGUILAR ALGARIN</t>
  </si>
  <si>
    <t>SERVICIO DE CAPACITACIÓN CERTIFICADA, LABORATORIOS, Y VALORACIÓN MÉDICA EN BUENAS PRÁCTICAS DE MANUFACTURA, DE ACUERDO A LO ESTIPULADO POR EL MINISTERIO DE SALUD, REQUERIDOS PARA REALIZACIÓN DE COMPONENTE PRACTICO DE LAS ASIGNATURAS ALIMENTOS Y BEBIDAS III: COCINA Y SERVICIO DE COMEDOR Y BAR, "COCINANDO MAGDALENA Y EL CARIBE" Y "COCINA MOLECULAR”, DIRIGIDO A 110 ESTUDIANTES Y 3 DOCENTES DEL PROGRAMA DE TECNOLOGÍA EN GESTIÓN HOTELERA Y TURÍSTICA POR CICLOS PROPEDÉUTICOS DE FACULTAD DE CIENCIAS EMPRESARIALES Y ECONÓMICAS, EN PRO DE FORTALECER EL PROCESO DE ENSEÑANZA-APRENDIZAJE DE LOS CONTENIDOS PROGRAMÁTICOS DE LA ASIGNATURA Y FACILITAR LA PERMANENCIA DE LOS ESTUDIANTES. LA PROPUESTA HACE PARTE INTEGRAL DE LA PRESENTE ORDEN.</t>
  </si>
  <si>
    <t>CO1.REQ.5851753</t>
  </si>
  <si>
    <t>OPS-FEE-0001-2024</t>
  </si>
  <si>
    <t>https://community.secop.gov.co/Public/Tendering/OpportunityDetail/Index?noticeUID=CO1.NTC.5665658&amp;isFromPublicArea=True&amp;isModal=False</t>
  </si>
  <si>
    <t>800164453-9</t>
  </si>
  <si>
    <t>VIAJES Y TURISMO MUNDIALES S.A.S</t>
  </si>
  <si>
    <t>EL SUMINISTRO DE TIQUETES AÉREOS NACIONALES E INTERNACIONALES PARA DOCENTES DE PLANTA, CATEDRÁTICOS, ADMINISTRATIVOS, ESTUDIANTES Y DOCENTES INVITADOS A DESARROLLAR ACTIVIDADES ACADÉMICAS PLANIFICADAS POR LA FACULTAD DE CIENCIAS EMPRESARIALES Y ECONÓMICAS.LA PROPUESTA HACE PARTE INTEGRAL DE LA PRESENTE ORDEN.</t>
  </si>
  <si>
    <t>CO1.REQ.5774903</t>
  </si>
  <si>
    <t>OSM-FEE-0002-2024</t>
  </si>
  <si>
    <t>https://community.secop.gov.co/Public/Tendering/OpportunityDetail/Index?noticeUID=CO1.NTC.5663647&amp;isFromPublicArea=True&amp;isModal=False</t>
  </si>
  <si>
    <t>CO1.REQ.5772665</t>
  </si>
  <si>
    <t>OSM-FEE-0001-2024</t>
  </si>
  <si>
    <t>https://community.secop.gov.co/Public/Tendering/OpportunityDetail/Index?noticeUID=CO1.NTC.5710582&amp;isFromPublicArea=True&amp;isModal=False</t>
  </si>
  <si>
    <t>ANDREA CAROLINA MONTERO RODRIGUEZ</t>
  </si>
  <si>
    <t>ROQUE ARTURO RODRIGUEZ QUIROZ</t>
  </si>
  <si>
    <t xml:space="preserve">APOYAR A LA DECANATURA DE LA FACULTAD DE CIENCIAS EMPRESARIALES Y ECONÓMICAS EN LA ORGANIZACIÓN ADMINISTRATIVA DE SALONES Y SALAS DE TODOS LOS PROGRAMAS DE POSGRADO DE LA FACULTAD DE CIENCIAS EMPRESARIALES Y ECONÓMICAS. 2. APOYAR A LA DECANATURA PARA EL PROCESO DE SEGUIMIENTO AL CUMPLIMIENTO DE HORAS Y MICRODISEÑOS DE LOS CURSOS DE LOS PROGRAMAS DE POSGRADO DE LA FACULTAD DE CIENCIAS EMPRESARIALES Y ECONÓMICAS. </t>
  </si>
  <si>
    <t>CO1.REQ.5819393</t>
  </si>
  <si>
    <t>OAG-FEE-0004-2024</t>
  </si>
  <si>
    <t>https://community.secop.gov.co/Public/Tendering/OpportunityDetail/Index?noticeUID=CO1.NTC.5693231&amp;isFromPublicArea=True&amp;isModal=False</t>
  </si>
  <si>
    <t>JUAN CAMILO MEJIA GONZALEZ</t>
  </si>
  <si>
    <t>AYUDAR EN LA ASIGNACIÓN Y PROPORCIÓN DE LOS INSUMOS PARA CADA CLASE. 2. APOYAR EN EL ALISTAMIENTO DE INSUMOS Y HERRAMIENTAS PARA CADA CLASE. 3. SUPERVISAR Y AYUDAR EN LAS CLASES PRÁCTICAS DE ACUERDO AL REQUERIMIENTO DE LOS CHEFS O LOS DOCENTES. 4. LLEVAR REGISTRO FOTOGRÁFICO PARA LAS REDES SOCIALES. 5. REALIZAR APOYO LOGÍSTICO A EVENTOS Y TRASLADO DE LOS SERVICIOS GASTRONÓMICOS HASTA EL LUGAR DEL EVENTO, DESDE EL INICIO HASTA SU FINALIZACIÓN</t>
  </si>
  <si>
    <t>CO1.REQ.5801664</t>
  </si>
  <si>
    <t>OAG-FEE-0003-2024</t>
  </si>
  <si>
    <t>https://community.secop.gov.co/Public/Tendering/OpportunityDetail/Index?noticeUID=CO1.NTC.5616328&amp;isFromPublicArea=True&amp;isModal=False</t>
  </si>
  <si>
    <t>CARLOS ALBERTO BARRIOS GALLO</t>
  </si>
  <si>
    <t>RECIBIR, ALISTAR, ALMACENAR Y CONTROLAR LA MATERIA PRIMA PARA CADA CLASE, HACIENDO ENTREGA AL DOCENTE Y CONTROLANDO EL BUEN USO DE LA MISMA. 2. APOYAR EN LA SUPERVISIÓN A LOS PROVEEDORES, DURANTE LA ENTREGA DE LA MATERIA PRIMA, MINIMIZANDO LOS INCIDENTES QUE PUEDAN SURGIR CON LOS PROVEEDORES DE LA MATERIA PRIMA. 3. REALIZAR Y APOYAR EN LA SUPERVISIÓN DEL ASEO PERIÓDICO DE NEVERAS, EQUIPOS, HORNOS, ALACENAS, VAJILLAS, MENAJE Y CUBERTERÍA PARA EL BUEN FUNCIONAMIENTO DEL LABORATORIO.</t>
  </si>
  <si>
    <t>CO1.REQ.5726056</t>
  </si>
  <si>
    <t>OAG-FEE-0002-2024</t>
  </si>
  <si>
    <t>https://community.secop.gov.co/Public/Tendering/OpportunityDetail/Index?noticeUID=CO1.NTC.5576743&amp;isFromPublicArea=True&amp;isModal=False</t>
  </si>
  <si>
    <t>LEONARDO FABIO MONSALVO MARQUEZ</t>
  </si>
  <si>
    <t>APOYAR EN LA CREACIÓN DE LAS ESTRATEGIAS PARA LAS PLATAFORMAS DIGITALES (FACEBOOK E INSTAGRAM) DE LOS DIPLOMADOS DE FACULTAD DE CIENCIAS EMPRESARIALES Y ECONÓMICAS. 2. APOYAR EN LA GENERACIÓN DE CONTENIDOS VISUALES Y AUDIOVISUALES PARA LAS PLATAFORMAS DIGITALES, FACEBOOK E INSTAGRAM QUE TENGAN RELACIÓN CON LA OFERTA DE LA VENTA DE SERVICIOS DE LA FACULTAD DE CIENCIAS EMPRESARIALES Y ECONÓMICAS.</t>
  </si>
  <si>
    <t xml:space="preserve"> CO1.REQ.5685940</t>
  </si>
  <si>
    <t>OAG-FEE-0001-2024</t>
  </si>
  <si>
    <t>https://community.secop.gov.co/Public/Tendering/OpportunityDetail/Index?noticeUID=CO1.NTC.5689264&amp;isFromPublicArea=True&amp;isModal=False</t>
  </si>
  <si>
    <t>CO1.REQ.5797949</t>
  </si>
  <si>
    <t>OPSP-FEE-0011-2024</t>
  </si>
  <si>
    <t>https://community.secop.gov.co/Public/Tendering/OpportunityDetail/Index?noticeUID=CO1.NTC.5602045&amp;isFromPublicArea=True&amp;isModal=False</t>
  </si>
  <si>
    <t>REALIZAR BASE DE DATOS DE LOS ESTUDIANTES APTOS PARA LA REALIZACIÓN DE LAS PRUEBAS SABER TYT Y SABER PRO. 2. REVISAR E INFORMAR A LOS ESTUDIANTES SOBRE EL CRONOGRAMA DEL ICFES PARA EL DESARROLLO DE LAS PRUEBAS SABER TYT Y SABER PRO Y ESTABLECER EL CALENDARIO INTERNO PARA ESTAS. 3. ENVIAR AL DEPARTAMENTO DE ESTUDIOS Y/O DEPENDENCIA SOLICITANTE EL LISTADO DE LOS ESTUDIANTES APTOS PARA LA REALIZACIÓN DE LAS PRUEBAS SABER TYT Y SABER PRO. 4. REALIZAR R SEGUIMIENTO DE ASISTENCIA A LOS TALLERES DE FORTALECIMIENTO EN COMPETENCIAS GENÉRICAS Y ESPECIFICAS A LOS ESTUDIANTES</t>
  </si>
  <si>
    <t>CO1.REQ.5712068</t>
  </si>
  <si>
    <t>OPSP-FEE-0010-2024</t>
  </si>
  <si>
    <t>https://community.secop.gov.co/Public/Tendering/OpportunityDetail/Index?noticeUID=CO1.NTC.5576138&amp;isFromPublicArea=True&amp;isModal=False</t>
  </si>
  <si>
    <t>APOYAR EN EL DISEÑO DE PROCESOS Y FORMATOS PARA LA IMPLEMENTACIÓN DE UN SISTEMA DE GESTIÓN DE CALIDAD DEL SISTEMA DE LABORATORIOS DE LA FACULTAD DE CIENCIAS EMPRESARIALES Y ECONÓMICAS (SIS – LAB FEE). 2. APOYAR EN EL DISEÑO Y CONTROL DE MODELO DE COSTOS DEL SISTEMA DE LABORATORIOS DE LA FACULTAD DE CIENCIAS EMPRESARIALES Y ECONÓMICAS. 3. APOYAR EN LA PRESENTACIÓN DE PROPUESTAS Y PROYECTOS PARA VENTA DE SERVICIOS DE LA FACULTAD DE CIENCIAS EMPRESARIALES Y ECONÓMICAS</t>
  </si>
  <si>
    <t>CO1.REQ.5685337</t>
  </si>
  <si>
    <t>OPSP-FEE-0009-2024</t>
  </si>
  <si>
    <t>https://community.secop.gov.co/Public/Tendering/OpportunityDetail/Index?noticeUID=CO1.NTC.5575572&amp;isFromPublicArea=True&amp;isModal=False</t>
  </si>
  <si>
    <t>APOYAR AL DECANO EN LA COORDINACIÓN ACADÉMICA DE LOS PROGRAMAS: ESPECIALIZACIÓN EN FORMULACIÓN Y GESTIÓN INTEGRAL DE PROYECTOS Y ESPECIALIZACIÓN EN DIRECCIÓN Y LIDERAZGO DE ORGANIZACIONES EDUCATIVAS. 2. APOYAR AL DECANO EN LOS PROCESOS DE ACOMPAÑAMIENTO INTEGRAL DE LOS ESTUDIANTES 3. APOYAR AL DECANO EN LA FORMULACIÓN DEL PRESUPUESTO QUE CORRESPONDE A CADA PROGRAMA ACADÉMICO.</t>
  </si>
  <si>
    <t>CO1.REQ.5684854</t>
  </si>
  <si>
    <t>OPSP-FEE-0008-2024</t>
  </si>
  <si>
    <t>https://community.secop.gov.co/Public/Tendering/OpportunityDetail/Index?noticeUID=CO1.NTC.5573239&amp;isFromPublicArea=True&amp;isModal=False</t>
  </si>
  <si>
    <t>APOYAR AL DECANO EN LA COORDINACIÓN ACADÉMICA DE LOS PROGRAMAS: ESPECIALIZACIÓN EN FINANZAS, ESPECIALIZACIÓN EN GESTIÓN ESTRATÉGICA DEL TALENTO HUMANO Y ESPECIALIZACIÓN EN GERENCIA DE MERCADEO. 2. APOYAR AL DECANO EN LOS PROCESOS DE ACOMPAÑAMIENTO INTEGRAL DE LOS ESTUDIANTES 3. APOYAR AL DECANO EN LA FORMULACIÓN DEL PRESUPUESTO QUE CORRESPONDE A CADA PROGRAMA ACADÉMICO.</t>
  </si>
  <si>
    <t>CO1.REQ.5682484</t>
  </si>
  <si>
    <t>OPSP-FEE-0007-2024</t>
  </si>
  <si>
    <t>LA PRESENTE ORDEN TIENE POR OBJETO1. APOYAR AL DECANO CON EL CUMPLIMIENTO DE LOS PROCESOS ACADÉMICO ADMINISTRATIVOS Y OPERATIVOS DE LOS PROGRAMAS: MAESTRÍA EN ADMINISTRACIÓN, MAESTRÍA EN GESTIÓN DEL TURISMO SOSTENIBLE, MAESTRÍA EN DESARROLLO TERRITORIAL SOSTENIBLE, ESPECIALIZACIÓN EN ALTA GERENCIA, ESPECIALIZACIÓN EN GESTIÓN PARA EL DESARROLLO TERRITORIAL. 2. APOYAR AL DECANO EN LA ELABORACIÓN DEL PRESUPUESTO DE LOS PROGRAMAS DE POSGRADOS DE LA FACULTAD.</t>
  </si>
  <si>
    <t>CO1.REQ.5682329</t>
  </si>
  <si>
    <t>OPSP-FEE-0006-2024</t>
  </si>
  <si>
    <t>https://community.secop.gov.co/Public/Tendering/ContractNoticePhases/View?PPI=CO1.PPI.29637073&amp;isFromPublicArea=True&amp;isModal=False</t>
  </si>
  <si>
    <t>LA PRESENTE ORDEN TIENE POR OBJETO1. APOYAR AL DECANO CON EL CUMPLIMIENTO DE LOS PROCESOS ACADÉMICO ADMINISTRATIVOS Y OPERATIVOS DE LOS PROGRAMAS: ESPECIALIZACIÓN EN FINANZAS, ESPECIALIZACIÓN EN GESTIÓN ESTRATÉGICA DEL TALENTO HUMANO Y ESPECIALIZACIÓN EN GERENCIA DE MERCADEO, ESPECIALIZACIÓN EN FORMULACIÓN Y GESTIÓN INTEGRAL DE PROYECTOS Y LA ESPECIALIZACIÓN EN DIRECCIÓN Y LIDERAZGO DE ORGANIZACIONES EDUCATIVAS. 2. APOYAR AL DECANO EN LA ELABORACIÓN DEL PRESUPUESTO DE LOS PROGRAMAS DE POSGRADOS DE LA FACULTAD.</t>
  </si>
  <si>
    <t>CO1.REQ.5682210</t>
  </si>
  <si>
    <t>OPSP-FEE-0005-2024</t>
  </si>
  <si>
    <t>https://community.secop.gov.co/Public/Tendering/OpportunityDetail/Index?noticeUID=CO1.NTC.5566032&amp;isFromPublicArea=True&amp;isModal=False</t>
  </si>
  <si>
    <t>ANDREA MONTERO RODRIGUEZ</t>
  </si>
  <si>
    <t>LA PRESENTE ORDEN TIENE POR OBJETO1. REALIZAR PROYECCIONES FINANCIERAS DEL PRESUPUESTO DE EJECUCIÓN DE LOS DIPLOMADOS: TENDENCIAS PARA LA GESTIÓN DEL CAPITAL HUMANO EN LAS ORGANIZACIONES, DESARROLLO REGENERATIVO APLICADO A LA GESTION DE EMPRESAS TURÍSTICAS E INNOVACIÓN Y NUEVAS TENDENCIAS DE MARKETING, OFERTADOS POR LA FACULTAD DE CIENCIAS EMPRESARIALES Y ECONÓMICAS DURANTE EL PERIODO 2024-1. 2. PRESENTAR A LA DECANATURA EL PERFIL DE LOS DOCENTES POSTULADOS POR LAS DIRECCIONES DE PROGRAMA PARA EL DESARROLLO DE LOS DIPLOMADOS ADSCRITOS A LA FACULTAD.</t>
  </si>
  <si>
    <t>CO1.REQ.5675131</t>
  </si>
  <si>
    <t>OPSP-FEE-0004-2024</t>
  </si>
  <si>
    <t>https://community.secop.gov.co/Public/Tendering/OpportunityDetail/Index?noticeUID=CO1.NTC.5565857&amp;isFromPublicArea=True&amp;isModal=False</t>
  </si>
  <si>
    <t>LA PRESENTE ORDEN TIENE POR OBJETO1. REALIZAR PROYECCIONES FINANCIERAS DEL PRESUPUESTO DE EJECUCIÓN DE LOS DIPLOMADOS EN ANALÍTICA DE DATOS PARA LA TOMA DE DECISIONES, PROCEDIMIENTOS ADUANEROS Y LOGÍSTICA INTEGRAL DEL COMERCIO EXTERIOR Y GESTIÓN FINANCIERA PÚBLICA, OFERTADOS POR LA FACULTAD DE CIENCIAS EMPRESARIALES Y ECONOMICAS DURANTE EL PERIODO 2024-1. 2. PRESENTAR A LA DECANATURA EL PERFIL DE LOS DOCENTES POSTULADOS POR LAS DIRECCIONES DE PROGRAMA PARA EL DESARROLLO DE LOS DIPLOMADOS ADSCRITOS A LA FACULTAD</t>
  </si>
  <si>
    <t>CO1.REQ.5674539</t>
  </si>
  <si>
    <t>OPSP-FEE-0003-2024</t>
  </si>
  <si>
    <t>https://community.secop.gov.co/Public/Tendering/OpportunityDetail/Index?noticeUID=CO1.NTC.5565410&amp;isFromPublicArea=True&amp;isModal=False</t>
  </si>
  <si>
    <t>LA PRESENTE ORDEN TIENE POR OBJETO:1. REALIZAR EL CARGUE DE LA DOCUMENTACIÓN REQUERIDA PRE CONTRACTUAL, CONTRACTUAL Y POS CONTRACTUAL DE LOS ENTES DE CONTROL SECOP II Y SIA OBSERVA. 2. ELABORAR Y EVALUAR INDICADORES ESTADÍSTICOS EN LOS QUE SE IDENTIFIQUEN LOS AVANCES DE LAS PLATAFORMAS DE CONTROL SECOP II Y SIGEP II. 3. REALIZAR LOS TRÁMITES CORRESPONDIENTES PRE CONTRACTUALES Y CONTRACTUALES NECESARIOS PARA LA ELABORACIÓN DE ÓRDENES DE SERVICIOS PROFESIONALES Y DE APOYO A LA GESTIÓN QUE REQUIERA LA FACULTAD DE CIENCIAS EMPRESARIALES Y ECONÓMICAS.</t>
  </si>
  <si>
    <t>CO1.REQ.5673866</t>
  </si>
  <si>
    <t>OPSP-FEE-0002-2024</t>
  </si>
  <si>
    <t>https://community.secop.gov.co/Public/Tendering/OpportunityDetail/Index?noticeUID=CO1.NTC.5555148&amp;isFromPublicArea=True&amp;isModal=False</t>
  </si>
  <si>
    <t>LA PRESENTE ORDEN TIENE POR OBJETO: 1) APOYAR EN LA ORGANIZACIÓN ADMINISTRATIVA Y FINANCIERA DE LOS RECURSOS GENERADOS POR VENTA DE SERVICIOS OFERTADOS POR LA FACULTAD DE CIENCIAS EMPRESARIALES Y ECONÓMICAS. 2) VELAR POR EL EFICAZ Y CORRECTO MANEJO ADMINISTRATIVO Y FINANCIERO DE LOS RECURSOS GENERADOS, PLANTEANDO ALTERNATIVAS PARA SU MEJORAMIENTO Y RETROALIMENTANDO CON EL DECANO(A) DE LA FACULTAD DE CIENCIAS EMPRESARIALES Y ECONÓMICAS A TRAVÉS DE LA PRESENTACIÓN OPORTUNA DE INFORMES DE EJECUCIÓN. 3) ELABORAR Y PRESENTAR INFORMES FINANCIEROS INTERNOS Y EXTERNOS. 4) REALIZAR ÓRDENES DE SUMINISTRO, SERVICIO, COMPRA Y RESPECTIVOS PAGOS DE ESTAS A LOS PROVEEDORES.</t>
  </si>
  <si>
    <t>CO1.REQ.5663482</t>
  </si>
  <si>
    <t>OPSP-FEE-0001-2024</t>
  </si>
  <si>
    <t>FACULTAD DE CIENCIAS EMPRESARIALES Y ECONOMICAS</t>
  </si>
  <si>
    <t>https://community.secop.gov.co/Public/Tendering/ContractNoticePhases/View?PPI=CO1.PPI.30750940&amp;isFromPublicArea=True&amp;isModal=False</t>
  </si>
  <si>
    <t>ALICIA ESTHER CASTRO VILLEGAS</t>
  </si>
  <si>
    <t>HOTEL GRAN MARINA SAS</t>
  </si>
  <si>
    <t xml:space="preserve">SERVICIO DE HOSPEDAJE Y ALIMENTACIÓN EN LA CIUDAD DE SANTA MARTA PARA DOCENTES, CONFERENCISTAS, VISITANTES E INVITADOS ESPECIALES EN EL MARCO DE LAS ACTIVIDADES ACADÉMICAS QUE SE DESARROLLAN EN LA UNIVERSIDAD DEL MAGDALENA, DURANTE LA VIGENCIA 2024. EL SERVICIO DE HOSPEDAJE DEBE INCLUIR HABITACIÓN CON AIRE ACONDICIONADO, DUCHA CON AGUA CALIENTE, CONEXIÓN A RED WI-FI Y LA ALIMENTACIÓN DEBE INCLUIR DESAYUNO, ALMUERZO Y CENA EN PORCIONES PARA ADULTOS. </t>
  </si>
  <si>
    <t>CO1.REQ.5999289</t>
  </si>
  <si>
    <t>OPS-VAC-0002-2024</t>
  </si>
  <si>
    <t>https://community.secop.gov.co/Public/Tendering/ContractNoticePhases/View?PPI=CO1.PPI.30001851&amp;isFromPublicArea=True&amp;isModal=False</t>
  </si>
  <si>
    <t>STANZIA SANTA MARTA S.A.S BEST WESTERN PLUS SANTA MARTA HOTEL</t>
  </si>
  <si>
    <t>CO1.REQ.5793954</t>
  </si>
  <si>
    <t>OPS-VAC-0001-2024</t>
  </si>
  <si>
    <t>https://community.secop.gov.co/Public/Tendering/ContractNoticePhases/View?PPI=CO1.PPI.30002281&amp;isFromPublicArea=True&amp;isModal=False</t>
  </si>
  <si>
    <t>CRISTIAM DE JESUS FERNANDEZ GUZMAN</t>
  </si>
  <si>
    <t>SUMINISTRO DE ALMUERZOS, REFRIGERIOS Y BEBIDAS EN EL MARCO DE LAS ACTIVIDADES Y NECESIDADES PARA EL DESARROLLO DE EVENTOS, REUNIONES DE TRABAJO, TALLERES, CAPACITACIONES, ENTRE OTROS, EN EL MARCO DEL FORTALECIMIENTO, ACTUALIZACIÓN Y CUALIFICACIÓN DE LA PLANTA DOCENTE, QUE SE REALIZAN DESDE LA VICERRECTORÍA ACADÉMICA Y SUS UNIDADES ACADÉMICAS.</t>
  </si>
  <si>
    <t>CO1.REQ.5794208</t>
  </si>
  <si>
    <t>OSM-VAC-0001-2024</t>
  </si>
  <si>
    <t>Vicerrectoría Académica</t>
  </si>
  <si>
    <t>VICERRECTORÍA DE INVESTIGACIÓN</t>
  </si>
  <si>
    <t>OAG-VIN-0001-2024</t>
  </si>
  <si>
    <t>CO1.REQ.5671509</t>
  </si>
  <si>
    <t>PRESTAR LOS SERVICIOS DE APOYO A LA GESTIÓN COMO TÉCNICO EN ASISTENCIA EN ORGANIZACIÓN DE ARCHIVOS EN LA VICERRECTORÍA DE INVESTIGACIÓN. PARA EL CUMPLIMIENTO DEL OBJETO EL CONTRATISTA SE COMPROMETE A CUMPLIR CON EL APOYO EN LAS SIGUIENTES ACTIVIDADES: 1. DIGITALIZAR Y ORGANIZAR LOS DOCUMENTOS FÍSICOS UTILIZANDO LAS AYUDAS TECNOLÓGICAS SUMINISTRADAS POR LA VICERRECTORÍA. 2. COADYUVAR CON EL CONTROL DEL PRÉSTAMO DE DOCUMENTOS A LOS FUNCIONARIOS Y CONTRATISTAS DE LA VICERRECTORÍA Y LAS PARTES INTERESADAS. 3. COADYUVAR EN LA ORGANIZACIÓN DE LOS DOCUMENTOS DE LAS ORDENES DE GASTO QUE REPOSAN EN EL ARCHIVO DIGITAL EN LA CARPETA DE EJECUCIÓN PRESUPUESTAL. 4. APOYAR CON LA ORGANIZACIÓN Y CUSTODIA DEL ARCHIVO DE GESTIÓN Y LA DEPURACIÓN DE LOS DOCUMENTOS QUE DEBEN IR CON DESTINO AL ARCHIVO CENTRAL, DE ACUERDO CON EL PROCEDIMIENTO ESTABLECIDO. 5. COADYUVAR CON LA RECEPCIÓN, CLASIFICACIÓN Y ARCHIVO DE LOS DOCUMENTOS DE CONFORMIDAD CON LAS TABLAS DE R</t>
  </si>
  <si>
    <t>JULIO ANDRES REDONDO GOMEZ</t>
  </si>
  <si>
    <t>ANA CAMARGO VELÁSQUEZ</t>
  </si>
  <si>
    <t>https://community.secop.gov.co/Public/Tendering/OpportunityDetail/Index?noticeUID=CO1.NTC.5562994</t>
  </si>
  <si>
    <t>OAG-VIN-0002-2024</t>
  </si>
  <si>
    <t>CO1.REQ.5777365</t>
  </si>
  <si>
    <t>PRESTAR LOS SERVICIOS DE APOYO A LA GESTIÓN COMO CORRECTOR DE ESTILO EN EL PROGRAMA EDITORIAL DE LA UNIVERSIDAD DEL MAGDALENA.
PARA EL CUMPLIMIENTO DEL OBJETO EL CONTRATISTA SE COMPROMETE A CUMPLIR CON EL APOYO EN LAS SIGUIENTES ACTIVIDADES: 1. REALIZAR LA PRIMERA Y SEGUNDA REVISIÓN DE ESTILO DE LAS OBRAS COMO LIBROS, CARTILLAS, BOLETINES, PORTAFOLIOS, CATÁLOGOS, ARTÍCULOS, GUÍAS Y MANUALES, QUE SE ENCUENTRAN EN PROCESO DE PUBLICACIÓN POR LA EDITORIAL UNIMAGDALENA, CORRESPONDIENTE A UN TOTAL DE 1.270 PÁGINAS</t>
  </si>
  <si>
    <t>JUAN DIEGO MICAN GONZALEZ</t>
  </si>
  <si>
    <t>RICARDO ADRIAN TETE MIELES</t>
  </si>
  <si>
    <t>https://community.secop.gov.co/Public/Tendering/OpportunityDetail/Index?noticeUID=CO1.NTC.5668465</t>
  </si>
  <si>
    <t>OAG-VIN-0003-2024</t>
  </si>
  <si>
    <t>CO1.REQ.5892495</t>
  </si>
  <si>
    <t>PRESTAR LOS SERVICIOS DE APOYO A LA GESTIÓN EN EL GRUPO DE INVESTIGACIÓN SOBRE ORALIDAD, NARRATIVA AUDIOVISUAL Y CULTURA POPULAR EN EL CARIBE COLOMBIANO – ORALOTECA. PARA EL CUMPLIMIENTO DEL OBJETO LA CONTRATISTA SE COMPROMETE A APOYAR EN LAS SIGUIENTES ACTIVIDADES: 1. CLASIFICACIÓN DEL MATERIAL AUDIOVISUAL DE LA BASE DE DATOS DEL GRUPO ORALOTECA. 2. EDICIÓN DEL MATERIAL AUDIOVISUAL QUE VA A SER CARGADO EN EL REPOSITORIO DIGITAL DEL GRUPO DE INVESTIGACIÓN. 3. COORDINACIÓN DEL ESPACIO RADIAL DE ORALOTECA AL AIRE. 4. COORDINACIÓN Y ADMINISTRACIÓN DE ORALOTECA PODCAST COMO MEDIO DE DIVULGACIÓN. 5. APOYO EN LA ADMINISTRACIÓN DEL REPOSITORIO DIGITAL DEL GRUPO ORALOTECA. 6. APOYO EN LA ADMINISTRACIÓN DE LA PÁGINA WEB Y LAS REDES SOCIALES DEL GRUPO DE INVESTIGACIÓN</t>
  </si>
  <si>
    <t>DIEGO ARMANDO SOLEDAD SANCHEZ</t>
  </si>
  <si>
    <t>FABIO SILVA VALLEJO</t>
  </si>
  <si>
    <t>https://community.secop.gov.co/Public/Tendering/OpportunityDetail/Index?noticeUID=CO1.NTC.5783204</t>
  </si>
  <si>
    <t>OAG-VIN-0004-2024</t>
  </si>
  <si>
    <t>CO1.REQ.6085912</t>
  </si>
  <si>
    <t>PRESTAR LOS SERVICIOS DE APOYO A LA GESTIÓN COMO AUXILIAR MUSEOGRAFÍA Y MONTAJE EN LA DIRECCIÓN DE PROYECCIÓN CULTURAL EN EL PROYECTO DEL PDA FORTALECIMIENTO DE LOS SERVICIOS DEL SISTEMA DE MUSEOS, ARTE Y CULTURA DE LA UNIVERSIDAD DEL MAGDALENA. PARA EL CUMPLIMIENTO DEL OBJETO EL CONTRATISTA SE COMPROMETE A CUMPLIR CON EL APOYO EN LAS SIGUIENTES ACTIVIDADES: 1. HABILITAR LAS SALAS DEL MUSEO EN EL HORARIO DE ATENCIÓN PARA EL USO ADECUADO DE LOS MEDIADORES Y LOS VISITANTES. 2. AUXILIAR EN EL MANTENIMIENTO PREVENTIVO Y/O CORRECTIVO DE LAS SALAS, ELEMENTOS MUSEOGRÁFICOS Y DEMÁS INSTALACIONES DEL SISTEMA DE MUSEOS DE LA UNIVERSIDAD. 3. AUXILIAR EN EL MONTAJE DE EXPOSICIONES PERMANENTES, TEMPORALES Y/O ITINERANTES SEGÚN LA PROGRAMACIÓN ANUAL DE LA DPC. 4. APOYO A LAS ACTIVIDADES PARA LA CONSOLIDACIÓN DE LA OFERTA CULTURAL DE LA DPC Y EL MUSEO DE ARTE DE LA UNIVERSIDAD DEL MAGDALENA. 5. APOYO TÉCNICO Y LOGÍSTICO EN TALLERES ARTÍSTICOS Y PEDAGÓGI</t>
  </si>
  <si>
    <t>JAIME ALFREDO POMARES BRAVO</t>
  </si>
  <si>
    <t>IBETH NORIEGA HERAZO</t>
  </si>
  <si>
    <t>https://community.secop.gov.co/Public/Tendering/OpportunityDetail/Index?noticeUID=CO1.NTC.5974619&amp;isFromPublicArea=True&amp;isModal=False</t>
  </si>
  <si>
    <t>OAG-VIN-0005-2024</t>
  </si>
  <si>
    <t>CO1.REQ.6138203</t>
  </si>
  <si>
    <t>PRESTAR LOS SERVICIOS DE APOYO A LA GESTIÓN EN MARCO DEL PROYECTO DE INVESTIGACIÓN: “DE LA SIERRA NEVADA DE SANTA MARTA A SEPUR ZARCO: ESCUELA INTERCULTURAL DE JUSTICIA CONTRA LA VIOLENCIA SEXUAL Y LA VIOLENCIA BASADA EN GÉNERO EN EL MARCO DEL POSTCONFLICTO Y EL COVID 19 EN COLOMBIA”, FINANCIADO POR EL CONVENIO ESPECÍFICO ENTRE LA UNIVERSIDAD INTERNACIONAL DE ANDALUCÍA (REINO DE ESPAÑA), LA UNIVERSIDAD DEL MAGDALENA (REPÚBLICA DE COLOMBIA) Y LA UNIVERSIDAD DEL ROSARIO (REPÚBLICA DE COLOMBIA). PARA EL CUMPLIMIENTO DEL OBJETO EL CONTRATISTA SE COMPROMETE A CUMPLIR CON EL APOYO EN LAS SIGUIENTES ACTIVIDADES: 1. COORDINACIÓN ACADÉMICA DE LOS ENCUENTROS TERRITORIALES DESARROLLADOS EN EL MARCO DE LA ESCUELA INTERCULTURAL DE JUSTICIA CONTRA LA VIOLENCIA SEXUAL Y LA VIOLENCIA BASADA EN GÉNERO, EN EL MARCO DEL POSTCONFLICTO Y EL COVID 19 EN COLOMBIA. 2. APOYO PARA LA ESCRITURA DE ARTÍCULOS EN REVISTAS INDEXADAS Y PROFUCTOS DE DIVULGACIÓN CIENTÍFIC</t>
  </si>
  <si>
    <t>YASMIN ROMERO EPIAYU</t>
  </si>
  <si>
    <t>https://community.secop.gov.co/Public/Tendering/OpportunityDetail/Index?noticeUID=CO1.NTC.6028648&amp;isFromPublicArea=True&amp;isModal=False</t>
  </si>
  <si>
    <t>OAG-VIN-0006-2024</t>
  </si>
  <si>
    <t>CO1.REQ.6262977</t>
  </si>
  <si>
    <t>PRESTAR LOS SERVICIOS DE APOYO A LA GESTIÓN EN MARCO DEL
PROYECTO DE INVESTIGACIÓN °RECONVERSIÓN LABORAL Y EDUCACIÓN VOCACIONAL EN EL “CORREDOR VIDA” DEL CESAR
Y MAGDALENA: ENFRENTANDO LA SALIDA DEL CARBÓN</t>
  </si>
  <si>
    <t>ALVARO ENRIQUE CASTRO MERIÑO</t>
  </si>
  <si>
    <t>12596212</t>
  </si>
  <si>
    <t>ANDREA CAROLINA CARDOSO DÍAZ</t>
  </si>
  <si>
    <t>https://community.secop.gov.co/Public/Tendering/OpportunityDetail/Index?noticeUID=CO1.NTC.6151415&amp;isFromPublicArea=True&amp;isModal=False</t>
  </si>
  <si>
    <t>OAG-VIN-0007-2024</t>
  </si>
  <si>
    <t>CO1.REQ.6314226</t>
  </si>
  <si>
    <t>OTROS</t>
  </si>
  <si>
    <t>PRESTAR SERVICIOS DE APOYO A LA GESTIÓN COMO PERSONAL DE APOYO CIENTÍFICO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1.APOYAR EL DESARROLLO DE LAS ACTIVIDADES DE TRANSFERENCIA DE CONOCIMIENTO DE LA TECNOLOGÍA A LA COMUNIDAD OBJETIVO. 2. APOYAR LA DIVULGACIÓN DE RESULTADOS DE INNOVACIÓN DEL PROYECTO. 3. APOYAR LA REALIZACIÓN DE INFORMES TÉCNICOS. 4. APOYAR LA DOCUMENTACIÓN DE LAS ACTIVIDADES TÉCNICAS Y CIENTÍFICAS DEL PROYECTO. 5.APOYAR LA GESTIÓN DE ALIADOS EN EL DESARROLLO DE LAS ACTIVIDADES RELACIONADAS CON LA TRANSFERENCIA DE CONOCIMIENTO Y TECNOLOGÍA. 6.APOYAR LA GESTIÓN DE ALIADOS EN EL DESARROLLO DE LAS ACTIVIDADES RELACIONADAS CON LA COMUNICACIÓN DE RESULTADOS CON ENFOQUE EN CIENCIA TECNOLOGÍA</t>
  </si>
  <si>
    <t>ENA ROSA MERCADO MOJICA</t>
  </si>
  <si>
    <t>JOHN ALEXANDER TABORDA GIRALDO</t>
  </si>
  <si>
    <t>https://community.secop.gov.co/Public/Tendering/OpportunityDetail/Index?noticeUID=CO1.NTC.6205746&amp;isFromPublicArea=True&amp;isModal=False</t>
  </si>
  <si>
    <t>OAG-VIN-0008-2024</t>
  </si>
  <si>
    <t>CO1.REQ.6487179</t>
  </si>
  <si>
    <t>PRESTAR LOS SERVICIOS DE APOYO A LA GESTIÓN COMO AUXILIAR EN MUSEOGRAFÍA Y MONTAJE EN LA DIRECCIÓN DE PROYECCIÓN CULTURAL EN EL PROYECTO DEL PDA FORTALECIMIENTO DE LOS SERVICIOS DEL SISTEMA DE MUSEOS, ARTE Y CULTURA DE LA UNIVERSIDAD DEL MAGDALENA.  ACTIVIDADES: 1. HABILITAR LAS SALAS DEL MUSEO EN EL HORARIO DE ATENCIÓN PARA EL USO ADECUADO DE LOS MEDIADORES Y LOS VISITANTES. 2. AUXILIAR EN EL MANTENIMIENTO PREVENTIVO Y/O CORRECTIVO DE LAS SALAS, ELEMENTOS MUSEOGRÁFICOS Y DEMÁS INSTALACIONES DEL SISTEMA DE MUSEOS DE LA UNIVERSIDAD. 3. AUXILIAR EN EL MONTAJE DE EXPOSICIONES PERMANENTES, TEMPORALES Y/O ITINERANTES SEGÚN LA PROGRAMACIÓN ANUAL DE LA DPC. 4. APOYAR EN LAS ACTIVIDADES PARA LA CONSOLIDACIÓN DE LA OFERTA CULTURAL DE LA DPC Y EL MUSEO DE ARTE DE LA UNIVERSIDAD DEL MAGDALENA. 5. REALIZAR EL APOYO TÉCNICO Y LOGÍSTICO EN TALLERES ARTÍSTICOS Y PEDAGÓGICOS DEL SISTEMA DE MUSEOS DE LA UNIVERSIDAD DEL MAGDALENA. 6. APOYAR EN LA ORGANIZACI</t>
  </si>
  <si>
    <t>https://community.secop.gov.co/Public/Tendering/OpportunityDetail/Index?noticeUID=CO1.NTC.6376395&amp;isFromPublicArea=True&amp;isModal=False</t>
  </si>
  <si>
    <t>OAG-VIN-0009-2024</t>
  </si>
  <si>
    <t>CO1.REQ.6487387</t>
  </si>
  <si>
    <t>PRESTAR LOS SERVICIOS DE APOYO A LA GESTIÓN EN LA VICERRECTORÍA DE INVESTIGACIÓN. ACTIVIDADES: 1. DIGITALIZAR Y ORGANIZAR LOS DOCUMENTOS FÍSICOS UTILIZANDO LAS AYUDAS TECNOLÓGICAS SUMINISTRADAS POR LA VICERRECTORÍA. 2. COADYUVAR CON EL CONTROL DEL PRÉSTAMO DE DOCUMENTOS A LOS FUNCIONARIOS Y CONTRATISTAS DE LA VICERRECTORÍA Y LAS PARTES INTERESADAS. 3. COADYUVAR EN LA ORGANIZACIÓN DE LOS DOCUMENTOS DE LAS ORDENES DE GASTO QUE REPOSAN EN EL ARCHIVO DIGITAL EN LA CARPETA DE EJECUCIÓN PRESUPUESTAL. 4. APOYAR CON LA ORGANIZACIÓN Y CUSTODIA DEL ARCHIVO DE GESTIÓN Y LA DEPURACIÓN DE LOS DOCUMENTOS QUE DEBEN IR CON DESTINO AL ARCHIVO CENTRAL, DE ACUERDO CON EL PROCEDIMIENTO ESTABLECIDO. 5. COADYUVAR CON LA RECEPCIÓN, CLASIFICACIÓN Y ARCHIVO DE LOS DOCUMENTOS DE CONFORMIDAD CON LAS TABLAS DE RETENCIÓN DOCUMENTAL QUE SE APLIQUEN A LOS RESULTADOS DE LOS PROCESOS EN QUE INTERVIENE. 6. APOYAR CON LA APLICACIÓN DE LOS PROCEDIMIENTOS DE ORGANIZACIÓN Y CO</t>
  </si>
  <si>
    <t>https://community.secop.gov.co/Public/Tendering/OpportunityDetail/Index?noticeUID=CO1.NTC.6376252&amp;isFromPublicArea=True&amp;isModal=False</t>
  </si>
  <si>
    <t>OAG-VIN-0010-2024</t>
  </si>
  <si>
    <t>CO1.REQ.6502842</t>
  </si>
  <si>
    <t>PRESTAR LOS SERVICIOS DE APOYO A LA GESTIÓN COMO AUXILIAR EN MUSEOGRAFÍA Y MONTAJE EN LA DIRECCIÓN DE PROYECCIÓN CULTURAL EN EL PROYECTO DEL PDA FORTALECIMIENTO DE LOS
SERVICIOS DEL SISTEMA DE MUSEOS, ARTE Y CULTURA DE LA UNIVERSIDAD DEL MAGDALENA. PARA EL CUMPLIMIENTO DEL OBJETO EL CONTRATISTA SE COMPROMETE A APOYAR EN EL DESARROLLO DEL CURSO LIBRE DE FOTOGRAFÍA BÁSICA EN EL MARCO DE LAS JORNADAS DE FORMACIÓN Y CREACIÓN ARTÍSTICO Y CULTURAL, DESARROLLADAS DENTRO DEL PLAN DE ACCIÓN DE LA DIRECCIÓN DE PROYECCIÓN CULTURAL.</t>
  </si>
  <si>
    <t>ELGHER BENJAMIN PACHECO LOPEZ</t>
  </si>
  <si>
    <t>https://community.secop.gov.co/Public/Tendering/OpportunityDetail/Index?noticeUID=CO1.NTC.6392867&amp;isFromPublicArea=True&amp;isModal=False</t>
  </si>
  <si>
    <t>OAG-VIN-0011-2024</t>
  </si>
  <si>
    <t>CO1.REQ.6508884</t>
  </si>
  <si>
    <t>PRESTAR LOS SERVICIOS DE APOYO A LA GESTIÓN EN LA EDITORIAL UNIMAGDALENA. PARA EL CUMPLIMIENTO DEL OBJETO EL CONTRATISTA SE COMPROMETE A CUMPLIR CON EL APOYO EN LAS SIGUIENTES ACTIVIDADES: 1. APOYAR EN LOS REQUERIMIENTOS LOGÍSTICOS Y PREPARATIVOS DE LA FERIA. 2. APOYAR EN EL SEGUIMIENTO DEL MONTAJE DE LA FERIA. 3. APOYAR EN EL SEGUIMIENTO DEL DESMONTAJE DE LA FERIA. 4. REGISTRAR LAS EVIDENCIAS Y PRESENTAR LOS INFORMES DE LA LOGÍSTICA DE LA FERIA. 5. APOYAR EN EL INVENTARIO DE LAS OBRAS DE LA EDITORIAL. 6. APOYAR EN EL ECOSISTEMA DIGITAL DE LA EDITORIAL UNIMAGDALENA.</t>
  </si>
  <si>
    <t>JUAN DAVID MENCO BERMUDEZ</t>
  </si>
  <si>
    <t>https://community.secop.gov.co/Public/Tendering/OpportunityDetail/Index?noticeUID=CO1.NTC.6396014&amp;isFromPublicArea=True&amp;isModal=False</t>
  </si>
  <si>
    <t>OAG-VIN-0012-2024</t>
  </si>
  <si>
    <t>CO1.REQ.6560264</t>
  </si>
  <si>
    <t>PRESTAR LOS SERVICIOS DE APOYO A LA GESTIÓN COMO CORRECTOR DE ESTILO EN EL PROGRAMA EDITORIAL DE LA UNIMAGDALENA.  ACTIVIDADES: 1. REALIZAR LA PRIMERA Y SEGUNDA REVISIÓN DE ESTILO DE LAS OBRAS COMO LIBROS, CARTILLAS, BOLETINES, PORTAFOLIOS, CATÁLOGOS, ARTÍCULOS, GUÍAS Y MANUALES, QUE SE ENCUENTRAN EN PROCESO DE PUBLICACIÓN POR LA EDITORIAL UNIMAGDALENA, CORRESPONDIENTE A UN TOTAL DE 1.091 PÁGINAS”.</t>
  </si>
  <si>
    <t>https://community.secop.gov.co/Public/Tendering/OpportunityDetail/Index?noticeUID=CO1.NTC.6450867&amp;isFromPublicArea=True&amp;isModal=False</t>
  </si>
  <si>
    <t>OAG-VIN-0013-2024</t>
  </si>
  <si>
    <t>CO1.REQ.6701145</t>
  </si>
  <si>
    <t>PRESTAR LOS SERVICIOS DE APOYO A LA GESTIÓN EN EL GRUPO DE INVESTIGACIÓN SOBRE ORALIDAD, NARRATIVA AUDIOVISUAL Y CULTURA POPULAR EN EL CARIBE COLOMBIANO – ORALOTECA. PARA EL CUMPLIMIENTO DEL OBJETO LA CONTRATISTA SE COMPROMETE A APOYAR EN LAS SIGUIENTES ACTIVIDADES: 1.
CLASIFICACIÓN DEL MATERIAL AUDIOVISUAL DE LA BASE DE DATOS DEL GRUPO ORALOTECA. 2. EDICIÓN DEL MATERIAL AUDIOVISUAL QUE VA A SER CARGADO EN EL REPOSITORIO DIGITAL DEL GRUPO DE INVESTIGACIÓN. 3. COORDINACIÓN DEL ESPACIO RADIAL DE ORALOTECA AL AIRE Y ADMINISTRACIÓN DE ORALOTECA PODCAST COMO MEDIO DE DIVULGACIÓN SONORO DEL GRUPO. 4. APOYO EN LA ADMINISTRACIÓN DEL REPOSITORIO DIGITAL DEL GRUPO ORALOTECA. 5. APOYO EN LA ADMINISTRACIÓN DE LA PÁGINA WEB Y LAS REDES SOCIALES DEL GRUPO DE INVESTIGACIÓN</t>
  </si>
  <si>
    <t>https://community.secop.gov.co/Public/Tendering/OpportunityDetail/Index?noticeUID=CO1.NTC.6586363&amp;isFromPublicArea=True&amp;isModal=False</t>
  </si>
  <si>
    <t>OAG-VIN-0014-2024</t>
  </si>
  <si>
    <t>CO1.REQ.6713167</t>
  </si>
  <si>
    <t>PRESTAR LOS SERVICIOS DE APOYO A LA GESTIÓN EN MARCO DEL PROYECTO DE INVESTIGACIÓN “RESILIENCIA AGRO-PESCADORA. CARACTERIZACIÓN DE LOS SERVICIOS ECOTURÍSTICOS EN DON JACA (SANTA MARTA, COLOMBIA)”. PARA EL CUMPLIMIENTO DEL OBJETO EL CONTRATISTA SE COMPROMETE A CUMPLIR CON EL APOYO EN LAS SIGUIENTES ACTIVIDADES: 1. REVISAR LA LITERATURA RELACIONADA CON LA ESTACIÓN METEOROLÓGICA. 2. APORTAR EN EL DISEÑO DE LAS ENTREVISTAS SEMIESTRUCTURADAS 3. REALIZAR LA TOMA DE INFORMACIÓN CON LA ESTACIÓN METEOROLÓGICA EN CAMPO. 4. ACOMPAÑAR EL TRABAJO DE CAMPO</t>
  </si>
  <si>
    <t>ANA MARIA TRIVIÑO MONJE</t>
  </si>
  <si>
    <t>SORAYA MARIA DUARTE REYES</t>
  </si>
  <si>
    <t>https://community.secop.gov.co/Public/Tendering/OpportunityDetail/Index?noticeUID=CO1.NTC.6597032&amp;isFromPublicArea=True&amp;isModal=False</t>
  </si>
  <si>
    <t>ODA-VIN-0001-2024</t>
  </si>
  <si>
    <t>CO1.REQ.5814018</t>
  </si>
  <si>
    <t>ARRENDAMIENTO DE UN (01) MÓDULO METÁLICO, NECESARIO PARA EL DESARROLLO DE LAS ACTIVIDADES DE LA EDITORIAL, CON LAS SIGUIENTES CARACTERÍSTICAS: MODULO METÁLICO DE 20FT (6M APROX.) PARA OFICINA. INCLUYE: AISLANTE TERMOACÚSTICO, PAREDES ENCHAPADAS EN SUPERBOARD DE 6MM, 1 PUERTA EN METAL CON CERRADURA Y MANIJAS, INSTALACIONES ELÉCTRICAS, 4 TOMACORRIENTES DOBLES, UN INTERRUPTOR DOBLE, TABLERO DE 4 CIRCUITOS, LUMINARIAS TIPO LED, 1 ACONDICIONADOR DE AIRE DE 12000 BTU TIPO MINI SPLIT, PINTURA EXTERIOR EN ESMALTE SINTÉTICO, CON 1 VENTANA, CUBIERTA IMPERMEABILIZADA. INCLUYE EL TRANSPORTE PARA ENTREGA Y RETIRO CON BLOQUES DE CONCRETO PARA POSICIONAMIENTO</t>
  </si>
  <si>
    <t>NURY CECILIA JACOME HENRY</t>
  </si>
  <si>
    <t>https://community.secop.gov.co/Public/Tendering/OpportunityDetail/Index?noticeUID=CO1.NTC.5705709</t>
  </si>
  <si>
    <t>ODA-VIN-0002-2024</t>
  </si>
  <si>
    <t>CO1.REQ.5849494</t>
  </si>
  <si>
    <t>ARRENDAMIENTO DE UN (01) MÓDULO METÁLICO, NECESARIO PARA EL DESARROLLO DE LAS ACTIVIDADES DEL CENTRO DE COLECCIONES CIENTÍFICAS, CON LAS SIGUIENTES CARACTERÍSTICAS: MODULO METÁLICO DE 20FT (6M APROX.) PARA OFICINA. INCLUYE: PAREDES Y TECHO ENCHAPADO EN SUPERBOARD DE 6MM, CON AISLANTE TERMO-ACÚSTICO (FRESCASA), 1 PUERTA EN METAL CON CERRADURA Y MANIJAS, INSTALACIONES ELÉCTRICAS, 4 TOMACORRIENTES DOBLES, UN INTERRUPTOR DOBLE, UN INTERRUPTOR SENCILLO, TABLERO DE 4 CIRCUITOS, CINCO (5) LUMINARIAS TIPO LED, ACONDICIONADOR DE AIRE TIPO MINI SPLIT, PINTURA EXTERIOR EN ESMALTE SINTÉTICO, CUBIERTA IMPERMEABILIZADA. INCLUYE EL TRANSPORTE PARA ENTREGA Y RETIRO CON BLOQUES DE CONCRETO PARA POSICIONAMIENTO</t>
  </si>
  <si>
    <t>LARRY ANTONIO JIMENEZ FERBANS</t>
  </si>
  <si>
    <t>https://community.secop.gov.co/Public/Tendering/OpportunityDetail/Index?noticeUID=CO1.NTC.5740285&amp;isFromPublicArea=True&amp;isModal=False</t>
  </si>
  <si>
    <t>ODA-VIN-0003-2024</t>
  </si>
  <si>
    <t>CO1.REQ.5874683</t>
  </si>
  <si>
    <t>ARRENDAMIENTO DE UN (01) MÓDULO METÁLICO, NECESARIO PARA EL DESARROLLO DE LAS ACTIVIDADES DE APROPIACIÓN SOCIAL DEL CONOCIMIENTO, CON LAS SIGUIENTES CARACTERÍSTICAS: MODULO METÁLICO DE 20FT (6M APROX.) PARA OFICINA</t>
  </si>
  <si>
    <t>ELIAS GREGORIO GARCIA PEROZO</t>
  </si>
  <si>
    <t>https://community.secop.gov.co/Public/Tendering/OpportunityDetail/Index?noticeUID=CO1.NTC.5765193</t>
  </si>
  <si>
    <t>ODA-VIN-0004-2024</t>
  </si>
  <si>
    <t>CO1.REQ.6641879</t>
  </si>
  <si>
    <t>ARRENDAMIENTO DE DOS (2) CONTENEDORES ACONDICIONADOS PARA DEPÓSITO, NECESARIOS PARA ALMACENAMIENTO Y BODEGAJE DE LAS ARTESANÍAS DE LAS COMUNIDADES INDÍGENAS QUE PARTICIPARÁN EN LA IV FERIA ARTESANAL Y CULTURAL DEL CARIBE COLOMBIANO, QUE SE REALIZARÁ DEL 15 AL 18 DE AGOSTO DE 2024.</t>
  </si>
  <si>
    <t>JORGE LUIS REYES CARREÑO</t>
  </si>
  <si>
    <t>https://community.secop.gov.co/Public/Tendering/OpportunityDetail/Index?noticeUID=CO1.NTC.6526323&amp;isFromPublicArea=True&amp;isModal=False</t>
  </si>
  <si>
    <t>ODC-VIN-0001-2024</t>
  </si>
  <si>
    <t>CO1.REQ.5915291</t>
  </si>
  <si>
    <t>COMPRA DE INSTRUMENTOS MUSICALES CON EL FIN DE CUMPLIR CON LAS ACTIVIDADES DE FORMACIÓN EN EXPRESIONES ARTÍSTICAS, PRÁCTICAS CULTURALES Y DE CREACIÓN DE LA ORQUESTA SINFÓNICA DE LA UNIVERSIDAD DEL MAGDALENA, EN MARCO DEL PROYECTO DEL PLAN DE ACCIÓN 2024 “FORTALECIMIENTO DE LOS SERVICIOS DEL SISTEMA DE MUSEOS, ARTE Y CULTURA DE LA VICERRECTORÍA DE INVESTIGACIÓN</t>
  </si>
  <si>
    <t>INDUSTRIA COLOMBIANA DE
MOTOCICLETAS YAMAHA S A</t>
  </si>
  <si>
    <t>JORGE ENRIQUE ELIAS CARO</t>
  </si>
  <si>
    <t>https://community.secop.gov.co/Public/Tendering/OpportunityDetail/Index?noticeUID=CO1.NTC.5807276</t>
  </si>
  <si>
    <t>ODC-VIN-0002-2024</t>
  </si>
  <si>
    <t>CO1.REQ.5915509</t>
  </si>
  <si>
    <t>COMPRA DE SIETE (07) TARJETAS DE REGALO EN MARCO DEL HOMENAJE “RECONOCIMIENTO EN MARCO DEL DÍA DE LA MUJER INVESTIGADORA, INNOVADORA Y CREADORA UNIMAGDALENA</t>
  </si>
  <si>
    <t>PANAMERICANA LIBRERIA Y PAPELERIA  SA</t>
  </si>
  <si>
    <t>https://community.secop.gov.co/Public/Tendering/OpportunityDetail/Index?noticeUID=CO1.NTC.5809927</t>
  </si>
  <si>
    <t>ODC-VIN-0003-2024</t>
  </si>
  <si>
    <t>CO1.REQ.5955564</t>
  </si>
  <si>
    <t>COMPRA DE MATERIALES REQUERIDOS PARA EL DESARROLLO DEL "TALLER DE RESTAURACIÓN DE PIEZAS ARQUEOLÓGICAS</t>
  </si>
  <si>
    <t xml:space="preserve">LAHERAL S.A.S. BIC </t>
  </si>
  <si>
    <t>https://community.secop.gov.co/Public/Tendering/OpportunityDetail/Index?noticeUID=CO1.NTC.5847763</t>
  </si>
  <si>
    <t>ODC-VIN-0004-2024</t>
  </si>
  <si>
    <t>CO1.REQ.5989332</t>
  </si>
  <si>
    <t>COMPRA DE MATERIALES E INSUMO, EN MARCO DEL PROYECTO DE INVESTIGACIÓN EXTERNO: EFECTO DEL POLVILLO DE CARBÓN Y LOS MICROPLÁSTICOS EN EL DESARROLLO TEMPRANO DE ORGANISMOS ARRECIFALES, ACORDE AL APORTE DEL INSTITUTO COLOMBIANO DE CRÉDITO EDUCATIVO Y ESTUDIOS TÉCNICOS EN EL EXTERIOR "MARIANO OSPINA PÉREZ</t>
  </si>
  <si>
    <t>BLAMIS DOTACIONES
LABORATORIO S.A.S</t>
  </si>
  <si>
    <t>ROCÍO DEL PILAR GARCÍA URUEÑA</t>
  </si>
  <si>
    <t>https://community.secop.gov.co/Public/Tendering/OpportunityDetail/Index?noticeUID=CO1.NTC.5879732</t>
  </si>
  <si>
    <t>ODC-VIN-0005-2024</t>
  </si>
  <si>
    <t>CO1.REQ.6037168</t>
  </si>
  <si>
    <t>COMPRA DE MATERIALES E INSUMOS DE LABORATORIO EN MARCO DEL PROYECTO DE INVESTIGACIÓN "IMPLEMENTACIÓN DE SISTEMAS PRODUCTIVOS EN LA PISCICULTURA MARINA DEL RÓBALO PARA EL FOMENTO DE SU PRODUCCIÓN EN EL DEPARTAMENTO DEL MAGDALENA - PROYECTO DE INVERSIÓN BPIN 2020000100036</t>
  </si>
  <si>
    <t>SUMINISTROS CLINICOS ISLA SAS</t>
  </si>
  <si>
    <t>SAEKO ISABEL GAITAN IBARRA</t>
  </si>
  <si>
    <t>https://community.secop.gov.co/Public/Tendering/OpportunityDetail/Index?noticeUID=CO1.NTC.5927330&amp;isFromPublicArea=True&amp;isModal=False</t>
  </si>
  <si>
    <t>ODC-VIN-0006-2024</t>
  </si>
  <si>
    <t>CO1.REQ.6038051</t>
  </si>
  <si>
    <t>COMPRA OCHO (08) INSTRUMENTOS DE VALORACIÓN PSICOLÓGICA D2 - R PIN E-PERFIL, PARA EL DESARROLLO DE LOS PROCESOS QUE ADELANTA LA DIRECCIÓN CENTRO DE INVESTIGACIÓN EN ALTO RENDIMIENTO DEPORTIVO Y ESTUDIOS BIOMÉDICOS</t>
  </si>
  <si>
    <t>PSICOLOGOS ESPECIALISTAS ASOCIADOS SAS</t>
  </si>
  <si>
    <t>LAIONELL JOSÉ POLO
ALVARADO</t>
  </si>
  <si>
    <t>https://community.secop.gov.co/Public/Tendering/OpportunityDetail/Index?noticeUID=CO1.NTC.5927316&amp;isFromPublicArea=True&amp;isModal=False</t>
  </si>
  <si>
    <t>ODC-VIN-0007-2024</t>
  </si>
  <si>
    <t>CO1.REQ.6038712</t>
  </si>
  <si>
    <t>COMPRA DE EQUIPOS DE CÓMPUTO (WORSTATIONS), EN MARCO DEL PROYECTO DE INVESTIGACIÓN EXTERNO: ENFOQUE DE PAISAJE SOSTENIBLE EN LA PRODUCCIÓN DE CACAO PREMIUM DE ORIGEN "SIERRA NEVADA" EN MUNICIPIOS PDET DEL DEPARTAMENTO DEL MAGDALENA Y LA GUAJIRA</t>
  </si>
  <si>
    <t>APEXTEC S.A.S</t>
  </si>
  <si>
    <t>JOSÉ DE LA CRUZ SIERRA ORTEGA</t>
  </si>
  <si>
    <t>https://community.secop.gov.co/Public/Tendering/OpportunityDetail/Index?noticeUID=CO1.NTC.5927389&amp;isFromPublicArea=True&amp;isModal=False</t>
  </si>
  <si>
    <t>ODC-VIN-0008-2024</t>
  </si>
  <si>
    <t>CO1.REQ.6042881</t>
  </si>
  <si>
    <t>COMPRA DE EQUIPOS, EN MARCO DEL PROYECTO DE INVESTIGACIÓN EXTERNO: "DESARROLLO DE LA TECNOLOGÍA PARA LA PRODUCCIÓN DE JUVENILES DE LA PIANGUA, ANADARA TUBERCULOSA, CON FINES DE CONSERVACIÓN Y APROVECHAMIENTO SOSTENIBLE", CORRESPONDIENTE AL CONTRATO DE FINANCIAMIENTO DE RECUPERACIÓN CONTINGENTE NO. 2022-0729 DE 2022 CELEBRADO CON EL INSTITUTO COLOMBIANO DE CRÉDITO EDUCATIVO Y ESTUDIOS TÉCNICOS EN EL EXTERIOR "MARIANO OSPINA PÉREZ</t>
  </si>
  <si>
    <t>ARTILAB SA</t>
  </si>
  <si>
    <t>JUDITH MARGARITA BARROS GOMEZ</t>
  </si>
  <si>
    <t>https://community.secop.gov.co/Public/Tendering/OpportunityDetail/Index?noticeUID=CO1.NTC.5933242&amp;isFromPublicArea=True&amp;isModal=False</t>
  </si>
  <si>
    <t>ODC-VIN-0009-2024</t>
  </si>
  <si>
    <t>CO1.REQ.6043236</t>
  </si>
  <si>
    <t>COMPRA DE UN IPAD, EN MARCO DE LOS INCENTIVOS OTORGADOS A LA DOCENTE XIOMARA ZILENA SERPA ROMERO, MEDIANTE LA RESOLUCIÓN N° 550 DE 2022, POR LA CUAL SE ASIGNAN INCENTIVOS A INVESTIGADORAS E INVESTIGADORES Y GRUPOS DE INVESTIGACIÓN POR SU
CATEGORIZACIÓN EN EL SISTEMA NACIONAL DE CIENCIA, TECNOLOGÍA E INNOVACIÓN EN EL AÑO 2021</t>
  </si>
  <si>
    <t>LUIS ARMANDO VILA SIERRA</t>
  </si>
  <si>
    <t>https://community.secop.gov.co/Public/Tendering/OpportunityDetail/Index?noticeUID=CO1.NTC.5933330&amp;isFromPublicArea=True&amp;isModal=False</t>
  </si>
  <si>
    <t>ODC-VIN-0010-2024</t>
  </si>
  <si>
    <t>CO1.REQ.6048774</t>
  </si>
  <si>
    <t>COMPRA DE REACTIVOS PARA REALIZAR ACTIVIDADES INVESTIGATIVAS EN MARCO DEL PROYECTO DE INVESTIGACIÓN TITULADO: "IMPLEMENTACIÓN DE SISTEMAS PRODUCTIVOS EN LA PISCICULTURA MARINA DEL RÓBALO PARA EL FOMENTO DE SU PRODUCCIÓN EN EL DEPARTAMENTO DEL MAGDALENA - PROYECTO DE INVERSIÓN BPIN 2020000100036</t>
  </si>
  <si>
    <t>CAHOZ INVERSIONES SAS</t>
  </si>
  <si>
    <t>https://community.secop.gov.co/Public/Tendering/OpportunityDetail/Index?noticeUID=CO1.NTC.5939553&amp;isFromPublicArea=True&amp;isModal=False</t>
  </si>
  <si>
    <t>ODC-VIN-0011-2024</t>
  </si>
  <si>
    <t>CO1.REQ.6049145</t>
  </si>
  <si>
    <t>COMPRA DE 7.5 GALONES DE ALCOHOL ANTISÉPTICO 70%, EN MARCO DEL PROYECTO DE INVESTIGACIÓN "LOS CALIFÓRIDOS (DIPTERA: CALLIPHORIDAE) DE SANTA MARTA, MAGDALENA: SINANTROPÍA Y MICROORGANISMOS ASOCIADOS".</t>
  </si>
  <si>
    <t>INTEGRA SOLUCIONES ESTRATEGICAS SAS BIC</t>
  </si>
  <si>
    <t>MARIA TERESA MOJICA</t>
  </si>
  <si>
    <t>https://community.secop.gov.co/Public/Tendering/OpportunityDetail/Index?noticeUID=CO1.NTC.5939906&amp;isFromPublicArea=True&amp;isModal=False</t>
  </si>
  <si>
    <t>ODC-VIN-0012-2024</t>
  </si>
  <si>
    <t xml:space="preserve"> CO1.REQ.6049158</t>
  </si>
  <si>
    <t>COMPRA DE 10 GALONES DE ALCOHOL ANTISÉPTICO 70% EN MARCO DEL PROYECTO DE INVESTIGACIÓN "SARCOFÁGIDOS (DIPTERA: SARCOPHAGIDAE: SARCOPHAGINAE) DE IMPORTANCIA FORENSE EN UN GRADIENTE ALTITUDINAL EN LA SIERRA NEVADA DE SANTA MARTA</t>
  </si>
  <si>
    <t>https://community.secop.gov.co/Public/Tendering/OpportunityDetail/Index?noticeUID=CO1.NTC.5939564&amp;isFromPublicArea=True&amp;isModal=False</t>
  </si>
  <si>
    <t>ODC-VIN-0013-2024</t>
  </si>
  <si>
    <t>CO1.REQ.6050039</t>
  </si>
  <si>
    <t>COMPRA DE DRAGA PARA RECOLECCIÓN DE MUESTRAS DE SEDIMENTOS, EN MARCO DEL PROYECTO DE INVESTIGACIÓN EXTERNO: “EFECTO DEL POLVILLO DE CARBÓN Y LOS MICROPLÁSTICOS EN EL DESARROLLO TEMPRANO DE ORGANISMOS ARRECIFALES</t>
  </si>
  <si>
    <t>MECANICA INDUSTRIAL W. RIAÑO S.A.S.</t>
  </si>
  <si>
    <t>ROCIO DEL PILAR GARCÍA URUEÑA</t>
  </si>
  <si>
    <t>https://community.secop.gov.co/Public/Tendering/OpportunityDetail/Index?noticeUID=CO1.NTC.5939843&amp;isFromPublicArea=True&amp;isModal=False</t>
  </si>
  <si>
    <t>ODC-VIN-0014-2024</t>
  </si>
  <si>
    <t>CO1.REQ.6063096</t>
  </si>
  <si>
    <t>CUATRO LICENCIAS ADOBE ACROBAT PRO, EN MARCO DEL PROYECTO TITULADO POSICIONAMIENTO INTERNACIONAL DE LAS REVISTAS CIENTÍFICAS DE LA UNIVERSIDAD DEL MAGDALENA. CON EL APORTE DEL FONDO NACIONAL DE FINANCIAMIENTO PARA LA CIENCIA, LA TECNOLOGÍA Y LA INNOVACIÓN, FONDO FRANCISCO JOSÉ DE CALDAS CORRESPONDIENTE AL CONTRATO DE FINANCIAMIENTO DE RECUPERACIÓN CONTINGENTE N 112721 181 2023 CELEBRADO ENTRE EL FONDO FRANCISCO JOSÉ DE CALDAS Y LA UNIVERSIDAD DEL MAGDALENA</t>
  </si>
  <si>
    <t>INDEXA SYSTEMS SAS</t>
  </si>
  <si>
    <t>CARMEN CECILIA CABALLERO</t>
  </si>
  <si>
    <t>https://community.secop.gov.co/Public/Tendering/OpportunityDetail/Index?noticeUID=CO1.NTC.5955142&amp;isFromPublicArea=True&amp;isModal=False</t>
  </si>
  <si>
    <t>ODC-VIN-0015-2024</t>
  </si>
  <si>
    <t>CO1.REQ.6073465</t>
  </si>
  <si>
    <t>COMPRA DE ELEMENTOS DE CÓMPUTO REQUERIDOS POR LA EDITORIAL UNIMAGDALENA CON EL PROPÓSITO DE DIGITALIZAR LAS PUBLICACIONES ANTIGUAS IMPRESAS PARA SER SUBIDAS EN LAS PLATAFORMAS VIRTUALES DE MANERA GRATUITA PARA LA COMUNIDAD ACADÉMICA</t>
  </si>
  <si>
    <t>https://community.secop.gov.co/Public/Tendering/OpportunityDetail/Index?noticeUID=CO1.NTC.5961939&amp;isFromPublicArea=True&amp;isModal=False</t>
  </si>
  <si>
    <t>ODC-VIN-0016-2024</t>
  </si>
  <si>
    <t>CO1.REQ.6073046</t>
  </si>
  <si>
    <t>COMPRA DE MATERIALES E INSUMOS, EN MARCO DEL PROYECTO DE INVESTIGACIÛN: “IMPLEMENTACIÛN DE SISTEMAS PRODUCTIVOS EN LA PISCICULTURA MARINA DEL RÛBALO PARA EL FOMENTO DE SU PRODUCCIÛN EN EL DEPARTAMENTO DEL MAGDALENA</t>
  </si>
  <si>
    <t>LABORATORIOS PETROLEROS Y BIOLOGICOS DE COLOMBIA S.A.S</t>
  </si>
  <si>
    <t>https://community.secop.gov.co/Public/Tendering/OpportunityDetail/Index?noticeUID=CO1.NTC.5961674&amp;isFromPublicArea=True&amp;isModal=False</t>
  </si>
  <si>
    <t>ODC-VIN-0017-2024</t>
  </si>
  <si>
    <t>CO1.REQ.6073185</t>
  </si>
  <si>
    <t>COMPRA EQUIPOS DE INFORMÁTICA, ELECTRÓNICOS, SUS PARTES, PIEZAS, ACCESORIOS, NECESARIOS PARA EL DESARROLLO DE LAS ACTIVIDADES Y EL FORTALECIMIENTO DE UNIDADES DE LA VICERRECTORÍA DE INVESTIGACIÓN, EN MARCO DEL PLAN DE ACCIÓN “FORTALECIMIENTO DE GRUPOS Y OTRAS UNIDADES DEL SISTEMA INSTITUCIONAL DE CTEI</t>
  </si>
  <si>
    <t>https://community.secop.gov.co/Public/Tendering/OpportunityDetail/Index?noticeUID=CO1.NTC.5961839&amp;isFromPublicArea=True&amp;isModal=False</t>
  </si>
  <si>
    <t>ODC-VIN-0018-2024</t>
  </si>
  <si>
    <t>CO1.REQ.6101946</t>
  </si>
  <si>
    <t>COMPRA DE 200 REFRIGERIOS Y 200 ALMUERZOS LOS PARA LOS ASISTENTES A LAS MESAS DE TRABAJO QUE SE REALIZARÁN EN MARCO DEL PROYECTO "RECONVERSIÓNLABORAL Y EDUCACIÓN VOCACIONAL EN EL “CORREDOR VIDA” CORRESPONDIENTE APORTE DE LA FUNDACIÓN FORD CORRESPONDIENTE AL CONVENIO DE SUBVENCIÓN 148659 SUSCRITO ENTRE LA FUNDACIÓN FORD Y LA UNIVERSIDAD DEL MAGDALENA</t>
  </si>
  <si>
    <t>SOLEY DE JESUS BARBOSA MERIñO</t>
  </si>
  <si>
    <t>ANDREA CAROLINA CARDOSO DIAZ</t>
  </si>
  <si>
    <t>https://community.secop.gov.co/Public/Tendering/OpportunityDetail/Index?noticeUID=CO1.NTC.5995354&amp;isFromPublicArea=True&amp;isModal=False.</t>
  </si>
  <si>
    <t>ODC-VIN-0019-2024</t>
  </si>
  <si>
    <t>CO1.REQ.6107262</t>
  </si>
  <si>
    <t>COMPRA DE INSUMOS DE LABORATORIO, EN MARCO DEL PROYECTO DE INVESTIGACIÓN TITULADO: “IDENTIFICACIÓN MOLECULAR DE LARVAS ANISAKIS SP. (NEMATODA: ANISAKIDAE) COLECTADAS EN LA MOJARRA RAYADA EUGERRES PLUMIERI Y EL RÓBALO CENTROPOMUS UNDECIMALES EN LA CIÉNAGA GRANDE DE SANTA MARTA</t>
  </si>
  <si>
    <t>LYDA RAQUEL CASTRO GARCÍA</t>
  </si>
  <si>
    <t>https://community.secop.gov.co/Public/Tendering/OpportunityDetail/Index?noticeUID=CO1.NTC.6002450&amp;isFromPublicArea=True&amp;isModal=False</t>
  </si>
  <si>
    <t>ODC-VIN-0020-2024</t>
  </si>
  <si>
    <t>CO1.REQ.6144236</t>
  </si>
  <si>
    <t>COMPRA DE EQUIPOS EN MARCO DEL PROYECTO DE INVESTIGACIÓN "EFECTO DE LA QUÍMICA DE CARBONATOS Y LA ACIDIFICACIÓN OCEÁNICA EN LA CALCIFICACIÓN Y FECUNDIDAD DE ALGAS CORALINÁCEAS COSTROSAS DE AMBIENTES CON SURGENCIA ESTACIONAL EN EL CARIBE
COLOMBIANO", FINANCIADO POR EL CONTRATO DE FINANCIAMIENTO DE RECUPERACIÓN CONTINGENTE N° 2021-1032 DE 2021 CELEBRADO ENTRE EL INSTITUTO COLOMBIANO DE CRÉDITO EDUCATIVO Y ESTUDIOS TÉCNICOS EN EL EXTERIOR "MARIANO OSPINA PÉREZ" - ICETEX, EL MINISTERIO DE CIENCIA, TECNOLOGÍA E INNOVACIÓN Y, LA UNIVERSIDAD DEL MAGDALENA</t>
  </si>
  <si>
    <t>KRISLY MARIA PALACIO SANCHEZ</t>
  </si>
  <si>
    <t>https://community.secop.gov.co/Public/Tendering/OpportunityDetail/Index?noticeUID=CO1.NTC.6034277&amp;isFromPublicArea=True&amp;isModal=False</t>
  </si>
  <si>
    <t>ODC-VIN-0021-2024</t>
  </si>
  <si>
    <t>CO1.REQ.6144269</t>
  </si>
  <si>
    <t>COMPRA DE 50 ELEMENTOS PORTALIBROS CON LOGO EN LÁMINA ACRÍLICA CRISTAL DE 5.0 MM DE ESPESOR, NECESARIOS PARA EL FUNCIONAMIENTO DE LA LIBRERÍA EN LA CASA MUSEO GABO EN ARACATACA, EN MARCO DE LA CELEBRACIÓN DE LOS DIEZ AÑOS DE SU FALLECIMIENTO</t>
  </si>
  <si>
    <t>https://community.secop.gov.co/Public/Tendering/OpportunityDetail/Index?noticeUID=CO1.NTC.6034320&amp;isFromPublicArea=True&amp;isModal=False</t>
  </si>
  <si>
    <t>ODC-VIN-0022-2024</t>
  </si>
  <si>
    <t>CO1.REQ.6223673</t>
  </si>
  <si>
    <t>COMPRA DE 3 CABEZAS DE MEMBRANAS INTERCAMBIABLES PARA LOS SENSORES DE OXÍGENO DISUELTO, EN MARCO DEL PROYECTO TITULADO "EFECTO DE LA QUÍMICA DE CARBONATOS Y LA ACIDIFICACIÓN OCEÁNICA EN LA CALCIFICACIÓN Y FECUNDIDAD DE ALGAS CORALINÁCEAS COSTROSAS DE AMBIENTES
CON SURGENCIA ESTACIONAL EN EL CARIBE COLOMBIANO</t>
  </si>
  <si>
    <t>LAB BRANDS SAS</t>
  </si>
  <si>
    <t>https://community.secop.gov.co/Public/Tendering/OpportunityDetail/Index?noticeUID=CO1.NTC.6111024</t>
  </si>
  <si>
    <t>ODC-VIN-0023-2024</t>
  </si>
  <si>
    <t>CO1.REQ.6263745</t>
  </si>
  <si>
    <t>COMPRA DE PAPEL DE FIBRA DE VIDRIO Y MICROFIBRA, EN MARCO DEL PROYECTO DE NVESTIGACIÓN “EFECTO DEL POLVILLO DE CARBÓN Y LOS MICROPLÁSTICOS EN EL DESARROLLO TEMPRANO DE ORGANISMOS ARRECIFALES</t>
  </si>
  <si>
    <t xml:space="preserve">DGC SOLUTIONS SAS </t>
  </si>
  <si>
    <t>https://community.secop.gov.co/Public/Tendering/OpportunityDetail/Index?noticeUID=CO1.NTC.6151848&amp;isFromPublicArea=True&amp;isModal=False</t>
  </si>
  <si>
    <t>ODC-VIN-0024-2024</t>
  </si>
  <si>
    <t>CO1.REQ.6269876</t>
  </si>
  <si>
    <t>COMPRA DE MATERIALES E INSUMOS PARA ARTES DE PESCA, EN MARCO DEL PROYECTO "ENSAYOS DE PRODUCCIÓN DE MUGIL CEPHALUS EN CONDICIONES CONTROLADAS", CORRESPONDIENTE AL CONTRATO DE FINANCIAMIENTO DE RECUPERACIÓN CONTINGENTE N° 2021-
1027 DE 2021 CELEBRADO ENTRE EL INSTITUTO COLOMBIANO DE CRÉDITO EDUCATIVO Y ESTUDIOS TÉCNICOS EN
EL EXTERIOR "MARIANO OSPINA PÉREZ" - ICETEX, EL MINISTERIO DE CIENCIA, TECNOLOGÍA E INNOVACIÓN Y LA
UNIVERSIDAD DEL MAGDALENA</t>
  </si>
  <si>
    <t>CARLOS ANTONIO MOSCARELLA DE LA ROSA</t>
  </si>
  <si>
    <t>ADRIANA RODRÍGUEZ FORERO</t>
  </si>
  <si>
    <t>https://community.secop.gov.co/Public/Tendering/OpportunityDetail/Index?noticeUID=CO1.NTC.6157412</t>
  </si>
  <si>
    <t>ODC-VIN-0025-2024</t>
  </si>
  <si>
    <t>CO1.REQ.6270918</t>
  </si>
  <si>
    <t>COMPRA DE EQUIPOS BIOMÉDICOS NECESARIOS PARA EL
DESARROLLO DE LAS ACTIVIDADES QUE ADELANTA EL CENTRO DE ALTO RENDIMIENTO DEPORTIVO Y ESTUDIOS
BIOMÉDICOS</t>
  </si>
  <si>
    <t>CENTRO ELECTROMEDICO DEL CARIBE S.A.S.</t>
  </si>
  <si>
    <t>LAIONELL JOSE POLO
ALVARADO</t>
  </si>
  <si>
    <t>https://community.secop.gov.co/Public/Tendering/OpportunityDetail/Index?noticeUID=CO1.NTC.6161472</t>
  </si>
  <si>
    <t>ODC-VIN-0026-2024</t>
  </si>
  <si>
    <t>CO1.REQ.6283523</t>
  </si>
  <si>
    <t>COMPRA DE UN ROTOR (ESTÁNDAR), EN MARCO DEL PROYECTO DE INVESTIGACIÓN TITULADO: “CALIDAD DEL AGUA Y RECONOCIMIENTO BIOLÓGICO PORTUARIO DE REFERENCIA PARA LA GESTIÓN DE AGUAS DE LASTRE”, CORRESPONDIENTE AL CONTRATO DE FINANCIAMIENTO DE RECUPERACIÓN CONTINGENTE N° 2021- 1024 DE 2021 CELEBRADO ENTRE EL INSTITUTO COLOMBIANO DE CRÉDITO EDUCATIVO Y ESTUDIOS TÉCNICOS EN EL EXTERIOR "MARIANO OSPINA PÉREZ" - ICETEX, EL MINISTERIO DE CIENCIA, TECNOLOGÍA E INNOVACIÓN</t>
  </si>
  <si>
    <t>GLOBAL INTERNATIONAL TRADING USA CORP</t>
  </si>
  <si>
    <t>806013970-1</t>
  </si>
  <si>
    <t>https://community.secop.gov.co/Public/Tendering/OpportunityDetail/Index?noticeUID=CO1.NTC.6170012</t>
  </si>
  <si>
    <t>ODC-VIN-0027-2024</t>
  </si>
  <si>
    <t>CO1.REQ.6303117</t>
  </si>
  <si>
    <t>COMPRA DE MATERIALES E INSUMOS EN MARCO DEL PROYECTO: "DESARROLLO DE UN PROTOTIPO DE CUARTO DE CULTIVO DE HONGOS COMESTIBLES CONTROLADO VÍA INTERNET DE LAS COSAS (IOT) A PARTIR DE CONTROLADORES PIDS INTELIGENTES EN LA GRANJA DE LA UNIVERSIDAD DEL MAGDALENA", FINANCIADO POR LA 6TA CONVOCATORIA PARA APOYAR EL DESARROLLO DE TRABAJOS DE GRADO EN LOS PROGRAMAS DE PREGRADO DE LA UNIVERSIDAD DEL MAGDALENA</t>
  </si>
  <si>
    <t>TESLATRONICA SUMADOR S.A.S</t>
  </si>
  <si>
    <t>901640333</t>
  </si>
  <si>
    <t>https://community.secop.gov.co/Public/Tendering/OpportunityDetail/Index?noticeUID=CO1.NTC.6196180&amp;isFromPublicArea=True&amp;isModal=False</t>
  </si>
  <si>
    <t>ODC-VIN-0028-2024</t>
  </si>
  <si>
    <t>CO1.REQ.6334935</t>
  </si>
  <si>
    <t>COMPRA DE REACTIVOS DE LABORATORIO EN MARCO DEL PROYECTO DE INVESTIGACIÓN "ECOLOGÍA DE ARVENSES DE PLANTACIONES DE BANANO EN COLOMBIA: HACIA UN MANEJO EFICIENTE PARA LA SOSTENIBILIDAD DEL CULTIVO", FINANCIADO POR EL CONTRATO DE FINANCIAMIENTO DE RECUPERACIÓN CONTINGENTE NO. 2022-0730 DE 2022 CELEBRADO CON EL INSTITUTO COLOMBIANO DE CRÉDITO EDUCATIVO Y ESTUDIOS TÉCNICOS EN EL EXTERIOR "MARIANO OSPINA PÉREZ" - ICETEX Y EL MINISTERIO DE CIENCIA, TECNOLOGÍA E INNOVACIÓN Y LA UNIVERSIDAD DEL MAGDALENA</t>
  </si>
  <si>
    <t>DOTACIONES QUIMICO CLINICAS S.A.S.</t>
  </si>
  <si>
    <t>IRMA DEL ROSARIO QUINTERO PERTUZ</t>
  </si>
  <si>
    <t>https://community.secop.gov.co/Public/Tendering/OpportunityDetail/Index?noticeUID=CO1.NTC.6227208</t>
  </si>
  <si>
    <t>ODC-VIN-0029-2024</t>
  </si>
  <si>
    <t>CO1.REQ.6335136</t>
  </si>
  <si>
    <t>COMPRA DE MATERIALES Y REACTIVOS DE LABORATORIO EN MARCO DEL PROYECTO DE INVESTIGACIÓN "ECOLOGÍA DE ARVENSES DE PLANTACIONES DE BANANO EN COLOMBIA: HACIA UN MANEJO EFICIENTE PARA LA SOSTENIBILIDAD DEL CULTIVO", FINANCIADO POR EL CONTRATO DE FINANCIAMIENTO DE RECUPERACIÓN CONTINGENTE NO. 2022-0730 DE 2022 CELEBRADO CON EL INSTITUTO COLOMBIANO DE CRÉDITO</t>
  </si>
  <si>
    <t>SOLUCIONES EN LABORATORIO Y METROLOGIA S A S</t>
  </si>
  <si>
    <t>https://community.secop.gov.co/Public/Tendering/OpportunityDetail/Index?noticeUID=CO1.NTC.6226980</t>
  </si>
  <si>
    <t>ODC-VIN-0030-2024</t>
  </si>
  <si>
    <t>CO1.REQ.6341920</t>
  </si>
  <si>
    <t>COMPRA DE MATERIALES Y REACTIVOS DE LABORATORIO EN MARCO DEL PROYECTO DE INVESTIGACIÓN: "ECOLOGÍA DE ARVENSES DE PLANTACIONES DE BANANO EN COLOMBIA: HACIA UN MANEJO EFICIENTE PARA LA SOSTENIBILIDAD DEL CULTIVO", FINANCIADO POR EL CONTRATO DE FINANCIAMIENTO DE RECUPERACIÓN CONTINGENTE NO. 2022-0730 DE 2022 CELEBRADO CON EL INSTITUTO COLOMBIANO DE CRÉDITO EDUCATIVO Y ESTUDIOS TÉCNICOS EN EL EXTERIOR "MARIANO OSPINA PÉREZ" - ICETEX Y EL MINISTERIO DE CIENCIA, TECNOLOGÍA E INNOVACIÓN Y LA UNIVERSIDAD DEL MAGDALENA</t>
  </si>
  <si>
    <t>AVANTIKA COLOMBIA S.A.S.</t>
  </si>
  <si>
    <t>https://community.secop.gov.co/Public/Tendering/OpportunityDetail/Index?noticeUID=CO1.NTC.6228106</t>
  </si>
  <si>
    <t>ODC-VIN-0031-2024</t>
  </si>
  <si>
    <t>CO1.REQ.6342415</t>
  </si>
  <si>
    <t>COMPRA DE MATERIALES ELECTRÓNICOS EN MARCO DEL PROYECTO DE INVESTIGACIÓN "PROTOTIPO PARA CONTROLAR LA MADURACIÓN DE LAS FRUTAS CLIMATÉRICAS EN FASE DE POSCOSECHA POR MEDIO DE ATMÓSFERA MODIFICADA".</t>
  </si>
  <si>
    <t>JORGE GÓMEZ ROJAS</t>
  </si>
  <si>
    <t>https://community.secop.gov.co/Public/Tendering/OpportunityDetail/Index?noticeUID=CO1.NTC.6228303</t>
  </si>
  <si>
    <t>ODC-VIN-0032-2024</t>
  </si>
  <si>
    <t>CO1.REQ.6362719</t>
  </si>
  <si>
    <t>COMPRA DE EQUIPOS EN MARCO DEL PROYECTO DE INVESTIGACIÓN "PROTOTIPO PARA CONTROLAR LA MADURACIÓN DE LAS FRUTAS CLIMATÉRICAS EN FASE DE POSCOSECHA POR MEDIO DE ATMÓSFERA MODIFICADA".</t>
  </si>
  <si>
    <t>ELECTRONICA I+D SAS</t>
  </si>
  <si>
    <t>https://community.secop.gov.co/Public/Tendering/OpportunityDetail/Index?noticeUID=CO1.NTC.6255265&amp;isFromPublicArea=True&amp;isModal=False</t>
  </si>
  <si>
    <t>ODC-VIN-0033-2024</t>
  </si>
  <si>
    <t>CO1.REQ.6363210</t>
  </si>
  <si>
    <t>COMPRA DE MATERIALES E INSUMOS EN MARCO DEL PROYECTO DE INVESTIGACIÓN "IMPACTO DE CULTIVOS INTERCALADOS SOBRE LA DINÁMICA SANITARIA Y LA SOSTENIBILIDAD PRODUCTIVA Y AMBIENTAL DE MANGO (MANGIFERA INDICA) CULTIVAR AZÚCAR, EN EL DEPARTAMENTO DEL MAGDALENA, COLOMBIA", FINANCIADO POR EL CONTRATO DE FINANCIAMIENTO DE RECUPERACIÓN CONTINGENTE N° 2021-1031 DE 2021 CELEBRADOENTRE EL INSTITUTO COLOMBIANO DE CRÉDITO EDUCATIVO Y ESTUDIOS TÉCNICOS EN EL EXTERIOR "MARIANO OSPINA PÉREZ" - ICETEX, EL MINISTERIO DE CIENCIA, TECNOLOGÍA E INNOVACIÓN.</t>
  </si>
  <si>
    <t>ALBERTO RAFAEL PÁEZ REDONDO</t>
  </si>
  <si>
    <t>https://community.secop.gov.co/Public/Tendering/OpportunityDetail/Index?noticeUID=CO1.NTC.6255200&amp;isFromPublicArea=True&amp;isModal=False</t>
  </si>
  <si>
    <t>ODC-VIN-0034-2024</t>
  </si>
  <si>
    <t>CO1.REQ.6374610</t>
  </si>
  <si>
    <t>COMPRA DE REACTIVOS EN MARCO DEL PROYECTO DE INVESTIGACIÓN TITULADO: CALIDAD DEL AGUA Y RECONOCIMIENTO BIOLÓGICO Y PORTUARIO DE REFERENCIA PARA LA GESTIÓN DE AGUA DE LASTRE, CORRESPONDIENTE AL CONTRATO DE FINANCIAMIENTO DE RECUPERACIÓN CONTINGENTE N° 20211024 DE 2021 CELEBRADO ENTRE EL INSTITUTO COLOMBIANO DE CRÉDITO EDUCATIVO Y ESTUDIOS TÉCNICOS EN EL EXTERIOR MARIANO OSPINA PÉREZ  ICETEX</t>
  </si>
  <si>
    <t>BLAMIS DOTACIONES LABORATORIO S A S</t>
  </si>
  <si>
    <t>ISAAC MANUEL ROMERO BORJA</t>
  </si>
  <si>
    <t>https://community.secop.gov.co/Public/Tendering/OpportunityDetail/Index?noticeUID=CO1.NTC.6266096&amp;isFromPublicArea=True&amp;isModal=False</t>
  </si>
  <si>
    <t>ODC-VIN-0035-2024</t>
  </si>
  <si>
    <t>CO1.REQ.6380829</t>
  </si>
  <si>
    <t>COMPRA DE MATERIAL NECESARIO PARA LA CRÍA DE INSECTOS EN CONDICIONES DE LABORATORIO, EN MARCO DEL PROYECTO DE INVESTIGACIÓN TITULADO: EVALUACIÓN DE UN PROTOTIPO DE TRAMPA CEBO PARA EL CONTROL DE MOSCAS DE LA FRUTA ANASTREPHA SPP. EN MANGO</t>
  </si>
  <si>
    <t>C.I. AGROSOSA S.AS</t>
  </si>
  <si>
    <t>JUAN DIEGO RIOS DIEZ</t>
  </si>
  <si>
    <t>https://community.secop.gov.co/Public/Tendering/OpportunityDetail/Index?noticeUID=CO1.NTC.6270107&amp;isFromPublicArea=True&amp;isModal=False</t>
  </si>
  <si>
    <t>ODC-VIN-0036-2024</t>
  </si>
  <si>
    <t>CO1.REQ.6380889</t>
  </si>
  <si>
    <t>COMPRA DE MATERIALES E INSUMOS DE LABORATORIO EN MARCO DEL PROYECTO DE INVESTIGACIÓN: EVALUACIÓN DE UN PROTOTIPO DE TRAMPA CEBO PARA EL CONTROL DE MOSCAS DE LA FRUTA ANASTREPHA SPP EN MANGO</t>
  </si>
  <si>
    <t>JUAN DIEGO RÍOS DIEZ</t>
  </si>
  <si>
    <t>https://community.secop.gov.co/Public/Tendering/OpportunityDetail/Index?noticeUID=CO1.NTC.6269275&amp;isFromPublicArea=True&amp;isModal=False</t>
  </si>
  <si>
    <t>ODC-VIN-0037-2024</t>
  </si>
  <si>
    <t>CO1.REQ.6398679</t>
  </si>
  <si>
    <t>COMPRA MATERIAL Y EQUIPO DE IMPRESIÓN, EN MARCO DEL PROYECTO DE INVESTIGACIÓN EVALUACIÓN DE UN PROTOTIPO DE TRAMPA CEBO PARA EL CONTROL DE MOSCAS DE LA FRUTA ANASTREPHA SPP. EN MANGO</t>
  </si>
  <si>
    <t>NUEVOS RECURSOS LTDA SAS</t>
  </si>
  <si>
    <t>https://community.secop.gov.co/Public/Tendering/OpportunityDetail/Index?noticeUID=CO1.NTC.6290045</t>
  </si>
  <si>
    <t>ODC-VIN-0038-2024</t>
  </si>
  <si>
    <t>CO1.REQ.6399120</t>
  </si>
  <si>
    <t>COMPRA DE UN EQUIPO TECNOLÓGICO EN MARCO DEL PROYECTO DE INVESTIGACIÓN KATARINA: EN EL LABERINTO EP 1, FINANCIADO POR LA 6TA CONVOCATORIA PARA APOYAR EL DESARROLLO DE TRABAJOS DE GRADO EN LOS PROGRAMAS DE PREGADO DE LA UNIVERSIDAD DEL MAGDALENA</t>
  </si>
  <si>
    <t>MAURICIO GARCIA MATAMOROS</t>
  </si>
  <si>
    <t>https://community.secop.gov.co/Public/Tendering/OpportunityDetail/Index?noticeUID=CO1.NTC.6290240</t>
  </si>
  <si>
    <t>ODC-VIN-0039-2024</t>
  </si>
  <si>
    <t>CO1.REQ.6405391</t>
  </si>
  <si>
    <t>COMPRA DE MATERIALES E INSUMOS REQUERIDOS PARA EL DESARROLLO DE ACTIVIDADES EN EL PROYECTO ECOLOGÍA DE ARVENSES DE PLANTACIONES DE BANANO EN COLOMBIA: HACIA UN MANEJO EFICIENTE PARA LA SOSTENIBILIDAD DEL CULTIVO, CORRESPONDIENTE AL CONTRATO DE FINANCIAMIENTO DE RECUPERACIÓN CONTINGENTE NO. 2022 0730 DE 2022 CELEBRADO CON EL INSTITUTO COLOMBIANO DE CRÉDITO EDUCATIVO Y ESTUDIOS TÉCNICOS EN EL EXTERIOR MARIANO OSPINA PÉREZ ICETEX Y EL MINISTERIO DE CIENCIA, TECNOLOGÍA E INNOVACIÓN Y LA UNIVERSIDAD DEL MAGDALENA</t>
  </si>
  <si>
    <t>https://community.secop.gov.co/Public/Tendering/OpportunityDetail/Index?noticeUID=CO1.NTC.6294838</t>
  </si>
  <si>
    <t>ODC-VIN-0040-2024</t>
  </si>
  <si>
    <t>CO1.REQ.6406404</t>
  </si>
  <si>
    <t>COMPRA DE EQUIPOS DE LABORATORIOS PARA EL PROCESO DE EXTRACCIÓN Y PURIFICACIÓN DE MATERIAL GENÉTICO CON EL FIN DE CUMPLIR CON LAS ACTIVIDADES INVESTIGATIVAS DEL PROYECTO: EVALUACIÓN DE LA DINÁMICA ESPACIO TEMPORAL DE LA COMUNIDAD DE MOSCAS DE IMPORTANCIA MÉDICO-SANITARIA Y CARACTERIZACIÓN METAGENÓMICA DE LOS PATÓGENOS ASOCIADOS EN DESTINOS TURÍSTICOS DE SANTA MARTA</t>
  </si>
  <si>
    <t>MARIA TERESA MOJICA ORTIZ</t>
  </si>
  <si>
    <t>https://community.secop.gov.co/Public/Tendering/OpportunityDetail/Index?noticeUID=CO1.NTC.6294849</t>
  </si>
  <si>
    <t>ODC-VIN-0041-2024</t>
  </si>
  <si>
    <t>CO1.REQ.6406022</t>
  </si>
  <si>
    <t>COMPRA DE INSUMOS DE ARTE PARA REALIZACIÓN DE PIEZAS PICTÓRICAS SOBRE LA CIUDAD DE SANTA MARTA Y SE REQUIERE CÁMARA FOTOGRÁFICA PARA LA OBTENCIÓN DEL MATERIAL VISUAL QUE REPRESENTARÁ EN MARCO DEL PROYECTO VIÑETAS DE LA VIDA URBANA DE SANTA MARTA EN OCASIÓN DE SUS 500 AÑOS</t>
  </si>
  <si>
    <t>JORGE REYES CARREÑO</t>
  </si>
  <si>
    <t>https://community.secop.gov.co/Public/Tendering/OpportunityDetail/Index?noticeUID=CO1.NTC.6294572</t>
  </si>
  <si>
    <t>ODC-VIN-0042-2024</t>
  </si>
  <si>
    <t>CO1.REQ.6410563</t>
  </si>
  <si>
    <t>COMPRA DE EQUIPOS MULTIPARÁMETROS CONDUCTÍMETRO PORTÁTIL Y OXIGENÓMETRO PORTÁTIL EN MARCO DEL PROYECTO CALIDAD DEL AGUA Y RECONOCIMIENTO BIOLÓGICO PORTUARIO DE REFERENCIA PARA LA GESTIÓN DE AGUAS DE LASTRE, CORRESPONDIENTE AL CONTRATO DE FINANCIAMIENTO DE RECUPERACIÓN CONTINGENTE N° 2021-1024 DE 2021 CELEBRADO ENTRE EL INSTITUTO COLOMBIANO DE CRÉDITO EDUCATIVO Y ESTUDIOS TÉCNICOS EN EL EXTERIOR MARIANO OSPINA PÉREZ ICETEX</t>
  </si>
  <si>
    <t>LAB BRANDS S.A.S.</t>
  </si>
  <si>
    <t>https://community.secop.gov.co/Public/Tendering/OpportunityDetail/Index?noticeUID=CO1.NTC.6297602</t>
  </si>
  <si>
    <t>ODC-VIN-0043-2024</t>
  </si>
  <si>
    <t>CO1.REQ.6430095</t>
  </si>
  <si>
    <t>COMPRA DE UN KIT DE EXTRACIÓN Y PURIFICACIÓN (INVISORB® SPIN PLANT MINI KIT FOR PURIFICATION OF GENOMIC DNA FROM PLANT MATERIAL OF A VARIETY OF PLANT SPECIES AND FROM FOOD SAMPLES OF PLANT ORIGIN), REQUERIDO PARA EL DESARROLLO DE ACTIVIDADES EN EL PROYECTO DE INVESTIGACIÓN TITULADO: “ESTABLECIMIENTO DE LA DIVERSIDAD GENÉTICA DE LÍNEAS MEJORADAS DE FRIJOL CAUPÍ (VIGNA UNGUICULATA L) Y DE CARACTERÍSTICAS ASOCIADAS AL RENDIMIENTO EN LOS MUNICIPIOS DE FUNDACIÓN Y PLATO</t>
  </si>
  <si>
    <t>CATHERINE PARDEY RODRIGUEZ</t>
  </si>
  <si>
    <t>https://community.secop.gov.co/Public/Tendering/OpportunityDetail/Index?noticeUID=CO1.NTC.6315651&amp;isFromPublicArea=True&amp;isModal=False</t>
  </si>
  <si>
    <t>ODC-VIN-0044-2024</t>
  </si>
  <si>
    <t>CO1.REQ.6430844</t>
  </si>
  <si>
    <t>COMPRA DE UNA BALANZA ANALÍTICA CON CALIBRACIÓN MOTORIZADA INTERNA CON EL FIN DE CUMPLIR CON LAS ACTIVIDADES INVESTIGATIVAS DEL PROYECTO: "EFECTO DE LA QUÍMICA DE CARBONATOS Y LA ACIDIFICACIÓN OCEÁNICA EN LA CALCIFICACIÓN Y FECUNDIDAD DE ALGAS CORALINÁCEAS COSTROSAS DE AMBIENTES CON SURGENCIA ESTACIONAL EN EL CARIBE COLOMBIANO</t>
  </si>
  <si>
    <t>TECNOLOGIAS GENETICAS LTDA</t>
  </si>
  <si>
    <t>https://community.secop.gov.co/Public/Tendering/OpportunityDetail/Index?noticeUID=CO1.NTC.6315894&amp;isFromPublicArea=True&amp;isModal=False</t>
  </si>
  <si>
    <t>ODC-VIN-0045-2024</t>
  </si>
  <si>
    <t>CO1.REQ.6431037</t>
  </si>
  <si>
    <t>COMPRA DE MATERIALES DE PAPELERÍA PARA REALIZAR ACTIVIDADES INVESTIGATIVAS EN MARCO DEL PROYECTO 82573 “GESTIÓN PARA LA CONSERVACIÓN DE LAS ESPECIES DE ACROPORA BASADA EN SU IMPORTANCIA COMO HÁBITAT PARA LA PESCA, EN EL TRABAJO COMUNITARIO Y LA EDUCACIÓN” CONVOCATORIA 890-2020, CORRESPONDIENTE AL CONTRATO DE FINANCIAMIENTO DE RECUPERACIÓN CONTINGENTE N° 2021-1026 DE 2021 CELEBRADO ENTRE EL INSTITUTO COLOMBIANO DE CRÉDITO EDUCATIVO Y ESTUDIOS TÉCNICOS EN EL EXTERIOR "MARIANO OSPINA PÉREZ</t>
  </si>
  <si>
    <t>PROVISIONES TAYRONA SAS</t>
  </si>
  <si>
    <t>ROCÍO DEL PILAR GARCÍA URUENA</t>
  </si>
  <si>
    <t>https://community.secop.gov.co/Public/Tendering/OpportunityDetail/Index?noticeUID=CO1.NTC.6316335&amp;isFromPublicArea=True&amp;isModal=False</t>
  </si>
  <si>
    <t>ODC-VIN-0046-2024</t>
  </si>
  <si>
    <t>CO1.REQ.6508519</t>
  </si>
  <si>
    <t>COMPRA DE MATERIALES E INSUMOS REQUERIDOS PARA EL DESARROLLO DE LAS ACTIVIDADES EN EL PROYECTO DE INVESTIGACIÓN: “ESTABLECIMIENTO DE LA DIVERSIDAD GENÉTICA DE LÍNEAS MEJORADAS DE FRIJOL CAUPÍ (VIGNA UNGUICULATA L) Y DE CARACTERÍSTICAS ASOCIADAS AL RENDIMIENTO EN LOS MUNICIPIOS DE FUNDACIÓN Y PLATO”, FINANCIADO POR LA 6TA CONVOCATORIA PARA APOYAR EL DESARROLLO DE TRABAJOS DE GRADO EN LOS PROGRAMAS DE PREGRADO DE LA UNIVERSIDAD DEL MAGDALENA</t>
  </si>
  <si>
    <t>TECNOSEMILLAS LIMITADA</t>
  </si>
  <si>
    <t>https://community.secop.gov.co/Public/Tendering/OpportunityDetail/Index?noticeUID=CO1.NTC.6394015&amp;isFromPublicArea=True&amp;isModal=False</t>
  </si>
  <si>
    <t>ODC-VIN-0047-2024</t>
  </si>
  <si>
    <t>CO1.REQ.6550578</t>
  </si>
  <si>
    <t>COMPRA DE DOS (02) KIT (REACTIVOS DE LABORATORIO), NECESARIOS PARA EL FUNCIONAMIENTO DEL CENTRO DE GENÉTICA Y BIOLOGÍA MOLECULAR DE LA UNIVERSIDAD DEL MAGDALENA</t>
  </si>
  <si>
    <t>MASCOLAB S.A.S</t>
  </si>
  <si>
    <t>LYDA RAQUEL CASTRO GARCIA</t>
  </si>
  <si>
    <t>https://community.secop.gov.co/Public/Tendering/OpportunityDetail/Index?noticeUID=CO1.NTC.6436495&amp;isFromPublicArea=True&amp;isModal=False</t>
  </si>
  <si>
    <t>ODC-VIN-0048-2024</t>
  </si>
  <si>
    <t>CO1.REQ.6602611</t>
  </si>
  <si>
    <t>COMPRA DE INSUMOS Y ELEMENTOS PARA LOGRAR EL CUMPLIMIENTO DE LAS ACTIVIDADES DE INVESTIGACIÓN EN EL MARCO DEL PROYECTO "SISTEMA BIOELECTROQUÍMICO PARA LA RECUPERACIÓN DE
NUTRIENTES (NITRÓGENO Y FÓSFORO) Y REUTILIZACIÓN DE AGUA OPERADO CON MATERIALES DE BAJO COSTO UTILIZANDO VERTIMIENTOS LÍQUIDOS DE LA INDUSTRIA AGROPECUARIA", CORRESPONDIENTE AL CONTRATO DE FINANCIAMIENTO DE RECUPERACIÓN CONTINGENTE N° 2021-1028 DE 2021 CELEBRADO ENTRE EL INSTITUTO COLOMBIANO DE CRÉDITO EDUCATIVO Y ESTUDIOS TÉCNICOS EN EL EXTERIOR "MARIANO OSPINA PÉREZ" - ICETEX, EL MINISTERIO DE CIENCIA, TECNOLOGÍA E INNOVACIÓN Y LA UNIVERSIDAD DEL MAGDALENA</t>
  </si>
  <si>
    <t>HANNA INSTRUMENTS S A S</t>
  </si>
  <si>
    <t>ELIANA VERGARA VÁSQUEZ</t>
  </si>
  <si>
    <t>https://community.secop.gov.co/Public/Tendering/OpportunityDetail/Index?noticeUID=CO1.NTC.6486160&amp;isFromPublicArea=True&amp;isModal=False</t>
  </si>
  <si>
    <t>ODC-VIN-0049-2024</t>
  </si>
  <si>
    <t>CO1.REQ.6602588</t>
  </si>
  <si>
    <t>COMPRA DE BATERÍAS EN MARCO DEL PROYECTO DE INVESTIGACIÓN "CONSTRUCCIÓN DE ESCENARIOS DE CONSERVACIÓN AMBIENTAL DEL TERRITORIO PARA FOMENTAR LA PAZ Y FORTALECER LA GOBERNANZA EN EL CONSEJO COMUNITARIO JACOBO PÉREZ ESCOBAR DE ARACATACA-MAGDALENA", CORRESPONDIENTE AL CONTRATO DE FINANCIAMIENTO DE RECUPERACIÓN CONTINGENTE N° 112721-229-2023 CELEBRADO ENTRE FIDUCIARIA COLOMBIANA DE COMERCIO EXTERIOR S.A. FIDUCOLDEX ACTUANDO COMO VOCERA Y ADMINISTRADORA DEL FONDO NACIONAL DE FINANCIAMIENTO PARA LA CIENCIA, LA TECNOLOGÍA Y LA INNOVACIÓN, FONDO FRANCISCO JOSÉ DE CALDAS Y LA UNIVERSIDAD DEL MAGDALENA.</t>
  </si>
  <si>
    <t>DATUM INGENIERIA S A S</t>
  </si>
  <si>
    <t>https://community.secop.gov.co/Public/Tendering/OpportunityDetail/Index?noticeUID=CO1.NTC.6486431&amp;isFromPublicArea=True&amp;isModal=False</t>
  </si>
  <si>
    <t>ODC-VIN-0050-2024</t>
  </si>
  <si>
    <t>CO1.REQ.6614870</t>
  </si>
  <si>
    <t>COMPRA DE EQUIPOS TECNOLÓGICOS EN MARCO DEL PROYECTO DE INVESTIGACIÓN: "VULNERABILIDAD DE LOS PATRONES DE ENDEMISMO DE LA BIOTA COLOMBIANA BAJO
ESCENARIOS DE CAMBIO CLIMÁTICO FUTURO: PRIORIZACIÓN DE ÁREAS DE CONSERVACIÓN", FINANCIADO POR EL CONVENIO DE COOPERACIÓN DEL 15 DICIEMBRE DE 2023, CELEBRADO ENTRE LA UNIVERSIDAD DE SUCRE, LA UNIVERSIDAD DEL MAGDALENA Y EL TECNOLÓGICO DE ANTIOQUIA.</t>
  </si>
  <si>
    <t>LAHERAL S.A.S. BIC</t>
  </si>
  <si>
    <t>LARRY JIMÉNEZ FERBANS</t>
  </si>
  <si>
    <t>https://community.secop.gov.co/Public/Tendering/OpportunityDetail/Index?noticeUID=CO1.NTC.6512526&amp;isFromPublicArea=True&amp;isModal=False</t>
  </si>
  <si>
    <t>ODC-VIN-0051-2024</t>
  </si>
  <si>
    <t>CO1.REQ.6615299</t>
  </si>
  <si>
    <t>COMPRA DE INSUMOS DE LABORATORIO EN EL MARCO DEL PROYECTO: "SISTEMA BIOELECTROQUÍMICO PARA LA RECUPERACIÓN DE NUTRIENTES (NITRÓGENO Y FÓSFORO) Y
REUTILIZACIÓN DE AGUA OPERADO CON MATERIALES DE BAJO COSTO UTILIZANDO VERTIMIENTOS LÍQUIDOS DE LA INDUSTRIA AGROPECUARIA", CORRESPONDIENTE AL CONTRATO DE FINANCIAMIENTO DE RECUPERACIÓN CONTINGENTE N° 2021-1028 DE 2021 CELEBRADO ENTRE EL INSTITUTO COLOMBIANO DE CRÉDITO EDUCATIVO Y ESTUDIOS TÉCNICOS EN EL EXTERIOR "MARIANO OSPINA PÉREZ" - ICETEX, EL MINISTERIO DE CIENCIA, TECNOLOGÍA E INNOVACIÓN Y LA UNIVERSIDAD DEL MAGDALENA.</t>
  </si>
  <si>
    <t>ELIANA VERGARA VASQUEZ</t>
  </si>
  <si>
    <t>https://community.secop.gov.co/Public/Tendering/OpportunityDetail/Index?noticeUID=CO1.NTC.6503001&amp;isFromPublicArea=True&amp;isModal=False</t>
  </si>
  <si>
    <t>ODC-VIN-0052-2024</t>
  </si>
  <si>
    <t>CO1.REQ.6625681</t>
  </si>
  <si>
    <t>COMPRA DE 01 REACTIVO DE LABORATORIO EN MARCO DEL PROYECTO DE INVESTIGACIÓN: "DESARROLLO DE LA TECNOLOGÍA PARA LA PRODUCCIÓN DE JUVENILES DE LA PIANGUA, ANADARA TUBERCULOSA, CON FINES DE CONSERVACIÓN Y APROVECHAMIENTO SOSTENIBLE", FINANCIADO POR EL CONTRATO DE FINANCIAMIENTO DE RECUPERACIÓN CONTINGENTE NO. 2022-0729 DE 2022 CELEBRADO CON EL INSTITUTO COLOMBIANO DE CRÉDITO EDUCATIVO Y ESTUDIOS TÉCNICOS EN EL EXTERIOR "MARIANO OSPINA PÉREZ" - ICETEX Y EL MINISTERIO DE CIENCIA, TECNOLOGÍA E INNOVACIÓN Y LA UNIVERSIDAD DEL MAGDALENA.</t>
  </si>
  <si>
    <t>DOTACIONES QUIMICO CLINICAS S.A.S</t>
  </si>
  <si>
    <t>LUZ ADRIANA VELASCO CIFUENTES</t>
  </si>
  <si>
    <t>https://community.secop.gov.co/Public/Tendering/OpportunityDetail/Index?noticeUID=CO1.NTC.6510233&amp;isFromPublicArea=True&amp;isModal=False</t>
  </si>
  <si>
    <t>ODC-VIN-0053-2024</t>
  </si>
  <si>
    <t>CO1.REQ.6626329</t>
  </si>
  <si>
    <t>COMPRA DE MATERIALES ELECTRÓNICOS EN MARCO DEL PROYECTO DE INVESTIGACIÓN "PLATAFORMA DE MONITOREO DE PARÁMETROS FISIOLÓGICOS DE
TRABAJADORES BASADA EN PRENDAS INTELIGENTES Y APRENDIZAJE DE MÁQUINA".</t>
  </si>
  <si>
    <t>TESLATRONICA SUMADOR S.A.S.</t>
  </si>
  <si>
    <t>AURA MARGARITA POLO LLANOS</t>
  </si>
  <si>
    <t>https://community.secop.gov.co/Public/Tendering/OpportunityDetail/Index?noticeUID=CO1.NTC.6510262&amp;isFromPublicArea=True&amp;isModal=False</t>
  </si>
  <si>
    <t>ODC-VIN-0054-2024</t>
  </si>
  <si>
    <t>CO1.REQ.6665070</t>
  </si>
  <si>
    <t xml:space="preserve"> COMPRA DE UN COMPUTADOR PORTÁTIL, EN MARCO DEL PROYECTO DE INVESTIGACIÓN “ROMPIENDO LA BRECHA: UN ANÁLISIS RELACIONAL PARA LA CARACTERIZACIÓN Y MAPEO DE LA POBLACIÓN FEMENINA, LGBTIQA+ Y CO-DISEÑO DE ESTRATEGIAS PARA LA EQUIDAD DE GÉNERO EN LA UNIVERSIDAD DEL MAGDALENA</t>
  </si>
  <si>
    <t>900763287</t>
  </si>
  <si>
    <t>ANDREA PATRICIA LLINÁS VAHOS</t>
  </si>
  <si>
    <t>https://community.secop.gov.co/Public/Tendering/OpportunityDetail/Index?noticeUID=CO1.NTC.6554820&amp;isFromPublicArea=True&amp;isModal=False</t>
  </si>
  <si>
    <t>ODC-VIN-0055-2024</t>
  </si>
  <si>
    <t>CO1.REQ.6665088</t>
  </si>
  <si>
    <t xml:space="preserve"> COMPRA DE MATERIALES E INSUMOS ELECTRÓNICOS PARA EL DISEÑO DE UN SISTEMA BIOELECTROQUIMICO CON EL FIN DE GARANTIZAR LAS ACTIVIDADES PROGRAMADAS EN EL MARCO DEL PROYECTO "SISTEMA BIOELECTROQUÍMICO PARA LA RECUPERACIÓN DE NUTRIENTES (NITRÓGENO Y FÓSFORO) Y REUTILIZACIÓN DE AGUA OPERADO CON MATERIALES DE BAJO COSTO UTILIZANDO VERTIMIENTOS LÍQUIDOS DE LA INDUSTRIA AGROPECUARIA</t>
  </si>
  <si>
    <t xml:space="preserve">VISTRONICA SAS </t>
  </si>
  <si>
    <t>900726280</t>
  </si>
  <si>
    <t>https://community.secop.gov.co/Public/Tendering/OpportunityDetail/Index?noticeUID=CO1.NTC.6554737&amp;isFromPublicArea=True&amp;isModal=False</t>
  </si>
  <si>
    <t>ODC-VIN-0056-2024</t>
  </si>
  <si>
    <t>CO1.REQ.6671763</t>
  </si>
  <si>
    <t>COMPRA DE MATERIALES E INSUMOS NECESARIOS EN EL LABORATORIO DE ENTOMOLOGIA CON EL FIN DE GARANTIZAR ACTIVIDADES PROGRAMADAS EN EL MARCO DEL PROYECTO "EXPLORACIÓN DEL NICHO ECOLÓGICO DE EUDOCIMA SPP. Y SUS POTENCIALES PLANTAS HOSPEDERAS EN COLOMBIA</t>
  </si>
  <si>
    <t>800053310</t>
  </si>
  <si>
    <t>https://community.secop.gov.co/Public/Tendering/OpportunityDetail/Index?noticeUID=CO1.NTC.6557611&amp;isFromPublicArea=True&amp;isModal=False</t>
  </si>
  <si>
    <t>ODC-VIN-0057-2024</t>
  </si>
  <si>
    <t>CO1.REQ.6671852</t>
  </si>
  <si>
    <t xml:space="preserve"> COMPRA DE PARTES O ACCESORIOS DE CÓMPUTO EN MARCO DEL PROYECTO: "SISTEMA BIOELECTROQUÍMICO PARA LA RECUPERACIÓN DE NUTRIENTES (NITRÓGENO Y FÓSFORO) Y REUTILIZACIÓN DE AGUA OPERADO CON MATERIALES DE BAJO COSTO UTILIZANDO VERTIMIENTOS LÍQUIDOS DE LA INDUSTRIA AGROPECUARIA", CORRESPONDIENTE AL CONTRATO DE FINANCIAMIENTO DE RECUPERACIÓN CONTINGENTE N° 2021-1028 DE 2021 CELEBRADO ENTRE EL INSTITUTO COLOMBIANO DE CRÉDITO EDUCATIVO Y ESTUDIOS TÉCNICOS EN EL EXTERIOR "MARIANO OSPINA PÉREZ" - ICETEX, EL MINISTERIO DE CIENCIA, TECNOLOGÍA E INNOVACIÓN Y LA UNIVERSIDAD DEL MAGDALENA</t>
  </si>
  <si>
    <t>https://community.secop.gov.co/Public/Tendering/OpportunityDetail/Index?noticeUID=CO1.NTC.6557461&amp;isFromPublicArea=True&amp;isModal=False</t>
  </si>
  <si>
    <t>ODC-VIN-0058-2024</t>
  </si>
  <si>
    <t>CO1.REQ.6690536</t>
  </si>
  <si>
    <t xml:space="preserve"> COMPRA DE MATERIALES DE PAPELERÍA EN MARCO DEL PROYECTO DE INVESTIGACIÓN "PROPUESTA PARA LA CREACIÓN DEL CENTRO EMPRENDIMIENTO EN EL ÁREA DE INFLUENCIA DEL INSTITUTO NACIONAL DE FORMACIÓN TÉCNICA PROFESIONAL DE SAN ANDRÉS Y PROVIDENCIA-INFOTEP</t>
  </si>
  <si>
    <t>FUNDACION ZOE ISLAND</t>
  </si>
  <si>
    <t>JAIME ALBERTO MORÓN CÁRDENAS</t>
  </si>
  <si>
    <t>https://community.secop.gov.co/Public/Tendering/OpportunityDetail/Index?noticeUID=CO1.NTC.6582874</t>
  </si>
  <si>
    <t>ODC-VIN-0059-2024</t>
  </si>
  <si>
    <t>CO1.REQ.6690737</t>
  </si>
  <si>
    <t xml:space="preserve"> COMPRA DE EQUIPOS DE CÓMPUTO Y ACCESORIOS QUE SERÁN UTILIZADOS PARA EL FORTALECIMIENTO DE UNIDADES DEL SISTEMA INSTITUCIONAL DE INVESTIGACIÓN, CREACIÓN, INNOVACIÓN Y EMPRENDIMIENTO</t>
  </si>
  <si>
    <t>ELIAS GARCÍA PEROZO</t>
  </si>
  <si>
    <t>https://community.secop.gov.co/Public/Tendering/OpportunityDetail/Index?noticeUID=CO1.NTC.6583046</t>
  </si>
  <si>
    <t>ODC-VIN-0060-2024</t>
  </si>
  <si>
    <t>CO1.REQ.6700528</t>
  </si>
  <si>
    <t xml:space="preserve"> COMPRA DE MATERIALES E INSUMOS PARA ELECTROFORESIS EN MARCO DEL PROYECTO DE INVESTIGACIÓN "IDENTIFICACIÓN DE LOS BIOTIPOS DE BEMISIA TABACI (GENNADIUS) (HEMIPTERA: ALEYRODIDAE) VECTORES DE BEGOMOVIRUS INFECTANDO TOMATE EN SANTA MARTA, MAGDALENA</t>
  </si>
  <si>
    <t>SURGENOMA S.A.S.</t>
  </si>
  <si>
    <t>900918150</t>
  </si>
  <si>
    <t>https://community.secop.gov.co/Public/Tendering/OpportunityDetail/Index?noticeUID=CO1.NTC.6583800</t>
  </si>
  <si>
    <t>ODC-VIN-0061-2024</t>
  </si>
  <si>
    <t>CO1.REQ.6700875</t>
  </si>
  <si>
    <t xml:space="preserve"> COMPRA DE INSUMOS Y ELEMENTOS PARA LOGRAR EL CUMPLIMIENTO DE LAS ACTIVIDADES DE INVESTIGACIÓN EN EL MARCO DEL PROYECTO: “SÍNTESIS, CARACTERIZACIÓN Y MODELADO COMPUTACIONAL DE MATERIALES TIPO PEROVSKITA A2BB’O6 (A=SR, LA; B=FE, CO, NI; B’=V,W) CON POTENCIAL APLICABILIDAD EN ESPINTRÓNICA</t>
  </si>
  <si>
    <t>QUIMIFEX S.A.S.</t>
  </si>
  <si>
    <t>890115230</t>
  </si>
  <si>
    <t>DARWIN PEÑA GONZÁLEZ</t>
  </si>
  <si>
    <t>https://community.secop.gov.co/Public/Tendering/OpportunityDetail/Index?noticeUID=CO1.NTC.6584139</t>
  </si>
  <si>
    <t>ODC-VIN-0062-2024</t>
  </si>
  <si>
    <t>CO1.REQ.6723986</t>
  </si>
  <si>
    <t>COMPRA DE EQUIPO DE BALANZAS EN MARCO DEL PROYECTO DE INVESTIGACIÓN "SÍNTESIS, CARACTERIZACIÓN Y MODELADO COMPUTACIONAL DE MATERIALES TIPO PEROVSKITA A2BB’O6 (A=SR,  LA; B=FE, CO, NI; B’=V,W) CON POTENCIAL APLICABILIDAD EN ESPINTRÓNICA</t>
  </si>
  <si>
    <t>BUSSINES TECHNOLOGY HELP S.A.S</t>
  </si>
  <si>
    <t>900726297</t>
  </si>
  <si>
    <t>https://community.secop.gov.co/Public/Tendering/OpportunityDetail/Index?noticeUID=CO1.NTC.6612012&amp;isFromPublicArea=True&amp;isModal=False</t>
  </si>
  <si>
    <t>ODC-VIN-0063-2024</t>
  </si>
  <si>
    <t>CO1.REQ.6730925</t>
  </si>
  <si>
    <t>COMPRA DE TARJETAS (09) TARJETAS DE REGALO PARA LA PREMIACIÓN DE LAS DISTINTAS CONVOCATORIAS REALIZADAS POR LA DIRECCIÓN DE PROYECCIÓN CULTURAL ADCRITA A LA VICERRECTORIA DE INVESTIGACIÓN DE LA UNIVERSIDAD DEL MAGDALENA</t>
  </si>
  <si>
    <t>830037946</t>
  </si>
  <si>
    <t>IBETH ROCIO NORIEGA HERAZO</t>
  </si>
  <si>
    <t>https://community.secop.gov.co/Public/Tendering/OpportunityDetail/Index?noticeUID=CO1.NTC.6612652&amp;isFromPublicArea=True&amp;isModal=False</t>
  </si>
  <si>
    <t>ODC-VIN-0064-2024</t>
  </si>
  <si>
    <t>CO1.REQ.6735820</t>
  </si>
  <si>
    <t>COMPRA DE 10 CALENTADORES DE ACUARIO INASTILLABLE, PARA SER USADOS EN LA EJECUCIÓN DE LAS ACTIVIDADES DENTRO DEL PROYECTO "DESARROLLO DE LA TECNOLOGÍA PARA LA PRODUCCIÓN DE JUVENILES DE LA PIANGUA, ANADARA TUBERCULOSA, CON FINES DE CONSERVACIÓN Y APROVECHAMIENTO SOSTENIBLE</t>
  </si>
  <si>
    <t>https://community.secop.gov.co/Public/Tendering/OpportunityDetail/Index?noticeUID=CO1.NTC.6619954&amp;isFromPublicArea=True&amp;isModal=False</t>
  </si>
  <si>
    <t>ODC-VIN-0065-2024</t>
  </si>
  <si>
    <t>CO1.REQ.6737037</t>
  </si>
  <si>
    <t>COMPRA DE MATERIALES DE LABORATORIO EN
MARCO DEL PROYECTO DE INVESTIGACIÓN "CARACTERIZACIÓN DE LA INMUNOPATOGÉNESIS DEBIDA A
INFECCIÓN POR SARS- COV-2 EN UNA POBLACIÓN DEL CARIBE COLOMBIANO</t>
  </si>
  <si>
    <t>TECHNOMEDICAL S.A.S.</t>
  </si>
  <si>
    <t>900311634</t>
  </si>
  <si>
    <t>BLANCA DE ORO GENES</t>
  </si>
  <si>
    <t>https://community.secop.gov.co/Public/Tendering/OpportunityDetail/Index?noticeUID=CO1.NTC.6619875&amp;isFromPublicArea=True&amp;isModal=False</t>
  </si>
  <si>
    <t>OPSE-VIN-0001-2024</t>
  </si>
  <si>
    <t>CO1.REQ.6549509</t>
  </si>
  <si>
    <t>PRESTAR LOS SERVICIOS COMO ASESOR CIENTÍFICO EN EL PROYECTO DE INVESTIGACIÓN 'IMPLEMENTACIÓN DE UNA PLATAFORMA DE DATOS ABIERTOS BASADA EN AIOT PARA EL ANÁLISIS Y GESTIÓN DE RIESGOS AMBIENTALES Y CLIMÁTICOS EN EL CORREDOR MINERO DE LOS MUNICIPIOS LA JAGUA DE IBÉRICO, ALBANIA Y ALGARROBO', IDENTIFICADO CON EL BPIN 2023000100072’, REALIZANDO CONFERENCIAS, CURSOS Y TALLERES SOBRE LAS SIGUIENTES ACTIVIDADES: 1. APOYAR LA PARAMETRIZACIÓN DE LAS VARIABLES AMBIENTALES OBJETO DE MEDICIÓN. 2. APOYAR EL DISEÑO DEL SISTEMA DE COMUNICACIÓN INALÁMBRICA UTILIZANDO LA TECNOLOGÍA LORA. 3. APOYAR LA TRANSMISIÓN DE INFORMACIÓN DE VARIOS SENSORES A TRAVÉS DE DIFERENTES PROTOCOLOS A UNA COMPUTADORA CENTRAL. 4. APOYAR LA INSTALACIÓN DEL SISTEMA DE CONTROL DE INTENSIDAD BASADO EN MODULACIÓN DE LA SEÑAL. 5. APOYAR EL DISEÑO DE LA RED PILOTO DE LUMINARIAS INTELIGENTES. 6. APOYAR LA IMPLEMENTACIÓN DE LA RED PILOTO. 7. BRINDAR LINEAMIENTOS TÉCNICOS PARA EL DESARROL</t>
  </si>
  <si>
    <t>HUMBERTO JAVIER MICHINEL ALVAREZ</t>
  </si>
  <si>
    <t>34966525Q - España</t>
  </si>
  <si>
    <t>https://community.secop.gov.co/Public/Tendering/OpportunityDetail/Index?noticeUID=CO1.NTC.6437343&amp;isFromPublicArea=True&amp;isModal=False</t>
  </si>
  <si>
    <t>OPSE-VIN-0002-2024</t>
  </si>
  <si>
    <t>CO1.REQ.6549592</t>
  </si>
  <si>
    <t>PRESTAR LOS SERVICIOS COMO DIRECTOR DE TRANSFERENCIA DE CONOCIMIENTO Y TECNOLOGÍA EN EL PROYECTO DE INVESTIGACIÓN 'IMPLEMENTACIÓN DE UNA PLATAFORMA DE DATOS ABIERTOS BASADA EN AIOT PARA EL ANÁLISIS Y GESTIÓN DE RIESGOS AMBIENTALES Y CLIMÁTICOS EN EL CORREDOR MINERO DE LOS MUNICIPIOS LA JAGUA DE IBÉRICO, ALBANIA Y ALGARROBO', IDENTIFICADO CON EL BPIN 2023000100072’, REALIZANDO CONFERENCIAS, CURSOS Y TALLERES SOBRE LAS SIGUIENTES ACTIVIDADES: 1. DESARROLLAR TALLERES DE TRANSFERENCIA DE TECNOLOGÍA PARA COORDINAR LAS ACCIONES DE PREPARACIÓN DE LA TECNOLOGÍA PARA EL CONTEXTO DE APLICACIÓN. 2. DISEÑAR LAS LUMINARIAS LED INTELIGENTES BASADAS EN IOT PARA LA RED PILOTO. 3. COORDINAR LA TRANSFERENCIA DE CONOCIMIENTO PARA EL DESARROLLO Y PROGRAMACIÓN DE LOS COMPONENTES ELECTRÓNICOS DE LA RED IOT. 4. DIRIGIR A LOS INVESTIGADORES Y MIEMBROS DEL EQUIPO DE TRABAJO VINCULADOS AL PROYECTO PARA LA IMPLEMENTACIÓN DE LA RED PILOTO DE LUMINARIAS INTELIGENTES B</t>
  </si>
  <si>
    <t>MIGUEL ENRIQUE IGLESIAS MARTÍNEZ</t>
  </si>
  <si>
    <t>35651674H - España</t>
  </si>
  <si>
    <t>https://community.secop.gov.co/Public/Tendering/OpportunityDetail/Index?noticeUID=CO1.NTC.6438279&amp;isFromPublicArea=True&amp;isModal=False</t>
  </si>
  <si>
    <t>OPSE-VIN-0003-2024</t>
  </si>
  <si>
    <t>CO1.REQ.6549684</t>
  </si>
  <si>
    <t>PRESTAR LOS SERVICIOS COMO DIRECTOR CIENTÍFICO EN EL PROYECTO DE INVESTIGACIÓN 'IMPLEMENTACIÓN DE UNA PLATAFORMA DE DATOS ABIERTOS BASADA EN AIOT PARA EL ANÁLISIS Y GESTIÓN DE RIESGOS AMBIENTALES Y CLIMÁTICOS EN EL CORREDOR MINERO DE LOS MUNICIPIOS LA JAGUA DE IBÉRICO, ALBANIA Y ALGARROBO', IDENTIFICADO CON EL BPIN 2023000100072’, REALIZANDO CONFERENCIAS, CURSOS Y TALLERES SOBRE LAS SIGUIENTES ACTIVIDADES: 1. DESARROLLAR SEMINARIOS CIENTÍFICOS PARA PLANIFICAR, DIRIGIR Y COORDINAR LAS ACTIVIDADES DE LA TRANSFERENCIA DE CONOCIMIENTO Y TECNOLOGÍA PARA CREAR PROCEDIMIENTOS, Y PROTOCOLOS QUE PERMITAN SU APROPIACIÓN EN EL EQUIPO CIENTÍFICO Y TÉCNICO CONFORMADO PARA EL DESARROLLO DEL PROYECTO. 2. DESARROLLAR SEMINARIOS CIENTÍFICOS PARA DIRIGIR Y GESTIONAR LAS ACTIVIDADES DEL PERSONAL DE INVESTIGACIÓN DE LAS ENTIDADES ALIADAS. 3. COORDINAR Y CONTROLAR EL DESARROLLO DE LAS ACTIVIDADES DEFINIDAS EN LA CADENA DE VALOR Y DESCRITAS EN LA METODOLOGÍA DE</t>
  </si>
  <si>
    <t>PEDRO FERNÁNDEZ DE CÓRDOBA</t>
  </si>
  <si>
    <t>22545507X - España</t>
  </si>
  <si>
    <t>https://community.secop.gov.co/Public/Tendering/OpportunityDetail/Index?noticeUID=CO1.NTC.6438290&amp;isFromPublicArea=True&amp;isModal=False</t>
  </si>
  <si>
    <t>OPSP-VIN-0001-2024</t>
  </si>
  <si>
    <t xml:space="preserve"> CO1.REQ.5556060</t>
  </si>
  <si>
    <t>PRESTAR LOS SERVICIOS PROFESIONALES COMO INGENIERO INDUSTRIAL EN LA VICERRECTORÍA DE INVESTIGACIÓN. PARA EL CUMPLIMIENTO DEL OBJETO, EL CONTRATISTA SE COMPROMETE A CUMPLIR CON LAS SIGUIENTES ACTIVIDADES: 1. ELABORAR PARA LA VICERRECTORÍA DE INVESTIGACIÓN EL DILIGENCIAMIENTO DE LOS FORMATOS DE SOLICITUDES DE CDP, DE AFECTACIONES PRESUPUESTALES Y DE TRASLADOS INTERNOS ENTRE RUBROS PARA LOS PROYECTOS DE INVESTIGACIÓN O DEL PLAN DE ACCIÓN INSTITUCIONAL. FORMATOS DE SOLICITUD DE CDP, FORMATO DE AFECTACIÓN Y FORMATO DE TRASLADOS. 2.
REVISAR Y VALIDAR LAS HOJAS DE VIDA CON SUS SOPORTES EN LA PLATAFORMA GEDOCO Y SIGEP II LOS DOCUMENTOS PRECONTRACTUALES NECESARIOS PARA ELABORACIÓN DE ÓRDENES DE SERVICIOS PROFESIONALES Y DE APOYO A LA GESTIÓN. 3. RECOPILAR, ANALIZAR, REVISAR Y DILIGENCIAR LOS FORMATOS REQUERIDOS EN LA ETAPA PRECONTRACTUAL Y CONTRACTUAL DE LAS ÓRDENES DE GASTO AUTORIZADAS POR LA VICERRECTORÍA DE INVESTIGACIÓN. 4. REMITIR A LA DIRECCI</t>
  </si>
  <si>
    <t>ADALBERTO  DUICA BARRERA</t>
  </si>
  <si>
    <t>https://community.secop.gov.co/Public/Tendering/OpportunityDetail/Index?noticeUID=CO1.NTC.5454122&amp;isFromPublicArea=True&amp;isModal=False</t>
  </si>
  <si>
    <t>OPSP-VIN-0002-2024</t>
  </si>
  <si>
    <t>CO1.REQ.5556706</t>
  </si>
  <si>
    <t>PRESTAR LOS SERVICIOS PROFESIONALES COMO ABOGADO EN LA VICERRECTORÍA DE INVESTIGACIÓN. PARA EL CUMPLIMIENTO DEL OBJETO, EL CONTRATISTA SE COMPROMETE A CUMPLIR CON LAS SIGUIENTES ACTIVIDADES: 1. PRESTAR ASESORÍA Y ORIENTACIÓN EN MATERIA JURÍDICA Y CONTRATACIÓN ESTATAL, QUE REQUIERA LA VICERRECTORÍA DE INVESTIGACIÓN Y SUS UNIDADES DE GESTIÓN CTEI. 2. VERIFICAR Y APROBAR LOS DOCUMENTOS PRECONTRACTUALES Y LA INFORMACIÓN GENERADA POR LAS PLATAFORMAS GEDOCO Y SIGEP II DE LA INFORMACIÓN DEL PERSONAL QUE SE VA A CONTRATAR, PREVIA VERIFICACIÓN DE LOS SOPORTES EXIGIDOS. 3. APOYAR EN LA REVISIÓN DE LAS ÓRDENES DE GASTO ADELANTADAS POR LA VICERRECTORÍA DE INVESTIGACIÓN DE CONFORMIDAD CON EL ESTATUTO DE CONTRATACIÓN DE LA INSTITUCIÓN, TENIENDO EN CUENTA LOS FORMATOS DE CALIDAD PUBLICADOS EN COGUI+. 4. APOYAR A LA VICERRECTORÍA DE INVESTIGACIÓN EN LA ELABORACIÓN Y/O REVISIÓN DE LOS ACTOS ADMINISTRATIVOS QUE SE REQUIERA EXPEDIR POR EL DESPACHO DEL VICERR</t>
  </si>
  <si>
    <t>MANUEL ALEJANDRO UMAÑA GRANADOS</t>
  </si>
  <si>
    <t>https://community.secop.gov.co/Public/Tendering/OpportunityDetail/Index?noticeUID=CO1.NTC.5454135&amp;isFromPublicArea=True&amp;isModal=False</t>
  </si>
  <si>
    <t>OPSP-VIN-0003-2024</t>
  </si>
  <si>
    <t>CO1.REQ.5557055</t>
  </si>
  <si>
    <t>PRESTAR LOS SERVICIOS PROFESIONALES COMO ADMINISTRADOR DE EMPRESAS EN LA VICERRECTORÍA DE INVESTIGACIÓN. PARA EL CUMPLIMIENTO DEL OBJETO, EL CONTRATISTA SE COMPROMETE A CUMPLIR CON LAS SIGUIENTES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EN EL CARGUE DE LOS CONTRATOS Y ACTAS MODIFICATORIAS DE LAS ORDENES DE GASTO EXPEDIDOS P</t>
  </si>
  <si>
    <t>MONICA ISABEL CALDERON SOLANO</t>
  </si>
  <si>
    <t>https://community.secop.gov.co/Public/Tendering/OpportunityDetail/Index?noticeUID=CO1.NTC.5454147&amp;isFromPublicArea=True&amp;isModal=False</t>
  </si>
  <si>
    <t>OPSP-VIN-0004-2024</t>
  </si>
  <si>
    <t>CO1.REQ.5556680</t>
  </si>
  <si>
    <t>PRESTAR LOS SERVICIOS PROFESIONALES COMO CONTADOR PÚBLICO EN LA VICERRECTORÍA DE INVESTIGACIÓN. PARA EL CUMPLIMIENTO DEL OBJETO, EL CONTRATISTA SE COMPROMETE A CUMPLIR CON LAS SIGUIENTES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A LOS INVESTIGADORES EN LA REALIZACIÓN DE SONDEOS COMERCIALES DE PRODUCTOS, BIENES Y SERVICIOS PA</t>
  </si>
  <si>
    <t>ANGIE CAROLINA SERNA CARVAJAL</t>
  </si>
  <si>
    <t>https://community.secop.gov.co/Public/Tendering/OpportunityDetail/Index?noticeUID=CO1.NTC.5454167&amp;isFromPublicArea=True&amp;isModal=False</t>
  </si>
  <si>
    <t>OPSP-VIN-0005-2024</t>
  </si>
  <si>
    <t>CO1.REQ.5556833</t>
  </si>
  <si>
    <t>PRESTAR LOS SERVICIOS PROFESIONALES COMO ADMINISTRADOR DE EMPRESAS EN LA EDITORIAL UNIMAGDALENA. PARA EL CUMPLIMIENTO DEL OBJETO, EL CONTRATISTA SE COMPROMETE A CUMPLIR CON LAS SIGUIENTES ACTIVIDADES: 1. APOYAR EN LOS TRÁMITES ADMINISTRATIVOS, FINANCIEROS Y DE EJECUCIÓN PRESUPUESTAL DE LA EDITORIAL. 2. REALIZAR LOS PROCESOS REQUERIDOS PARA LA VENTA DE LAS PUBLICACIONES DE LA EDITORIAL A PERSONAS NATURALES, JURÍDICAS Y DISTRIBUIDORES AUTORIZADOS. 3. MANTENER ACTUALIZADO Y ORGANIZADO EL INVENTARIO DE LAS PUBLICACIONES FÍSICAS DE LA EDITORIAL. 4. REALIZAR SEGUIMIENTO A LOS INVENTARIOS DE LOS DISTRIBUIDORES DE LAS OBRAS QUE SE ENCUENTRAN EN CONSIGNACIÓN. 5. ADELANTAR LOS PROCESOS REQUERIDOS PARA LA DISTRIBUCIÓN DE LAS PUBLICACIONES A DISTRIBUIDORES, COMPRADORES, INSTITUCIONES, AUTORES Y ENTIDADES DE ORDEN NACIONAL E INTERNACIONAL. 6. SOLICITAR LA EXPEDICIÓN DE FACTURAS Y RECAUDO DE LAS VENTAS REALIZADAS POR PARTE DE LA EDITORIAL. 7. REALIZAR L</t>
  </si>
  <si>
    <t>MABEL ELIANA ORDOÑEZ AGAMEZ</t>
  </si>
  <si>
    <t>https://community.secop.gov.co/Public/Tendering/OpportunityDetail/Index?noticeUID=CO1.NTC.5454395&amp;isFromPublicArea=True&amp;isModal=False</t>
  </si>
  <si>
    <t>OPSP-VIN-0006-2024</t>
  </si>
  <si>
    <t>CO1.REQ.5556429</t>
  </si>
  <si>
    <t>PRESTAR LOS SERVICIOS PROFESIONALES COMO ADMINISTRADOR PÚBLICO EN LA VICERRECTORÍA DE INVESTIGACIÓN. PARA EL CUMPLIMIENTO DEL OBJETO, EL CONTRATISTA SE COMPROMETE A CUMPLIR CON LAS SIGUIENTES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A LOS INVESTIGADORES EN LA REALIZACIÓN DE SONDEOS COMERCIALES DE PRODUCTOS, BIENES Y SERVICI</t>
  </si>
  <si>
    <t xml:space="preserve">MARIO ANDRES NAVARRO TANO </t>
  </si>
  <si>
    <t>https://community.secop.gov.co/Public/Tendering/OpportunityDetail/Index?noticeUID=CO1.NTC.5454529&amp;isFromPublicArea=True&amp;isModal=False</t>
  </si>
  <si>
    <t>OPSP-VIN-0007-2024</t>
  </si>
  <si>
    <t>CO1.REQ.5556627</t>
  </si>
  <si>
    <t>PRESTAR LOS SERVICIOS COMO PROFESIONAL EN NEGOCIOS INTERNACIONALES EN LA VICERRECTORÍA DE INVESTIGACIÓN. PARA EL CUMPLIMIENTO DEL OBJETO, EL CONTRATISTA SE COMPROMETE A CUMPLIR CON LAS SIGUIENTES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A LOS INVESTIGADORES EN LA REALIZACIÓN DE SONDEOS COMERCIALES DE PRODUCTOS, BIENES Y SER</t>
  </si>
  <si>
    <t>RAY JESUS FANDIÑO GARCIA</t>
  </si>
  <si>
    <t>https://community.secop.gov.co/Public/Tendering/OpportunityDetail/Index?noticeUID=CO1.NTC.5454334&amp;isFromPublicArea=True&amp;isModal=False</t>
  </si>
  <si>
    <t>OPSP-VIN-0008-2024</t>
  </si>
  <si>
    <t>CO1.REQ.5556804</t>
  </si>
  <si>
    <t>PRESTAR LOS SERVICIOS PROFESIONALES COMO INGENIERO INDUSTRIAL EN LA VICERRECTORÍA DE INVESTIGACIÓN. PARA EL CUMPLIMIENTO DEL OBJETO, EL CONTRATISTA SE COMPROMETE A CUMPLIR CON LAS SIGUIENTES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A LOS INVESTIGADORES EN LA REALIZACIÓN DE SONDEOS COMERCIALES DE PRODUCTOS, BIENES Y SERVICIO</t>
  </si>
  <si>
    <t>JUAN CARLOS RESTREPO CUELLAR</t>
  </si>
  <si>
    <t>https://community.secop.gov.co/Public/Tendering/OpportunityDetail/Index?noticeUID=CO1.NTC.5454451&amp;isFromPublicArea=True&amp;isModal=False</t>
  </si>
  <si>
    <t>OPSP-VIN-0009-2024</t>
  </si>
  <si>
    <t>CO1.REQ.5556986</t>
  </si>
  <si>
    <t>PRESTAR LOS SERVICIOS PROFESIONALES COMO INGENIERA INDUSTRIAL EN LA VICERRECTORÍA DE INVESTIGACIÓN. PARA EL CUMPLIMIENTO DEL OBJETO, EL CONTRATISTA SE COMPROMETE A CUMPLIR CON LAS SIGUIENTES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EN EL CARGUE DE LOS CONTRATOS Y ACTAS MODIFICATORIAS DE LAS ORDENES DE GASTO EXPEDIDOS POR LA</t>
  </si>
  <si>
    <t>LIZETH CAROLINA LOZANO VASQUEZ</t>
  </si>
  <si>
    <t>https://community.secop.gov.co/Public/Tendering/OpportunityDetail/Index?noticeUID=CO1.NTC.5454547&amp;isFromPublicArea=True&amp;isModal=False</t>
  </si>
  <si>
    <t>OPSP-VIN-0010-2024</t>
  </si>
  <si>
    <t>CO1.REQ.5556825</t>
  </si>
  <si>
    <t>PRESTAR LOS SERVICIOS PROFESIONALES COMO CONTADOR PÚBLICO EN EL GRUPO DE PRESUPUESTO DE LA UNIVERSIDAD DEL MAGDALENA. PARA EL CUMPLIMIENTO DEL OBJETO, EL CONTRATISTA SE COMPROMETE A CUMPLIR CON LAS SIGUIENTES ACTIVIDADES: 1. DILIGENCIAR EN EL SINAP LAS SOLICITADOS DE CDP PARA CADA PROYECTO INTERNO Y EXTERNO O DEL PLAN DE ACCIÓN INSTITUCIONAL Y AUTORIZADAS POR LA VICERRECTORÍA DE INVESTIGACIÓN. 2. REVISAR DETALLADAMENTE LOS DOCUMENTOS REQUERIDOS EN LA ETAPA PRECONTRACTUAL PARA ELABORAR EN EL SINAP LOS COMPROMISOS PRESUPUESTALES DE LAS ÓRDENES Y RESOLUCIONES AUTORIZADAS POR LA VICERRECTORIA DE INVESTIGACIÓN. 3. ELABORAR EN EL SINAP LAS ADICIONES, DISMINUCIONES, ANULACIONES DE RECURSOS A LOS CDP EXPEDIDOS DE CADA PROYECTO INTERNO Y EXTERNO O DEL PLAN DE ACCIÓN INSTITUCIONAL Y AUTORIZADAS POR LA VICERRECTORÍA DE INVESTIGACIÓN. 4. REALIZAR EN EL SINAP LAS ADICIONES, DISMINUCIONES, ANULACIONES DE RECURSOS A LOS COMPROMISOS Y RESERVAS PRESUPUESTA</t>
  </si>
  <si>
    <t>CLAUDIA PATRICIA RUIZ PINO</t>
  </si>
  <si>
    <t>ANA FLORA JIMENEZ DE LA HOZ</t>
  </si>
  <si>
    <t>https://community.secop.gov.co/Public/Tendering/OpportunityDetail/Index?noticeUID=CO1.NTC.5454557&amp;isFromPublicArea=True&amp;isModal=False</t>
  </si>
  <si>
    <t>OPSP-VIN-0011-2024</t>
  </si>
  <si>
    <t>CO1.REQ.5556632</t>
  </si>
  <si>
    <t>PRESTAR LOS SERVICIOS PROFESIONALES EN EL GRUPO DE TESORERÍA DE LA UNIVERSIDAD DEL MAGDALENA. PARA EL CUMPLIMIENTO DEL OBJETO, EL CONTRATISTA SE COMPROMETE A CUMPLIR CON LAS SIGUIENTES ACTIVIDADES: 1. VERIFICAR EL TRÁMITE DE LAS SOLICITUDES DE PAGOS RECIBIDAS POR LA VICERRECTORÍA DE INVESTIGACIÓN. 2. TRAMITAR LAS SOLICITUDES DE INFORMACIÓN RECIBIDAS POR LA VICERRECTORÍA DE INVESTIGACIÓN. 3. APOYAR EN EL CONTROL FINANCIERO A LOS CONVENIOS SUSCRITOS POR LA INSTITUCIÓN Y VERIFICAR EL COMPORTAMIENTO DEL FLUJO DE CAJA DE LOS DIFERENTES PROYECTOS ADSCRITOS A LA VICERRECTORA DE INVESTIGACIÓN. 4. COADYUVAR EN LA ELABORACIÓN DE COMPROBANTES DE PAGOS DE LA OFICINA DE TESORERÍA. 5. ENVIAR REPORTE DIARIO AL GRUPO DE ADMISIONES DE LOS RECAUDOS EN SINAP DE LAS PLATAFORMAS BANCARIAS QUE NO TENGAN ACCESO. 6. ELABORAR LOS COMPROBANTES DE INGRESOS EN SINAP DE LOS RECAUDOS POR CONCEPTO DE MATRÍCULAS, VENTA DE SERVICIOS Y OTROS 7. APOYAR EN LA PROYECCIÓN DE L</t>
  </si>
  <si>
    <t>TAHIS ELENA ABUABARA LARA</t>
  </si>
  <si>
    <t>ALIX SAIRIS RAMOS FUENTES</t>
  </si>
  <si>
    <t>https://community.secop.gov.co/Public/Tendering/OpportunityDetail/Index?noticeUID=CO1.NTC.5454123&amp;isFromPublicArea=True&amp;isModal=False</t>
  </si>
  <si>
    <t>OPSP-VIN-0012-2024</t>
  </si>
  <si>
    <t>CO1.REQ.5557074</t>
  </si>
  <si>
    <t xml:space="preserve">PRESTAR LOS SERVICIOS PROFESIONALES EN LA EDITORIAL UNIMAGDALENA. PARA EL CUMPLIMIENTO DEL OBJETO, EL CONTRATISTA SE COMPROMETE A CUMPLIR CON LAS SIGUIENTES ACTIVIDADES: 1. ASESORAR LOS PROCESOS DE EDICIÓN Y PUBLICACIÓN DE LA EDITORIAL UNIMAGDALENA. 2. ADELANTAR ACCIONES DE SEGUIMIENTO Y CONTROL DE LOS PROCESOS DE PUBLICACIONES DE LA EDITORIAL UNIMAGDALENA. 3. PREPARAR LOS DIVERSOS TÉRMINOS DE CONVOCATORIAS DE APOYO A PUBLICACIÓN QUE REALIZARÁ LA EDITORIAL. 4. EJECUTAR Y DESARROLLAR ACTIVIDADES TENDIENTES A LA REALIZACIÓN DE LA FERIA DEL LIBRO DE SANTA MARTA 2023. 5. ELABORAR Y ENTREGAR INFORMES, PLANES, ACCIONES Y DEMÁS INFORMACIÓN QUE SOLICITEN LAS DEPENDENCIAS DE LA INSTITUCIÓN RELACIONADAS CON LAS ACTIVIDADES DE LA EDITORIAL. 6. ASESORAR EL CUMPLIMIENTO DE LAS METAS ESTABLECIDAS PARA LA EDITORIAL EN EL PLAN DE ACCIÓN 2024. 7. ELABORAR Y GESTIONAR CONVENIOS DE COEDICIÓN CON OTRAS INSTITUCIONES PARA LA PUBLICACIÓN DE OBRAS. 8. VELAR POR </t>
  </si>
  <si>
    <t>ANGELICA MARIA CORTES MARTINEZ</t>
  </si>
  <si>
    <t>https://community.secop.gov.co/Public/Tendering/OpportunityDetail/Index?noticeUID=CO1.NTC.5452903&amp;isFromPublicArea=True&amp;isModal=False</t>
  </si>
  <si>
    <t>OPSP-VIN-0013-2024</t>
  </si>
  <si>
    <t>CO1.REQ.5557653</t>
  </si>
  <si>
    <t>PRESTAR LOS SERVICIOS PROFESIONALES COMO CONTADOR PÚBLICO PARA ATENDER LOS DIFERENTES TRÁMITES Y SERVICIOS QUE SE DEBEN SURTIR EN EL GRUPO DE CONTABILIDAD. PARA EL CUMPLIMIENTO DEL OBJETO EL CONTRATISTA SE COMPROMETE A CUMPLIR CON LAS SIGUIENTES ACTIVIDADES: 1. APOYAR AL GRUPO DE CONTABILIDAD EN LA ELABORACIÓN DE CUENTAS POR PAGAR Y OBLIGACIONES PRESUPUESTALES. 2. APOYAR AL PROFESIONAL ESPECIALIZADO DEL GRUPO DE CONTABILIDAD EN LA ELABORACIÓN DE LOS INFORMES FINANCIEROS DE AVANCES Y FINALES DE PROYECTOS. 3. APOYAR AL TÉCNICO ADMINISTRATIVO DEL GRUPO DE CONTABILIDAD EN LA ELABORACIÓN Y EXPEDICIÓN DE CERTIFICADOS DE PAZ Y SALVO DE AVANCES, AUTORIZADOS POR LA VICERRECTORÍA DE INVESTIGACIÓN. 4. APOYAR AL PROFESIONAL ESPECIALIZADO DEL GRUPO DE CONTABILIDAD EN LAS ACTIVIDADES INHERENTES PROPIAS DE LOS DIFERENTES TRÁMITES DE PAGOS ENVIADOS DESDE LA VICERRECTORÍA DE INVESTIGACIÓN A LA DIRECCIÓN FINANCIERA. 5. COORDINAR CON EL PROFESIONAL UNIVERSIT</t>
  </si>
  <si>
    <t>DALIANYS  DE JESUS  PASTRANA  MARTINEZ</t>
  </si>
  <si>
    <t>DEWAR ENRIQUE LOPEZ MORGAN</t>
  </si>
  <si>
    <t>https://community.secop.gov.co/Public/Tendering/OpportunityDetail/Index?noticeUID=CO1.NTC.5454307&amp;isFromPublicArea=True&amp;isModal=False</t>
  </si>
  <si>
    <t>OPSP-VIN-0014-2024</t>
  </si>
  <si>
    <t>CO1.REQ.5557482</t>
  </si>
  <si>
    <t>ISABEL MARIA CALLE SANGUINO</t>
  </si>
  <si>
    <t>https://community.secop.gov.co/Public/Tendering/OpportunityDetail/Index?noticeUID=CO1.NTC.5454543&amp;isFromPublicArea=True&amp;isModal=False</t>
  </si>
  <si>
    <t>OPSP-VIN-0015-2024</t>
  </si>
  <si>
    <t>CO1.REQ.5559067</t>
  </si>
  <si>
    <t>PRESTAR LOS SERVICIOS PROFESIONALES EN LA VICERRECTORÍA DE INVESTIGACIÓN. PARA EL CUMPLIMIENTO DEL OBJETO, EL CONTRATISTA SE COMPROMETE A CUMPLIR CON LAS SIGUIENTES ACTIVIDADES: 1. APOYAR EN EL SEGUIMIENTO DE LAS COMUNICACIONES ELECTRÓNICAS DE LA VICERRECTORÍA DE INVESTIGACIÓN. 2. APOYAR EL SEGUIMIENTO EN EL MANEJO DE LA AGENDA DEL VICERRECTOR DE INVESTIGACIÓN Y ORGANIZACIÓN DE REUNIONES EN LA VIN. 3. APOYAR EN LA GESTIÓN DE DOCUMENTOS REMITIDOS A LA VICERRECTORÍA, Y DOCUMENTOS PARA LA FIRMA DEL VICERRECTOR. 4. APOYAR LA GESTIÓN DEL PROGRAMA DE FINANCIACIÓN PARA LA FORMACIÓN CIENTÍFICA. 5. APOYAR EN LA GESTIÓN DE LAS SOLICITUDES DE LAS UNIDADES ADSCRITAS A LA VICERRECTORÍA DE INVESTIGACIÓN. 6. APOYAR EN LA GESTIÓN Y CONSOLIDACIÓN DE LAS SOLICITUDES DE INFORMACIÓN REQUERIDAS POR OTRAS
DEPENDENCIAS. 7. APOYAR EN EL CARGUE DE LAS SOLICITUDES DE LAS UNIDADES AL SISTEMA DE CORRESPONDENCIA INSTITUCIONAL. 8. APOYAR A LA VICERRECTORÍA EN LO REFER</t>
  </si>
  <si>
    <t>ANA CAROLINA RAMOS BOTTO</t>
  </si>
  <si>
    <t>https://community.secop.gov.co/Public/Tendering/OpportunityDetail/Index?noticeUID=CO1.NTC.5454531&amp;isFromPublicArea=True&amp;isModal=False</t>
  </si>
  <si>
    <t>OPSP-VIN-0016-2024</t>
  </si>
  <si>
    <t xml:space="preserve"> CO1.REQ.5576896</t>
  </si>
  <si>
    <t>PRESTAR LOS SERVICIOS PROFESIONALES EN LA EDITORIAL UNIMAGDALENA. PARA EL CUMPLIMIENTO DEL OBJETO EL CONTRATISTA SE COMPROMETE A CUMPLIR CON LAS SIGUIENTES ACTIVIDADES: 1. ELABORAR Y ENTREGAR UN INFORME DE LAS VENTAS DIGITALES Y FÍSICAS REALIZADAS POR LA EDITORIAL EN LOS AÑOS 2022 Y 2023. 2. ELABORAR Y ENTREGAR UN INFORME DEL INVENTARIO FINAL DE LA EDITORIAL Y DE LOS DISTRIBUIDORES AUTORIZADOS</t>
  </si>
  <si>
    <t>KEISY PAOLA MIRANDA ALVAREZ</t>
  </si>
  <si>
    <t>https://community.secop.gov.co/Public/Tendering/OpportunityDetail/Index?noticeUID=CO1.NTC.5471271&amp;isFromPublicArea=True&amp;isModal=False</t>
  </si>
  <si>
    <t>OPSP-VIN-0017-2024</t>
  </si>
  <si>
    <t>CO1.REQ.5575319</t>
  </si>
  <si>
    <t xml:space="preserve">PRESTAR LOS SERVICIOS PROFESIONALES EN LA DIRECCIÓN DE GESTIÓN DEL CONOCIMIENTO. PARA EL CUMPLIMIENTO DEL OBJETO EL CONTRATISTA SE COMPROMETE A CUMPLIR CON LAS SIGUIENTES ACTIVIDADES: 1. APOYAR A LA DIRECCIÓN DE GESTIÓN DEL CONOCIMIENTO EN LA ESTRUCTURACIÓN DE PROPUESTAS/PROYECTOS, ELABORACIÓN Y RECOLECCIÓN DE DOCUMENTOS REQUERIDOS EN CONVOCATORIA EN LAS CUALES PARTICIPE LA VICERRECTORÍA DE INVESTIGACIÓN Y SUS UNIDADES, ASÍ COMO APOYAR EL CUMPLIMIENTO DE REQUISITOS DE LAS FUENTES DE FINANCIACIÓN. 2. APOYAR A LA DIRECCIÓN DE GESTIÓN DEL CONOCIMIENTO EN LA REVISIÓN DE LOS PRESUPUESTOS DE LAS PROPUESTAS /PROYECTOS EN LAS CUALES PARTICIPE LA VICERRECTORÍA DE INVESTIGACIÓN Y SUS UNIDADES. 3. BRINDAR ACOMPAÑAMIENTO A LOS INVESTIGADORES DE LA UNIVERSIDAD DEL MAGDALENA EN LA POSTULACIÓN DE PROPUESTAS/PROYECTOS EN CONVOCATORIAS NACIONALES E INTERNACIONALES. 4. APOYAR A LA DIRECCIÓN DE GESTIÓN DEL CONOCIMIENTO EN EL DILIGENCIAMIENTO, INSCRIPCIÓN Y </t>
  </si>
  <si>
    <t>DAVID ENRIQUE LOPEZ ALFARO</t>
  </si>
  <si>
    <t>MONICA LASTENIA ZULBARAN JIMENEZ</t>
  </si>
  <si>
    <t>https://community.secop.gov.co/Public/Tendering/OpportunityDetail/Index?noticeUID=CO1.NTC.5470462&amp;isFromPublicArea=True&amp;isModal=False</t>
  </si>
  <si>
    <t>OPSP-VIN-0018-2024</t>
  </si>
  <si>
    <t>CO1.REQ.5577539</t>
  </si>
  <si>
    <t>PRESTAR LOS SERVICIOS PROFESIONALES EN LA EDITORIAL DE LA UNIVERSIDAD DEL MAGDALENA. PARA EL CUMPLIMIENTO DEL OBJETO EL CONTRATISTA SE COMPROMETE A CUMPLIR CON LAS SIGUIENTES ACTIVIDADES: 1. REVISAR Y PROPONER LAS ESPECIFICACIONES TÉCNICAS QUE UTILIZARAN LAS PUBLICACIONES FÍSICAS Y DIGITALES DE LA EDITORIAL UNIMAGDALENA. 2. DIAGRAMACIÓN DE DIVERSAS PUBLICACIONES DE LA EDITORIAL EN FORMATO FÍSICO O DIGITAL (INCLUYE VERSIÓN EPUB Y PDF). 3. REVISIÓN Y APROBACIÓN DE LA MUESTRA FINAL DE LA OBRA EN FORMATO FÍSICO Y DIGITAL. 4. ADELANTAR LOS TRÁMITES ANTE LAS ENTIDADES RESPONSABLES DE LAS CATALOGACIONES EN LA FUENTE DE LAS PUBLICACIONES DE LA EDITORIAL. 5. COMUNICAR EL INICIO DE PROCESO DE SOLICITUD DE LOS ISBN Y DOI AL EQUIPO DE LA EDITORIAL DE LAS PUBLICACIONES EN PROCESO. 6. SOLICITAR LOS ISSN NECESARIOS DE LAS PUBLICACIONES DE LA EDITORIAL. 7. ADELANTAR LOS TRÁMITES PERMITENTES PARA LA ENTREGA DE COTIZACIONES DE LAS PUBLICACIONES QUE SE ENVI</t>
  </si>
  <si>
    <t>LUIS  FELIPE MARQUEZ LORA</t>
  </si>
  <si>
    <t>https://community.secop.gov.co/Public/Tendering/OpportunityDetail/Index?noticeUID=CO1.NTC.5470830&amp;isFromPublicArea=True&amp;isModal=False</t>
  </si>
  <si>
    <t>OPSP-VIN-0019-2024</t>
  </si>
  <si>
    <t>CO1.REQ.5577976</t>
  </si>
  <si>
    <t>PRESTAR LOS SERVICIOS PROFESIONALES EN LA EDITORIAL UNIMAGDALENA. PARA EL CUMPLIMIENTO DEL OBJETO, EL CONTRATISTA SE COMPROMETE A CUMPLIR CON LAS SIGUIENTES ACTIVIDADES 1. ASIGNAR MATERIAL Y REALIZAR SEGUIMIENTO A LOS PROCESOS DE EVALUACIÓN, EDICIÓN, IMPRESIÓN, DIVULGACIÓN Y COMERCIALIZACIÓN DE LAS PUBLICACIONES DE LA EDITORIAL UNIMAGDALENA, SEGÚN LO ESTABLECIDO EN EL REGLAMENTO DE LA EDITORIAL. 2. APOYAR EN LA ELABORACIÓN Y ENTREGA DE LOS DIVERSOS INFORMES QUE SOLICITAN LAS DEPENDENCIAS DE LA INSTITUCIÓN DE LAS ACTIVIDADES REALIZADAS POR LA EDITORIAL EN TEMAS DE EDICIÓN, PUBLICACIÓN Y DIVULGACIÓN. 3. APOYAR EN LA VERIFICACIÓN DE CUMPLIMIENTO DE LA NORMATIVIDAD RELACIONADA CON DERECHOS DE AUTOR, ASÍ COMO TAMBIÉN, LA ORIGINALIDAD DE LAS OBRAS QUE INGRESAN AL PROCESO DE EDICIÓN. 4. APOYAR EN LA BÚSQUEDA Y SELECCIÓN DE PARES EVALUADORES EXTERNOS PARA LAS OBRAS A PUBLICAR EN LA EDITORIAL Y ADELANTAR LAS SOLICITUDES PARA SU PAGO Y EXPEDICIÓN D</t>
  </si>
  <si>
    <t>EVELYN ROCIO RUIZ GONZALEZ</t>
  </si>
  <si>
    <t>https://community.secop.gov.co/Public/Tendering/OpportunityDetail/Index?noticeUID=CO1.NTC.5470867&amp;isFromPublicArea=True&amp;isModal=False</t>
  </si>
  <si>
    <t>OPSP-VIN-0020-2024</t>
  </si>
  <si>
    <t>CO1.REQ.5588209</t>
  </si>
  <si>
    <t>PRESTAR LOS SERVICIOS PROFESIONALES EN LA DIRECCIÓN DE GESTIÓN DEL CONOCIMIENTO. PARA EL CUMPLIMIENTO DEL OBJETO EL CONTRATISTA SE COMPROMETE A CUMPLIR CON LAS SIGUIENTES ACTIVIDADES: 1. APOYAR A LA DIRECCIÓN DE GESTIÓN DEL CONOCIMIENTO EN LA FORMULACIÓN Y ESTRUCTURACIÓN DE PROYECTOS QUE SEAN PRESENTADOS POR LA VICERRECTORÍA DE INVESTIGACIÓN, ASÍ COMO EN EL CUMPLIMIENTO DE REQUISITOS DE LAS FUENTES DE FINANCIACIÓN, CUANDO SEA REQUERIDO. 2. APOYAR A LA DIRECCIÓN DE GESTIÓN DEL CONOCIMIENTO EN LA EN REVISIÓN DE DOCUMENTACIÓN COMO: CARTAS DE AVAL, MODELOS DE GOBERNANZA, PRESUPUESTOS Y DEMÁS ANEXOS PARA LAS CONVOCATORIAS DEL SISTEMA GENERAL DE REGALÍAS (SGR). 3. APOYAR A LA DIRECCIÓN DE GESTIÓN DEL CONOCIMIENTO EN EL REGISTRO Y TRANSFERENCIA DE PROYECTOS DE INVERSIÓN EN LA MGA WEB. 4. APOYAR A LA DIRECCIÓN DE GESTIÓN DEL CONOCIMIENTO EN EL ACOMPAÑAMIENTO Y ASESORÍA A LOS INVESTIGADORES EN LAS CONVOCATORIAS DEL PLAN BIENAL DE LA ASCTEI DEL SGR</t>
  </si>
  <si>
    <t>JENIFER PAOLA CANTILLO CEVERICHE</t>
  </si>
  <si>
    <t>https://community.secop.gov.co/Public/Tendering/OpportunityDetail/Index?noticeUID=CO1.NTC.5482901</t>
  </si>
  <si>
    <t>OPSP-VIN-0021-2024</t>
  </si>
  <si>
    <t>CO1.REQ.5588291</t>
  </si>
  <si>
    <t>PRESTAR LOS SERVICIOS PROFESIONALES EN LA DIRECCIÓN DE GESTIÓN DEL CONOCIMIENTO. PARA EL CUMPLIMIENTO DEL OBJETO EL CONTRATISTA SE COMPROMETE A CUMPLIR CON LAS SIGUIENTES ACTIVIDADES: 1. APOYAR A LA DIRECCIÓN DE GESTIÓN DEL CONOCIMIENTO EN EL DILIGENCIAMIENTO, INSCRIPCIÓN Y ACTUALIZACIÓN DE LOS PROYECTOS EN EL SISTEMA DE INFORMACIÓN DE LA VICERRECTORÍA DE INVESTIGACIÓN. 2. APOYAR A LA DIRECCIÓN DE GESTIÓN DEL CONOCIMIENTO EN EL SEGUIMIENTO A LOS PROCESOS RELACIONADOS CON LOS INCENTIVOS OTORGADOS EN EL AÑO 2023 A INVESTIGADORES Y GRUPOS, ASÍ COMO EL SEGUIMIENTO A LOS PROYECTOS RADICADOS COMO PRODUCTO COMPROMETIDO (RESOLUCIÓN 550 DE 2022). 3. APOYAR A LA DIRECCIÓN DE GESTIÓN DEL CONOCIMIENTO EN LA ELABORACIÓN DE LAS ACTAS DE INICIO, SUSPENSIÓN, REINICIO Y PRÓRROGAS, ASÍ COMO OTROS DOCUMENTOS REQUERIDOS EN EL DESARROLLO Y FINALIZACIÓN DE LOS PROYECTOS DE INVESTIGACIÓN. 4. APOYAR A LA DIRECCIÓN DE GESTIÓN DEL CONOCIMIENTO EN EL SEGUIMIENTO DE</t>
  </si>
  <si>
    <t xml:space="preserve">JULIETH  OSORIO </t>
  </si>
  <si>
    <t>https://community.secop.gov.co/Public/Tendering/OpportunityDetail/Index?noticeUID=CO1.NTC.5482908</t>
  </si>
  <si>
    <t>OPSP-VIN-0022-2024</t>
  </si>
  <si>
    <t>CO1.REQ.5588640</t>
  </si>
  <si>
    <t>PRESTAR LOS SERVICIOS PROFESIONALES COMO INGENIERO INDUSTRIAL EN LA VICERRECTORÍA DE INVESTIGACIÓN. PARA EL CUMPLIMIENTO DEL OBJETO, EL CONTRATISTA SE COMPROMETE A CUMPLIR CON LAS SIGUIENTES ACTIVIDADES: 1. COLABORAR EN LA IMPLEMENTACIÓN, EJECUCIÓN Y ELABORACIÓN DE PROCESOS, LINEAMIENTOS Y APLICACIONES DE NORMAS PARA LA GESTIÓN DE LA INVESTIGACIÓN EN LA UNIVERSIDAD. 2. COADYUVAR EN LA IDENTIFICACIÓN, ANÁLISIS, MEDICIÓN Y DOCUMENTACIÓN DE LAS NECESIDADES, OPORTUNIDADES DE MEJORA Y CAPACIDADES DE LOS PROCESOS DE CIENCIA, TECNOLOGÍA E INNOVACIÓN. 3. APOYAR EN LA RECOLECCIÓN DE INFORMACIÓN PARA LA GESTIÓN DE PROCESOS Y PARTICIPAR EN LA FORMULACIÓN, DISEÑO, ORGANIZACIÓN, EJECUCIÓN Y CONTROL DE PLANES Y PROYECTOS DE LA UNIDAD. 4. COADYUVAR EN EL DISEÑO DE ENCUESTAS DE SATISFACCIÓN PARA MEJORAS CONTINUAS EN LOS PROCESOS DE LA GESTIÓN DE LA CIENCIA, TECNOLOGÍA E INNOVACIÓN. 5. APOYAR EN LOS PROCESOS DE CONSOLIDA</t>
  </si>
  <si>
    <t>LUIS FRANCISCO SIMMONS MARIN</t>
  </si>
  <si>
    <t>ELIAS GREGORIO GARCÍA PEROZO</t>
  </si>
  <si>
    <t>https://community.secop.gov.co/Public/Tendering/OpportunityDetail/Index?noticeUID=CO1.NTC.5482933</t>
  </si>
  <si>
    <t>OPSP-VIN-0023-2024</t>
  </si>
  <si>
    <t>CO1.REQ.5588820</t>
  </si>
  <si>
    <t>PRESTAR LOS SERVICIOS PROFESIONALES COMO INGENIERO INDUSTRIAL EN LA VICERRECTORÍA DE INVESTIGACIÓN. PARA EL CUMPLIMIENTO DEL OBJETO, EL CONTRATISTA SE COMPROMETE A CUMPLIR CON LAS SIGUIENTES ACTIVIDADES: 1. COLABORAR EN LA IMPLEMENTACIÓN, EJECUCIÓN Y ELABORACIÓN DE PROCESOS, LINEAMIENTOS Y APLICACIONES DE NORMAS PARA LA GESTIÓN DE LA INVESTIGACIÓN EN LA UNIVERSIDAD. 2. COADYUVAR EN LA IDENTIFICACIÓN, ANÁLISIS, MEDICIÓN Y DOCUMENTACIÓN DE LAS NECESIDADES, OPORTUNIDADES DE MEJORA Y CAPACIDADES DE LOS PROCESOS DE CIENCIA, TECNOLOGÍA E INNOVACIÓN. 3. COADYUVAR EN EL DISEÑO Y APLICACIÓN DE ENCUESTAS DE SATISFACCIÓN PARA MEJORAS CONTINUAS EN LOS PROCESOS DE LA GESTIÓN DE LA CIENCIA, TECNOLOGÍA E INNOVACIÓN.4. APOYAR EN LA RECOLECCIÓN DE INFORMACIÓN PARA LA GESTIÓN DE PROCESOS Y PARTICIPAR EN LA FORMULACIÓN, DISEÑO, ORGANIZACIÓN, EJECUCIÓN Y CONTROL DE PLANES Y PROYECTOS DE LA UNIDAD. 5. COADYUVAR EN EL DISEÑO DE INDICADORES DE CIENCIA, TECNOLOG</t>
  </si>
  <si>
    <t>JESUS DAVID RIBON RAMOS</t>
  </si>
  <si>
    <t>https://community.secop.gov.co/Public/Tendering/OpportunityDetail/Index?noticeUID=CO1.NTC.5482942</t>
  </si>
  <si>
    <t>OPSP-VIN-0024-2024</t>
  </si>
  <si>
    <t>CO1.REQ.5588854</t>
  </si>
  <si>
    <t xml:space="preserve">PRESTACIÓN DE SERVICIOS PROFESIONALES EN LA DIRECCIÓN DE GESTIÓN DEL CONOCIMIENTO. PARA EL CUMPLIMIENTO DEL OBJETO, EL CONTRATISTA SE COMPROMETE A CUMPLIR CON LAS SIGUIENTES ACTIVIDADES: 1. APOYAR A LA DIRECCIÓN DE GESTIÓN DEL CONOCIMIENTO EN EL DILIGENCIAMIENTO, INSCRIPCIÓN Y ACTUALIZACIÓN DE LOS PROYECTOS EN EL SISTEMA DE INFORMACIÓN DE LA VICERRECTORÍA DE INVESTIGACIÓN. 2. APOYAR A LA DIRECCIÓN DE GESTIÓN DEL CONOCIMIENTO EN EL SEGUIMIENTO A LOS PROCESOS RELACIONADOS CON LOS INCENTIVOS OTORGADOS EN EL AÑO 2023 A INVESTIGADORES Y GRUPOS, ASÍ COMO INCENTIVOS QUE SE ENCUENTREN PENDIENTES POR EJECUTAR Y EL SEGUIMIENTO A LOS PROYECTOS RADICADOS COMO PRODUCTO COMPROMETIDO (RESOLUCIÓN 550 DE 2022). 3. APOYAR A LA DIRECCIÓN DE GESTIÓN DEL CONOCIMIENTO EN LA ELABORACIÓN DE LAS ACTAS DE INICIO, SUSPENSIÓN, REINICIO Y PRÓRROGAS, ASÍ COMO OTROS DOCUMENTOS REQUERIDOS EN EL DESARROLLO Y FINALIZACIÓN DE LOS PROYECTOS DE INVESTIGACIÓN. 4. APOYAR A LA </t>
  </si>
  <si>
    <t>STELLA JUDITH SALAS SALAZAR</t>
  </si>
  <si>
    <t>https://community.secop.gov.co/Public/Tendering/OpportunityDetail/Index?noticeUID=CO1.NTC.5482949</t>
  </si>
  <si>
    <t>OPSP-VIN-0025-2024</t>
  </si>
  <si>
    <t>CO1.REQ.5587842</t>
  </si>
  <si>
    <t>PRESTACIÓN DE SERVICIOS PROFESIONALES EN LA DIRECCIÓN DE GESTIÓN DEL CONOCIMIENTO. PARA EL CUMPLIMIENTO DEL OBJETO, EL CONTRATISTA SE COMPROMETE A CUMPLIR CON LAS SIGUIENTES ACTIVIDADES: 1. APOYAR A LA DIRECCIÓN DE GESTIÓN DEL CONOCIMIENTO EN EL DILIGENCIAMIENTO, INSCRIPCIÓN Y ACTUALIZACIÓN DE LOS PROYECTOS EN EL SISTEMA DE INFORMACIÓN DE LA VICERRECTORÍA DE INVESTIGACIÓN. 2. APOYAR A LA DIRECCIÓN DE GESTIÓN DEL CONOCIMIENTO EN EL SEGUIMIENTO A LOS PROCESOS RELACIONADOS CON LOS INCENTIVOS OTORGADOS EN EL AÑO 2023 A INVESTIGADORES Y GRUPOS, ASÍ COMO EL SEGUIMIENTO A LOS PROYECTOS RADICADOS COMO PRODUCTO COMPROMETIDO (RESOLUCIÓN 550 DE 2022). 3. APOYAR A LA DIRECCIÓN DE GESTIÓN DEL CONOCIMIENTO EN LA ELABORACIÓN DE LAS ACTAS DE INICIO, SUSPENSIÓN, REINICIO Y PRÓRROGAS, ASÍ COMO OTROS DOCUMENTOS REQUERIDOS EN EL DESARROLLO Y FINALIZACIÓN DE LOS PROYECTOS DE INVESTIGACIÓN. 4. APOYAR A LA DIRECCIÓN DE GESTIÓN DEL CONOCIMIENTO EN EL SEGUIMIENTO</t>
  </si>
  <si>
    <t>VANYRA VANESSA MARTINEZ RAMOS</t>
  </si>
  <si>
    <t>https://community.secop.gov.co/Public/Tendering/OpportunityDetail/Index?noticeUID=CO1.NTC.5482925</t>
  </si>
  <si>
    <t>OPSP-VIN-0026-2024</t>
  </si>
  <si>
    <t>CO1.REQ.5588132</t>
  </si>
  <si>
    <t>PRESTAR LOS SERVICIOS PROFESIONALES EN LA EDITORIAL UNIMAGDALENA. PARA EL CUMPLIMIENTO DEL OBJETO, EL CONTRATISTA SE COMPROMETE A CUMPLIR CON LAS SIGUIENTES ACTIVIDADES: 1. APOYAR EL SEGUIMIENTO DE LA APLICACIÓN DE CRITERIOS DE CALIDAD NECESARIOS PARA LA PUBLICACIÓN Y PROMOCIÓN DE LA REVISTA JANGWA PANA 2. VELAR POR EL CUMPLIMIENTO DE LOS REQUISITOS DE CLASIFICACIÓN DE LA REVISTA EN BASES E ÍNDICES BIBLIOGRÁFICOS. 3. EXAMINAR QUE LOS ARTÍCULOS DE REVISADOS PARA PUBLICACIÓN CUMPLAN CON LO ESTABLECIDO EN LA GUÍA DE AUTORES Y QUE UNA VEZ REVISADOS POR EL SOFTWARE DE ORIGINALIDAD ESTOS SEAN INÉDITOS Y NO ESTÉN PUBLICADOS EN OTRAS REVISTAS. 4. APOYAR EN LA BÚSQUEDA Y SELECCIÓN DE PARES EVALUADORES PARA LOS ARTÍCULOS QUE SE ENCUENTRAN EN PROCESO DE PUBLICACIÓN. 5. COADYUVAR EN LOS PROCESOS DE APERTURA DE CONVOCATORIAS PARA PROMOVER LA PUBLICACIÓN DE ARTÍCULOS EN LA REVISTA JANGWA PANA 6. MANTENER ACTUALIZADA LA DISTINTA INFORMACIÓN DE LA REVIST</t>
  </si>
  <si>
    <t>YISETH PAOLA MEJIA MARTINEZ</t>
  </si>
  <si>
    <t>https://community.secop.gov.co/Public/Tendering/OpportunityDetail/Index?noticeUID=CO1.NTC.5482938</t>
  </si>
  <si>
    <t>OPSP-VIN-0027-2024</t>
  </si>
  <si>
    <t>CO1.REQ.5588071</t>
  </si>
  <si>
    <t xml:space="preserve">PRESTAR LOS SERVICIOS PROFESIONALES EN LA DIRECCIÓN DE TRANSFERENCIA DEL CONOCIMIENTO Y PROPIEDAD INTELECTUAL DE LA VICERRECTORÍA DE INVESTIGACIÓN. PARA EL CUMPLIMIENTO DEL OBJETO, EL CONTRATISTA SE COMPROMETE A CUMPLIR CON LAS SIGUIENTES ACTIVIDADES: 1. APOYAR A LA DIRECCIÓN DE TRANSFERENCIA DE CONOCIMIENTO Y PROPIEDAD INTELECTUAL EN EL DISEÑO, IDENTIDAD GRÁFICA Y DESARROLLO DE IMÁGENES PARA EVENTOS PRESENCIALES O VIRTUALES REALIZADOS POR LA VICERRECTORÍA DE INVESTIGACIÓN Y SUS UNIDADES. 2. APOYAR A LA DIRECCIÓN DE TRANSFERENCIA DE CONOCIMIENTO Y PROPIEDAD INTELECTUAL EN EL DISEÑO DE PIEZAS PROMOCIONALES FÍSICAS Y DIGITALES (AFICHES, BROCHOURE, TARJETAS, PENDONES, VOLANTES, PLEGABLES, BANNERS, BACKINGS, BOTONES, ESTANDARTES, VALLAS, MEMBRETES, ETC.) QUE SEAN SOLICITADAS POR PARTE DE LA VICERRECTORÍA DE INVESTIGACIÓN Y SUS UNIDADES. 3. APOYAR A LA DIRECCIÓN DE TRANSFERENCIA DE CONOCIMIENTO Y PROPIEDAD INTELECTUAL EN EL DISEÑO DE PORTADAS </t>
  </si>
  <si>
    <t>ANDRES FELIPE MORENO TORO</t>
  </si>
  <si>
    <t>https://community.secop.gov.co/Public/Tendering/OpportunityDetail/Index?noticeUID=CO1.NTC.5482836</t>
  </si>
  <si>
    <t>OPSP-VIN-0028-2024</t>
  </si>
  <si>
    <t>CO1.REQ.5588432</t>
  </si>
  <si>
    <t>PRESTAR LOS SERVICIOS PROFESIONALES EN LA VICERRECTORÍA DE INVESTIGACIÓN. PARA EL CUMPLIMIENTO DEL OBJETO EL CONTRATISTA SE COMPROMETE A CUMPLIR CON LAS SIGUIENTES ACTIVIDADES: 1. APOYAR LA GESTIÓN DE LA VIN CON LA REALIZACIÓN DE ACTIVIDADES DE PROYECTOS ESTRATÉGICOS CONCERTADOS EN LOS PLANES DE ACCIÓN Y ACUERDO DE GESTIÓN RECTORAL. 2. APOYAR EN LA ORGANIZACIÓN DE ACTIVIDADES ACADÉMICAS, DE INVESTIGACIÓN Y DE DIVULGACIÓN CIENTÍFICA DE LA VIN ORDENADAS POR LA RECTORÍA Y CON SU RESPONSABILIDAD DEL VICERRECTOR. 3. REALIZAR ACTIVIDADES DE ACOMPAÑAMIENTO AL VICERRECTOR DE INVESTIGACIÓN EN LA GESTIÓN Y CONSECUCIÓN DE RECURSOS DE FUENTES EXTERNAS Y RELACIONES CON EL ENTORNO. 4. REALIZAR ACOMPAÑAMIENTO TELEFÓNICO A LAS REUNIONES Y ACTIVIDADES PROGRAMADAS POR EL VICERRECTOR DE INVESTIGACIÓN. 5. APOYAR LA ELABORACIÓN DE INFORMES, GESTIONAR LA INFORMACIÓN Y DOCUMENTACIÓN SOLICITADA POR EL VICERRECTOR DE INVESTIGACIÓN, REFERENTES A LAS ACTIVIDADES AC</t>
  </si>
  <si>
    <t>ANGIE PAOLA MONTERO LAGOS</t>
  </si>
  <si>
    <t>https://community.secop.gov.co/Public/Tendering/OpportunityDetail/Index?noticeUID=CO1.NTC.5482842</t>
  </si>
  <si>
    <t>OPSP-VIN-0029-2024</t>
  </si>
  <si>
    <t>CO1.REQ.5587564</t>
  </si>
  <si>
    <t>PRESTAR LOS SERVICIOS PROFESIONALES EN LA DIRECCIÓN DE TRANSFERENCIA DE CONOCIMIENTO Y PROPIEDAD INTELECTUAL DE LA VICERRECTORÍA DE INVESTIGACIÓN. PARA EL CUMPLIMIENTO DEL OBJETO EL CONTRATISTA SE COMPROMETE A CUMPLIR CON LAS SIGUIENTES ACTIVIDADES: 1. APOYAR EN LA ELABORACIÓN DE LOS DIFERENTES INFORMES DE GESTIÓN QUE SEAN SOLICITADOS A LA DIRECCIÓN DE TRANSFERENCIA DE CONOCIMIENTO Y PROPIEDAD INTELECTUAL. 2. APOYAR CON LA ELABORACIÓN Y SEGUIMIENTO A TODO EL CICLO DE LOS TRÁMITES DE EJECUCIÓN FINANCIERA PARA LA DIRECCIÓN DE TRANSFERENCIA DEL CONOCIMIENTO Y PROPIEDAD INTELECTUAL. 3. APOYAR CON EL SEGUIMIENTO Y REPORTE DE INDICADORES DE LA DIRECCIÓN DE TRANSFERENCIA DEL CONOCIMIENTO (PLAN DE ACCIÓN, PLAN DE DESARROLLO, SNIES, GREENMETRICS, ETC.). 4. APOYAR CON LA CONSOLIDACIÓN DE
LOS SOPORTES DE LOS INDICADORES PARA EL ARCHIVO DIGITAL DE LA DIRECCIÓN DE TRANSFERENCIA DEL CONOCIMIENTO Y PROPIEDAD INTELECTUAL. 5. APOYAR CON LA CONSOLIDACIÓN D</t>
  </si>
  <si>
    <t>DIANA CAROLINA MORALES CERVANTES</t>
  </si>
  <si>
    <t>https://community.secop.gov.co/Public/Tendering/OpportunityDetail/Index?noticeUID=CO1.NTC.5482844</t>
  </si>
  <si>
    <t>OPSP-VIN-0030-2024</t>
  </si>
  <si>
    <t>CO1.REQ.5590414</t>
  </si>
  <si>
    <t>PRESTAR LOS SERVICIOS PROFESIONALES EN LA VIGILANCIA CIENTÍFICA Y TECNOLÓGICA DE LA VICERRECTORÍA DE INVESTIGACIÓN. PARA EL CUMPLIMIENTO DEL OBJETO EL CONTRATISTA SE COMPROMETE A CUMPLIR CON LAS SIGUIENTES ACTIVIDADES: 1. COADYUVAR EN EL DESARROLLO Y DOCUMENTACIÓN DE ESTUDIOS DE VIGILANCIA E INTELIGENCIA CIENTÍFICA Y TECNOLÓGICA QUE  SUPLAN LAS NECESIDADES DE LA VICERRECTORÍA DE INVESTIGACIÓN, SUS UNIDADES DE GESTIÓN Y LAS DEMÁS UNIDADES DE LA UNIVERSIDAD Y LLEVAR UN REGISTRO HISTÓRICO DE LOS MISMOS. 2. COADYUVAR EN EL DISEÑO, EJECUCIÓN Y REGISTRO DE PROCESOS DE MEDICIÓN Y EVALUACIÓN DE CAPACIDADES, IDENTIFICACIÓN DE NECESIDADES Y DE OPORTUNIDADES PARA ACTIVIDADES DE INVESTIGACIÓN, CREACIÓN, INNOVACIÓN Y EMPRENDIMIENTO. 3. COADYUVAR EN EL DISEÑO Y LA CONSTRUCCIÓN DE PLANES Y AGENDAS DE INVESTIGACIÓN, CREACIÓN, INNOVACIÓN Y EMPRENDIMIENTO DE LA UNIVERSIDAD DEL MAGDALENA. 4. APOYAR LA RECOPILACIÓN Y ANÁLISIS DE INFORMACIÓN DE AUTOEVALUACIÓN</t>
  </si>
  <si>
    <t>LIBARDO JOSE ESCOBAR TOLEDO</t>
  </si>
  <si>
    <t>https://community.secop.gov.co/Public/Tendering/OpportunityDetail/Index?noticeUID=CO1.NTC.5482386</t>
  </si>
  <si>
    <t>OPSP-VIN-0031-2024</t>
  </si>
  <si>
    <t>CO1.REQ.5590816</t>
  </si>
  <si>
    <t>PRESTAR LOS SERVICIOS PROFESIONALES EN LA DIRECCIÓN DE TRANSFERENCIA DE CONOCIMIENTO Y PROPIEDAD INTELECTUAL DE LA VICERRECTORÍA DE INVESTIGACIÓN. PARA EL CUMPLIMIENTO DEL OBJETO EL CONTRATISTA SE COMPROMETE A CUMPLIR CON LAS SIGUIENTES ACTIVIDADES: 1. BRINDAR APOYO A LA REALIZACIÓN DE LOS EJERCICIOS DE IDENTIFICACIÓN DE ACTIVOS DE PROPIEDAD INTELECTUAL SUSCEPTIBLES DE PROTECCIÓN Y TRANSFERENCIA CON LOS GRUPOS DE INVESTIGACIÓN. 2. APOYAR LOS EJERCICIOS DE BÚSQUEDA Y ANÁLISIS DE INFORMACIÓN TECNOLÓGICA (PROPIEDAD INDUSTRIAL) EN BASES DE DATOS DE PROPIEDAD INTELECTUAL. 3. APOYAR EN EL DISEÑO E IMPLEMENTACIÓN DE ESTRATEGIAS (BOLETINES TECNOLÓGICOS, CAPSULAS) PARA LA DIVULGACIÓN DE LA PROPIEDAD INTELECTUAL. 4. BRINDAR APOYO A LA REALIZACIÓN DE LOS EJERCICIOS DE IDENTIFICACIÓN DE ACTIVOS DE PROPIEDAD
INTELECTUAL SUSCEPTIBLES DE PROTECCIÓN Y TRANSFERENCIA A PARTIR DE LOS TRABAJOS DE GRADO (PREGRADO Y POSGRADO). 5. APOYAR EN EL PROCESO DE AUTOEV</t>
  </si>
  <si>
    <t>ELVIS ANDRES NUÑEZ MEJIA</t>
  </si>
  <si>
    <t>https://community.secop.gov.co/Public/Tendering/OpportunityDetail/Index?noticeUID=CO1.NTC.5482944</t>
  </si>
  <si>
    <t>OPSP-VIN-0032-2024</t>
  </si>
  <si>
    <t>CO1.REQ.5591284</t>
  </si>
  <si>
    <t>PRESTAR LOS SERVICIOS PROFESIONALES EN LA EDITORIAL DE LA UNIVERSIDAD DEL MAGDALENA. PARA EL CUMPLIMIENTO DEL OBJETO EL CONTRATISTA SE COMPROMETE A CUMPLIR CON LAS SIGUIENTES ACTIVIDADES: 1. DIAGRAMAR LAS DIVERSAS PUBLICACIONES DE LA EDITORIAL EN FORMATO FÍSICO O DIGITAL (INCLUYE VERSIÓN EPUB Y PDF). 2. REALIZAR LOS AJUSTES REQUERIDOS ALA DIAGRAMACIÓN DE LAS PUBLICACIONES UNA VEZ SEAN REVISADAS POR LOS AUTORES Y EL EQUIPO DE LA EDITORIAL. 3. DISEÑAR DE PIEZAS PUBLICITARIAS DE LAS ACTIVIDADES (CONVOCATORIAS, EVENTOS, FERIAS ENTRE OTROS) QUE REALIZA LA EDITORIAL. 4. DISEÑAR LAS PIEZAS PUBLICITARIAS DE LAS NOVEDADES EDITORIALES PARA DIVULGACIÓN DE DIVERSOS MEDIOS. 5. APOYAR EN LAS FERIAS DE LIBROS NACIONALES E INTERNACIONALES DONDE LA EDITORIAL TENGA STAND PROPIO.</t>
  </si>
  <si>
    <t>eduard  hernandez rodriguez</t>
  </si>
  <si>
    <t>https://community.secop.gov.co/Public/Tendering/OpportunityDetail/Index?noticeUID=CO1.NTC.5482745</t>
  </si>
  <si>
    <t>OPSP-VIN-0033-2024</t>
  </si>
  <si>
    <t>CO1.REQ.5591945</t>
  </si>
  <si>
    <t>PRESTAR LOS SERVICIOS PROFESIONALES EN LA DIRECCIÓN DE GESTIÓN DEL CONOCIMIENTO. PARA EL CUMPLIMIENTO DEL OBJETO, EL CONTRATISTA SE COMPROMETE A CUMPLIR CON LAS SIGUIENTES ACTIVIDADES: 1. APOYAR A LA DIRECCIÓN DE GESTIÓN DEL CONOCIMIENTO EN EL DILIGENCIAMIENTO, INSCRIPCIÓN Y ACTUALIZACIÓN DE LOS PROYECTOS EN EL SISTEMA DE INFORMACIÓN DE LA VICERRECTORÍA DE INVESTIGACIÓN. 2. APOYAR A LA DIRECCIÓN DE GESTIÓN DEL CONOCIMIENTO EN EL SEGUIMIENTO A LOS PROCESOS RELACIONADOS CON LOS INCENTIVOS OTORGADOS EN EL AÑO 2023 A INVESTIGADORES Y GRUPOS, ASÍ COMO EL SEGUIMIENTO A LOS PROYECTOS RADICADOS COMO PRODUCTO COMPROMETIDO (RESOLUCIÓN 550 DE 2022). 3. APOYAR A LA DIRECCIÓN DE GESTIÓN DEL CONOCIMIENTO EN LA ELABORACIÓN DE LAS ACTAS DE INICIO, SUSPENSIÓN, REINICIO Y PRÓRROGAS, ASÍ COMO OTROS DOCUMENTOS REQUERIDOS EN EL DESARROLLO Y FINALIZACIÓN DE LOS PROYECTOS DE INVESTIGACIÓN. 4. APOYAR A LA DIRECCIÓN DE GESTIÓN DEL CONOCIMIENTO EN EL SEGUIMIENTO D</t>
  </si>
  <si>
    <t>JOAQUIN ANTONIO PERDOMO VEGA</t>
  </si>
  <si>
    <t>https://community.secop.gov.co/Public/Tendering/OpportunityDetail/Index?noticeUID=CO1.NTC.5486117</t>
  </si>
  <si>
    <t>OPSP-VIN-0034-2024</t>
  </si>
  <si>
    <t>CO1.REQ.5591551</t>
  </si>
  <si>
    <t>PRESTAR LOS SERVICIOS PROFESIONALES EN LA EDITORIAL UNIMAGDALENA. PARA EL CUMPLIMIENTO DEL OBJETO, EL CONTRATISTA SE COMPROMETE A CUMPLIR CON LAS SIGUIENTES ACTIVIDADES: 1. DIAGRAMAR LAS DIVERSAS PUBLICACIONES DE LA EDITORIAL EN FORMATO FÍSICO O DIGITAL (INCLUYE VERSIÓN EPUB Y PDF). 2. REALIZAR LOS AJUSTES REQUERIDOS ALA DIAGRAMACIÓN DE LAS PUBLICACIONES UNA VEZ SEAN REVISADAS POR LOS AUTORES Y EL EQUIPO DE LA EDITORIAL. 3. DISEÑAR DE PIEZAS PUBLICITARIAS DE LAS ACTIVIDADES (CONVOCATORIAS, EVENTOS, FERIAS ENTRE OTROS) QUE REALIZA LA EDITORIAL. 4. DISEÑAR LAS PIEZAS PUBLICITARIAS DE LAS NOVEDADES EDITORIALES PARA DIVULGACIÓN DE DIVERSOS MEDIOS. 5. APOYAR EN LAS FERIAS DE LIBROS NACIONALES E INTERNACIONALES DONDE LA EDITORIAL TENGA STAND PROPIO.</t>
  </si>
  <si>
    <t>JEYNNER KEVIN PAEZ VELEZ</t>
  </si>
  <si>
    <t>https://community.secop.gov.co/Public/Tendering/OpportunityDetail/Index?noticeUID=CO1.NTC.5486205</t>
  </si>
  <si>
    <t>OPSP-VIN-0035-2024</t>
  </si>
  <si>
    <t>CO1.REQ.5592411</t>
  </si>
  <si>
    <t>PRESTACIÓN DE SERVICIOS PROFESIONALES EN LA DIRECCIÓN DE GESTIÓN DEL CONOCIMIENTO. PARA EL CUMPLIMIENTO DEL OBJETO, EL CONTRATISTA SE COMPROMETE A CUMPLIR CON LAS SIGUIENTES ACTIVIDADES: 1. APOYAR A LA DIRECCIÓN DE GESTIÓN DEL CONOCIMIENTO EN LOS PROCESOS RELACIONADOS CON LA OBTENCIÓN DE PERMISOS AMBIENTALES REQUERIDOS EN LOS PROYECTOS DE LA VICERRECTORÍA DE INVESTIGACIÓN. 2. APOYAR A LA DIRECCIÓN DE GESTIÓN DEL CONOCIMIENTO EN EL ACOMPAÑAMIENTO Y ASESORÍA A INVESTIGADORES, ESTUDIANTES, UNIDADES O DEPENDENCIAS EN LOS TEMAS RELACIONADOS CON PERMISOS AMBIENTALES Y AFINES. 3. APOYAR A LA DIRECCIÓN DE GESTIÓN DEL CONOCIMIENTO EN LA GESTIÓN Y TRÁMITES REQUERIDOS PARA LA VIGENCIA Y ACTUALIZACIÓN DEL PERMISO MARCO DE RECOLECCIÓN OTORGADO A LA UNIVERSIDAD DEL MAGDALENA. 4. APOYAR A LA DIRECCIÓN DE GESTIÓN DEL CONOCIMIENTO CON LA GESTIÓN, CONCEPTOS Y TRÁMITES ANTE EL MINISTERIO DE AMBIENTE Y DESARROLLO SOSTENIBLE CON RESPECTO AL CONTRATO DE ACCESO</t>
  </si>
  <si>
    <t>HEYDI VIVIANA PEREZ FEDRICH</t>
  </si>
  <si>
    <t>https://community.secop.gov.co/Public/Tendering/OpportunityDetail/Index?noticeUID=CO1.NTC.5485985</t>
  </si>
  <si>
    <t>OPSP-VIN-0036-2024</t>
  </si>
  <si>
    <t>CO1.REQ.5592435</t>
  </si>
  <si>
    <t>PRESTAR LOS SERVICIOS PROFESIONALES EN LA EDITORIAL UNIMAGDALENA. PARA EL CUMPLIMIENTO DEL OBJETO EL CONTRATISTA SE COMPROMETE A CUMPLIR CON LAS SIGUIENTES ACTIVIDADES: 1. GESTIONAR, PROVEER SOPORTE TÉCNICO Y MANTENER AL DÍA EL SISTEMA DE REVISTAS OPEN JOURNAL SYSTEMS. 2. COORDINAR, BRINDAR SOPORTE TÉCNICO Y ACTUALIZAR EL SISTEMA DE GESTIÓN EDITORIAL OPEN MONOGRAPH PRESS. 3. REALIZAR LA DIAGRAMACIÓN EN HTML O XML DE LOS VOLÚMENES DE LAS REVISTAS CIENTÍFICAS DE LA UNIVERSIDAD DEL MAGDALENA. 4. CAPACITAR Y HACER SEGUIMIENTO A LOS AYUDANTES EN LA DIAGRAMACIÓN DE VOLÚMENES DE LAS REVISTAS CIENTÍFICAS DE LA UNIVERSIDAD DEL MAGDALENA. 5. EJECUTAR COPIAS DE SEGURIDAD DE LOS SISTEMAS DE INFORMACIÓN OPEN JOURNAL SYSTEMS, OPEN MONOGRAPH PRESS Y EDITORIAL UNIMAGDALENA. 6. IMPARTIR FORMACIÓN A LOS USUARIOS EN EL MANEJO DE LOS SISTEMAS DE INFORMACIÓN EDITORIAL UNIMAGDALENA, OPEN JOURNAL SYSTEMS Y OPEN MONOGRAPH PRESS. 7. ADMINISTRAR, OFRECER SOPORTE T</t>
  </si>
  <si>
    <t>JULY PAULIN TORRES HAMBURGER</t>
  </si>
  <si>
    <t>https://community.secop.gov.co/Public/Tendering/OpportunityDetail/Index?noticeUID=CO1.NTC.5484847</t>
  </si>
  <si>
    <t>OPSP-VIN-0037-2024</t>
  </si>
  <si>
    <t>CO1.REQ.5591195</t>
  </si>
  <si>
    <t>MARINA LUZ VILLAZON TURIZO</t>
  </si>
  <si>
    <t>https://community.secop.gov.co/Public/Tendering/OpportunityDetail/Index?noticeUID=CO1.NTC.5486230</t>
  </si>
  <si>
    <t>OPSP-VIN-0038-2024</t>
  </si>
  <si>
    <t>CO1.REQ.5591769</t>
  </si>
  <si>
    <t>PRESTAR LOS SERVICIOS PROFESIONALES EN EL CENTRO DE GENÉTICA Y BIOLOGÍA MOLECULAR PARA EL CUMPLIMIENTO DEL OBJETO, EL CONTRATISTA SE COMPROMETE A CUMPLIR CON LAS SIGUIENTES ACTIVIDADES: 1. COADYUVAR, GESTIONAR Y REALIZAR SEGUIMIENTO A LOS SERVICIOS HABILITADOS Y A LOS PROCESOS DE HABILITACIÓN DE NUEVOS SERVICIOS DEL CENTRO DE GENÉTICA. 2. COADYUVAR EN LA COORDINACIÓN ADMINISTRATIVA DE LAS VENTAS DE SERVICIOS PARA EL DIAGNÓSTICO DE PATÓGENOS EN HUMANO Y ANIMALES, ASÍ COMO SERVICIOS EN INVESTIGACIÓN Y SECUENCIACIÓN GENÓMICA. 3. COADYUVAR EN LA COORDINACIÓN, GESTIÓN Y SEGUIMIENTO DE LAS SOLICITUDES ADMINISTRATIVAS DE EJECUCIÓN PRESUPUESTAL COMO ADICIONES, CREACIÓN DE CDP, RECAUDOS, APALANCAMIENTOS, PROYECCIONES DE PRESUPUESTO, ORDENES DE COMPRAS, ORDENES DE SUMINISTRO, ORDENES DE SERVICIOS, ORDENES DE SERVICIOS PROFESIONALES, ORDENES DE APOYO A LA GESTIÓN, APOYOS ECONÓMICOS, ENTRE OTROS REALIZADAS DESDE EL CENTRO DE GENÉTICA A LAS DIFERENTES</t>
  </si>
  <si>
    <t>ANGELLY PAOLA CASTRO SUAREZ</t>
  </si>
  <si>
    <t>LYDA CASTRO GARCÍA</t>
  </si>
  <si>
    <t>https://community.secop.gov.co/Public/Tendering/OpportunityDetail/Index?noticeUID=CO1.NTC.5486170</t>
  </si>
  <si>
    <t>OPSP-VIN-0039-2024</t>
  </si>
  <si>
    <t>CO1.REQ.5597053</t>
  </si>
  <si>
    <t xml:space="preserve">ROSANA  CASTRO </t>
  </si>
  <si>
    <t>https://community.secop.gov.co/Public/Tendering/OpportunityDetail/Index?noticeUID=CO1.NTC.5492405</t>
  </si>
  <si>
    <t>OPSP-VIN-0040-2024</t>
  </si>
  <si>
    <t>CO1.REQ.5600354</t>
  </si>
  <si>
    <t xml:space="preserve">PRESTAR LOS SERVICIOS PROFESIONALES EN LA DIRECCIÓN DE TRANSFERENCIA DE CONOCIMIENTO Y PROPIEDAD INTELECTUAL DE LA VICERRECTORÍA DE INVESTIGACIÓN. PARA EL CUMPLIMIENTO DEL OBJETO EL CONTRATISTA SE COMPROMETE A CUMPLIR CON LAS SIGUIENTES ACTIVIDADES: 1. APOYAR A LA VICERRECTORÍA DE INVESTIGACIÓN Y SUS UNIDADES, EN COORDINACIÓN CON LA OFICINA DE RELACIONES INTERNACIONALES, EN LA BÚSQUEDA, PRESENTACIÓN Y DIFUSIÓN DE OPORTUNIDADES DE MOVILIZACIÓN DE RECURSOS INTERNACIONALES PARA INVESTIGACIÓN, INNOVACIÓN Y EMPRENDIMIENTO EN LA PLATAFORMA COLAB Y MEDIANTE BOLETINES PERSONALIZADOS PARA LA COMUNIDAD UNIMAGDALENA. 2. APOYAR EN LA CONEXIÓN E INTERLOCUCIÓN CON LOS DIFERENTES GRUPOS DE INTERÉS (EXTERNOS E INTERNOS), DE LAS OPORTUNIDADES DE MOVILIZACIÓN DE RECURSOS INTERNACIONALES PARA
INVESTIGACIÓN, INNOVACIÓN Y EMPRENDIMIENTO. 3. APOYAR CON LA PROGRAMACIÓN Y DESARROLLO DE REUNIONES CON LOS DIFERENTES GRUPOS DE INTERÉS (EXTERNOS E INTERNOS), DE LAS </t>
  </si>
  <si>
    <t>ALEX HERVER ESTRADA CAIAFA</t>
  </si>
  <si>
    <t>https://community.secop.gov.co/Public/Tendering/OpportunityDetail/Index?noticeUID=CO1.NTC.5492252</t>
  </si>
  <si>
    <t>OPSP-VIN-0041-2024</t>
  </si>
  <si>
    <t>CO1.REQ.5601316</t>
  </si>
  <si>
    <t>BRAYAN DE JESUS PEÑATE CARRANZA</t>
  </si>
  <si>
    <t>https://community.secop.gov.co/Public/Tendering/OpportunityDetail/Index?noticeUID=CO1.NTC.5493333</t>
  </si>
  <si>
    <t>OPSP-VIN-0042-2024</t>
  </si>
  <si>
    <t>CO1.REQ.5602240</t>
  </si>
  <si>
    <t xml:space="preserve">PRESTAR LOS SERVICIOS PROFESIONALES EN LA VICERRECTORÍA DE INVESTIGACIÓN DE LA UNIVERSIDAD DEL MAGDALENA. PARA EL CUMPLIMIENTO DEL OBJETO EL CONTRATISTA SE COMPROMETE A CUMPLIR CON LAS SIGUIENTES ACTIVIDADES: 1. APOYAR EN LA GESTIÓN, Y EJECUCIÓN DE LA PRODUCCIÓN DEL MATERIAL AUDIOVISUAL DE ACTIVIDADES DE APROPIACIÓN SOCIAL DEL CONOCIMIENTO. 2. COLABORAR EN LA GENERACIÓN DE ALIANZAS Y CONVENIOS PARA LA GESTIÓN Y EJECUCIÓN DE PROCESOS E INICIATIVAS DE APROPIACIÓN SOCIAL DEL CONOCIMIENTO. 3. COADYUVAR A LA PROMOCIÓN Y DIVULGACIÓN DE LA CIENCIA. 4. APOYAR A LA GESTIÓN DE LA VIN PARA LAS TRANSMISIONES EN VIVO POR LAS PLATAFORMAS DE LA VICERRECTORA DE INVESTIGACIÓN Y UNIMAGDALENA. 5. ACOMPAÑAR LAS ACTIVIDADES QUE REALIZA EL EQUIPO DE GRABACIÓN AUDIOVISUAL Y TRANSMISIÓN. 6. DISEÑAR INICIATIVAS PARA LA IMPLEMENTACIÓN DE LA APROPIACIÓN SOCIAL DEL CONOCIMIENTO. 7. APOYAR TODOS LOS PROCESOS ADMINISTRATIVOS Y PRESUPUESTALES DE LA GESTIÓN Y PROMOCIÓN </t>
  </si>
  <si>
    <t>JENNY LICETH MACHADO VIDES</t>
  </si>
  <si>
    <t>https://community.secop.gov.co/Public/Tendering/OpportunityDetail/Index?noticeUID=CO1.NTC.5494466</t>
  </si>
  <si>
    <t>OPSP-VIN-0043-2024</t>
  </si>
  <si>
    <t>CO1.REQ.5602437</t>
  </si>
  <si>
    <t>PRESTAR LOS SERVICIOS PROFESIONALES EN LA EDITORIAL UNIMAGDALENA. PARA EL CUMPLIMIENTO DEL OBJETO, EL CONTRATISTA SE COMPROMETE A CUMPLIR CON LAS SIGUIENTES ACTIVIDADES: 1. APOYAR EL SEGUIMIENTO DE LA APLICACIÓN DE CRITERIOS DE CALIDAD NECESARIOS PARA LA PUBLICACIÓN Y PROMOCIÓN DE LA REVISTA DUAZARY. 2. VELAR POR EL CUMPLIMIENTO DE LOS REQUISITOS DE CLASIFICACIÓN DE LA REVISTA EN BASES E ÍNDICES BIBLIOGRÁFICOS. 3. EXAMINAR QUE LOS ARTÍCULOS DE REVISADOS PARA PUBLICACIÓN CUMPLAN CON LO ESTABLECIDO EN LA GUÍA DE AUTORES Y QUE UNA VEZ REVISADOS POR EL SOFTWARE DE ORIGINALIDAD ESTOS SEAN INÉDITOS Y NO ESTÉN PUBLICADOS EN OTRAS REVISTAS. 4. APOYAR EN LA BÚSQUEDA Y SELECCIÓN DE PARES EVALUADORES PARA LOS ARTÍCULOS QUE SE ENCUENTRAN EN PROCESO DE PUBLICACIÓN. 5. COADYUVAR EN LOS PROCESOS DE APERTURA DE CONVOCATORIAS PARA PROMOVER LA PUBLICACIÓN DE ARTÍCULOS EN LA REVISTA DUAZARY. 6. MANTENER ACTUALIZADA LA DISTINTA INFORMACIÓN DE LA REVISTA DUAZ</t>
  </si>
  <si>
    <t>OSKARLY  PEREZ ANAYA</t>
  </si>
  <si>
    <t>https://community.secop.gov.co/Public/Tendering/OpportunityDetail/Index?noticeUID=CO1.NTC.5494077</t>
  </si>
  <si>
    <t>OPSP-VIN-0044-2024</t>
  </si>
  <si>
    <t>CO1.REQ.5602784</t>
  </si>
  <si>
    <t>PRESTAR LOS SERVICIOS PROFESIONALES EN LA VICERRECTORÍA DE INVESTIGACIÓN DE LA UNIVERSIDAD DEL MAGDALENA. PARA EL CUMPLIMIENTO DEL OBJETO EL CONTRATISTA SE COMPROMETE A CUMPLIR CON LAS SIGUIENTES ACTIVIDADES: 1. APOYAR EN LA GESTIÓN, EJECUCIÓN Y DESARROLLO DE PROCESOS E INICIATIVAS DE APROPIACIÓN SOCIAL DEL CONOCIMIENTO. 2. ACOMPAÑAR LAS ACTIVIDADES DE DIVULGACIÓN, COMUNICACIÓN Y SOCIALIZACIÓN DE LAS ACTIVIDADES, PLANES Y PROYECTOS DESARROLLADOS POR LA VICERRECTORÍA DE INVESTIGACIÓN Y SUS UNIDADES. 3. COADYUVAR EN LA GESTIÓN Y SEGUIMIENTO DEL CUMPLIMIENTO DE METAS Y MEDICIÓN DE INDICADORES ESTABLECIDOS PARA LA GESTIÓN DE LA APROPIACIÓN SOCIAL DEL CONOCIMIENTO. 4. GENERAR ESPACIOS PARA LA GENERACIÓN DE LA APROPIACIÓN SOCIAL DEL CONOCIMIENTO DENTRO Y FUERA DE LA UNIVERSIDAD. 5. APOYAR LA CREACIÓN Y GENERACIÓN DE CONTENIDOS Y PRODUCTOS DE APROPIACIÓN SOCIAL DEL CONOCIMIENTO RESULTADOS DE LAS ACTIVIDADES DE CIENCIA, TECNOLOGÍA, INNOVACIÓN, CR</t>
  </si>
  <si>
    <t>JESUS DAVID FREYLE MARQUEZ</t>
  </si>
  <si>
    <t>https://community.secop.gov.co/Public/Tendering/OpportunityDetail/Index?noticeUID=CO1.NTC.5495132</t>
  </si>
  <si>
    <t>OPSP-VIN-0045-2024</t>
  </si>
  <si>
    <t>CO1.REQ.5601222</t>
  </si>
  <si>
    <t>PRESTAR LOS SERVICIOS PROFESIONALES EN LA EDITORIAL UNIMAGDALENA. PARA EL CUMPLIMIENTO DEL OBJETO, EL CONTRATISTA SE COMPROMETE A CUMPLIR CON LAS SIGUIENTES ACTIVIDADES: 1. MANTENER ACTUALIZADO EL ECOSISTEMA DIGITAL DE LA EDITORIAL QUE INCLUYE: LOS CATÁLOGOS, LA PÁGINA WEB, SIMEH, LOS SISTEMAS DE VENTAS BAJO DEMANDA Y LOS DEMÁS QUE SE VAYAN IMPLEMENTANDO. 2. VERIFICAR QUE LAS OBRAS POSTULADAS PARA SU PUBLICACIÓN SEAN INÉDITAS Y ORIGINALES CON EL APOYO DEL SOFTWARE TURNITIN. 3. REVISAR Y EMITIR CONCEPTO DEL CUMPLIMIENTO DE LA APLICACIÓN DE LA GUÍA DE AUTORES DE LA EDITORIAL A LAS OBRAS EN PROCESO DE PUBLICACIÓN, TENIENDO EN CUENTA. 4. MANTENER UNA COMUNICACIÓN FLUIDA CON LOS AUTORES DE LAS OBRAS SOMETIDAS A LA EDITORIAL PARA APOYAR EL PROCESO DE APLICACIÓN DE LAS NORMAS EDITORIALES. 5. APOYAR EN LAS FERIAS DE LIBROS NACIONALES E INTERNACIONALES DONDE LA EDITORIAL TENGA STAND PROPIO. 6. APOYAR EN EVENTOS ACADÉMICOS, CIENTÍFICOS O LITERARIOS</t>
  </si>
  <si>
    <t>JESUS MANUEL JIMENEZ TORRES</t>
  </si>
  <si>
    <t>https://community.secop.gov.co/Public/Tendering/OpportunityDetail/Index?noticeUID=CO1.NTC.5494666</t>
  </si>
  <si>
    <t>OPSP-VIN-0046-2024</t>
  </si>
  <si>
    <t>CO1.REQ.5602198</t>
  </si>
  <si>
    <t>PRESTAR LOS SERVICIOS PROFESIONALES EN LA EDITORIAL UNIMAGDALENA. PARA EL CUMPLIMIENTO DEL OBJETO EL CONTRATISTA SE COMPROMETE A CUMPLIR CON LAS SIGUIENTES ACTIVIDADES: 1. APOYAR EL SEGUIMIENTO DE LA APLICACIÓN DE CRITERIOS DE CALIDAD NECESARIOS PARA LA PUBLICACIÓN Y PROMOCIÓN DE LA REVISTA INTROPICA 2. VELAR POR EL CUMPLIMIENTO DE LOS REQUISITOS DE CLASIFICACIÓN DE LA REVISTA EN BASES E ÍNDICES BIBLIOGRÁFICOS. 3. EXAMINAR QUE LOS ARTÍCULOS REVISADOS PARA PUBLICACIÓN CUMPLAN CON LO ESTABLECIDO EN LA GUÍA DE AUTORES Y QUE UNA VEZ REVISADOS POR EL SOFTWARE DE ORIGINALIDAD ESTOS SEAN INÉDITOS Y NO ESTÉN PUBLICADOS EN OTRAS REVISTAS 4. APOYAR EN LA BÚSQUEDA Y SELECCIÓN DE PARES EVALUADORES PARA LOS ARTÍCULOS QUE SE ENCUENTRAN EN PROCESO DE PUBLICACIÓN. 5. COADYUVAR EN LOS PROCESOS DE APERTURA DE CONVOCATORIAS PARA PROMOVER LA PUBLICACIÓN DE ARTÍCULOS EN LA REVISTA INTROPICA 6. MANTENER ACTUALIZADA LA DISTINTA INFORMACIÓN DE LA REVISTA INTROPI</t>
  </si>
  <si>
    <t>ANA MILENA LAGOS TOBIAS</t>
  </si>
  <si>
    <t>https://community.secop.gov.co/STS/Users/Login/Index</t>
  </si>
  <si>
    <t>OPSP-VIN-0047-2024</t>
  </si>
  <si>
    <t>CO1.REQ.5603093</t>
  </si>
  <si>
    <t>PRESTAR LOS SERVICIOS PROFESIONALES EN LA DIRECCIÓN DE TRANSFERENCIA DEL CONOCIMIENTO Y PROPIEDAD INTELECTUAL DE LA VICERRECTORÍA DE INVESTIGACIÓN.
PARA EL CUMPLIMIENTO DEL OBJETO, EL CONTRATISTA SE COMPROMETE A CUMPLIR CON LAS SIGUIENTES ACTIVIDADES: 1. APOYAR LA COORDINACIÓN LOGÍSTICA DE FOROS, CONFERENCIAS, SEMINARIOS Y DEMÁS EVENTOS PRESENCIALES O VIRTUALES DESTINADOS A SOCIALIZAR ACTIVIDADES DE CTEI. 2. APOYAR CON EL TRÁMITE DE LOS REQUERIMIENTOS RELACIONADOS CON LA EJECUCIÓN DE EVENTOS PROGRAMADOS DE MANERA VIRTUAL O PRESENCIAL Y CON EL ACOMPAÑAMIENTO PARA CULMINAR LOS MISMOS CON ÉXITO. 3. APOYAR CON LA BÚSQUEDA DE ITINERARIOS DE BOLETOS AÉREOS PARA LOS INVESTIGADORES DE LA UNIVERSIDAD O DE INVITADOS NACIONALES E INTERNACIONALES QUE PARTICIPEN EN EVENTOS. 4. APOYAR EN LA COMPILACIÓN DE LOS SOPORTES NECESARIOS QUE EVIDENCIEN LA REALIZACIÓN DE LOS EVENTOS DESARROLLADOS O APOYADOS DESDE LA VICERRECTORÍA Y SUS UNIDADES. 5. APOYAR CON EL</t>
  </si>
  <si>
    <t>MARIA CLARA RIASCOS NIGRINIS</t>
  </si>
  <si>
    <t>OPSP-VIN-0048-2024</t>
  </si>
  <si>
    <t>CO1.REQ.5608553</t>
  </si>
  <si>
    <t>PRESTAR LOS SERVICIOS PROFESIONALES EN LA EDITORIAL UNIMAGDALENA. PARA EL CUMPLIMIENTO DEL OBJETO, EL CONTRATISTA SE COMPROMETE A CUMPLIR CON LAS SIGUIENTES ACTIVIDADES: 1. APOYAR EL SEGUIMIENTO DE LA APLICACIÓN DE CRITERIOS DE CALIDAD NECESARIOS PARA LA PUBLICACIÓN Y PROMOCIÓN DE LA REVISTA PRAXIS. 2. VELAR POR EL CUMPLIMIENTO DE LOS REQUISITOS DE CLASIFICACIÓN DE LA REVISTA EN BASES E ÍNDICES BIBLIOGRÁFICOS. 3. EXAMINAR QUE LOS ARTÍCULOS DE REVISADOS PARA PUBLICACIÓN CUMPLAN CON LO ESTABLECIDO EN LA GUÍA DE AUTORES Y QUE UNA VEZ REVISADOS POR EL SOFTWARE DE ORIGINALIDAD ESTOS SEAN INÉDITOS Y NO ESTÉN PUBLICADOS EN OTRAS REVISTAS. 4. APOYAR EN LA BÚSQUEDA Y SELECCIÓN DE PARES EVALUADORES PARA LOS ARTÍCULOS QUE SE ENCUENTRAN EN PROCESO DE PUBLICACIÓN. 5. COADYUVAR EN LOS PROCESOS DE APERTURA DE CONVOCATORIAS PARA PROMOVER LA PUBLICACIÓN DE ARTÍCULOS EN LA REVISTA PRAXIS. 6. MANTENER ACTUALIZADA LA DISTINTA INFORMACIÓN DE LA REVISTA PRAXIS</t>
  </si>
  <si>
    <t xml:space="preserve">JANNIE  VALENCIA </t>
  </si>
  <si>
    <t>https://community.secop.gov.co/Public/Tendering/OpportunityDetail/Index?noticeUID=CO1.NTC.5504641&amp;isFromPublicArea=True&amp;isModal=False</t>
  </si>
  <si>
    <t>OPSP-VIN-0049-2024</t>
  </si>
  <si>
    <t xml:space="preserve"> CO1.REQ.5620111</t>
  </si>
  <si>
    <t>PRESTAR LOS SERVICIOS PROFESIONALES EN LA EDITORIAL UNIMAGDALENA. PARA EL CUMPLIMIENTO DEL OBJETO EL CONTRATISTA SE COMPROMETE A CUMPLIR CON LAS SIGUIENTES ACTIVIDADES: 1. APOYAR EL SEGUIMIENTO DE LA APLICACIÓN DE CRITERIOS DE CALIDAD NECESARIOS PARA LA PUBLICACIÓN Y PROMOCIÓN DE LA REVISTA CLÍO AMÉRICA. 2. VELAR POR EL CUMPLIMIENTO DE LOS REQUISITOS DE CLASIFICACIÓN DE LA REVISTA EN BASES E ÍNDICES BIBLIOGRÁFICOS. 3. EXAMINAR QUE LOS ARTÍCULOS DE REVISADOS PARA PUBLICACIÓN CUMPLAN CON LO ESTABLECIDO EN LA GUÍA DE AUTORES Y QUE UNA VEZ REVISADOS POR EL SOFTWARE DE ORIGINALIDAD ESTOS SEAN INÉDITOS Y NO ESTÉN PUBLICADOS EN OTRAS REVISTAS. 4. APOYAR EN LA BÚSQUEDA Y SELECCIÓN DE PARES EVALUADORES PARA LOS ARTÍCULOS QUE SE ENCUENTRAN EN PROCESO DE PUBLICACIÓN. 5. COADYUVAR EN LOS PROCESOS DE APERTURA DE CONVOCATORIAS PARA PROMOVER LA PUBLICACIÓN DE ARTÍCULOS EN LA REVISTA CLÍO AMÉRICA. 6. MANTENER ACTUALIZADA LA DISTINTA INFORMACIÓN DE LA REV</t>
  </si>
  <si>
    <t>ELAINE ESTHER CAMARGO  NORIEGA</t>
  </si>
  <si>
    <t>https://community.secop.gov.co/Public/Tendering/OpportunityDetail/Index?noticeUID=CO1.NTC.5511909&amp;isFromPublicArea=True&amp;isModal=False</t>
  </si>
  <si>
    <t>OPSP-VIN-0050-2024</t>
  </si>
  <si>
    <t xml:space="preserve"> CO1.REQ.5642501</t>
  </si>
  <si>
    <t>PRESTAR LOS SERVICIOS PROFESIONALES EN LA EDITORIAL UNIMAGDALENA. PARA EL CUMPLIMIENTO DEL OBJETO EL CONTRATISTA SE COMPROMETE A CUMPLIR CON LAS SIGUIENTES ACTIVIDADES: 1. APOYAR A LA EDICIÓN DE LAS PUBLICACIONES REALIZADAS POR LA EDITORIAL UNIMAGDALENA. 2. ACOMPAÑAR A LOS AUTORES DE OBRAS SOMETIDAS A LA EDITORIAL EN EL PROCESO DE AJUSTES Y MODIFICACIONES SOLICITADAS POR LOS PARES EVALUADORES Y LA REVISIÓN DE ESTILO. 3. COADYUVAR EN LA REVISIÓN Y APROBACIÓN DE LA PRUEBA DURA FINAL DE LAS PUBLICACIONES DE LA EDITORIAL. 4. APOYAR EN LOS EVENTOS ACADÉMICOS Y CULTURALES QUE REALICE LA EDITORIAL. 5. APOYAR EN LAS FERIAS DE LIBROS NACIONALES E INTERNACIONALES DONDE LA EDITORIAL TENGA STAND PROPIO. 6. ELABORACIÓN Y REDACCIÓN DE LA REVISTA ENTRE TEXTOS, REVISTA DE DIVULGACIÓN DE LA EDITORIAL UNIMAGDALENA</t>
  </si>
  <si>
    <t>CLINTON ALBERTO RAMIREZ CONTRERAS</t>
  </si>
  <si>
    <t>https://community.secop.gov.co/Public/Tendering/OpportunityDetail/Index?noticeUID=CO1.NTC.5542687&amp;isFromPublicArea=True&amp;isModal=False</t>
  </si>
  <si>
    <t>OPSP-VIN-0051-2024</t>
  </si>
  <si>
    <t>CO1.REQ.5670233</t>
  </si>
  <si>
    <t>PRESTAR LOS SERVICIOS PROFESIONALES EN LA EDITORIAL UNIMAGDALENA. PARA EL CUMPLIMIENTO DEL OBJETO EL CONTRATISTA SE COMPROMETE A CUMPLIR CON LAS SIGUIENTES ACTIVIDADES: 1. APOYAR LA EDITORIAL UNIMAGDALENA EN LA EJECUCIÓN DE LA PRODUCCIÓN AUDIOVISUAL Y DESARROLLO DE LAS PIEZAS AUDIOVISUALES REQUERIDAS PARA LA DIVULGACIÓN DEL MATERIAL QUE SE PUBLICA. 2. REALIZAR PROPUESTAS DE LAS PRODUCCIONES AUDIOVISUALES QUE SE REALIZARAN DE LAS PUBLICACIONES DE LA EDITORIAL. 3. ELABORAR EL PLAN DE DIVULGACIÓN DE LAS OBRAS DE LA EDITORIAL UNIMAGDALENA. 4. MONTAJE DE IMÁGENES PARA VIDEOS Y ANIMACIÓN DE CONTENIDO REQUERIDOS POR LA EDITORIAL UNIMAGDALENA. 5. REALIZAR LAS GRABACIONES DE LOS EVENTOS QUE DESARROLLA LA EDITORIAL UNIMAGALENA Y OTRAS UNIDADES DE LA VICERRECTORÍA DE INVESTIGACIÓN. 6. ORGANIZAR Y PUBLICAR EN LA PÁGINA WEB DE LA EDITORIAL LAS ACTIVIDADES DE DIVULGACIÓN. 7. APOYAR LA ORGANIZACIÓN Y REALIZACIÓN DE LOS EVENTOS ACADÉMICOS, CULTURALES Y AR</t>
  </si>
  <si>
    <t>NEILA  PATRICIA  MACEA  SMITH</t>
  </si>
  <si>
    <t>https://community.secop.gov.co/Public/Tendering/OpportunityDetail/Index?noticeUID=CO1.NTC.5563110</t>
  </si>
  <si>
    <t>OPSP-VIN-0052-2024</t>
  </si>
  <si>
    <t>CO1.REQ.5670268</t>
  </si>
  <si>
    <t>PRESTAR LOS SERVICIOS PROFESIONALES EN LA DIRECCIÓN DE GESTIÓN DEL CONOCIMIENTO. PARA EL CUMPLIMIENTO DEL OBJETO, EL CONTRATISTA SE COMPROMETE A CUMPLIR CON LAS SIGUIENTES ACTIVIDADES: 1. APOYAR A LA DIRECCIÓN DE GESTIÓN DEL CONOCIMIENTO EN EL RASTREO Y REGISTRO DE CONVOCATORIAS NACIONALES E INTERNACIONALES DE FINANCIACIÓN DE PROYECTOS, MOVILIDAD, BECAS Y SIMILARES EN COLAB, ASÍ COMO SU DIVULGACIÓN A LA COMUNIDAD UNIVERSITARIA. 2. APOYAR A LA DIRECCIÓN DE GESTIÓN DEL CONOCIMIENTO EN LA COMPILACIÓN DE LAS PROPUESTAS, PROYECTOS Y TRABAJOS. DE GRADO QUE SE PRESENTEN EN CONVOCATORIAS FONCIENCIAS, ASÍ COMO LA DOCUMENTACIÓN Y SOPORTES. 3. APOYAR A LA DIRECCIÓN DE GESTIÓN DEL CONOCIMIENTO EN LA CONSTRUCCIÓN DE MATRICES DE PROPUESTAS, PROYECTOS Y TRABAJOS DE GRADO PRESENTADOS EN CONVOCATORIAS FONCIENCIAS, ASÍ COMO LA GENERACIÓN DE ESTADÍSTICAS Y BALANCES. 4. APOYAR A LA DIRECCIÓN DE GESTIÓN DEL CONOCIMIENTO EN LA ELABORACIÓN DE PRESENTACIONES Y PA</t>
  </si>
  <si>
    <t>CARLOS  LOPEZ GARGIOLI</t>
  </si>
  <si>
    <t>MÓNICA ZULBARÁN JIMÉNEZ</t>
  </si>
  <si>
    <t>https://community.secop.gov.co/Public/Tendering/OpportunityDetail/Index?noticeUID=CO1.NTC.5564540</t>
  </si>
  <si>
    <t>OPSP-VIN-0053-2024</t>
  </si>
  <si>
    <t>CO1.REQ.5670549</t>
  </si>
  <si>
    <t>PRESTAR LOS SERVICIOS PROFESIONALES EN EL CENTRO DE INNOVACIÓN Y EMPRENDIMIENTO CIE. PARA EL CUMPLIMIENTO DEL OBJETO EL CONTRATISTA SE COMPROMETE A CUMPLIR CON LAS SIGUIENTES ACTIVIDADES: 1. BRINDAR SOPORTE Y APOYO LOGÍSTICO A LA DIRECCIÓN DEL CENTRO DE INNOVACIÓN Y EMPRENDIMIENTO-CIE EN EL DISEÑO Y EJECUCIÓN DE METODOLOGÍAS, ACTIVIDADES DE SENSIBILIZACIÓN, ASESORÍA Y FORMACIÓN ORIENTADAS AL FOMENTO DEL EMPRENDIMIENTO Y LA INNOVACIÓN EN TODAS SUS FORMAS, DIRIGIDAS PARA TODA LA COMUNIDAD UNIVERSITARIA Y PÚBLICOS DE INTERÉS DEL CIE. 2. BRINDAR MENTORÍAS Y HACER SEGUIMIENTO A LAS ACTIVIDADES RELACIONADAS CON LA PROMOCIÓN, DESARROLLO, EVALUACIÓN Y FINALIZACIÓN DE LAS PRÁCTICAS DE EMPRENDIMIENTO E INNOVACIÓN. 3. BRINDAR APOYO LOGÍSTICO A LA DIRECCIÓN DEL CIE EN LA ATENCIÓN DE REQUERIMIENTOS DE LA COMUNIDAD UNIMAGDALENA Y DE LOS PÚBLICOS DE INTERÉS DEL CIE PARA LA REALIZACIÓN DE ACTIVIDADES RELACIONADAS CON EMPRENDIMIENTO E INNOVACIÓN. 4. BRINDA</t>
  </si>
  <si>
    <t>JENTHY DAVIANNA PAEZ SIERRA</t>
  </si>
  <si>
    <t>ANGELICA LILIANA SILVA FRANCO</t>
  </si>
  <si>
    <t>https://community.secop.gov.co/Public/Tendering/OpportunityDetail/Index?noticeUID=CO1.NTC.5564711</t>
  </si>
  <si>
    <t>OPSP-VIN-0054-2024</t>
  </si>
  <si>
    <t>CO1.REQ.5670916</t>
  </si>
  <si>
    <t>PRESTAR LOS SERVICIOS PROFESIONALES EN LA DIRECCIÓN DE TRANSFERENCIA DE CONOCIMIENTO Y PROPIEDAD INTELECTUAL DE LA VICERRECTORÍA DE INVESTIGACIÓN. PARA EL CUMPLIMIENTO DEL OBJETO EL CONTRATISTA SE COMPROMETE A CUMPLIR CON LAS SIGUIENTES ACTIVIDADES: 1. APOYAR A LA DIRECCIÓN DE TRANSFERENCIA DE CONOCIMIENTO Y PROPIEDAD INTELECTUAL EN LOS PROCESOS DE REGISTRO ANTE LA DIRECCIÓN NACIONAL DE DERECHOS DE AUTOR (DNDA). 2. APOYAR LA ASESORÍA A LA COMUNIDAD UNIVERSITARIA PARA LA SUSCRIPCIÓN DE LOS DIFERENTES CONTRATOS DE CESIÓN DE DERECHOS PATRIMONIALES. 3. APOYAR A LA DIRECCIÓN DURANTE LA SUSCRIPCIÓN Y SEGUIMIENTO DE CONVENIOS CON INSTITUCIONES Y ENTIDADES PÚBLICAS Y PRIVADAS, Y LA COMUNIDAD PARA LA TRANSFERENCIA DE CONOCIMIENTO Y TECNOLOGÍAS PRODUCTO DE LAS INVESTIGACIONES. 4. APOYAR EN EL SEGUIMIENTO Y ACTUALIZACIÓN DE PROCEDIMIENTOS, GUIAS Y DOCUMENTACIÓN RELACIONADA CON EL SISTEMA DE CALIDAD PARA LA DIRECCIÓN DE TRANSFERENCIA DEL CONOCIMIENTO</t>
  </si>
  <si>
    <t>YEISON RENE DIAZ ARIAS</t>
  </si>
  <si>
    <t>https://community.secop.gov.co/Public/Tendering/OpportunityDetail/Index?noticeUID=CO1.NTC.5564563</t>
  </si>
  <si>
    <t>OPSP-VIN-0055-2024</t>
  </si>
  <si>
    <t>CO1.REQ.5670946</t>
  </si>
  <si>
    <t>PRESTAR LOS SERVICIOS PROFESIONALES EN LA DIRECCIÓN DE TRANSFERENCIA DE CONOCIMIENTO Y PROPIEDAD INTELECTUAL DE LA VICERRECTORÍA DE INVESTIGACIÓN. PARA EL CUMPLIMIENTO DEL OBJETO EL CONTRATISTA SE COMPROMETE A CUMPLIR CON LAS SIGUIENTES ACTIVIDADES: 1. APOYAR LOS EJERCICIOS DE BÚSQUEDA Y ANÁLISIS DE INFORMACIÓN TECNOLÓGICA EN BASES DE DATOS DE PROPIEDAD INTELECTUAL. 2. APOYAR EN EL DISEÑO E IMPLEMENTACIÓN DE ESTRATEGIAS (BOLETINES TECNOLÓGICOS, CAPSULAS) PARA LA DIVULGACIÓN DE LA PROPIEDAD INTELECTUAL. 3. BRINDAR SOPORTE CON LA IDENTIFICACIÓN Y RASTREO DE OPORTUNIDADES (CONVOCATORIAS, CURSOS, TALLERES, ENTRE OTROS) EN MATERIA DE CIENCIA, TECNOLOGÍA, INNOVACIÓN, ARTE Y CULTURA, ASÍ COMO TAMBIÉN CON LA PUBLICACIÓN DE LAS MISMAS EN EL BUSCADOR DE OPORTUNIDADES CO-LAB. 4. COADYUVAR EN LA CONSTRUCCIÓN DEL INVENTARIO DE PRODUCCIÓN CIENTÍFICA DE LA COMUNIDAD UNIMAGDALENA. 5. APOYAR EN EL PROCESO DE AUTOEVALUACIÓN DE LA DIRECCIÓN DE TRANSFERENCIA</t>
  </si>
  <si>
    <t>JULIE P. VILORIA PORTO</t>
  </si>
  <si>
    <t>https://community.secop.gov.co/Public/Tendering/OpportunityDetail/Index?noticeUID=CO1.NTC.5564773</t>
  </si>
  <si>
    <t>OPSP-VIN-0056-2024</t>
  </si>
  <si>
    <t>CO1.REQ.5670981</t>
  </si>
  <si>
    <t>PRESTAR LOS SERVICIOS PROFESIONALES EN LA DIRECCIÓN DE GESTIÓN DEL CONOCIMIENTO DE LA VICERRECTORÍA DE INVESTIGACIÓN. PARA EL CUMPLIMIENTO DEL OBJETO EL CONTRATISTA SE COMPROMETE A CUMPLIR CON LAS SIGUIENTES ACTIVIDADES: 1. ESTRUCTURAR TÉCNICA Y PRESUPUESTALMENTE LOS DOS PROYECTOS QUE SE PRESENTARÁN A LAS CONVOCATORIAS “CONSERVACIÓN DE ÁREAS AMBIENTALES ESTRATÉGICAS Y GESTIÓN AMBIENTAL EN MUNICIPIOS MENORES A 50.000 HABITANTES” Y “CONVOCATORIA PARA EL ORDENAMIENTO ALREDEDOR DEL AGUA” DE REGALÍAS AMBIENTE. 2. ELABORAR LOS DOCUMENTOS TÉCNICOS DE LOS DOS PROYECTOS CUMPLIENDO LA ESTRUCTURA DE MARCO LÓGICO, MGA Y LOS TÉRMINOS DE REFERENCIA DE LAS CONVOCATORIAS “CONSERVACIÓN DE ÁREAS AMBIENTALES ESTRATÉGICAS Y GESTIÓN AMBIENTAL EN MUNICIPIOS MENORES A 50.000 HABITANTES” Y “CONVOCATORIA PARA EL ORDENAMIENTO ALREDEDOR DEL AGUA” DE REGALÍAS AMBIENTE. 3. ELABORAR EL PRESUPUESTO DE ACUERDO CON EL MONTO QUE SE SOLICITE EN LAS CONVOCATORIAS “CONSERVAC</t>
  </si>
  <si>
    <t>TYFFANY MARIA ACOSTA MORA</t>
  </si>
  <si>
    <t>https://community.secop.gov.co/Public/Tendering/OpportunityDetail/Index?noticeUID=CO1.NTC.5565115</t>
  </si>
  <si>
    <t>OPSP-VIN-0057-2024</t>
  </si>
  <si>
    <t>CO1.REQ.5671625</t>
  </si>
  <si>
    <t>PRESTACIÓN DE SERVICIOS PROFESIONALES EN EL CENTRO DE INNOVACIÓN Y EMPRENDIMIENTO DE LA UNIVERSIDAD DEL MAGDALENA. PARA EL CUMPLIMIENTO DEL OBJETO EL CONTRATISTA SE COMPROMETE A CUMPLIR CON LAS SIGUIENTES ACTIVIDADES: 1. BRINDAR SOPORTE Y APOYO LOGÍSTICO A LA DIRECCIÓN DEL CIE EN LA CONSTRUCCIÓN DE METODOLOGÍAS, DISEÑO Y EJECUCIÓN DE ACTIVIDADES DE SENSIBILIZACIÓN, ASESORÍA Y FORMACIÓN EN EL FOMENTO DEL EMPRENDIMIENTO Y LA INNOVACIÓN EN TODAS SUS FORMAS, DIRIGIDAS PARA TODA LA COMUNIDAD UNIVERSITARIA Y PÚBLICOS DE INTERÉS DEL CIE. 2. BRINDAR MENTORÍAS Y HACER SEGUIMIENTO A LAS ACTIVIDADES RELACIONADAS CON LA PROMOCIÓN, DESARROLLO, EVALUACIÓN Y FINALIZACIÓN DE LAS PRÁCTICAS DE EMPRENDIMIENTO E INNOVACIÓN. 3. BRINDAR APOYO LOGÍSTICO A LA DIRECCIÓN DEL CIE O EN LA ATENCIÓN DE REQUERIMIENTOS DE LA COMUNIDAD UNIMAGDALENA Y DE LOS PÚBLICOS DE INTERÉS PARA LA REALIZACIÓN DE ACTIVIDADES RELACIONADAS CON EMPRENDIMIENTO E INNOVACIÓN. 4. BRINDAR SOP</t>
  </si>
  <si>
    <t>KEDUIN RAFAEL FERNANDEZ MONTENEGRO</t>
  </si>
  <si>
    <t>https://community.secop.gov.co/Public/Tendering/OpportunityDetail/Index?noticeUID=CO1.NTC.5563007</t>
  </si>
  <si>
    <t>OPSP-VIN-0058-2024</t>
  </si>
  <si>
    <t>CO1.REQ.5671811</t>
  </si>
  <si>
    <t>PRESTAR LOS SERVICIOS PROFESIONALES EN EL CENTRO DE INNOVACIÓN Y EMPRENDIMIENTO DE LA VICERRECTORÍA DE INVESTIGACIÓN DE LA UNIVERSIDAD DEL MAGDALENA. PARA EL CUMPLIMIENTO DEL OBJETO, EL CONTRATISTA SE COMPROMETE A CUMPLIR CON LAS SIGUIENTES ACTIVIDADES: 1. BRINDAR APOYO LOGÍSTICO A LA DIRECCIÓN DEL CIE EN EL DISEÑO Y TRANSFERENCIA DE METODOLOGÍAS Y LA REALIZACIÓN DE ACTIVIDADES DE SENSIBILIZACIÓN, FORMACIÓN Y FOMENTO DEL EMPRENDIMIENTO ARTÍSTICO, CULTURAL E INNOVACIÓN SOCIAL EN LA COMUNIDAD UNIMAGDALENA Y SU ÁREA DE INFLUENCIA. 2. BRINDAR SOPORTE A LA DIRECCIÓN DEL CIE EN EL DESARROLLO DE MENTORÍAS Y SEGUIMIENTO A LA EJECUCIÓN DE LAS PRÁCTICAS DE INNOVACIÓN Y EMPRENDIMIENTOS DE CREACIÓN ARTÍSTICA, CULTURAL Y DE INDUSTRIAS CREATIVAS. 3. BRINDAR APOYO LOGÍSTICO Y SOPORTE A LA DIRECCIÓN DEL CIE EN LA IDENTIFICACIÓN Y EJECUCIÓN DE PROGRAMAS Y PROYECTOS, ASÍ COMO VENTA DE SERVICIOS QUE FORTALEZCAN LAS INICIATIVAS DE CREACIÓN ARTÍSTICA, CULTURA</t>
  </si>
  <si>
    <t>AURA MARIA MENA DELACRUZ</t>
  </si>
  <si>
    <t>https://community.secop.gov.co/Public/Tendering/OpportunityDetail/Index?noticeUID=CO1.NTC.5563108</t>
  </si>
  <si>
    <t>OPSP-VIN-0059-2024</t>
  </si>
  <si>
    <t>CO1.REQ.5672214</t>
  </si>
  <si>
    <t xml:space="preserve">PRESTAR LOS SERVICIOS PROFESIONALES COMO BIÓLOGA EN EL CENTRO DE COLECCIONES CIENTÍFICAS PARA EL CUMPLIMIENTO DEL OBJETO, EL CONTRATISTA SE COMPROMETE A CUMPLIR CON LAS SIGUIENTES ACTIVIDADES EN LA COLECCIÓN ENTOMOLÓGICA: 1. ASISTIR EN LA ORGANIZACIÓN, ETIQUETADO, SEPARACIÓN, MONTAJE Y CONSERVACIÓN DE LOS EJEMPLARES BIOLÓGICOS DEPOSITADOS EN LA COLECCIÓN ENTOMOLÓGICA. 2. ORGANIZAR Y RATIFICAR TAXONÓMICAMENTE (A NIVEL DE FAMILIA) LOS EJEMPLARES DE LA COLECCIÓN ENTOMOLÓGICA. 3. IDENTIFICAR LOS EJEMPLARES ESCOGIDOS A NIVEL DE
FAMILIA, GÉNERO O ESPECIE. 4. ACTUALIZAR, DEPURAR Y ORGANIZAR LA BASE DE DATOS DARWIN CORE DE LA COLECCIÓN ENTOMOLÓGICA. 5. APOYAR EN LA PUBLICACIÓN DE LOS REGISTROS DE LA COLECCIÓN ENTOMOLÓGICA EN EL SISTEMA DE BIODIVERSIDAD DE COLOMBIA (SIB COLOMBIA). 6. ASISTIR A LAS COLECCIONES BIOLÓGICAS EN LAS ACTIVIDADES DE DIVULGACIÓN Y APROPIACIÓN SOCIAL DEL CONOCIMIENTO. 7. APOYAR EN LA GENERACIÓN DE RESPUESTAS Y/O DOCUMENTOS </t>
  </si>
  <si>
    <t>EMIRA ISABEL GARCIA AVENDAÑO</t>
  </si>
  <si>
    <t>JUAN CARLOS NARVÁEZ BARANDICA</t>
  </si>
  <si>
    <t>https://community.secop.gov.co/Public/Tendering/OpportunityDetail/Index?noticeUID=CO1.NTC.5563439</t>
  </si>
  <si>
    <t>OPSP-VIN-0060-2024</t>
  </si>
  <si>
    <t>CO1.REQ.5673376</t>
  </si>
  <si>
    <t>PRESTAR LOS SERVICIOS PROFESIONALES COMO ANTROPÓLOGA EN LA COLECCIÓN ARQUEOLÓGICA ADSCRITA AL CENTRO DE COLECCIONES CIENTÍFICAS DE LA UNIVERSIDAD DEL MAGDALENA. PARA EL CUMPLIMIENTO DEL OBJETO EL CONTRATISTA SE COMPROMETE A CUMPLIR CON LAS SIGUIENTES ACTIVIDADES: 1.
ASISTENCIA A LOS PROCESOS DE INVENTARIO DE LA COLECCIÓN. 2. ASISTENCIA Y PARTICIPACIÓN EN EL PROCESO DE RESTAURACIÓN DE 60 PIEZAS ARQUEOLÓGICAS. 3. ENTREGA DE UN INFORME SOBRE LA RELACIÓN DE BIENES MUEBLES REGISTRADOS ANTE EL ICANH Y BIENES EXISTENTES EN EL INVENTARIO. 4. APOYO A LAS ACTIVIDADES DE DIVULGACIÓN Y DEMÁS DEL SISTEMA DE COLECCIONES CIENTÍFICAS DE LA UNIVERSIDAD DEL MAGDALENA</t>
  </si>
  <si>
    <t>MARIA FERNANDA MOZO RODRIGUEZ</t>
  </si>
  <si>
    <t>WILHELM LONDOÑO DIAZ</t>
  </si>
  <si>
    <t>https://community.secop.gov.co/Public/Tendering/OpportunityDetail/Index?noticeUID=CO1.NTC.5564596</t>
  </si>
  <si>
    <t>OPSP-VIN-0061-2024</t>
  </si>
  <si>
    <t>CO1.REQ.5673879</t>
  </si>
  <si>
    <t>PRESTACIÓN DE SERVICIOS PROFESIONALES EN LA VICERRECTORÍA DE INVESTIGACIÓN DE LA UNIVERSIDAD DEL MAGDALENA. PARA EL CUMPLIMIENTO DEL OBJETO EL CONTRATISTA SE COMPROMETE A CUMPLIR CON LAS SIGUIENTES ACTIVIDADES: 1. COADYUDAR EN LA GESTIÓN Y PROMOCIÓN DE PROCESOS E INICIATIVAS DE APROPIACIÓN SOCIAL DEL CONOCIMIENTO GENERADAS DESDE LOS ACTORES DEL SICTICE. 2. APOYAR EN LA EJECUCIÓN DE LA PRODUCCIÓN AUDIOVISUAL Y DESARROLLO DE LAS PIEZAS AUDIOVISUALES REQUERIDAS POR LA VICERRECTORÍA DE INVESTIGACIÓN Y SUS UNIDADES. 3. ACOMPAÑAMIENTO A LAS ACTIVIDADES DE GRABACIÓN CON CÁMARA FIJA, DE VIDEO, DRONES Y DEMÁS EQUIPOS. 4. APOYAR EN LA COORDINACIÓN Y EJECUCIÓN DE GRABACIONES DE IMÁGENES PARA LOS MATERIALES AUDIOVISUALES REQUERIDOS POR LA VICERRECTORÍA DE INVESTIGACIÓN Y SUS UNIDADES. 5. GENERAR EL MONTAJE DE IMÁGENES PARA VIDEOS Y ANIMACIÓN DE CONTENIDO REQUERIDOS POR LA VICERRECTORÍA DE INVESTIGACIÓN Y SUS UNIDADES. 6. APOYAR LOS PROCESOS DE EDICIÓ</t>
  </si>
  <si>
    <t>LEIDY MAECHA</t>
  </si>
  <si>
    <t>ELÍAS GREGORIO GARCÍA PEROZO</t>
  </si>
  <si>
    <t>https://community.secop.gov.co/Public/Tendering/OpportunityDetail/Index?noticeUID=CO1.NTC.5565434</t>
  </si>
  <si>
    <t>OPSP-VIN-0062-2024</t>
  </si>
  <si>
    <t>CO1.REQ.5674165</t>
  </si>
  <si>
    <t>PRESTAR LOS SERVICIOS PROFESIONALES EN EL CENTRO DE INNOVACIÓN Y EMPRENDIMIENTO. PARA EL CUMPLIMIENTO DEL OBJETO EL CONTRATISTA SE COMPROMETE A CUMPLIR CON LAS SIGUIENTES ACTIVIDADES: 1. BRINDAR SOPORTE A LA DIRECCIÓN DEL CENTRO DE INNOVACIÓN Y EMPRENDIMIENTO- CIE, EN EL DISEÑO METODOLÓGICO Y REALIZACIÓN DE ACTIVIDADES DE FOMENTO Y FORTALECIMIENTO DE LA MENTALIDAD EMPRENDEDORA EN SUS DIVERSAS FORMAS. 2. BRINDAR SOPORTE A LA DIRECCIÓN DEL CIE EN LA ELABORACIÓN DE DOCUMENTOS CONCEPTUALES, INFORMES, COMUNICACIONES, RECOPILACIÓN, ACTUALIZACIÓN Y SEGUIMIENTO DE INDICADORES RELACIONADOS CON LAS ACTIVIDADES REALIZADAS POR EL CENTRO. 3. BRINDAR MENTORÍAS Y HACER SEGUIMIENTO A LAS ACTIVIDADES DE ACOMPAÑAMIENTO REALIZADO POR EL EQUIPO DEL CIE EN LO RELACIONADO A LA PROMOCIÓN, DESARROLLO, EVALUACIÓN Y FINALIZACIÓN DE LAS PRÁCTICAS DE INNOVACIÓN Y EMPRENDIMIENTO. 4. BRINDAR SOPORTE Y APOYO LOGÍSTICO A LA DIRECCIÓN DEL CIE EN EL FORTALECIMIENTO DE LAS</t>
  </si>
  <si>
    <t>JAIME ANTONIO MENDOZA DEL CASTILLO</t>
  </si>
  <si>
    <t>ANGÉLICA LILIANA SILVA FRANCO</t>
  </si>
  <si>
    <t>https://community.secop.gov.co/Public/Tendering/OpportunityDetail/Index?noticeUID=CO1.NTC.5565740</t>
  </si>
  <si>
    <t>OPSP-VIN-0063-2024</t>
  </si>
  <si>
    <t>CO1.REQ.5671018</t>
  </si>
  <si>
    <t xml:space="preserve">PRESTAR LOS SERVICIOS PROFESIONALES EN LA VICERRECTORÍA DE INVESTIGACIÓN DE LA UNIVERSIDAD DEL MAGDALENA. PARA EL CUMPLIMIENTO DEL OBJETO EL CONTRATISTA SE COMPROMETE A CUMPLIR CON LAS SIGUIENTES ACTIVIDADES: 1. COADYUVAR EN LA GESTIÓN Y PROMOCIÓN DE PROCESOS E INICIATIVAS DE APROPIACIÓN SOCIAL DEL CONOCIMIENTO GENERADAS DESDE LOS ACTORES DEL SICTICE. 2. APOYAR EN LA EJECUCIÓN DE LA PRODUCCIÓN AUDIOVISUAL Y DESARROLLO DE LAS PIEZAS AUDIOVISUALES REQUERIDAS POR LA VICERRECTORÍA DE INVESTIGACIÓN Y SUS UNIDADES. 3. ACOMPAÑAMIENTO A LAS ACTIVIDADES DE GRABACIÓN CON CÁMARA FIJA, DE VIDEO, DRONES Y DEMÁS EQUIPOS. 4. APOYAR EN LA COORDINACIÓN Y EJECUCIÓN DE GRABACIONES DE IMÁGENES PARA LOS MATERIALES AUDIOVISUALES REQUERIDOS POR LA VICERRECTORÍA DE INVESTIGACIÓN Y SUS UNIDADES. 5. GENERAR EL MONTAJE DE IMÁGENES PARA VIDEOS Y ANIMACIÓN DE CONTENIDO REQUERIDOS POR LA VICERRECTORÍA DE INVESTIGACIÓN Y SUS UNIDADES. 6. APOYAR LOS PROCESOS DE EDICIÓN </t>
  </si>
  <si>
    <t>FABIAN ANDRES MARTINEZ GUERRERO</t>
  </si>
  <si>
    <t>https://community.secop.gov.co/Public/Tendering/OpportunityDetail/Index?noticeUID=CO1.NTC.5562959</t>
  </si>
  <si>
    <t>OPSP-VIN-0064-2024</t>
  </si>
  <si>
    <t>CO1.REQ.5674418</t>
  </si>
  <si>
    <t xml:space="preserve">PRESTAR LOS SERVICIOS PROFESIONALES EN LA DIRECCIÓN DE TRANSFERENCIA DE CONOCIMIENTO Y PROPIEDAD INTELECTUAL DE LA VICERRECTORÍA DE INVESTIGACIÓN. PARA EL CUMPLIMIENTO DEL OBJETO EL CONTRATISTA SE COMPROMETE A CUMPLIR CON LAS SIGUIENTES ACTIVIDADES: 1. APOYAR OPERATIVA Y LOGÍSTICAMENTE EN EL DESARROLLO DE LOS DIFERENTES EVENTOS DE CTEI QUE SE REALICEN DE MANERA VIRTUAL O PRESENCIAL POR PARTE DE LA VICERRECTORÍA DE INVESTIGACIÓN Y/O SUS UNIDADES. 2. APOYAR EN LAS ACTIVIDADES DE DIVULGACIÓN DE LOS EVENTOS DE CTEI QUE SE PRODUZCAN POR MEDIOS VIRTUALES Y/O DE MODO PRESENCIAL CON AUSPICIO DE LA VICERRECTORÍA DE INVESTIGACIÓN. 3. BRINDAR APOYO CON LA ARTICULACIÓN ENTRE LA VICERRECTORÍA DE INVESTIGACIÓN, SUS DIRECCIONES Y LA DIRECCIÓN DE COMUNICACIONES, PARA EL CUBRIMIENTO DE MEDIOS Y LA GENERACIÓN DE NOTICIAS DE LAS ACTIVIDADES QUE EN ELLA SE DESARROLLEN DE MANERA VIRTUAL Y/O PRESENCIAL. 4. APOYAR EN EL SEGUIMIENTO DE LA REDACCIÓN DE BOLETINES </t>
  </si>
  <si>
    <t>KAREN  CUAO ALVARADO</t>
  </si>
  <si>
    <t>https://community.secop.gov.co/Public/Tendering/OpportunityDetail/Index?noticeUID=CO1.NTC.5565292</t>
  </si>
  <si>
    <t>OPSP-VIN-0065-2024</t>
  </si>
  <si>
    <t>CO1.REQ.5670796</t>
  </si>
  <si>
    <t>PRESTAR LOS SERVICIOS PROFESIONALES EN EL CENTRO DE INNOVACIÓN Y EMPRENDIMIENTO DE LA UNIVERSIDAD DEL MAGDALENA. PARA EL CUMPLIMIENTO DEL OBJETO EL CONTRATISTA SE COMPROMETE A CUMPLIR CON LAS SIGUIENTES ACTIVIDADES: 1. BRINDAR SOPORTE Y APOYO LOGÍSTICO A LA DIRECCIÓN DEL CIE EN LA CONSTRUCCIÓN DE METODOLOGÍAS, DISEÑO Y EJECUCIÓN DE ACTIVIDADES DE SENSIBILIZACIÓN, ASESORÍA Y FORMACIÓN EN EL FOMENTO DEL EMPRENDIMIENTO Y LA INNOVACIÓN EN TODAS SUS FORMAS, DIRIGIDAS PARA TODA LA COMUNIDAD UNIVERSITARIA Y PÚBLICOS DE INTERÉS DEL CIE. 2. BRINDAR MENTORÍAS Y HACER SEGUIMIENTO A LAS ACTIVIDADES RELACIONADAS CON LA PROMOCIÓN, DESARROLLO, EVALUACIÓN Y FINALIZACIÓN DE LAS PRÁCTICAS DE EMPRENDIMIENTO E INNOVACIÓN. 3. BRINDAR APOYO LOGÍSTICO A LA DIRECCIÓN DEL CIE EN LA ATENCIÓN DE REQUERIMIENTOS DE LA COMUNIDAD UNIMAGDALENA Y DE LOS PÚBLICOS DE INTERÉS DEL CIE PARA LA REALIZACIÓN DE ACTIVIDADES RELACIONADAS CON EMPRENDIMIENTO E INNOVACIÓN. 4. BRINDAR</t>
  </si>
  <si>
    <t>MARIA  PAULA SOSSA</t>
  </si>
  <si>
    <t>https://community.secop.gov.co/Public/Tendering/OpportunityDetail/Index?noticeUID=CO1.NTC.5562964</t>
  </si>
  <si>
    <t>OPSP-VIN-0066-2024</t>
  </si>
  <si>
    <t>CO1.REQ.5671089</t>
  </si>
  <si>
    <t>PRESTAR LOS SERVICIOS PROFESIONALES COMO BIÓLOGA EN EL CENTRO DE COLECCIONES CIENTÍFICAS DE LA UNIVERSIDAD DEL MAGDALENA. PARA EL CUMPLIMIENTO DEL OBJETO EL CONTRATISTA SE COMPROMETE A CUMPLIR CON LAS SIGUIENTES ACTIVIDADES EN LA COLECCIÓN DE INVERTEBRADOS: 1. APOYAR EN LOS PROCEDIMIENTOS CURATORIALES DE LOS EJEMPLARES DEPOSITADOS EN LAS COLECCIONES DE INVERTEBRADOS MARINOS (MEIOFAUNA, MESOFAUNA Y MACROFAUNA), COLECCIONES DE INVERTEBRADOS DULCEACUÍCOLAS Y TERRESTRES NO INSECTOS (ARACNOLÓGICA, TARDÍGRADOS, ENTRE OTRAS). 2. APOYAR EN LA ORGANIZACIÓN E IDENTIFICACIÓN DEL MATERIAL DEPOSITADO EN LA COLECCIÓN DE INVERTEBRADOS NO INSECTOS, A NIVEL DE PHYLUM ASÍ COMO DE FAMILIA EN GRUPOS DE INVERTEBRADOS NO INSECTOS ESCOGIDOS. 3. ACTUALIZAR LA INFORMACIÓN DE LAS DIFERENTES BASES DE DATOS (DARWIN CORE) DE LAS COLECCIONES DE INVERTEBRADOS NO INSECTOS. 4. APOYAR EN EL REGISTRO DE LOS DIFERENTES GRUPOS BIOLÓGICOS QUE CONFORMAN LAS COLECCIONES DE INVE</t>
  </si>
  <si>
    <t xml:space="preserve">AMANDA  BERBEN </t>
  </si>
  <si>
    <t>https://community.secop.gov.co/Public/Tendering/OpportunityDetail/Index?noticeUID=CO1.NTC.5562687</t>
  </si>
  <si>
    <t>OPSP-VIN-0067-2024</t>
  </si>
  <si>
    <t>CO1.REQ.5671430</t>
  </si>
  <si>
    <t>PRESTAR LOS SERVICIOS PROFESIONALES COMO BIÓLOGA EN EL CENTRO DE COLECCIONES CIENTÍFICAS DE LA UNIVERSIDAD DEL MAGDALENA. PARA EL CUMPLIMIENTO DEL OBJETO EL CONTRATISTA SE COMPROMETE A CUMPLIR CON LAS SIGUIENTES ACTIVIDADES EN LA COLECCIÓN FICOLÓGICA: 1. ASISTIR EN LAS ACTIVIDADES (PROCEDIMIENTOS Y TAREAS RELACIONADAS CON EL MANTENIMIENTO FÍSICO DE LOS ESPECÍMENES DEPOSITADOS EN LA COLECCIÓN FICOLÓGICA "GERMÁN BULA MEYER". 2. ORGANIZAR Y ETIQUETAR EL MATERIAL DE MACROALGAS QUE REPOSA EN LA COLECCIÓN FICOLÓGICA "GERMÁN BULA MEYER". 3. IDENTIFICAR TAXONÓMICAMENTE LOS ESPECÍMENES DE LOS DIFERENTES GRUPOS DE MACROALGAS ESCOGIDOS. 4. ASISTIR Y ACTUALIZAR LA BASE DE DATOS “DARWIN CORE” COMO INSUMO PRIMARIO DE LAS LABORES DE BIOINFORMÁTICA QUE SE REALIZAN EN LA COLECCIÓN FICOLÓGICA "GERMÁN BULA MEYER". 5. APOYAR EN EL REGISTRO DE LA COLECCIÓN FICOLÓGICA "GERMÁN BULA MEYER" EN EL SISTEMA DE INFORMACIÓN DE LA BIODIVERSIDAD DE COLOMBIA (SIB COLOMBI</t>
  </si>
  <si>
    <t>MIRLE PATRICIA CABARCAS JIMENEZ</t>
  </si>
  <si>
    <t>https://community.secop.gov.co/Public/Tendering/OpportunityDetail/Index?noticeUID=CO1.NTC.5562776</t>
  </si>
  <si>
    <t>OPSP-VIN-0068-2024</t>
  </si>
  <si>
    <t>CO1.REQ.5671468</t>
  </si>
  <si>
    <t>PRESTAR LOS SERVICIOS PROFESIONALES EN EL CENTRO DE INNOVACIÓN Y EMPRENDIMIENTO DE LA VICERRECTORÍA DE INVESTIGACIÓN DE LA UNIVERSIDAD DEL MAGDALENA. PARA EL CUMPLIMIENTO DEL OBJETO, EL CONTRATISTA SE COMPROMETE A CUMPLIR CON LAS SIGUIENTES ACTIVIDADES: 1. APOYAR A LA DIRECCIÓN DEL CENTRO DE INNOVACIÓN Y EMPRENDIMIENTO- CIE EN LA ELABORACIÓN Y RECOLECCIÓN DE DOCUMENTOS REQUERIDOS EN CONVOCATORIAS, CONVENIOS O PROYECTOS RELACIONADAS CON EL FOMENTO Y FORTALECIMIENTO DE PROCESOS DE INNOVACIÓN Y EMPRENDIMIENTO, ASÍ COMO APOYAR EL CUMPLIMIENTO DE REQUISITOS DOCUMENTAL, ADMINISTRATIVO Y CONTRACTUAL REQUERIDOS PARA SU EJECUCIÓN FINANCIERA. 2. APOYAR A LA DIRECCIÓN DEL CIE EN LA REVISIÓN DE LOS PRESUPUESTOS, SOLICITUDES DE CDP, PÓLIZAS Y OTROS PROCESOS ADMINISTRATIVOS DE LAS PROPUESTAS /PROYECTOS EN LAS CUALES PARTICIPA EL CIE. 3. BRINDAR APOYO A LA DIRECCIÓN DEL CIE EN EL DILIGENCIAMIENTO, INSCRIPCIÓN Y ACTUALIZACIÓN DE LOS PROYECTOS EN EL SISTE</t>
  </si>
  <si>
    <t>KATHERINE JULIETH ASENCIO DOMINGUEZ</t>
  </si>
  <si>
    <t>https://community.secop.gov.co/Public/Tendering/OpportunityDetail/Index?noticeUID=CO1.NTC.5562668</t>
  </si>
  <si>
    <t>OPSP-VIN-0069-2024</t>
  </si>
  <si>
    <t>CO1.REQ.5684848</t>
  </si>
  <si>
    <t>PRESTAR LOS SERVICIOS PROFESIONALES EN MARCO DEL CONVENIO DE SUBVENCIÓN 148659 SUSCRITO ENTRE LA FUNDACIÓN FORD Y LA UNIVERSIDAD DEL MAGDALENA, CON OBJETO: “RECONVERSIÓN LABORAL Y EDUCACIÓN VOCACIONAL EN EL “CORREDOR VIDA” DEL CESAR Y MAGDALENA: ENFRENTANDO LA SALIDA DEL CARBÓN”. PARA EL CUMPLIMIENTO DEL OBJETO, EL CONTRATISTA SE COMPROMETE A CUMPLIR CON LAS SIGUIENTES ACTIVIDADES: 1. APOYAR EN LA COORDINACIÓN DE LAS ACTIVIDADES DERIVADAS DEL PROYECTO. 2. GESTIONAR LAS ACTIVIDADES ADMINISTRATIVAS Y FINANCIERAS DERIVADAS DEL PROYECTO DE INVESTIGACIÓN. 3. ELABORAR LOS INFORMES FINANCIEROS INTERMEDIO Y FINAL CORRESPONDIENTE A LA EJECUCIÓN DE LOS RECURSOS DEL PROYECTO DE INVESTIGACIÓN CON SUS RESPECTIVOS ANEXOS. 4. APOYAR EN LAS AUDITORIAS PERIÓDICAS QUE REALIZARÁ LA FUNDACIÓN FORD. 5. COADYUVAR Y
PREPARAR CONTENIDOS TEÓRICOS PARA LOS ENCUENTROS VIRTUALES Y PRESENCIALES DEL PROYECTO. 6. MONITOREAR EL CUMPLIMIENTO DE LAS ÓRDENES Y RESOLUCIONES</t>
  </si>
  <si>
    <t>ANDREA CARDOSO DÍAZ</t>
  </si>
  <si>
    <t>https://community.secop.gov.co/Public/Tendering/OpportunityDetail/Index?noticeUID=CO1.NTC.5576311</t>
  </si>
  <si>
    <t>OPSP-VIN-0070-2024</t>
  </si>
  <si>
    <t>CO1.REQ.5684870</t>
  </si>
  <si>
    <t>PRESTACIÓN DE SERVICIOS PROFESIONALES COMO ANALISTA DE LABORATORIO EN EL CENTRO DE GENÉTICA Y BIOLOGÍA MOLECULAR DE LA UNIVERSIDAD DEL MAGDALENA. PARA EL CUMPLIMIENTO DEL OBJETO EL CONTRATISTA SE COMPROMETE A CUMPLIR CON LAS SIGUIENTES ACTIVIDADES: 1.
COADYUVAR EN EL PROCESO DE DIAGNÓSTICO MOLECULAR Y VIGILANCIA GENÓMICA DE ENFERMEDADES INFECCIOSAS, REALIZANDO LAS ACTIVIDADES DESDE LA TOMA O RECEPCIÓN DE LAS MUESTRAS, DESEMBALAJE, MARCAJE, EXTRACCIÓN DE ÁCIDOS NUCLEICOS, PREPARACIÓN DE MEZCLAS DE RT-PCR, MONTAJE DE ENSAYOS DE RT-PCR EN TIEMPO REAL Y SECUENCIACIÓN DE ÚLTIMA GENERACIÓN, HASTA LA INTERPRETACIÓN, VALIDACIÓN Y REPORTE DE RESULTADOS. 2. COADYUVAR CON EL PROCESO DE VENTA DE SERVICIOS RELACIONADAS CON DIAGNÓSTICO VETERINARIO, ESTUDIOS DE BIODIVERSIDAD, AMBIENTALES, PESQUEROS, AGRONÓMICOS, ENTRE OTROS, REALIZANDO LOS PROCESOS DE LABORATORIO QUE REQUIERAN TÉCNICAS DE BIOLOGÍA MOLECULAR Y GENÓMICA ASOCIADOS A ESTAS VENTAS. 3. APOYAR</t>
  </si>
  <si>
    <t>ANGEL MANUEL OVIEDO MARQUEZ</t>
  </si>
  <si>
    <t>LYDA CASTRO GARCIA</t>
  </si>
  <si>
    <t>https://community.secop.gov.co/Public/Tendering/OpportunityDetail/Index?noticeUID=CO1.NTC.5576222</t>
  </si>
  <si>
    <t>OPSP-VIN-0071-2024</t>
  </si>
  <si>
    <t>CO1.REQ.5684899</t>
  </si>
  <si>
    <t>PRESTAR LOS SERVICIOS PROFESIONALES EN MARCO DEL CONVENIO DE SUBVENCIÓN 148659 SUSCRITO ENTRE LA FUNDACIÓN FORD Y LA UNIVERSIDAD DEL MAGDALENA, CON OBJETO: “RECONVERSIÓN LABORAL Y EDUCACIÓN VOCACIONAL EN EL “CORREDOR VIDA” DEL CESAR Y MAGDALENA: ENFRENTANDO LA
SALIDA DEL CARBÓN”. PARA EL CUMPLIMIENTO DEL OBJETO EL CONTRATISTA SE COMPROMETE A CUMPLIR CON LAS SIGUIENTES ACTIVIDADES: 1. APOYAR EN LA REVISIÓN LOS ASPECTOS DE ENTREGA DE LOS TÍTULOS MINEROS DE LA EMPRESA PRODECO (SITUACIÓN ACTUAL DE LA EMPRESA, ACTIVIDADES DE CIERRE Y CUMPLIMIENTO DE RESPONSABILIDADES). 2. APOYAR EN EL ANÁLISIS DE LOS CIERRES MINEROS A NIVEL GLOBAL: ANALIZAR SUS PROCESOS DE TRANSICIÓN ENERGÉTICA, JUSTA, RECONVERSIÓN LABORAL Y PRODUCTIVA. 3. ASISTIR A SALIDAS DE CAMPO Y APLICAR ENTREVISTAS CON EL FIN DE RECOLECTAR INFORMACIÓN PRIMARIA RESPECTO A LA SITUACIÓN ACTUAL SOCIAL, ECONÓMICA Y LABORAL A LO LARGO DEL CORREDOR VIDA CESAR - MAGDALENA. 4. APOYAR EN LOS TALLE</t>
  </si>
  <si>
    <t>JEANNIE CAROLINA SANCHEZ MENDOZA</t>
  </si>
  <si>
    <t>https://community.secop.gov.co/Public/Tendering/OpportunityDetail/Index?noticeUID=CO1.NTC.5576053</t>
  </si>
  <si>
    <t>OPSP-VIN-0072-2024</t>
  </si>
  <si>
    <t>CO1.REQ.5684447</t>
  </si>
  <si>
    <t>PRESTAR LOS SERVICIOS PROFESIONALES EN LA DIRECCIÓN DE GESTIÓN DEL CONOCIMIENTO DE LA VICERRECTORÍA DE INVESTIGACIÓN. PARA EL CUMPLIMIENTO DEL OBJETO EL CONTRATISTA SE COMPROMETE A CUMPLIR CON LAS SIGUIENTES ACTIVIDADES: 1. ESTRUCTURAR TÉCNICA Y PRESUPUESTALMENTE LOS DOS PROYECTOS QUE SE PRESENTARÁN A LAS CONVOCATORIAS “CONSERVACIÓN DE ÁREAS AMBIENTALES ESTRATÉGICAS Y GESTIÓN AMBIENTAL EN MUNICIPIOS MENORES A 50.000 HABITANTES” Y “CONVOCATORIA PARA EL ORDENAMIENTO ALREDEDOR DEL AGUA” DE REGALÍAS AMBIENTE. 2. ELABORAR LOS
DOCUMENTOS TÉCNICOS DE LOS DOS PROYECTOS CUMPLIENDO LA ESTRUCTURA DE MARCO LÓGICO, MGA Y LOS TÉRMINOS DE REFERENCIA DE LAS CONVOCATORIAS “CONSERVACIÓN DE ÁREAS AMBIENTALES ESTRATÉGICAS Y GESTIÓN AMBIENTAL EN MUNICIPIOS MENORES A 50.000 HABITANTES” Y “CONVOCATORIA PARA EL ORDENAMIENTO ALREDEDOR DEL AGUA” DE REGALÍAS AMBIENTE. 3. ELABORAR EL PRESUPUESTO DE ACUERDO CON EL MONTO QUE SE SOLICITE EN LAS CONVOCATORIAS “CONSERVAC</t>
  </si>
  <si>
    <t>VERA TATIANA MARTINEZ BAÑOS</t>
  </si>
  <si>
    <t>https://community.secop.gov.co/Public/Tendering/OpportunityDetail/Index?noticeUID=CO1.NTC.5576161</t>
  </si>
  <si>
    <t>OPSP-VIN-0073-2024</t>
  </si>
  <si>
    <t>CO1.REQ.5684756</t>
  </si>
  <si>
    <t>PRESTAR LOS SERVICIOS PROFESIONALES EN MARCO AL CONVENIO ESPECÍFICO NÚM. 6 DE COOPERACIÓN INTERINSTITUCIONAL CELEBRADO ENTRE LA CÁMARA DE COMERCIO DE SANTA MARTA PARA EL MAGDALENA Y LA UNIVERSIDAD DEL MAGDALENA EN MARCO AL PROYECTO DE INVESTIGACIÓN TITULADO:
"PILOTO PARA LA MEJORA PRODUCTIVA Y COMPETITIVA DE LA CADENA DE VALOR DEL MANGO Y SU INSERCIÓN EN MERCADOS DE MAYOR VALOR (ESPECIALIZADOS) MEDIANTE LA SOFISTICACIÓN E INNOVACIÓN DE PRODUCTOS DERIVADOS". PARA EL CUMPLIMIENTO DEL OBJETO EL CONTRATISTA SE COMPROMETE A CUMPLIR CON LAS SIGUIENTES ACTIVIDADES: 1. CONSOLIDAR LAS CONDICIONES DE CALIDAD Y TRAZABILIDAD DEL PRODUCTO A TRAVÉS DE UN ESTUDIO DE MODELOS DE ORGANIZACIÓN Y ABASTECIMIENTO PRODUCTIVO PARA SECTORES AGROPECUARIOS. EL ESTUDIO DEBE INCLUIR EL DISEÑO DEL MODELO DE ACOMPAÑAMIENTO TÉCNICO A PRODUCTORES Y PROTOCOLOS PACTADOS CON LAS REDES DE PROVEEDORES (PRODUCTORES / ASOCIACIONES). 2. REALIZAR UN TALLER O MESA DE TRABAJO CON L</t>
  </si>
  <si>
    <t>JORGE SAUL VALDEBLANQUEZ DIAZ</t>
  </si>
  <si>
    <t>https://community.secop.gov.co/Public/Tendering/OpportunityDetail/Index?noticeUID=CO1.NTC.5576234</t>
  </si>
  <si>
    <t>OPSP-VIN-0074-2024</t>
  </si>
  <si>
    <t>CO1.REQ.5684995</t>
  </si>
  <si>
    <t>PRESTAR LOS SERVICIOS PROFESIONALES EN LA EDITORIAL UNIMAGDALENA. PARA EL CUMPLIMIENTO DEL OBJETO EL CONTRATISTA SE COMPROMETE A CUMPLIR CON LAS SIGUIENTES ACTIVIDADES: 1. APOYAR LA EDITORIAL UNIMAGDALENA EN LA EJECUCIÓN DE LA PRODUCCIÓN AUDIOVISUAL Y DESARROLLO DE LAS PIEZAS AUDIOVISUALES REQUERIDAS PARA LA DIVULGACIÓN DEL MATERIAL QUE SE PUBLICA. 2. REALIZAR PROPUESTAS DE LAS PRODUCCIONES AUDIOVISUALES QUE SE REALIZARAN DE LAS PUBLICACIONES DE LA EDITORIAL. 3. ELABORAR EL PLAN DE DIVULGACIÓN DE LAS OBRAS DE LA EDITORIAL UNIMAGDALENA. 4. MONTAJE DE IMÁGENES PARA VIDEOS Y ANIMACIÓN DE CONTENIDO REQUERIDOS POR LA EDITORIAL UNIMAGDALENA. 5. REALIZAR LAS GRABACIONES DE LOS EVENTOS QUE DESARROLLA LA EDITORIAL UNIMAGALENA Y OTRAS UNIDADES DE LA VICERRECTORÍA DE INVESTIGACIÓN. 6. ORGANIZAR Y PUBLICAR EN LA
PÁGINA WEB DE LA EDITORIAL LAS ACTIVIDADES DE DIVULGACIÓN. 7. APOYAR LA ORGANIZACIÓN Y REALIZACIÓN DE LOS EVENTOS ACADÉMICOS, CULTURALES Y A</t>
  </si>
  <si>
    <t>ALEJANDRA MARGARITA BALLESTAS CASAS</t>
  </si>
  <si>
    <t>https://community.secop.gov.co/Public/Tendering/OpportunityDetail/Index?noticeUID=CO1.NTC.5576563</t>
  </si>
  <si>
    <t>OPSP-VIN-0075-2024</t>
  </si>
  <si>
    <t>CO1.REQ.5685465</t>
  </si>
  <si>
    <t>PRESTAR LOS SERVICIOS PROFESIONALES EN MARCO DEL CONVENIO DE SUBVENCIÓN 148659 SUSCRITO ENTRE LA FUNDACIÓN FORD Y LA UNIVERSIDAD DEL MAGDALENA, CON OBJETO: “RECONVERSIÓN LABORAL Y EDUCACIÓN VOCACIONAL EN EL “CORREDOR VIDA” DEL CESAR Y MAGDALENA: ENFRENTANDO LA
SALIDA DEL CARBÓN”. PARA EL CUMPLIMIENTO DEL OBJETO EL CONTRATISTA SE COMPROMETE A CUMPLIR CON LAS SIGUIENTES ACTIVIDADES: 1. APOYAR EN LA REVISIÓN LOS ASPECTOS DE ENTREGA DE LOS TÍTULOS MINEROS DE LA EMPRESA PRODECO (SITUACIÓN ACTUAL DE LA EMPRESA, ACTIVIDADES DE CIERRE Y CUMPLIMIENTO DE RESPONSABILIDADES). 2. APOYAR EN EL ANÁLISIS DE LOS CIERRES MINEROS A NIVEL GLOBAL: ANALIZAR SUS PROCESOS DE TRANSICIÓN ENERGÉTICA, JUSTA, RECONVERSIÓN LABORAL Y PRODUCTIVA. 3. APOYAR EN LAS SALIDAS DE CAMPO Y APLICAR ENTREVISTAS CON EL FIN DE RECOLECTAR INFORMACIÓN PRIMARIA RESPECTO A LA SITUACIÓN ACTUAL SOCIAL, ECONÓMICA Y LABORAL A LO LARGO DEL CORREDOR VIDA CESAR - MAGDALENA. 4. APOYAR EN LA LO</t>
  </si>
  <si>
    <t>ANGELA MARIA RUEDA QUINTO</t>
  </si>
  <si>
    <t>ANDREA
CARDOSO DÍAZ</t>
  </si>
  <si>
    <t>https://community.secop.gov.co/Public/Tendering/OpportunityDetail/Index?noticeUID=CO1.NTC.5576344</t>
  </si>
  <si>
    <t>OPSP-VIN-0076-2024</t>
  </si>
  <si>
    <t>CO1.REQ.5686017</t>
  </si>
  <si>
    <t>PRESTAR LOS SERVICIOS PROFESIONALES EN MARCO DEL CONVENIO DE SUBVENCIÓN 148659 SUSCRITO ENTRE LA FUNDACIÓN FORD Y LA UNIVERSIDAD DEL MAGDALENA, CON OBJETO: “RECONVERSIÓN LABORAL Y EDUCACIÓN VOCACIONAL EN EL “CORREDOR VIDA” DEL CESAR Y MAGDALENA: ENFRENTANDO LA SALIDA DEL CARBÓN”. PARA EL CUMPLIMIENTO DEL OBJETO EL CONTRATISTA SE COMPROMETE A CUMPLIR CON LAS SIGUIENTES ACTIVIDADES: 1. REVISAR LOS ASPECTOS DE ENTREGA DE LOS TÍTULOS MINEROS DE LA EMPRESA PRODECO (SITUACIÓN ACTUAL DE LA EMPRESA, ACTIVIDADES DE CIERRE Y CUMPLIMIENTO DE RESPONSABILIDADES). 2. ANALIZAR LOS CIERRES MINEROS A NIVEL GLOBAL: ANALIZAR SUS PROCESOS DE TRANSICIÓN ENERGÉTICA, JUSTA, RECONVERSIÓN LABORAL Y PRODUCTIVA. 3. ASISTIR A SALIDAS DE CAMPO Y APLICAR ENTREVISTAS CON EL FIN DE RECOLECTAR INFORMACIÓN PRIMARIA RESPECTO A LA SITUACIÓN ACTUAL SOCIAL, ECONÓMICA Y LABORAL A LO LARGO DEL CORREDOR VIDA CESAR - MAGDALENA. 4. APOYAR TALLERES PRESENCIALES Y MESAS DE TRABAJO P</t>
  </si>
  <si>
    <t>DANIA LISBETH GUZMAN BELEÑO</t>
  </si>
  <si>
    <t>https://community.secop.gov.co/Public/Tendering/OpportunityDetail/Index?noticeUID=CO1.NTC.5577011</t>
  </si>
  <si>
    <t>OPSP-VIN-0077-2024</t>
  </si>
  <si>
    <t>CO1.REQ.5700456</t>
  </si>
  <si>
    <t>PRESTAR LOS SERVICIOS PROFESIONALES COMO ADMINISTRADOR DE EMPRESAS EN LA VICERRECTORÍA DE INVESTIGACIÓN. PARA EL CUMPLIMIENTO DEL OBJETO, EL CONTRATISTA SE COMPROMETE A CUMPLIR CON LAS SIGUIENTES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A LOS INVESTIGADORES EN LA REALIZACIÓN DE SONDEOS COMERCIALES DE PRODUCTOS, BIENES Y S</t>
  </si>
  <si>
    <t>BEATRIZ ELENA MEDINA DIAZ</t>
  </si>
  <si>
    <t>https://community.secop.gov.co/Public/Tendering/OpportunityDetail/Index?noticeUID=CO1.NTC.5590887</t>
  </si>
  <si>
    <t>OPSP-VIN-0078-2024</t>
  </si>
  <si>
    <t>CO1.REQ.5699955</t>
  </si>
  <si>
    <t>LAURA VANESSA PERDOMO LOPEZ</t>
  </si>
  <si>
    <t>https://community.secop.gov.co/Public/Tendering/OpportunityDetail/Index?noticeUID=CO1.NTC.5590619</t>
  </si>
  <si>
    <t>OPSP-VIN-0079-2024</t>
  </si>
  <si>
    <t>CO1.REQ.5710210</t>
  </si>
  <si>
    <t>PRESTAR LOS SERVICIOS PROFESIONALES COMO INGENIERO DE SISTEMAS EN LA VICERRECTORÍA DE INVESTIGACIÓN. PARA EL CUMPLIMIENTO DEL OBJETO EL CONTRATISTA SE COMPROMETE A CUMPLIR CON LAS SIGUIENTES ACTIVIDADES: 1. APOYAR EN EL DESARROLLO DE COMPONENTES SOFTWARE EN TECNOLOGÍAS NETCORE, JAVASCRIPT, ANGULAR, HACIENDO USO DE PATRONES DE DISEÑO. 2. APOYAR EN EL PROCESO DE OPTIMIZACIÓN DE SENTENCIAS SQL EN SQL SERVER. 3. CAPACITAR A LOS USUARIOS EN EL USO DEL SISTEMA DE SOFTWARE DE LA VICERRECTORÍA DE INVESTIGACIÓN. 4. APOYAR LA REALIZACIÓN DE COPIAS DE SEGURIDAD DEL SISTEMA DE SOFTWARE. 5. APOYAR CON LA IDENTIFICACIÓN DE LOS RIESGOS E IMPLEMENTACIÓN DE CONTROLES EN LOS SISTEMAS DE INFORMACIÓN DE LA VICERRECTORÍA DE INVESTIGACIÓN. 6. APOYAR CON LA IDENTIFICACIÓN DE LAS CORRECCIONES DE FUNCIONALIDADES DEL SISTEMA DE SOFTWARE Y REALIZAR LOS AJUSTES CORRESPONDIENTES. 7. CAPACITAR EN TÉCNICAS DE TRANSFERENCIA DE CONOCIMIENTO DE LOS SISTEMAS DE INFORMACIÓN</t>
  </si>
  <si>
    <t>IVAN ENRIQUE HERNANDEZ PELAEZ</t>
  </si>
  <si>
    <t>CESAR ENRIQUE POLO CASTRO</t>
  </si>
  <si>
    <t>https://community.secop.gov.co/Public/Tendering/OpportunityDetail/Index?noticeUID=CO1.NTC.5599998</t>
  </si>
  <si>
    <t>OPSP-VIN-0080-2024</t>
  </si>
  <si>
    <t>CO1.REQ.5717017</t>
  </si>
  <si>
    <t>PRESTAR LOS SERVICIOS PROFESIONALES COMO INGENIERA INDUSTRIAL EN LA DIRECCIÓN DE TRANSFERENCIA DEL CONOCIMIENTO Y PROPIEDAD INTELECTUAL. PARA EL CUMPLIMIENTO DEL OBJETO, EL CONTRATISTA SE COMPROMETE A CUMPLIR CON LAS SIGUIENTES ACTIVIDADES: 1. APOYAR EN EL DESARROLLO Y DOCUMENTACIÓN DE ESTUDIOS DE VIGILANCIA E INTELIGENCIA CIENTÍFICA Y TECNOLÓGICA QUE SUPLAN LAS NECESIDADES DE LA VICERRECTORÍA DE INVESTIGACIÓN, SUS UNIDADES DE GESTIÓN Y LAS DEMÁS UNIDADES DE LA UNIVERSIDAD Y LLEVAR UN REGISTRO HISTÓRICO DE LOS MISMOS. 2. APOYAR EN EL DISEÑO, EJECUCIÓN Y REGISTRO DE PROCESOS DE MEDICIÓN Y EVALUACIÓN DE CAPACIDADES, IDENTIFICACIÓN DE NECESIDADES Y DE OPORTUNIDADES PARA ACTIVIDADES DE INVESTIGACIÓN, CREACIÓN, INNOVACIÓN Y EMPRENDIMIENTO. 3. APOYAR EN EL DISEÑO Y LA CONSTRUCCIÓN DE PLANES Y AGENDAS DE INVESTIGACIÓN, CREACIÓN, INNOVACIÓN Y EMPRENDIMIENTO DE LA UNIVERSIDAD DEL MAGDALENA. 4. APOYAR LA RECOPILACIÓN Y ANÁLISIS DE INFORMACIÓN DE AU</t>
  </si>
  <si>
    <t>DANIELA PAOLA SALINAS PINEDO</t>
  </si>
  <si>
    <t>https://community.secop.gov.co/Public/Tendering/OpportunityDetail/Index?noticeUID=CO1.NTC.5610042</t>
  </si>
  <si>
    <t>OPSP-VIN-0081-2024</t>
  </si>
  <si>
    <t>CO1.REQ.5717307</t>
  </si>
  <si>
    <t>PRESTAR LOS SERVICIOS PROFESIONALES EN EL CENTRO DE INNOVACIÓN Y EMPRENDIMIENTO CIE. PARA EL CUMPLIMIENTO DEL OBJETO EL CONTRATISTA SE COMPROMETE A CUMPLIR CON LAS SIGUIENTES ACTIVIDADES: 1. BRINDAR SOPORTE A LA DIRECCIÓN DEL CENTRO DE INNOVACIÓN Y EMPRENDIMIENTO- CIE, EN EL DISEÑO METODOLÓGICO Y EJECUCIÓN DE ACTIVIDADES DE FOMENTO Y FORTALECIMIENTO DE PROCESOS Y PRODUCTOS DE INNOVACIÓN EN SUS DIVERSAS FORMAS. 2. BRINDAR SOPORTE A LA DIRECCIÓN DEL CENTRO DE INNOVACIÓN Y EMPRENDIMIENTO EN LA ELABORACIÓN DE DOCUMENTOS CONCEPTUALES, INFORMES, COMUNICACIONES, RECOPILACIÓN, ACTUALIZACIÓN Y SEGUIMIENTO DE INDICADORES DEL POA Y RELACIONADOS CON PROYECTOS, INICIATIVAS, VENTAS DE SERVICIOS Y ACTIVIDADES REALIZADAS POR EL CIE. 3. BRINDAR MENTORÍAS Y HACER SEGUIMIENTO A LAS ACTIVIDADES RELACIONADAS CON LA PROMOCIÓN, DESARROLLO, EVALUACIÓN Y FINALIZACIÓN DE LAS PRÁCTICAS DE INNOVACIÓN Y EMPRENDIMIENTO. 4. BRINDAR SOPORTE Y APOYO LOGÍSTICO A LA DIRECC</t>
  </si>
  <si>
    <t>LILIBET DEL CARMEN RUEDA SALAS</t>
  </si>
  <si>
    <t>https://community.secop.gov.co/Public/Tendering/OpportunityDetail/Index?noticeUID=CO1.NTC.5611205</t>
  </si>
  <si>
    <t>OPSP-VIN-0082-2024</t>
  </si>
  <si>
    <t>CO1.REQ.5726192</t>
  </si>
  <si>
    <t xml:space="preserve">PRESTACIÓN DE SERVICIOS PROFESIONALES EN LA VICERRECTORÍA DE INVESTIGACIÓN DE LA UNIVERSIDAD DEL MAGDALENA. PARA EL CUMPLIMIENTO DEL OBJETO EL CONTRATISTA SE COMPROMETE A CUMPLIR CON LAS SIGUIENTES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A LOS INVESTIGADORES EN LA REALIZACIÓN DE SONDEOS COMERCIALES DE PRODUCTOS, BIENES Y </t>
  </si>
  <si>
    <t>ALVARO DE JESUS ORTIZ PADILLA</t>
  </si>
  <si>
    <t>https://community.secop.gov.co/Public/Tendering/OpportunityDetail/Index?noticeUID=CO1.NTC.5616782</t>
  </si>
  <si>
    <t>OPSP-VIN-0083-2024</t>
  </si>
  <si>
    <t>CO1.REQ.5728750</t>
  </si>
  <si>
    <t>PRESTAR LOS SERVICIOS PROFESIONALES EN EL FUNCIONAMIENTO DEL OBSERVATORIO DE DDHH DEL CARIBE COLOMBIANO. PARA EL CUMPLIMIENTO DEL OBJETO EL CONTRATISTA SE COMPROMETE A ENTREGAR LOS SIGUIENTES PRODUCTOS: 1. DOCUMENTO DE MAPA DE ACTORES UNIFICADO DE LOS MUNICIPIOS DE CHIBOLO Y SANTA MARTA EN PERIODO DEL POST ACUERDO DE LA HABANA. 2. DOCUMENTO CON LA RECONSTRUCCIÓN DEL CONTEXTO TERRITORIAL DE LOS MUNICIPIOS DE CHIBOLO Y SANTA MARTA EN EL PERIODO DEL POSACUERDO DE LA HABANA.</t>
  </si>
  <si>
    <t>DAVID MAURICIO GARCIA GUETTE</t>
  </si>
  <si>
    <t>DANIEL GÓMEZ LÓPEZ</t>
  </si>
  <si>
    <t>https://community.secop.gov.co/Public/Tendering/OpportunityDetail/Index?noticeUID=CO1.NTC.5619343</t>
  </si>
  <si>
    <t>OPSP-VIN-0084-2024</t>
  </si>
  <si>
    <t>CO1.REQ.5729656</t>
  </si>
  <si>
    <t>PRESTAR LOS SERVICIOS PROFESIONALES COMO CORRECTOR DE ESTILO EN LA EDITORIAL UNIMAGDALENA. PARA EL CUMPLIMIENTO DEL OBJETO EL CONTRATISTA SE COMPROMETE A CUMPLIR CON LAS SIGUIENTES ACTIVIDADES: 1. REALIZAR LA PRIMERA Y SEGUNDA REVISIÓN DE ESTILO DE LAS OBRAS COMO LIBROS, CARTILLAS, BOLETINES, PORTAFOLIOS, CATÁLOGOS, ARTÍCULOS, GUÍAS Y MANUALES, QUE SE ENCUENTRAN EN PROCESO DE PUBLICACIÓN POR LA EDITORIAL UNIMAGDALENA, CORRESPONDIENTE A UN TOTAL DE 1.270 PÁGINAS</t>
  </si>
  <si>
    <t>MARIANA  BETANCUR GOMEZ</t>
  </si>
  <si>
    <t>https://community.secop.gov.co/Public/Tendering/OpportunityDetail/Index?noticeUID=CO1.NTC.5620501</t>
  </si>
  <si>
    <t>OPSP-VIN-0085-2024</t>
  </si>
  <si>
    <t>CO1.REQ.5730273</t>
  </si>
  <si>
    <t>PRESTAR LOS SERVICIOS PROFESIONALES COMO CORRECTOR DE ESTILO EN LA EDITORIAL UNIMAGDALENA. PARA EL CUMPLIMIENTO DEL OBJETO EL CONTRATISTA SE COMPROMETE A CUMPLIR CON LAS SIGUIENTES ACTIVIDADES: 1. REALIZAR LA PRIMERA Y SEGUNDA REVISIÓN DE ESTILO DE LAS OBRAS COMO LIBROS, CARTILLAS, BOLETINES, PORTAFOLIOS, CATÁLOGOS, ARTÍCULOS, GUÍAS Y MANUALES, QUE SE ENCUENTRAN EN PROCESO DE PUBLICACIÓN POR LA EDITORIAL UNIMAGDALENA, CORRESPONDIENTE A UN TOTAL DE 1.090 PÁGINAS</t>
  </si>
  <si>
    <t xml:space="preserve">DIVA   PIAMBA  </t>
  </si>
  <si>
    <t>https://community.secop.gov.co/Public/Tendering/OpportunityDetail/Index?noticeUID=CO1.NTC.5620396</t>
  </si>
  <si>
    <t>OPSP-VIN-0086-2024</t>
  </si>
  <si>
    <t>CO1.REQ.5734856</t>
  </si>
  <si>
    <t>PRESTAR LOS SERVICIOS PROFESIONALES EN EL FUNCIONAMIENTO DEL OBSERVATORIO DE DDHH DEL CARIBE COLOMBIANO. PARA EL CUMPLIMIENTO DEL OBJETO EL CONTRATISTA SE COMPROMETE A ENTREGAR LOS SIGUIENTES PRODUCTOS: 1. DOCUMENTO ESTADÍSTICO SOBRE LAS VÍCTIMAS DE CONFLICTO ARMADO EN COLOMBIA-MAGDALENA 2016-2022 UN ESCENARIO DE VIOLACIÓN A LOS DERECHOS HUMANOS Y DE LAS VÍCTIMAS. 2. DOCUMENTO ESTADÍSTICO DE LA CARACTERIZACIÓN VICTIMAS EN LOS CORREGIMIENTOS DE BONDA Y CHIBOLO EN EL MARCO DEL CONFLICTO ARMADO 2023.</t>
  </si>
  <si>
    <t>IVAN DARIO CRUZ DAZA</t>
  </si>
  <si>
    <t>https://community.secop.gov.co/Public/Tendering/OpportunityDetail/Index?noticeUID=CO1.NTC.5627305</t>
  </si>
  <si>
    <t>OPSP-VIN-0087-2024</t>
  </si>
  <si>
    <t>CO1.REQ.5754651</t>
  </si>
  <si>
    <t>PRESTAR LOS SERVICIOS PROFESIONALES EN EL FUNCIONAMIENTO DEL OBSERVATORIO DE DDHH DEL CARIBE COLOMBIANO. PARA EL CUMPLIMIENTO DEL OBJETO EL CONTRATISTA SE COMPROMETE A CUMPLIR A ENTREGAR EL SIGUIENTE PRODUCTO: FICHA DE CARACTERIZACIÓN DE LA POBLACIÓN PARTICIPANTE EN EL MARCO DEL PROYECTO.</t>
  </si>
  <si>
    <t>GERSON JAHIR ANGARITA ESPITIA</t>
  </si>
  <si>
    <t>https://community.secop.gov.co/Public/Tendering/OpportunityDetail/Index?noticeUID=CO1.NTC.5648112</t>
  </si>
  <si>
    <t>OPSP-VIN-0088-2024</t>
  </si>
  <si>
    <t>CO1.REQ.5758593</t>
  </si>
  <si>
    <t>PEDRO MIGUEL PIMIENTA MOJICA</t>
  </si>
  <si>
    <t>https://community.secop.gov.co/Public/Tendering/OpportunityDetail/Index?noticeUID=CO1.NTC.5649608</t>
  </si>
  <si>
    <t>OPSP-VIN-0089-2024</t>
  </si>
  <si>
    <t>CO1.REQ.5757319</t>
  </si>
  <si>
    <t>PRESTACIÓN DE SERVICIOS PROFESIONALES EN MARCO DEL PROYECTO DE INVESTIGACIÓN "PRODUCCIÓN DE ECONOMÍA ECOLÓGICA, INCLUYENTE Y SOSTENIBLE: UNA INVESTIGACIÓN PARA DESARROLLAR ESTRATEGIAS DE EMPRENDIMIENTO SOCIAL/SOLIDARIO PARA EL ECOTURISMO EN PUEBLO VIEJO (CIÉNAGA GRANDE DE SANTA MARTA) - BPIN 2020000100569", FINANCIADO POR EL CONVENIO ESPECIAL DE COOPERACIÓN N° 001, CELEBRADO ENTRE EL COLEGIO MAYOR NUESTRA SEÑORA DEL ROSARIO Y LA UNIVERSIDAD DEL MAGDALENA - UNIMAGDALENA. PARA EL CUMPLIMIENTO DEL OBJETO EL CONTRATISTA SE COMPROMETE A CUMPLIR CON LAS SIGUIENTES ACTIVIDADES: 1. APOYO GENERAL DESDE EL ÁMBITO CIENTÍFICO AL PROYECTO DE INVESTIGACIÓN: “PRODUCCIÓN DE ECONOMÍA ECOLÓGICA INCLUYENTE Y SOSTENIBLE: UNA INVESTIGACIÓN PARA DESARROLLAR ESTRATEGIAS DE EMPRENDIMIENTO SOCIAL/SOLIDARIO PARA EL ECOTURISMO EN PUEBLO VIEJO (CIÉNAGA GRANDE DE SANTA MARTA). MAGDALENA”. 2. APOYO ESPECÍFICO AL LÍDER LOCAL DEL HILO 6, DE ACUERDO CON LO SOLICITADO POR</t>
  </si>
  <si>
    <t>VICTOR ALFONSO NUÑEZ SANCHEZ</t>
  </si>
  <si>
    <t>ALEXANDER DAZA CORREDOR</t>
  </si>
  <si>
    <t>https://community.secop.gov.co/Public/Tendering/OpportunityDetail/Index?noticeUID=CO1.NTC.5647843</t>
  </si>
  <si>
    <t>OPSP-VIN-0090-2024</t>
  </si>
  <si>
    <t>CO1.REQ.5765844</t>
  </si>
  <si>
    <t>PRESTAR LOS SERVICIOS PROFESIONALES COMO LÍDER DE CALIDAD DEL CENTRO DE GENÉTICA Y BILOGÍA MOLECULAR. EL CONTRATISTA SE COMPROMETE A 1. COADYUVAR EN LA GESTIÓN PARA LA HABILITACIÓN DE SERVICIOS QUE SE OFERTEN EN EL CENTRO DE GENÉTICA Y REALIZAR SEGUIMIENTO A LOS SERVICIOS HABILITADOS. 2. COADYUVAR EN LA CAPACITACIÓN PERMANENTE DEL PERSONAL Y EL PUNTO DE TOMA DE MUESTRA EN BIOSEGURIDAD Y EN LOS PROCESOS DEL SISTEMA DE GESTIÓN DE LA CALIDAD DEL LABORATORIO. 3. COADYUVAR Y ASISTIR AL COORDINADOR(A) DEL CENTRO DE GENÉTICA Y BIOLOGÍA MOLECULAR EN EL DISEÑO, ELABORACIÓN DE POLÍTICAS, PROCEDIMIENTOS, PROTOCOLOS, MANUALES, GUÍAS, FORMATOS Y DEMÁS DOCUMENTOS QUE SE DEFINAN DENTRO DEL ALCANCE TÉCNICO PARA EL CUMPLIMIENTO DE LOS ESTÁNDARES DE CALIDAD, ASÍ COMO A LA IMPLEMENTACIÓN Y CUMPLIMIENTO DE NORMAS TÉCNICAS Y ESTÁNDARES DE CALIDAD EN LA RED DEPARTAMENTAL. 4. ORGANIZAR EL ARCHIVO FÍSICO Y DIGITAL DEL CENTRO Y APOYAR EN EL BUEN USO Y MANTENIMIENT</t>
  </si>
  <si>
    <t>GINA SOFIA MORENO CRESPO</t>
  </si>
  <si>
    <t>52389076 - 1082851808</t>
  </si>
  <si>
    <t>LYDA RAQUEL CASTRO GARCÍA - LAIONELL POLO ALVARADO</t>
  </si>
  <si>
    <t>https://community.secop.gov.co/Public/Tendering/OpportunityDetail/Index?noticeUID=CO1.NTC.5658123</t>
  </si>
  <si>
    <t>OPSP-VIN-0091-2024</t>
  </si>
  <si>
    <t>CO1.REQ.5767713</t>
  </si>
  <si>
    <t>PRESTAR LOS SERVICIOS PROFESIONALES EN LA VICERRECTORÍA DE INVESTIGACIÓN DE LA UNIVERSIDAD DEL MAGDALENA. PARA EL CUMPLIMIENTO DEL OBJETO EL CONTRATISTA SE COMPROMETE A CUMPLIR CON LAS SIGUIENTES ACTIVIDADES: 1. APOYAR EN LA GESTIÓN, EJECUCIÓN Y DESARROLLO DE PROCESOS E INICIATIVAS DE APROPIACIÓN SOCIAL DEL CONOCIMIENTO. 2. ESTABLECER LOS DIÁLOGOS PREVIOS PARA GENERAR PROCESOS, INICIATIVAS Y PRODUCTOS DE APROPIACIÓN SOCIAL DEL CONOCIMIENTO ENTRE LA UNIVERSIDAD Y LOS DIFERENTES ACTORES DEL SISTEMA DE CIENCIA, TECNOLOGÍA, INNOVACIÓN, CREACIÓN Y EMPRENDIMIENTO. 3. APOYAR EL DESARROLLO DE TALLERES Y ESPACIOS DE CO-CREACIÓN CON LOS DIFERENTES SECTORES DE LA SOCIEDAD PARA LA FORMULACIÓN Y CONSOLIDACIÓN DE PROYECTOS, PROCESOS E INICIATIVAS DE APROPIACIÓN SOCIAL DE CONOCIMIENTO 4. REALIZAR INFORMES QUE SEAN RESULTADOS DE LOS TALLERES, CAPACITACIONES Y ESPACIOS DE CO- CREACIÓN PARA GENERAR APROPIACIÓN SOCIAL DEL CONOCIMIENTO. 5. APOYAR EN LA CONSOL</t>
  </si>
  <si>
    <t>NATALIA MARGARITA BLASCHKE EVILLA</t>
  </si>
  <si>
    <t>https://community.secop.gov.co/Public/Tendering/OpportunityDetail/Index?noticeUID=CO1.NTC.5658633</t>
  </si>
  <si>
    <t>OPSP-VIN-0092-2024</t>
  </si>
  <si>
    <t>CO1.REQ.5771636</t>
  </si>
  <si>
    <t>PRESTAR LOS SERVICIOS PROFESIONALES EN LA DIRECCIÓN DE GESTIÓN DEL CONOCIMIENTO DE LA VICERRECTORÍA DE INVESTIGACIÓN. EL CONTRATISTA SE COMPROMETE A 1. APOYAR LA RECOLECCIÓN, CONSOLIDACIÓN Y ANÁLISIS DE LOS DOCUMENTOS BASES PARA LA ELABORACIÓN DEL PROYECTO QUE SE PRESENTARÁ A LA CONSERVACIÓN DE ÁREAS AMBIENTALES ESTRATÉGICAS Y GESTIÓN AMBIENTAL EN MUNICIPIOS MENORES A 50.000 HABITANTES. 2. APOYAR LA ELABORACIÓN DEL DOCUMENTO TÉCNICO DEL PROYECTO SIGUIENDO ESTRUCTURA DE MARCO LÓGICO Y MGA QUE SE PRESENTARÁ A LA CONSERVACIÓN DE ÁREAS AMBIENTALES ESTRATÉGICAS Y GESTIÓN AMBIENTAL EN MUNICIPIOS MENORES A 50.000 HABITANTES. 3. APOYAR LA ELABORACIÓN DEL PRESUPUESTO DE ACUERDO CON EL MONTO QUE SE SOLICITE EN LA CONVOCATORIA CONSERVACIÓN DE ÁREAS AMBIENTALES ESTRATÉGICAS Y GESTIÓN AMBIENTAL EN MUNICIPIOS MENORES A 50.000 HABITANTES. 4. APOYAR LA RECOPILACIÓN Y ELABORACIÓN DE LOS DOCUMENTOS SOPORTE O ANEXOS PARA PRESENTACIÓN DEL PROYECTO A LA CONSER</t>
  </si>
  <si>
    <t>DIEGO LEONARDO ROBAYO ALVARADO</t>
  </si>
  <si>
    <t>JUAN CARLOS VARGAS</t>
  </si>
  <si>
    <t>https://community.secop.gov.co/Public/Tendering/OpportunityDetail/Index?noticeUID=CO1.NTC.5667218</t>
  </si>
  <si>
    <t>OPSP-VIN-0093-2024</t>
  </si>
  <si>
    <t>CO1.REQ.5772106</t>
  </si>
  <si>
    <t>PRESTAR LOS SERVICIOS PROFESIONALES EN LA DIRECCIÓN DE GESTIÓN DEL CONOCIMIENTO EN LA VICERRECTORÍA DE INVESTIGACIÓN. PARA EL CUMPLIMIENTO DEL OBJETO, EL CONTRATISTA SE COMPROMETE A CUMPLIR CON LAS SIGUIENTES ACTIVIDADES: 1. APOYAR EN LA SOCIALIZACIÓN DEL PROYECTO CON COMUNIDADES DEL ÁREA DE INFLUENCIA EN EL MARCO DE LA CONVOCATORIA “CONSERVACIÓN DE ÁREAS AMBIENTALES ESTRATÉGICAS Y GESTIÓN AMBIENTAL EN MUNICIPIOS MENORES A 50.000 HABITANTES” Y “CONVOCATORIA PARA EL ORDENAMIENTO ALREDEDOR DEL AGUA” DE REGALÍAS AMBIENTE. 2. CONSOLIDAR Y ANALIZAR LOS DOCUMENTOS BASE PARA LA ELABORACIÓN DEL PROYECTO QUE SE PRESENTARÁ A LA "CONVOCATORIA PARA LA CONSERVACIÓN DE ÁREAS AMBIENTALES ESTRATÉGICAS PARA EL ORDENAMIENTO ALREDEDOR DEL AGUA Y LA JUSTICIA AMBIENTAL”. 3. APOYAR LA ELABORACIÓN DEL DOCUMENTO TÉCNICO DEL PROYECTO SIGUIENDO ESTRUCTURA DE MARCO LÓGICO Y MGA. 4. ELABORAR LA INFORMACIÓN CARTOGRÁFICA SEGÚN TÉRMINOS DE REFERENCIA DE LA "CONVOCATORIA</t>
  </si>
  <si>
    <t>JAHIR ALFONSO BERRIO SIERRA</t>
  </si>
  <si>
    <t>MÓNICA LASTENIA ZULBARÁN JIMÉNEZ</t>
  </si>
  <si>
    <t>https://community.secop.gov.co/Public/Tendering/OpportunityDetail/Index?noticeUID=CO1.NTC.5667227</t>
  </si>
  <si>
    <t>OPSP-VIN-0094-2024</t>
  </si>
  <si>
    <t>CO1.REQ.5772075</t>
  </si>
  <si>
    <t>PRESTAR LOS SERVICIOS PROFESIONALES EN MARCO DEL CONVENIO DE SUBVENCIÓN 148659 SUSCRITO ENTRE LA FUNDACIÓN FORD Y LA UNIVERSIDAD DEL MAGDALENA, CUYO TEMA ES: “RECONVERSIÓN LABORAL Y EDUCACIÓN VOCACIONAL EN EL “CORREDOR VIDA” DEL CESAR Y MAGDALENA: ENFRENTANDO LA
SALIDA DEL CARBÓN”. PARA EL CUMPLIMIENTO DEL OBJETO, EL CONTRATISTA SE COMPROMETE A CUMPLIR CON LAS SIGUIENTES ACTIVIDADES: 1. APOYAR EN LA COORDINACIÓN DE LAS ACTIVIDADES DERIVADAS DEL PROYECTO. 2. ELABORAR LOS INFORMES INTERMEDIOS Y FINALES DEL PROYECTO DE INVESTIGACIÓN. 3. APOYAR EN CARGUE DE DOCUMENTOS SOLICITADOS EN LA PLATAFORMA FORD FLUXX. 4. APOYAR EN LA REVISIÓN DE ASPECTOS DE ENTREGA DE LOS TÍTULOS MINEROS DE LA EMPRESA PRODECO (SITUACIÓN ACTUAL DE LA EMPRESA, ACTIVIDADES DE CIERRE Y CUMPLIMIENTO DE RESPONSABILIDADES). 5. APOYAR EN EL ANÁLISIS DE LOS CIERRES MINEROS A NIVEL GLOBAL: ANALIZAR SUS PROCESOS DE TRANSICIÓN ENERGÉTICA, JUSTA, RECONVERSIÓN LABORAL Y PRODUCTIVA. 6</t>
  </si>
  <si>
    <t>https://community.secop.gov.co/Public/Tendering/OpportunityDetail/Index?noticeUID=CO1.NTC.5668326</t>
  </si>
  <si>
    <t>OPSP-VIN-0095-2024</t>
  </si>
  <si>
    <t>CO1.REQ.5774640</t>
  </si>
  <si>
    <t>PRESTAR LOS SERVICIOS PROFESIONALES EN LA DIRECCIÓN DE GESTIÓN DEL CONOCIMIENTO. PARA EL CUMPLIMIENTO DEL OBJETO EL CONTRATISTA SE COMPROMETE A CUMPLIR CON LAS SIGUIENTES ACTIVIDADES: 1. ASESORAR A LA VICERRECTORÍA DE INVESTIGACIÓN, LA DIRECCIÓN DE GESTIÓN DEL CONOCIMIENTO Y A LOS LÍDERES DE PROYECTOS EN EL CUMPLIMIENTO DE LOS REQUISITOS DE LAS CONVOCATORIAS NACIONALES VIGENTES. 2. ASESORAR A LA VICERRECTORÍA DE INVESTIGACIÓN, LA DIRECCIÓN DE GESTIÓN DEL CONOCIMIENTO Y A LOS LÍDERES DE PROYECTOS EN LA ELABORACIÓN DEL DOCUMENTO TÉCNICO, PRESUPUESTO Y CERTIFICACIONES, ASÍ COMO LOS AJUSTES, CORRECCIONES Y SUBSANACIONES QUE SEAN REQUERIDOS EN LAS CONVOCATORIAS NACIONALES VIGENTES. 3. BRINDAR APOYO A LA DIRECCIÓN DE GESTIÓN DEL CONOCIMIENTO EN LAS TRANSFERENCIAS DE LOS PROYECTOS DE INVERSIÓN NACIONAL DE LAS CONVOCATORIAS VIGENTES QUE LO REQUIERAN. 4. ASISTIR A LAS REUNIONES Y MESAS TÉCNICAS A LOS CUALES SEA CONVOCADO. 5. ELABORAR ANÁLISIS Y PRE</t>
  </si>
  <si>
    <t>OSCAR ALONSO HIDALGO MONTOYA</t>
  </si>
  <si>
    <t>https://community.secop.gov.co/Public/Tendering/OpportunityDetail/Index?noticeUID=CO1.NTC.5666544</t>
  </si>
  <si>
    <t>OPSP-VIN-0096-2024</t>
  </si>
  <si>
    <t>CO1.REQ.5780509</t>
  </si>
  <si>
    <t>PRESTAR SERVICIOS PROFESIONALES EN LA DIRECCIÓN DE TRANSFERENCIA DE CONOCIMIENTO Y PROPIEDAD INTELECTUAL. PARA EL CUMPLIMIENTO DEL OBJETO EL CONTRATISTA SE COMPROMETE A CUMPLIR CON EL APOYO EN LAS SIGUIENTES ACTIVIDADES: 1. BRINDAR APOYO EN EL DISEÑO, IDENTIDAD GRÁFICA Y DESARROLLO DE IMÁGENES PARA EVENTOS PRESENCIALES O VIRTUALES REALIZADOS POR LA VICERRECTORIA DE INVESTIGACIÓN Y SUS UNIDADES. 2. APOYAR EN EL DISEÑO DE PIEZAS PROMOCIONALES FÍSICAS Y DIGITALES (AFICHES, BROCHOURE, TARJETAS, PENDONES, VOLANTES, PLEGABLES, BANNERS, BACKINGS, BOTONES, ESTANDARTES, VALLAS, MEMBRETES, ETC.) QUE SEAN SOLICITADAS POR PARTE DE LA VICERRECTORÍA DE INVESTIGACIÓN. 3. APOYAR A LA VICERRECTORIA DE INVESTIGACIÓN EN LA DIAGRAMACIÓN DE DOCUMENTOS, FOLLETOS E INFOGRAFÍAS FÍSICAS Y/O DIGITALES SEGÚN SEA NECESARIO. 4. APOYAR EN EL DISEÑO GRÁFICO DE LAS CONVOCATORIAS FONCIENCIAS (BANNER/PORTADA).</t>
  </si>
  <si>
    <t>SEBASTIAN DE HOYOS VEGA</t>
  </si>
  <si>
    <t>https://community.secop.gov.co/Public/Tendering/OpportunityDetail/Index?noticeUID=CO1.NTC.5674921</t>
  </si>
  <si>
    <t>OPSP-VIN-0097-2024</t>
  </si>
  <si>
    <t>CO1.REQ.5781212</t>
  </si>
  <si>
    <t>PRESTACIÓN DE SERVICIOS PROFESIONALES COMO PERSONAL DE APOYO DE TERRITORIAL EN EL MARCO DE LA EJECUCIÓN DEL PROYECTO DE INVERSIÓN: “IMPLEMENTACIÓN DE UNA PLATAFORMA DE DATOS ABIERTOS BASADA EN AIOT PARA EL ANÁLISIS Y GESTIÓN DE RIESGOS AMBIENTALES Y CLIMÁTICOS EN EL CORREDOR MINERO DE LOS MUNICIPIOS LA JAGUA DE IBIRICO ALBANIA ALGARROBO”, IDENTIFICADO CON EL BPIN 2023000100072, APROBADO POR EL ARTÍCULO 31 DEL ACUERDO OCAD NO. 33 DEL 16 DE AGOSTO DE 2023.
PARA EL CUMPLIMIENTO DEL OBJETO CONTRACTUAL, EL CONTRATISTA SE COMPROMETE AL DESARROLLO A CABALIDAD DE LAS SIGUIENTES ACTIVIDADES: 1. APOYAR LA GESTIÓN TERRITORIAL Y DE ALIADOS EN EL DESARROLLO DE LAS ACTIVIDADES RELACIONADAS CON EL DESARROLLO TECNOLÓGICO Y LA INNOVACIÓN. 2. APOYAR LA GESTIÓN TERRITORIAL Y DE ALIADOS EN EL DESARROLLO DE LAS ACTIVIDADES RELACIONADAS CON EL ENTRENAMIENTO ESPECIALIZADO. 3. APOYAR LA GESTIÓN TERRITORIAL Y DE ALIADOS EN EL DESARROLLO DE LAS ACTIVIDADES RELACION</t>
  </si>
  <si>
    <t>MARIA JOSÉ CASTILLO VIANA</t>
  </si>
  <si>
    <t>https://community.secop.gov.co/Public/Tendering/OpportunityDetail/Index?noticeUID=CO1.NTC.5675709</t>
  </si>
  <si>
    <t>OPSP-VIN-0098-2024</t>
  </si>
  <si>
    <t xml:space="preserve"> CO1.REQ.5793346</t>
  </si>
  <si>
    <t xml:space="preserve">PRESTAR LOS SERVICIOS PROFESIONALES EN LA DIRECCIÓN DE TRANSFERENCIA DE CONOCIMIENTO Y PROPIEDAD INTELECTUAL DE LA VICERRECTORÍA DE INVESTIGACIÓN. PARA EL CUMPLIMIENTO DEL OBJETO EL CONTRATISTA SE COMPROMETE A CUMPLIR CON LAS SIGUIENTES ACTIVIDADES:
1. BRINDAR APOYO EN EL DISEÑO, IDENTIDAD GRÁFICA Y DESARROLLO DE IMÁGENES PARA EVENTOS PRESENCIALES O VIRTUALES REALIZADOS POR LA VICERRECTORÍA DE INVESTIGACIÓN Y SUS UNIDADES. 2. APOYAR EN EL DISEÑO DE PIEZAS PROMOCIONALES FÍSICAS Y DIGITALES (AFICHES, BROCHOURE, TARJETAS, PENDONES, VOLANTES, PLEGABLES, BANNERS, BACKINGS, BOTONES, ESTANDARTES, VALLAS, MEMBRETES, ETC.) QUE SEAN SOLICITADAS POR PARTE DE LA VICERRECTORÍA DE INVESTIGACIÓN. 3. APOYAR A LA VICERRECTORÍA DE INVESTIGACIÓN EN LA DIAGRAMACIÓN DE DOCUMENTOS, FOLLETOS E INFOGRAFÍAS FÍSICAS Y/O DIGITALES SEGÚN SEA NECESARIO. 4. APOYAR EN LA EDICIÓN DE CONTENIDO AUDIOVISUAL PARA LAS REDES SOCIALES DE LA VICERRECTORÍA DE INVESTIGACIÓN Y SUS </t>
  </si>
  <si>
    <t>LINA MARÍA GARCÍA  GONZÁLEZ</t>
  </si>
  <si>
    <t>https://community.secop.gov.co/Public/Tendering/OpportunityDetail/Index?noticeUID=CO1.NTC.5688156&amp;isFromPublicArea=True&amp;isModal=False</t>
  </si>
  <si>
    <t>OPSP-VIN-0099-2024</t>
  </si>
  <si>
    <t>CO1.REQ.5797030</t>
  </si>
  <si>
    <t xml:space="preserve">PRESTAR LOS SERVICIOS PROFESIONALES EN LA VICERRECTORÍA DE INVESTIGACIÓN. PARA EL CUMPLIMIENTO DEL OBJETO EL CONTRATISTA SE COMPROMETE A CUMPLIR CON LAS SIGUIENTES ACTIVIDADES: 1. APOYAR EN LOS DIFERENTES TRÁMITES ADMINISTRATIVOS PREPARATIVOS PARA EL INICIO DEL PROYECTO DE INVERSIÓN BPIN 2023000100072: "IMPLEMENTACIÓN DE UNA PLATAFORMA DE DATOS ABIERTOS BASADA EN AIOT PARA EL ANÁLISIS Y GESTIÓN DE RIESGOS AMBIENTALES Y CLIMÁTICOS EN EL CORREDOR MINERO DE LOS MUNICIPIOS LA JAGUA DE IBÍRICO, ALBANIA, ALGARROBO". 2. APOYAR EN LAS SOLICITUDES Y SEGUIMIENTO A LOS TRÁMITES FINANCIEROS NECESARIOS PARA DAR INICIO AL PROYECTO BPIN 2023000100072. 3. APOYAR EN LA SOLICITUD Y VERIFICACIÓN DE DOCUMENTOS PARA LA CONTRATACIÓN DEL PERSONAL QUE SE VINCULARÁ AL PROYECTO. 4. APOYAR A LA VICERRECTORÍA EN LO REFERENTE A REUNIONES
ESTRATÉGICAS Y DE GESTIÓN ADMINISTRATIVA (DE PRESUPUESTO), RELACIONADAS CON EL INICIO DEL PROYECTO. </t>
  </si>
  <si>
    <t>JORGE ENRIQUE ELÍAS CARO</t>
  </si>
  <si>
    <t>https://community.secop.gov.co/Public/Tendering/OpportunityDetail/Index?noticeUID=CO1.NTC.5688030&amp;isFromPublicArea=True&amp;isModal=False</t>
  </si>
  <si>
    <t>OPSP-VIN-0100-2024</t>
  </si>
  <si>
    <t>CO1.REQ.5806121</t>
  </si>
  <si>
    <t>PRESTAR LOS SERVICIOS PROFESIONALES EN LA VICERRECTORÍA DE INVESTIGACIÓN DE LA UNIVERSIDAD DEL MAGDALENA. PARA EL CUMPLIMIENTO DEL OBJETO EL CONTRATISTA SE COMPROMETE A CUMPLIR CON LAS SIGUIENTES ACTIVIDADES: 1. DISEÑAR, ORGANIZAR Y EJECUTAR EL PROCESO DE CREACIÓN DE LAS AGRUPACIONES MUSICALES QUE, CON BASE EN LOS DIFERENTES PROGRAMAS DE FORMACIÓN MUSICAL DESARROLLADOS DESDE LA DIRECCIÓN DE PROYECCIÓN CULTURAL. 2. DIRIGIR LA CONVOCATORIA Y CONFORMACIÓN DE LA ORQUESTA SINFÓNICA DE LA UNIVERSIDAD DEL MAGDALENA. 3. PRESENTAR UNA PROPUESTA ARTÍSTICA Y MUSICAL PARA LA ORQUESTA SINFÓNICA COMO RESPONSABLE DE LA DIRECCIÓN MUSICAL DE LA ORQUESTA. 4. DIRIGIR Y ORIENTAR, EN TODOS LOS ASPECTOS TÉCNICOS EL PROCESO PEDAGÓGICO Y DE FORMACIÓN MUSICAL. 5. DISEÑAR UNA ESTRATEGIA DE APOYO AL SISTEMA DE MUSEOS PARA EL DESARROLLO DE ACTIVIDADES CULTURALES DEL ÁREA DE LAS ARTES MUSICALES EN LAS DIFERENTES COMUNAS DEL DISTRITO Y EL DEPARTAMENTO DEL MAGDALENA. 6</t>
  </si>
  <si>
    <t>ERASMO DE JESUS VARGAS CASALINS</t>
  </si>
  <si>
    <t>https://community.secop.gov.co/Public/Tendering/OpportunityDetail/Index?noticeUID=CO1.NTC.5697536</t>
  </si>
  <si>
    <t>OPSP-VIN-0101-2024</t>
  </si>
  <si>
    <t>CO1.REQ.5812108</t>
  </si>
  <si>
    <t>PRESTAR LOS SERVICIOS PROFESIONALES EN LA DIRECCIÓN DE TRANSFERENCIA DEL CONOCIMIENTO Y PROPIEDAD INTELECTUAL DE UNIMAGDALENA. PARA EL CUMPLIMIENTO DEL OBJETO EL CONTRATISTA SE COMPROMETE A CUMPLIR CON LAS SIGUIENTES ACTIVIDADES: 1. REALIZAR CAPACITACIONES EN TEMAS RELACIONADOS CON PROPIEDAD INTELECTUAL DE ACUERDO CON LOS DIFERENTES TIPOS DE OBRAS O INVENCIONES A MIEMBRO DE LA COMUNIDAD UNIVERSITARIA Y PÚBLICO DE INTERÉS DE LA DIRECCIÓN DE TRANSFERENCIA DE CONOCIMIENTO Y PROPIEDAD INTELECTUAL Y EL CENTRO DE INNOVACIÓN Y EMPRENDIMIENTO. 2. BRINDAR APOYO A DE LA DIRECCIÓN DE TRANSFERENCIA DE CONOCIMIENTO Y PROPIEDAD INTELECTUAL Y EL CENTRO DE INNOVACIÓN Y EMPRENDIMIENTO EN LOS PROCESOS DE IDENTIFICACIÓN, REGISTRO Y PROTECCIÓN DE LOS ACTIVOS INTANGIBLES QUE REALIZAN
LOS MIEMBROS DE LA COMUNIDAD UNIVERSITARIA Y PÚBLICO DE INTERÉS DE AMBAS DEPENDENCIAS ANTE LAS ENTIDADES COMPETENTES. 3. BRINDAR ORIENTACIONES A LOS MIEMBROS DE LA COMUNIDAD UNIV</t>
  </si>
  <si>
    <t>JUAN CARLOS MONROY RODRIGUEZ</t>
  </si>
  <si>
    <t>https://community.secop.gov.co/Public/Tendering/OpportunityDetail/Index?noticeUID=CO1.NTC.5704663</t>
  </si>
  <si>
    <t>OPSP-VIN-0102-2024</t>
  </si>
  <si>
    <t>CO1.REQ.5828566</t>
  </si>
  <si>
    <t>PRESTAR LOS SERVICIOS PROFESIONALES EN EL CENTRO DE INNOVACIÓN Y EMPRENDIMIENTO PARA LA FORMULACIÓN DE PROYECTOS. PARA EL CUMPLIMIENTO DEL OBJETO EL CONTRATISTA SE COMPROMETE A CUMPLIR CON LAS SIGUIENTES ACTIVIDADES: 1. APOYAR A LA DIRECCIÓN DEL CENTRO DE INNOVACIÓN Y EMPRENDIMIENTO- CIE EN LA ELABORACIÓN Y RECOLECCIÓN DE DOCUMENTOS REQUERIDOS EN CONVOCATORIAS PARA LA PRESENTACIÓN DE PROYECTOS RELACIONADAS CON EL FOMENTO Y FORTALECIMIENTO DE PROCESOS DE INNOVACIÓN Y EMPRENDIMIENTO, ASÍ COMO APOYAR EL CUMPLIMIENTO DE REQUISITOS DOCUMENTAL, ADMINISTRATIVO Y CONTRACTUAL REQUERIDOS PARA SU EJECUCIÓN FINANCIERA POR PARTE DE LOS ENTES COOPERANTES. 2. APOYAR A LA DIRECCIÓN DEL CIE EN LA BÚSQUEDA DE CONVOCATORIAS Y FUENTES DE FINANCIACIÓN NACIONAL O INTERNACIONAL PARA LA PRESENTACIÓN DE PROPUESTAS Y/O PROYECTOS QUE DERIVEN IMPACTOS EN EL ÁMBITO DE LA INNOVACIÓN Y EL EMPRENDIMIENTO. 3. APOYAR A LA DIRECCIÓN DEL CIE EN LA FORMULACIÓN, DISEÑO Y PRESE</t>
  </si>
  <si>
    <t>SHESTER JESUS CAMPO SIERRA</t>
  </si>
  <si>
    <t>https://community.secop.gov.co/Public/Tendering/OpportunityDetail/Index?noticeUID=CO1.NTC.5722353</t>
  </si>
  <si>
    <t>OPSP-VIN-0103-2024</t>
  </si>
  <si>
    <t>CO1.REQ.5865688</t>
  </si>
  <si>
    <t>PRESTAR LOS SERVICIOS PROFESIONALES EN LA DIRECCIÓN DE GESTIÓN DEL CONOCIMIENTO. PARA EL CUMPLIMIENTO DEL OBJETO EL CONTRATISTA SE COMPROMETE A CUMPLIR CON LAS SIGUIENTES ACTIVIDADES: 1. REALIZAR UN BALANCE DE FUENTES DOCUMENTALES HISTÓRICAS SOBRE SANTA MARTA DURANTE EL PERÍODO COLONIAL PARA EL LABORATORIO DE INVESTIGACIONES EN HISTORIA Y PATRIMONIO</t>
  </si>
  <si>
    <t>WILLIAN JOSE HERNANDEZ OSPINO</t>
  </si>
  <si>
    <t>ADRIANO ISRAEL GUERRA</t>
  </si>
  <si>
    <t>https://community.secop.gov.co/Public/Tendering/OpportunityDetail/Index?noticeUID=CO1.NTC.5763852</t>
  </si>
  <si>
    <t>OPSP-VIN-0104-2024</t>
  </si>
  <si>
    <t>CO1.REQ.5865861</t>
  </si>
  <si>
    <t>PRESTAR LOS SERVICIOS PROFESIONALES EN EL MARCO DEL PROYECTO DE INVESTIGACIÓN EXTERNO TITULADO “PROGRAMA DE INVESTIGACIÓN EN COMPORTAMIENTO POBLACIONAL, ECOLOGÍA E HISTORIA NATURAL DE FAUNA SILVESTRE. - CONSTRUCCIÓN SEGUNDA CALZADA TRONCAL DEL CARIBE, TRAMO PEAJE DE TASAJERA – YE DE CIÉNAGA”, ACORDE AL CONTRATO DE PRESTACIÓN DE SERVICIOS 20230035 SUSCRITO ENTRE MINCIVIL S.A Y LA UNIVERSIDAD DEL MAGDALENA. PARA EL CUMPLIMIENTO DEL OBJETO EL CONTRATISTA SE COMPROMETE A CUMPLIR CON LAS SIGUIENTES ACTIVIDADES: 1. APOYAR EN LA PLANIFICACIÓN, ORGANIZACIÓN Y SUPERVISIÓN DE LOS ESTUDIOS Y SALIDAS DE CAMPO RELACIONADOS CON LA ESPECIE DE RÓBALO (CENTROPOMUS UNDECIMALIS) EN EL ÁREA DE INFLUENCIA DEL PROYECTO. 2. APOYAR EN EL ANÁLISIS DE MUESTRAS Y GENERACIÓN DE DATOS Y LA ENTREGA DE INFORMES MENSUALES, TRIMESTRALES Y FINAL DE LOS DIFERENTES COMPONENTES DEL PROYECTO. 3. BRINDAR APOYO EN LA GESTIÓN ADMINISTRATIVA DEL PROYECTO, ASEGURANDO EL CUMPLIMIEN</t>
  </si>
  <si>
    <t>IMAEL  VARGAS MONTENEGRO</t>
  </si>
  <si>
    <t>LUIS ALBERTO RUEDA SOLANO</t>
  </si>
  <si>
    <t>https://community.secop.gov.co/Public/Tendering/OpportunityDetail/Index?noticeUID=CO1.NTC.5764944</t>
  </si>
  <si>
    <t>OPSP-VIN-0105-2024</t>
  </si>
  <si>
    <t>CO1.REQ.5866290</t>
  </si>
  <si>
    <t>PRESTACIÓN DE SERVICIOS PROFESIONALES EN EL MARCO DEL PROYECTO DE INVESTIGACIÓN EXTERNO TITULADO: “OSITOS DE AGUA (TARDIGRADA) ASOCIADOS A BRIÓFITOS Y LÍQUENES EN FRAGMENTOS DE BOSQUE SECO TROPICAL DE LOS MONTES DE MARÍA Y LA SERRANÍA DE PIOJÓ. UNA CONTRIBUCIÓN A LA BIODIVERSIDAD DE COLOMBIA”, CORRESPONDIENTE AL CONVENIO ESPECÍFICO DE COLABORACIÓN INVESTIGATIVA NO. 27122021 DE 2021, SUSCRITO ENTRE LA UNIVERSIDAD DEL ATLÁNTICO Y LA UNIVERSIDAD DEL MAGDALENA – UNIMAGDALENA.
PARA EL CUMPLIMIENTO DEL OBJETO CONTRACTUAL, EL CONTRATISTA SE COMPROMETE AL DESARROLLO A CABALIDAD DE LAS SIGUIENTES ACTIVIDADES: 1. APOYO EN LA REVISIÓN DE MUESTRAS DE BRIÓFITOS, LÍQUENES Y HOJARASCA PARA LA EXTRACCIÓN, MONTAJE DE TARDÍGRADOS. 2. IDENTIFICACIÓN DE TARDÍGRADOS, ANÁLISIS DE RESULTADOS, APOYO EN LA ELABORACIÓN DE INFORMES Y MANUSCRITOS CIENTÍFICOS. 3. ACTUALIZACIÓN Y DEPURACIÓN DE BASES DE DATOS DARWINCORE CON LOS ESPECÍMENES RECOLECTADOS E IDENTIFICADOS.</t>
  </si>
  <si>
    <t>LUCIANI ANDREA PERTUZ MENDEZ</t>
  </si>
  <si>
    <t>SIGMER QUIROGA</t>
  </si>
  <si>
    <t>https://community.secop.gov.co/Public/Tendering/OpportunityDetail/Index?noticeUID=CO1.NTC.5764950</t>
  </si>
  <si>
    <t>OPSP-VIN-0106-2024</t>
  </si>
  <si>
    <t>CO1.REQ.5866959</t>
  </si>
  <si>
    <t>PRESTACIÓN DE SERVICIOS PROFESIONALES EN MARCO DEL PROYECTO DE INVESTIGACIÓN "CALIDAD DEL AGUA Y RECONOCIMIENTO BIOLÓGICO PORTUARIO DE REFERENCIA PARA LA GESTIÓN DE AGUAS DE LASTRE", FINANCIADO MEDIANTE EL CONTRATO DE FINANCIAMIENTO DE RECUPERACIÓN CONTINGENTE N° 2021-1024 DE 2021 CELEBRADO ENTRE EL INSTITUTO COLOMBIANO DE CRÉDITO EDUCATIVO Y ESTUDIOS TÉCNICOS EN EL EXTERIOR "MARIANO OSPINA PÉREZ" - ICETEX, EL MINISTERIO DE CIENCIA, TECNOLOGÍA E INNOVACIÓN Y LA UNIMAGDALENA. PARA EL CUMPLIMIENTO DEL OBJETO EL CONTRATISTA SE COMPROMETE A CUMPLIR CON LAS SIGUIENTES ACTIVIDADES: 1. REALIZAR SERVICIOS TÉCNICOS DE ASESORAMIENTO EN EL ANÁLISIS DE MUESTRAS DE FITOPLANCTON. 2. REALIZAR LA DESCRIPCIÓN CUALITATIVA Y CUANTITATIVA DE MUESTRAS DE LAS ESTACIONES DE MUESTREO DE AGUA PARA FITOPLANCTON 3. ELABORAR LOS INFORMES TÉCNICOS DE ANÁLISIS DE FITOPLANCTON</t>
  </si>
  <si>
    <t>DARIO  VEGA DIAZ</t>
  </si>
  <si>
    <t>https://community.secop.gov.co/Public/Tendering/OpportunityDetail/Index?noticeUID=CO1.NTC.5764831</t>
  </si>
  <si>
    <t>OPSP-VIN-0107-2024</t>
  </si>
  <si>
    <t>CO1.REQ.5874642</t>
  </si>
  <si>
    <t>PRESTAR LOS SERVICIOS PROFESIONALES EN MARCO DEL PROYECTO DE INVESTIGACIÓN EXTERNO “CALIDAD DEL AGUA Y RECONOCIMIENTO BIOLÓGICO PORTUARIO DE REFERENCIA PARA LA GESTIÓN DE AGUAS DE LASTRE”, ACORDE AL CONTRATO DE FINANCIAMIENTO DE RECUPERACIÓN CONTINGENTE NO. 2021-1024 DE 2021 CELEBRADO CON EL INSTITUTO COLOMBIANO DE CRÉDITO EDUCATIVO Y ESTUDIOS TÉCNICOS EN EL EXTERIOR "MARIANO OSPINA PEREZ" - ICETEX Y EL MINISTERIO DE CIENCIA, TECNOLOGÍA E INNOVACIÓN. PARA EL CUMPLIMIENTO DEL OBJETO EL CONTRATISTA SE COMPROMETE A CUMPLIR CON LAS SIGUIENTES ACTIVIDADES: 1. REALIZAR SERVICIOS TÉCNICOS PARA EL ANÁLISIS DE ZOOPLANCTON MARINO. 2. REALIZAR EL ASESORAMIENTO METODOLÓGICO PARA LA IDENTIFICACIÓN DE MUESTRAS DE ZOOPLANCTON MARINO. 3. ELABORAR INFORMES DE ANÁLISIS DE ZOOPLANCTON.</t>
  </si>
  <si>
    <t>LUZ HELENA MOJICA LOPEZ</t>
  </si>
  <si>
    <t>https://community.secop.gov.co/Public/Tendering/OpportunityDetail/Index?noticeUID=CO1.NTC.5765049</t>
  </si>
  <si>
    <t>OPSP-VIN-0108-2024</t>
  </si>
  <si>
    <t>CO1.REQ.5875502</t>
  </si>
  <si>
    <t>PRESTACIÓN DE SERVICIOS PROFESIONALES EN LA DIRECCIÓN DE TRANSFERENCIA DE CONOCIMIENTO Y PROPIEDAD INTELECTUAL. PARA EL CUMPLIMIENTO DEL OBJETO EL CONTRATISTA SE COMPROMETE A CUMPLIR CON LAS SIGUIENTES ACTIVIDADES: 1. BRINDAR APOYO EN EL DISEÑO, IDENTIDAD GRÁFICA Y DESARROLLO DE IMÁGENES PARA EVENTOS PRESENCIALES O VIRTUALES REALIZADOS POR LA VICERRECTORIA DE INVESTIGACIÓN Y SUS UNIDADES. 2. APOYAR EN EL DISEÑO DE PIEZAS PROMOCIONALES FÍSICAS Y DIGITALES (AFICHES, BROCHOURE, TARJETAS, PENDONES, VOLANTES, PLEGABLES, BANNERS, BACKINGS, BOTONES, ESTANDARTES, VALLAS, MEMBRETES, ETC.) QUE SEAN SOLICITADAS POR PARTE DE LA VICERRECTORÍA DE INVESTIGACIÓN. 3.APOYAR A LA VICERRECTORIA DE INVESTIGACIÓN EN LA DIAGRAMACIÓN DE DOCUMENTOS, FOLLETOS E INFOGRAFÍAS FÍSICAS Y/O DIGITALES SEGÚN SEA NECESARIO. 4. APOYAR EN EL DISEÑO GRÁFICO DE LAS CONVOCATORIAS FONCIENCIAS (BANNER/PORTADA)</t>
  </si>
  <si>
    <t>CARLOS CALIXTO ARIAS  REDONDO</t>
  </si>
  <si>
    <t>https://community.secop.gov.co/Public/Tendering/OpportunityDetail/Index?noticeUID=CO1.NTC.5765738</t>
  </si>
  <si>
    <t>OPSP-VIN-0109-2024</t>
  </si>
  <si>
    <t>CO1.REQ.5876001</t>
  </si>
  <si>
    <t>PRESTACIÓN DE SERVICIOS PROFESIONALES EN MARCO DEL PROYECTO DE INVESTIGACIÓN “OSITOS DE AGUA (TARDIGRADA) ASOCIADOS A BRIÓFITOS Y LÍQUENES EN FRAGMENTOS DE BOSQUE SECO TROPICAL DE LOS MONTES DE MARÍA Y LA SERRANÍA DE PIOJÓ. UNA CONTRIBUCIÓN A LA BIODIVERSIDAD DE COLOMBIA”, CORRESPONDIENTE AL CONVENIO ESPECÍFICO DE COLABORACIÓN INVESTIGATIVA NO. 27122021 DE 2021 SUSCRITO CON LA UNIVERSIDAD DEL ATLÁNTICO CÓDIGO 111685270531. EN EL MARCO DEL CONTRATO 80740-157- 2021. PARA EL CUMPLIMIENTO DEL OBJETO EL CONTRATISTA SE COMPROMETE A CUMPLIR CON LAS SIGUIENTES ACTIVIDADES: 1. COORDINAR ACTIVIDADES DE LABORATORIO. 2. IDENTIFICAR TARDÍGRADOS. 3. ANALIZAR RESULTADOS. 4. APOYAR EN LA ELABORACIÓN DE INFORMES Y MANUSCRITOS CIENTÍFICOS. 5. COORDINAR PERSONAL Y ACTIVIDADES. 6. GESTIONAR PROCESOS ADMINISTRATIVOS. 7. ORGANIZAR Y REALIZAR EL DEPÓSITO DE ESPECÍMENES EN COLECCIÓN. 8. REALIZAR EL SEGUIMIENTO DE LAS ACTIVIDADES DE JOVEN INVESTIGADOR. 9. COORDIN</t>
  </si>
  <si>
    <t>ROSANA  LONDOÑO GONZALEZ</t>
  </si>
  <si>
    <t>MARÍA A. NEGRITTO CHEBEL</t>
  </si>
  <si>
    <t>https://community.secop.gov.co/Public/Tendering/OpportunityDetail/Index?noticeUID=CO1.NTC.5766142</t>
  </si>
  <si>
    <t>OPSP-VIN-0110-2024</t>
  </si>
  <si>
    <t>CO1.REQ.5893089</t>
  </si>
  <si>
    <t>PRESTACIÓN DE SERVICIOS PROFESIONALES EN EL CENTRO DE INNOVACIÓN Y EMPRENDIMIENTO DE LA UNIVERSIDAD DEL MAGDALENA. PARA EL CUMPLIMIENTO DEL OBJETO EL CONTRATISTA SE COMPROMETE A CUMPLIR CON LAS SIGUIENTES ACTIVIDADES: 1. BRINDAR SOPORTE Y APOYO LOGÍSTICO A LA DIRECCIÓN DEL CIE EN LA CONSTRUCCIÓN DE METODOLOGÍAS, DISEÑO Y EJECUCIÓN DE ACTIVIDADES DE SENSIBILIZACIÓN, ASESORÍA Y FORMACIÓN EN EL FOMENTO DEL EMPRENDIMIENTO Y LA INNOVACIÓN EN TODAS SUS FORMAS, DIRIGIDAS PARA TODA LA COMUNIDAD UNIVERSITARIA Y PÚBLICOS DE INTERÉS DEL CIE. 2. BRINDAR MENTORÍAS Y HACER SEGUIMIENTO A LAS ACTIVIDADES RELACIONADAS CON LA PROMOCIÓN, DESARROLLO, EVALUACIÓN Y FINALIZACIÓN DE LAS PRÁCTICAS DE EMPRENDIMIENTO E INNOVACIÓN. 3. BRINDAR APOYO LOGÍSTICO A LA DIRECCIÓN DEL CENTRO DE INNOVACIÓN Y EMPRENDIMIENTO EN LA ATENCIÓN DE REQUERIMIENTOS DE LA COMUNIDAD UNIMAGDALENA Y DE LOS PÚBLICOS DE INTERÉS DEL CIE PARA LA REALIZACIÓN DE ACTIVIDADES RELACIONADAS CON EMP</t>
  </si>
  <si>
    <t>ANDERSON STIVEN PEREZ FONTALVO</t>
  </si>
  <si>
    <t>https://community.secop.gov.co/Public/Tendering/OpportunityDetail/Index?noticeUID=CO1.NTC.5783523</t>
  </si>
  <si>
    <t>OPSP-VIN-0111-2024</t>
  </si>
  <si>
    <t>CO1.REQ.5893518</t>
  </si>
  <si>
    <t>TONY RICARDO NARVAEZ PEREZ</t>
  </si>
  <si>
    <t>https://community.secop.gov.co/Public/Tendering/OpportunityDetail/Index?noticeUID=CO1.NTC.5783828</t>
  </si>
  <si>
    <t>OPSP-VIN-0112-2024</t>
  </si>
  <si>
    <t>CO1.REQ.5894066</t>
  </si>
  <si>
    <t xml:space="preserve">PRESTACIÓN DE SERVICIOS PROFESIONALES EN LA DIRECCIÓN DE GESTIÓN DEL CONOCIMIENTO DE LA UNIVERSIDAD DEL MAGDALENA. PARA EL CUMPLIMIENTO DEL OBJETO EL CONTRATISTA SE COMPROMETE A CUMPLIR CON LAS SIGUIENTES ACTIVIDADES: 1.APOYAR LA ELABORACIÓN DEL DOCUMENTO TÉCNICO DEL PROYECTO QUE SE PRESENTARÁ A LA "CONVOCATORIA PARA LA CONSERVACIÓN DE ÁREAS AMBIENTALES ESTRATÉGICAS Y GESTIÓN AMBIENTAL EN MUNICIPIOS MENORES DE 50.000 HABITANTES". 2. APOYAR LA ELABORACIÓN DEL PRESUPUESTO DE ACUERDO CON EL MONTO QUE SE SOLICITE EN LA CONVOCATORIA. 3. APOYAR EN LA RECOPILACIÓN Y ELABORACIÓN DE LOS DOCUMENTOS SOPORTE O ANEXOS PARA PRESENTACIÓN DEL PROYECTO. 4. APOYAR LA RECOLECCIÓN DE COTIZACIONES COMO SOPORTE DEL PRESUPUESTO. 5. ASISTIR A LAS REUNIONES QUE SEAN REQUERIDAS POR EL SUPERVISOR PARA EL CUMPLIMIENTO DEL OBJETO DEL CONTRATO. </t>
  </si>
  <si>
    <t>GISELA CHIQUINCHIRA RODRIGUEZ ESCALANTE</t>
  </si>
  <si>
    <t>JUAN CARLOS VARGAS RUIZ</t>
  </si>
  <si>
    <t>https://community.secop.gov.co/Public/Tendering/OpportunityDetail/Index?noticeUID=CO1.NTC.5784401</t>
  </si>
  <si>
    <t>OPSP-VIN-0113-2024</t>
  </si>
  <si>
    <t>CO1.REQ.5894925</t>
  </si>
  <si>
    <t>PRESTAR LOS SERVICIOS PROFESIONALES EN LA VICERRECTORÍA DE INVESTIGACIÓN DE LA UNIVERSIDAD DEL MAGDALENA. PARA EL CUMPLIMIENTO DEL OBJETO EL CONTRATISTA SE COMPROMETE A CUMPLIR CON LAS SIGUIENTES ACTIVIDADES: 1. APOYAR LA PLANEACIÓN DE TALLERES, CONVERSATORIOS, CHARLAS Y CICLOS DE CONFERENCIAS DE FORMACIÓN SOCIOHISTÓRICA Y PATRIMONIAL CON DIFERENTES INVITADOS AFINES A LA CULTURA, HUMANIDADES Y CIENCIAS SOCIALES. 2. APOYAR A LAS ACTIVIDADES CULTURALES QUE SE REALIZAN EN CONJUNTO CON OTRAS DEPENDENCIAS A TRAVÉS DEL SISTEMA DE MUSEOS Y LA DIRECCIÓN CULTURAL. 3. APOYAR EL DESARROLLO DE INVESTIGACIONES HISTÓRICAS QUE SOPORTEN LOS CONTENIDOS PARA EXPOSICIONES ITINERANTES VINCULADAS AL ÁREA DE LA DIRECCIÓN CULTURAL. 4. APOYAR EL DISEÑO DE ESTRATEGIAS DE APROPIACIÓN SOCIAL DE CONOCIMIENTOS CULTURALES DE LA CIUDAD A TRAVÉS DE DIFUSIÓN DE INFORMACIÓN POR PLATAFORMAS DIGITALES Y REDES SOCIALES. 5. APOYAR LA PLANEACIÓN, DISEÑO Y EJECUCIÓN DE RUTAS MU</t>
  </si>
  <si>
    <t>JESSICA ROCIO MORALES  RAMBAUT</t>
  </si>
  <si>
    <t>https://community.secop.gov.co/Public/Tendering/OpportunityDetail/Index?noticeUID=CO1.NTC.5785028</t>
  </si>
  <si>
    <t>OPSP-VIN-0114-2024</t>
  </si>
  <si>
    <t>CO1.REQ.5892897</t>
  </si>
  <si>
    <t>PRESTAR LOS SERVICIOS PROFESIONALES EN MARCO DEL CONVENIO DE SUBVENCIÓN 148659 SUSCRITO ENTRE LA FUNDACIÓN FORD Y LA UNIVERSIDAD DEL MAGDALENA, CUYO TEMA ES: “RECONVERSIÓN LABORAL Y EDUCACIÓN VOCACIONAL EN EL “CORREDOR VIDA” DEL CESAR Y MAGDALENA: ENFRENTANDO LA SALIDA DEL CARBÓN”. PARA EL CUMPLIMIENTO DEL OBJETO, EL CONTRATISTA SE COMPROMETE A CUMPLIR CON LAS SIGUIENTES ACTIVIDADES: 1. REALIZAR EL SEGUIMIENTO A LOS MOVIMIENTOS DE SOLICITUDES DE ADICIÓN EXPEDIDOS O GENERADOS POR LA VICERRECTORÍA DE INVESTIGACIÓN Y QUE SE ENVÍAN AL GRUPO DE PRESUPUESTO PARA TRAMITE DE INCORPORACIÓN DE RECURSOS. 2. REALIZAR EL SEGUIMIENTO A LOS MOVIMIENTOS DE SOLICITUDES DE TRASLADOS PRESUPUESTALES QUE GENERA LA VICERRECTORÍA DE INVESTIGACIÓN Y QUE SON EMITIDOS AL GRUPO DE PRESUPUESTO PARA CRÉDITOS Y CONTRA CRÉDITO EN PROYECTOS DE PLAN DE ACCIÓN DE FONDO DE INVESTIGACIÓN. 3. REALIZAR EL SEGUIMIENTO A LOS MOVIMIENTOS DE SOLICITUDES DE TRASLADOS PRESUPUESTALE</t>
  </si>
  <si>
    <t>CARLOS ARTURO RODRIGUEZ CABRERA</t>
  </si>
  <si>
    <t>ANA CAMARGO VELASQUEZ</t>
  </si>
  <si>
    <t>https://community.secop.gov.co/Public/Tendering/OpportunityDetail/Index?noticeUID=CO1.NTC.5783280</t>
  </si>
  <si>
    <t>OPSP-VIN-0115-2024</t>
  </si>
  <si>
    <t>CO1.REQ.5900986</t>
  </si>
  <si>
    <t>PRESTAR LOS SERVICIOS PROFESIONALES EN LA EDITORIAL UNIMAGDALENA. PARA EL CUMPLIMIENTO DEL OBJETO, EL CONTRATISTA SE COMPROMETE A CUMPLIR CON LAS SIGUIENTES ACTIVIDADES: 1. APOYAR EN LA PLANEACIÓN DE LOS EVENTOS ACADÉMICOS, CULTURALES Y ARTÍSTICOS EN LAS CUALES PARTICIPE Y/O REALICE LA EDITORIAL UNIMAGDALENA. 2. APOYAR EN LA PLANEACIÓN, ORGANIZACIÓN Y DESARROLLO DE LAS FERIAS DEL LIBRO EN LAS CUALES PARTICIPE Y/O REALICE LA EDITORIAL UNIMAGDALENA. 3. VELAR POR LA REALIZACIÓN DEL MATERIAL PUBLICITARIO QUE SE REQUIERA PARA LOS EVENTOS O FERIAS DEL LIBRO EN LAS CUALES PARTICIPE Y/O REALICE LA EDITORIAL UNIMAGDALENA Y PARA LA DIVULGACIÓN DE LAS NOVEDADES EDITORIALES. 4. ENTREGAR LA INFORMACIÓN REQUERIDA DE LOS RESULTADOS Y ACTIVIDADES REALIZADAS DE LOS EVENTOS O FERIAS DEL LIBRO EN LAS CUALES PARTICIPE Y/O REALICE LA EDITORIAL UNIMAGDALENA. 5. APOYAR EN EL PROCESO DE EDICIÓN DE LA SECCIÓN DE EVENTOS DE LA REVISTA ENTRE TEXTOS. 6. APOYAR EL PR</t>
  </si>
  <si>
    <t>WENDY LORAYNE LOPEZ PICON</t>
  </si>
  <si>
    <t>https://community.secop.gov.co/Public/Tendering/OpportunityDetail/Index?noticeUID=CO1.NTC.5791740&amp;isFromPublicArea=True&amp;isModal=False</t>
  </si>
  <si>
    <t>OPSP-VIN-0116-2024</t>
  </si>
  <si>
    <t>CO1.REQ.5909233</t>
  </si>
  <si>
    <t>PRESTAR LOS SERVICIOS PROFESIONALES EN LA DIRECCIÓN DE GESTIÓN DEL CONOCIMIENTO DE LA VICERRECTORÍA DE INVESTIGACIÓN. PARA EL CUMPLIMIENTO DEL OBJETO EL CONTRATISTA SE COMPROMETE A CUMPLIR CON LAS SIGUIENTES ACTIVIDADES: 1. BUSCAR INFORMACIÓN EN BASES DE DATOS, REPOSITORIOS INSTITUCIONALES, ENTIDADES MULTILATERALES, ENTRE OTRAS, ASOCIADAS A LOS SISTEMAS DE AGUA SUBTERRÁNEAS. 2. ANALIZAR Y PROCESAR LA INFORMACIÓN PRODUCTO DE LA REVISIÓN BIBLIOGRÁFICA, LA CUAL INCLUYE ANTECEDENTES, MODELOS, METODOLOGÍAS Y TEORÍAS PARA EL MANEJO INTEGRADO DE AGUAS SUBTERRÁNEAS. 3. REDACTAR LA PROPUESTA DE INVESTIGACIÓN SOBRE EL MANEJO INTEGRAL DE AGUAS SUBTERRÁNEAS EN COLOMBIA, EN LA CUAL SE DEBE HACER: - IDENTIFICAR Y DESCRIBIR DEL PROBLEMA, DESCRIBIR EL PROBLEMA Y LA SITUACIÓN EXISTENTE, MAGNITUD ACTUAL DEL PROBLEMA INDICADORES DE REFERENCIA. – CONSTRUIR EL ÁRBOL DE PROBLEMAS, ANTECEDENTES, JUSTIFICACIÓN Y ARTICULACIÓN DEL PROYECTO EN ATENCIÓN A LA(S)DEMAN</t>
  </si>
  <si>
    <t>JANWAR YESID MORENO CORTES</t>
  </si>
  <si>
    <t>RASINE RAVELO MENDÉZ</t>
  </si>
  <si>
    <t>https://community.secop.gov.co/Public/Tendering/OpportunityDetail/Index?noticeUID=CO1.NTC.5799530</t>
  </si>
  <si>
    <t>OPSP-VIN-0117-2024</t>
  </si>
  <si>
    <t>CO1.REQ.5923536</t>
  </si>
  <si>
    <t>PRESTAR LOS SERVICIOS PROFESIONALES EN MARCO DEL PROYECTO "POSICIONAMIENTO INTERNACIONAL DE LAS REVISTAS CIENTÍFICAS DE LA UNIVERSIDAD DEL MAGDALENA", CORRESPONDIENTE AL CONTRATO DE FINANCIAMIENTO DE RECUPERACIÓN CONTINGENTE N° 112721-181- 2023 CELEBRADO ENTRE EL FONDO FRANCISCO JOSÉ DE CALDAS Y LA UNIVERSIDAD DEL MAGDALENA. PARA EL CUMPLIMIENTO DEL OBJETO EL CONTRATISTA SE COMPROMETE A CUMPLIR CON LAS SIGUIENTES ACTIVIDADES: 1. REALIZAR LA BÚSQUEDA DE AUTORES, EVALUADORES Y PROMOCIÓN DE LOS ARTÍCULOS EN REDES SOCIALES Y ACADÉMICAS. 2. ACTUALIZAR LAS BASES DE DATOS. 3. REALIZAR LA PUBLICACIÓN DE LAS EDICIONES EN EL OJS DE LAS REVISTAS Y DEMÁS ACTIVIDADES RELACIONADAS CON LAS REVISTAS CIENTÍFICAS. 4. APOYAR A LA COORDINACIÓN DEL PROYECTO.</t>
  </si>
  <si>
    <t>FANNY TATIANA GONZALEZ GAVIRIA</t>
  </si>
  <si>
    <t>CARMEN CECILIA CABALLERO DOMÍNGUEZ</t>
  </si>
  <si>
    <t>https://community.secop.gov.co/Public/Tendering/OpportunityDetail/Index?noticeUID=CO1.NTC.5820402</t>
  </si>
  <si>
    <t>OPSP-VIN-0118-2024</t>
  </si>
  <si>
    <t>CO1.REQ.5923586</t>
  </si>
  <si>
    <t>PRESTAR LOS SERVICIOS PROFESIONALES EN MARCO DEL PROYECTO DE INVESTIGACIÓN EXTERNO: EFECTO DE LA QUÍMICA DE CARBONATOS Y LA ACIDIFICACIÓN OCEÁNICA EN LA CALCIFICACIÓN Y FECUNDIDAD DE ALGAS CORALINÁCEAS COSTROSAS DE AMBIENTES CON SURGENCIA ESTACIONAL EN EL CARIBE COLOMBIANO. EL CONTRATISTA SE COMPROMETE A 1. APOYAR LOS PROCESOS ADMINISTRATIVOS Y DE GESTIÓN EN LAS COTIZACIONES RESPECTIVAS A LAS EMPRESAS EN LOS MATERIALES Y REACTIVOS. 2. COORDINAR CON LAS ENTIDADES ALIADAS EN LOS PROYECTOS LA GESTIÓN PARA APOYAR EN LOS TALLERES DE APROPIACIÓN SOCIAL DEL CONOCIMIENTO. 3. ELABORAR LA PROGRAMACIÓN Y CRONOGRAMA DE SEGUIMIENTO DETALLADO DE LOS PROYECTOS CON RELACIÓN A PERMISOS, INFORMES, ACTUALIZACIONES DE CVLAC DEL GRUPO, LEGALIZACIONES</t>
  </si>
  <si>
    <t>ELIANA MARGARITA PINEDA MUNIVE</t>
  </si>
  <si>
    <t>ROCIÓ DEL PILAR GARCÍA URUEÑA</t>
  </si>
  <si>
    <t>https://community.secop.gov.co/Public/Tendering/OpportunityDetail/Index?noticeUID=CO1.NTC.5820392</t>
  </si>
  <si>
    <t>OPSP-VIN-0119-2024</t>
  </si>
  <si>
    <t>CO1.REQ.5924141</t>
  </si>
  <si>
    <t>VINCULACIÓN DE PERSONAL POR ORDEN DE PRESTACIÓN DE SERVICIOS PROFESIONALES DE APOYO PARA EL FORTALECIMIENTO DE LAS REVISTAS CIENTÍFICAS DE LA UNIVERSIDAD DEL MAGDALENA, CORRESPONDIENTE AL CONTRATO DE FINANCIAMIENTO DE RECUPERACIÓN CONTINGENTE N° 112721-181- 2023 CELEBRADO ENTRE EL FONDO FRANCISCO JOSÉ DE CALDAS Y LA UNIVERSIDAD DEL MAGDALENA PARA EL DESARROLLO DEL PROYECTO DE INVESTIGACIÓN TITULADO: "POSICIONAMIENTO INTERNACIONAL DE LAS REVISTAS CIENTÍFICAS DE LA UNIVERSIDAD DEL MAGDALENA”. PARA EL CUMPLIMIENTO DEL OBJETO EL CONTRATISTA SE COMPROMETE A CUMPLIR CON LAS SIGUIENTES ACTIVIDADES: ASISTENCIA EDITORIAL A REVISTAS: 1) BÚSQUEDA DE AUTORES, EVALUADORES Y PROMOCIÓN DE LOS ARTÍCULOS EN REDES SOCIALES Y ACADÉMICAS. 2) ACTUALIZACIÓN DE LAS BASES DE DATOS. 3) PUBLICACIÓN DE LAS EDICIONES EN EL OJS DE LAS REVISTAS Y DEMÁS ACTIVIDADES RELACIONADAS CON LAS REVISTAS CIENTÍFICAS. 4) APOYAR A LA COORDINACIÓN DEL PROYECTO EN LO RELACIONADO CON</t>
  </si>
  <si>
    <t>MARIA  PAZ  MONTENEGRO BARRANCO</t>
  </si>
  <si>
    <t>https://community.secop.gov.co/Public/Tendering/OpportunityDetail/Index?noticeUID=CO1.NTC.5820621</t>
  </si>
  <si>
    <t>OPSP-VIN-0120-2024</t>
  </si>
  <si>
    <t>CO1.REQ.5930653</t>
  </si>
  <si>
    <t>PRESTAR LOS SERVICIOS PROFESIONALES EN MARCO DEL CONVENIO DE SUBVENCIÓN 148659 SUSCRITO ENTRE LA FUNDACIÓN FORD Y LA UNIVERSIDAD DEL MAGDALENA, CON OBJETO: “RECONVERSIÓN LABORAL Y EDUCACIÓN VOCACIONAL EN EL “CORREDOR VIDA” DEL CESAR Y MAGDALENA: ENFRENTANDO LA SALIDA DEL CARBÓN”. PARA EL CUMPLIMIENTO DEL OBJETO EL CONTRATISTA SE COMPROMETE A CUMPLIR CON LAS SIGUIENTES ACTIVIDADES: 1. REVISAR LOS ASPECTOS DE ENTREGA DE LOS TÍTULOS MINEROS DE LA EMPRESA PRODECO (SITUACIÓN ACTUAL DE LA EMPRESA, ACTIVIDADES DE CIERRE Y CUMPLIMIENTO DE RESPONSABILIDADES). 2. ANALIZAR LOS CIERRES MINEROS A NIVEL GLOBAL: ANALIZAR SUS PROCESOS DE TRANSICIÓN ENERGÉTICA, JUSTA, RECONVERSIÓN LABORAL Y PRODUCTIVA. 3. ELABORAR GUÍA DE ENTREVISTAS SEMIESTRUCTURADAS PARA LA RECOLECCIÓN DE INFORMACIÓN PRIMARIA. 4. PROCESAR Y ANALIZAR LA INFORMACIÓN PRIMARIA.</t>
  </si>
  <si>
    <t>CARLOS MIGUEL RODRIGUEZ MORENO</t>
  </si>
  <si>
    <t>https://community.secop.gov.co/Public/Tendering/OpportunityDetail/Index?noticeUID=CO1.NTC.5820731</t>
  </si>
  <si>
    <t>OPSP-VIN-0121-2024</t>
  </si>
  <si>
    <t>CO1.REQ.5941885</t>
  </si>
  <si>
    <t>VINCULACIÓN DE PERSONAL POR ORDEN DE PRESTACIÓN DE SERVICIOS PROFESIONALES PARA EL FORTALECIMIENTO DE LAS REVISTAS CIENTÍFICAS DE LA UNIVERSIDAD DEL MAGDALENA, CORRESPONDIENTE AL CONTRATO DE FINANCIAMIENTO DE RECUPERACIÓN CONTINGENTE N° 112721-181- 2023 CELEBRADO ENTRE EL FONDO FRANCISCO JOSÉ DE CALDAS Y LA UNIVERSIDAD DEL MAGDALENA PARA EL CUMPLIMIENTO DEL OBJETO EL CONTRATISTA SE COMPROMETE A CUMPLIR CON LAS SIGUIENTES ACTIVIDADES DE ASISTENCIA EDITORIAL A REVISTAS: 1) REALIZAR LA BÚSQUEDA DE AUTORES, EVALUADORES Y PROMOCIÓN DE LOS ARTÍCULOS EN REDES SOCIALES Y ACADÉMICAS. 2) ACTUALIZAR LAS BASES DE DATOS. 3) PUBLICAR LAS EDICIONES EN EL OJS DE LAS REVISTAS Y DEMÁS ACTIVIDADES RELACIONADAS CON LAS REVISTAS CIENTÍFICAS. 4) APOYAR A LA COORDINACIÓN DEL PROYECTO.</t>
  </si>
  <si>
    <t>YILMAR DANIEL POLO ALTUVE</t>
  </si>
  <si>
    <t>CARMEN
CECILIA CABALLERO DOMÍNGUEZ</t>
  </si>
  <si>
    <t>https://community.secop.gov.co/Public/Tendering/OpportunityDetail/Index?noticeUID=CO1.NTC.5831706&amp;isFromPublicArea=True&amp;isModal=False</t>
  </si>
  <si>
    <t>OPSP-VIN-0122-2024</t>
  </si>
  <si>
    <t>CO1.REQ.5950369</t>
  </si>
  <si>
    <t xml:space="preserve">PRESTAR LOS SERVICIOS PROFESIONALES EN MARCO DEL PROYECTO DE INVESTIGACIÓN EXTERNO: "PRODUCCIÓN DE ECONOMÍA ECOLÓGICA INCLUYENTE Y SOSTENIBLE: UNA INVESTIGACIÓN PARA DESARROLLAR ESTRATEGIAS DE EMPRENDIMIENTO SOCIAL/SOLIDARIO PARA EL ECOTURISMO EN PUEBLO VIEJO (CIÉNAGA GRANDE DE SANTA MARTA), MAGDALENA", CORRESPONDIENTE AL CONVENIO ESPECIAL DE COOPERACIÓN N° 001, CELEBRADO ENTRE EL COLEGIO MAYOR NUESTRA SEÑORA DEL ROSARIO Y LA UNIVERSIDAD DEL MAGDALENA - UNIMAGDALENA. PARA EL CUMPLIMIENTO DEL OBJETO EL CONTRATISTA SE COMPROMETE A CUMPLIR CON LAS SIGUIENTES ACTIVIDADES: 1. APOYO GENERAL DESDE EL ÁMBITO CIENTÍFICO AL PROYECTO DE INVESTIGACIÓN: PRODUCCIÓN DE ECONOMÍA ECOLÓGICA INCLUYENTE Y SOSTENIBLE: UNA INVESTIGACIÓN PARA DESARROLLAR ESTRATEGIAS DE EMPRENDIMIENTO SOCIAL/SOLIDARIO
PARA EL ECOTURISMO EN PUEBLOVIEJO (CIÉNAGA GRANDE DE SANTA MARTA). MAGDALENA. 2. APOYO ESPECÍFICO AL LÍDER DEL HILO 4, DE ACUERDO CON LO SOLICITADO POR EL LÍDER Y </t>
  </si>
  <si>
    <t>MIGUEL ANGEL JIMENEZ JACQUIN</t>
  </si>
  <si>
    <t>https://community.secop.gov.co/Public/Tendering/OpportunityDetail/Index?noticeUID=CO1.NTC.5839964</t>
  </si>
  <si>
    <t>OPSP-VIN-0123-2024</t>
  </si>
  <si>
    <t>CO1.REQ.5950148</t>
  </si>
  <si>
    <t>PRESTAR LOS SERVICIOS PROFESIONALES EN LA DIRECCIÓN DE GESTIÓN DEL CONOCIMIENTO DE LA VICERRECTORÍA DE INVESTIGACIÓN. PARA EL CUMPLIMIENTO DEL OBJETO EL CONTRATISTA SE COMPROMETE A CUMPLIR CON LAS SIGUIENTES ACTIVIDADES: 1. APOYAR EN LA BÚSQUEDA DE INFORMACIÓN SECUNDARIA ASOCIADAS A LAS TEMÁTICAS QUE SE ABORDARAN EN LA FORMULACIÓN DE PROYECTO. 2. APOYAR EN LA REVISIÓN DE LA LITERATURA QUE SOPORTE LA CONSTRUCCIÓN DE LA PROPUESTA DE INVESTIGACIÓN A PRESENTAR EN LA CONVOCATORIA DE MINCIENCIAS. 3. SOPORTAR LA CONSTRUCCIÓN DE DOCUMENTOS TÉCNICOS Y CONCEPTUALES PARA LA CONSTRUCCIÓN DE LA PROPUESTA DE INVESTIGACIÓN ENTRE ELLOS: EL MARCO CONCEPTUAL, LA ESTRUCTURACIÓN DEL PROBLEMA, EL ANÁLISIS DE ALTERNATIVAS, ENTRE OTROS. 4. APOYAR Y SOPORTAR LOS PROCESOS DE CONVOCATORIA Y REUNIONES TÉCNICAS DEL EQUIPO DE TRABAJO EN EL MARCO DE LA FORMULACIÓN DEL PROYECTO. 5. DAR SOPORTE EN EL RELACIONAMIENTO CON ENTIDADES, ORGANIZACIONES E INSTITUCIONES PARA MAT</t>
  </si>
  <si>
    <t>ANA MARIA CUDRIS CARRANZA</t>
  </si>
  <si>
    <t>https://community.secop.gov.co/Public/Tendering/OpportunityDetail/Index?noticeUID=CO1.NTC.5839454</t>
  </si>
  <si>
    <t>OPSP-VIN-0124-2024</t>
  </si>
  <si>
    <t>CO1.REQ.5955636</t>
  </si>
  <si>
    <t xml:space="preserve">PRESTAR LOS SERVICIOS PROFESIONALES EN MARCO DEL CONVENIO DE SUBVENCIÓN 148659 SUSCRITO ENTRE LA FUNDACIÓN FORD Y LA UNIVERSIDAD DEL MAGDALENA, CON OBJETO: “RECONVERSIÓN LABORAL Y EDUCACIÓN VOCACIONAL EN EL “CORREDOR VIDA” DEL CESAR Y MAGDALENA: ENFRENTANDO LA SALIDA DEL CARBÓN”. PARA EL CUMPLIMIENTO DEL OBJETO EL CONTRATISTA SE COMPROMETE A CUMPLIR CON LAS SIGUIENTES ACTIVIDADES: 1. PRESTAR SERVICIOS DE ASESORÍA CONTABLE A LA UNIVERSIDAD DEL MAGDALENA PARA LA EJECUCIÓN DE LOS PROCESOS ADECUADOS Y PERTINENTES QUE PERMITAN LA REVISIÓN, ANÁLISIS Y DEPURACIÓN CONTABLE, MEDIANTE ELIMINACIÓN O INCORPORACIÓN DE LAS CIFRAS Y DEMÁS DATOS CONTENIDOS EN LOS ESTADOS FINANCIEROS, INFORMES Y REPORTES CONTABLES EN EL COMPONENTE DE LOS "RECURSOS ADMINISTRADOS" DE LA VICERRECTORÍA DE INVESTIGACIÓN, DE TAL FORMA QUE ÉSTOS CUMPLAN CON LAS CARACTERÍSTICAS CUALITATIVAS DE RELEVANCIA Y REPRESENTACIÓN FIEL DE QUE TRATA EL MARCO NORMATIVO CONTABLE VIGENTE PARA </t>
  </si>
  <si>
    <t>MARA PAOLA OLMEDO ESPINOZA</t>
  </si>
  <si>
    <t>https://community.secop.gov.co/Public/Tendering/OpportunityDetail/Index?noticeUID=CO1.NTC.5847902</t>
  </si>
  <si>
    <t>OPSP-VIN-0125-2024</t>
  </si>
  <si>
    <t>CO1.REQ.5966498</t>
  </si>
  <si>
    <t>PRESTAR SERVICIOS PROFESIONALES COMO PERSONAL DE APOYO TERRITORIAL EN EL PROYECTO BPIN 2023000100072 - “IMPLEMENTACIÓN DE UNA PLATAFORMA DE DATOS ABIERTOS BASADA EN AIOT PARA EL ANÁLISIS Y GESTIÓN DE RIESGOS AMBIENTALES Y CLIMÁTICOS EN EL CORREDOR MINERO DE LOS MUNICIPIOS LA JAGUA DE IBIRICO, ALBANIA, ALGARROBO”, REALIZANDO LAS SIGUIENTES ACTIVIDADES: 1. APOYAR LA REALIZACIÓN DE INFORMES TÉCNICOS DEL PROYECTO. 2. APOYAR LA GESTIÓN DE ALIADOS Y LA DOCUMENTACIÓN DE LAS ACTIVIDADES TÉCNICAS Y CIENTÍFICAS DEL PROYECTO. 3. APOYAR LA GESTIÓN TERRITORIAL Y DE ALIADOS EN EL DESARROLLO DE LAS ACTIVIDADES RELACIONADAS CON EL DESARROLLO TECNOLÓGICO Y LA INNOVACIÓN. 4. APOYAR LA GESTIÓN TERRITORIAL Y DE ALIADOS EN EL DESARROLLO DE LAS ACTIVIDADES RELACIONADAS CON EL ENTRENAMIENTO ESPECIALIZADO. 5. APOYAR LA GESTIÓN TERRITORIAL Y DE ALIADOS EN EL DESARROLLO DE LAS ACTIVIDADES RELACIONADAS CON LA TRANSFERENCIA DE CONOCIMIENTO Y TECNOLOGÍA. 6. APOYAR LA</t>
  </si>
  <si>
    <t>MIRIAN ESTHER SIERRA HERNANDEZ</t>
  </si>
  <si>
    <t>https://community.secop.gov.co/Public/Tendering/OpportunityDetail/Index?noticeUID=CO1.NTC.5856324&amp;isFromPublicArea=True&amp;isModal=False</t>
  </si>
  <si>
    <t>OPSP-VIN-0126-2024</t>
  </si>
  <si>
    <t>CO1.REQ.5967226</t>
  </si>
  <si>
    <t>PRESTAR SERVICIOS PROFESIONALES COMO PERSONAL DE APOYO CIENTÍFICO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LA DEFINICIÓN DE NUEVOS RETOS DE INVESTIGACIÓN BASADOS EN LA TECNOLOGÍA DESARROLLADA. 2. APOYAR LA DIVULGACIÓN DE RESULTADOS DE INNOVACIÓN DEL PROYECTO 3. APOYAR LA REALIZACIÓN DE INFORMES TÉCNICOS. 4. GESTIONAR LA DOCUMENTACIÓN DE LAS ACTIVIDADES TÉCNICAS Y CIENTÍFICAS DEL PROYECTO. 5. APOYAR LA PARAMETRIZACIÓN DE LAS VARIABLES AMBIENTALES Y CLIMÁTICAS OBJETO DE MEDICIÓN. 6. APOYAR EL DISEÑO DEL SISTEMA DE COMUNICACIÓN INALÁMBRICA UTILIZANDO LA TECNOLOGÍA LORA. 7. APOYAR LA TRANSMISIÓN DE INFORMACIÓN DE VARIOS SENSORES A TRAVÉS DE DIFERENTES PROTOCOLOS A UNA COMPUTADORA CENTRAL. 8.</t>
  </si>
  <si>
    <t>ANDREA CAROLINA JIMENEZ PEREZ</t>
  </si>
  <si>
    <t>https://community.secop.gov.co/Public/Tendering/OpportunityDetail/Index?noticeUID=CO1.NTC.5856160&amp;isFromPublicArea=True&amp;isModal=False</t>
  </si>
  <si>
    <t>OPSP-VIN-0127-2024</t>
  </si>
  <si>
    <t>CO1.REQ.5983472</t>
  </si>
  <si>
    <t>PRESTAR LOS SERVICIOS PROFESIONALES EN LA DIRECCIÓN DE GESTIÓN DEL CONOCIMIENTO DE LA VICERRECTORÍA DE INVESTIGACIÓN. PARA EL CUMPLIMIENTO DEL OBJETO EL CONTRATISTA SE COMPROMETE A CUMPLIR CON LAS SIGUIENTES ACTIVIDADES: 1. APOYAR LA REALIZACIÓN DE UN PROGRAMA RADIAL SEMANAL Y DE COMUNICACIÓN ESTRATÉGICA DE LA UNIVERSIDAD DEL MAGDALENA EN EL MARCO DE LOS 500 AÑOS DE SANTA MARTA. 2. APOYAR LA COMUNICACIÓN DE LA DIRECCIÓN DE CULTURA. 3. APOYAR LA REALIZACIÓN DE PODCAST. PRODUCTOS PARA ENTREGAR: A. GUIONES DE ENTREVISTAS Y EVIDENCIAS SOBRE LA REALIZACIÓN DE LOS PROGRAMAS RADIALES SEMANALES. B. EVIDENCIAS SOBRE LOS PRODUCTOS PUBLICITARIOS Y DE COMUNICACIÓN ESTRATÉGICA DE LA DIRECCIÓN DE CULTURA. C. 5 (CINCO) PODCAST COMO PRODUCTOS RESULTANTES DE CADA UNA DE LAS ENTREVISTAS.</t>
  </si>
  <si>
    <t>JOSE BELTRAN MAESTRE NAVARRO</t>
  </si>
  <si>
    <t>ADRIANO GUERRA</t>
  </si>
  <si>
    <t>https://community.secop.gov.co/Public/Tendering/OpportunityDetail/Index?noticeUID=CO1.NTC.5873025</t>
  </si>
  <si>
    <t>OPSP-VIN-0128-2024</t>
  </si>
  <si>
    <t>CO1.REQ.5992102</t>
  </si>
  <si>
    <t>PRESTAR LOS SERVICIOS PROFESIONALES EN MARCO DEL AUSPICIO: LANZAMIENTO COLECCIÓN 500 AÑOS SANTA MARTA. PARA EL CUMPLIMIENTO DEL OBJETO EL CONTRATISTA SE COMPROMETE A CUMPLIR CON LAS SIGUIENTES ACTIVIDADES: DIGITALIZACIÓN DE DOS OBRAS ESTUDIO SOBRE LAS TRIBUS INDÍGENAS DEL MAGDALENA Y FLORESTA DE LA SANTA IGLESIA CATEDRAL DE LA CIUDAD DE SANTA MARTA.</t>
  </si>
  <si>
    <t>RICARDO
ADRIAN TETE MIELES</t>
  </si>
  <si>
    <t>https://community.secop.gov.co/Public/Tendering/OpportunityDetail/Index?noticeUID=CO1.NTC.5880333</t>
  </si>
  <si>
    <t>OPSP-VIN-0129-2024</t>
  </si>
  <si>
    <t>CO1.REQ.6000217</t>
  </si>
  <si>
    <t>PRESTAR SERVICIOS PROFESIONALES COMO PERSONAL DE APOYO CIENTÍFICO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EL DESARROLLO DE LAS ACTIVIDADES DE TRANSFERENCIA DE CONOCIMIENTO DE LA TECNOLOGÍA A LA COMUNIDAD OBJETIVO. 2. APOYAR LA DIVULGACIÓN DE RESULTADOS DE INNOVACIÓN DEL PROYECTO. 3. APOYAR LA REALIZACIÓN DE INFORMES TÉCNICOS. 4. APOYAR LA DOCUMENTACIÓN DE LAS ACTIVIDADES TÉCNICAS Y CIENTÍFICAS DEL PROYECTO. 5. APOYAR LA GESTIÓN DE ALIADOS EN EL DESARROLLO DE LAS ACTIVIDADES RELACIONADAS CON LA TRANSFERENCIA DE CONOCIMIENTO Y TECNOLOGÍA. 6. APOYAR LA GESTIÓN DE ALIADOS EN EL DESARROLLO DE LAS ACTIVIDADES RELACIONADAS CON LA COMUNICACIÓN DE RESULTADOS CON ENFOQUE EN CIENCIA TECNOLOGÍA Y S</t>
  </si>
  <si>
    <t>JASNEY  MOTTA PEREZ</t>
  </si>
  <si>
    <t>https://community.secop.gov.co/Public/Tendering/OpportunityDetail/Index?noticeUID=CO1.NTC.5889313</t>
  </si>
  <si>
    <t>OPSP-VIN-0130-2024</t>
  </si>
  <si>
    <t>CO1.REQ.6000886</t>
  </si>
  <si>
    <t>PRESTAR SERVICIOS PROFESIONALES COMO PERSONAL DE APOYO CIENTÍFICO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LA PARAMETRIZACIÓN DE LAS VARIABLES AMBIENTALES Y CLIMÁTICAS OBJETO DE MEDICIÓN. 2. APOYAR EL DESARROLLO DE ACTIVIDADES DE TRANSFERENCIA DE CONOCIMIENTO DE LA TECNOLOGÍA A LA COMUNIDAD OBJETO. 3. APOYAR LA DEFINICIÓN DE NUEVOS RETOS DE INVESTIGACIÓN BASADOS EN LA TECNOLOGÍA DESARROLLADA. 4. APOYAR LA DIVULGACIÓN DE RESULTADO DE INNOVACIÓN DEL PROYECTO. 5. APOYAR LA REALIZACIÓN DE INFORMES TÉCNICOS. 6. GESTIONAR LA DOCUMENTACIÓN DE LAS ACTIVIDADES TÉCNICAS Y CIENTÍFICAS DEL PROYECTO.</t>
  </si>
  <si>
    <t>PAULA ANDREA JIMENEZ ARISMENDY</t>
  </si>
  <si>
    <t>https://community.secop.gov.co/Public/Tendering/OpportunityDetail/Index?noticeUID=CO1.NTC.5889436</t>
  </si>
  <si>
    <t>OPSP-VIN-0131-2024</t>
  </si>
  <si>
    <t>CO1.REQ.6001548</t>
  </si>
  <si>
    <t>PRESTAR SERVICIOS PROFESIONALES COMO PERSONAL DE APOYO CIENTÍFICO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EL DESARROLLO DE LAS ACTIVIDADES DE TRANSFERENCIA DE CONOCIMIENTO DE LA TECNOLOGÍA A LA COMUNIDAD OBJETIVO. 2. APOYAR LA DIVULGACIÓN DE RESULTADOS DE INNOVACIÓN DEL PROYECTO. 3. APOYAR LA REALIZACIÓN DE INFORMES TÉCNICOS. 4. GESTIONAR LA DOCUMENTACIÓN DE LAS ACTIVIDADES TÉCNICAS Y CIENTÍFICAS DEL PROYECTO.</t>
  </si>
  <si>
    <t>ALFREDO  CALDERA GUZMAN</t>
  </si>
  <si>
    <t>https://community.secop.gov.co/Public/Tendering/OpportunityDetail/Index?noticeUID=CO1.NTC.5890418</t>
  </si>
  <si>
    <t>OPSP-VIN-0132-2024</t>
  </si>
  <si>
    <t>CO1.REQ.6001568</t>
  </si>
  <si>
    <t>PRESTAR SERVICIOS PROFESIONALES COMO ASESOR TÉCNICO INTELIGENCIA ARTIFICIAL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CONFIGURAR LOS SERVICIOS COGNITIVOS Y DE BÚSQUEDA. 2. DEFINIR Y ANALIZAR LAS VARIABLES A EXTRAER. 3. CONSTRUIR EL BACKEND PARA PROCESAMIENTO DE INFORMACIÓN Y USO DE INTELIGENCIA ARTIFICIAL. 4. CONSTRUIR EL BACKEND PARA CONSULTA. 5. CONSTRUIR EL ALGORITMO DE IDENTIFICACIÓN. 6. DESARROLLAR LOS ALGORITMOS DE INTELIGENCIA ARTIFICIAL CON TÉCNICAS DE VISIÓN ARTIFICIAL Y MACHINE LEARNING.</t>
  </si>
  <si>
    <t>DIEGO ANDRES RESTREPO LEAL</t>
  </si>
  <si>
    <t>https://community.secop.gov.co/Public/Tendering/OpportunityDetail/Index?noticeUID=CO1.NTC.5890546</t>
  </si>
  <si>
    <t>OPSP-VIN-0133-2024</t>
  </si>
  <si>
    <t>CO1.REQ.5999663</t>
  </si>
  <si>
    <t>PRESTAR SERVICIOS PROFESIONALES COMO ASESOR TÉCNICO - DESARROLLO DE SOFTWARE EN EL PROYECTO BPIN 2023000100072 - “IMPLEMENTACIÓN DE UNA PLATAFORMA DE DATOS ABIERTOS BASADA EN AIOT PARA EL ANÁLISIS Y GESTIÓN DE RIESGOS AMBIENTALES Y CLIMÁTICOS EN EL 1. REALIZAR EL LEVANTAMIENTO Y ANÁLISIS DE REQUISITOS DEL SOFTWARE. 2. COORDINAR EL DISEÑO DE INTERFACES DEL SISTEMA. 3. DEFINIR LA ARQUITECTURA DEL SISTEMA. 4. COORDINAR EL DESARROLLO DE ALGORITMOS DE INTELIGENCIA ARTIFICIAL PARA EL ANÁLISIS DE LAS VARIABLES AMBIENTALES Y CLIMÁTICAS. 5. COORDINAR LAS ACCIONES PARA EL DESARROLLO DE LA PLATAFORMA WEB DE AUTOMATIZACIÓN DEL ANÁLISIS DE LAS VARIABLES AMBIENTALES Y CLIMÁTICAS. 6. COORDINAR EL DESARROLLO DE LA INTERFAZ PARA VISUALIZACIÓN DE RESULTADOS DE LA PLATAFORMA.</t>
  </si>
  <si>
    <t>LUIS JOSE CASTRILLO FERNANDEZ</t>
  </si>
  <si>
    <t>https://community.secop.gov.co/Public/Tendering/OpportunityDetail/Index?noticeUID=CO1.NTC.5889297</t>
  </si>
  <si>
    <t>OPSP-VIN-0134-2024</t>
  </si>
  <si>
    <t>CO1.REQ.6025960</t>
  </si>
  <si>
    <t>PRESTACIÓN DE SERVICIOS PROFESIONALES EN LA VICERRECTORÍA DE INVESTIGACIÓN DE LA UNIVERSIDAD DEL MAGDALENA. PARA EL CUMPLIMIENTO DEL OBJETO EL CONTRATISTA SE COMPROMETE A CUMPLIR CON LAS SIGUIENTES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A LOS INVESTIGADORES EN LA REALIZACIÓN DE SONDEOS COMERCIALES DE PRODUCTOS, BIENES Y S</t>
  </si>
  <si>
    <t>https://community.secop.gov.co/Public/Tendering/OpportunityDetail/Index?noticeUID=CO1.NTC.5915066</t>
  </si>
  <si>
    <t>OPSP-VIN-0135-2024</t>
  </si>
  <si>
    <t>CO1.REQ.6025687</t>
  </si>
  <si>
    <t>PRESTAR SERVICIOS PROFESIONALES EN EL CENTRO DE INVESTIGACIÓN EN ALTO RENDIMIENTO DEPORTIVO Y ESTUDIOS BIOMÉDICOS. PARA EL CUMPLIMIENTO DEL OBJETO EL CONTRATISTA SE COMPROMETE A CUMPLIR CON EL APOYO EN LAS SIGUIENTES ACTIVIDADES: 1. APOYAR DESDE SU ROL PROFESIONAL EN LA CONSECUCIÓN DE LOS OBJETIVOS DEL CENTRO DE INVESTIGACIÓN EN ALTO RENDIMIENTO DEPORTIVO Y ESTUDIOS BIOMÉDICOS DE LA UNIVERSIDAD DEL MAGDALENA. 2. APOYAR EN LOS PROCESOS DE ATENCIÓN, AGENDAMIENTO DE CONSULTAS SOLICITADOS POR LOS CLIENTES DEL CENTRO. 3. APOYAR EN LA PARTICIPACIÓN DE EVENTOS QUE PROGRAME EL CENTRO DE INVESTIGACIÓN EN ALTO RENDIMIENTO DEPORTIVO Y ESTUDIOS BIOMÉDICOS DE LA UNIVERSIDAD DEL MAGDALENA, FUERA DEL ÁREA HABITUAL DE LA PRESTACIÓN DEL SERVICIO. 4. COOPERAR EN LA SUPERVISIÓN, USO OPORTUNO Y RESPONSABLE DE LOS EQUIPOS, INSUMOS Y SOFTWARE DEL CENTRO DE INVESTIGACIÓN EN ALTO RENDIMIENTO DEPORTIVO Y ESTUDIOS BIOMÉDICOS DE LA UNIVERSIDAD DEL MAGDALENA. 5. COOP</t>
  </si>
  <si>
    <t>VICTOR MANUEL FLOREZ DIAZ</t>
  </si>
  <si>
    <t>https://community.secop.gov.co/Public/Tendering/OpportunityDetail/Index?noticeUID=CO1.NTC.5915215</t>
  </si>
  <si>
    <t>OPSP-VIN-0136-2024</t>
  </si>
  <si>
    <t>CO1.REQ.6029630</t>
  </si>
  <si>
    <t>PRESTAR LOS SERVICIOS PROFESIONALES EN MARCO DEL PROYECTO TITULADO: "GESTIÓN PARA LA CONSERVACIÓN DE LAS ESPECIES DE ACROPORA BASADA EN SU IMPORTANCIA COMO HÁBITAT PARA LA PESCA, EN EL TRABAJO COMUNITARIO Y LA EDUCACIÓN", CORRESPONDIENTE AL CONTRATO DE FINANCIAMIENTO DE RECUPERACIÓN CONTINGENTE N° 2021-1026 DE 2021 CELEBRADO ENTRE EL INSTITUTO COLOMBIANO DE CRÉDITO EDUCATIVO Y ESTUDIOS TÉCNICOS EN EL EXTERIOR "MARIANO OSPINA PÉREZ" - ICETEX, EL MINISTERIO DE CIENCIA, TECNOLOGÍA E INNOVACIÓN Y LA UNIVERSIDAD DEL MAGDALENA.
PARA EL CUMPLIMIENTO DEL OBJETO EL CONTRATISTA SE COMPROMETE A CUMPLIR CON LAS SIGUIENTES ACTIVIDADES: 1. DISEÑAR EL PLAN DE TRABAJO PARA LOS TALLERES, ESTABLECIENDO LOS OBJETIVOS ESPECÍFICOS Y LAS ACTIVIDADES A REALIZAR. 2. DISEÑAR LOS TALLERES IDENTIFICANDO LOS TEMAS A TRATAR Y LAS METODOLOGÍAS A UTILIZAR. 3. SUPERVISAR EL TRABAJO EN LOS TALLERES Y BRINDAR ORIENTACIÓN Y RETROALIMENTACIÓN. 4. COORDINAR CON LOS LÍDERES DE</t>
  </si>
  <si>
    <t>ROCÍO DEL
PILAR GARCÍA URUEÑA</t>
  </si>
  <si>
    <t>https://community.secop.gov.co/Public/Tendering/OpportunityDetail/Index?noticeUID=CO1.NTC.5918389&amp;isFromPublicArea=True&amp;isModal=False</t>
  </si>
  <si>
    <t>OPSP-VIN-0137-2024</t>
  </si>
  <si>
    <t xml:space="preserve"> CO1.REQ.6043255</t>
  </si>
  <si>
    <t xml:space="preserve">PRESTAR LOS SERVICIOS PROFESIONALES EN LA DIRECCIÓN DE GESTIÓN DEL CONOCIMIENTO. PARA EL CUMPLIMIENTO DEL OBJETO EL CONTRATISTA SE COMPROMETE A CUMPLIR CON LAS SIGUIENTES ACTIVIDADES: 1. APOYAR A LA DIRECCIÓN DE GESTIÓN DEL CONOCIMIENTO EN EL DILIGENCIAMIENTO, INSCRIPCIÓN
Y ACTUALIZACIÓN DE LOS PROYECTOS EN EL SISTEMA DE INFORMACIÓN DE LA VICERRECTORÍA DE INVESTIGACIÓN. 2. APOYAR A LA DIRECCIÓN DE GESTIÓN DEL CONOCIMIENTO EN EL SEGUIMIENTO A LOS PROCESOS RELACIONADOS CON LOS INCENTIVOS OTORGADOS EN EL AÑO 2023 A INVESTIGADORES Y GRUPOS, ASÍ COMO EL SEGUIMIENTO A LOS PROYECTOS RADICADOS COMO PRODUCTO COMPROMETIDO (RESOLUCIÓN 550 DE 2022). 3. APOYAR A LA DIRECCIÓN DE GESTIÓN DEL CONOCIMIENTO EN LA ELABORACIÓN DE LAS ACTAS DE INICIO, SUSPENSIÓN, REINICIO Y PRÓRROGAS, ASÍ COMO OTROS DOCUMENTOS REQUERIDOS EN EL DESARROLLO Y FINALIZACIÓN DE LOS PROYECTOS DE INVESTIGACIÓN. 4. APOYAR A LA DIRECCIÓN DE GESTIÓN DEL CONOCIMIENTO EN EL SEGUIMIENTO DE </t>
  </si>
  <si>
    <t>https://community.secop.gov.co/Public/Tendering/OpportunityDetail/Index?noticeUID=CO1.NTC.5933035&amp;isFromPublicArea=True&amp;isModal=False</t>
  </si>
  <si>
    <t>OPSP-VIN-0138-2024</t>
  </si>
  <si>
    <t>CO1.REQ.6061182</t>
  </si>
  <si>
    <t>SERVICIOS PROFESIONALES COMO LÍDER INTERNET DE LAS COSAS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EN LA DIRECCIÓN DE LAS ACCIONES DE PREPARACIÓN DE LA TECNOLOGÍA PARA EL CONTEXTO DE APLICACIÓN. 2. APOYAR EN LA DIRECCIÓN DEL DISEÑO DE LAS LUMINARIAS LED INTELIGENTES BASADAS EN IOT. 3. APOYAR EN LA DIRECCIÓN DE LA TRANSFERENCIA DE CONOCIMIENTO PARA EL DESARROLLO Y PROGRAMACIÓN DE LOS COMPONENTES ELECTRÓNICOS DE LA RED IOT. 4. APOYAR EN LA DIRECCIÓN DE LOS INVESTIGADORES Y MIEMBROS DEL EQUIPO DE TRABAJO VINCULADOS AL PROYECTO PARA LA IMPLEMENTACIÓN DE LA RED PILOTO DE LUMINARIAS INTELIGENTES BASADAS EN IOT. 5. DAR LOS LINEAMIENTOS TÉCNICOS NECESARIOS PARA EL DESARROLLO DEL ENTORNO WEB DE MON</t>
  </si>
  <si>
    <t>CARLOS EDUARDO CABAS MERIÑO</t>
  </si>
  <si>
    <t>https://community.secop.gov.co/Public/Tendering/OpportunityDetail/Index?noticeUID=CO1.NTC.5949688&amp;isFromPublicArea=True&amp;isModal=False</t>
  </si>
  <si>
    <t>OPSP-VIN-0139-2024</t>
  </si>
  <si>
    <t>CO1.REQ.6061505</t>
  </si>
  <si>
    <t>PRESTAR SERVICIOS PROFESIONALES COMO PERSONAL DE APOYO TERRITORIAL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LA GESTIÓN TERRITORIAL PARA LA VINCULACIÓN DE ACTORES AL PACTO DE COMPROMISO AMBIENTAL. 2. APOYAR LA GESTIÓN TERRITORIAL PARA LA VINCULACIÓN DE ACTORES AL PACTO DE COMPROMISO AMBIENTAL 3. APOYAR LA GESTIÓN TERRITORIAL Y DE ALIADOS EN EL DESARROLLO DE LAS ACTIVIDADES RELACIONADAS CON EL DESARROLLO TECNOLÓGICO Y LA INNOVACIÓN. 4. APOYAR LA PARAMETRIZACIÓN DE LAS VARIABLES AMBIENTALES Y CLIMÁTICAS OBJETO DE MEDICIÓN. 5. APOYAR EL DESARROLLO DE LAS ACTIVIDADES DE TRANSFERENCIA DE CONOCIMIENTO DE LA TECNOLOGÍA A LA COMUNIDAD OBJETIVO. 6. APOYAR LA DEFINICIÓN DE NUEVOS RETOS DE INVESTIGAC</t>
  </si>
  <si>
    <t>FREDY ARID TOVAR BERNAL</t>
  </si>
  <si>
    <t>https://community.secop.gov.co/Public/Tendering/OpportunityDetail/Index?noticeUID=CO1.NTC.5950335&amp;isFromPublicArea=True&amp;isModal=False</t>
  </si>
  <si>
    <t>OPSP-VIN-0140-2024</t>
  </si>
  <si>
    <t>CO1.REQ.6044877</t>
  </si>
  <si>
    <t>PRESTAR LOS SERVICIOS PROFESIONALES COMO BIÓLOGA EN MARCO DEL PROYECTO "EFECTO DEL POLVILLO DE CARBÓN Y LOS MICROPLÁSTICOS EN EL DESARROLLO TEMPRANO DE ORGANISMOS ARRECIFALES". CORRESPONDIENTE AL CONTRATO DE FINANCIAMIENTO DE RECUPERACIÓN CONTINGENTE
NO. 2022-0733 DE 2022 CELEBRADO CON EL INSTITUTO COLOMBIANO DE CRÉDITO EDUCATIVO Y ESTUDIOS TÉCNICOS EN EL EXTERIOR "MARIANO OSPINA PÉREZ" - ICETEX Y EL MINISTERIO DE CIENCIA, TECNOLOGÍA E INNOVACIÓN Y LA UNIVERSIDAD DEL MAGDALENA. PARA EL CUMPLIMIENTO DEL OBJETO EL CONTRATISTA SE COMPROMETE A CUMPLIR CON LAS SIGUIENTES ACTIVIDADES EN LA COLECCIÓN FICOLÓGICA: 1. APOYAR EN SALIDAS DE CAMPO. 2. RECOLECTAR Y MANEJO DE MUESTRAS PARA LA CUANTIFICACIÓN DE MICROPLÁSTICOS. 3. SEPARACIÓN DE MICROPLÁSTICOS EN LABORATORIO. 4. REALIZAR LA
CARACTERIZACIÓN Y CONTEO DE MICROPLÁSTICOS. 5. REALIZAR LA TOMA DE MICROGRAFÍAS. 6. APOYAR EN EL ANÁLISIS ESTADÍSTICO DE LOS RESULTADOS. 6. APOYAR EN LA ELABORACIÓN DE I</t>
  </si>
  <si>
    <t>ANGIE PAHOLA COLORADO MARTINEZ</t>
  </si>
  <si>
    <t>SIGMER YAMURUK QUIROGA CÁRDENAS</t>
  </si>
  <si>
    <t>https://community.secop.gov.co/Public/Tendering/OpportunityDetail/Index?noticeUID=CO1.NTC.5939814&amp;isFromPublicArea=True&amp;isModal=False</t>
  </si>
  <si>
    <t>OPSP-VIN-0141-2024</t>
  </si>
  <si>
    <t>CO1.REQ.6059603</t>
  </si>
  <si>
    <t>PRESTACIÓN DE SERVICIOS PROFESIONALES EN MARCO DEL PROYECTO DE INVESTIGACIÓN “EFECTO DE LA QUÍMICA DE CARBONATOS Y LA ACIDIFICACIÓN OCEÁNICA EN LA CALCIFICACIÓN Y FECUNDIDAD DE ALGAS CORALINÁCEAS COSTROSAS DE AMBIENTES CON SURGENCIA ESTACIONAL EN EL CARIBE COLOMBIANO”, CORRESPONDIENTE AL CONTRATO DE FINANCIAMIENTO DE RECUPERACIÓN CONTINGENTE N° 2021-1032 DE 2021 CELEBRADO ENTRE EL INSTITUTO COLOMBIANO DE CRÉDITO EDUCATIVO Y ESTUDIOS TÉCNICOS EN EL EXTERIOR "MARIANO OSPINA PÉREZ" - ICETEX, EL MINISTERIO DE CIENCIA, TECNOLOGÍA E INNOVACIÓN Y LA UNIVERSIDAD DEL MAGDALENA. PARA EL CUMPLIMIENTO DEL OBJETO EL CONTRATISTA SE COMPROMETE A CUMPLIR CON LAS SIGUIENTES ACTIVIDADES: 1. SEGUIMIENTO Y AJUSTE DE VARIABLES EN SISTEMA DE RESERVORIO DE ALGAS CORALINAS Y EN SISTEMA EXPERIMENTAL.
(TEMPERATURA, OXÍGENO, CO2 Y PH ESCALA TOTAL, NUTRIENTES, SALINIDAD). 2. APOYO TÉCNICO EN DISEÑO Y MONTAJE DE SISTEMA DE RECIRCULACIÓN Y DISTRIBUCIÓN DE AGUA DE MAR (</t>
  </si>
  <si>
    <t>IVAN ALFONSO VILLAMIL MARTINEZ</t>
  </si>
  <si>
    <t>https://community.secop.gov.co/Public/Tendering/OpportunityDetail/Index?noticeUID=CO1.NTC.5951937&amp;isFromPublicArea=True&amp;isModal=False</t>
  </si>
  <si>
    <t>OPSP-VIN-0142-2024</t>
  </si>
  <si>
    <t>CO1.REQ.6059561</t>
  </si>
  <si>
    <t>PRESTAR LOS SERVICIOS PROFESIONALES COMO BIÓLOGA EN MARCO DEL PROYECTO "OSITOS DE AGUA (TARDÍGRADA) ASOCIADOS A BRIÓFITOS Y LÍQUENES EN FRAGMENTOS DE BOSQUE SECO TROPICAL DE LOS MONTES DE MARÍA Y LA SERRANÍA DE PIOJÓ. UNA CONTRIBUCIÓN A LA BIODIVERSIDAD DE COLOMBIA". CON APORTE DE LA UNIVERSIDAD DEL ATLÁNTICO, CORRESPONDIENTE AL CONVENIO ESPECÍFICO DE COLABORACIÓN INVESTIGATIVA NO. 27122021 DE 2021, SUSCRITO ENTRE LA UNIVERSIDAD DEL ATLÁNTICO Y LA UNIVERSIDAD DEL MAGDALENA - UNIMAGDALENA, EN EL MARCO DEL CONTRATO 80740-157-2021.
PARA EL CUMPLIMIENTO DEL OBJETO EL CONTRATISTA SE COMPROMETE A CUMPLIR CON LAS SIGUIENTES ACTIVIDADES EN LA COLECCIÓN FICOLÓGICA: 1. APOYAR EN LA REVISIÓN DE MUESTRAS DE BRIÓFITOS Y LÍQUENES PARA LA EXTRACCIÓN Y MONTAJE DE TARDÍGRADOS. IDENTIFICACIÓN DE TARDÍGRADOS. 2. APOYAR LAS ACTIVIDADES MOLECULARES PARA LA OBTENCIÓN DE SECUENCIAS QUE COMPLEMENTEN LAS IDENTIFICACIONES DE LOS TARDÍGRADOS. 3. APOYAR EN LA ELABORA</t>
  </si>
  <si>
    <t>CRISTINA ISABEL HERNANDEZ LOZANO</t>
  </si>
  <si>
    <t>https://community.secop.gov.co/Public/Tendering/OpportunityDetail/Index?noticeUID=CO1.NTC.5949005&amp;isFromPublicArea=True&amp;isModal=False</t>
  </si>
  <si>
    <t>OPSP-VIN-0143-2024</t>
  </si>
  <si>
    <t>CO1.REQ.6060275</t>
  </si>
  <si>
    <t>PRESTAR LOS SERVICIOS PROFESIONALES EN MARCO DEL CONVENIO DE SUBVENCIÓN 148659 SUSCRITO ENTRE LA FUNDACIÓN FORD Y LA UNIVERSIDAD DEL MAGDALENA, CON OBJETO: “RECONVERSIÓN LABORAL Y EDUCACIÓN VOCACIONAL EN EL “CORREDOR VIDA” DEL CESAR Y MAGDALENA: ENFRENTANDO LA
SALIDA DEL CARBÓN”. PARA EL CUMPLIMIENTO DEL OBJETO EL CONTRATISTA SE COMPROMETE A CUMPLIR CON LAS SIGUIENTES ACTIVIDADES: 1. ASISTIR A SALIDAS DE CAMPO Y APLICAR ENTREVISTAS CON EL FIN DE RECOLECTAR INFORMACIÓN PRIMARIA RESPECTO A LA SITUACIÓN ACTUAL SOCIAL, ECONÓMICA Y LABORAL A LO LARGO DEL CORREDOR VIDA CESAR - MAGDALENA. 2. APOYAR EN LOS TALLERES PRESENCIALES Y MESAS DE TRABAJO REALIZADAS DURANTE EL PROYECTO. 3. APOYAR EN LA IDENTIFICACIÓN DE PERFILES LABORALES QUE REQUIERE LA INDUSTRIA PRESENTE Y PROYECTADA EN EL CESAR Y MAGDALENA. 4. APOYAR EN LA REVISIÓN DE DIAGNÓSTICOS DE LA ECONOMÍA SOLIDARIA EN CESAR Y MAGDALENA. 5. PRODUCIR Y EDITAR EL MATERIAL AUDIOVISUAL. 6. ELABORAR CO</t>
  </si>
  <si>
    <t>ERIX JOSE GRANADOS OSPINO</t>
  </si>
  <si>
    <t>https://community.secop.gov.co/Public/Tendering/OpportunityDetail/Index?noticeUID=CO1.NTC.5949483&amp;isFromPublicArea=True&amp;isModal=False</t>
  </si>
  <si>
    <t>OPSP-VIN-0144-2024</t>
  </si>
  <si>
    <t>CO1.REQ.6066322</t>
  </si>
  <si>
    <t>PRESTAR SERVICIOS PROFESIONALES COMO LÍDER ILUMINACIÓN LED INTELIGENTE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CODIRIGIR LAS ACCIONES DE PREPARACIÓN DE LA TECNOLOGÍA PARA EL CONTEXTO DE APLICACIÓN. 2. CODIRIGIR EL DISEÑO DE LAS LUMINARIAS LED INTELIGENTES BASADAS EN IOT. 3. CODIRIGIR LA TRANSFERENCIA DE CONOCIMIENTO PARA EL DESARROLLO Y PROGRAMACIÓN DE LOS COMPONENTES ELECTRÓNICOS EN LAS LUMINARIAS LED. 4. CODIRIGIR A LOS INVESTIGADORES Y MIEMBROS DEL EQUIPO DE TRABAJO VINCULADOS AL PROYECTO PARA LA IMPLEMENTACIÓN DE LA RED PILOTO DE LUMINARIAS INTELIGENTES. 5. DAR LOS LINEAMIENTOS TÉCNICOS NECESARIOS PARA EL DESARROLLO DEL ENTORNO WEB DE MONITOREO, CONTROL Y GENERACIÓN DE ALERTAS 6. DAR LOS LI</t>
  </si>
  <si>
    <t>ELCY PATRICIA PRADO FAJARDO</t>
  </si>
  <si>
    <t>174 / 224</t>
  </si>
  <si>
    <t>https://community.secop.gov.co/Public/Tendering/OpportunityDetail/Index?noticeUID=CO1.NTC.5962129&amp;isFromPublicArea=True&amp;isModal=False</t>
  </si>
  <si>
    <t>OPSP-VIN-0145-2024</t>
  </si>
  <si>
    <t>CO1.REQ.6072136</t>
  </si>
  <si>
    <t xml:space="preserve">PRESTAR SERVICIOS PROFESIONALES EN LA DIRECCIÓN CENTRO DE INVESTIGACIÓN EN ALTO RENDIMIENTO DEPORTIVO Y ESTUDIOS BIOMÉDICOS. PARA EL CUMPLIMIENTO DEL OBJETO EL CONTRATISTA SE COMPROMETE A CUMPLIR CON EL APOYO EN LAS SIGUIENTES ACTIVIDADES Y PRODUCTOS A ENTREGAR: 1. APOYAR A SPORTSCI A CUMPLIR CON EL SISTEMA ÚNICO DE HABILITACIÓN OBLIGATORIO PARA TODOS LOS PRESTADORES Y ALCANZAR EL LOGRO DEL CONTROL DE RIESGO ASOCIADOS A LA PRESTACIÓN DE LOS SERVICIOS OFRECIDOS. 2. REALIZAR LOS SIGUIENTES MANUALES, PROGRAMAS Y/O PROTOCOLOS DE: A) SERVICIOS EN ATENCIÓN Y VALORACIÓN EN NUTRICIÓN DEPORTIVA. B) SERVICIOS EN ATENCIÓN Y VALORACIÓN EN FISIOTERAPIA Y REHABILITACIÓN DEPORTIVA. C) FORMATOS, REGISTROS E INSTRUMENTOS DERIVADOS DE CADA MANUAL. PRG, PROTOCOLO E INSTRUCTIVO. D)SOCIALIZACIÓN, DIVULGACIÓN Y CAPACITACIÓN DE CADA PROCESO Y FORMATOS. </t>
  </si>
  <si>
    <t>NEYDA ESTHER CUADRO MADERO</t>
  </si>
  <si>
    <t>https://community.secop.gov.co/Public/Tendering/OpportunityDetail/Index?noticeUID=CO1.NTC.5960184&amp;isFromPublicArea=True&amp;isModal=False</t>
  </si>
  <si>
    <t>OPSP-VIN-0146-2024</t>
  </si>
  <si>
    <t>CO1.REQ.6072506</t>
  </si>
  <si>
    <t>PRESTACIÓN DE SERVICIOS PROFESIONALES EN EL MARCO DEL PROYECTO DE INVESTIGACIÓN EXTERNO TITULADO: “DE LA SIERRA NEVADA DE SANTA MARTA A SEPUR ZARCO: ESCUELA INTERCULTURAL DE JUSTICIA CONTRA LA VIOLENCIA SEXUAL Y LA VIOLENCIA BASADA EN GÉNERO EN EL MARCO DEL POSTCONFLICTO Y EL COVID 19 EN COLOMBIA”, CORRESPONDIENTE AL CONVENIO ESPECÍFICO ENTRE LA UNIVERSIDAD INTERNACIONAL DE ANDALUCÍA (REINO DE ESPAÑA), LA UNIVERSIDAD DEL MAGDALENA (REPÚBLICA DE COLOMBIA) Y LA UNIVERSIDAD DEL ROSARIO (REPÚBLICA DE COLOMBIA).
PARA EL CUMPLIMIENTO DEL OBJETO CONTRACTUAL, EL CONTRATISTA SE COMPROMETE AL DESARROLLO A CABALIDAD DE LAS SIGUIENTES ACTIVIDADES: 1. APOYAR LA COORDINACIÓN ACADÉMICA DE LOS ENCUENTROS TERRITORIALES DESARROLLADOS EN EL MARCO DE LA ESCUELA INTERCULTURAL DE JUSTICIA CONTRA LA VIOLENCIA SEXUAL Y LA VIOLENCIA BASADA EN GÉNERO, EN EL MARCO DEL POSTCONFLICTO Y EL COVID 19 EN COLOMBIA. 2. APOYAR EN LA ESCRITURA DE ARTÍCULOS EN REVISTAS INDEXAD</t>
  </si>
  <si>
    <t>LAURA CECILIA CHAVES HERRERA</t>
  </si>
  <si>
    <t>https://community.secop.gov.co/Public/Tendering/OpportunityDetail/Index?noticeUID=CO1.NTC.5961154&amp;isFromPublicArea=True&amp;isModal=False</t>
  </si>
  <si>
    <t>OPSP-VIN-0147-2024</t>
  </si>
  <si>
    <t>CO1.REQ.6095729</t>
  </si>
  <si>
    <t>PRESTAR SERVICIOS PROFESIONALES EN MARCO DEL PROYECTO DE INVESTIGACIÓN “SISTEMA BIOELECTROQUÍMICO PARA LA RECUPERACIÓN DE NUTRIENTES (NITRÓGENO Y FÓSFORO) Y REUTILIZACIÓN DE AGUA OPERADO CON MATERIALES DE BAJO COSTO UTILIZANDO VERTIMIENTOS LÍQUIDOS DE LA INDUSTRIA AGROPECUARIA”, FINANCIADO POR EL CONTRATO DE FINANCIAMIENTO DE RECUPERACIÓN CONTINGENTE N° 2021-1028 DE 2021 CELEBRADO ENTRE EL INSTITUTO COLOMBIANO DE CRÉDITO EDUCATIVO Y ESTUDIOS TÉCNICOS EN EL EXTERIOR "MARIANO OSPINA PÉREZ" - ICETEX, EL MINISTERIO DE CIENCIA, TECNOLOGÍA E INNOVACIÓN. PARA EL CUMPLIMIENTO DEL OBJETO EL CONTRATISTA SE COMPROMETE A CUMPLIR CON EL APOYO EN LAS SIGUIENTES ACTIVIDADES: 1. APOYAR EN LA GESTIÓN DE COMPRAS EN EL MARCO DEL PROYECTO. 2. APOYAR EN LA SISTEMATIZACIÓN DE LA INFORMACIÓN, ANÁLISIS Y ELABORACIÓN DE INFORMES. 3. PRESENTAR INFORME FINAL DE AVANCE DE EJECUCIÓN PRESUPUESTAL QUE DETALLE COMPRAS REALIZADAS E INCLUYA PRESUPUESTO EJECUTADO Y PENDIEN</t>
  </si>
  <si>
    <t>LAURA CAROLINA MANTILLA ROMO</t>
  </si>
  <si>
    <t>https://community.secop.gov.co/Public/Tendering/OpportunityDetail/Index?noticeUID=CO1.NTC.5987503&amp;isFromPublicArea=True&amp;isModal=False</t>
  </si>
  <si>
    <t>OPSP-VIN-0148-2024</t>
  </si>
  <si>
    <t>CO1.REQ.6114703</t>
  </si>
  <si>
    <t>PRESTAR LOS SERVICIOS PROFESIONALES EN MARCO DEL PROYECTO DE INVESTIGACIÓN: “SISTEMA DE DETECCIÓN DE LA ATENCIÓN A PARTIR DE LA ACTIVIDAD ELÉCTRICA DEL CORAZÓN PARA EL REFUERZO DIAGNÓSTICO Y TRATAMIENTO DEL TRASTORNO DE DÉFICIT POR ATENCIÓN CON HIPERACTIVIDAD (TDAH) Y LA DIDÁCTICA EDUCATIVA”. PARA EL CUMPLIMIENTO DEL OBJETO CONTRACTUAL, EL CONTRATISTA SE COMPROMETE AL DESARROLLO A CABALIDAD DE LAS SIGUIENTES ACTIVIDADES: 1) DESARROLLAR LAS INTERVENCIONES PSICOLÓGICAS CON LOS VOLUNTARIOS PARTICIPANTES. 2) MONITOREAR LA COMPATIBILIDAD DEL SISTEMA CON LA ACTIVIDAD CLÍNICA PSICOLÓGICA; 3) PARTICIPAR EN LA GENERACIÓN DE PRODUCTOS.</t>
  </si>
  <si>
    <t>CARMEN JOHANA REYNOSO ESCORCIA</t>
  </si>
  <si>
    <t>UBALDO ENRIQUE RODRÍGUEZ DE ÁVILA</t>
  </si>
  <si>
    <t>https://community.secop.gov.co/Public/Tendering/OpportunityDetail/Index?noticeUID=CO1.NTC.6002600&amp;isFromPublicArea=True&amp;isModal=False</t>
  </si>
  <si>
    <t>OPSP-VIN-0149-2024</t>
  </si>
  <si>
    <t>CO1.REQ.6114668</t>
  </si>
  <si>
    <t>PRESTACIÓN DE SERVICIOS PROFESIONALES EN EL MARCO DEL PROYECTO DE INVESTIGACIÓN EXTERNO TITULADO: “ESTADO DE CONSERVACIÓN DE LOS RECURSOS NATURALES EN LA CIÉNAGA LA RINCONADA, MAGDALENA, COLOMBIA”. PARA EL CUMPLIMIENTO DEL OBJETO CONTRACTUAL, EL CONTRATISTA SE COMPROMETE AL DESARROLLO A CABALIDAD DE LAS SIGUIENTES ACTIVIDADES: 1. IDENTIFICAR EN LA VEGETACIÓN DEL BOSQUE DE LAS PALOMAS Y DE LAS MACRÓFITAS DE LA CIÉNAGA LA RINCONADA. 2. PROCESO DE CURADURÍA DE MUESTRAS BIOLÓGICAS. 3. INGRESO DE LA INFORMACIÓN BIOLÓGICA AL SIB MEDIANTE LA PLATAFORMA DARWINCORE.</t>
  </si>
  <si>
    <t>LUIS  ALFREDO RUBIO</t>
  </si>
  <si>
    <t>CESAR
ENRIQUE TAMARIS TURIZO</t>
  </si>
  <si>
    <t>https://community.secop.gov.co/Public/Tendering/OpportunityDetail/Index?noticeUID=CO1.NTC.6003040&amp;isFromPublicArea=True&amp;isModal=False</t>
  </si>
  <si>
    <t>OPSP-VIN-0150-2024</t>
  </si>
  <si>
    <t>CO1.REQ.6132164</t>
  </si>
  <si>
    <t>PRESTACIÓN DE SERVICIOS PROFESIONALES EN EL MARCO DEL PROYECTO DE INVESTIGACIÓN EXTERNO TITULADO: “DE LA SIERRA NEVADA DE SANTA MARTA A SEPUR ZARCO: ESCUELA INTERCULTURAL DE JUSTICIA CONTRA LA VIOLENCIA SEXUAL Y LA VIOLENCIA BASADA EN GÉNERO EN EL MARCO DEL POSTCONFLICTO Y EL COVID 19 EN COLOMBIA”, CORRESPONDIENTE AL CONVENIO ESPECÍFICO ENTRE LA UNIVERSIDAD INTERNACIONAL DE ANDALUCÍA (REINO DE ESPAÑA), LA UNIVERSIDAD DEL MAGDALENA (REPÚBLICA DE COLOMBIA) Y LA UNIVERSIDAD DEL ROSARIO (REPÚBLICA DE COLOMBIA). PARA EL CUMPLIMIENTO DEL OBJETO CONTRACTUAL, EL CONTRATISTA SE COMPROMETE AL DESARROLLO A CABALIDAD DE LAS SIGUIENTES ACTIVIDADES: 1. APOYO EN LA ELABORACIÓN DE RUTAS DE TRABAJO PARA EL DESARROLLO DE LAS ACTIVIDADES CORRESPONDIENTES AL COMPONENTE AUDIOVISUAL; 2. REGISTRO Y DOCUMENTACIÓN DEL MATERIAL FÍLMICO Y SONORO PARA EL DOCUMENTAL; 3. SISTEMATIZACIÓN Y SELECCIÓN DEL MATERIAL AUDIOVISUAL PARA EL PRODUCTO FINAL.</t>
  </si>
  <si>
    <t>ANA MARGARITA SALAS DE LA HOZ</t>
  </si>
  <si>
    <t>https://community.secop.gov.co/Public/Tendering/OpportunityDetail/Index?noticeUID=CO1.NTC.6024771&amp;isFromPublicArea=True&amp;isModal=False</t>
  </si>
  <si>
    <t>OPSP-VIN-0151-2024</t>
  </si>
  <si>
    <t>CO1.REQ.6139311</t>
  </si>
  <si>
    <t>PRESTAR SERVICIOS PROFESIONALES COMO ASESOR CIENTÍFICO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LA PARAMETRIZACIÓN DE LAS VARIABLES AMBIENTALES OBJETO DE MEDICIÓN. 2. APOYAR EL DESARROLLO DE LAS ACTIVIDADES DE TRANSFERENCIA DE CONOCIMIENTO DE LA TECNOLOGÍA A LA COMUNIDAD OBJETIVO. 3. APOYAR LA DEFINICIÓN DE NUEVOS RETOS DE INVESTIGACIÓN BASADOS EN LA TECNOLOGÍA DESARROLLADA. 4.APOYAR LA DIVULGACIÓN DE RESULTADOS DE INNOVACIÓN DEL PROYECTO. 5. APOYAR LA REALIZACIÓN DE INFORMES TÉCNICOS.</t>
  </si>
  <si>
    <t>MAYKOL CAMILO DELGADO CORREAL</t>
  </si>
  <si>
    <t>https://community.secop.gov.co/Public/Tendering/OpportunityDetail/Index?noticeUID=CO1.NTC.6027488&amp;isFromPublicArea=True&amp;isModal=False</t>
  </si>
  <si>
    <t>OPSP-VIN-0152-2024</t>
  </si>
  <si>
    <t>CO1.REQ.6137455</t>
  </si>
  <si>
    <t>PRESTAR SERVICIOS PROFESIONALES EN MARCO DEL PROYECTO DE INVESTIGACIÓN “SISTEMA BIOELECTROQUÍMICO PARA LA RECUPERACIÓN DE NUTRIENTES (NITRÓGENO Y FÓSFORO) Y REUTILIZACIÓN DE AGUA OPERADO CON MATERIALES DE BAJO COSTO UTILIZANDO VERTIMIENTOS LÍQUIDOS DE LA INDUSTRIA AGROPECUARIA”, FINANCIADO POR EL CONTRATO DE FINANCIAMIENTO DE RECUPERACIÓN CONTINGENTE N° 2021-1028 DE 2021 CELEBRADO ENTRE EL INSTITUTO COLOMBIANO DE CRÉDITO EDUCATIVO Y ESTUDIOS TÉCNICOS EN EL EXTERIOR "MARIANO OSPINA PÉREZ" - ICETEX, EL MINISTERIO DE CIENCIA, TECNOLOGÍA E INNOVACIÓN Y LA UNIVERSIDAD DEL MAGDALENA. PARA EL CUMPLIMIENTO DEL OBJETO EL CONTRATISTA SE COMPROMETE A CUMPLIR CON EL APOYO EN LAS SIGUIENTES ACTIVIDADES: 1. APOYAR EN LA GESTIÓN DE ACTIVIDADES DE LA ALIANZA ESTRATÉGICA ESTABLECIDA ENTRE UNIMAG, ITSA, UPC PARA LA ADECUADA EJECUCIÓN DEL PROYECTO. 2. GESTIONAR ENCUENTROS PRESENCIALES O VIRTUALES EN TEMAS DE ELECTROQUÍMICA Y MICROBIOLOGÍA. 3. APOYAR Y REALIZ</t>
  </si>
  <si>
    <t>MARIA JESUS GONZÁLEZ PABÓN</t>
  </si>
  <si>
    <t>ELIANA
VERGARA VASQUEZ</t>
  </si>
  <si>
    <t>https://community.secop.gov.co/Public/Tendering/OpportunityDetail/Index?noticeUID=CO1.NTC.6028511&amp;isFromPublicArea=True&amp;isModal=False</t>
  </si>
  <si>
    <t>OPSP-VIN-0153-2024</t>
  </si>
  <si>
    <t>CO1.REQ.6137064</t>
  </si>
  <si>
    <t>PRESTACIÓN DE SERVICIOS PROFESIONALES EN LA VICERRECTORÍA DE INVESTIGACIÓN DE LA UNIVERSIDAD DEL MAGDALENA. PARA EL CUMPLIMIENTO DEL OBJETO EL CONTRATISTA SE COMPROMETE A CUMPLIR CON LAS SIGUIENTES ACTIVIDADES: 1. COADYUVAR EN LA GESTIÓN Y PROMOCIÓN DE PROCESOS E INICIATIVAS DE APROPIACIÓN SOCIAL DEL CONOCIMIENTO GENERADAS DESDE LOS ACTORES DEL SICTICE. 2. APOYAR EN LA EJECUCIÓN DE LA PRODUCCIÓN AUDIOVISUAL Y DESARROLLO DE LAS PIEZAS AUDIOVISUALES REQUERIDAS POR LA VICERRECTORÍA DE INVESTIGACIÓN Y SUS UNIDADES. 3. ACOMPAÑAR LAS
ACTIVIDADES DE GRABACIÓN CON CÁMARA FIJA, DE VIDEO, DRONES Y DEMÁS EQUIPOS. 4. APOYAR EN LA COORDINACIÓN Y EJECUCIÓN DE GRABACIONES DE IMÁGENES PARA LOS MATERIALES AUDIOVISUALES REQUERIDOS POR LA VICERRECTORÍA DE INVESTIGACIÓN Y SUS UNIDADES. 5. GENERAR EL MONTAJE DE IMÁGENES PARA VIDEOS Y ANIMACIÓN DE CONTENIDO REQUERIDOS POR LA VICERRECTORÍA DE INVESTIGACIÓN Y SUS UNIDADES. 6. APOYAR LOS PROCESOS DE EDICIÓN Y POST</t>
  </si>
  <si>
    <t>LUIS ENRIQUE TAMARA RUIZ</t>
  </si>
  <si>
    <t>https://community.secop.gov.co/Public/Tendering/OpportunityDetail/Index?noticeUID=CO1.NTC.6028602&amp;isFromPublicArea=True&amp;isModal=False</t>
  </si>
  <si>
    <t>OPSP-VIN-0154-2024</t>
  </si>
  <si>
    <t>CO1.REQ.6137510</t>
  </si>
  <si>
    <t>PRESTAR LOS SERVICIOS PROFESIONALES CON EL FIN DE APOYAR LA ORGANIZACIÓN DEL “AUSPICIO: LANZAMIENTO COLECCIÓN 500 AÑOS SANTA MARTA, CORRESPONDIENTE A LA CARTA DE AUSPICIO EMITIDA POR LA CORPORACIÓN ANDINA DE FOMENTO (CAF) A LA UNIVERSIDAD DEL MAGDALENA.
PARA EL CUMPLIMIENTO DEL OBJETO EL CONTRATISTA SE COMPROMETE A CUMPLIR CON LAS SIGUIENTES ACTIVIDADES: 1. EDITAR LA OBRA LAS “TRIBUS INDÍGENAS DEL MAGDALENA” CUMPLIENDO LAS NORMAS EDITORIALES. 2. REALIZAR INVESTIGACIONES PARA CONTEXTUALIZAR Y VERIFICAR LA PRECISIÓN HISTÓRICA DEL CONTENIDO. 3. INCLUIR NOTAS AL PIE PARA ACLARAR TÉRMINOS, REFERENCIAS CULTURALES O CONCEPTOS OBSOLETOS. 4. AÑADIR NOTAS PARA EXPLICAR REFERENCIAS CULTURALES ESPECÍFICAS QUE PUEDAN NO SER FAMILIARES PARA EL LECTOR ACTUAL. 5. TRABAJAR EN LA CREACIÓN DE NOTAS
AL PIE, COMENTARIOS O INTRODUCCIONES ADICIONALES QUE ENRIQUEZCAN LA COMPRENSIÓN DEL LECTOR SOBRE EL CONTEXTO HISTÓRICO Y ACADÉMICO. 6. CONSEGUIR Y UBICAR MATERIAL</t>
  </si>
  <si>
    <t>DANIEL ALBERTO CASTRO FERREIRA</t>
  </si>
  <si>
    <t>https://community.secop.gov.co/Public/Tendering/OpportunityDetail/Index?noticeUID=CO1.NTC.6046886&amp;isFromPublicArea=True&amp;isModal=False</t>
  </si>
  <si>
    <t>OPSP-VIN-0155-2024</t>
  </si>
  <si>
    <t>CO1.REQ.6144896</t>
  </si>
  <si>
    <t>PRESTAR LOS SERVICIOS PROFESIONALES EN MARCO DEL PROYECTO "SISTEMA DE DETECCIÓN DE LA ATENCIÓN A PARTIR DE LA ACTIVIDAD ELÉCTRICA DEL CORAZÓN PARA EL REFUERZO DIAGNÓSTICO Y TRATAMIENTO DEL TRASTORNO DE DÉFICIT POR ATENCIÓN CON HIPERACTIVIDAD (TDAH) Y LA DIDÁCTICA EDUCATIVA". PARA EL CUMPLIMIENTO DEL OBJETO EL CONTRATISTA SE COMPROMETE A CUMPLIR CON LAS SIGUIENTES ACTIVIDADES: 1. PROGRAMAR Y ENSAMBLAR EL PROTOTIPO. 2. RECOLECTAR, ORGANIZAR Y ANALIZAR DATOS CON APOYO EN MEDIACIONES TECNOLÓGICAS. 3. PARTICIPAR EN LA GENERACIÓN DE PRODUCTOS. 4. APOYAR AL INVESTIGADOR PRINCIPAL EN EL DESARROLLO DE LAS ACTIVIDADES QUE COMPONEN LA PROPUESTA.</t>
  </si>
  <si>
    <t>REYNALDO ANTONIO RODRIGUEZ
RODRIGUEZ</t>
  </si>
  <si>
    <t>UBALDO ENRIQUE RODRIGUEZ DE AVILA</t>
  </si>
  <si>
    <t>https://community.secop.gov.co/Public/Tendering/OpportunityDetail/Index?noticeUID=CO1.NTC.6034120&amp;isFromPublicArea=True&amp;isModal=False</t>
  </si>
  <si>
    <t>OPSP-VIN-0156-2024</t>
  </si>
  <si>
    <t>CO1.REQ.6152967</t>
  </si>
  <si>
    <t>PRESTAR LOS SERVICIOS PROFESIONALES EN MARCO DEL CONVENIO
ESPECÍFICO: PROYECTO TRAJECTS PROGRAMA DEL SERVICIO ALEMÁN DE INTERCAMBIO ACADÉMICO – DAAD Y EL
CORRESPONDIENTE CONTRATO ID 57592444 DEL DAAD. PARA LA EJECUCIÓN DEL PROYECTO DE INVESTIGACIÓN TITULADO:
"TRAJECTS: TRANSNATIONAL CENTRE FOR JUST TRANSITIONS IN ENERGY, CLIMATE AND SUSTAINABILITY".
PARA EL CUMPLIMIENTO DEL OBJETO, EL CONTRATISTA SE COMPROMETE A CUMPLIR CON LAS SIGUIENTES ACTIVIDADES: 1. ASISTIR
A LOS BECARIOS EN ASPECTOS ADMINISTRATIVOS Y LOGÍSTICOS DURANTE EL PERIODO ACADÉMICO 2024-I. 2. COLABORAR EN LA
COMUNICACIÓN DE EVENTOS Y ACTIVIDADES RELEVANTES PARA LOS BECARIOS. 3. FACILITAR LA PREPARACIÓN DE DOCUMENTOS
REQUERIDOS POR LA VICERRECTORÍA DE INVESTIGACIÓN Y EL CENTRO DE POSGRADOS Y FORMACIÓN CONTINUA. 4. APOYO EN EL
SEGUIMIENTO AL CUMPLIMIENTO DE REQUISITOS DEL PROYECTO TRAJECTS. 5. ASISTENCIA EN LA PREPARACIÓN DE INFORMES
DE SEGUIMIENTO ACADÉMICO Y ADMINISTRATIVO DE</t>
  </si>
  <si>
    <t>ALBERTO EDUARDO DUARTE FLOREZ</t>
  </si>
  <si>
    <t>https://community.secop.gov.co/Public/Tendering/OpportunityDetail/Index?noticeUID=CO1.NTC.6043442&amp;isFromPublicArea=True&amp;isModal=False</t>
  </si>
  <si>
    <t>OPSP-VIN-0157-2024</t>
  </si>
  <si>
    <t xml:space="preserve"> CO1.REQ.6152869</t>
  </si>
  <si>
    <t>PRESTAR LOS SERVICIOS PROFESIONALES EN MARCO DEL PROYECTO DE INVESTIGACIÓN: “SISTEMA DE DETECCIÓN DE LA ATENCIÓN A PARTIR DE LA ACTIVIDAD ELÉCTRICA DEL CORAZÓN PARA EL REFUERZO DIAGNÓSTICO Y TRATAMIENTO DEL TRASTORNO DE DÉFICIT POR ATENCIÓN CON HIPERACTIVIDAD (TDAH) Y LA DIDÁCTICA EDUCATIVA”. PARA EL CUMPLIMIENTO DEL OBJETO CONTRACTUAL, EL CONTRATISTA SE COMPROMETE AL DESARROLLO A CABALIDAD DE LAS SIGUIENTES ACTIVIDADES: 1) PROGRAMAR Y ENSAMBLAR EL PROTOTIPO. 2) RECOLECTAR, ORGANIZAR Y ANALIZAR DATOS CON APOYO EN MEDIACIONES TECNOLÓGICAS. 3) PARTICIPAR EN LA GENERACIÓN DE PRODUCTOS. 4) APOYAR AL INVESTIGADOR PRINCIPAL EN EL DESARROLLO DE LAS ACTIVIDADES QUE COMPONEN LA PROPUESTA.</t>
  </si>
  <si>
    <t>EDWIN BELISARIO CALDERON AGUILERA</t>
  </si>
  <si>
    <t>https://community.secop.gov.co/Public/Tendering/ContractNoticePhases/View?PPI=CO1.PPI.31421129&amp;isFromPublicArea=True&amp;isModal=False</t>
  </si>
  <si>
    <t>OPSP-VIN-0158-2024</t>
  </si>
  <si>
    <t>CO1.REQ.6178002</t>
  </si>
  <si>
    <t>PRESTAR LOS SERVICIOS PROFESIONALES EN MARCO DEL CONVENIO
ESPECÍFICO: PROYECTO TRAJECTS PROGRAMA DEL SERVICIO ALEMÁN DE INTERCAMBIO ACADÉMICO – DAAD Y EL
CORRESPONDIENTE CONTRATO ID 57592444 DEL DAAD. PARA LA EJECUCIÓN DEL PROYECTO DE INVESTIGACIÓN TITULADO:
"TRAJECTS: TRANSNATIONAL CENTRE FOR JUST TRANSITIONS IN ENERGY, CLIMATE AND SUSTAINABILITY".
PARA EL CUMPLIMIENTO DEL OBJETO, EL CONTRATISTA SE COMPROMETE A CUMPLIR CON LAS SIGUIENTES ACTIVIDADES: 1. ASISTIR
A ASPIRANTES Y SELECCIONADOS DE JUNIOR RESEARCH STAYS (JRS) Y SENIOR RESEARCH STAYS (SRS) ASÍ COMO A LA
ORGANIZACIÓN ANFITRIONA CON LOS REQUERIMIENTOS ADMINISTRATIVOS Y LOGÍSTICOS ANTES Y DURANTE SUS ESTADÍAS EN
SANTA MARTA, COLOMBIA. 2. ASISTIR SOLICITUDES LOGÍSTICAS DE CANDIDATOS DE LAS JRS Y SRS. 3. GESTIONAR
PRESUPUESTO DE TRAJECTS PARA VIÁTICOS Y REEMBOLSOS DE VIAJE. 4. GESTIONAR Y COMUNICAR OTROS EVENTOS DE LA
RED TRAJECTS, INCLUIDAS CONFERENCIAS VIRTUALES CONJUNTAS (JVL) Y D</t>
  </si>
  <si>
    <t>INDIRA ALEJANDRA OLIVEROS OROZCO</t>
  </si>
  <si>
    <t>https://community.secop.gov.co/Public/Tendering/OpportunityDetail/Index?noticeUID=CO1.NTC.6069198</t>
  </si>
  <si>
    <t>OPSP-VIN-0159-2024</t>
  </si>
  <si>
    <t>CO1.REQ.6182257</t>
  </si>
  <si>
    <t>PRESTAR LOS SERVICIOS PROFESIONALES EN LA DIRECCIÓN DE GESTIÓN DEL CONOCIMIENTO, EN MARCO DEL PROYECTO “PUEBLOS BIOSOLARES”.
PARA EL CUMPLIMIENTO DEL OBJETO CONTRACTUAL, EL CONTRATISTA SE COMPROMETE AL DESARROLLO A CABALIDAD DE LAS SIGUIENTES ACTIVIDADES: 1. CONSOLIDAR EL PRESUPUESTO. 2. CONSOLIDAR LAS MEMORIAS DE CÁLCULO. 3. REALIZAR LAS COTIZACIONES DEL PROYECTO.</t>
  </si>
  <si>
    <t>KETTY MARGARITA MOYA CASTRO</t>
  </si>
  <si>
    <t>https://community.secop.gov.co/Public/Tendering/OpportunityDetail/Index?noticeUID=CO1.NTC.6069671</t>
  </si>
  <si>
    <t>OPSP-VIN-0160-2024</t>
  </si>
  <si>
    <t>CO1.REQ.6178079</t>
  </si>
  <si>
    <t>PRESTACIÓN DE SERVICIOS PROFESIONALES EN EL PROYECTO DE INVESTIGACIÓN TITULADO: "HOLTER CARDIACO CON COMUNICACIÓN INALÁMBRICA, ALMACENAMIENTO EN SERVIDOR WEB Y VISUALIZACIÓN EN APLICATIVO MÓVIL”. PARA EL CUMPLIMIENTO DEL OBJETO EL CONTRATISTA SE COMPROMETE A CUMPLIR CON LAS SIGUIENTES ACTIVIDADES: 1) REALIZAR EL SOPORTE EN LA RECOLECCIÓN DE INFORMACIÓN Y APLICACIÓN DE LA METODOLOGÍA DESARROLLO DEL HARDWARE Y SOFTWARE DEL DISPOSITIVO HOLTER. 2) REALIZAR PRUEBAS DE VALIDACIÓN DEL DISPOSITIVO HOLTER. 3) REDACTAR INFORMES. 4) APOYAR EN LA GESTIÓN DE LA SOLICITUD DE PATENTE.</t>
  </si>
  <si>
    <t>JOSE FERNANDO SALGADO COMAS</t>
  </si>
  <si>
    <t>YESICA TATIANA BELTRAN GOMEZ</t>
  </si>
  <si>
    <t>https://community.secop.gov.co/Public/Tendering/OpportunityDetail/Index?noticeUID=CO1.NTC.6069342</t>
  </si>
  <si>
    <t>OPSP-VIN-0161-2024</t>
  </si>
  <si>
    <t>CO1.REQ.6178488</t>
  </si>
  <si>
    <t>PRESTAR LOS SERVICIOS PROFESIONALES COMO ADMINISTRADOR
DE EMPRESAS EN LA VICERRECTORÍA DE INVESTIGACIÓN.
PARA EL CUMPLIMIENTO DEL OBJETO, EL CONTRATISTA SE COMPROMETE A CUMPLIR CON LAS SIGUIENTES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A LOS INVESTIGADORES EN LA REALIZACIÓN DE SONDEOS
COMERCIALES DE PRODUCTOS, BIENES Y SE</t>
  </si>
  <si>
    <t>https://community.secop.gov.co/Public/Tendering/OpportunityDetail/Index?noticeUID=CO1.NTC.6069387</t>
  </si>
  <si>
    <t>OPSP-VIN-0162-2024</t>
  </si>
  <si>
    <t>CO1.REQ.6182716</t>
  </si>
  <si>
    <t>PRESTAR LOS SERVICIOS PROFESIONALES EN MARCO DEL PROYECTO
"SISTEMA DE DETECCIÓN DE LA ATENCIÓN A PARTIR DE LA ACTIVIDAD ELÉCTRICA DEL CORAZÓN PARA EL REFUERZO
DIAGNÓSTICO Y TRATAMIENTO DEL TRASTORNO DE DÉFICIT POR ATENCIÓN CON HIPERACTIVIDAD (TDAH) Y LA
DIDÁCTICA EDUCATIVA". PARA EL CUMPLIMIENTO DEL OBJETO EL CONTRATISTA SE COMPROMETE A CUMPLIR CON LAS SIGUIENTES ACTIVIDADES: 1.
APOYAR AL INVESTIGADOR PRINCIPAL EN EL SOPORTE TÉCNICO Y/O CIENTÍFICO PARA EL DESARROLLO DE LAS ACTIVIDADES DE
LA PROPUESTA. 2. CONTRIBUIR EN LA ELABORACIÓN DE INFORMES Y PRODUCTOS.</t>
  </si>
  <si>
    <t>DAVID FELIPE VEGA VILLA</t>
  </si>
  <si>
    <t>https://community.secop.gov.co/Public/Tendering/OpportunityDetail/Index?noticeUID=CO1.NTC.6072234</t>
  </si>
  <si>
    <t>OPSP-VIN-0163-2024</t>
  </si>
  <si>
    <t>CO1.REQ.6182795</t>
  </si>
  <si>
    <t>PRESTACIÓN DE SERVICIOS PROFESIONALES PARA EL FORTALECIMIENTO
DE LOS SERVICIOS DEL SISTEMA DE MUSEOS, ARTE Y CULTURA DE LA UNIVERSIDAD DEL MAGDALENA.
PARA EL CUMPLIMIENTO DEL OBJETO EL CONTRATISTA SE COMPROMETE A CUMPLIR CON LAS SIGUIENTES ACTIVIDADES: 1.
APOYAR EL PROCESO DE CREACIÓN DE LAS AGRUPACIONES MUSICALES QUE, CON BASE EN LOS DIFERENTES PROGRAMAS DE
FORMACIÓN MUSICAL DESARROLLADOS DESDE LA DIRECCIÓN DE PROYECCIÓN CULTURAL. 2. APOYAR LA CONVOCATORIA,
CONFORMACIÓN, ENSAYOS Y PRESENTACIONES DE LA ORQUESTA SINFÓNICA DE LA UNIVERSIDAD DEL MAGDALENA 3. DIRIGIR Y
ORIENTAR, EN TODOS LOS ASPECTOS TÉCNICOS EL PROCESO PEDAGÓGICO Y DE FORMACIÓN MUSICAL CORRESPONDIENTES A LOS
INSTRUMENTOS DE VIENTOS EN LOS CURSOS OFERTADOS DESDE LA DPC. 4. DISEÑAR UNA ESTRATEGIA DE APOYO AL SISTEMA
DE MUSEOS PARA EL DESARROLLO DE ACTIVIDADES CULTURALES DEL ÁREA DE LAS ARTES MUSICALES EN LAS DIFERENTES
ACTIVIDADES DE LA DIRECCIÓN DE PROYECCIÓN CULTURAL. 5. REAL</t>
  </si>
  <si>
    <t>NAYID EMILIO BRUGES IGLESIAS</t>
  </si>
  <si>
    <t>IBETH
ROCIO NORIEGA HERAZO</t>
  </si>
  <si>
    <t>https://community.secop.gov.co/Public/Tendering/OpportunityDetail/Index?noticeUID=CO1.NTC.6072887</t>
  </si>
  <si>
    <t>OPSP-VIN-0164-2024</t>
  </si>
  <si>
    <t>CO1.REQ.6203315</t>
  </si>
  <si>
    <t>PRESTAR LOS SERVICIOS PROFESIONALES EN MARCO DEL PROYECTO DE INVESTIGACIÓN: "HOLTER CARDIACO COMUNICACIÓN INALÁMBRICA, ALMACENAMIENTO EN SERVIDOR WEB Y VISUALIZACIÓN EN APLICATIVO MÓVIL". PARA EL CUMPLIMIENTO DEL OBJETO CONTRACTUAL, EL CONTRATISTA SE COMPROMETE AL DESARROLLO A CABALIDAD DE LAS SIGUIENTES ACTIVIDADES: 1) APOYAR LA RECOLECCIÓN DE INFORMACIÓN Y APLICACIÓN DE LA METODOLOGÍA. 2) APOYAR EL DESARROLLO DEL HARDWARE Y SOFTWARE DEL DISPOSITIVO HOLTER. 3) REALIZAR PRUEBAS DE VALIDACIÓN DEL DISPOSITIVO HOLTER. 4) REDACTAR INFORMES APOYO EN LA GESTIÓN DE LA SOLICITUD DE PATENTE.</t>
  </si>
  <si>
    <t>MIGUEL ANGEL MARTELO RAMIREZ</t>
  </si>
  <si>
    <t>YESICA
TATIANA BELTRAN GOMEZ</t>
  </si>
  <si>
    <t>https://community.secop.gov.co/Public/Tendering/OpportunityDetail/Index?noticeUID=CO1.NTC.6090519</t>
  </si>
  <si>
    <t>OPSP-VIN-0165-2024</t>
  </si>
  <si>
    <t>CO1.REQ.6203104</t>
  </si>
  <si>
    <t>PRESTACIÓN DE SERVICIOS PROFESIONALES EN MARCO DEL PROYECTO DE INVESTIGACIÓN TITULADO: “HOLTER CARDIACO CON COMUNICACIÓN INALÁMBRICA, ALMACENAMIENTO EN SERVIDOR WEB Y VISUALIZACIÓN EN APLICATIVO MÓVIL”. PARA EL CUMPLIMIENTO DEL OBJETO EL CONTRATISTA SE COMPROMETE A CUMPLIR CON LAS SIGUIENTES ACTIVIDADES: 1. APOYAR EN LA REVISIÓN BIBLIOGRÁFICA; 2. ELABORAR INFORMES DE REVISIÓN; 3. REALIZAR EL SOPORTE EN LA APLICACIÓN DE LA METODOLOGÍA; 4. REALIZAR EL SOPORTE EN EL DESARROLLO DEL DISPOSITIVO HOLTER; 5. REALIZAR EL SOPORTE EN LAS VALIDACIONES DE LA APLICACIÓN MÓVIL.</t>
  </si>
  <si>
    <t>JAIRO JAVIER JATTIN BALCAZAR</t>
  </si>
  <si>
    <t>https://community.secop.gov.co/Public/Tendering/OpportunityDetail/Index?noticeUID=CO1.NTC.6090896</t>
  </si>
  <si>
    <t>OPSP-VIN-0166-2024</t>
  </si>
  <si>
    <t>CO1.REQ.6210468</t>
  </si>
  <si>
    <t>PRESTAR LOS SERVICIOS PROFESIONALES, EN MARCO DEL PROYECTO “ARBORETUM DE LA UNIVERSIDAD DEL MAGDALENA, SANTA MARTA-COLOMBIA FASE 1” PARA EL CUMPLIMIENTO DEL OBJETO CONTRACTUAL, EL CONTRATISTA SE COMPROMETE AL DESARROLLO A CABALIDAD DE LAS SIGUIENTES ACTIVIDADES: 1. APOYAR EN EL SEGUIMIENTO BIOLÓGICO DE LAS ESPECIES DEL ARBORETUM. 2. IDENTIFICAR LOS EJEMPLARES A NIVEL DE FAMILIA, GÉNERO O ESPECIE PRESENTES EN EL CAMPUS DE LA UNIVERSIDAD DEL MAGDALENA QUE HACEN PARTE DEL ARBORETUM. 3. APOYAR EN LA GENERACIÓN DE BASE DE DATOS DE LAS ESPECIES DEL ARBORETUM. 4. APOYAR EN LA DEFINICIÓN DE LOS SITIOS DONDE SE ESTABLECERÁN LAS COLECCIONES. 5. APOYAR EN EL SEGUIMIENTO BIOLÓGICO DE LAS COLECCIONES DEL ARBORETUM. 6. APOYAR EN LA GENERACIÓN DE NUEVO POR MEDIO ARTÍCULOS CIENTÍFICOS Y/O CARTILLAS DIDÁCTICAS PARA LA CONSERVACIÓN DE LAS ESPECIES DEL ARBORETUM. 7. ASISTIR EN LAS ACTIVIDADES DE DIVULGACIÓN Y APROPIACIÓN SOCIAL DEL CONOCIMIENTO DEL ARBORETUM.</t>
  </si>
  <si>
    <t>MICHELLE VANESA SOTO AVENDAÑO</t>
  </si>
  <si>
    <t>WILLINTON BARRANCO PEREZ</t>
  </si>
  <si>
    <t>https://community.secop.gov.co/Public/Tendering/OpportunityDetail/Index?noticeUID=CO1.NTC.6097682</t>
  </si>
  <si>
    <t>OPSP-VIN-0167-2024</t>
  </si>
  <si>
    <t>CO1.REQ.6214339</t>
  </si>
  <si>
    <t>PRESTAR LOS SERVICIOS PROFESIONALES EN MARCO DEL PROYECTO: "PROTOTIPO PARA CONTROLAR LA MADURACIÓN DE LAS FRUTAS CLIMATÉRICAS EN FASE DE POSTCOSECHA POR MEDIO DE ATMÓSFERA MODIFICADA". PARA EL CUMPLIMIENTO DEL OBJETO EL CONTRATISTA SE COMPROMETE A CUMPLIR CON LAS SIGUIENTES ACTIVIDADES: 1. APOYAR EL DESARROLLO DEL PROTOTIPO. 2. ENTREGAR LOS DOCUMENTOS DEL DESARROLLO DEL PROTOTIPO: DOCUMENTACIONES TÉCNICAS Y METODOLÓGICA. 3. ENTREGAR LOS ARCHIVOS DIGITALES EN FORMATOS EDITABLES O, EN SU DEFECTO, EL CÓDIGO FUENTE, CÓDIGO DE PROGRAMACIÓN O SCRIPT DEBIDAMENTE DOCUMENTADO, JUNTO CON TODAS LAS INDICACIONES QUE PERMITAN LA INTERPRETACIÓN Y LECTURA DEL CÓDIGO FUENTE ENTREGADA. 4. REALIZAR LOS AJUSTES PERTINENTES QUE CONSIDERE EL SUPERVISOR DEL PROTOTIPO. 5. ENTREGAR EL PROTOTIPO OBJETO DE LA PRESENTE ORDEN DENTRO DE LAS CONDICIONES REQUERIDAS POR EL SUPERVISOR Y ACORDADAS CON EL CONTRATISTA.</t>
  </si>
  <si>
    <t>HAROLD DAVID HERNANDEZ SOLORZANO</t>
  </si>
  <si>
    <t>https://community.secop.gov.co/Public/Tendering/OpportunityDetail/Index?noticeUID=CO1.NTC.6108493</t>
  </si>
  <si>
    <t>OPSP-VIN-0168-2024</t>
  </si>
  <si>
    <t>CO1.REQ.6234904</t>
  </si>
  <si>
    <t>PRESTACIÓN DE SERVICIOS PROFESIONALES, EN MARCO DEL PROYECTO
DE INVESTIGACIÓN “RESILIENCIA AGRO-PESCADORA. CARACTERIZACIÓN DE LOS SERVICIOS ECOTURÍSTICOS EN DON JACA
(SANTA MARTA, COLOMBIA)”
PARA EL CUMPLIMIENTO DEL OBJETO EL CONTRATISTA SE COMPROMETE A CUMPLIR CON LAS SIGUIENTES ACTIVIDADES:  1. COPIA
DE LOS REGISTROS AUDIOVISUALES DEL PROYECTO 2. ACOMPAÑAR 3 DÍAS DEL TRABAJO DE CAMPO. 3. REALIZAR UN VIDEO DE
PROMOCIÓN DE 1:30 DE 3 DESTINOS DEL RECORRIDO.</t>
  </si>
  <si>
    <t>SERGIO ARTURO VILORIA TRAVECEDO</t>
  </si>
  <si>
    <t>SORAYA MARIA
DUARTE REYES</t>
  </si>
  <si>
    <t>https://community.secop.gov.co/Public/Tendering/OpportunityDetail/Index?noticeUID=CO1.NTC.6127926&amp;isFromPublicArea=True&amp;isModal=False</t>
  </si>
  <si>
    <t>OPSP-VIN-0169-2024</t>
  </si>
  <si>
    <t>CO1.REQ.6235516</t>
  </si>
  <si>
    <t xml:space="preserve"> PRESTAR SERVICIOS PROFESIONALES EN MARCO DEL PROYECTO DE
INVESTIGACIÓN “PROTOTIPO PARA CONTROLAR LA MADURACIÓN DE LAS FRUTAS CLIMATÉRICAS EN FASE DE POSTCOSECHA POR
MEDIO DE ATMÓSFERA MODIFICADA”.
PARA EL CUMPLIMIENTO DEL OBJETO EL CONTRATISTA SE COMPROMETE A CUMPLIR CON EL APOYO EN LAS SIGUIENTES
ACTIVIDADES: 1. APOYAR EN EL DESARROLLO DEL PROTOTIPO. 2. ENTREGAR LOS DOCUMENTOS DEL DESARROLLO DEL PROTOTIPO:
DOCUMENTACIONES TÉCNICAS Y METODOLÓGICA. 3. EN CASO DE DESARROLLO DIGITAL EL CONTRATISTA SE COMPROMETE A
ENTREGAR LOS ARCHIVOS DIGITALES EN FORMATOS EDITABLES O, EN SU DEFECTO, EL CÓDIGO FUENTE, CÓDIGO DE
PROGRAMACIÓN O SCRIPT DEBIDAMENTE DOCUMENTADO, JUNTO CON TODAS LAS INDICACIONES QUE PERMITAN LA
INTERPRETACIÓN Y LECTURA DEL CÓDIGO FUENTE ENTREGADA. 4. REALIZAR LOS AJUSTES PERTINENTES QUE CONSIDERE EL
SUPERVISOR DEL PROTOTIPO. 5. ENTREGAR EL PROTOTIPO OBJETO DE LA PRESENTE ORDEN DENTRO DE LAS CONDICIONES
REQUERIDAS POR EL SUPERVISOR</t>
  </si>
  <si>
    <t>ALEXANDER ESTEBAN ESPINOSA VALDEZ</t>
  </si>
  <si>
    <t>https://community.secop.gov.co/Public/Tendering/OpportunityDetail/Index?noticeUID=CO1.NTC.6127755&amp;isFromPublicArea=True&amp;isModal=False</t>
  </si>
  <si>
    <t>OPSP-VIN-0170-2024</t>
  </si>
  <si>
    <t>CO1.REQ.6241904</t>
  </si>
  <si>
    <t>PRESTAR LOS SERVICIOS PROFESIONALES EN EL CENTRO DE GENÉTICA Y BIOLOGÍA MOLECULAR PARA EL CUMPLIMIENTO DEL OBJETO, EL CONTRATISTA SE COMPROMETE A CUMPLIR CON LAS SIGUIENTES ACTIVIDADES: 1. APOYAR EN LOS PROCESOS DE LIMPIEZA Y DESINFECCIÓN DE LAS DIFERENTES ÁREAS DEL LABORATORIO, PREPARACIÓN DE SOLUCIONES PARA LA INACTIVACIÓN DE MATERIAL BIOLÓGICO, ESTERILIZACIÓN DE MATERIAL NECESARIO PARA LA REALIZACIÓN DE PROCEDIMIENTOS DE LABORATORIO Y DISPOSICIÓN DE RESIDUOS DE ACUERDO CON LOS PROTOCOLOS ESPECÍFICOS E INSTITUCIONALES. 2. APOYAR A LOS ANALISTAS EN LOS PROCESOS DE LABORATORIO RELACIONADOS CON DIAGNÓSTICO MOLECULAR DE ENFERMEDADES INFECCIOSAS, VENTA DE SERVICIOS VARIOS, VIGILANCIA GENÓMICA O INVESTIGACIÓN, DESDE LA RECEPCIÓN DE LAS MUESTRAS, DESEMBALAJE, MARCAJE, EXTRACCIÓN DE ÁCIDOS NUCLEICOS, PREPARACIÓN DE MEZCLAS DE RT-PCR, MONTAJE DE ENSAYOS DE RT-PCR EN TIEMPO REAL O CONVENCIONAL, NGS, ETC. 3. APOYAR EN LA ORGANIZACIÓN DEL ARCHIVO FÍ</t>
  </si>
  <si>
    <t>MIGUEL MATEO RODRIGUEZ GARCIA</t>
  </si>
  <si>
    <t>https://community.secop.gov.co/Public/Tendering/OpportunityDetail/Index?noticeUID=CO1.NTC.6128673&amp;isFromPublicArea=True&amp;isModal=False</t>
  </si>
  <si>
    <t>OPSP-VIN-0171-2024</t>
  </si>
  <si>
    <t>CO1.REQ.6262829</t>
  </si>
  <si>
    <t>PRESTACIÓN DE SERVICIOS PROFESIONALES EN MARCO DEL PROYECTO DE INVESTIGACIÓN TITULADO: “EVALUACIÓN DE UN PROTOTIPO DE TRAMPA CEBO PARA EL CONTROL DE MOSCAS DE LA FRUTA (ANASTREPHA SPP.) EN MANGO”.
PARA EL CUMPLIMIENTO DEL OBJETO EL CONTRATISTA SE COMPROMETE A CUMPLIR CON LAS SIGUIENTES ACTIVIDADES: 1) REALIZAR EL MONITOREO Y TOMA DE DATOS EN LOTE EXPERIMENTAL; 2) REALIZAR EL APOYO EN EL LABORATORIO PARA LA IDENTIFICACIÓN DE INSECTOS Y BIOENSAYOS PARA LA CARACTERIZACIÓN DE PATOGENICIDAD Y VIABILIDAD DE ENTOMOPATÓGENOS.</t>
  </si>
  <si>
    <t>CARLOS DANIEL DE LA ROSA FERNANDEZ</t>
  </si>
  <si>
    <t>1083041242</t>
  </si>
  <si>
    <t>https://community.secop.gov.co/Public/Tendering/OpportunityDetail/Index?noticeUID=CO1.NTC.6151864&amp;isFromPublicArea=True&amp;isModal=False</t>
  </si>
  <si>
    <t>OPSP-VIN-0172-2024</t>
  </si>
  <si>
    <t>CO1.REQ.6335705</t>
  </si>
  <si>
    <t>PRESTAR LOS SERVICIOS PROFESIONALES EN LA DIRECCIÓN DE GESTIÓN DEL CONOCIMIENTO DE LA VICERRECTORÍA DE INVESTIGACIÓN.  S ACTIVIDADES: 1. APOYAR A LA DIRECCIÓN DE GESTIÓN DEL CONOCIMIENTO EN LA ENTREGA DEL DOCUMENTO TÉCNICO, QUE INCLUYA LOS ÍTEMS  DE LA MGA Y LA APROXIMACIÓN CARTOGRÁFICA DEL ÁREA AMBIENTAL ESTRATÉGICA A INTERVENIR, QUE SE PRESENTÓ A LA 
“CONVOCATORIA PARA EL ORDENAMIENTO ALREDEDOR DEL AGUA” DE LA ASIGNACIÓN AMBIENTAL Y EL 20% DEL MAYOR  RECAUDO DEL SISTEMA GENERAL DE REGALÍAS DEL MINISTERIO DE AMBIENTE Y DESARROLLO SOSTENIBLE. 2. APOYAR A LA DIRECCIÓN DE GESTIÓN DEL CONOCIMIENTO EN LA ENTREGA DEL PRESUPUESTO DEL PROYECTO QUE SE PRESENTÓ A LA “CONVOCATORIA PARA EL ORDENAMIENTO ALREDEDOR DEL AGUA” DE LA ASIGNACIÓN AMBIENTAL Y EL 20% DEL MAYOR  RECAUDO DEL SISTEMA GENERAL DE REGALÍAS DEL MINISTERIO DE AMBIENTE Y DESARROLLO SOSTENIBLE. 3. APOYAR A LA DIRECCIÓN DE GESTIÓN DEL CONOCIMIENTO EN LAS COTIZACIONES, ENTREGA DE MEMORIAS</t>
  </si>
  <si>
    <t>https://community.secop.gov.co/Public/Tendering/OpportunityDetail/Index?noticeUID=CO1.NTC.6225379</t>
  </si>
  <si>
    <t>OPSP-VIN-0173-2024</t>
  </si>
  <si>
    <t>CO1.REQ.6336030</t>
  </si>
  <si>
    <t>PRESTAR LOS SERVICIOS PROFESIONALES EN LA DIRECCIÓN DE GESTIÓN DEL CONOCIMIENTO DE LA VICERRECTORÍA DE INVESTIGACIÓN.  ACTIVIDADES: 1. APOYAR A LA DIRECCIÓN DE GESTIÓN DEL CONOCIMIENTO EN LA ENTREGA DEL DOCUMENTO TÉCNICO, QUE INCLUYA LOS ÍTEMS DE LA MGA Y LA APROXIMACIÓN CARTOGRÁFICA DEL ÁREA AMBIENTAL ESTRATÉGICA A INTERVENIR, QUE SE PRESENTÓ A LA “CONVOCATORIA PARA EL ORDENAMIENTO ALREDEDOR DEL AGUA” DE LA ASIGNACIÓN AMBIENTAL Y EL 20% DEL MAYOR RECAUDO DEL SISTEMA GENERAL DE REGALÍAS DEL MINISTERIO DE AMBIENTE Y DESARROLLO SOSTENIBLE. 2. APOYAR A LA DIRECCIÓN DE GESTIÓN DEL CONOCIMIENTO EN LA ENTREGA DEL PRESUPUESTO DEL PROYECTO QUE SE PRESENTÓ A LA “CONVOCATORIA PARA EL ORDENAMIENTO ALREDEDOR DEL AGUA” DE LA ASIGNACIÓN AMBIENTAL Y EL 20% DEL MAYOR RECAUDO DEL SISTEMA GENERAL DE REGALÍAS DEL MINISTERIO DE AMBIENTE Y DESARROLLO SOSTENIBLE. 3. APOYAR A LA DIRECCIÓN DE GESTIÓN DEL CONOCIMIENTO EN LAS COTIZACIONES, ENTREGA DE MEMORIAS DE</t>
  </si>
  <si>
    <t>https://community.secop.gov.co/Public/Tendering/OpportunityDetail/Index?noticeUID=CO1.NTC.6225614</t>
  </si>
  <si>
    <t>OPSP-VIN-0174-2024</t>
  </si>
  <si>
    <t>CO1.REQ.6347838</t>
  </si>
  <si>
    <t xml:space="preserve">PRESTACIÓN DE SERVICIOS PROFESIONALES EN LA DIRECCIÓN DE GESTIÓN DEL CONOCIMIENTO DE LA UNIVERSIDAD DEL MAGDALENA.   ACTIVIDADES: 1. APOYAR A LA DIRECCIÛN DE GESTIÛN DEL CONOCIMIENTO Y A LAS UNIDADES DE LA VICERRECTORÌA DE INVESTIGACIÛN DE LA UNIVERSIDAD DEL MAGDALENA EN LA FORMULACIÛN Y ESTRUCTURACIÛN DE PROYECTOS QUE SEAN PRESENTADOS EN CONVOCATORIAS EXTERNAS. 2. APOYAR A LA DIRECCIÛN DE GESTIÛN DEL CONOCIMIENTO Y A LAS UNIDADES DE LA VICERRECTORÌA DE INVESTIGACIÛN DE LA UNIVERSIDAD DEL MAGDALENA EN LA ELABORACIÛN Y REVISIÛN DE LA DOCUMENTACIÛN EXIGIDA POR LAS CONVOCATORIAS EXTERNAS TALES COMO CARTAS DE AVAL, MODELOS DE GOBERNANZA, PRESUPUESTOS Y DEM·S ANEXOS REQUERIDOS. 3. APOYAR A LA DIRECCIÛN DE GESTIÛN DEL CONOCIMIENTO Y A LAS UNIDADES DE LA VICERRECTORÌA DE INVESTIGACIÛN DE LA UNIVERSIDAD DEL MAGDALENA EN LA ELABORACIÛN DE DOCUMENTOS CON EL AN·LISIS DE LOS TÈRMINOS DE REFERENCIA DE LAS CONVOCATORIAS EXTERNAS QUE SEAN DE INTERÈS 
</t>
  </si>
  <si>
    <t>ANDRES FELIPE GRANADOS BRICEÑO</t>
  </si>
  <si>
    <t>https://community.secop.gov.co/Public/Tendering/OpportunityDetail/Index?noticeUID=CO1.NTC.6233438</t>
  </si>
  <si>
    <t>OPSP-VIN-0175-2024</t>
  </si>
  <si>
    <t>CO1.REQ.6346950</t>
  </si>
  <si>
    <t>PRESTAR SERVICIOS PROFESIONALES COMO ASESOR TÉCNICO DE TRANSFERENCIA DEL CONOCIMIENTO 2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COORDINAR EL DESARROLLO DE LAS ACTIVIDADES DE ENTRENAMIENTO ESPECIALIZADO DIRIGIDO A LA COMUNIDAD OBJETIVO DEL PROYECTO. 2. COORDINAR LA CAMPAÑA DE COMUNICACIÓN CON ENFOQUE EN CTEI PARA LA DIVULGACIÓN DEL PROYECTO EN CADA UNA DE SUS ETAPAS DE EJECUCIÓN. 3. ORIENTAR LA CREACIÓN DEL MAPA DE OPORTUNIDADES A TRAVÉS DE LOS EJERCICIOS DE VIGILANCIA TECNOLÓGICA E INTELIGENCIA COMPETITIVA, ASÍ COMO LAS ACTIVIDADES DE COCREACIÓN CON LA COMUNIDAD OBJETIVO DEL PROYECTO. 4. DIVULGAR LOS RESULTADOS DE INNOVACIÓN A TRAVÉS DE LA TECNOLOGÍA DESARROLLADA Y SU IMPACTO AMBIENTAL EN EL TE</t>
  </si>
  <si>
    <t>LINA MARIA TABORDA GIRALDO</t>
  </si>
  <si>
    <t>https://community.secop.gov.co/Public/Tendering/OpportunityDetail/Index?noticeUID=CO1.NTC.6250080&amp;isFromPublicArea=True&amp;isModal=False</t>
  </si>
  <si>
    <t>OPSP-VIN-0176-2024</t>
  </si>
  <si>
    <t>CO1.REQ.6349175</t>
  </si>
  <si>
    <t>PRESTAR SERVICIOS PROFESIONALES COMO ASESOR TÉCNICO DE TRANSFERENCIA DEL CONOCIMIENTO 1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COORDINAR EL DESARROLLO DE LAS ACTIVIDADES DE ENTRENAMIENTO ESPECIALIZADO DIRIGIDO A LA COMUNIDAD OBJETIVO DEL PROYECTO. 2. COORDINAR LA CAMPAÑA DE COMUNICACIÓN CON ENFOQUE EN CTEI PARA LA DIVULGACIÓN DEL PROYECTO EN CADA UNA DE SUS ETAPAS DE EJECUCIÓN. 3. ORIENTAR LA CREACIÓN DEL MAPA DE OPORTUNIDADES A TRAVÉS DE LOS EJERCICIOS DE VIGILANCIA TECNOLÓGICA E INTELIGENCIA COMPETITIVA, ASÍ COMO LAS ACTIVIDADES DE COCREACIÓN CON LA COMUNIDAD OBJETIVO DEL PROYECTO. 4. DIVULGAR LOS RESULTADOS DE INNOVACIÓN A TRAVÉS DE LA TECNOLOGÍA DESARROLLADA Y SU IMPACTO AMBIENTAL EN EL TE</t>
  </si>
  <si>
    <t>JUAN JOSÉ FAJARDO FAJARDO</t>
  </si>
  <si>
    <t>https://community.secop.gov.co/Public/Tendering/OpportunityDetail/Index?noticeUID=CO1.NTC.6250446&amp;isFromPublicArea=True&amp;isModal=False</t>
  </si>
  <si>
    <t>OPSP-VIN-0177-2024</t>
  </si>
  <si>
    <t>CO1.REQ.6357142</t>
  </si>
  <si>
    <t>PRESTACIÓN DE SERVICIOS PROFESIONALES COMO ANALISTA DE LABORATORIO EN EL CENTRO DE GENÉTICA Y BIOLOGÍA MOLECULAR DE LA UNIVERSIDAD DEL MAGDALENA. ACTIVIDADES: 1. COADYUVAR EN EL PROCESO DE DIAGNÓSTICO MOLECULAR Y VIGILANCIA GENÓMICA DE ENFERMEDADES INFECCIOSAS, REALIZANDO LAS ACTIVIDADES DESDE LA TOMA O RECEPCIÓN DE LAS MUESTRAS, DESEMBALAJE, MARCAJE, EXTRACCIÓN DE ÁCIDOS NUCLEICOS, PREPARACIÓN DE MEZCLAS DE RT-PCR, MONTAJE DE ENSAYOS DE RT-PCR EN TIEMPO REAL Y SECUENCIACIÓN DE ÚLTIMA GENERACIÓN, HASTA LA INTERPRETACIÓN, VALIDACIÓN Y REPORTE DE RESULTADOS. 2. COADYUVAR CON EL PROCESO DE VENTA DE SERVICIOS RELACIONADAS CON DIAGNÓSTICO VETERINARIO, ESTUDIOS DE BIODIVERSIDAD, AMBIENTALES, PESQUEROS, AGRONÓMICOS, ENTRE OTROS, REALIZANDO LOS PROCESOS DE LABORATORIO QUE REQUIERAN TÉCNICAS DE BIOLOGÍA MOLECULAR Y GENÓMICA ASOCIADOS A ESTAS VENTAS. 3. APOYAR PROYECTOS DE INVESTIGACIÓN Y EXTENSIÓN GESTIONADOS POR EL CENTRO DE GENÉTICA Y BIOLOGÍA MO</t>
  </si>
  <si>
    <t>https://community.secop.gov.co/Public/Tendering/OpportunityDetail/Index?noticeUID=CO1.NTC.6243250</t>
  </si>
  <si>
    <t>OPSP-VIN-0178-2024</t>
  </si>
  <si>
    <t>CO1.REQ.6362279</t>
  </si>
  <si>
    <t>PRESTAR LOS SERVICIOS PROFESIONALES EN MARCO DEL PROYECTO DE INVESTIGACIÓN: "PLAN DE MANEJO ARQUEOLÓGICO PARA EL CAMPUS DE LA UNIVERSIDAD DEL MAGDALENA". ACTIVIDADES: 1. EJECUCIÓN, COORDINACIÓN Y SUPERVISIÓN DE LAS ACTIVIDADES DE CAMPO RELACIONADAS CON LA IMPLEMENTACIÓN DE LA FASE DE PROSPECCIÓN EN EL POLÍGONO COLISEO R0441A200010. 2. ELABORACIÓN DEL DOCUMENTO PLAN DE MANEJO ARQUEOLÓGICO PARA EL POLÍGONO COLISEO R0441A200010 PARA RADICAR ANTE EL ICANH. 3. SUPERVISIÓN Y COORDINACIÓN TÉCNICA DEL PERSONAL ADSCRITO AL GRUPO DE ARQUEOLOGÍA ENCARGADO DE EJECUCIÓN DE LA PROSPECCIÓN EN EL POLÍGONO COLISEO R0441A200010. 4. UN (1) TALLER DE SOCIALIZACIÓN DE LAS ACTIVIDADES ARQUEOLÓGICAS DEL POLÍGONO COLISEO R0441A200010.</t>
  </si>
  <si>
    <t>OSWAL JAVIER CANTOR GARZON</t>
  </si>
  <si>
    <t>https://community.secop.gov.co/Public/Tendering/OpportunityDetail/Index?noticeUID=CO1.NTC.6255194&amp;isFromPublicArea=True&amp;isModal=False</t>
  </si>
  <si>
    <t>OPSP-VIN-0179-2024</t>
  </si>
  <si>
    <t>CO1.REQ.6369068</t>
  </si>
  <si>
    <t>PRESTACIÓN DE SERVICIOS PROFESIONALES EN MARCO DEL PROYECTO DE INVESTIGACIÓN EXTERNO “MAPPING THE ARCHAEOLOGICAL PRE-COLUMBIAN HERITAGE IN SOUTH AMERICA - MAPHSA“, ACORDE AL CONVENIO: "COLLABORATION AGREEMENT” CELEBRADO ENTRE LA UNIVERSITAT
POMPEU FABRA Y LA UNIVERSIDAD DEL MAGDALENA. ACTIVIDADES: 1.
REVISAR Y REGISTAR EN LA BASE DE DATOS MAPHSA DE INFORMACIÛN ARQUEOLÛGICA DISPONIBLE PARA LOS 
DEPARTAMENTOS DEL GUAVIARE, CAQUET·, GUAINÌA, AMAZONAS, VAUPÈS, BOYAC· Y META. 2. REALIZAR AN·LISIS DE 
INFORMACIÛN PARA IDENTIFICACIÛN DE SITIOS PRIORITARIOS PARA VERIFICAR SU ESTADO DE CONSERVACIÛN Y COMPLEMENTAR SU 
DOCUMENTACIÛN EN CAMPO. 3. APOYAR LA REVISIÛN DEL DICCIONARIO CULTURAL AFFILIATION TO ERAS.</t>
  </si>
  <si>
    <t>JESSICA NATALIA ALVAREZ CORREA</t>
  </si>
  <si>
    <t>https://community.secop.gov.co/Public/Tendering/OpportunityDetail/Index?noticeUID=CO1.NTC.6257669&amp;isFromPublicArea=True&amp;isModal=False</t>
  </si>
  <si>
    <t>OPSP-VIN-0180-2024</t>
  </si>
  <si>
    <t>CO1.REQ.6381181</t>
  </si>
  <si>
    <t xml:space="preserve"> PRESTAR LOS SERVICIOS PROFESIONALES EN LA VICERRECTORÍA DE INVESTIGACIÓN DE LA UNIVERSIDAD DEL MAGDALENA. PARA EL CUMPLIMIENTO DEL OBJETO EL CONTRATISTA SE COMPROMETE A CUMPLIR CON LAS SIGUIENTES ACTIVIDADES: 1. APOYAR EN LA CONSOLIDACIÓN DE LA MEDICIÓN DE INICIATIVAS, METAS E INDICADORES RELACIONADOS CON LA APROPIACIÓN SOCIAL DEL CONOCIMIENTO. 2. APOYAR EL DESARROLLO DE TALLERES Y ESPACIOS DE CO-CREACIÓN CON LOS DIFERENTES SECTORES DE LA SOCIEDAD PARA LA FORMULACIÓN Y CONSOLIDACIÓN DE PROYECTOS, PROCESOS E INICIATIVAS DE APROPIACIÓN SOCIAL DE CONOCIMIENTO. 3. APOYAR EN LA GESTIÓN, EJECUCIÓN Y DESARROLLO DE PROCESOS E INICIATIVAS DE APROPIACIÓN SOCIAL DEL CONOCIMIENTO. 4. ESTABLECER LOS DIÁLOGOS PREVIOS PARA GENERAR PROCESOS, INICIATIVAS Y PRODUCTOS DE APROPIACIÓN SOCIAL DEL CONOCIMIENTO ENTRE LA UNIVERSIDAD Y LOS DIFERENTES ACTORES DEL SISTEMA DE CIENCIA, TECNOLOGÍA, INNOVACIÓN, CREACIÓN Y EMPRENDIMIENTO. 5. REALIZAR INFORMES QUE SEAN RE</t>
  </si>
  <si>
    <t>https://community.secop.gov.co/Public/Tendering/OpportunityDetail/Index?noticeUID=CO1.NTC.6269398</t>
  </si>
  <si>
    <t>OPSP-VIN-0181-2024</t>
  </si>
  <si>
    <t>CO1.REQ.6406087</t>
  </si>
  <si>
    <t xml:space="preserve"> PRESTAR LOS SERVICIOS PROFESIONALES EN MARCO DEL PROYECTO ESTRATEGIAS DE MANEJO INTEGRADO DEL CULTIVO DE MANGO PARA INCREMENTAR LA COMPETITIVIDAD DEL SISTEMA PRODUCTIVO EN EL DEPARTAMENTO DEL MAGDALENA, CON APORTE DEL FONDO DE CIENCIA, TECNOLOGÍA E INNOVACIÓN
DEL SISTEMA GENERAL DE REGALÍAS CORRESPONDIENTE AL CONVENIO DE COOPERACIÓN N° 2055-01 CELEBRADO ENTRE LA CORPORACIÓN COLOMBIANA DE INVESTIGACIÓN AGROPECUARIA-AGROSAVIA Y LA UNIVERSIDAD DEL MAGDALENA. PARA EL CUMPLIMIENTO DEL OBJETO EL CONTRATISTA SE COMPROMETE A CUMPLIR CON LAS SIGUIENTES ACTIVIDADES: 1. APOYAR LAS ACTIVIDADES RELACIONADAS CON LA OBTENCIÓN DE PATRONES DE MANGO DESDE LA ETAPA DE GERMINACIÓN HASTA ESTABLECIMIENTO EN BOLSAS. 2. REALIZAR MANTENIMIENTO DEL MATERIAL VEGETAL ESTABLECIDO RIEGO, MANEJO
DE MALEZAS Y APLICACIÓN DE NUTRIENTES. 3. REALIZAR MONITOREO DE LAS PLÁNTULAS Y EMITIR LAS ALERTAS AL PERSONAL TÉCNICO DEL PROYECTO. 4. PREPARAR LAS MEZCLAS Y HACER LAS APLICAC</t>
  </si>
  <si>
    <t>FERNEY  TAVERA GALEANO</t>
  </si>
  <si>
    <t>https://community.secop.gov.co/Public/Tendering/OpportunityDetail/Index?noticeUID=CO1.NTC.6295206</t>
  </si>
  <si>
    <t>OPSP-VIN-0182-2024</t>
  </si>
  <si>
    <t>CO1.REQ.6410847</t>
  </si>
  <si>
    <t xml:space="preserve"> PRESTAR LOS SERVICIOS PROFESIONALES ACTIVIDADES DE INVESTIGACIÓN EN MARCO DEL PROYECTO DE INVESTIGACIÓN TITULADO: XVII CONGRESO DE LA SOCIEDAD INTERNACIONAL DE ECONOMÍA ECOLÓGICA ECONOMÍAS PARA LA VIDA: ALIANZAS PARA PRACTICAR LA ECONOMÍA ECOLÓGICA EN UN MUNDO EN TRANSICIÓN” PROPICIADO POR LA SOCIEDAD INTERNACIONAL DE ECONOMÍA ECOLÓGICA. PARA EL CUMPLIMIENTO DEL OBJETO, EL CONTRATISTA SE COMPROMETE A CUMPLIR CON LAS SIGUIENTES ACTIVIDADES: 1. COORDINAR EL CIERRE ADMINISTRATIVOS Y FINANCIEROS DEL CONGRESO. 2. GESTIONAR LA COMPRA DEL COMPUTADOR HURTADO DURANTE EL DESARROLLO DEL CONGRESO. 3. APOYAR EN EL TRASLADO DE LOS RECURSOS POR CONCEPTO DE COMPRAS DE TIQUETES FINANCIADOS POR EL INSTITUTO COLOMBIANO DE CRÉDITO EDUCATIVO Y ESTUDIOS TÉCNICOS EN EL EXTERIOR – ICETEX DEL PROGRAMA EXPERTOS INTERNACIONALES, QUE DEBEN SER ENVIADOS PARA DISPONIBILIDAD DE LA OFICINA DE RELACIONES INTERNACIONALES DE LA UNIVERSIDAD DEL MAGDALENA. 4. ENTREGA DEL DOC</t>
  </si>
  <si>
    <t>DEIVIS  TOBAR RANGEL</t>
  </si>
  <si>
    <t>https://community.secop.gov.co/Public/Tendering/OpportunityDetail/Index?noticeUID=CO1.NTC.6296739</t>
  </si>
  <si>
    <t>OPSP-VIN-0183-2024</t>
  </si>
  <si>
    <t>CO1.REQ.6434641</t>
  </si>
  <si>
    <t>PRESTAR LOS SERVICIOS PROFESIONALES COMO ABOGADO EN LA VICERRECTORÍA DE INVESTIGACIÓN. ACTIVIDADES: 1. PRESTAR ASESORÍA Y ORIENTACIÓN EN MATERIA JURÍDICA Y CONTRATACIÓN ESTATAL, QUE REQUIERA LA VICERRECTORÍA DE INVESTIGACIÓN Y SUS UNIDADES DE GESTIÓN CTEI. 2. VERIFICAR Y APROBAR LOS DOCUMENTOS PRECONTRACTUALES Y LA INFORMACIÓN GENERADA POR LAS PLATAFORMAS GEDOCO Y SIGEP II DE LA INFORMACIÓN DEL PERSONAL QUE SE VA A CONTRATAR, PREVIA VERIFICACIÓN DE LOS SOPORTES EXIGIDOS. 3. APOYAR EN LA REVISIÓN DE LAS ORDENES DE GASTO ADELANTADAS POR LA VICERRECTORÍA DE INVESTIGACIÓN DE CONFORMIDAD CON EL ESTATUTO DE CONTRATACIÓN DE LA INSTITUCIÓN, TENIENDO EN CUENTA LOS FORMATOS DE CALIDAD PUBLICADOS EN COGUI+. 4. APOYAR A LA VICERRECTORÍA DE INVESTIGACIÓN EN LA ELABORACIÓN Y/O REVISIÓN DE LOS ACTOS ADMINISTRATIVOS QUE SE REQUIERA EXPEDIR POR EL DESPACHO DEL VICERRECTOR Y LOS DIRECTORES DE LAS UNIDADES CTEI EN VIRTUD DE DELEGACIONES ADMINISTRATIVAS. 5. A</t>
  </si>
  <si>
    <t xml:space="preserve">15/01/2024
</t>
  </si>
  <si>
    <t>https://community.secop.gov.co/Public/Tendering/OpportunityDetail/Index?noticeUID=CO1.NTC.6345617&amp;isFromPublicArea=True&amp;isModal=False</t>
  </si>
  <si>
    <t>OPSP-VIN-0184-2024</t>
  </si>
  <si>
    <t>CO1.REQ.6434737</t>
  </si>
  <si>
    <t xml:space="preserve">PRESTAR LOS SERVICIOS PROFESIONALES COMO INGENIERO INDUSTRIAL EN MARCO DEL PROYECTO DE INVESTIGACIÓN “ECOLOGÍA DE ARVENSES DE PLANTACIONES DE BANANO EN COLOMBIA: HACIA UN MANEJO EFICIENTE PARA LA SOSTENIBILIDAD DEL CULTIVO”, FINANCIADO POR EL CONTRATO DE FINANCIAMIENTO DE RECUPERACIÓN CONTINGENTE NO. 2022-0730 DE 2022 CELEBRADO CON EL INSTITUTO COLOMBIANO DE CRÉDITO EDUCATIVO Y ESTUDIOS TÉCNICOS EN EL EXTERIOR "MARIANO OSPINA PÉREZ" - ICETEX Y EL MINISTERIO DE CIENCIA, TECNOLOGÍA E INNOVACIÓN Y LA UNIVERSIDAD DEL MAGDALENA. ACTIVIDADES: 1. DILIGENCIAR LOS FORMATOS DE SOLICITUDES DE CDP, DE AFECTACIONES PRESUPUESTALES Y DE TRASLADOS INTERNOS ENTRE RUBROS. 2. REVISAR Y VALIDAR LAS HOJAS DE VIDA CON SUS SOPORTES EN LA PLATAFORMA GEDOCO Y SIGEP II LOS DOCUMENTOS PRECONTRACTUALES NECESARIOS PARA ELABORACIÓN DE ÓRDENES DE SERVICIOS PROFESIONALES Y DE APOYO A LA GESTIÓN. 3. RECOPILAR, ANALIZAR, REVISAR Y DILIGENCIAR LOS FORMATOS REQUERIDOS EN LA </t>
  </si>
  <si>
    <t>ADALBERTO DUICA BARRERA</t>
  </si>
  <si>
    <t>https://community.secop.gov.co/Public/Tendering/OpportunityDetail/Index?noticeUID=CO1.NTC.6345713&amp;isFromPublicArea=True&amp;isModal=False</t>
  </si>
  <si>
    <t>OPSP-VIN-0185-2024</t>
  </si>
  <si>
    <t>CO1.REQ.6434767</t>
  </si>
  <si>
    <t>PRESTAR LOS SERVICIOS PROFESIONALES COMO ADMINISTRADOR DE EMPRESAS EN MARCO AL PROYECTO “GESTIÓN PARA LA CONSERVACIÓN DE LAS ESPECIES DE ACROPORA BASADA EN SU IMPORTANCIA COMO HÁBITAT PARA LA PESCA, EN EL TRABAJO COMUNITARIO Y LA EDUCACIÓN” CORRESPONDIENTE AL CONTRATO DE FINANCIAMIENTO DE RECUPERACIÓN CONTINGENTE N° 2021-1026 DE 2021 CELEBRADO ENTRE EL INSTITUTO OLOMBIANO DE CRÉDITO EDUCATIVO Y ESTUDIOS TÉCNICOS EN EL EXTERIOR "MARIANO OSPINA PÉREZ" - ICETEX, EL MINISTERIO DE CIENCIA, TECNOLOGÍA E INNOVACIÓN Y LA UNIVERSIDAD DEL MAGDALENA.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t>
  </si>
  <si>
    <t>https://community.secop.gov.co/Public/Tendering/OpportunityDetail/Index?noticeUID=CO1.NTC.6345719&amp;isFromPublicArea=True&amp;isModal=False</t>
  </si>
  <si>
    <t>OPSP-VIN-0186-2024</t>
  </si>
  <si>
    <t>CO1.REQ.6434799</t>
  </si>
  <si>
    <t>PRESTAR LOS SERVICIOS PROFESIONALES COMO INGENIERA INDUSTRIAL EN MARCO DEL PROYECTO DE INVESTIGACIÓN “EFECTO DEL POLVILLO DE CARBÓN Y LOS MICROPLÁSTICOS EN EL DESARROLLO TEMPRANO DE ORGANISMOS ARRECIFALES”, FINANCIADO POR EL CONTRATO DE FINANCIAMIENTO DE RECUPERACIÓN CONTINGENTE NO. 2022-0733 DE 2022 CELEBRADO CON EL INSTITUTO COLOMBIANO DE CRÉDITO EDUCATIVO Y ESTUDIOS TÉCNICOS EN EL EXTERIOR "MARIANO OSPINA PÉREZ" - ICETEX Y EL MINISTERIO DE CIENCIA, TECNOLOGÍA E INNOVACIÓN.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3. REMITIR A LA DIRECCIÓN DE TALENTO HUMANO EL LISTADO DE LOS CONTRATISTAS PARA Q</t>
  </si>
  <si>
    <t>https://community.secop.gov.co/Public/Tendering/OpportunityDetail/Index?noticeUID=CO1.NTC.6345726&amp;isFromPublicArea=True&amp;isModal=False</t>
  </si>
  <si>
    <t>OPSP-VIN-0187-2024</t>
  </si>
  <si>
    <t>CO1.REQ.6435344</t>
  </si>
  <si>
    <t>PRESTAR LOS SERVICIOS PROFESIONALES COMO ADMINISTRADOR PÚBLICO EN MARCO DEL PROYECTO DE INVESTIGACIÓN “EVALUACIÓN DE LA DINÁMICA ESPACIO TEMPORAL DE LA COMUNIDAD DE MOSCAS DE IMPORTANCIA MÉDICO-SANITARIA Y CARACTERIZACIÓN METAGENÓMICA DE LOS PATÓGENOS ASOCIADOS EN DESTINOS TURÍSTICOS DE SANTA MARTA”, FINANCIADO POR EL CONTRATO DE FINANCIAMIENTO DE RECUPERACIÓN CONTINGENTE N° 2021-1030 DE 2021 CELEBRADO ENTRE EL INSTITUTO COLOMBIANO DE CRÉDITO EDUCATIVO Y ESTUDIOS TÉCNICOS EN EL EXTERIOR "MARIANO OSPINA PÉREZ" - ICETEX, EL MINISTERIO DE CIENCIA, TECNOLOGÍA E INNOVACIÓN.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t>
  </si>
  <si>
    <t>MARIO ANDRES NAVARRO TANO</t>
  </si>
  <si>
    <t>https://community.secop.gov.co/Public/Tendering/OpportunityDetail/Index?noticeUID=CO1.NTC.6345645&amp;isFromPublicArea=True&amp;isModal=False</t>
  </si>
  <si>
    <t>OPSP-VIN-0188-2024</t>
  </si>
  <si>
    <t>CO1.REQ.6435199</t>
  </si>
  <si>
    <t>PRESTAR LOS SERVICIOS PROFESIONALES COMO CONTADORA PÚBLICA EN MARCO DEL PROYECTO DE INVESTIGACIÓN “EVALUACIÓN DE LA DINÁMICA ESPACIO TEMPORAL DE LA COMUNIDAD DE MOSCAS DE IMPORTANCIA MÉDICO-SANITARIA Y CARACTERIZACIÓN METAGENÓMICA DE LOS PATÓGENOS ASOCIADOS EN DESTINOS TURÍSTICOS DE SANTA MARTA”, FINANCIADO POR EL CONTRATO DE FINANCIAMIENTO DE RECUPERACIÓN CONTINGENTE N° 2021-1030 DE 2021 CELEBRADO ENTRE EL INSTITUTO COLOMBIANO DE CRÉDITO EDUCATIVO Y ESTUDIOS TÉCNICOS EN EL EXTERIOR "MARIANO OSPINA PÉREZ" - ICETEX, EL MINISTERIO DE CIENCIA, TECNOLOGÍA E INNOVACIÓN.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t>
  </si>
  <si>
    <t>https://community.secop.gov.co/Public/Tendering/OpportunityDetail/Index?noticeUID=CO1.NTC.6345740&amp;isFromPublicArea=True&amp;isModal=False</t>
  </si>
  <si>
    <t>OPSP-VIN-0189-2024</t>
  </si>
  <si>
    <t>CO1.REQ.6435474</t>
  </si>
  <si>
    <t>PRESTAR LOS SERVICIOS PROFESIONALES EN MARCO DEL PROYECTO DE INVESTIGACIÓN “GESTIÓN PARA LA CONSERVACIÓN DE LAS ESPECIES DE ACROPORA BASADA EN SU IMPORTANCIA COMO HÁBITAT PARA LA PESCA, EN EL TRABAJO COMUNITARIO Y LA EDUCACIÓN”, FINANCIADO POR EL CONTRATO DE FINANCIAMIENTO DE RECUPERACIÓN CONTINGENTE N° 2021-1026 DE 2021 CELEBRADO ENTRE EL INSTITUTO COLOMBIANO DE CRÉDITO EDUCATIVO Y ESTUDIOS TÉCNICOS EN EL EXTERIOR "MARIANO OSPINA PÉREZ" - ICETEX, EL MINISTERIO DE CIENCIA, TECNOLOGÍA E INNOVACIÓN.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3. REMITIR A LA DIRECCIÓN DE TALENTO HUMANO EL LISTADO DE LO</t>
  </si>
  <si>
    <t>https://community.secop.gov.co/Public/Tendering/OpportunityDetail/Index?noticeUID=CO1.NTC.6345749&amp;isFromPublicArea=True&amp;isModal=False</t>
  </si>
  <si>
    <t>OPSP-VIN-0190-2024</t>
  </si>
  <si>
    <t>CO1.REQ.6435514</t>
  </si>
  <si>
    <t>PRESTAR LOS SERVICIOS PROFESIONALES COMO INGENIERO INDUSTRIAL EN LA VICERRECTORÍA DE INVESTIGACIÓN.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A LOS INVESTIGADORES EN LA REALIZACIÓN DE SONDEOS COMERCIALES DE PRODUCTOS, BIENES Y SERVICIOS PARA LOS PROYECTOS DE INVESTIGACIÓN. 6. APOYO EN EL SEGUIMIENTO HASTA SU FINALIZACIÓN DEL</t>
  </si>
  <si>
    <t>https://community.secop.gov.co/Public/Tendering/OpportunityDetail/Index?noticeUID=CO1.NTC.6345359&amp;isFromPublicArea=True&amp;isModal=False</t>
  </si>
  <si>
    <t>OPSP-VIN-0191-2024</t>
  </si>
  <si>
    <t>CO1.REQ.6435619</t>
  </si>
  <si>
    <t>PRESTAR LOS SERVICIOS PROFESIONALES COMO INGENIERO INDUSTRIAL EN LA VICERRECTORÍA DE INVESTIGACIÓN.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A LOS INVESTIGADORES EN LA REALIZACIÓN DE SONDEOS COMERCIALES DE PRODUCTOS, BIENES Y SERVICIOS PARA LOS PROYECTOS DE INVESTIGACIÓN. 6. APOYO EN EL SEGUIMIENTO HASTA SU FINALIZACIÓN DE</t>
  </si>
  <si>
    <t>https://community.secop.gov.co/Public/Tendering/OpportunityDetail/Index?noticeUID=CO1.NTC.6345536&amp;isFromPublicArea=True&amp;isModal=False</t>
  </si>
  <si>
    <t>OPSP-VIN-0192-2024</t>
  </si>
  <si>
    <t>CO1.REQ.6435540</t>
  </si>
  <si>
    <t>PRESTAR LOS SERVICIOS PROFESIONALES COMO ADMINISTRADOR DE EMPRESAS EN LA VICERRECTORÍA DE INVESTIGACIÓN.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A LOS INVESTIGADORES EN LA REALIZACIÓN DE SONDEOS COMERCIALES DE PRODUCTOS, BIENES Y SERVICIOS PARA LOS PROYECTOS DE INVESTIGACIÓN. 6. APOYO EN EL SEGUIMIENTO HASTA SU FINALIZACI</t>
  </si>
  <si>
    <t>https://community.secop.gov.co/Public/Tendering/OpportunityDetail/Index?noticeUID=CO1.NTC.6345368&amp;isFromPublicArea=True&amp;isModal=False</t>
  </si>
  <si>
    <t>OPSP-VIN-0193-2024</t>
  </si>
  <si>
    <t>CO1.REQ.6435638</t>
  </si>
  <si>
    <t>PRESTAR LOS SERVICIOS PROFESIONALES COMO CONTADOR PÚBLICO EN EL GRUPO DE PRESUPUESTO DE LA UNIVERSIDAD DEL MAGDALENA.  ACTIVIDADES: 1. DILIGENCIAR EN EL SINAP LAS SOLICITADOS DE CDP PARA CADA PROYECTO INTERNO Y EXTERNO O DEL PLAN DE ACCIÓN INSTITUCIONAL Y AUTORIZADAS POR LA VICERRECTORÍA DE INVESTIGACIÓN. 2. REVISAR DETALLADAMENTE LOS DOCUMENTOS REQUERIDOS EN LA ETAPA PRECONTRACTUAL PARA ELABORAR EN EL SINAP LOS COMPROMISOS PRESUPUESTALES DE LAS ÓRDENES Y RESOLUCIONES AUTORIZADAS POR LA VICERRECTORIA DE INVESTIGACIÓN. 3. ELABORAR EN EL SINAP LAS ADICIONES, DISMINUCIONES, ANULACIONES DE RECURSOS A LOS CDP EXPEDIDOS DE CADA PROYECTO INTERNO Y EXTERNO O DEL PLAN DE ACCIÓN INSTITUCIONAL Y AUTORIZADAS POR LA VICERRECTORÍA DE INVESTIGACIÓN. 4. REALIZAR EN EL SINAP LAS ADICIONES, DISMINUCIONES, ANULACIONES DE RECURSOS A LOS COMPROMISOS Y RESERVAS PRESUPUESTALES EXPEDIDAS DE CADA PROYECTO INTERNO Y EXTERNO O DEL PLAN DE ACCIÓN INSTITUCIONAL Y AUTO</t>
  </si>
  <si>
    <t>ANAFLORA JIMENEZ DE LA HOZ</t>
  </si>
  <si>
    <t>https://community.secop.gov.co/Public/Tendering/OpportunityDetail/Index?noticeUID=CO1.NTC.6345489&amp;isFromPublicArea=True&amp;isModal=False</t>
  </si>
  <si>
    <t>OPSP-VIN-0194-2024</t>
  </si>
  <si>
    <t>CO1.REQ.6435827</t>
  </si>
  <si>
    <t>PRESTAR LOS SERVICIOS PROFESIONALES EN LA EDITORIAL UNIMAGDALENA. ACTIVIDADES: 1. GESTIONAR, PROVEER SOPORTE TÉCNICO Y MANTENER AL DÍA EL SISTEMA DE REVISTAS OPEN JOURNAL SYSTEMS. 2. COORDINAR, BRINDAR SOPORTE TÉCNICO Y ACTUALIZAR EL SISTEMA DE GESTIÓN EDITORIAL OPEN MONOGRAPH PRESS. 3. REALIZAR LA DIAGRAMACIÓN EN HTML O XML DE LOS VOLÚMENES DE LAS REVISTAS CIENTÍFICAS DE LA UNIVERSIDAD DEL MAGDALENA. 4. CAPACITAR Y HACER SEGUIMIENTO A LOS AYUDANTES EN LA DIAGRAMACIÓN DE VOLÚMENES DE LAS REVISTAS CIENTÍFICAS DE LA UNIVERSIDAD DEL MAGDALENA. 5. EJECUTAR COPIAS DE SEGURIDAD DE LOS SISTEMAS DE INFORMACIÓN OPEN JOURNAL SYSTEMS, OPEN MONOGRAPH PRESS Y EDITORIAL UNIMAGDALENA. 6. IMPARTIR FORMACIÓN A LOS USUARIOS EN EL MANEJO DE LOS SISTEMAS DE INFORMACIÓN EDITORIAL UNIMAGDALENA, OPEN JOURNAL SYSTEMS Y OPEN MONOGRAPH PRESS. 7. ADMINISTRAR, OFRECER SOPORTE TÉCNICO Y MANTENER AL DÍA EL SISTEMA DE INFORMACIÓN ADMINISTRATIVO DE LA EDITORIAL. 8. CONTR</t>
  </si>
  <si>
    <t xml:space="preserve">JULY PAULIN TORRES HAMBURGER </t>
  </si>
  <si>
    <t>https://community.secop.gov.co/Public/Tendering/OpportunityDetail/Index?noticeUID=CO1.NTC.6345756&amp;isFromPublicArea=True&amp;isModal=False</t>
  </si>
  <si>
    <t>OPSP-VIN-0195-2024</t>
  </si>
  <si>
    <t>CO1.REQ.6436024</t>
  </si>
  <si>
    <t>PRESTAR LOS SERVICIOS PROFESIONALES EN LA EDITORIAL UNIMAGDALENA.  ACTIVIDADES: 1. APOYAR EL SEGUIMIENTO DE LA APLICACIÓN DE CRITERIOS DE CALIDAD NECESARIOS PARA LA PUBLICACIÓN Y PROMOCIÓN DE LA REVISTA DUAZARY. 2. VELAR POR EL CUMPLIMIENTO DE LOS REQUISITOS DE CLASIFICACIÓN DE LA REVISTA EN BASES E ÍNDICES BIBLIOGRÁFICOS. 3. EXAMINAR QUE LOS ARTÍCULOS DE REVISADOS PARA PUBLICACIÓN CUMPLAN CON LO ESTABLECIDO EN LA GUÍA DE AUTORES Y QUE UNA VEZ REVISADOS POR EL SOFTWARE DE ORIGINALIDAD ESTOS SEAN INÉDITOS Y NO ESTÉN PUBLICADOS EN OTRAS REVISTAS. 4. APOYAR EN LA BÚSQUEDA Y SELECCIÓN DE PARES EVALUADORES PARA LOS ARTÍCULOS QUE SE ENCUENTRAN EN PROCESO DE PUBLICACIÓN. 5. COADYUVAR EN LOS PROCESOS DE APERTURA DE CONVOCATORIAS PARA PROMOVER LA PUBLICACIÓN DE ARTÍCULOS EN LA REVISTA DUAZARY. 6. MANTENER ACTUALIZADA LA DISTINTA INFORMACIÓN DE LA REVISTA DUAZARY QUE SE ENCUENTRA EN EL OJS, EN PUBLÍNDEX Y LAS DIVERSAS BASES E ÍNDICE BIBLIOGRÁFICOS D</t>
  </si>
  <si>
    <t>OSKARLY PEREZ ANAYA</t>
  </si>
  <si>
    <t>https://community.secop.gov.co/Public/Tendering/OpportunityDetail/Index?noticeUID=CO1.NTC.6345665&amp;isFromPublicArea=True&amp;isModal=False</t>
  </si>
  <si>
    <t>OPSP-VIN-0196-2024</t>
  </si>
  <si>
    <t>CO1.REQ.6435966</t>
  </si>
  <si>
    <t xml:space="preserve"> PRESTAR LOS SERVICIOS PROFESIONALES EN LA EDITORIAL UNIMAGDALENA. ACTIVIDADES: 1. ASESORAR LOS PROCESOS DE EDICIÓN Y PUBLICACIÓN DE LA EDITORIAL UNIMAGDALENA. 2. ADELANTAR ACCIONES DE SEGUIMIENTO Y CONTROL DE LOS PROCESOS DE PUBLICACIONES DE LA EDITORIAL UNIMAGDALENA. 3. PREPARAR LOS DIVERSOS TÉRMINOS DE CONVOCATORIAS DE APOYO A PUBLICACIÓN QUE REALIZARÁ LA EDITORIAL. 4. EJECUTAR Y DESARROLLAR ACTIVIDADES TENDIENTES A LA REALIZACIÓN DE LA FERIA DEL LIBRO DE SANTA MARTA 2024. 5. ELABORAR Y ENTREGAR INFORMES, PLANES, ACCIONES Y DEMÁS INFORMACIÓN QUE SOLICITEN LAS DEPENDENCIAS DE LA INSTITUCIÓN RELACIONADAS CON LAS ACTIVIDADES DE LA EDITORIAL. 6. ASESORAR EL CUMPLIMIENTO DE LAS METAS ESTABLECIDAS PARA LA EDITORIAL EN EL PLAN DE ACCIÓN 2024. 7. ELABORAR Y GESTIONAR CONVENIOS DE COEDICIÓN CON OTRAS INSTITUCIONES PARA LA PUBLICACIÓN DE OBRAS. 8. VELAR POR EL CUMPLIMIENTO DEL PROCESO DE EDICIÓN DE LAS PUBLICACIONES SERIADAS. 9. ACOMPAÑAR EL DESA</t>
  </si>
  <si>
    <t>https://community.secop.gov.co/Public/Tendering/OpportunityDetail/Index?noticeUID=CO1.NTC.6345814&amp;isFromPublicArea=True&amp;isModal=False</t>
  </si>
  <si>
    <t>OPSP-VIN-0197-2024</t>
  </si>
  <si>
    <t>CO1.REQ.6436554</t>
  </si>
  <si>
    <t xml:space="preserve"> PRESTAR LOS SERVICIOS PROFESIONALES EN LA EDITORIAL UNIMAGDALENA. ACTIVIDADES: 1. ASIGNAR MATERIAL Y REALIZAR SEGUIMIENTO A LOS PROCESOS DE EVALUACIÓN, EDICIÓN, IMPRESIÓN, DIVULGACIÓN Y COMERCIALIZACIÓN DE LAS PUBLICACIONES DE LA EDITORIAL UNIMAGDALENA, SEGÚN LO ESTABLECIDO EN EL REGLAMENTO DE LA EDITORIAL. 2. APOYAR EN LA ELABORACIÓN Y ENTREGA DE LOS DIVERSOS INFORMES QUE SOLICITAN LAS DEPENDENCIAS DE LA INSTITUCIÓN DE LAS ACTIVIDADES REALIZADAS POR LA EDITORIAL EN TEMAS DE EDICIÓN, PUBLICACIÓN Y DIVULGACIÓN. 3.
APOYAR EN LA VERIFICACIÓN DE CUMPLIMIENTO DE LA NORMATIVIDAD RELACIONADA CON DERECHOS DE AUTOR, ASÍ COMO TAMBIÉN, LA ORIGINALIDAD DE LAS OBRAS QUE INGRESAN AL PROCESO DE EDICIÓN. 4. APOYAR EN LA BÚSQUEDA Y SELECCIÓN DE PARES EVALUADORES EXTERNOS PARA LAS OBRAS A PUBLICAR EN LA EDITORIAL Y ADELANTAR LAS SOLICITUDES PARA SU PAGO Y EXPEDICIÓN DE CERTIFICACIONES POR SU LABOR. 5. ENVIAR A REVISIÓN DE ESTILO Y TRADUCCIÓN DEL MATERIAL Q</t>
  </si>
  <si>
    <t>https://community.secop.gov.co/Public/Tendering/OpportunityDetail/Index?noticeUID=CO1.NTC.6348051&amp;isFromPublicArea=True&amp;isModal=False</t>
  </si>
  <si>
    <t>OPSP-VIN-0198-2024</t>
  </si>
  <si>
    <t>CO1.REQ.6436688</t>
  </si>
  <si>
    <t>PRESTAR LOS SERVICIOS PROFESIONALES EN LA EDITORIAL UNIMAGDALENA.  ACTIVIDADES: 1. REVISAR Y PROPONER LAS ESPECIFICACIONES TÉCNICAS QUE UTILIZARAN LAS PUBLICACIONES FÍSICAS Y DIGITALES DE LA EDITORIAL UNIMAGDALENA. 2. DIAGRAMACIÓN DE DIVERSAS PUBLICACIONES DE LA EDITORIAL EN FORMATO FÍSICO O DIGITAL (INCLUYE VERSIÓN EPUB Y PDF). 3. REVISIÓN Y APROBACIÓN DE LA MUESTRA FINAL DE LA OBRA EN FORMATO FÍSICO Y DIGITAL. 4. ADELANTAR LOS TRÁMITES ANTE LAS ENTIDADES RESPONSABLES DE LAS CATALOGACIONES EN LA FUENTE DE LAS PUBLICACIONES DE LA EDITORIAL. 5. COMUNICAR EL INICIO DE PROCESO DE SOLICITUD DE LOS ISBN Y DOI AL EQUIPO DE LA EDITORIAL DE LAS PUBLICACIONES EN PROCESO. 6. SOLICITAR LOS ISSN NECESARIOS DE LAS PUBLICACIONES DE LA EDITORIAL. 7. ADELANTAR LOS TRÁMITES PERMITENTES PARA LA ENTREGA DE COTIZACIONES DE LAS PUBLICACIONES QUE SE ENVIARAN A IMPRENTA. 8. REALIZAR LAS ACCIONES NECESARIAS PARA LA IMPRESIÓN DE LAS PUBLICACIONES DE LA EDITORIAL C</t>
  </si>
  <si>
    <t>LUIS FELIPE MARQUEZ LORA</t>
  </si>
  <si>
    <t>https://community.secop.gov.co/Public/Tendering/OpportunityDetail/Index?noticeUID=CO1.NTC.6347664&amp;isFromPublicArea=True&amp;isModal=False</t>
  </si>
  <si>
    <t>OPSP-VIN-0199-2024</t>
  </si>
  <si>
    <t>CO1.REQ.6437025</t>
  </si>
  <si>
    <t>PRESTAR LOS SERVICIOS PROFESIONALES EN LA EDITORIAL UNIMAGDALENA. ACTIVIDADES: 1. APOYAR EN LOS TRÁMITES ADMINISTRATIVOS, FINANCIEROS Y DE EJECUCIÓN PRESUPUESTAL DE LA EDITORIAL. 2. REALIZAR LOS PROCESOS REQUERIDOS PARA LA VENTA DE LAS PUBLICACIONES DE LA EDITORIAL A PERSONAS NATURALES, JURÍDICAS Y DISTRIBUIDORES AUTORIZADOS. 3. MANTENER ACTUALIZADO Y ORGANIZADO EL INVENTARIO DE LAS PUBLICACIONES FÍSICAS DE LA EDITORIAL. 4. REALIZAR SEGUIMIENTO A LOS INVENTARIOS DE LOS DISTRIBUIDORES DE LAS OBRAS QUE SE ENCUENTRAN EN
CONSIGNACIÓN. 5. ADELANTAR LOS PROCESOS REQUERIDOS PARA LA DISTRIBUCIÓN DE LAS PUBLICACIONES A DISTRIBUIDORES, COMPRADORES, INSTITUCIONES, AUTORES Y ENTIDADES DE ORDEN NACIONAL E INTERNACIONAL. 6. SOLICITAR LA EXPEDICIÓN DE FACTURAS Y RECAUDO DE LAS VENTAS REALIZADAS POR PARTE DE LA EDITORIAL. 7. REALIZAR LOS INFORMES NECESARIOS EN RELACIÓN CON LAS VENTAS, INVENTARIO, TRÁMITES ADMINISTRATIVOS, FINANCIEROS Y DE EJECUCIÓN PRESUP</t>
  </si>
  <si>
    <t>https://community.secop.gov.co/Public/Tendering/OpportunityDetail/Index?noticeUID=CO1.NTC.6348082&amp;isFromPublicArea=True&amp;isModal=False</t>
  </si>
  <si>
    <t>OPSP-VIN-0200-2024</t>
  </si>
  <si>
    <t>CO1.REQ.6438155</t>
  </si>
  <si>
    <t xml:space="preserve">LOS SERVICIOS PROFESIONALES EN LA EDITORIAL UNIMAGDALENA. ACTIVIDADES: 1. APOYAR EN LA PLANEACIÓN DE LOS EVENTOS ACADÉMICOS, CULTURALES Y ARTÍSTICOS EN LAS CUALES PARTICIPE Y/O REALICE LA EDITORIAL UNIMAGDALENA. 2. APOYAR EN LA PLANEACIÓN, ORGANIZACIÓN Y DESARROLLO DE LAS FERIAS DEL LIBRO EN LAS CUALES PARTICIPE Y/O REALICE LA EDITORIAL UNIMAGDALENA. 3. VELAR POR LA REALIZACIÓN DEL MATERIAL PUBLICITARIO QUE SE REQUIERA PARA LOS EVENTOS O FERIAS DEL LIBRO EN LAS CUALES PARTICIPE Y/O REALICE LA EDITORIAL UNIMAGDALENA Y PARA LA DIVULGACIÓN DE LAS NOVEDADES EDITORIALES. 4. ENTREGAR LA INFORMACIÓN REQUERIDA DE LOS RESULTADOS Y ACTIVIDADES REALIZADAS DE LOS EVENTOS O FERIAS DEL LIBRO EN LAS CUALES PARTICIPE Y/O REALICE LA EDITORIAL UNIMAGDALENA. 5. APOYAR EN EL PROCESO DE EDICIÓN DE LA SECCIÓN DE EVENTOS DE LA REVISTA ENTRE TEXTOS. 6. APOYAR EL PROCESO DE VENTAS Y DISTRIBUCIÓN DE OBRAS DE LA EDITORIAL. 7. REALIZAR SELECCIÓN DEL MATERIAL PARA LA </t>
  </si>
  <si>
    <t>https://community.secop.gov.co/Public/Tendering/OpportunityDetail/Index?noticeUID=CO1.NTC.6347697&amp;isFromPublicArea=True&amp;isModal=False</t>
  </si>
  <si>
    <t>OPSP-VIN-0201-2024</t>
  </si>
  <si>
    <t>CO1.REQ.6438411</t>
  </si>
  <si>
    <t>PRESTAR LOS SERVICIOS PROFESIONALES EN LA EDITORIAL UNIMAGDALENA. ACTIVIDADES: 1. DIAGRAMAR LAS DIVERSAS PUBLICACIONES DE LA EDITORIAL EN FORMATO FÍSICO O DIGITAL (INCLUYE VERSIÓN EPUB Y PDF). 2. REALIZAR LOS AJUSTES REQUERIDOS ALA DIAGRAMACIÓN DE LAS PUBLICACIONES UNA VEZ SEAN REVISADAS POR LOS AUTORES Y EL EQUIPO DE LA EDITORIAL. 3. DISEÑAR DE PIEZAS PUBLICITARIAS DE LAS ACTIVIDADES ACADÉMICAS Y CULTURALES DE LA EDITORIAL Y LAS NOVEDADES DEL CATÁLOGO DE PUBLICACIONES. 4. APOYAR EN LAS FERIAS DE LIBROS NACIONALES E INTERNACIONALES DONDE LA EDITORIAL TENGA STAND PROPIO.</t>
  </si>
  <si>
    <t>https://community.secop.gov.co/Public/Tendering/OpportunityDetail/Index?noticeUID=CO1.NTC.6348613&amp;isFromPublicArea=True&amp;isModal=False</t>
  </si>
  <si>
    <t>OPSP-VIN-0202-2024</t>
  </si>
  <si>
    <t>CO1.REQ.6438443</t>
  </si>
  <si>
    <t>PRESTAR LOS SERVICIOS PROFESIONALES EN LA EDITORIAL UNIMAGDALENA. ACTIVIDADES: 1. DIAGRAMAR LAS DIVERSAS PUBLICACIONES DE LA EDITORIAL EN FORMATO FÍSICO O DIGITAL (INCLUYE VERSIÓN EPUB Y PDF). 2. REALIZAR LOS AJUSTES REQUERIDOS A LA DIAGRAMACIÓN DE LAS PUBLICACIONES UNA VEZ SEAN REVISADAS POR LOS AUTORES Y EL EQUIPO DE LA EDITORIAL. 3. DISEÑAR DE PIEZAS PUBLICITARIAS DE LAS ACTIVIDADES ACADÉMICAS Y CULTURALES DE LA EDITORIAL Y LAS NOVEDADES DEL CATÁLOGO DE PUBLICACIONES. 4. APOYO EN LAS FERIAS DE LIBROS NACIONALES E INTERNACIONALES DONDE LA EDITORIAL TENGA STAND PROPIO.</t>
  </si>
  <si>
    <t>EDUARD HERNANDEZ RODRIGUEZ</t>
  </si>
  <si>
    <t>https://community.secop.gov.co/Public/Tendering/OpportunityDetail/Index?noticeUID=CO1.NTC.6349032&amp;isFromPublicArea=True&amp;isModal=False</t>
  </si>
  <si>
    <t>OPSP-VIN-0203-2024</t>
  </si>
  <si>
    <t>CO1.REQ.6438089</t>
  </si>
  <si>
    <t>PRESTAR LOS SERVICIOS PROFESIONALES EN LA EDITORIAL UNIMAGDALENA.  ACTIVIDADES: 1. ACOMPAÑAMIENTO A LOS AUTORES EN EL PROCESO DE AJUSTES Y MODIFICACIONES SOLICITADAS POR LOS PARES EVALUADORES. 2. COADYUVAR EN LA REVISIÓN Y APROBACIÓN DE LA PRUEBA DURA FINAL DE LAS PUBLICACIONES DE LA EDITORIAL 3. APOYAR EN LOS EVENTOS ACADÉMICOS, CULTURALES Y FERIAS DEL LIBRO QUE REALICE O PARTICIPE LA EDITORIAL. 4. ELABORACIÓN Y REDACCIÓN DE LA REVISTA ENTRE TEXTOS, REVISTA DE DIVULGACIÓN DE LA EDITORIAL UNIMAGDALENA. 5. DISEÑAR, ORGANIZAR, DIRIGIR, EJECUTAR Y EVALUAR EL CURSO DE ESCRITURA CREATIVA DE LA CASA MUSEO GABRIEL GARCIA MARQUEZ DE ARACATACA.</t>
  </si>
  <si>
    <t>https://community.secop.gov.co/Public/Tendering/OpportunityDetail/Index?noticeUID=CO1.NTC.6348999&amp;isFromPublicArea=True&amp;isModal=False</t>
  </si>
  <si>
    <t>OPSP-VIN-0204-2024</t>
  </si>
  <si>
    <t>CO1.REQ.6453514</t>
  </si>
  <si>
    <t>PRESTAR LOS SERVICIOS PROFESIONALES COMO TUTORA EN EL DIPLOMADO TITULADO: “TURISMO REGENERATIVO Y DESARROLLO COMUNITARIO SOSTENIBLE 2024”, FINANCIADO POR EL CONTRATO DE PRESTACIÓN DE SERVICIOS FY2024-09 SUSCRITO ENTRE CONEXIÓN COLOMBIA Y LA UNIVERSIDAD DEL MAGDALENA.
PARA EL CUMPLIMIENTO DEL OBJETO CONTRACTUAL, EL CONTRATISTA SE COMPROMETE A DICTAR LOS SIGUIENTES MÓDULOS: 1. MODULO I: TURISMO REGENERATIVO, (8 HORAS). 2. MODULO II: TURISMO COMUNITARIO, (8 HORAS).</t>
  </si>
  <si>
    <t>NATALIA GEORGINA ACOSTA CASAS</t>
  </si>
  <si>
    <t>ANGELICA SILVA</t>
  </si>
  <si>
    <t>https://community.secop.gov.co/Public/Tendering/OpportunityDetail/Index?noticeUID=CO1.NTC.6345660&amp;isFromPublicArea=True&amp;isModal=False</t>
  </si>
  <si>
    <t>OPSP-VIN-0205-2024</t>
  </si>
  <si>
    <t>CO1.REQ.6435488</t>
  </si>
  <si>
    <t xml:space="preserve">PRESTAR LOS SERVICIOS PROFESIONALES EN MARCO DEL PROYECTO DE INVESTIGACIÓN EXTERNO: "PATRONES DE DIVERSIDAD HISTÓRICA Y ECOLÓGICA DE LAS HORMIGAS EN EL SOCIO ECOSISTEMA BOSQUE SECO TROPICAL DE COLOMBIA Y SUS IMPLICACIONES PARA LA CONSERVACIÓN", CORRESPONDIENTE AL CONTRATO DE FINANCIAMIENTO DE RECUPERACIÓN CONTINGENTE N° 2021-1029 DE 2021 CELEBRADO ENTRE EL INSTITUTO COLOMBIANO DE CRÉDITO EDUCATIVO Y ESTUDIOS TÉCNICOS EN EL EXTERIOR "MARIANO OSPINA PÉREZ" - ICETEX, EL MINISTERIO DE CIENCIA, TECNOLOGÍA E INNOVACIÓN Y LA UNIVERSIDAD DEL MAGDALENA. ACTIVIDADES: 1. APOYAR EN EL DILIGENCIAMIENTO, INSCRIPCIÓN Y ACTUALIZACIÓN DE LOS PROYECTOS EN EL SISTEMA DE INFORMACIÓN DE LA VICERRECTORÍA DE INVESTIGACIÓN. 2. APOYAR EN EL SEGUIMIENTO A LOS PROCESOS RELACIONADOS CON LOS INCENTIVOS OTORGADOS EN EL AÑO 2023 A INVESTIGADORES Y GRUPOS, ASÍ COMO EL SEGUIMIENTO A LOS PROYECTOS RADICADOS COMO PRODUCTO COMPROMETIDO (RESOLUCIÓN 550 DE 2022). 3. APOYAR EN </t>
  </si>
  <si>
    <t>https://community.secop.gov.co/Public/Tendering/OpportunityDetail/Index?noticeUID=CO1.NTC.6351546&amp;isFromPublicArea=True&amp;isModal=False</t>
  </si>
  <si>
    <t>OPSP-VIN-0206-2024</t>
  </si>
  <si>
    <t>CO1.REQ.6453537</t>
  </si>
  <si>
    <t>PRESTAR LOS SERVICIOS PROFESIONALES EN MARCO DEL PROYECTO DE INVESTIGACIÓN EXTERNO: “CALIDAD DEL AGUA Y RECONOCIMIENTO BIOLÓGICO PORTUARIO DE REFERENCIA PARA LA GESTIÓN DE AGUAS DE LASTRE”, CORRESPONDIENTE AL CONTRATO DE FINANCIAMIENTO DE
RECUPERACIÓN CONTINGENTE N° 2021-1024 DE 2021 CELEBRADO ENTRE EL INSTITUTO COLOMBIANO DE CRÉDITO EDUCATIVO Y ESTUDIOS TÉCNICOS EN EL EXTERIOR "MARIANO OSPINA PÉREZ" - ICETEX, EL MINISTERIO DE CIENCIA, TECNOLOGÍA E INNOVACIÓN Y LA UNIVERSIDAD DEL MAGDALENA. ACTIVIDADES: 1. APOYAR A LA DIRECCIÓN DE GESTIÓN DEL CONOCIMIENTO EN EL SEGUIMIENTO DEL PRESUPUESTO ASIGNADO PARA EL AÑO 2024. 2. APOYAR A LA DIRECCIÓN DE GESTIÓN DEL CONOCIMIENTO EN EL MONITOREO DE LOS SALDOS DE LOS RUBROS DEL PRESUPUESTO, ASÍ COMO EN LA IDENTIFICACIÓN DE NECESIDADES Y SOLICITUDES DE TRASLADO ENTRE RUBROS DEL PLAN DE ACCIÓN. 3. APOYAR A LA DIRECCIÓN DE GESTIÓN DEL CONOCIMIENTO EN LA ELABORACIÓN DEL BALANCE MENSUAL SOBRE LA EJECUCIÓN PR</t>
  </si>
  <si>
    <t>https://community.secop.gov.co/Public/Tendering/OpportunityDetail/Index?noticeUID=CO1.NTC.6353903&amp;isFromPublicArea=True&amp;isModal=False</t>
  </si>
  <si>
    <t>OPSP-VIN-0207-2024</t>
  </si>
  <si>
    <t>CO1.REQ.6453849</t>
  </si>
  <si>
    <t>PRESTAR LOS SERVICIOS PROFESIONALES EN MARCO DEL PROYECTO DE INVESTIGACIÓN EXTERNO: “DESARROLLO DE LA TECNOLOGÍA PARA LA PRODUCCIÓN DE JUVENILES DE LA PIANGUA, ANADARA TUBERCULOSA, CON FINES DE CONSERVACIÓN Y APROVECHAMIENTO SOSTENIBLE”, CORRESPONDIENTE AL CONTRATO DE FINANCIAMIENTO DE RECUPERACIÓN CONTINGENTE N° 2022-0729 DE 2022 CELEBRADO ENTRE EL INSTITUTO COLOMBIANO DE CRÉDITO EDUCATIVO Y ESTUDIOS TÉCNICOS EN EL EXTERIOR "MARIANO OSPINA PÉREZ" - ICETEX, EL MINISTERIO DE CIENCIA, TECNOLOGÍA E INNOVACIÓN Y LA UNIVERSIDAD DEL MAGDALENA.  ACTIVIDADES: 1. APOYAR EN EL DILIGENCIAMIENTO, INSCRIPCIÓN Y ACTUALIZACIÓN DE LOS PROYECTOS EN EL SISTEMA DE INFORMACIÓN DE LA VICERRECTORÍA DE INVESTIGACIÓN. 2. APOYAR EN EL SEGUIMIENTO A LOS PROCESOS RELACIONADOS CON LOS INCENTIVOS OTORGADOS EN EL AÑO 2023 A INVESTIGADORES Y GRUPOS, ASÍ COMO INCENTIVOS QUE SE ENCUENTREN PENDIENTES POR EJECUTAR Y EL SEGUIMIENTO A LOS PROYECTOS RADICADOS COMO PRODUCTO COM</t>
  </si>
  <si>
    <t>https://community.secop.gov.co/Public/Tendering/OpportunityDetail/Index?noticeUID=CO1.NTC.6351927&amp;isFromPublicArea=True&amp;isModal=False</t>
  </si>
  <si>
    <t>OPSP-VIN-0208-2024</t>
  </si>
  <si>
    <t>CO1.REQ.6454240</t>
  </si>
  <si>
    <t>PRESTAR LOS SERVICIOS PROFESIONALES EN MARCO DEL PROYECTO DE INVESTIGACIÓN EXTERNO: “IMPACTO DE CULTIVOS INTERCALADOS SOBRE LA DINÁMICA SANITARIA Y LA SOSTENIBILIDAD PRODUCTIVA Y AMBIENTAL DE MANGO (MANGIFERA INDICA) CULTIVAR AZÚCAR, EN EL DEPARTAMENTO DEL MAGDALENA,
COLOMBIA”, CORRESPONDIENTE AL CONTRATO DE FINANCIAMIENTO DE RECUPERACIÓN CONTINGENTE N° 2021-1031 DE 2021 CELEBRADO ENTRE EL INSTITUTO COLOMBIANO DE CRÉDITO EDUCATIVO Y ESTUDIOS TÉCNICOS EN EL EXTERIOR "MARIANO OSPINA PÉREZ" - ICETEX, EL MINISTERIO DE CIENCIA, TECNOLOGÍA E INNOVACIÓN Y LA UNIVERSIDAD DEL MAGDALENA.  ACTIVIDADES: 1. APOYAR EN EL DILIGENCIAMIENTO, INSCRIPCIÓN Y ACTUALIZACIÓN DE LOS PROYECTOS EN EL SISTEMA DE INFORMACIÓN DE LA VICERRECTORÍA DE INVESTIGACIÓN. 2. APOYAR EN EL SEGUIMIENTO A LOS PROCESOS RELACIONADOS CON LOS INCENTIVOS OTORGADOS EN EL AÑO 2023 A INVESTIGADORES Y GRUPOS, ASÍ COMO EL SEGUIMIENTO A LOS PROYECTOS RADICADOS COMO PRODUCTO COMPROMETIDO (RES</t>
  </si>
  <si>
    <t>https://community.secop.gov.co/Public/Tendering/OpportunityDetail/Index?noticeUID=CO1.NTC.6351684&amp;isFromPublicArea=True&amp;isModal=False</t>
  </si>
  <si>
    <t>OPSP-VIN-0209-2024</t>
  </si>
  <si>
    <t>CO1.REQ.6454513</t>
  </si>
  <si>
    <t>PRESTAR LOS SERVICIOS PROFESIONALES EN MARCO DEL PROYECTO DE INVESTIGACIÓN EXTERNO: “EFECTO DE LA QUÍMICA DE CARBONATOS Y LA ACIDIFICACIÓN OCEÁNICA EN LA CALCIFICACIÓN Y FECUNDIDAD DE ALGAS CORALINÁCEAS COSTROSAS DE AMBIENTES CON SURGENCIA ESTACIONAL EN EL CARIBE
COLOMBIANO”, CORRESPONDIENTE AL CONTRATO DE FINANCIAMIENTO DE RECUPERACIÓN CONTINGENTE N° 2021-1032 DE 2021 CELEBRADO ENTRE EL INSTITUTO COLOMBIANO DE CRÉDITO EDUCATIVO Y ESTUDIOS TÉCNICOS EN EL EXTERIOR "MARIANO OSPINA PÉREZ" - ICETEX, EL MINISTERIO DE CIENCIA, TECNOLOGÍA E INNOVACIÓN Y LA UNIVERSIDAD DEL MAGDALENA. ACTIVIDADES: 1. APOYAR EN EL DILIGENCIAMIENTO, INSCRIPCIÓN Y ACTUALIZACIÓN DE LOS PROYECTOS EN EL SISTEMA DE INFORMACIÓN DE LA VICERRECTORÍA DE INVESTIGACIÓN. 2. APOYAR EN EL SEGUIMIENTO A LOS PROCESOS RELACIONADOS CON LOS INCENTIVOS OTORGADOS EN EL AÑO 2023 A INVESTIGADORES Y GRUPOS, ASÍ COMO INCENTIVOS QUE SE ENCUENTREN PENDIENTES POR EJECUTAR Y EL SEGUIMIENTO A LOS</t>
  </si>
  <si>
    <t>Liquidado</t>
  </si>
  <si>
    <t>https://community.secop.gov.co/Public/Tendering/OpportunityDetail/Index?noticeUID=CO1.NTC.6351868&amp;isFromPublicArea=True&amp;isModal=False</t>
  </si>
  <si>
    <t>OPSP-VIN-0210-2024</t>
  </si>
  <si>
    <t>CO1.REQ.6455805</t>
  </si>
  <si>
    <t>PRESTAR LOS SERVICIOS PROFESIONALES EN LA DIRECCIÓN DE GESTIÓN DEL CONOCIMIENTO. ACTIVIDADES: 1. APOYAR EN EL DILIGENCIAMIENTO, INSCRIPCIÓN Y ACTUALIZACIÓN DE LOS PROYECTOS EN EL SISTEMA DE INFORMACIÓN DE LA VICERRECTORÍA DE INVESTIGACIÓN. 2. APOYAR EN EL SEGUIMIENTO A LOS PROCESOS RELACIONADOS CON LOS INCENTIVOS OTORGADOS EN EL AÑO 2023 A INVESTIGADORES Y GRUPOS, ASÍ COMO EL SEGUIMIENTO A LOS PROYECTOS RADICADOS COMO PRODUCTO COMPROMETIDO (RESOLUCIÓN 550 DE 2022). 3. APOYAR EN LA ELABORACIÓN DE LAS ACTAS DE INICIO, SUSPENSIÓN, REINICIO Y PRÓRROGAS, ASÍ COMO OTROS DOCUMENTOS REQUERIDOS EN EL DESARROLLO Y FINALIZACIÓN DE LOS PROYECTOS DE INVESTIGACIÓN. 4. APOYAR EN EL SEGUIMIENTO DE LAS ACTIVIDADES Y PRODUCTOS COMPROMETIDOS EN LOS PROYECTOS INTERNOS Y EXTERNOS DE LA VICERRECTORÍA DE INVESTIGACIÓN. 5. APOYAR EN EL SEGUIMIENTO DE LA EJECUCIÓN FINANCIERA EN LOS PROYECTOS INTERNOS Y EXTERNOS DE LA VICERRECTORÍA DE INVESTIGACIÓN. 6. APOYAR EL PR</t>
  </si>
  <si>
    <t>https://community.secop.gov.co/Public/Tendering/OpportunityDetail/Index?noticeUID=CO1.NTC.6351578&amp;isFromPublicArea=True&amp;isModal=False</t>
  </si>
  <si>
    <t>OPSP-VIN-0211-2024</t>
  </si>
  <si>
    <t>CO1.REQ.6455690</t>
  </si>
  <si>
    <t>PRESTAR LOS SERVICIOS PROFESIONALES EN LA DIRECCIÓN DE GESTIÓN DEL CONOCIMIENTO.  ACTIVIDADES: 1. APOYAR A LA DIRECCIÓN DE GESTIÓN DEL CONOCIMIENTO EN EL RASTREO Y REGISTRO DE CONVOCATORIAS NACIONALES E INTERNACIONALES DE FINANCIACIÓN DE PROYECTOS, MOVILIDAD, BECAS Y SIMILARES EN COLAB, ASÍ COMO SU DIVULGACIÓN A LA COMUNIDAD UNIVERSITARIA. 2. APOYAR A LA DIRECCIÓN DE GESTIÓN DEL CONOCIMIENTO EN LA COMPILACIÓN DE LAS PROPUESTAS, PROYECTOS Y TRABAJOS DE GRADO QUE SE PRESENTEN EN CONVOCATORIAS FONCIENCIAS, ASÍ COMO LA DOCUMENTACIÓN Y SOPORTES. 3. APOYAR A LA DIRECCIÓN DE GESTIÓN DEL CONOCIMIENTO EN LA CONSTRUCCIÓN DE MATRICES DE PROPUESTAS, PROYECTOS Y TRABAJOS DE GRADO PRESENTADOS EN CONVOCATORIAS FONCIENCIAS, ASÍ COMO LA GENERACIÓN DE ESTADÍSTICAS Y BALANCES. 4. APOYAR A LA DIRECCIÓN DE GESTIÓN DEL CONOCIMIENTO EN LA ELABORACIÓN DE PRESENTACIONES Y PARTICIPAR DE LAS SOCIALIZACIONES DE LOS TÉRMINOS DE REFERENCIA DE LAS CONVOCATORIAS NACIONAL</t>
  </si>
  <si>
    <t>CARLOS MARIO LOPEZ GARGIOLI</t>
  </si>
  <si>
    <t>https://community.secop.gov.co/Public/Tendering/OpportunityDetail/Index?noticeUID=CO1.NTC.6351694&amp;isFromPublicArea=True&amp;isModal=False</t>
  </si>
  <si>
    <t>OPSP-VIN-0212-2024</t>
  </si>
  <si>
    <t>CO1.REQ.6455918</t>
  </si>
  <si>
    <t>PRESTACIÓN DE SERVICIOS PROFESIONALES EN LA DIRECCIÓN DE GESTIÓN DEL CONOCIMIENTO. ACTIVIDADES: 1. APOYAR A LA DIRECCIÓN DE GESTIÓN DEL CONOCIMIENTO EN LOS PROCESOS RELACIONADOS CON LA OBTENCIÓN DE PERMISOS AMBIENTALES REQUERIDOS EN LOS PROYECTOS DE LA VICERRECTORÍA DE INVESTIGACIÓN. 2. APOYAR A LA DIRECCIÓN DE GESTIÓN DEL CONOCIMIENTO EN EL ACOMPAÑAMIENTO Y ASESORÍA A INVESTIGADORES, ESTUDIANTES, UNIDADES O DEPENDENCIAS EN LOS TEMAS RELACIONADOS CON PERMISOS AMBIENTALES Y AFINES. 3. APOYAR A LA DIRECCIÓN DE GESTIÓN DEL CONOCIMIENTO EN LA GESTIÓN Y TRÁMITES REQUERIDOS PARA LA VIGENCIA Y ACTUALIZACIÓN DEL PERMISO MARCO DE RECOLECCIÓN OTORGADO A LA UNIVERSIDAD DEL MAGDALENA. 4. APOYAR A LA DIRECCIÓN DE GESTIÓN DEL CONOCIMIENTO CON LA GESTIÓN, CONCEPTOS Y TRÁMITES ANTE EL MINISTERIO DE AMBIENTE Y DESARROLLO SOSTENIBLE CON RESPECTO AL CONTRATO DE ACCESO A RECURSO GENÉTICO. 5. APOYAR A LA DIRECCIÓN DE GESTIÓN DEL CONOCIMIENTO EN LA GESTIÓN ANTE</t>
  </si>
  <si>
    <t>HEIDY VIVIANA PEREZ FEDRICH</t>
  </si>
  <si>
    <t>https://community.secop.gov.co/Public/Tendering/OpportunityDetail/Index?noticeUID=CO1.NTC.6351953&amp;isFromPublicArea=True&amp;isModal=False</t>
  </si>
  <si>
    <t>OPSP-VIN-0213-2024</t>
  </si>
  <si>
    <t>CO1.REQ.6455940</t>
  </si>
  <si>
    <t>PRESTAR LOS SERVICIOS PROFESIONALES EN LA DIRECCIÓN DE GESTIÓN DEL CONOCIMIENTO. ACTIVIDADES: 1. APOYAR A LA DIRECCIÓN DE GESTIÓN DEL CONOCIMIENTO EN LA FORMULACIÓN Y ESTRUCTURACIÓN DE PROYECTOS QUE SEAN PRESENTADOS POR LA VICERRECTORÍA DE INVESTIGACIÓN, ASÍ COMO EN EL CUMPLIMIENTO DE REQUISITOS DE LAS FUENTES DE FINANCIACIÓN, CUANDO SEA REQUERIDO. 2. APOYAR A LA DIRECCIÓN DE GESTIÓN DEL CONOCIMIENTO EN EL REGISTRO Y TRANSFERENCIA DE PROYECTOS DE INVERSIÓN EN LA MGA WEB. 3. APOYAR A LA DIRECCIÓN DE GESTIÓN DEL CONOCIMIENTO EN EL ACOMPAÑAMIENTO Y ASESORÍA A LOS INVESTIGADORES EN LA ESTRUCTURACIÓN DE LOS PROYECTOS QUE SE POSTULEN A LAS CONVOCATORIAS DEL PLAN BIENAL DE LA ASCTEI DEL SGR 2023-2024, REGALÍAS AMBIENTE 2023 – 2024 Y OTROS MINISTERIOS. 4. APOYAR A LA DIRECCIÓN DE GESTIÓN DEL CONOCIMIENTO EN LAS CONSULTAS A LA SECRETARÍA TÉCNICA DEL OCAD, MINISTERIOS, DNP Y OTRAS INSTANCIAS SOBRE LOS TÉRMINOS DE REFERENCIA Y OTROS REQUISITOS QUE SE</t>
  </si>
  <si>
    <t>https://community.secop.gov.co/Public/Tendering/OpportunityDetail/Index?noticeUID=CO1.NTC.6353392&amp;isFromPublicArea=True&amp;isModal=False</t>
  </si>
  <si>
    <t>OPSP-VIN-0214-2024</t>
  </si>
  <si>
    <t>CO1.REQ.6456122</t>
  </si>
  <si>
    <t>PRESTAR LOS SERVICIOS PROFESIONALES EN LA DIRECCIÓN DE GESTIÓN DEL CONOCIMIENTO. ACTIVIDADES: 1. APOYAR A LA DIRECCIÓN DE GESTIÓN DEL CONOCIMIENTO EN EL DILIGENCIAMIENTO, INSCRIPCIÓN Y ACTUALIZACIÓN DE LOS PROYECTOS EN EL SISTEMA DE INFORMACIÓN DE LA VICERRECTORÍA DE INVESTIGACIÓN. 2. APOYAR A LA DIRECCIÓN DE GESTIÓN DEL CONOCIMIENTO EN EL SEGUIMIENTO A LOS PROCESOS RELACIONADOS CON LOS INCENTIVOS OTORGADOS EN EL AÑO 2023 A INVESTIGADORES Y GRUPOS, ASÍ COMO EL SEGUIMIENTO A LOS PROYECTOS RADICADOS COMO PRODUCTO COMPROMETIDO (RESOLUCIÓN 550 DE 2022). 3. APOYAR A LA DIRECCIÓN DE GESTIÓN DEL CONOCIMIENTO EN LA ELABORACIÓN DE LAS ACTAS DE INICIO, SUSPENSIÓN, REINICIO Y PRÓRROGAS, ASÍ COMO OTROS DOCUMENTOS REQUERIDOS EN EL DESARROLLO Y FINALIZACIÓN DE LOS PROYECTOS DE INVESTIGACIÓN. 4. APOYAR A LA DIRECCIÓN DE GESTIÓN DEL CONOCIMIENTO EN EL SEGUIMIENTO DE LAS ACTIVIDADES Y PRODUCTOS COMPROMETIDOS EN LOS PROYECTOS INTERNOS Y EXTERNOS DE LA VICER</t>
  </si>
  <si>
    <t>ROSANA CASTRO BROCHERO</t>
  </si>
  <si>
    <t>https://community.secop.gov.co/Public/Tendering/OpportunityDetail/Index?noticeUID=CO1.NTC.6352009&amp;isFromPublicArea=True&amp;isModal=False</t>
  </si>
  <si>
    <t>OPSP-VIN-0215-2024</t>
  </si>
  <si>
    <t>CO1.REQ.6456357</t>
  </si>
  <si>
    <t>PRESTAR LOS SERVICIOS PROFESIONALES EN LA EDITORIAL UNIMAGDALENA. ACTIVIDADES: 1. MANTENER ACTUALIZADO EL ECOSISTEMA DIGITAL DE LA EDITORIAL QUE INCLUYE: LOS CATÁLOGOS, LA PÁGINA WEB, SIMEH, LOS SISTEMAS DE VENTAS BAJO DEMANDA Y LOS DEMÁS QUE SE VAYAN IMPLEMENTANDO. 2. VERIFICAR QUE LAS OBRAS POSTULADAS PARA SU PUBLICACIÓN SEAN INÉDITAS Y ORIGINALES CON EL APOYO DEL SOFTWARE TURNITIN. 3. REVISAR Y EMITIR CONCEPTO DEL CUMPLIMIENTO DE LA APLICACIÓN DE LA GUÍA DE AUTORES DE LA EDITORIAL A LAS OBRAS EN PROCESO DE PUBLICACIÓN. 4. MANTENER UNA COMUNICACIÓN FLUIDA CON LOS AUTORES DE LAS OBRAS SOMETIDAS A LA EDITORIAL PARA APOYAR EL PROCESO DE APLICACIÓN DE LAS NORMAS EDITORIALES. 5. APOYAR EN LAS FERIAS DE LIBROS NACIONALES E INTERNACIONALES DONDE LA EDITORIAL TENGA STAND PROPIO. 6. APOYAR EN EVENTOS ACADÉMICOS, CIENTÍFICOS O LITERARIOS EN LOS CUALES PARTICIPE LA EDITORIAL. 7. SOLICITAR LA ACTIVACIÓN LA ACTIVACIÓN DE DOI PARA LAS OBRAS EN PROCESO</t>
  </si>
  <si>
    <t>https://community.secop.gov.co/Public/Tendering/OpportunityDetail/Index?noticeUID=CO1.NTC.6351596&amp;isFromPublicArea=True&amp;isModal=False</t>
  </si>
  <si>
    <t>OPSP-VIN-0216-2024</t>
  </si>
  <si>
    <t>CO1.REQ.6456196</t>
  </si>
  <si>
    <t>PRESTAR LOS SERVICIOS PROFESIONALES EN LA EDITORIAL UNIMAGDALENA. ACTIVIDADES: 1. APOYAR EL SEGUIMIENTO DE LA APLICACIÓN DE CRITERIOS DE CALIDAD NECESARIOS PARA LA PUBLICACIÓN Y PROMOCIÓN DE LA REVISTA JANGWA PANA 2. VELAR POR EL CUMPLIMIENTO DE LOS REQUISITOS DE CLASIFICACIÓN DE LA REVISTA EN BASES E ÍNDICES BIBLIOGRÁFICOS. 3. EXAMINAR QUE LOS ARTÍCULOS DE REVISADOS PARA PUBLICACIÓN CUMPLAN CON LO ESTABLECIDO EN LA GUÍA DE AUTORES Y QUE UNA VEZ REVISADOS POR EL SOFTWARE DE ORIGINALIDAD ESTOS SEAN INÉDITOS Y NO ESTÉN PUBLICADOS EN OTRAS REVISTAS. 4. APOYAR EN LA BÚSQUEDA Y SELECCIÓN DE PARES EVALUADORES PARA LOS ARTÍCULOS QUE SE ENCUENTRAN EN PROCESO DE PUBLICACIÓN. 5. COADYUVAR EN LOS PROCESOS DE APERTURA DE CONVOCATORIAS PARA PROMOVER LA PUBLICACIÓN DE ARTÍCULOS EN LA REVISTA JANGWA PANA 6. MANTENER ACTUALIZADA LA DISTINTA INFORMACIÓN DE LA REVISTA JANGWA PANA QUE SE ENCUENTRA EN EL OJS, EN PUBLÍNDEX Y LAS DIVERSAS BASES E ÍNDICE BIBLIOG</t>
  </si>
  <si>
    <t>https://community.secop.gov.co/Public/Tendering/OpportunityDetail/Index?noticeUID=CO1.NTC.6349069&amp;isFromPublicArea=True&amp;isModal=False</t>
  </si>
  <si>
    <t>OPSP-VIN-0217-2024</t>
  </si>
  <si>
    <t>CO1.REQ.6456762</t>
  </si>
  <si>
    <t>PRESTAR LOS SERVICIOS PROFESIONALES EN LA EDITORIAL UNIMAGDALENA. ACTIVIDADES: 1. APOYAR EL SEGUIMIENTO DE LA APLICACIÓN DE CRITERIOS DE CALIDAD NECESARIOS PARA LA PUBLICACIÓN Y PROMOCIÓN DE LA REVISTA INTROPICA 2. VELAR POR EL CUMPLIMIENTO DE LOS REQUISITOS DE CLASIFICACIÓN DE LA REVISTA EN BASES E ÍNDICES BIBLIOGRÁFICOS. 3. EXAMINAR QUE LOS ARTÍCULOS REVISADOS PARA PUBLICACIÓN CUMPLAN CON LO ESTABLECIDO EN LA GUÍA DE AUTORES Y QUE UNA VEZ REVISADOS POR EL SOFTWARE DE ORIGINALIDAD ESTOS SEAN INÉDITOS Y NO ESTÉN PUBLICADOS EN OTRAS REVISTAS 4. APOYAR EN LA BÚSQUEDA Y SELECCIÓN DE PARES EVALUADORES PARA LOS ARTÍCULOS QUE SE ENCUENTRAN EN PROCESO DE PUBLICACIÓN. 5. COADYUVAR EN LOS PROCESOS DE APERTURA DE CONVOCATORIAS PARA PROMOVER LA PUBLICACIÓN DE ARTÍCULOS EN LA REVISTA INTROPICA 6. MANTENER ACTUALIZADA LA DISTINTA INFORMACIÓN DE LA REVISTA INTROPICA QUE SE ENCUENTRA EN EL OJS, EN PUBLÍNDEX Y LAS DIVERSAS BASES E ÍNDICE BIBLIOGRÁFICOS DO</t>
  </si>
  <si>
    <t>https://community.secop.gov.co/Public/Tendering/OpportunityDetail/Index?noticeUID=CO1.NTC.6348866&amp;isFromPublicArea=True&amp;isModal=False</t>
  </si>
  <si>
    <t>OPSP-VIN-0218-2024</t>
  </si>
  <si>
    <t>CO1.REQ.6456962</t>
  </si>
  <si>
    <t>PRESTAR LOS SERVICIOS PROFESIONALES EN LA EDITORIAL UNIMAGDALENA. ACTIVIDADES: 1. APOYAR EL SEGUIMIENTO DE LA APLICACIÓN DE CRITERIOS DE CALIDAD NECESARIOS PARA LA PUBLICACIÓN Y PROMOCIÓN DE LA REVISTA CLÍO AMÉRICA. 2. VELAR POR EL CUMPLIMIENTO DE LOS REQUISITOS DE CLASIFICACIÓN DE LA REVISTA EN BASES E ÍNDICES BIBLIOGRÁFICOS. 3. EXAMINAR QUE LOS ARTÍCULOS DE REVISADOS PARA PUBLICACIÓN CUMPLAN CON LO ESTABLECIDO EN LA GUÍA DE AUTORES Y QUE UNA VEZ REVISADOS POR EL SOFTWARE DE ORIGINALIDAD ESTOS SEAN INÉDITOS Y NO ESTÉN PUBLICADOS EN OTRAS REVISTAS. 4. APOYAR EN LA BÚSQUEDA Y SELECCIÓN DE PARES EVALUADORES PARA LOS ARTÍCULOS QUE SE ENCUENTRAN EN PROCESO DE PUBLICACIÓN. 5. COADYUVAR EN LOS PROCESOS DE APERTURA DE CONVOCATORIAS PARA PROMOVER LA PUBLICACIÓN DE ARTÍCULOS EN LA REVISTA CLÍO AMÉRICA. 6. MANTENER ACTUALIZADA LA DISTINTA INFORMACIÓN DE LA REVISTA CLÍO AMÉRICA QUE SE ENCUENTRA EN EL OJS, EN PUBLÍNDEX Y LAS DIVERSAS BASES E ÍNDICE BI</t>
  </si>
  <si>
    <t>ELAINE ESTHER CAMARGO NORIEGA</t>
  </si>
  <si>
    <t>https://community.secop.gov.co/Public/Tendering/OpportunityDetail/Index?noticeUID=CO1.NTC.6349464&amp;isFromPublicArea=True&amp;isModal=False</t>
  </si>
  <si>
    <t>OPSP-VIN-0219-2024</t>
  </si>
  <si>
    <t>CO1.REQ.6456995</t>
  </si>
  <si>
    <t>PRESTAR LOS SERVICIOS PROFESIONALES EN LA EDITORIAL UNIMAGDALENA. ACTIVIDADES: 1. APOYAR EL SEGUIMIENTO DE LA APLICACIÓN DE CRITERIOS DE CALIDAD NECESARIOS PARA LA PUBLICACIÓN Y PROMOCIÓN DE LA REVISTA PRAXIS. 2. VELAR POR EL CUMPLIMIENTO DE LOS REQUISITOS DE CLASIFICACIÓN DE LA REVISTA EN BASES E ÍNDICES BIBLIOGRÁFICOS. 3. EXAMINAR QUE LOS ARTÍCULOS DE REVISADOS PARA PUBLICACIÓN CUMPLAN CON LO ESTABLECIDO EN LA GUÍA DE AUTORES Y QUE UNA VEZ REVISADOS POR EL SOFTWARE DE ORIGINALIDAD ESTOS SEAN INÉDITOS Y NO ESTÉN PUBLICADOS EN OTRAS REVISTAS. 4. APOYAR EN LA BÚSQUEDA Y SELECCIÓN DE PARES EVALUADORES PARA LOS ARTÍCULOS QUE SE ENCUENTRAN EN PROCESO DE PUBLICACIÓN. 5. COADYUVAR EN LOS PROCESOS DE APERTURA DE CONVOCATORIAS PARA PROMOVER LA PUBLICACIÓN DE ARTÍCULOS EN LA REVISTA PRAXIS. 6. MANTENER ACTUALIZADA LA DISTINTA INFORMACIÓN DE LA REVISTA PRAXIS QUE SE ENCUENTRA EN EL OJS, EN PUBLÍNDEX Y LAS DIVERSAS BASES E ÍNDICE BIBLIOGRÁFICOS DONDE</t>
  </si>
  <si>
    <t>JANNIE MAIRELLY VALENCIA CUELLAR</t>
  </si>
  <si>
    <t>https://community.secop.gov.co/Public/Tendering/OpportunityDetail/Index?noticeUID=CO1.NTC.6349095&amp;isFromPublicArea=True&amp;isModal=False</t>
  </si>
  <si>
    <t>OPSP-VIN-0220-2024</t>
  </si>
  <si>
    <t>CO1.REQ.6457419</t>
  </si>
  <si>
    <t>PRESTAR LOS SERVICIOS PROFESIONALES EN LA EDITORIAL UNIMAGDALENA. ACTIVIDADES: 1. APOYAR LA EDITORIAL UNIMAGDALENA EN LA EJECUCIÓN DE LA PRODUCCIÓN AUDIOVISUAL Y DESARROLLO DE LAS PIEZAS AUDIOVISUALES REQUERIDAS PARA LA DIVULGACIÓN DEL MATERIAL QUE SE PUBLICA. 2. REALIZAR PROPUESTAS DE LAS PRODUCCIONES AUDIOVISUALES QUE SE REALIZARAN DE LAS PUBLICACIONES DE LA EDITORIAL. 3. ELABORAR EL PLAN DE DIVULGACIÓN DE LAS OBRAS DE LA EDITORIAL UNIMAGDALENA. 4. MONTAJE DE IMÁGENES PARA VIDEOS Y ANIMACIÓN DE CONTENIDO REQUERIDOS POR LA EDITORIAL UNIMAGDALENA. 5. REALIZAR LAS GRABACIONES DE LOS EVENTOS QUE DESARROLLA LA EDITORIAL UNIMAGALENA Y OTRAS UNIDADES DE LA VICERRECTORÍA DE INVESTIGACIÓN. 6. ORGANIZAR Y PUBLICAR EN LA PÁGINA WEB DE LA EDITORIAL LAS ACTIVIDADES DE DIVULGACIÓN. 7. APOYAR LA ORGANIZACIÓN Y REALIZACIÓN DE LOS EVENTOS ACADÉMICOS, CULTURALES Y ARTÍSTICOS QUE ORGANIZA LA EDITORIAL. 8. APOYAR EN LAS FERIAS DE LIBROS NACIONALES E INTERNA</t>
  </si>
  <si>
    <t>NEILA PATRICIA MACEA SMITH</t>
  </si>
  <si>
    <t>https://community.secop.gov.co/Public/Tendering/OpportunityDetail/Index?noticeUID=CO1.NTC.6349809&amp;isFromPublicArea=True&amp;isModal=False</t>
  </si>
  <si>
    <t>OPSP-VIN-0221-2024</t>
  </si>
  <si>
    <t>CO1.REQ.6457274</t>
  </si>
  <si>
    <t>PRESTAR LOS SERVICIOS PROFESIONALES EN LA EDITORIAL UNIMAGDALENA.  ACTIVIDADES: 1. APOYAR LA EDITORIAL UNIMAGDALENA EN LA EJECUCIÓN DE LA PRODUCCIÓN AUDIOVISUAL Y DESARROLLO DE LAS PIEZAS AUDIOVISUALES REQUERIDAS PARA LA DIVULGACIÓN DEL MATERIAL QUE SE PUBLICA. 2. REALIZAR PROPUESTAS DE LAS PRODUCCIONES AUDIOVISUALES QUE SE REALIZARAN DE LAS PUBLICACIONES DE LA EDITORIAL. 3. ELABORAR EL PLAN DE DIVULGACIÓN DE LAS OBRAS DE LA EDITORIAL UNIMAGDALENA. 4. MONTAJE DE IMÁGENES PARA VIDEOS Y ANIMACIÓN DE CONTENIDO REQUERIDOS POR LA EDITORIAL UNIMAGDALENA. 5. REALIZAR LAS GRABACIONES DE LOS EVENTOS QUE DESARROLLA LA EDITORIAL UNIMAGDALENA Y OTRAS UNIDADES DE LA VICERRECTORÍA DE INVESTIGACIÓN. 6. ORGANIZAR Y PUBLICAR EN LA PÁGINA WEB DE LA EDITORIAL LAS ACTIVIDADES DE DIVULGACIÓN. 7. APOYAR LA ORGANIZACIÓN Y REALIZACIÓN DE LOS EVENTOS ACADÉMICOS, CULTURALES Y ARTÍSTICOS QUE ORGANIZA LA EDITORIAL. 8. APOYAR EN LAS FERIAS DE LIBROS NACIONALES E INTER</t>
  </si>
  <si>
    <t>https://community.secop.gov.co/Public/Tendering/OpportunityDetail/Index?noticeUID=CO1.NTC.6349726&amp;isFromPublicArea=True&amp;isModal=False</t>
  </si>
  <si>
    <t>OPSP-VIN-0222-2024</t>
  </si>
  <si>
    <t>CO1.REQ.6454647</t>
  </si>
  <si>
    <t xml:space="preserve"> PRESTAR LOS SERVICIOS PROFESIONALES EN EL CENTRO DE GENÉTICA Y BIOLOGÍA MOLECULAR PARA EL CUMPLIMIENTO DEL OBJETO, EL CONTRATISTA SE COMPROMETE A CUMPLIR CON LAS SIGUIENTES ACTIVIDADES: 1. COADYUVAR, GESTIONAR Y REALIZAR SEGUIMIENTO A LOS SERVICIOS HABILITADOS Y A LOS PROCESOS DE HABILITACIÓN DE NUEVOS SERVICIOS DEL CENTRO DE GENÉTICA. 2. COADYUVAR EN LA COORDINACIÓN ADMINISTRATIVA DE LAS VENTAS DE SERVICIOS PARA EL DIAGNÓSTICO DE PATÓGENOS EN HUMANO Y ANIMALES, ASÍ COMO SERVICIOS EN INVESTIGACIÓN Y SECUENCIACIÓN GENÓMICA. 3. COADYUVAR EN LA COORDINACIÓN, GESTIÓN Y SEGUIMIENTO DE LAS SOLICITUDES ADMINISTRATIVAS DE EJECUCIÓN PRESUPUESTAL COMO ADICIONES, CREACIÓN DE CDP, RECAUDOS, APALANCAMIENTOS, PROYECCIONES DE PRESUPUESTO, ORDENES DE COMPRAS, ORDENES DE SUMINISTRO, ORDENES DE SERVICIOS, ORDENES DE SERVICIOS PROFESIONALES, ORDENES DE APOYO A LA GESTIÓN, APOYOS ECONÓMICOS, ENTRE OTROS REALIZADAS DESDE EL CENTRO DE GENÉTICA A LAS DIFERENTES</t>
  </si>
  <si>
    <t>ANGELY PAOLA CASTRO SUAREZ</t>
  </si>
  <si>
    <t>LYDA CASTRO GARCÌA</t>
  </si>
  <si>
    <t>https://community.secop.gov.co/Public/Tendering/OpportunityDetail/Index?noticeUID=CO1.NTC.6352184&amp;isFromPublicArea=True&amp;isModal=False</t>
  </si>
  <si>
    <t>OPSP-VIN-0223-2024</t>
  </si>
  <si>
    <t>CO1.REQ.6466796</t>
  </si>
  <si>
    <t>PRESTAR LOS SERVICIOS PROFESIONALES EN MARCO DEL PROYECTO TITULADO: "GESTIÓN PARA LA CONSERVACIÓN DE LAS ESPECIES DE ACROPORA BASADA EN SU IMPORTANCIA COMO HÁBITAT PARA LA PESCA, EN EL TRABAJO COMUNITARIO Y LA EDUCACIÓN", CORRESPONDIENTE AL CONTRATO DE FINANCIAMIENTO DE RECUPERACIÓN CONTINGENTE N° 2021-1026 DE 2021 CELEBRADO ENTRE EL INSTITUTO COLOMBIANO DE CRÉDITO EDUCATIVO Y ESTUDIOS TÉCNICOS EN EL EXTERIOR "MARIANO OSPINA PÉREZ" - ICETEX, EL MINISTERIO DE CIENCIA, TECNOLOGÍA E INNOVACIÓN Y LA UNIVERSIDAD DEL MAGDALENA. ACTIVIDADES: 1) DISEÑAR Y CREAR LOS ELEMENTOS SONOROS PARA LA APP DE REALIDAD AUMENTADA, Y EL VIDEO JUEGO DEL PROYECTO DE CORALES. 2) REALIZAR LA CREACIÓN, PROGRAMACIÓN Y SINCRONIZACIÓN DE LOS ELEMENTOS DE LA APP TANTO DE REALIDAD AUMENTADA COMO DEL JUEGO.</t>
  </si>
  <si>
    <t>LUCAS JUNIOR ESPINOSA LOPEZ</t>
  </si>
  <si>
    <t>https://community.secop.gov.co/Public/Tendering/OpportunityDetail/Index?noticeUID=CO1.NTC.6353937&amp;isFromPublicArea=True&amp;isModal=False</t>
  </si>
  <si>
    <t>OPSP-VIN-0224-2024</t>
  </si>
  <si>
    <t>CO1.REQ.6467660</t>
  </si>
  <si>
    <t xml:space="preserve">PRESTAR LOS SERVICIOS PROFESIONALES COMO INGENIERO INDUSTRIAL EN LA VICERRECTORÍA DE INVESTIGACIÓN. ACTIVIDADES: 1. COLABORAR EN LA IMPLEMENTACIÓN, EJECUCIÓN Y ELABORACIÓN DE PROCESOS, LINEAMIENTOS Y APLICACIONES DE NORMAS PARA LA GESTIÓN DE LA INVESTIGACIÓN EN LA UNIVERSIDAD. 2. COADYUVAR EN LA IDENTIFICACIÓN, ANÁLISIS, MEDICIÓN Y DOCUMENTACIÓN DE LAS NECESIDADES, OPORTUNIDADES DE MEJORA Y CAPACIDADES DE LOS PROCESOS DE CIENCIA, TECNOLOGÍA E INNOVACIÓN. 3. APOYAR EN LA RECOLECCIÓN DE INFORMACIÓN PARA LA GESTIÓN DE PROCESOS Y PARTICIPAR EN LA FORMULACIÓN, DISEÑO, ORGANIZACIÓN, EJECUCIÓN Y CONTROL DE PLANES Y PROYECTOS DE LA UNIDAD. 4. COADYUVAR EN EL DISEÑO Y APLICACIÓN DE ENCUESTAS DE SATISFACCIÓN, ASÍ COMO EN EL ANÁLISIS DE LOS RESULTADOS PARA MEJORAR LA PRESTACIÓN DE LOS SERVICIOS EN LOS PROCESOS DE LA GESTIÓN DE LA CIENCIA, TECNOLOGÍA E INNOVACIÓN. 5. APOYAR EN LOS PROCESOS DE CONSOLIDACIÓN DE INFORMACIÓN DE PROCESOS DE ACREDITACIONES </t>
  </si>
  <si>
    <t>https://community.secop.gov.co/Public/Tendering/OpportunityDetail/Index?noticeUID=CO1.NTC.6353868&amp;isFromPublicArea=True&amp;isModal=False</t>
  </si>
  <si>
    <t>OPSP-VIN-0225-2024</t>
  </si>
  <si>
    <t>CO1.REQ.6467936</t>
  </si>
  <si>
    <t>PRESTAR LOS SERVICIOS PROFESIONALES EN LA VICERRECTORÍA DE INVESTIGACIÓN DE LA UNIVERSIDAD DEL MAGDALENA. ACTIVIDADES: 1. APOYAR EN LA GESTIÓN, EJECUCIÓN Y DESARROLLO DE PROCESOS E INICIATIVAS DE APROPIACIÓN SOCIAL DEL CONOCIMIENTO. 2. ACOMPAÑAR LAS ACTIVIDADES DE DIVULGACIÓN, COMUNICACIÓN Y SOCIALIZACIÓN DE LAS ACTIVIDADES, PLANES Y PROYECTOS DESARROLLADOS POR LA VICERRECTORÍA DE INVESTIGACIÓN Y SUS UNIDADES. 3. COADYUVAR EN LA GESTIÓN Y SEGUIMIENTO DEL CUMPLIMIENTO DE METAS Y MEDICIÓN DE INDICADORES ESTABLECIDOS PARA LA GESTIÓN DE LA APROPIACIÓN SOCIAL DEL CONOCIMIENTO. 4. GENERAR ESPACIOS PARA LA GENERACIÓN DE LA APROPIACIÓN SOCIAL DEL CONOCIMIENTO DENTRO Y FUERA DE LA UNIVERSIDAD. 5. APOYAR LA CREACIÓN Y GENERACIÓN DE CONTENIDOS Y PRODUCTOS DE APROPIACIÓN SOCIAL DEL CONOCIMIENTO RESULTADOS DE LAS ACTIVIDADES DE CIENCIA, TECNOLOGÍA, INNOVACIÓN, CREACIÓN Y EMPRENDIMIENTO (PROYECTOS, MATERIAL EDITORIAL, EVENTOS, TALLERES, CONVENIOS, ETC.)</t>
  </si>
  <si>
    <t>https://community.secop.gov.co/Public/Tendering/OpportunityDetail/Index?noticeUID=CO1.NTC.6353882&amp;isFromPublicArea=True&amp;isModal=False</t>
  </si>
  <si>
    <t>OPSP-VIN-0226-2024</t>
  </si>
  <si>
    <t>CO1.REQ.6467974</t>
  </si>
  <si>
    <t>PRESTAR LOS SERVICIOS PROFESIONALES EN LA VICERRECTORÍA DE INVESTIGACIÓN DE LA UNIVERSIDAD DEL MAGDALENA. ACTIVIDADES: 1. APOYAR EN LA GESTIÓN, Y EJECUCIÓN DE LA PRODUCCIÓN DEL MATERIAL AUDIOVISUAL DE ACTIVIDADES DE APROPIACIÓN SOCIAL DEL CONOCIMIENTO. 2. COLABORAR EN LA GENERACIÓN DE ALIANZAS Y CONVENIOS PARA LA GESTIÓN Y EJECUCIÓN DE PROCESOS E INICIATIVAS DE APROPIACIÓN SOCIAL DEL CONOCIMIENTO. 3. COADYUVAR A LA PROMOCIÓN Y DIVULGACIÓN DE LA CIENCIA. 4. APOYAR A LA GESTIÓN DE LA VIN PARA LAS TRANSMISIONES EN VIVO POR LAS PLATAFORMAS DE LA VICERRECTORA DE INVESTIGACIÓN Y UNIMAGDALENA. 5. ACOMPAÑAR LAS ACTIVIDADES QUE REALIZA EL EQUIPO DE GRABACIÓN AUDIOVISUAL Y TRANSMISIÓN. 6. DISEÑAR INICIATIVAS PARA LA IMPLEMENTACIÓN DE LA APROPIACIÓN SOCIAL DEL CONOCIMIENTO. 7. APOYAR TODOS LOS PROCESOS ADMINISTRATIVOS Y PRESUPUESTALES DE LA GESTIÓN Y PROMOCIÓN DE LA APROPIACIÓN SOCIAL DEL CONOCIMIENTO.</t>
  </si>
  <si>
    <t>JENNY LISETH MACHADO VIDES</t>
  </si>
  <si>
    <t>https://community.secop.gov.co/Public/Tendering/OpportunityDetail/Index?noticeUID=CO1.NTC.6354013&amp;isFromPublicArea=True&amp;isModal=False</t>
  </si>
  <si>
    <t>OPSP-VIN-0227-2024</t>
  </si>
  <si>
    <t>CO1.REQ.6470965</t>
  </si>
  <si>
    <t>PRESTAR LOS SERVICIOS PROFESIONALES EN LA VICERRECTORÍA DE INVESTIGACIÓN. ACTIVIDADES: 1. APOYAR LA GESTIÓN DE LA VIN CON LA REALIZACIÓN DE ACTIVIDADES DE PROYECTOS ESTRATÉGICOS CONCERTADOS EN LOS PLANES DE ACCIÓN Y ACUERDO DE GESTIÓN RECTORAL. 2. APOYAR EN LA ORGANIZACIÓN DE ACTIVIDADES ACADÉMICAS, DE INVESTIGACIÓN Y DE DIVULGACIÓN CIENTÍFICA DE LA VIN ORDENADAS POR LA RECTORÍA Y CON SU RESPONSABILIDAD DEL VICERRECTOR. 3. REALIZAR ACTIVIDADES DE ACOMPAÑAMIENTO AL VICERRECTOR DE INVESTIGACIÓN EN LA GESTIÓN Y CONSECUCIÓN DE RECURSOS DE FUENTES EXTERNAS Y RELACIONES CON EL ENTORNO. 4. APOYAR LA ELABORACIÓN DE INFORMES, GESTIONAR LA INFORMACIÓN Y DOCUMENTACIÓN SOLICITADA POR EL VICERRECTOR DE INVESTIGACIÓN, REFERENTES A LAS ACTIVIDADES ACADÉMICAS Y CIENTÍFICAS. 5. RECOPILAR INFORMACIÓN SOLICITADA POR EL VICERRECTOR, RELACIONADA CON LOS PROYECTOS ESTRATÉGICOS Y ACTIVIDADES DE CTEI. 6. APOYAR EN LA COORDINACIÓN DE REUNIONES, ENTREVISTAS, CITAS,</t>
  </si>
  <si>
    <t>https://community.secop.gov.co/Public/Tendering/OpportunityDetail/Index?noticeUID=CO1.NTC.6356380&amp;isFromPublicArea=True&amp;isModal=False</t>
  </si>
  <si>
    <t>OPSP-VIN-0228-2024</t>
  </si>
  <si>
    <t>CO1.REQ.6471073</t>
  </si>
  <si>
    <t>PRESTAR LOS SERVICIOS PROFESIONALES COMO INGENIERO INDUSTRIAL EN LA VICERRECTORÍA DE INVESTIGACIÓN. ACTIVIDADES: 1. COLABORAR EN LA IMPLEMENTACIÓN, EJECUCIÓN Y ELABORACIÓN DE PROCESOS, LINEAMIENTOS Y APLICACIONES DE NORMAS PARA LA GESTIÓN DE LA INVESTIGACIÓN EN LA UNIVERSIDAD. 2. COADYUVAR EN LA IDENTIFICACIÓN, ANÁLISIS, MEDICIÓN Y DOCUMENTACIÓN DE LAS NECESIDADES, OPORTUNIDADES DE MEJORA Y CAPACIDADES DE LOS PROCESOS DE CIENCIA, TECNOLOGÍA E INNOVACIÓN. 3. APOYAR EN LA RECOLECCIÓN DE INFORMACIÓN PARA LA GESTIÓN DE PROCESOS Y PARTICIPAR EN LA FORMULACIÓN, DISEÑO, ORGANIZACIÓN, EJECUCIÓN Y CONTROL DE PLANES Y PROYECTOS DE LA UNIDAD.4. COADYUVAR EN EL DISEÑO Y APLICACIÓN DE ENCUESTAS DE SATISFACCIÓN, ASÍ COMO EN EL ANÁLISIS DE LOS RESULTADOS PARA MEJORAR LA PRESTACIÓN DE LOS SERVICIOS EN LOS PROCESOS DE LA GESTIÓN DE LA CIENCIA, TECNOLOGÍA E INNOVACIÓN. 5. APOYAR EN LOS PROCESOS DE CONSOLIDACIÓN DE INFORMACIÓN DE PROCESOS DE ACREDITACIONES D</t>
  </si>
  <si>
    <t>https://community.secop.gov.co/Public/Tendering/OpportunityDetail/Index?noticeUID=CO1.NTC.6356805&amp;isFromPublicArea=True&amp;isModal=False</t>
  </si>
  <si>
    <t>OPSP-VIN-0229-2024</t>
  </si>
  <si>
    <t>CO1.REQ.6471508</t>
  </si>
  <si>
    <t>PRESTAR LOS SERVICIOS PROFESIONALES COMO BIÓLOGA EN EL CENTRO DE COLECCIONES CIENTÍFICAS DE LA UNIVERSIDAD DEL MAGDALENA. ACTIVIDADES: 1. ASISTIR EN LAS ACTIVIDADES (PROCEDIMIENTOS Y TAREAS RELACIONADAS CON EL MANTENIMIENTO FÍSICO DE LOS ESPECÍMENES DEPOSITADOS EN LA COLECCIÓN FICOLÓGICA "GERMÁN BULA MEYER". 2. ORGANIZAR Y ETIQUETAR EL MATERIAL DE MACROALGAS QUE REPOSA EN LA COLECCIÓN FICOLÓGICA "GERMÁN BULA MEYER". 3. IDENTIFICAR TAXONÓMICAMENTE LOS ESPECÍMENES DE LOS DIFERENTES GRUPOS DE MACROALGAS ESCOGIDOS. 4. ASISTIR Y ACTUALIZAR LA BASE DE DATOS “DARWIN CORE” COMO INSUMO PRIMARIO DE LAS LABORES DE BIOINFORMÁTICA QUE SE REALIZAN EN LA COLECCIÓN FICOLÓGICA "GERMÁN BULA MEYER". 5. APOYAR EN EL REGISTRO DE LA COLECCIÓN FICOLÓGICA "GERMÁN BULA MEYER" EN EL SISTEMA DE INFORMACIÓN DE LA BIODIVERSIDAD DE COLOMBIA (SIB COLOMBIA). 6. APOYAR EN TODAS LAS ACTIVIDADES CONCERNIENTES A LA DIVULGACIÓN Y APROPIACIÓN SOCIAL DE LAS COLECCIONES BIOLÓGIC</t>
  </si>
  <si>
    <t>ROBERTO JOSÉ GUERRERO FLÓREZ</t>
  </si>
  <si>
    <t>https://community.secop.gov.co/Public/Tendering/OpportunityDetail/Index?noticeUID=CO1.NTC.6356941&amp;isFromPublicArea=True&amp;isModal=False</t>
  </si>
  <si>
    <t>OPSP-VIN-0230-2024</t>
  </si>
  <si>
    <t>CO1.REQ.6471519</t>
  </si>
  <si>
    <t>PRESTAR LOS SERVICIOS PROFESIONALES EN EL GRUPO DE TESORERÍA DE LA UNIVERSIDAD DEL MAGDALENA. ACTIVIDADES: 1. VERIFICAR EL TRÁMITE DE LAS SOLICITUDES DE PAGOS RECIBIDAS POR LA VICERRECTORÍA DE INVESTIGACIÓN. 2. TRAMITAR LAS SOLICITUDES DE INFORMACIÓN RECIBIDAS POR LA VICERRECTORÍA DE INVESTIGACIÓN. 3. APOYAR EN EL CONTROL FINANCIERO A LOS CONVENIOS SUSCRITOS POR LA INSTITUCIÓN Y VERIFICAR EL COMPORTAMIENTO DEL FLUJO DE CAJA DE LOS DIFERENTES PROYECTOS ADSCRITOS A LA VICERRECTORA DE INVESTIGACIÓN. 4. COADYUVAR EN LA ELABORACIÓN DE COMPROBANTES DE PAGOS DE LA OFICINA DE TESORERÍA. 5. ELABORACIÓN DE LOS COMPROBANTES DE INGRESOS EN SINAP DE LOS RECAUDOS POR CONCEPTO DE MATRÍCULAS, VENTA DE SERVICIOS Y OTROS. 6. APOYAR EN LA PROYECCIÓN DE LAS CERTIFICACIONES DE LOS RECAUDOS PARA LAS SOLICITUDES DE REEMBOLSO, PÉRDIDA DE RECIBOS Y VENTAS DE SERVICIOS DE LAS DISTINTAS DEPENDENCIAS DE LA UNIVERSIDAD. 7. PARTICIPAR EN REUNIONES Y CAPACITACIONES SOLI</t>
  </si>
  <si>
    <t>https://community.secop.gov.co/Public/Tendering/OpportunityDetail/Index?noticeUID=CO1.NTC.6356953&amp;isFromPublicArea=True&amp;isModal=False</t>
  </si>
  <si>
    <t>OPSP-VIN-0231-2024</t>
  </si>
  <si>
    <t>CO1.REQ.6466918</t>
  </si>
  <si>
    <t>PRESTAR LOS SERVICIOS PROFESIONALES EN EL GRUPO DE CONTABILIDAD DE LA UNIVERSIDAD DEL MAGDALENA. PARA EL CUMPLIMIENTO DEL OBJETO EL CONTRATISTA SE COMPROMETE A CUMPLIR CON EL APOYO EN LAS SIGUIENTES ACTIVIDADES: 1. APOYAR A LA VICERRECTORIA DE INVESTIGACIÓN EN CONJUNTO CON EL GRUPO DE CONTABILIDAD EN LA ELABORACIÓN DE CUENTAS POR PAGAR Y OBLIGACIONES PRESUPUESTALES. 2. APOYAR EN LA ELABORACIÓN DE LOS INFORMES FINANCIEROS DE LOS PROYECTOS EXTERNOS DE LA VICERRECTORÍA DE INVESTIGACIÓN. 3. APOYAR EN LA LEGALIZACIÓN DE LOS AVANCES, LA ELABORACIÓN DE LOS INFORMES Y FORMATOS QUE SE LE OTORGUE A LOS DOCENTES, ADMINISTRATIVOS DESDE LA VICERRECTORÍA DE INVESTIGACIÓN. 4. APOYAR AL TÉCNICO ADMINISTRATIVO DEL GRUPO DE CONTABILIDAD EN LA ELABORACIÓN Y EXPEDICIÓN DE CERTIFICADOS DE PAZ Y SALVO DE AVANCES, AUTORIZADOS POR LA VICERRECTORÍA DE INVESTIGACIÓN. 5. APOYAR AL PROFESIONAL ESPECIALIZADO DEL GRUPO DE CONTABILIDAD EN LAS ACTIVIDADES INHERENTES PROP</t>
  </si>
  <si>
    <t>DALIANYS DE JESÚS PASTRANA MARTÍNEZ</t>
  </si>
  <si>
    <t>https://community.secop.gov.co/Public/Tendering/OpportunityDetail/Index?noticeUID=CO1.NTC.6354106&amp;isFromPublicArea=True&amp;isModal=False</t>
  </si>
  <si>
    <t>OPSP-VIN-0232-2024</t>
  </si>
  <si>
    <t>CO1.REQ.6466788</t>
  </si>
  <si>
    <t>PRESTAR LOS SERVICIOS PROFESIONALES COMO COORDINADOR ACADÉMICO, FINANCIADO POR EL CONTRATO DE PRESTACIÓN DE SERVICIOS FY2024-09 SUSCRITO ENTRE CONEXIÓN COLOMBIA Y LA UNIVERSIDAD DEL MAGDALENA. ACTIVIDADES: 1. ORGANIZAR LOS MÓDULOS. 2. ORGANIZAR LOS MICRODISEÑOS. 3. REALIZAR REUNIONES CON DOCENTES. 4. REALIZAR EL SEGUIMIENTO Y ACOMPAÑAMIENTO EN EL DESARROLLO DE MÓDULOS. 5. REVISAR INFORMES PARCIALES POR MODULO. 6. CONSTRUIR EL INFORME FINAL DESARROLLO ACADÉMICO DE DIPLOMADOS.</t>
  </si>
  <si>
    <t>PEDRO LUIS NAVARRO HERNÁNDEZ</t>
  </si>
  <si>
    <t>https://community.secop.gov.co/Public/Tendering/OpportunityDetail/Index?noticeUID=CO1.NTC.6354026&amp;isFromPublicArea=True&amp;isModal=False</t>
  </si>
  <si>
    <t>OPSP-VIN-0233-2024</t>
  </si>
  <si>
    <t>CO1.REQ.6466967</t>
  </si>
  <si>
    <t>PRESTAR LOS SERVICIOS PROFESIONALES EN MARCO DEL PROYECTO DE INVESTIGACIÓN “RECONVERSIÓN LABORAL Y EDUCACIÓN VOCACIONAL EN EL “CORREDOR VIDA” DEL CESAR Y MAGDALENA: ENFRENTANDO LA SALIDA DEL CARBÓN”, FINANCIADO POR EL CONVENIO DE SUBVENCIÓN 148659 SUSCRITO ENTRE LA FUNDACIÓN FORD Y LA UNIVERSIDAD DEL MAGDALENA. ACTIVIDADES: 1. REALIZAR EL SEGUIMIENTO A LOS MOVIMIENTOS DE SOLICITUDES DE ADICIÓN EXPEDIDOS O GENERADOS POR LA VICERRECTORÍA DE INVESTIGACIÓN Y QUE SE ENVÍAN AL GRUPO DE PRESUPUESTO PARA TRAMITE DE INCORPORACIÓN DE RECURSOS. 2. REALIZAR EL SEGUIMIENTO A LOS MOVIMIENTOS DE SOLICITUDES DE TRASLADOS PRESUPUESTALES QUE GENERA LA VICERRECTORÍA DE INVESTIGACIÓN Y QUE SON EMITIDOS AL GRUPO DE PRESUPUESTO PARA CRÉDITOS Y CONTRA CRÉDITO EN PROYECTOS DE PLAN DE ACCIÓN DE FONDO DE INVESTIGACIÓN. 3. REALIZAR EL SEGUIMIENTO A LOS MOVIMIENTOS DE SOLICITUDES DE TRASLADOS PRESUPUESTALES QUE GENERA LA VICERRECTORÍA DE INVESTIGACIÓN Y QUE SON EMITI</t>
  </si>
  <si>
    <t>https://community.secop.gov.co/Public/Tendering/OpportunityDetail/Index?noticeUID=CO1.NTC.6354118&amp;isFromPublicArea=True&amp;isModal=False</t>
  </si>
  <si>
    <t>OPSP-VIN-0234-2024</t>
  </si>
  <si>
    <t>CO1.REQ.6467623</t>
  </si>
  <si>
    <t>PRESTAR LOS SERVICIOS PROFESIONALES EN EL GRUPO DE CONTABILIDAD DE LA UNIVERSIDAD DEL MAGDALENA. ACTIVIDADES: 1. APOYAR AL GRUPO DE CONTABILIDAD EN LA ELABORACIÓN DE CUENTAS POR PAGAR Y OBLIGACIONES PRESUPUESTALES. 2. APOYAR AL PROFESIONAL ESPECIALIZADO DEL GRUPO DE CONTABILIDAD EN LA ELABORACIÓN DE LOS INFORMES FINANCIEROS DE AVANCES Y FINALES DE PROYECTOS. 3. APOYAR AL TÉCNICO ADMINISTRATIVO DEL GRUPO DE CONTABILIDAD EN LA ELABORACIÓN Y EXPEDICIÓN DE CERTIFICADOS DE PAZ Y SALVO DE AVANCES, AUTORIZADOS POR LA VICERRECTORÍA DE INVESTIGACIÓN. 4. ASESORAR AL PROFESIONAL ESPECIALIZADO DEL GRUPO DE CONTABILIDAD EN LA PREPARACIÓN Y PRESENTACIÓN DE LAS DIFERENTES DECLARACIONES TRIBUTARIAS (IMPUESTOS NACIONALES Y TERRITORIALES) QUE CORRESPONDE PRESENTAR A LA UNIVERSIDAD DEL MAGDALENA SEGÚN SUS DEBERES FORMALES. 5. APOYAR AL TÉCNICO ADMINISTRATIVO DEL GRUPO DE CONTABILIDAD EN TODO LO RELACIONADO CON EL PROCESO DE DEVOLUCIÓN DE IVA, QUE DEBE PRESEN</t>
  </si>
  <si>
    <t xml:space="preserve">DEWAR LOPEZ MORGAN </t>
  </si>
  <si>
    <t>https://community.secop.gov.co/Public/Tendering/OpportunityDetail/Index?noticeUID=CO1.NTC.6354050&amp;isFromPublicArea=True&amp;isModal=False</t>
  </si>
  <si>
    <t>OPSP-VIN-0235-2024</t>
  </si>
  <si>
    <t>CO1.REQ.6482952</t>
  </si>
  <si>
    <t>PRESTACIÓN DE SERVICIOS PROFESIONAL EN MARCO DEL PROYECTO DE INVESTIGACIÓN EXTERNO: “CALIDAD DEL AGUA Y RECONOCIMIENTO BIOLÓGICO PORTUARIO DE REFERENCIA PARA LA GESTIÓN DE AGUAS DE LASTRE”, CORRESPONDIENTE AL CONTRATO DE FINANCIAMIENTO DE RECUPERACIÓN CONTINGENTE N° 2021-1024 DE 2021 CELEBRADO ENTRE EL INSTITUTO COLOMBIANO DE CRÉDITO EDUCATIVO Y ESTUDIOS TÉCNICOS EN EL EXTERIOR "MARIANO OSPINA PÉREZ" - ICETEX, EL MINISTERIO DE CIENCIA, TECNOLOGÍA E INNOVACIÓN Y LA UNIVERSIDAD DEL MAGDALENA. ACTIVIDADES: 1. ELABORAR CARTILLA E INFOGRAFÍA. 2. APOYAR EN LA ELABORACIÓN DE ESTRATEGIAS PEDAGÓGICAS. 3. APOYAR EN LOGÍSTICA PARA LAS CONFERENCIAS EN ZOOPLANCTON MARINO. 4. APOYAR EN LA ELABORACIÓN DE ARTÍCULO DE DIVULGACIÓN EN CALIDAD AMBIENTAL MARINA.</t>
  </si>
  <si>
    <t>https://community.secop.gov.co/Public/Tendering/OpportunityDetail/Index?noticeUID=CO1.NTC.6370952&amp;isFromPublicArea=True&amp;isModal=False</t>
  </si>
  <si>
    <t>OPSP-VIN-0236-2024</t>
  </si>
  <si>
    <t>CO1.REQ.6482973</t>
  </si>
  <si>
    <t>PRESTAR LOS SERVICIOS PROFESIONALES EN EL CENTRO DE GENÉTICA Y BIOLOGÍA MOLECULAR DE LA UNIVERSIDAD DEL MAGDALENA. ACTIVIDADES: 1. REVISAR INFORMACIÓN BIBLIOGRÁFICA PARA LA CONSTRUCCIÓN Y ESTRUCTURACIÓN DE INFORMES. 2. REVISAR Y DESCARGAR SECUENCIAS/TRANSCRIPTOMAS NECESARIOS PARA MAPEAR LA EXPRESIÓN DE GENES DE INTERÉS. 3. VERIFICAR Y FILTRAR LA CALIDAD DE LA INFORMACIÓN OBTENIDA DE LA SECUENCIACIÓN. 4. MAPEAR LOS GENES OBJETO DE ESTUDIO Y ESTABLECER SUS NIVELES DE EXPRESIÓN. 5. GENERAR Y ORGANIZAR LOS RESULTADOS DE LOS NIVELES DE EXPRESIÓN DE LOS GENES OBJETO DE ESTUDIO. 6. ENTREGAR UN INFORME TIPO ARTÍCULO CIENTÍFICO CON LOS RESULTADOS Y ANÁLISIS REALIZADOS.</t>
  </si>
  <si>
    <t>EDISON RAFAEL LEA CHARRIS</t>
  </si>
  <si>
    <t>JUAN CARLOS AGUIRRE PABÓN</t>
  </si>
  <si>
    <t>https://community.secop.gov.co/Public/Tendering/OpportunityDetail/Index?noticeUID=CO1.NTC.6370791&amp;isFromPublicArea=True&amp;isModal=False</t>
  </si>
  <si>
    <t>OPSP-VIN-0237-2024</t>
  </si>
  <si>
    <t>CO1.REQ.6483447</t>
  </si>
  <si>
    <t xml:space="preserve">PRESTACIÓN DE SERVICIOS PROFESIONALES EN LA VICERRECTORÍA DE INVESTIGACIÓN DE LA UNIVERSIDAD DEL MAGDALENA. ACTIVIDADES: 1. COADYUVAR EN LA GESTIÓN Y PROMOCIÓN DE PROCESOS E INICIATIVAS DE APROPIACIÓN SOCIAL DEL CONOCIMIENTO GENERADAS DESDE LOS ACTORES DEL SICTICE. 2. APOYAR EN LA EJECUCIÓN DE LA PRODUCCIÓN AUDIOVISUAL Y DESARROLLO DE LAS PIEZAS AUDIOVISUALES REQUERIDAS POR LA VICERRECTORÍA DE INVESTIGACIÓN Y SUS UNIDADES. 3. ACOMPAÑAR LAS ACTIVIDADES DE GRABACIÓN CON CÁMARA FIJA, DE VIDEO, DRONES Y DEMÁS EQUIPOS. 4. APOYAR EN LA COORDINACIÓN Y EJECUCIÓN DE GRABACIONES DE IMÁGENES PARA LOS MATERIALES AUDIOVISUALES REQUERIDOS POR LA VICERRECTORÍA DE INVESTIGACIÓN Y SUS UNIDADES. 5. GENERAR EL MONTAJE DE IMÁGENES PARA VIDEOS Y ANIMACIÓN DE CONTENIDO REQUERIDOS POR LA VICERRECTORÍA DE INVESTIGACIÓN Y SUS UNIDADES. 6. APOYAR LOS PROCESOS DE EDICIÓN Y POSTPRODUCCIÓN DE MATERIALES AUDIOVISUALES REQUERIDAS POR LA VICERRECTORÍA DE INVESTIGACIÓN Y </t>
  </si>
  <si>
    <t>https://community.secop.gov.co/Public/Tendering/OpportunityDetail/Index?noticeUID=CO1.NTC.6375093&amp;isFromPublicArea=True&amp;isModal=False</t>
  </si>
  <si>
    <t>OPSP-VIN-0238-2024</t>
  </si>
  <si>
    <t>CO1.REQ.6483461</t>
  </si>
  <si>
    <t xml:space="preserve">PRESTAR LOS SERVICIOS PROFESIONALES EN EL CENTRO DE INNOVACIÓN Y EMPRENDIMIENTO DE LA VICERRECTORÍA DE INVESTIGACIÓN DE LA UNIVERSIDAD DEL MAGDALENA. ACTIVIDADES: 1. APOYAR A LA DIRECCIÓN DEL CENTRO DE INNOVACIÓN Y EMPRENDIMIENTO- CIE EN LA ELABORACIÓN Y RECOLECCIÓN DE DOCUMENTOS REQUERIDOS EN CONVOCATORIAS, CONVENIOS O PROYECTOS RELACIONADAS CON EL FOMENTO Y FORTALECIMIENTO DE PROCESOS DE INNOVACIÓN Y EMPRENDIMIENTO, ASÍ COMO APOYAR EL CUMPLIMIENTO DE REQUISITOS DOCUMENTAL, ADMINISTRATIVO Y CONTRACTUAL REQUERIDOS PARA SU EJECUCIÓN FINANCIERA. 2. APOYAR A LA DIRECCIÓN DEL CIE EN LA REVISIÓN DE LOS PRESUPUESTOS, SOLICITUDES DE CDP, PÓLIZAS Y OTROS PROCESOS ADMINISTRATIVOS DE LAS PROPUESTAS /PROYECTOS EN LAS CUALES PARTICIPA EL CIE. 3. BRINDAR APOYO A LA DIRECCIÓN DEL CIE EN EL DILIGENCIAMIENTO, INSCRIPCIÓN Y ACTUALIZACIÓN DE LOS PROYECTOS EN EL SISTEMA DE INFORMACIÓN DE LA VICERRECTORÍA DE INVESTIGACIÓN. 4. APOYAR A LA DIRECCIÓN DEL CIE EN </t>
  </si>
  <si>
    <t>https://community.secop.gov.co/Public/Tendering/OpportunityDetail/Index?noticeUID=CO1.NTC.6375622&amp;isFromPublicArea=True&amp;isModal=False</t>
  </si>
  <si>
    <t>OPSP-VIN-0239-2024</t>
  </si>
  <si>
    <t>CO1.REQ.6483819</t>
  </si>
  <si>
    <t>PRESTAR LOS SERVICIOS PROFESIONALES EN EL CENTRO DE INNOVACIÓN Y EMPRENDIMIENTO DE LA VICERRECTORÍA DE INVESTIGACIÓN DE LA UNIVERSIDAD DEL MAGDALENA. ACTIVIDADES: 1. BRINDAR APOYO LOGÍSTICO A LA DIRECCIÓN DEL CIE EN EL DISEÑO Y TRANSFERENCIA DE METODOLOGÍAS Y LA REALIZACIÓN DE ACTIVIDADES DE SENSIBILIZACIÓN, FORMACIÓN Y FOMENTO DEL EMPRENDIMIENTO ARTÍSTICO, CULTURAL E INNOVACIÓN SOCIAL EN LA COMUNIDAD UNIMAGDALENA Y SU ÁREA DE INFLUENCIA. 2. BRINDAR SOPORTE A LA DIRECCIÓN DEL CIE EN EL DESARROLLO DE MENTORÍAS Y SEGUIMIENTO A LA EJECUCIÓN DE LAS PRÁCTICAS DE INNOVACIÓN Y EMPRENDIMIENTOS DE CREACIÓN ARTÍSTICA, CULTURAL Y DE INDUSTRIAS CREATIVAS. 3. BRINDAR APOYO LOGÍSTICO Y SOPORTE A LA DIRECCIÓN DEL CIE EN LA IDENTIFICACIÓN Y EJECUCIÓN DE PROGRAMAS Y PROYECTOS, ASÍ COMO VENTA DE SERVICIOS QUE FORTALEZCAN LAS INICIATIVAS DE CREACIÓN ARTÍSTICA, CULTURAL, INDUSTRIAS CREATIVAS E INNOVACIÓN SOCIAL EN LA COMUNIDAD UNIMAGDALENA Y SU ÁREA DE INFLUE</t>
  </si>
  <si>
    <t>AURA MARIA MENA DE LA CRUZ</t>
  </si>
  <si>
    <t>https://community.secop.gov.co/Public/Tendering/OpportunityDetail/Index?noticeUID=CO1.NTC.6375636&amp;isFromPublicArea=True&amp;isModal=False</t>
  </si>
  <si>
    <t>OPSP-VIN-0240-2024</t>
  </si>
  <si>
    <t>CO1.REQ.6483863</t>
  </si>
  <si>
    <t>PRESTACIÓN DE SERVICIOS PROFESIONALES EN EL CENTRO DE INNOVACIÓN Y EMPRENDIMIENTO DE LA UNIVERSIDAD DEL MAGDALENA. ACTIVIDADES: 1. BRINDAR SOPORTE Y APOYO LOGÍSTICO A LA DIRECCIÓN DEL CIE EN LA CONSTRUCCIÓN DE METODOLOGÍAS, DISEÑO Y EJECUCIÓN DE ACTIVIDADES DE SENSIBILIZACIÓN, ASESORÍA Y FORMACIÓN EN EL FOMENTO DEL EMPRENDIMIENTO Y LA INNOVACIÓN EN TODAS SUS FORMAS, DIRIGIDAS PARA TODA LA COMUNIDAD UNIVERSITARIA Y PÚBLICOS DE INTERÉS DEL CIE. 2. BRINDAR MENTORÍAS Y HACER SEGUIMIENTO A LAS ACTIVIDADES RELACIONADAS CON LA PROMOCIÓN, DESARROLLO, EVALUACIÓN Y FINALIZACIÓN DE LAS PRÁCTICAS DE EMPRENDIMIENTO E INNOVACIÓN. 3. BRINDAR APOYO LOGÍSTICO A LA DIRECCIÓN DEL CIE O EN LA ATENCIÓN DE REQUERIMIENTOS DE LA COMUNIDAD UNIMAGDALENA Y DE LOS PÚBLICOS DE INTERÉS PARA LA REALIZACIÓN DE ACTIVIDADES RELACIONADAS CON EMPRENDIMIENTO E INNOVACIÓN. 4. BRINDAR SOPORTE A LA DIRECCIÓN DEL CIE EN LA ELABORACIÓN DE DOCUMENTOS CONCEPTUALES, INFORMES, COMUNIC</t>
  </si>
  <si>
    <t>https://community.secop.gov.co/Public/Tendering/OpportunityDetail/Index?noticeUID=CO1.NTC.6375638&amp;isFromPublicArea=True&amp;isModal=False</t>
  </si>
  <si>
    <t>OPSP-VIN-0241-2024</t>
  </si>
  <si>
    <t>CO1.REQ.6484185</t>
  </si>
  <si>
    <t>PRESTAR LOS SERVICIOS PROFESIONALES EN EL CENTRO DE INNOVACIÓN Y EMPRENDIMIENTO DE LA UNIVERSIDAD DEL MAGDALENA. ACTIVIDADES: 1. BRINDAR SOPORTE Y APOYO LOGÍSTICO A LA DIRECCIÓN DEL CIE EN LA CONSTRUCCIÓN DE METODOLOGÍAS, DISEÑO Y EJECUCIÓN DE ACTIVIDADES DE SENSIBILIZACIÓN, ASESORÍA Y FORMACIÓN EN EL FOMENTO DEL EMPRENDIMIENTO Y LA INNOVACIÓN EN TODAS SUS FORMAS, DIRIGIDAS PARA TODA LA COMUNIDAD UNIVERSITARIA Y PÚBLICOS DE INTERÉS DEL CIE. 2. BRINDAR MENTORÍAS Y HACER SEGUIMIENTO A LAS ACTIVIDADES RELACIONADAS CON LA PROMOCIÓN, DESARROLLO, EVALUACIÓN Y FINALIZACIÓN DE LAS PRÁCTICAS DE EMPRENDIMIENTO E INNOVACIÓN. 3. BRINDAR APOYO LOGÍSTICO A LA DIRECCIÓN DEL CIE EN LA ATENCIÓN DE REQUERIMIENTOS DE LA COMUNIDAD UNIMAGDALENA Y DE LOS PÚBLICOS DE INTERÉS DEL CIE PARA LA REALIZACIÓN DE ACTIVIDADES RELACIONADAS CON EMPRENDIMIENTO E INNOVACIÓN. 4. BRINDAR SOPORTE A LA DIRECCIÓN DEL CIE EN LA ELABORACIÓN DE DOCUMENTOS CONCEPTUALES, INFORMES, COM</t>
  </si>
  <si>
    <t>MARIA PAULA SOSSA LONDOÑO</t>
  </si>
  <si>
    <t>https://community.secop.gov.co/Public/Tendering/OpportunityDetail/Index?noticeUID=CO1.NTC.6375475&amp;isFromPublicArea=True&amp;isModal=False</t>
  </si>
  <si>
    <t>OPSP-VIN-0242-2024</t>
  </si>
  <si>
    <t>CO1.REQ.6484197</t>
  </si>
  <si>
    <t>PRESTACIÓN DE SERVICIOS PROFESIONALES EN EL CENTRO DE INNOVACIÓN Y EMPRENDIMIENTO DE LA UNIVERSIDAD DEL MAGDALENA. ACTIVIDADES: 1. BRINDAR SOPORTE Y APOYO LOGÍSTICO A LA DIRECCIÓN DEL CIE EN LA CONSTRUCCIÓN DE METODOLOGÍAS, DISEÑO Y EJECUCIÓN DE ACTIVIDADES DE SENSIBILIZACIÓN, ASESORÍA Y FORMACIÓN EN EL FOMENTO DEL EMPRENDIMIENTO Y LA INNOVACIÓN EN TODAS SUS FORMAS, DIRIGIDAS PARA TODA LA COMUNIDAD UNIVERSITARIA Y PÚBLICOS DE INTERÉS DEL CIE. 2. BRINDAR MENTORÍAS Y HACER SEGUIMIENTO A LAS ACTIVIDADES RELACIONADAS CON LA PROMOCIÓN, DESARROLLO, EVALUACIÓN Y FINALIZACIÓN DE LAS PRÁCTICAS DE EMPRENDIMIENTO E INNOVACIÓN. 3. BRINDAR APOYO LOGÍSTICO A LA DIRECCIÓN DEL CENTRO DE INNOVACIÓN Y EMPRENDIMIENTO EN LA ATENCIÓN DE REQUERIMIENTOS DE LA COMUNIDAD UNIMAGDALENA Y DE LOS PÚBLICOS DE INTERÉS DEL CIE PARA LA REALIZACIÓN DE ACTIVIDADES RELACIONADAS CON EMPRENDIMIENTO E INNOVACIÓN. 4. BRINDAR SOPORTE A LA DIRECCIÓN DEL CENTRO DE INNOVACIÓN Y EMPR</t>
  </si>
  <si>
    <t>https://community.secop.gov.co/Public/Tendering/OpportunityDetail/Index?noticeUID=CO1.NTC.6375415&amp;isFromPublicArea=True&amp;isModal=False</t>
  </si>
  <si>
    <t>OPSP-VIN-0243-2024</t>
  </si>
  <si>
    <t>CO1.REQ.6485812</t>
  </si>
  <si>
    <t>PRESTAR LOS SERVICIOS PROFESIONALES EN LA VICERRECTORÍA DE INVESTIGACIÓN DE LA UNIVERSIDAD DEL MAGDALENA. PARA EL CUMPLIMIENTO DEL OBJETO EL CONTRATISTA SE COMPROMETE A CUMPLIR CON LAS SIGUIENTES ACTIVIDADES: 1. DISEÑAR, ORGANIZAR Y EJECUTAR EL PROCESO DE CREACIÓN DE LAS AGRUPACIONES MUSICALES QUE, CON BASE EN LOS DIFERENTES PROGRAMAS DE FORMACIÓN MUSICAL DESARROLLADOS DESDE LA DIRECCIÓN DE PROYECCIÓN CULTURAL. 2. DIRIGIR LA CONVOCATORIA Y CONFORMACIÓN DE LA ORQUESTA SINFÓNICA DE LA UNIVERSIDAD DEL MAGDALENA. 3. COMO RESPONSABLE DE LA DIRECCIÓN MUSICAL DE LA ORQUESTA, DEBERÁ PRESENTAR UNA PROPUESTA ARTÍSTICA Y MUSICAL PARA LA ORQUESTA SINFÓNICA. 4. DIRIGIR Y ORIENTAR, EN TODOS LOS ASPECTOS TÉCNICOS EL PROCESO PEDAGÓGICO Y DE FORMACIÓN MUSICAL. 5. DISEÑAR UNA ESTRATEGIA DE APOYO AL SISTEMA DE MUSEOS PARA EL DESARROLLO DE ACTIVIDADES CULTURALES DEL ÁREA DE LAS ARTES MUSICALES EN LAS DIFERENTES COMUNAS DEL DISTRITO Y EL DEPARTAMENTO DEL MAGDA</t>
  </si>
  <si>
    <t>https://community.secop.gov.co/Public/Tendering/OpportunityDetail/Index?noticeUID=CO1.NTC.6375446&amp;isFromPublicArea=True&amp;isModal=False</t>
  </si>
  <si>
    <t>OPSP-VIN-0244-2024</t>
  </si>
  <si>
    <t>CO1.REQ.6485828</t>
  </si>
  <si>
    <t>https://community.secop.gov.co/Public/Tendering/OpportunityDetail/Index?noticeUID=CO1.NTC.6375632&amp;isFromPublicArea=True&amp;isModal=False</t>
  </si>
  <si>
    <t>OPSP-VIN-0245-2024</t>
  </si>
  <si>
    <t> CO1.REQ.6486312</t>
  </si>
  <si>
    <t>PRESTAR LOS SERVICIOS PROFESIONALES EN EL CENTRO DE INNOVACIÓN Y EMPRENDIMIENTO DE LA UNIVERSIDAD DEL MAGDALENA. PARA EL CUMPLIMIENTO DEL OBJETO EL CONTRATISTA SE COMPROMETE A CUMPLIR CON LAS SIGUIENTES ACTIVIDADES: 1. BRINDAR SOPORTE A LA DIRECCIÓN DEL CENTRO DE INNOVACIÓN Y EMPRENDIMIENTO CIE, EN EL DISEÑO METODOLÓGICO Y REALIZACIÓN DE ACTIVIDADES DE FOMENTO Y FORTALECIMIENTO DE LA MENTALIDAD EMPRENDEDORA EN SUS DIVERSAS FORMAS. 2. BRINDAR SOPORTE A LA DIRECCIÓN DEL CENTRO DE INNOVACIÓN Y EMPRENDIMIENTO EN LA ELABORACIÓN DE DOCUMENTOS CONCEPTUALES, INFORMES, COMUNICACIONES, RECOPILACIÓN, ACTUALIZACIÓN Y SEGUIMIENTO DE INDICADORES RELACIONADOS CON LAS ACTIVIDADES REALIZADAS POR EL CIE. 3. BRINDAR MENTORÍAS Y HACER SEGUIMIENTO A LAS ACTIVIDADES RELACIONADAS CON LA PROMOCIÓN, DESARROLLO, EVALUACIÓN Y FINALIZACIÓN DE LAS PRÁCTICAS DE EMPRENDIMIENTO E INNOVACIÓN. 4. BRINDAR SOPORTE Y APOYO LOGÍSTICO A LA DIRECCIÓN DEL CIE EN EL FORTALECIMIENT</t>
  </si>
  <si>
    <t>https://community.secop.gov.co/Public/Tendering/OpportunityDetail/Index?noticeUID=CO1.NTC.6375536&amp;isFromPublicArea=True&amp;isModal=False</t>
  </si>
  <si>
    <t>OPSP-VIN-0246-2024</t>
  </si>
  <si>
    <t>CO1.REQ.6486273</t>
  </si>
  <si>
    <t>PRESTAR LOS SERVICIOS PROFESIONALES EN EL CENTRO DE INNOVACIÓN Y EMPRENDIMIENTO CIE. PARA EL CUMPLIMIENTO DEL OBJETO EL CONTRATISTA SE COMPROMETE A CUMPLIR CON LAS SIGUIENTES ACTIVIDADES: 1. BRINDAR SOPORTE Y APOYO LOGÍSTICO A LA DIRECCIÓN DEL CENTRO DE INNOVACIÓN Y
EMPRENDIMIENTO-CIE EN EL DISEÑO Y EJECUCIÓN DE METODOLOGÍAS, ACTIVIDADES DE SENSIBILIZACIÓN, ASESORÍA Y FORMACIÓN ORIENTADAS AL FOMENTO DEL EMPRENDIMIENTO Y LA INNOVACIÓN EN TODAS SUS FORMAS, DIRIGIDAS PARA TODA LA COMUNIDAD UNIVERSITARIA Y PÚBLICOS DE INTERÉS DEL CIE. 2. BRINDAR MENTORÍAS Y HACER SEGUIMIENTO A LAS ACTIVIDADES RELACIONADAS CON LA PROMOCIÓN, DESARROLLO, EVALUACIÓN Y FINALIZACIÓN DE LAS PRÁCTICAS DE EMPRENDIMIENTO E INNOVACIÓN. 3. BRINDAR APOYO LOGÍSTICO A LA DIRECCIÓN DEL CIE EN LA ATENCIÓN DE REQUERIMIENTOS DE LA COMUNIDAD UNIMAGDALENA Y DE LOS PÚBLICOS DE INTERÉS DEL CIE PARA LA REALIZACIÓN DE ACTIVIDADES RELACIONADAS CON EMPRENDIMIENTO E INNOVACIÓN. 4. BRINDA</t>
  </si>
  <si>
    <t>https://community.secop.gov.co/Public/Tendering/OpportunityDetail/Index?noticeUID=CO1.NTC.6375957&amp;isFromPublicArea=True&amp;isModal=False</t>
  </si>
  <si>
    <t>OPSP-VIN-0247-2024</t>
  </si>
  <si>
    <t>CO1.REQ.6486367</t>
  </si>
  <si>
    <t>PRESTAR LOS SERVICIOS PROFESIONALES EN EL CENTRO DE INNOVACIÓN Y EMPRENDIMIENTO CIE. ACTIVIDADES: 1. BRINDAR SOPORTE A LA DIRECCIÓN DEL CENTRO DE INNOVACIÓN Y EMPRENDIMIENTO- CIE, EN EL DISEÑO METODOLÓGICO Y EJECUCIÓN DE ACTIVIDADES DE FOMENTO Y FORTALECIMIENTO DE PROCESOS Y PRODUCTOS DE INNOVACIÓN EN SUS DIVERSAS FORMAS. 2. BRINDAR SOPORTE A LA DIRECCIÓN DEL CENTRO DE INNOVACIÓN Y EMPRENDIMIENTO EN LA ELABORACIÓN DE DOCUMENTOS CONCEPTUALES, INFORMES, COMUNICACIONES, RECOPILACIÓN, ACTUALIZACIÓN Y SEGUIMIENTO DE INDICADORES DEL POA Y RELACIONADOS CON PROYECTOS, INICIATIVAS, VENTAS DE SERVICIOS Y ACTIVIDADES REALIZADAS POR EL CIE. 3. BRINDAR MENTORÍAS Y HACER SEGUIMIENTO A LAS ACTIVIDADES RELACIONADAS CON LA PROMOCIÓN, DESARROLLO, EVALUACIÓN Y FINALIZACIÓN DE LAS PRÁCTICAS DE INNOVACIÓN Y EMPRENDIMIENTO. 4. BRINDAR SOPORTE Y APOYO LOGÍSTICO A LA DIRECCIÓN DEL CIE EN EL FORTALECIMIENTO DE LAS RELACIONES CON LA COMUNIDAD UNIVERSITARIA Y PÚBLIC</t>
  </si>
  <si>
    <t>https://community.secop.gov.co/Public/Tendering/OpportunityDetail/Index?noticeUID=CO1.NTC.6375995&amp;isFromPublicArea=True&amp;isModal=False</t>
  </si>
  <si>
    <t>OPSP-VIN-0248-2024</t>
  </si>
  <si>
    <t>CO1.REQ.6489435</t>
  </si>
  <si>
    <t>PRESTAR LOS SERVICIOS PROFESIONALES EN LA VICERRECTORÍA DE INVESTIGACIÓN DE LA UNIVERSIDAD DEL MAGDALENA. ACTIVIDADES: 1. COADYUVAR EN LA GESTIÓN Y PROMOCIÓN DE PROCESOS E INICIATIVAS DE APROPIACIÓN SOCIAL DEL CONOCIMIENTO GENERADAS DESDE LOS ACTORES DEL SICTICE. 2. APOYAR EN LA EJECUCIÓN DE LA PRODUCCIÓN AUDIOVISUAL Y DESARROLLO DE LAS PIEZAS AUDIOVISUALES REQUERIDAS POR LA VICERRECTORÍA DE INVESTIGACIÓN Y SUS UNIDADES. 3. ACOMPAÑAMIENTO A LAS ACTIVIDADES DE GRABACIÓN CON CÁMARA FIJA, DE VIDEO, DRONES Y DEMÁS EQUIPOS. 4. APOYAR EN LA COORDINACIÓN Y EJECUCIÓN DE GRABACIONES DE IMÁGENES PARA LOS MATERIALES AUDIOVISUALES REQUERIDOS POR LA VICERRECTORÍA DE INVESTIGACIÓN Y SUS UNIDADES. 5. GENERAR EL MONTAJE DE IMÁGENES PARA VIDEOS Y ANIMACIÓN DE CONTENIDO REQUERIDOS POR LA VICERRECTORÍA DE INVESTIGACIÓN Y SUS UNIDADES. 6. APOYAR LOS PROCESOS DE EDICIÓN Y POSTPRODUCCIÓN DE MATERIALES AUDIOVISUALES REQUERIDAS POR LA VICERRECTORÍA DE INVESTIGACI</t>
  </si>
  <si>
    <t>FABIÁN ANDRÉS MARTÍNEZ GUERRERO</t>
  </si>
  <si>
    <t>https://community.secop.gov.co/Public/Tendering/OpportunityDetail/Index?noticeUID=CO1.NTC.6375651&amp;isFromPublicArea=True&amp;isModal=False</t>
  </si>
  <si>
    <t>OPSP-VIN-0249-2024</t>
  </si>
  <si>
    <t>CO1.REQ.6489813</t>
  </si>
  <si>
    <t>PRESTACIÓN DE SERVICIOS PROFESIONALES EN LA VICERRECTORÍA DE INVESTIGACIÓN DE LA UNIVERSIDAD DEL MAGDALENA. ACTIVIDADES: ACTIVIDADES: 1. COADYUDAR EN LA GESTIÓN Y PROMOCIÓN DE PROCESOS E INICIATIVAS DE APROPIACIÓN SOCIAL DEL CONOCIMIENTO GENERADAS DESDE LOS ACTORES DEL SICTICE. 2. APOYAR EN LA EJECUCIÓN DE LA PRODUCCIÓN AUDIOVISUAL Y DESARROLLO DE LAS PIEZAS AUDIOVISUALES REQUERIDAS POR LA VICERRECTORÍA DE INVESTIGACIÓN Y SUS UNIDADES. 3. ACOMPAÑAMIENTO A LAS ACTIVIDADES DE GRABACIÓN CON CÁMARA FIJA, DE VIDEO, DRONES Y DEMÁS EQUIPOS. 4. APOYAR EN LA COORDINACIÓN Y EJECUCIÓN DE GRABACIONES DE IMÁGENES PARA LOS MATERIALES AUDIOVISUALES REQUERIDOS POR LA VICERRECTORÍA DE INVESTIGACIÓN Y SUS UNIDADES. 5. GENERAR EL MONTAJE DE IMÁGENES PARA VIDEOS Y ANIMACIÓN DE CONTENIDO REQUERIDOS POR LA VICERRECTORÍA DE INVESTIGACIÓN Y SUS UNIDADES. 6. APOYAR LOS PROCESOS DE EDICIÓN Y POSTPRODUCCIÓN DE MATERIALES AUDIOVISUALES REQUERIDAS POR LA VICERRECTORÍA</t>
  </si>
  <si>
    <t>LEIDY TATIANA MAHECHA CHICUE</t>
  </si>
  <si>
    <t>https://community.secop.gov.co/Public/Tendering/OpportunityDetail/Index?noticeUID=CO1.NTC.6375814&amp;isFromPublicArea=True&amp;isModal=False</t>
  </si>
  <si>
    <t>OPSP-VIN-0250-2024</t>
  </si>
  <si>
    <t>CO1.REQ.6489990</t>
  </si>
  <si>
    <t xml:space="preserve">PRESTAR LOS SERVICIOS PROFESIONALES EN LA VICERRECTORÍA DE INVESTIGACIÓN DE LA UNIVERSIDAD DEL MAGDALENA. ACTIVIDADES: 1. APOYAR LA PLANEACIÓN DE TALLERES, CONVERSATORIOS, CHARLAS Y CICLOS DE CONFERENCIAS DE FORMACIÓN SOCIOHISTÓRICA Y PATRIMONIAL CON DIFERENTES INVITADOS AFINES A LA CULTURA, HUMANIDADES Y CIENCIAS SOCIALES. 2. APOYAR A LAS ACTIVIDADES CULTURALES QUE SE REALIZAN EN CONJUNTO CON OTRAS DEPENDENCIAS A TRAVÉS DEL SISTEMA DE MUSEOS Y LA DIRECCIÓN CULTURAL. 3. APOYAR EL DESARROLLO DE INVESTIGACIONES HISTÓRICAS QUE SOPORTEN LOS CONTENIDOS PARA EXPOSICIONES ITINERANTES VINCULADAS AL ÁREA DE LA DIRECCIÓN CULTURAL. 4. APOYAR EL DISEÑO DE ESTRATEGIAS DE APROPIACIÓN SOCIAL DE CONOCIMIENTOS CULTURALES DE LA CIUDAD A TRAVÉS DE DIFUSIÓN DE INFORMACIÓN POR PLATAFORMAS DIGITALES Y REDES SOCIALES. 5. APOYAR LA PLANEACIÓN, DISEÑO Y EJECUCIÓN DE RUTAS MUSEALES DE CARÁCTER HISTÓRICO Y PATRIMONIAL EN SANTA MARTA. 6. APOYAR LA PLANEACIÓN, DISEÑO </t>
  </si>
  <si>
    <t>JESSICA ROCÍO MORALES RAMBAUT</t>
  </si>
  <si>
    <t>https://community.secop.gov.co/Public/Tendering/OpportunityDetail/Index?noticeUID=CO1.NTC.6376076&amp;isFromPublicArea=True&amp;isModal=False</t>
  </si>
  <si>
    <t>OPSP-VIN-0251-2024</t>
  </si>
  <si>
    <t>CO1.REQ.6490567</t>
  </si>
  <si>
    <t>PRESTAR LOS SERVICIOS PROFESIONALES EN MARCO DEL PROYECTO DE INVESTIGACIÓN TITULADO "LARGOMETRAJE DOCUMENTAL LA MARCHA DEL HAMBRE FASE II". ACTIVIDADES: 1. COADYUVAR EN LA EDICIÓN DE LA PELÍCULA TENIENDO EN CUENTA OMISIONES DE TEMAS MUSICALES QUE NO SE PUEDEN LICENCIAR. 2. CONTRIBUIR EN LA EDICIÓN DEL SONIDO DE LA PELÍCULA TENIENDO EN CUENTA OMISIONES DE TEMAS MUSICALES QUE NO SE PUEDEN LICENCIAR. 3. APOYAR EN LA GENERACIÓN DE UN MÁSTER DE ALTA CALIDAD (2K). 4. APOYAR EN LA GENERACIÓN DE UN MÁSTER CON SUBTÍTULOS EN INGLÉS. 5. APOYAR EN LA GENERACIÓN DE DIVERSOS FORMATOS DE PROYECCIÓN PARA DISTINTAS VENTANAS DE EXHIBICIÓN. 6. DESARROLLAR UN (1) PRESKIT O BROSHURE DE LA PELÍCULA. 7. CREAR SIETE PIEZAS GRÁFICAS PUBLICITARIAS PARA EXHIBICIÓN DE LA PELÍCULA. 8. ORGANIZACIÓN DE DISCOS DUROS (INFORMACIÓN DEL PROYECTO).</t>
  </si>
  <si>
    <t>ANYELIN MARIA RODRIGUEZ GOMEZ</t>
  </si>
  <si>
    <t>SORANY MARÍN TREJOS</t>
  </si>
  <si>
    <t>https://community.secop.gov.co/Public/Tendering/OpportunityDetail/Index?noticeUID=CO1.NTC.6376372&amp;isFromPublicArea=True&amp;isModal=False</t>
  </si>
  <si>
    <t>OPSP-VIN-0252-2024</t>
  </si>
  <si>
    <t>CO1.REQ.6485567</t>
  </si>
  <si>
    <t>PRESTAR LOS SERVICIOS PROFESIONALES COMO TUTOR EN EL DIPLOMADO TITULADO: “TURISMO REGENERATIVO Y DESARROLLO COMUNITARIO SOSTENIBLE 2024”, FINANCIADO POR EL CONTRATO DE PRESTACIÓN DE SERVICIOS FY2024-09 SUSCRITO ENTRE CONEXIÓN COLOMBIA Y LA UNIVERSIDAD DEL MAGDALENA. PARA EL CUMPLIMIENTO DEL OBJETO CONTRACTUAL, EL CONTRATISTA SE COMPROMETE A DICTAR LOS SIGUIENTES MÓDULOS: 1. MODULO III: MODULO BIOLOGÍA Y REGENERACIÓN AMBIENTAL (GRUPOS TAXONÓMICOS DE INTERÉS TURÍSTICO: BIRDING (ECOLOGÍA Y TAXONOMÍA DE AVES) Y ORQUÍDEAS (ECOLOGÍA Y TAXONOMÍA). (24 HORAS).</t>
  </si>
  <si>
    <t>WILSON TOMAS GARCIA MARTINEZ</t>
  </si>
  <si>
    <t>https://community.secop.gov.co/Public/Tendering/OpportunityDetail/Index?noticeUID=CO1.NTC.6376411&amp;isFromPublicArea=True&amp;isModal=False</t>
  </si>
  <si>
    <t>OPSP-VIN-0253-2024</t>
  </si>
  <si>
    <t>CO1.REQ.6491122</t>
  </si>
  <si>
    <t>PRESTAR LOS SERVICIOS PROFESIONALES EN LA DIRECCIÓN DE TRANSFERENCIA DE CONOCIMIENTO Y PROPIEDAD INTELECTUAL DE LA VICERRECTORÍA DE INVESTIGACIÓN.  ACTIVIDADES: 1. APOYAR OPERATIVA Y LOGÍSTICAMENTE EN EL DESARROLLO DE LOS DIFERENTES EVENTOS DE CTEI QUE SE REALICEN DE MANERA VIRTUAL O PRESENCIAL POR PARTE DE LA VICERRECTORÍA DE INVESTIGACIÓN Y/O SUS UNIDADES. 2. APOYAR EN LAS ACTIVIDADES DE DIVULGACIÓN DE LOS EVENTOS DE CTEI QUE SE PRODUZCAN POR MEDIOS VIRTUALES Y/O DE MODO PRESENCIAL CON AUSPICIO DE LA VICERRECTORÍA DE INVESTIGACIÓN. 3. BRINDAR APOYO CON LA ARTICULACIÓN ENTRE LA VICERRECTORÍA DE INVESTIGACIÓN, SUS DIRECCIONES Y LA DIRECCIÓN DE COMUNICACIONES, PARA EL CUBRIMIENTO DE MEDIOS Y LA GENERACIÓN DE NOTICIAS DE LAS ACTIVIDADES QUE EN ELLA SE DESARROLLEN DE MANERA VIRTUAL Y/O PRESENCIAL. 4. APOYAR
EN EL SEGUIMIENTO DE LA REDACCIÓN DE BOLETINES Y NOTAS DE PRENSA, QUE SE HAGAN DESDE LA DIRECCIÓN DE COMUNICACIONES PARA LA DIFUSIÓN DE L</t>
  </si>
  <si>
    <t>KAREN PATRICIA CUAO ALVARADO</t>
  </si>
  <si>
    <t>https://community.secop.gov.co/Public/Tendering/OpportunityDetail/Index?noticeUID=CO1.NTC.6384651&amp;isFromPublicArea=True&amp;isModal=False</t>
  </si>
  <si>
    <t>OPSP-VIN-0254-2024</t>
  </si>
  <si>
    <t>CO1.REQ.6491061</t>
  </si>
  <si>
    <t>PRESTAR LOS SERVICIOS PROFESIONALES EN LA VIGILANCIA CIENTÍFICA Y TECNOLÓGICA DE LA VICERRECTORÍA DE INVESTIGACIÓN. ACTIVIDADES: 1. COADYUVAR EN EL DESARROLLO Y DOCUMENTACIÓN DE ESTUDIOS DE VIGILANCIA E INTELIGENCIA CIENTÍFICA Y TECNOLÓGICA QUE SUPLAN LAS NECESIDADES DE LA VICERRECTORÍA DE INVESTIGACIÓN, SUS UNIDADES DE GESTIÓN Y LAS DEMÁS UNIDADES DE LA UNIVERSIDAD Y LLEVAR UN REGISTRO HISTÓRICO DE LOS MISMOS. 2. COADYUVAR EN EL DISEÑO, EJECUCIÓN Y REGISTRO DE PROCESOS DE MEDICIÓN Y EVALUACIÓN DE CAPACIDADES, IDENTIFICACIÓN DE NECESIDADES Y DE OPORTUNIDADES PARA ACTIVIDADES DE INVESTIGACIÓN, CREACIÓN, INNOVACIÓN Y EMPRENDIMIENTO. 3. COADYUVAR EN EL DISEÑO Y LA CONSTRUCCIÓN DE PLANES Y AGENDAS DE INVESTIGACIÓN, CREACIÓN, INNOVACIÓN Y EMPRENDIMIENTO DE LA UNIVERSIDAD DEL MAGDALENA. 4. APOYAR LA RECOPILACIÓN Y ANÁLISIS DE INFORMACIÓN DE AUTOEVALUACIÓN DE LOS PROCESOS MISIONALES DE INVESTIGACIÓN DE LA VICERRECTORÍA DE INVESTIGACIÓN, SUS UNIDA</t>
  </si>
  <si>
    <t>https://community.secop.gov.co/Public/Tendering/OpportunityDetail/Index?noticeUID=CO1.NTC.6385033&amp;isFromPublicArea=True&amp;isModal=False</t>
  </si>
  <si>
    <t>OPSP-VIN-0255-2024</t>
  </si>
  <si>
    <t>CO1.REQ.6491528</t>
  </si>
  <si>
    <t>PRESTAR LOS SERVICIOS PROFESIONALES EN LA DIRECCIÓN DE TRANSFERENCIA DEL CONOCIMIENTO Y PROPIEDAD INTELECTUAL DE LA VICERRECTORÍA DE INVESTIGACIÓN. ACTIVIDADES: 1. APOYAR LA COORDINACIÓN LOGÍSTICA DE FOROS, CONFERENCIAS, SEMINARIOS Y DEMÁS EVENTOS PRESENCIALES O VIRTUALES DESTINADOS A SOCIALIZAR ACTIVIDADES DE CTEI. 2. APOYAR CON EL TRÁMITE DE LOS REQUERIMIENTOS RELACIONADOS CON LA EJECUCIÓN DE EVENTOS PROGRAMADOS DE MANERA VIRTUAL O PRESENCIAL Y CON EL ACOMPAÑAMIENTO PARA CULMINAR LOS MISMOS CON ÉXITO. 3. APOYAR CON LA BÚSQUEDA DE ITINERARIOS DE BOLETOS AÉREOS PARA LOS INVESTIGADORES DE LA UNIVERSIDAD O DE INVITADOS NACIONALES E INTERNACIONALES QUE PARTICIPEN EN EVENTOS. 4. APOYAR EN LA COMPILACIÓN DE LOS SOPORTES NECESARIOS QUE EVIDENCIEN LA REALIZACIÓN DE LOS EVENTOS DESARROLLADOS O APOYADOS DESDE LA VICERRECTORÍA Y SUS UNIDADES. 5. APOYAR CON EL SEGUIMIENTO A LOS EVENTOS PROGRAMADOS EN LA MATRIZ DE EVENTOS DE LA VIGENCIA.</t>
  </si>
  <si>
    <t>https://community.secop.gov.co/Public/Tendering/OpportunityDetail/Index?noticeUID=CO1.NTC.6387610&amp;isFromPublicArea=True&amp;isModal=False</t>
  </si>
  <si>
    <t>OPSP-VIN-0256-2024</t>
  </si>
  <si>
    <t>CO1.REQ.6491535</t>
  </si>
  <si>
    <t>PRESTAR LOS SERVICIOS PROFESIONALES EN LA DIRECCIÓN DE TRANSFERENCIA DE CONOCIMIENTO Y PROPIEDAD INTELECTUAL DE LA VICERRECTORÍA DE INVESTIGACIÓN.  ACTIVIDADES: 1.
APOYAR A LA DIRECCIÓN DE TRANSFERENCIA DE CONOCIMIENTO Y PROPIEDAD INTELECTUAL EN LOS PROCESOS DE REGISTRO ANTE LA DIRECCIÓN NACIONAL DE DERECHOS DE AUTOR (DNDA). 2. APOYAR LA ASESORÍA A LA COMUNIDAD UNIVERSITARIA PARA LA SUSCRIPCIÓN DE LOS DIFERENTES CONTRATOS DE CESIÓN DE DERECHOS PATRIMONIALES. 3. APOYAR A LA DIRECCIÓN DURANTE LA SUSCRIPCIÓN Y SEGUIMIENTO DE CONVENIOS CON INSTITUCIONES Y ENTIDADES PÚBLICAS Y PRIVADAS, Y LA COMUNIDAD PARA LA TRANSFERENCIA DE CONOCIMIENTO Y TECNOLOGÍAS PRODUCTO DE LAS INVESTIGACIONES. 4. APOYAR EN EL SEGUIMIENTO Y ACTUALIZACIÓN DE PROCEDIMIENTOS, GUÍAS Y DOCUMENTACIÓN RELACIONADA CON EL SISTEMA DE CALIDAD PARA LA DIRECCIÓN DE TRANSFERENCIA DEL CONOCIMIENTO. 5. APOYAR EN ACTIVIDADES DE ENTRENAMIENTO Y CAPACITACIONES PARA LA FORMACIÓN DE LA COMUN</t>
  </si>
  <si>
    <t>https://community.secop.gov.co/Public/Tendering/OpportunityDetail/Index?noticeUID=CO1.NTC.6387571&amp;isFromPublicArea=True&amp;isModal=False</t>
  </si>
  <si>
    <t>OPSP-VIN-0257-2024</t>
  </si>
  <si>
    <t>CO1.REQ.6499320</t>
  </si>
  <si>
    <t>PRESTAR LOS SERVICIOS PROFESIONALES COMO INGENIERO INDUSTRIAL EN LA DIRECCIÓN DE TRANSFERENCIA DEL CONOCIMIENTO Y PROPIEDAD INTELECTUAL. ACTIVIDADES: 1. APOYAR EN EL DESARROLLO Y DOCUMENTACIÓN DE ESTUDIOS DE VIGILANCIA E INTELIGENCIA CIENTÍFICA Y TECNOLÓGICA QUE
SUPLAN LAS NECESIDADES DE LA VICERRECTORÍA DE INVESTIGACIÓN, SUS UNIDADES DE GESTIÓN Y LAS DEMÁS UNIDADES DE LA UNIVERSIDAD Y LLEVAR UN REGISTRO HISTÓRICO DE LOS MISMOS. 2. APOYAR EN EL DISEÑO, EJECUCIÓN Y REGISTRO DE PROCESOS DE MEDICIÓN Y EVALUACIÓN DE CAPACIDADES, IDENTIFICACIÓN DE NECESIDADES Y DE OPORTUNIDADES PARA ACTIVIDADES DE INVESTIGACIÓN, CREACIÓN, INNOVACIÓN Y EMPRENDIMIENTO. 3. APOYAR EN EL DISEÑO Y LA CONSTRUCCIÓN DE PLANES Y AGENDAS DE INVESTIGACIÓN, CREACIÓN, INNOVACIÓN Y EMPRENDIMIENTO DE LA UNIVERSIDAD DEL
MAGDALENA. 4. APOYAR LA RECOPILACIÓN Y ANÁLISIS DE INFORMACIÓN DE AUTOEVALUACIÓN DE LOS PROCESOS MISIONALES DE INVESTIGACIÓN DE LA VICERRECTORÍA DE INVESTIGACIÓ</t>
  </si>
  <si>
    <t>GUILLERMO MAURICIO PARRA PATERNINA</t>
  </si>
  <si>
    <t>https://community.secop.gov.co/Public/Tendering/OpportunityDetail/Index?noticeUID=CO1.NTC.6384835&amp;isFromPublicArea=True&amp;isModal=False</t>
  </si>
  <si>
    <t>OPSP-VIN-0258-2024</t>
  </si>
  <si>
    <t>CO1.REQ.6499624</t>
  </si>
  <si>
    <t>PRESTAR SERVICIOS PROFESIONALES EN EL CENTRO DE INVESTIGACIÓN EN ALTO RENDIMIENTO DEPORTIVO Y ESTUDIOS BIOMÉDICOS.  PARA EL CUMPLIMIENTO DEL OBJETO EL CONTRATISTA SE COMPROMETE A CUMPLIR CON EL APOYO EN LAS SIGUIENTES ACTIVIDADES: 1. APOYAR DESDE SU ROL PROFESIONAL EN LA CONSECUCIÓN DE LOS OBJETIVOS DEL CENTRO DE INVESTIGACIÓN EN ALTO RENDIMIENTO DEPORTIVO Y ESTUDIOS BIOMÉDICOS DE LA UNIVERSIDAD DEL MAGDALENA. 2. APOYAR EN LOS PROCESOS DE ATENCIÓN, AGENDAMIENTO DE CONSULTAS SOLICITADOS POR LOS CLIENTES DEL CENTRO. 3.
APOYAR EN LA PARTICIPACIÓN DE EVENTOS QUE PROGRAME EL CENTRO DE INVESTIGACIÓN EN ALTO RENDIMIENTO DEPORTIVO Y ESTUDIOS BIOMÉDICOS DE LA UNIVERSIDAD DEL MAGDALENA, FUERA DEL ÁREA HABITUAL DE LA PRESTACIÓN DEL SERVICIO. 4. COOPERAR EN LA SUPERVISIÓN, USO OPORTUNO Y RESPONSABLE DE LOS EQUIPOS, INSUMOS Y SOFTWARE DEL CENTRO DE INVESTIGACIÓN EN ALTO RENDIMIENTO DEPORTIVO Y ESTUDIOS BIOMÉDICOS DE LA UNIVERSIDAD DEL MAGDALENA. 5. COO</t>
  </si>
  <si>
    <t>LAIONELL JOSÉ POLO  ALVARADO</t>
  </si>
  <si>
    <t>https://community.secop.gov.co/Public/Tendering/OpportunityDetail/Index?noticeUID=CO1.NTC.6385524&amp;isFromPublicArea=True&amp;isModal=False</t>
  </si>
  <si>
    <t>OPSP-VIN-0259-2024</t>
  </si>
  <si>
    <t>CO1.REQ.6499926</t>
  </si>
  <si>
    <t xml:space="preserve">PRESTAR LOS SERVICIOS PROFESIONALES EN LA DIRECCIÓN DE TRANSFERENCIA DE CONOCIMIENTO Y PROPIEDAD INTELECTUAL DE LA VICERRECTORÍA DE INVESTIGACIÓN. ACTIVIDADES: 1. APOYAR A LA VICERRECTORÍA DE INVESTIGACIÓN Y SUS UNIDADES, EN COORDINACIÓN CON LA OFICINA DE RELACIONES INTERNACIONALES, EN LA BÚSQUEDA, PRESENTACIÓN Y DIFUSIÓN DE OPORTUNIDADES DE MOVILIZACIÓN DE RECURSOS INTERNACIONALES PARA INVESTIGACIÓN, INNOVACIÓN Y EMPRENDIMIENTO EN LA PLATAFORMA COLAB Y MEDIANTE BOLETINES PERSONALIZADOS PARA LA COMUNIDAD UNIMAGDALENA. 2. APOYAR EN LA CONEXIÓN E INTERLOCUCIÓN CON LOS DIFERENTES GRUPOS DE INTERÉS (EXTERNOS E INTERNOS), DE LAS OPORTUNIDADES DE MOVILIZACIÓN DE RECURSOS INTERNACIONALES PARA INVESTIGACIÓN, INNOVACIÓN Y EMPRENDIMIENTO. 3. APOYAR CON LA PROGRAMACIÓN Y DESARROLLO DE REUNIONES CON LOS DIFERENTES GRUPOS DE INTERÉS (EXTERNOS E INTERNOS), DE LAS OPORTUNIDADES DE MOVILIZACIÓN DE RECURSOS INTERNACIONALES PARA INVESTIGACIÓN, INNOVACIÓN Y </t>
  </si>
  <si>
    <t>ALEX HERVE ESTRADA CAIAFA</t>
  </si>
  <si>
    <t>https://community.secop.gov.co/Public/Tendering/OpportunityDetail/Index?noticeUID=CO1.NTC.6385496&amp;isFromPublicArea=True&amp;isModal=False</t>
  </si>
  <si>
    <t>OPSP-VIN-0260-2024</t>
  </si>
  <si>
    <t>CO1.REQ.6499964</t>
  </si>
  <si>
    <t>PRESTAR LOS SERVICIOS PROFESIONALES EN LA DIRECCIÓN DE TRANSFERENCIA DE CONOCIMIENTO Y PROPIEDAD INTELECTUAL DE LA VICERRECTORÍA DE INVESTIGACIÓN. ACTIVIDADES: 1. APOYAR A LA DIRECCIÓN DE TRANSFERENCIA DE CONOCIMIENTO Y PROPIEDAD INTELECTUAL EN EL DISEÑO, IDENTIDAD GRÁFICA Y DESARROLLO DE IMÁGENES PARA EVENTOS PRESENCIALES O VIRTUALES REALIZADOS POR LA VICERRECTORÍA DE INVESTIGACIÓN Y SUS UNIDADES. 2. APOYAR A LA DIRECCIÓN DE TRANSFERENCIA DE CONOCIMIENTO Y PROPIEDAD INTELECTUAL EN EL DISEÑO DE PIEZAS PROMOCIONALES FÍSICAS Y DIGITALES (AFICHES, BROCHOURE, TARJETAS, PENDONES, VOLANTES, PLEGABLES, BANNERS, BACKINGS, BOTONES, ESTANDARTES, VALLAS, MEMBRETES, ETC.) QUE SEAN SOLICITADAS POR PARTE DE LA VICERRECTORÍA DE INVESTIGACIÓN Y SUS UNIDADES. 3. APOYAR A LA DIRECCIÓN DE TRANSFERENCIA DE CONOCIMIENTO Y PROPIEDAD INTELECTUAL EN EL DISEÑO DE PORTADAS DE LAS OBRAS EDITADAS POR LA VICERRECTORÍA DE INVESTIGACIÓN Y SUS UNIDADES. 4. APOYAR A LA DI</t>
  </si>
  <si>
    <t>https://community.secop.gov.co/Public/Tendering/OpportunityDetail/Index?noticeUID=CO1.NTC.6385834&amp;isFromPublicArea=True&amp;isModal=False</t>
  </si>
  <si>
    <t>OPSP-VIN-0261-2024</t>
  </si>
  <si>
    <t>CO1.REQ.6498604</t>
  </si>
  <si>
    <t>PRESTAR LOS SERVICIOS PROFESIONALES EN LA DIRECCIÓN DE TRANSFERENCIA DE CONOCIMIENTO Y PROPIEDAD INTELECTUAL DE LA VICERRECTORÍA DE INVESTIGACIÓN. ACTIVIDADES: 1. APOYAR LOS EJERCICIOS DE BÚSQUEDA Y ANÁLISIS DE INFORMACIÓN TECNOLÓGICA EN BASES DE DATOS DE PROPIEDAD INTELECTUAL. 2. APOYAR EN EL DISEÑO E IMPLEMENTACIÓN DE ESTRATEGIAS (BOLETINES TECNOLÓGICOS, CAPSULAS) PARA LA DIVULGACIÓN DE LA PROPIEDAD INTELECTUAL. 3. BRINDAR SOPORTE CON LA IDENTIFICACIÓN Y RASTREO DE OPORTUNIDADES (CONVOCATORIAS, CURSOS, TALLERES, ENTRE OTROS) EN MATERIA DE CIENCIA, TECNOLOGÍA, INNOVACIÓN, ARTE Y CULTURA, ASÍ COMO TAMBIÉN CON LA PUBLICACIÓN DE ESTAS EN EL BUSCADOR DE OPORTUNIDADES CO-LAB. 4. COADYUVAR EN LA CONSTRUCCIÓN DEL INVENTARIO DE PRODUCCIÓN CIENTÍFICA DE LA COMUNIDAD UNIMAGDALENA. 5. APOYAR EN EL PROCESO DE AUTOEVALUACIÓN DE LA DIRECCIÓN DE TRANSFERENCIA DEL CONOCIMIENTO PARA EL RECONOCIMIENTO COMO OTRI ANTE MINCIENCIAS. 6. APOYAR EN LOS PROCESOS D</t>
  </si>
  <si>
    <t>JULIE PAULINE VILORIA PORTO</t>
  </si>
  <si>
    <t>https://community.secop.gov.co/Public/Tendering/OpportunityDetail/Index?noticeUID=CO1.NTC.6388128&amp;isFromPublicArea=True&amp;isModal=False</t>
  </si>
  <si>
    <t>OPSP-VIN-0262-2024</t>
  </si>
  <si>
    <t>CO1.REQ.6498648</t>
  </si>
  <si>
    <t xml:space="preserve">PRESTAR LOS SERVICIOS PROFESIONALES EN LA VICERRECTORÍA DE INVESTIGACIÓN DE LA UNIVERSIDAD DEL MAGDALENA. ACTIVIDADES: 1. BRINDAR APOYO EN EL DISEÑO, IDENTIDAD GRÁFICA Y DESARROLLO DE IMÁGENES PARA EVENTOS PRESENCIALES O VIRTUALES REALIZADOS POR LA VICERRECTORIA DE INVESTIGACIÓN Y SUS UNIDADES. 2. APOYAR EN EL DISEÑO DE PIEZAS PROMOCIONALES FÍSICAS Y DIGITALES (AFICHES, BROCHOURE, TARJETAS, PENDONES, VOLANTES, PLEGABLES, BANNERS, BACKINGS, BOTONES, ESTANDARTES, VALLAS, MEMBRETES, ETC.) QUE SEAN SOLICITADAS POR PARTE DE LA VICERRECTORÍA DE INVESTIGACIÓN. 3. APOYAR A LA VICERRECTORIA DE INVESTIGACIÓN EN LA DIAGRAMACIÓN DE DOCUMENTOS, FOLLETOS E INFOGRAFÍAS FÍSICAS Y/O DIGITALES SEGÚN SEA NECESARIO. 4. APOYAR EN LA EDICIÓN DE CONTENIDO AUDIOVISUAL PARA LAS REDES SOCIALES DE LA VICERRECTORÍA DE INVESTIGACIÓN Y SUS DEPENDENCIAS. 5. APOYAR A LA VICERRECTORÍA DE INVESTIGACIÓN EN EL PLAN DE REDES Y MARKETING DE LOS DIFERENTES EVENTOS. 6. APOYAR A </t>
  </si>
  <si>
    <t>https://community.secop.gov.co/Public/Tendering/OpportunityDetail/Index?noticeUID=CO1.NTC.6388074&amp;isFromPublicArea=True&amp;isModal=False</t>
  </si>
  <si>
    <t>OPSP-VIN-0263-2024</t>
  </si>
  <si>
    <t>CO1.REQ.6498584</t>
  </si>
  <si>
    <t>PRESTAR LOS SERVICIOS PROFESIONALES EN LA DIRECCIÓN DE TRANSFERENCIA DE CONOCIMIENTO Y PROPIEDAD INTELECTUAL DE LA VICERRECTORÍA DE INVESTIGACIÓN. ACTIVIDADES: 1. BRINDAR APOYO A LA REALIZACIÓN DE LOS EJERCICIOS DE IDENTIFICACIÓN DE ACTIVOS DE PROPIEDAD INTELECTUAL SUSCEPTIBLES DE PROTECCIÓN Y TRANSFERENCIA CON LOS GRUPOS DE INVESTIGACIÓN. 2. APOYAR LOS EJERCICIOS DE BÚSQUEDA Y ANÁLISIS DE INFORMACIÓN TECNOLÓGICA (PROPIEDAD INDUSTRIAL) EN BASES DE DATOS DE PROPIEDAD INTELECTUAL. 3. APOYAR EN EL DISEÑO E IMPLEMENTACIÓN DE ESTRATEGIAS (BOLETINES TECNOLÓGICOS, CAPSULAS) PARA LA DIVULGACIÓN DE LA PROPIEDAD INTELECTUAL. 4. BRINDAR APOYO A LA REALIZACIÓN DE LOS EJERCICIOS DE IDENTIFICACIÓN DE ACTIVOS DE PROPIEDAD INTELECTUAL SUSCEPTIBLES DE PROTECCIÓN Y TRANSFERENCIA A PARTIR DE LOS TRABAJOS DE GRADO (PREGRADO Y POSGRADO). 5. APOYAR EN EL PROCESO DE AUTOEVALUACIÓN DE LA DIRECCIÓN DE TRANSFERENCIA DEL CONOCIMIENTO PARA EL RECONOCIMIENTO COMO OTRI</t>
  </si>
  <si>
    <t>https://community.secop.gov.co/Public/Tendering/OpportunityDetail/Index?noticeUID=CO1.NTC.6388079&amp;isFromPublicArea=True&amp;isModal=False</t>
  </si>
  <si>
    <t>OPSP-VIN-0264-2024</t>
  </si>
  <si>
    <t>CO1.REQ.6499051</t>
  </si>
  <si>
    <t>PRESTAR LOS SERVICIOS PROFESIONALES EN LA DIRECCIÓN DE TRANSFERENCIA DE CONOCIMIENTO Y PROPIEDAD INTELECTUAL DE LA VICERRECTORÍA DE INVESTIGACIÓN. ACTIVIDADES: 1. APOYAR EN LA ELABORACIÓN DE LOS DIFERENTES INFORMES DE GESTIÓN QUE SEAN SOLICITADOS A LA DIRECCIÓN DE TRANSFERENCIA DE CONOCIMIENTO Y PROPIEDAD INTELECTUAL. 2. APOYAR CON LA ELABORACIÓN Y SEGUIMIENTO A TODO EL CICLO DE LOS TRÁMITES DE EJECUCIÓN FINANCIERA PARA LA DIRECCIÓN DE TRANSFERENCIA DEL CONOCIMIENTO Y PROPIEDAD INTELECTUAL. 3. APOYAR CON EL SEGUIMIENTO Y REPORTE DE INDICADORES DE LA DIRECCIÓN DE TRANSFERENCIA DEL CONOCIMIENTO (PLAN DE ACCIÓN, PLAN DE DESARROLLO, SNIES, GREENMETRICS, ETC.). 4. APOYAR CON LA CONSOLIDACIÓN DE LOS SOPORTES DE LOS INDICADORES PARA EL ARCHIVO DIGITAL DE LA DIRECCIÓN DE TRANSFERENCIA DEL CONOCIMIENTO Y PROPIEDAD INTELECTUAL. 5. APOYAR CON LA CONSOLIDACIÓN DE LOS SOPORTES DE LOS TRÁMITES FINANCIEROS PARA EL ARCHIVO DIGITAL DE LA DIRECCIÓN DE TRANS</t>
  </si>
  <si>
    <t>https://community.secop.gov.co/Public/Tendering/OpportunityDetail/Index?noticeUID=CO1.NTC.6387866&amp;isFromPublicArea=True&amp;isModal=False</t>
  </si>
  <si>
    <t>OPSP-VIN-0265-2024</t>
  </si>
  <si>
    <t>CO1.REQ.6502718</t>
  </si>
  <si>
    <t>PRESTAR LOS SERVICIOS PROFESIONALES EN MARCO DEL PROYECTO DE INVESTIGACIÓN TITULADO “ROMPIENDO LA BRECHA: UN ANÁLISIS RELACIONAL PARA LA CARACTERIZACIÓN Y MAPEO DE LA POBLACIÓN FEMENINA, LGBTIQA+ Y CO-DISEÑO DE ESTRATEGIAS PARA LA EQUIDAD DE GÉNERO EN LA UNIVERSIDAD DEL MAGDALENA”. ACTIVIDADES: 1. REALIZAR EL APOYO, ASESORÍA E INVESTIGACIÓN EN LAS ACTIVIDADES RELACIONADAS CON CO-DISEÑO, ORGANIZACIÓN Y FACILITAMIENTO DE TALLERES DE APROPIACIÓN DEL CONOCIMIENTO, FOCUS GROUPS, CARTOGRAFÍAS Y DEMÁS ACTIVIDADES DE DISCUSIÓN Y RECOJO DE DATOS. 2. REALIZAR EL APOYO, ASESORÍA E INVESTIGACIÓN EN LAS ACTIVIDADES RELACIONADAS CON REVISAR EL ALCANCE Y LOS RESULTADOS FINALES O PARCIALES DE LA IMPLEMENTACIÓN O EJECUCIÓN DE LAS POLÍTICAS, ESTRATEGIAS Y PLANES INSTITUCIONALES DE LA UNIMAGDALENA EN RELACIÓN CON EQUIDAD DE GÉNERO PARA LA POBLACIÓN LBGTIQA+ Y MUJERES. 3. REALIZAR EL APOYO, ASESORÍA E INVESTIGACIÓN EN LAS ACTIVIDADES RELACIONADAS CON CARACTER</t>
  </si>
  <si>
    <t>MAIRA ALEJANDRA MENDOZA CURVELO</t>
  </si>
  <si>
    <t>ANDREA LLINÁS VAHOS</t>
  </si>
  <si>
    <t>https://community.secop.gov.co/Public/Tendering/OpportunityDetail/Index?noticeUID=CO1.NTC.6392596&amp;isFromPublicArea=True&amp;isModal=False</t>
  </si>
  <si>
    <t>OPSP-VIN-0266-2024</t>
  </si>
  <si>
    <t>CO1.REQ.6509407</t>
  </si>
  <si>
    <t>PRESTAR LOS SERVICIOS PROFESIONALES COMO GESTOR LOGÍSTICO DE LOS DIPLOMADOS FINANCIADOS POR EL CONTRATO DE PRESTACIÓN DE SERVICIOS FY2024-09 SUSCRITO ENTRE CONEXIÓN
COLOMBIA Y LA UNIVERSIDAD DEL MAGDALENA. ACTIVIDADES:  1.  ORGANIZACIÓN DE HORARIOS. 2. ORGANIZACIÓN DE VISITAS Y DESARROLLO DE CLASES POR MODULO. 3. PROCESO DE CONTRATACIÓN DOCENTES (POR HORAS) SEGÚN MODULO ASIGNADO. 4. PROCESO DE RECEPCIÓN DE CUENTAS DE COBRO Y PAGO DE HONORARIOS DOCENTES. 5. PROCESO DE RECEPCIÓN DE CUENTAS DE COBRO Y PAGO A COORDINADOR ACADÉMICO Y GESTOR LOGÍSTICO. 6. PROCESO DE CERTIFICACIÓN Y DESARROLLO DE CEREMONIA DE ENTREGA DE DIPLOMAS (CERTIFICADOS,
INVITACIONES, COCTEL Y PROTOCOLO DEL EVENTO). 7. COTIZACIÓN, DISEÑO Y COMPRA DE PENDÓN.</t>
  </si>
  <si>
    <t>EDUARDO RAFAEL RIASCOS SULBARAN</t>
  </si>
  <si>
    <t>https://community.secop.gov.co/Public/Tendering/OpportunityDetail/Index?noticeUID=CO1.NTC.6395912&amp;isFromPublicArea=True&amp;isModal=False</t>
  </si>
  <si>
    <t>OPSP-VIN-0267-2024</t>
  </si>
  <si>
    <t>CO1.REQ.6525163</t>
  </si>
  <si>
    <t>PRESTAR LOS SERVICIOS PROFESIONALES EN MARCO DEL PROYECTO DE INVESTIGACIÓN “ESTRATEGIAS DE MANEJO INTEGRADO DEL CULTIVO DE MANGO PARA INCREMENTAR LA COMPETITIVIDAD DEL SISTEMA PRODUCTIVO EN EL DEPARTAMENTO DEL MAGDALENA” CORRESPONDIENTE AL CONVENIO DE COOPERACIÓN NO. 2055- 01 CELEBRADO ENTRE LA CORPORACIÓN COLOMBIANA DE INVESTIGACIÓN AGROPECUARIA-AGROSAVIA Y LA UNIVERSIDAD DEL MAGDALENA Y FINANCIADO POR EL APORTE DEL FONDO DE CIENCIA, TECNOLOGÍA E INNOVACIÓN DEL SISTEMA GENERAL DE REGALÍAS.  ACTIVIDADES: 1. APOYAR Y ASISTIR AL INVESTIGADOR PRINCIPAL DEL PROYECTO, MEDIANTE LA PLANIFICACIÓN DE ACTIVIDADES, RECEPCIÓN Y ORGANIZACIÓN DE DATOS TÉCNICOS, ORGANIZACIÓN DE ARCHIVOS TÉCNICOS Y DE SOPORTES. 2. ELABORACIÓN DE INFORME ADMINISTRATIVO MENSUAL. 3. APOYAR LA ELABORACIÓN DE INFORMES TÉCNICOS Y/O CIENTÍFICOS MENSUALES Y MANEJO DE EVIDENCIAS. 4. APOYAR LA ELABORACIÓN DE INFORME TÉCNICO Y/O CIENTÍFICO TRIMESTRAL CUANDO SE REQUIERA POR EL EJECUT</t>
  </si>
  <si>
    <t>DAYANA SOFIA VALENCIA CUELLAR</t>
  </si>
  <si>
    <t>https://community.secop.gov.co/Public/Tendering/OpportunityDetail/Index?noticeUID=CO1.NTC.6410062&amp;isFromPublicArea=True&amp;isModal=False</t>
  </si>
  <si>
    <t>OPSP-VIN-0268-2024</t>
  </si>
  <si>
    <t>CO1.REQ.6524990</t>
  </si>
  <si>
    <t>PRESTAR LOS SERVICIOS PROFESIONALES EN MARCO DEL PROYECTO DE INVESTIGACIÓN “ESTRATEGIAS DE MANEJO INTEGRADO DEL CULTIVO DE MANGO PARA INCREMENTAR LA COMPETITIVIDAD DEL SISTEMA PRODUCTIVO EN EL DEPARTAMENTO DEL MAGDALENA” CORRESPONDIENTE AL CONVENIO DE COOPERACIÓN N° 2055-01 CELEBRADO ENTRE LA CORPORACIÓN COLOMBIANA DE INVESTIGACIÓN AGROPECUARIA-AGROSAVIA Y LA UNIVERSIDAD DEL MAGDALENA Y FINANCIADO POR EL APORTE DEL FONDO DE CIENCIA, TECNOLOGÍA E INNOVACIÓN DEL SISTEMA GENERAL DE REGALÍAS. ACTIVIDADES: 1. APOYAR TÉCNICAMENTE LOS PROCESOS RELACIONADOS CON EL REGISTRO COMO IMPORTADOR DE MATERIAL DE SIEMBRA, ANÁLISIS DE RIESGO DE PLAGAS Y CUARENTENA FITOSANITARIA, TRAMITADOS ANTE EL ICA. 2. DIRIGIR EL PROCESO DE SIEMBRA DE PATRONES DONDE SE INJERTARÁ EL MATERIAL VEGETAL IMPORTADO. 3. PLANIFICAR JUNTO CON EL INVESTIGADOR PRINCIPAL Y COINVESTIGADORES, EL MANEJO AGRONÓMICO INTEGRAL PARA LOS PATRONES DE MANGO. 4. SUPERVISAR LAS LABORES DE MANEJO A</t>
  </si>
  <si>
    <t>MADELEINE CAMPOS FERNANDEZ</t>
  </si>
  <si>
    <t>https://community.secop.gov.co/Public/Tendering/OpportunityDetail/Index?noticeUID=CO1.NTC.6410079&amp;isFromPublicArea=True&amp;isModal=False</t>
  </si>
  <si>
    <t>OPSP-VIN-0269-2024</t>
  </si>
  <si>
    <t>CO1.REQ.6525197</t>
  </si>
  <si>
    <t>PRESTAR LOS SERVICIOS PROFESIONALES COMO TUTOR EN EL DIPLOMADO TITULADO: “TURISMO REGENERATIVO Y DESARROLLO COMUNITARIO SOSTENIBLE 2024”, FINANCIADO POR EL CONTRATO DE PRESTACIÓN DE SERVICIOS FY2024-09 SUSCRITO ENTRE CONEXIÓN COLOMBIA Y LA UNIVERSIDAD DEL MAGDALENA.
PARA EL CUMPLIMIENTO DEL OBJETO CONTRACTUAL, EL CONTRATISTA SE COMPROMETE A DICTAR LOS SIGUIENTES MÓDULOS: 1. MODULO IV: CULTURA, IDENTIDAD Y DESARROLLO COMUNITARIO. (16 HORAS).</t>
  </si>
  <si>
    <t>NATALIA MARGARITA OSPINA MEDINA</t>
  </si>
  <si>
    <t>https://community.secop.gov.co/Public/Tendering/OpportunityDetail/Index?noticeUID=CO1.NTC.6410196&amp;isFromPublicArea=True&amp;isModal=False</t>
  </si>
  <si>
    <t>OPSP-VIN-0270-2024</t>
  </si>
  <si>
    <t>CO1.REQ.6520981</t>
  </si>
  <si>
    <t>PRESTAR LOS SERVICIOS PROFESIONALES COMO BIÓLOGA EN EL CENTRO DE COLECCIONES CIENTÍFICAS.  ACTIVIDADES: 1. APOYAR EN LOS PROCEDIMIENTOS CURATORIALES DE LOS EJEMPLARES DEPOSITADOS EN LAS COLECCIONES DE INVERTEBRADOS MARINOS (MEIOFAUNA, MESOFAUNA Y MACROFAUNA), COLECCIONES DE INVERTEBRADOS DULCEACUÍCOLAS Y TERRESTRES NO INSECTOS (ARACNOLÓGICA, TARDÍGRADOS, ENTRE OTRAS). 2. APOYAR EN LA ORGANIZACIÓN E IDENTIFICACIÓN DEL MATERIAL DEPOSITADO EN LA COLECCIÓN DE INVERTEBRADOS NO INSECTOS, A NIVEL DE PHYLUM ASÍ COMO DE FAMILIA EN GRUPOS DE INVERTEBRADOS NO INSECTOS ESCOGIDOS. 3. ACTUALIZAR LA INFORMACIÓN DE LAS DIFERENTES BASES DE DATOS (DARWIN CORE) DE LAS COLECCIONES DE INVERTEBRADOS NO INSECTOS. 4. APOYAR EN EL REGISTRO DE LOS DIFERENTES GRUPOS BIOLÓGICOS QUE CONFORMAN LAS COLECCIONES DE INVERTEBRADOS NO INSECTOS (MARINAS) ANTE EL SISTEMA DE
INFORMACIÓN DE LA BIODIVERSIDAD DE COLOMBIA (SIB COLOMBIA). 5. APOYAR Y ORGANIZAR LAS ACTIVIDADES DE
DIV</t>
  </si>
  <si>
    <t>AMANDA MIGUEL BERBEN HENRIQUEZ</t>
  </si>
  <si>
    <t>https://community.secop.gov.co/Public/Tendering/OpportunityDetail/Index?noticeUID=CO1.NTC.6411010&amp;isFromPublicArea=True&amp;isModal=False</t>
  </si>
  <si>
    <t>OPSP-VIN-0271-2024</t>
  </si>
  <si>
    <t>CO1.REQ.6520988</t>
  </si>
  <si>
    <t>PRESTAR LOS SERVICIOS PROFESIONALES COMO BIÓLOGA EN EL CENTRO DE COLECCIONES CIENTÍFICAS.  ACTIVIDADES: 1. ASISTIR EN LA ORGANIZACIÓN, ETIQUETADO, SEPARACIÓN, MONTAJE Y CONSERVACIÓN DE LOS EJEMPLARES BIOLÓGICOS DEPOSITADOS EN LA COLECCIÓN ENTOMOLÓGICA. 2. ORGANIZAR, RATIFICAR O IDENTIFICAR LOS EJEMPLARES ESCOGIDOS A NIVEL DE FAMILIA, GÉNERO O ESPECIE. 3. ACTUALIZAR, DEPURAR Y ORGANIZAR LA BASE DE DATOS DARWIN CORE DE LA COLECCIÓN ENTOMOLÓGICA. 4. APOYAR EN LA PUBLICACIÓN DE LOS REGISTROS DE LA COLECCIÓN ENTOMOLÓGICA EN EL SISTEMA DE BIODIVERSIDAD DE COLOMBIA (SIB COLOMBIA). 5. ASISTIR A LAS COLECCIONES BIOLÓGICAS EN LAS ACTIVIDADES DE DIVULGACIÓN Y APROPIACIÓN SOCIAL DEL CONOCIMIENTO. 6. APOYAR EN LA GENERACIÓN DE RESPUESTAS Y/O DOCUMENTOS RELACIONADOS A LOS PROCESOS ADMINISTRATIVOS DE LAS COLECCIONES BIOLÓGICAS.</t>
  </si>
  <si>
    <t>https://community.secop.gov.co/Public/Tendering/OpportunityDetail/Index?noticeUID=CO1.NTC.6410781&amp;isFromPublicArea=True&amp;isModal=False</t>
  </si>
  <si>
    <t>OPSP-VIN-0272-2024</t>
  </si>
  <si>
    <t>CO1.REQ.6527867</t>
  </si>
  <si>
    <t>PRESTAR LOS SERVICIOS PROFESIONALES COMO ANTROPÓLOGA EN EL CENTRO DE COLECCIONES CIENTÍFICAS. PARA EL CUMPLIMIENTO DEL OBJETO, EL CONTRATISTA SE COMPROMETE A CUMPLIR CON LAS SIGUIENTES ACTIVIDADES: 1. ASISTIR EN LOS PROCESOS DE INVENTARIO DE LA COLECCIÓN. 2. ASISTIR Y PARTICIPAR EN EL PROCESO DE RESTAURACIÓN DE 60 PIEZAS ARQUEOLÓGICAS. 3. ENTREGAR UN INFORME SOBRE LA RELACIÓN DE BIENES MUEBLES REGISTRADOS ANTE EL ICANH Y BIENES EXISTENTES EN EL INVENTARIO. 4. APOYAR EN LAS ACTIVIDADES DE DIVULGACIÓN Y DEMÁS DEL SISTEMA DE COLECCIONES CIENTÍFICAS DE LA UNIVERSIDAD DEL MAGDALENA.</t>
  </si>
  <si>
    <t>https://community.secop.gov.co/Public/Tendering/OpportunityDetail/Index?noticeUID=CO1.NTC.6413730&amp;isFromPublicArea=True&amp;isModal=False</t>
  </si>
  <si>
    <t>OPSP-VIN-0273-2024</t>
  </si>
  <si>
    <t>CO1.REQ.6528878</t>
  </si>
  <si>
    <t>PRESTAR LOS SERVICIOS PROFESIONALES EN EL CENTRO DE GENÉTICA Y BILOGÍA MOLECULAR. ACTIVIDADES: 1. COADYUVAR EN LA GESTIÓN PARA LA HABILITACIÓN DE SERVICIOS QUE SE OFERTEN EN EL CENTRO DE GENÉTICA Y REALIZAR SEGUIMIENTO A LOS SERVICIOS HABILITADOS. 2. COADYUVAR EN LA CAPACITACIÓN PERMANENTE DEL PERSONAL Y EL PUNTO DE TOMA DE MUESTRA EN BIOSEGURIDAD Y EN LOS PROCESOS DEL SISTEMA DE GESTIÓN DE LA CALIDAD DEL LABORATORIO. 3. COADYUVAR Y ASISTIR AL COORDINADOR(A) DEL CENTRO DE GENÉTICA Y BIOLOGÍA MOLECULAR EN EL DISEÑO, ELABORACIÓN DE
POLÍTICAS, PROCEDIMIENTOS, PROTOCOLOS, MANUALES, GUÍAS, FORMATOS Y DEMÁS DOCUMENTOS QUE SE DEFINAN DENTRO DEL ALCANCE TÉCNICO PARA EL CUMPLIMIENTO DE LOS ESTÁNDARES DE CALIDAD, ASÍ COMO A LA IMPLEMENTACIÓN Y CUMPLIMIENTO DE NORMAS TÉCNICAS Y ESTÁNDARES DE CALIDAD EN LA RED DEPARTAMENTAL. 4. ORGANIZAR EL ARCHIVO FÍSICO Y DIGITAL DEL CENTRO Y APOYAR EN EL BUEN USO Y MANTENIMIENTO DIARIO DEL INVENTARIO DEL LABORATORI</t>
  </si>
  <si>
    <t>https://community.secop.gov.co/Public/Tendering/OpportunityDetail/Index?noticeUID=CO1.NTC.6414235&amp;isFromPublicArea=True&amp;isModal=False</t>
  </si>
  <si>
    <t>OPSP-VIN-0274-2024</t>
  </si>
  <si>
    <t>CO1.REQ.6525646</t>
  </si>
  <si>
    <t>PRESTAR LOS SERVICIOS PROFESIONALES EN MARCO DEL PROYECTO DE INVESTIGACIÓN “MAPPING THE ARCHAEOLOGICAL PRE-COLUMBIAN HERITAGE IN SOUTH AMERICA -MAPHSA”, FINANCIADO MEDIANTE EL "COLLABORATION AGREEMENT” CELEBRADO ENTRE LA UNIVERSITAT POMPEU FABRA Y LA UNIVERSIDAD DEL MAGDALENA. ACTIVIDADES: 1. APOYAR EN LA PLANIFICACIÓN Y EJECUCIÓN DE ACTIVIDADES DE RECONOCIMIENTO ARQUEOLÓGICO EN LA CUENCA DEL RÍO FRÍO (MAGDALENA). 2. ADELANTAR EXCAVACIONES EN ÁREA PARA OBTENER MUESTRAS QUE PERMITAN REFINAR EL ESQUEMA CRONOLÓGICO ARQUEOLÓGICO EN LA CUENCA DEL RÍO FRÍO. 3. PRESENTAR INFORMES DE INTERVENCIONES ARQUEOLÓGICAS EFECTUADAS DURANTE EL RECONOCIMIENTO ARQUEOLÓGICO Y EXCAVACIONES EN ÁREA EN LA CUENCA DEL RÍO FRÍO. 4. REALIZAR EL ANÁLISIS, REGISTRO E INVENTARIO DE MATERIALES ARQUEOLÓGICOS OBTENIDOS DURANTE LAS ACTIVIDADES ARQUEOLÓGICAS. 5. COORDINAR PERSONAL EN CAMPO Y SUPERVISAR ACTIVIDADES ARQUEOLÓGICAS DEL PROYECTO. 6. APOYAR COMO COAUTOR EN ARTÍCUL</t>
  </si>
  <si>
    <t>OMAR LEONARDO OVALLE BLANCO</t>
  </si>
  <si>
    <t>https://community.secop.gov.co/Public/Tendering/OpportunityDetail/Index?noticeUID=CO1.NTC.6415173&amp;isFromPublicArea=True&amp;isModal=False</t>
  </si>
  <si>
    <t>OPSP-VIN-0275-2024</t>
  </si>
  <si>
    <t>CO1.REQ.6525822 </t>
  </si>
  <si>
    <t>PRESTAR LOS SERVICIOS PROFESIONALES ACTIVIDADES DE INVESTIGACIÓN EN MARCO DEL PROYECTO DE INVESTIGACIÓN TITULADO: "PROPUESTA DE FORTALECIMIENTO DEL OBSERVATORIO REGIONAL DEL MERCADO DE TRABAJO ORMET MAGDALENA 2024". ACTIVIDADES: 1. COORDINAR AL EQUIPO EN LA IMPLEMENTACIÓN DE HERRAMIENTAS DE RECOLECCIÓN DE INFORMACIÓN PARA EL PROYECTO ORMET. 2. APOYAR EN LA IDENTIFICACIÓN DE FUENTES PRIMARIAS Y SECUNDARIAS RELEVANTES PARA LA RECOPILACIÓN DE DATOS DEL PORTAL INTERACTIVO DEL ORMET. 3. ELABORAR LAS HERRAMIENTAS DE RECOLECCIÓN DE INFORMACIÓN PARA EL INFORME DEL MERCADO LABORAL. 4. APOYAR EN EL ANÁLISIS DE DATOS RECOGIDOS MEDIANTE LA APLICACIÓN DE LAS HERRAMIENTAS DE RECOLECCIÓN DE INFORMACIÓN PARA EL ESTUDIO DE DEMANDA LABORAL POR SECTOR. 5. APOYAR LA CONSTRUCCIÓN DE INFORMES DE EJECUCIÓN DE ACTIVIDADES MENSUALES DEL PROYECTO ORMET.</t>
  </si>
  <si>
    <t>CARLOS IVAN MAESTRE CASTRILLON</t>
  </si>
  <si>
    <t>https://community.secop.gov.co/Public/Tendering/OpportunityDetail/Index?noticeUID=CO1.NTC.6415503&amp;isFromPublicArea=True&amp;isModal=False</t>
  </si>
  <si>
    <t>OPSP-VIN-0276-2024</t>
  </si>
  <si>
    <t>CO1.REQ.6525750</t>
  </si>
  <si>
    <t>PRESTAR LOS SERVICIOS PROFESIONALES DE APOYO Y ACOMPAÑAMIENTO EN LA CONVOCATORIA DE RECONOCIMIENTO DE GRUPOS DE INVESTIGACIÓN E INVESTIGADORES 957
DE 2024. ACTIVIDADES: 1. BRINDAR SOPORTE Y ACOMPAÑAMIENTO A LOS GRUPOS DE INVESTIGACIÓN ASIGNADOS Y A LOS INVESTIGADORES QUE LOS CONFORMAN EN EL REGISTRO Y ACTUALIZACIÓN Y BÚSQUEDA DE INFORMACIÓN EN LOS APLICATIVOS CVLAC Y GRUPLAC, CON MOTIVO DE SU PARTICIPACIÓN EN LA CONVOCATORIA 957 DE 2024. 2. ASISTIR A SESIONES DE SEGUIMIENTO, DIVULGACIÓN Y ESPACIOS ORGANIZADOS POR EL SUPERVISOR DE LA ORDEN CON MOTIVO DE LA CONVOCATORIA 957 DE 2024. 3. CONSOLIDAR UN REGISTRO EN EXCEL DE LA PRODUCCIÓN INGRESADA Y/O ACTUALIZADA EN LOS APLICATIVOS CVLAC Y GRUPLAC. 4. ACOMPAÑAR Y APOYAR AL SUPERVISOR EN LA ETAPA DE AVAL DE LA PRODUCCIÓN EN LA PLATAFORMA INSTITULAC.</t>
  </si>
  <si>
    <t>https://community.secop.gov.co/Public/Tendering/OpportunityDetail/Index?noticeUID=CO1.NTC.6415177&amp;isFromPublicArea=True&amp;isModal=False</t>
  </si>
  <si>
    <t>OPSP-VIN-0277-2024</t>
  </si>
  <si>
    <t>CO1.REQ.6526154</t>
  </si>
  <si>
    <t>PRESTAR LOS SERVICIOS PROFESIONALES DE APOYO Y ACOMPAÑAMIENTO EN LA CONVOCATORIA DE RECONOCIMIENTO DE GRUPOS DE INVESTIGACIÓN E INVESTIGADORES 957 DE 2024.
ACTIVIDADES: 1. BRINDAR SOPORTE Y ACOMPAÑAMIENTO A LOS GRUPOS DE INVESTIGACIÓN ASIGNADOS Y A LOS INVESTIGADORES QUE LOS CONFORMAN EN EL REGISTRO Y ACTUALIZACIÓN Y BÚSQUEDA DE INFORMACIÓN EN LOS APLICATIVOS CVLAC Y GRUPLAC, CON MOTIVO DE SU PARTICIPACIÓN EN LA CONVOCATORIA 957 DE 2024. 2. ASISTIR A SESIONES DE SEGUIMIENTO, DIVULGACIÓN Y ESPACIOS ORGANIZADOS POR EL SUPERVISOR DE LA ORDEN CON MOTIVO DE LA CONVOCATORIA 957 DE 2024. 3. CONSOLIDAR UN REGISTRO EN EXCEL DE LA PRODUCCIÓN INGRESADA Y/O ACTUALIZADA EN LOS APLICATIVOS CVLAC Y GRUPLAC. 4. ACOMPAÑAR Y APOYAR AL SUPERVISOR EN LA ETAPA DE AVAL DE LA PRODUCCIÓN EN LA PLATAFORMA INSTITULAC.</t>
  </si>
  <si>
    <t>https://community.secop.gov.co/Public/Tendering/OpportunityDetail/Index?noticeUID=CO1.NTC.6415179&amp;isFromPublicArea=True&amp;isModal=False</t>
  </si>
  <si>
    <t>OPSP-VIN-0278-2024</t>
  </si>
  <si>
    <t>CO1.REQ.6527080</t>
  </si>
  <si>
    <t>https://community.secop.gov.co/Public/Tendering/OpportunityDetail/Index?noticeUID=CO1.NTC.6415809&amp;isFromPublicArea=True&amp;isModal=False</t>
  </si>
  <si>
    <t>OPSP-VIN-0279-2024</t>
  </si>
  <si>
    <t>CO1.REQ.6527086</t>
  </si>
  <si>
    <t>PRESTAR LOS SERVICIOS PROFESIONALES COMO INGENIERO INDUSTRIAL EN LA VICERRECTORÍA DE INVESTIGACIÓN.  ACTIVIDADES: 1). BRINDAR SOPORTE Y ACOMPAÑAMIENTO A LOS GRUPOS DE INVESTIGACIÓN ASIGNADOS Y A LOS INVESTIGADORES QUE LOS CONFORMAN EN EL REGISTRO Y ACTUALIZACIÓN Y BÚSQUEDA DE INFORMACIÓN EN LOS APLICATIVOS CVLAC Y GRUPLAC, CON MOTIVO DE SU PARTICIPACIÓN EN LA CONVOCATORIA 957 DE 2027; 2). ASISTIR A SESIONES DE SEGUIMIENTO, DIVULGACIÓN Y ESPACIOS ORGANIZADOS POR EL SUPERVISOR DE LA ORDEN CON MOTIVO DE LA CONVOCATORIA 957 DE 2024; 3). CONSOLIDAR UN REGISTRO EN EXCEL DE LA PRODUCCIÓN INGRESADA Y/O ACTUALIZADA EN LOS APLICATIVOS CVLAC Y GRUPLAC; 4). ACOMPAÑAR Y APOYAR AL SUPERVISOR EN LA ETAPA DE AVAL DE LA PRODUCCIÓN EN LA PLATAFORMA INSTITULAC</t>
  </si>
  <si>
    <t>https://community.secop.gov.co/Public/Tendering/OpportunityDetail/Index?noticeUID=CO1.NTC.6415490&amp;isFromPublicArea=True&amp;isModal=False</t>
  </si>
  <si>
    <t>OPSP-VIN-0280-2024</t>
  </si>
  <si>
    <t>CO1.REQ.6527098</t>
  </si>
  <si>
    <t>https://community.secop.gov.co/Public/Tendering/OpportunityDetail/Index?noticeUID=CO1.NTC.6415491&amp;isFromPublicArea=True&amp;isModal=False</t>
  </si>
  <si>
    <t>OPSP-VIN-0281-2024</t>
  </si>
  <si>
    <t>CO1.REQ.6527503</t>
  </si>
  <si>
    <t>https://community.secop.gov.co/Public/Tendering/OpportunityDetail/Index?noticeUID=CO1.NTC.6415741&amp;isFromPublicArea=True&amp;isModal=False</t>
  </si>
  <si>
    <t>OPSP-VIN-0282-2024</t>
  </si>
  <si>
    <t>CO1.REQ.6535845</t>
  </si>
  <si>
    <t>PRESTAR LOS SERVICIOS PROFESIONALES DE APOYO Y ACOMPAÑAMIENTO EN LA CONVOCATORIA DE RECONOCIMIENTO DE GRUPOS DE INVESTIGACIÓN E INVESTIGADORES 957 DE 2024. ACTIVIDADES: 1. BRINDAR SOPORTE Y ACOMPAÑAMIENTO A LOS GRUPOS DE INVESTIGACIÓN ASIGNADOS Y A LOS INVESTIGADORES QUE LOS CONFORMAN EN EL REGISTRO Y ACTUALIZACIÓN Y BÚSQUEDA DE INFORMACIÓN EN LOS APLICATIVOS CVLAC Y GRUPLAC, CON MOTIVO DE SU PARTICIPACIÓN EN LA CONVOCATORIA 957 DE 2024. 2. ASISTIR A SESIONES DE SEGUIMIENTO, DIVULGACIÓN Y ESPACIOS ORGANIZADOS POR EL SUPERVISOR DE LA ORDEN CON MOTIVO DE LA CONVOCATORIA 957 DE 2024. 3. CONSOLIDAR UN REGISTRO EN EXCEL DE LA PRODUCCIÓN INGRESADA Y/O ACTUALIZADA EN LOS APLICATIVOS CVLAC Y GRUPLAC. 4. ACOMPAÑAR Y APOYAR AL SUPERVISOR EN LA ETAPA DE AVAL DE LA PRODUCCIÓN EN LA PLATAFORMA INSTITULAC.</t>
  </si>
  <si>
    <t>https://community.secop.gov.co/Public/Tendering/OpportunityDetail/Index?noticeUID=CO1.NTC.6420741&amp;isFromPublicArea=True&amp;isModal=False</t>
  </si>
  <si>
    <t>OPSP-VIN-0283-2024</t>
  </si>
  <si>
    <t>CO1.REQ.6535796</t>
  </si>
  <si>
    <t>JORGE DAVID RAMOS BOTTO</t>
  </si>
  <si>
    <t>https://community.secop.gov.co/Public/Tendering/OpportunityDetail/Index?noticeUID=CO1.NTC.6420994&amp;isFromPublicArea=True&amp;isModal=False</t>
  </si>
  <si>
    <t>OPSP-VIN-0284-2024</t>
  </si>
  <si>
    <t>CO1.REQ.6536268</t>
  </si>
  <si>
    <t>PRESTAR LOS SERVICIOS PROFESIONALES DE APOYO Y ACOMPAÑAMIENTO EN LA CONVOCATORIA DE RECONOCIMIENTO DE GRUPOS DE INVESTIGACIÓN E INVESTIGADORES 957 DE 2024.  ACTIVIDADES: 1. BRINDAR SOPORTE Y ACOMPAÑAMIENTO A LOS GRUPOS DE INVESTIGACIÓN ASIGNADOS Y A LOS INVESTIGADORES QUE LOS CONFORMAN EN EL REGISTRO Y ACTUALIZACIÓN Y BÚSQUEDA DE INFORMACIÓN EN LOS APLICATIVOS CVLAC Y GRUPLAC, CON
MOTIVO DE SU PARTICIPACIÓN EN LA CONVOCATORIA 957 DE 2024. 2. ASISTIR A SESIONES DE SEGUIMIENTO, DIVULGACIÓN Y ESPACIOS ORGANIZADOS POR EL SUPERVISOR DE LA ORDEN CON MOTIVO DE LA CONVOCATORIA 957 DE 2024. 3. CONSOLIDAR UN REGISTRO EN EXCEL DE LA PRODUCCIÓN INGRESADA Y/O ACTUALIZADA EN LOS APLICATIVOS CVLAC Y GRUPLAC. 4. ACOMPAÑAR Y APOYAR AL SUPERVISOR EN LA ETAPA DE AVAL DE LA PRODUCCIÓN EN LA PLATAFORMA INSTITULAC.</t>
  </si>
  <si>
    <t>https://community.secop.gov.co/Public/Tendering/OpportunityDetail/Index?noticeUID=CO1.NTC.6421358&amp;isFromPublicArea=True&amp;isModal=False</t>
  </si>
  <si>
    <t>OPSP-VIN-0285-2024</t>
  </si>
  <si>
    <t>CO1.REQ.6540650</t>
  </si>
  <si>
    <t>PRESTAR LOS SERVICIOS PROFESIONALES EN MARCO DEL PROYECTO DE INVESTIGACIÓN “EFECTO DE LA QUÍMICA DE CARBONATOS Y LA ACIDIFICACIÓN OCEÁNICA EN LA CALCIFICACIÓN Y FECUNDIDAD DE ALGAS CORALINÁCEAS COSTROSAS DE AMBIENTES CON SURGENCIA ESTACIONAL EN EL CARIBE COLOMBIANO”, CORRESPONDIENTE AL CONTRATO DE FINANCIAMIENTO DE RECUPERACIÓN CONTINGENTE N° 2021-1032 DE 2021 CELEBRADO ENTRE EL INSTITUTO COLOMBIANO DE CRÉDITO EDUCATIVO Y ESTUDIOS TÉCNICOS EN EL EXTERIOR "MARIANO OSPINA PÉREZ" - ICETEX, EL MINISTERIO DE CIENCIA, TECNOLOGÍA E INNOVACIÓN Y LA UNIVERSIDAD DEL MAGDALENA.  ACTIVIDADES: 1. REALIZAR EL SEGUIMIENTO Y AJUSTE DE VARIABLES EN SISTEMA DE RESERVORIO DE ALGAS CORALINAS Y EN
SISTEMA EXPERIMENTAL. (TEMPERATURA, OXÍGENO, CO2 Y PH ESCALA TOTAL, NUTRIENTES, SALINIDAD). 2. REALIZAR EL APOYO TÉCNICO EN DISEÑO Y MONTAJE DE SISTEMA DE RECIRCULACIÓN Y DISTRIBUCIÓN DE AGUA DE MAR (TUBERÍAS, BOMBAS, RESERVORIOS, FILTRACIÓN, EQUIPOS DE RESERVA DE EN</t>
  </si>
  <si>
    <t>https://community.secop.gov.co/Public/Tendering/OpportunityDetail/Index?noticeUID=CO1.NTC.6425526&amp;isFromPublicArea=True&amp;isModal=False</t>
  </si>
  <si>
    <t>OPSP-VIN-0286-2024</t>
  </si>
  <si>
    <t>CO1.REQ.6541993</t>
  </si>
  <si>
    <t>PRESTAR LOS SERVICIOS PROFESIONALES COMO AUXILIAR EN MUSEOGRAFÍA Y MONTAJE EN LA DIRECCIÓN DE PROYECCIÓN CULTURAL EN EL PROYECTO DEL PDA FORTALECIMIENTO DE LOS SERVICIOS DEL SISTEMA DE MUSEOS, ARTE Y CULTURA DE LA UNIVERSIDAD DEL MAGDALENA.  ACTIVIDADES: 1. DESARROLLAR EL CURSO LIBRE DE DIBUJO Y PINTURA EN EL MARCO DE LAS JORNADAS DE FORMACIÓN Y CREACIÓN ARTÍSTICO Y CULTURAL, DESARROLLADAS DENTRO DEL PLAN DE ACCIÓN DE LA DIRECCIÓN DE PROYECCIÓN CULTURAL.</t>
  </si>
  <si>
    <t>GUSTAVO APONTE GARNICA</t>
  </si>
  <si>
    <t>https://community.secop.gov.co/Public/Tendering/OpportunityDetail/Index?noticeUID=CO1.NTC.6427532&amp;isFromPublicArea=True&amp;isModal=False</t>
  </si>
  <si>
    <t>OPSP-VIN-0287-2024</t>
  </si>
  <si>
    <t>CO1.REQ.6549630</t>
  </si>
  <si>
    <t>PRESTAR LOS SERVICIOS PROFESIONALES EN MARCO DEL PROYECTO DE INVESTIGACIÓN: " PROPUESTA DE FORTALECIMIENTO DEL OBSERVATORIO REGIONAL DEL MERCADO DE TRABAJO ORMET MAGDALENA 2024". ACTIVIDADES: 1. APOYAR EN LA CONSTRUCCIÓN DE HERRAMIENTA DE RECOLECCIÓN DE INFORMACIÓN DEL MERCADO LABORAL. 2. APOYAR EN LA RECOPILACIÓN DE DATOS QUE SERVIRÁN DE INSUMO PARA LA ELABORACIÓN DEL PORTAL INTERACTIVO DE DATOS DEL ORMET MAGDALENA. 3. APOYAR EN LA CONSTRUCCIÓN DEL INFORME MENSUAL DE MERCADO LABORAL CON LAS CIFRAS DEPARTAMENTALES Y DISTRITALES. 4. APOYAR LA CONSTRUCCIÓN DEL ESTUDIO DE DEMANDA LABORAL PARA LOS SECTORES QUE ESTABLEZCA EL COMITÉ TÉCNICO DEL ORMET.</t>
  </si>
  <si>
    <t>KENDY JOHANA LÓPEZ LÓPEZ</t>
  </si>
  <si>
    <t>https://community.secop.gov.co/Public/Tendering/OpportunityDetail/Index?noticeUID=CO1.NTC.6434449&amp;isFromPublicArea=True&amp;isModal=False</t>
  </si>
  <si>
    <t>OPSP-VIN-0288-2024</t>
  </si>
  <si>
    <t>CO1.REQ.6549671</t>
  </si>
  <si>
    <t>PRESTAR LOS SERVICIOS PROFESIONALES COMO TUTOR EN EL DIPLOMADO TITULADO: “TURISMO REGENERATIVO Y DESARROLLO COMUNITARIO SOSTENIBLE 2024”, FINANCIADO POR EL CONTRATO DE PRESTACIÓN DE SERVICIOS FY2024-09 SUSCRITO ENTRE CONEXIÓN COLOMBIA Y LA UNIVERSIDAD DEL MAGDALENA. PARA EL CUMPLIMIENTO DEL OBJETO, EL CONTRATISTA SE COMPROMETE A CUMPLIR CON LAS SIGUIENTES ACTIVIDADES: 1. MODULO V: LEYES Y NORMAS APLICABLES AL TURISMO SOSTENIBLE, REGENERATIVO Y COMUNITAR</t>
  </si>
  <si>
    <t>LEONARDO ALBERTO LÓPEZ ESTRELLA</t>
  </si>
  <si>
    <t>https://community.secop.gov.co/Public/Tendering/OpportunityDetail/Index?noticeUID=CO1.NTC.6434447&amp;isFromPublicArea=True&amp;isModal=False</t>
  </si>
  <si>
    <t>OPSP-VIN-0289-2024</t>
  </si>
  <si>
    <t>CO1.REQ.6551306</t>
  </si>
  <si>
    <t>PRESTAR SERVICIOS PROFESIONALES EN LA DIRECCIÓN DE TRANSFERENCIA DE CONOCIMIENTO Y PROPIEDAD INTELECTUAL. ACTIVIDADES: 1. BRINDAR APOYO EN EL DISEÑO, IDENTIDAD GRÁFICA Y DESARROLLO DE IMÁGENES PARA EVENTOS PRESENCIALES O VIRTUALES REALIZADOS POR LA VICERRECTORIA DE INVESTIGACIÓN Y SUS UNIDADES. 2. APOYAR EN EL DISEÑO DE PIEZAS PROMOCIONALES FÍSICAS Y DIGITALES (AFICHES, BROCHOURE, TARJETAS, PENDONES, VOLANTES, PLEGABLES, BANNERS, BACKINGS, BOTONES, ESTANDARTES, VALLAS, MEMBRETES, ETC.) QUE SEAN SOLICITADAS POR PARTE DE LA VICERRECTORÍA DE INVESTIGACIÓN. 3. APOYAR A LA VICERRECTORIA DE INVESTIGACIÓN EN LA DIAGRAMACIÓN DE DOCUMENTOS, FOLLETOS E INFOGRAFÍAS FÍSICAS Y/O DIGITALES SEGÚN SEA NECESARIO. 4. APOYAR EN EL DISEÑO GRÁFICO DE LAS CONVOCATORIAS FONCIENCIAS (BANNER/PORTADA).</t>
  </si>
  <si>
    <t>https://community.secop.gov.co/Public/Tendering/OpportunityDetail/Index?noticeUID=CO1.NTC.6435828&amp;isFromPublicArea=True&amp;isModal=False</t>
  </si>
  <si>
    <t>OPSP-VIN-0290-2024</t>
  </si>
  <si>
    <t>CO1.REQ.6550561</t>
  </si>
  <si>
    <t>PRESTAR SERVICIOS PROFESIONALES EN LA DIRECCIÓN DE TRANSFERENCIA DE CONOCIMIENTO Y PROPIEDAD INTELECTUAL. ACTIVIDADES: 1. REALIZAR CAPACITACIONES EN TEMAS RELACIONADOS CON PROPIEDAD INTELECTUAL DE ACUERDO CON LOS DIFERENTES TIPOS DE OBRAS O INVENCIONES A MIEMBRO DE LA COMUNIDAD UNIVERSITARIA Y PÚBLICO DE INTERÉS DE LA DTCPI Y CIE. 2. BRINDAR APOYO A LA DTCPI Y AL CIE EN LOS PROCESOS DE IDENTIFICACIÓN, REGISTRO Y PROTECCIÓN DE LOS ACTIVOS INTANGIBLES QUE REALIZAN LOS MIEMBROS DE LA COMUNIDAD UNIVERSITARIA Y PÚBLICO DE INTERÉS DE AMBAS DEPENDENCIAS ANTE LAS ENTIDADES COMPETENTES. 3. BRINDAR ORIENTACIONES A LOS MIEMBROS DE LA COMUNIDAD UNIVERSITARIA Y PÚBLICO DE INTERÉS DE LA DTCPI Y CIE EN MATERIA DE DERECHOS DE AUTOR Y PROPIEDAD INDUSTRIAL. 4. BRINDAR APOYO JURÍDICO EN LOS PROCESOS DE GESTIÓN DE LA PROPIEDAD INTELECTUAL DE LA VICERRECTORÍA DE INVESTIGACIÓN.</t>
  </si>
  <si>
    <t>https://community.secop.gov.co/Public/Tendering/OpportunityDetail/Index?noticeUID=CO1.NTC.6435157&amp;isFromPublicArea=True&amp;isModal=False</t>
  </si>
  <si>
    <t>OPSP-VIN-0291-2024</t>
  </si>
  <si>
    <t>CO1.REQ.6558636</t>
  </si>
  <si>
    <t>PRESTAR SERVICIOS PROFESIONALES COMO CORRECTOR DE ESTILO EN LA EDITORIAL UNIMAGDALENA. ACTIVIDADES: 1. REALIZAR LA PRIMERA Y SEGUNDA REVISIÓN DE ESTILO DE LAS OBRAS COMO LIBROS, CARTILLAS, BOLETINES, PORTAFOLIOS, CATÁLOGOS, ARTÍCULOS, GUÍAS Y MANUALES, QUE SE ENCUENTRAN EN PROCESO DE PUBLICACIÓN POR LA EDITORIAL UNIMAGDALENA, CORRESPONDIENTE A UN TOTAL DE 1.091 PÁGINAS.</t>
  </si>
  <si>
    <t>YESSICA ANDREA CHIQUILLO VILARDI</t>
  </si>
  <si>
    <t>https://community.secop.gov.co/Public/Tendering/OpportunityDetail/Index?noticeUID=CO1.NTC.6445867&amp;isFromPublicArea=True&amp;isModal=False</t>
  </si>
  <si>
    <t>OPSP-VIN-0292-2024</t>
  </si>
  <si>
    <t>CO1.REQ.6559133</t>
  </si>
  <si>
    <t>PRESTAR LOS SERVICIOS PROFESIONALES COMO ECONOMISTA PARA EL ADECUADO DESARROLLO DE LAS ACTIVIDADES QUE SE EJECUTARAN EN EL PROYECTO “PROPUESTA PARA LA CREACIÓN DEL CENTRO EMPRENDIMIENTO EN EL ÁREA DE INFLUENCIA DEL INSTITUTO NACIONAL DE FORMACIÓN TÉCNICA PROFESIONAL DE SAN ANDRÉS Y PROVIDENCIA-INFOTEP” MEDIANTE CONTRATO INTERADMINISTRATIVO N°002 SUSCRITO ENTRE EL INSTITUTO NACIONAL DE FORMACIÓN TÉCNICA PROFESIONAL DE SAN ANDRÉS Y PROVIDENCIA-INFOTEP Y LA UNIVERSIDAD DEL MAGDALENA. ACTIVIDADES: 1). ELABORAR ACTAS DE REUNIONES INTERINSTITUCIONALES PROGRAMADAS EN EL PROYECTO; 2). HACER LA RELATORÍA DE LAS MESAS DE PARTICIPACIÓN ASOCIADAS AL PROYECTO; 3). REALIZAR LA MAGNETIZACIÓN DE LA INFORMACIÓN RECOLECTADA EN LAS MESAS DE PARTICIPACIÓN; 4). ELABORAR MAPA DE AGILIDAD DE LAS MESAS DE PARTICIPACIÓN.</t>
  </si>
  <si>
    <t>OMAR MAURICIO PINZON CANTILLO</t>
  </si>
  <si>
    <t>JAIME ALBERTO MORON CÁRDENAS</t>
  </si>
  <si>
    <t>https://community.secop.gov.co/Public/Tendering/OpportunityDetail/Index?noticeUID=CO1.NTC.6450484&amp;isFromPublicArea=True&amp;isModal=False</t>
  </si>
  <si>
    <t>OPSP-VIN-0293-2024</t>
  </si>
  <si>
    <t>CO1.REQ.6559402</t>
  </si>
  <si>
    <t>PRESTAR LOS SERVICIOS PROFESIONALES EN MARCO DEL PROYECTO DE INVESTIGACIÓN “PROPUESTA DE FORTALECIMIENTO DEL OBSERVATORIO REGIONAL DEL MERCADO DE TRABAJO ORMET MAGDALENA 2024”. ACTIVIDADES: 1. APOYAR EN LAS CONVOCATORIAS A LAS INSTITUCIONES MIEMBROS TANTO PARA REUNIONES PERIÓDICAS COMO EXTRAORDINARIAS. 2. GESTIONAR Y COORDINAR LAS REUNIONES PARA LA EVALUACIÓN DE TEMAS CONCERNIENTES A LAS INVESTIGACIONES, ACTIVIDADES Y PUBLICACIONES DEL ORMET. 3. LLEVAR Y CUSTODIAR ACTAS DE ASISTENCIA, AYUDAS DE MEMORIA, Y DEMÁS DOCUMENTOS PROPIOS DEL ORMET. 4. APOYAR EN EL DISEÑO DE ESTRATEGIAS DE COMUNICACIÓN PARA LA DIFUSIÓN DE LOS HALLAZGOS, INFORMES Y PUBLICACIONES DEL ORMET, UTILIZANDO DIVERSOS MEDIOS Y PLATAFORMAS PARA LLEGAR A UN PÚBLICO MÁS AMPLIO Y FOMENTAR EL USO DE LA INFORMACIÓN GENERADA EN LA TOMA DE DECISIONES.</t>
  </si>
  <si>
    <t>ARANTXA CLEMENTINA TOLOZA ROYERO</t>
  </si>
  <si>
    <t>https://community.secop.gov.co/Public/Tendering/OpportunityDetail/Index?noticeUID=CO1.NTC.6450874&amp;isFromPublicArea=True&amp;isModal=False</t>
  </si>
  <si>
    <t>OPSP-VIN-0294-2024</t>
  </si>
  <si>
    <t>CO1.REQ.6559613</t>
  </si>
  <si>
    <t>PRESTAR LOS SERVICIOS PROFESIONALES PARA EL ADECUADO DESARROLLO DE LAS ACTIVIDADES QUE SE EJECUTARAN EN EL PROYECTO “PROPUESTA PARA LA CREACIÓN DEL CENTRO EMPRENDIMIENTO EN EL ÁREA DE INFLUENCIA DEL INSTITUTO NACIONAL DE FORMACIÓN TÉCNICA PROFESIONAL DE SAN ANDRÉS Y PROVIDENCIA-INFOTEP” MEDIANTE CONTRATO INTERADMINISTRATIVO N°002 SUSCRITO ENTRE EL INSTITUTO NACIONAL DE FORMACIÓN TÉCNICA PROFESIONAL DE SAN ANDRÉS Y PROVIDENCIA-INFOTEP Y LA UNIVERSIDAD DEL MAGDALENA. ACTIVIDADES: 1. APOYAR LAS MESAS DE PARTICIPACIÓN INSTITUCIONAL. 2. CUSTODIAR LA INFORMACIÓN GENERADA EN LA MESA DE PARTICIPACIÓN INSTITUCIONAL ASOCIADA AL PROYECTO. 3. GUIAR A LOS PARTICIPANTES EN PUESTA EN MARCHA DE LA METODOLOGÍA DE LA MESA DE PARTICIPACIÓN INSTITUCIONAL. 4. SISTEMATIZAR LA INFORMACIÓN RECOLECTADA EN LA MESA DE PARTICIPACIÓN INSTITUCIONAL.</t>
  </si>
  <si>
    <t>PABLO ROSSY MELO NORIEGA</t>
  </si>
  <si>
    <t>https://community.secop.gov.co/Public/Tendering/OpportunityDetail/Index?noticeUID=CO1.NTC.6451005&amp;isFromPublicArea=True&amp;isModal=False</t>
  </si>
  <si>
    <t>OPSP-VIN-0295-2024</t>
  </si>
  <si>
    <t>CO1.REQ.6558992</t>
  </si>
  <si>
    <t>PRESTAR LOS SERVICIOS PROFESIONALES PARA EL ADECUADO DESARROLLO DE LAS ACTIVIDADES QUE SE EJECUTARAN EN EL PROYECTO “PROPUESTA PARA LA CREACIÓN DEL CENTRO EMPRENDIMIENTO EN EL ÁREA DE INFLUENCIA DEL INSTITUTO NACIONAL DE FORMACIÓN TÉCNICA PROFESIONAL DE SAN ANDRÉS Y PROVIDENCIA-INFOTEP” MEDIANTE CONTRATO INTERADMINISTRATIVO N°002 SUSCRITO ENTRE EL INSTITUTO NACIONAL DE FORMACIÓN TÉCNICA PROFESIONAL DE SAN ANDRÉS Y PROVIDENCIA-INFOTEP Y LA UNIVERSIDAD DEL MAGDALENA. ACTIVIDADES: 1. ELABORAR EN CONJUNTO CON FUNCIONARIOS DEL INFOTEP SEDE SAN ANDRÉS Y PROVIDENCIA EL PLAN DE TRABAJO Y/O LINEAMIENTOS DE LAS DIFERENTES MESAS DE PARTICIPACIÓN ASOCIADAS A LA METODOLOGÍA DEL PROYECTO. 2. COORDINAR LAS MESAS DE PARTICIPACIÓN. 3. ELABORAR INFORMES MENSUALES DE EJECUCIÓN DE LAS MESAS DE PARTICIPACIÓN.</t>
  </si>
  <si>
    <t>DANIEL ARNULFO BALLESTAS LÓPEZ</t>
  </si>
  <si>
    <t>https://community.secop.gov.co/Public/Tendering/OpportunityDetail/Index?noticeUID=CO1.NTC.6450942&amp;isFromPublicArea=True&amp;isModal=False</t>
  </si>
  <si>
    <t>OPSP-VIN-0296-2024</t>
  </si>
  <si>
    <t>CO1.REQ.6566589</t>
  </si>
  <si>
    <t>PRESTAR LOS SERVICIOS PROFESIONALES COMO TUTORA EN EL DIPLOMADO TITULADO: “TURISMO REGENERATIVO Y DESARROLLO COMUNITARIO SOSTENIBLE 2024”, FINANCIADO POR EL CONTRATO DE PRESTACIÓN DE SERVICIOS FY2024-09 SUSCRITO ENTRE CONEXIÓN COLOMBIA Y LA UNIVERSIDAD DEL
MAGDALENA. PARA EL CUMPLIMIENTO DEL OBJETO CONTRACTUAL, EL CONTRATISTA SE COMPROMETE A DICTAR EL SIGUIENTE MODULO: 1. MODULO VII: DISEÑO DE EXPERIENCIAS TURÍSTICAS REGENERATIVAS. (30 HORAS).</t>
  </si>
  <si>
    <t>MAYRA ALEJANDRA PATIÑO JIMENEZ</t>
  </si>
  <si>
    <t>https://community.secop.gov.co/Public/Tendering/OpportunityDetail/Index?noticeUID=CO1.NTC.6451094&amp;isFromPublicArea=True&amp;isModal=False</t>
  </si>
  <si>
    <t>OPSP-VIN-0297-2024</t>
  </si>
  <si>
    <t>CO1.REQ.6605196</t>
  </si>
  <si>
    <t xml:space="preserve">PRESTACIÓN DE SERVICIOS PROFESIONALES COMO ANALISTA DE LABORATORIO EN EL CENTRO DE GENÉTICA Y BIOLOGÍA MOLECULAR DE LA UNIVERSIDAD DEL MAGDALENA. ACTIVIDADES: 1. COADYUVAR EN EL PROCESO DE DIAGNÓSTICO MOLECULAR Y GENÓMICA, REALIZANDO LAS ACTIVIDADES DESDE LA TOMA O RECEPCIÓN DE LAS MUESTRAS, DESEMBALAJE, MARCAJE, EXTRACCIÓN DE ÁCIDOS NUCLEICOS, PREPARACIÓN DE MEZCLAS DE RT-PCR, MONTAJE DE ENSAYOS DE RT-PCR EN TIEMPO REAL Y SECUENCIACIÓN DE ÚLTIMA GENERACIÓN EN APLICACIONES DE METABARCODING, ADN AMBIENTAL Y SECUENCIACIÓN DE GENOMAS VIRALES, EJECUTANDO LA INTERPRETACIÓN, ANÁLISIS, VALIDACIÓN Y REPORTE DE RESULTADOS. 2. COADYUVAR CON EL PROCESO DE VENTA DE SERVICIOS RELACIONADAS CON DIAGNÓSTICO VETERINARIO, ESTUDIOS DE BIODIVERSIDAD, AMBIENTALES, PESQUEROS, AGRONÓMICOS, ENTRE OTROS, REALIZANDO LOS PROCESOS DE LABORATORIO QUE REQUIERAN TÉCNICAS DE BIOLOGÍA MOLECULAR Y GENÓMICA ASOCIADOS A ESTAS VENTAS. 3. APOYAR EN LA FORMULACIÓN Y DESARROLLO </t>
  </si>
  <si>
    <t>https://community.secop.gov.co/Public/Tendering/OpportunityDetail/Index?noticeUID=CO1.NTC.6489239&amp;isFromPublicArea=True&amp;isModal=False</t>
  </si>
  <si>
    <t>OPSP-VIN-0298-2024</t>
  </si>
  <si>
    <t>CO1.REQ.6607113</t>
  </si>
  <si>
    <t>PRESTAR LOS SERVICIOS PROFESIONALES EN MARCO AL PROYECTO "PATRONES DE DIVERSIDAD HISTÓRICA Y ECOLÓGICA DE LAS HORMIGAS EN EL SOCIOECOSISTEMA BOSQUE SECO TROPICAL
DE COLOMBIA Y SUS IMPLICACIONES PARA LA CONSERVACIÓN".  ACTIVIDADES: 1. APOYAR EN LA COORDINACIÓN TÉCNICA Y OPERATIVA DEL PROYECTO: SOLICITUDES DE COMPRAS, ORGANIZACIÓN Y SEGUIMIENTO DEL CRONOGRAMA DE TRABAJO, ORGANIZAR REUNIONES PERIÓDICAS DEL GRUPO DE TRABAJO, GESTIÓN INTRA E INTERINSTITUCIONAL. 2. APOYAR EN EL PROCESAMIENTO EN LABORATORIO DE LAS MUESTRAS DE HORMIGAS DERIVADAS DE LAS ACTIVIDADES DE CAMPO DEL PROYECTO. 3. DESARROLLAR LA IDENTIFICACIÓN TAXONÓMICA DE LAS HORMIGAS DEL PROYECTO. 4. APOYAR EN LA CONSTRUCCIÓN DE MAPAS DE INFORMACIÓN A TRAVÉS DEL USO DE SISTEMA DE INFORMACIÓN GEOGRÁFICA. 5. APOYAR EN LA GENERACIÓN DE FOTOGRAFÍAS DE ALTA RESOLUCIÓN DE LAS HORMIGAS DEL PROYECTO. 6. PARTICIPAR EN LA CONSTRUCCIÓN DE LAS COLECCIONES DE REFERENCIAS DE HORMIGAS DERIVADAS DEL P</t>
  </si>
  <si>
    <t>BRANDON STEVE ARREDONDO HOYOS</t>
  </si>
  <si>
    <t>ROBERTO JOSE GUERRERO FLOREZ</t>
  </si>
  <si>
    <t>https://community.secop.gov.co/Public/Tendering/OpportunityDetail/Index?noticeUID=CO1.NTC.6490750&amp;isFromPublicArea=True&amp;isModal=False</t>
  </si>
  <si>
    <t>OPSP-VIN-0299-2024</t>
  </si>
  <si>
    <t>CO1.REQ.6615745</t>
  </si>
  <si>
    <t>PRESTAR LOS SERVICIOS PROFESIONALES COMO INGENIERO DE SISTEMAS EN LA VICERRECTORÍA DE INVESTIGACIÓN. ACTIVIDADES: 1. APOYAR EN EL DESARROLLO DE COMPONENTES SOFTWARE EN TECNOLOGÍAS NETCORE, JAVASCRIPT, ANGULAR, HACIENDO USO DE PATRONES DE DISEÑO. 2. APOYAR EN EL PROCESO DE OPTIMIZACIÓN DE SENTENCIAS SQL EN SQL SERVER. 3. CAPACITAR A LOS USUARIOS EN EL USO DEL SISTEMA DE SOFTWARE DE LA VICERRECTORÍA DE INVESTIGACIÓN. 4. APOYAR LA REALIZACIÓN DE COPIAS DE SEGURIDAD DEL SISTEMA DE SOFTWARE. 5. APOYAR CON LA IDENTIFICACIÓN DE LOS RIESGOS E IMPLEMENTACIÓN DE CONTROLES EN LOS SISTEMAS DE INFORMACIÓN DE LA VICERRECTORÍA DE INVESTIGACIÓN. 6. APOYAR CON LA IDENTIFICACIÓN DE LAS CORRECCIONES DE FUNCIONALIDADES DEL SISTEMA DE SOFTWARE Y REALIZAR LOS
AJUSTES CORRESPONDIENTES. 7. CAPACITAR EN TÉCNICAS DE TRANSFERENCIA DE CONOCIMIENTO DE LOS SISTEMAS DE INFORMACIÓN DE LA VICERRECTORÍA DE INVESTIGACIÓN. 8. REALIZAR SOPORTE INFORMÁTICO A LA COMUNIDAD CIENT</t>
  </si>
  <si>
    <t>https://community.secop.gov.co/Public/Tendering/OpportunityDetail/Index?noticeUID=CO1.NTC.6512952&amp;isFromPublicArea=True&amp;isModal=False</t>
  </si>
  <si>
    <t>OPSP-VIN-0300-2024</t>
  </si>
  <si>
    <t>CO1.REQ.6615654</t>
  </si>
  <si>
    <t>PRESTAR LOS SERVICIOS PROFESIONALES COMO TUTOR EN EL DIPLOMADO TITULADO: “SERVICIO AL CLIENTE”, FINANCIADO POR EL CONTRATO DE PRESTACIÓN DE SERVICIOS FY2024-09 SUSCRITO ENTRE CONEXIÓN COLOMBIA Y LA UNIVERSIDAD DEL MAGDALENA. EL CONTRATISTA SE COMPROMETE A DICTAR LOS SIGUIENTES MÓDULOS, CON UNA DURACIÓN TOTAL DE 30 HORAS ASÍ: MODULO I: CONCEPTOS BÁSICOS (4 HORAS); MODULO II: DISNEY EL ARTE DE SERVICIO AL CLIENTE (4 HORAS); MODULO III: ¿CÓMO ATENDER AL PÚBLICO? (4 HORAS); MODULO IV: CUIDADO PERSONAL (HIGIENE Y FORMA DE VESTIR) Y COMUNICACIÓN ASERTIVA (4 HORAS); MODULO V: ORATORIA Y COMUNICACIÓN EFECTIVA (8 HORAS) Y MODULO VI: TALLERES PRÁCTICOS Y EVALUACIÓN (6 HORAS).</t>
  </si>
  <si>
    <t>NELSY EUCARIS CARDOZO COBA</t>
  </si>
  <si>
    <t>https://community.secop.gov.co/Public/Tendering/OpportunityDetail/Index?noticeUID=CO1.NTC.6512947&amp;isFromPublicArea=True&amp;isModal=False</t>
  </si>
  <si>
    <t>OPSP-VIN-0301-2024</t>
  </si>
  <si>
    <t>CO1.REQ.6625693</t>
  </si>
  <si>
    <t>PRESTAR LOS SERVICIOS PROFESIONALES EN LA DIRECCIÓN DE TRANSFERENCIA DE CONOCIMIENTO Y PROPIEDAD INTELECTUAL DE LA VICERRECTORÍA DE INVESTIGACIÓN. ACTIVIDADES: 1. BRINDAR APOYO EN EL DISEÑO, IDENTIDAD GRÁFICA Y DESARROLLO DE IMÁGENES PARA EVENTOS PRESENCIALES O VIRTUALES REALIZADOS POR LA VICERRECTORIA DE INVESTIGACIÓN Y SUS UNIDADES. 2. APOYAR EN EL DISEÑO DE PIEZAS PROMOCIONALES FÍSICAS Y DIGITALES (AFICHES, BROCHOURE, TARJETAS, PENDONES, VOLANTES, PLEGABLES, BANNERS, BACKINGS, BOTONES, ESTANDARTES, VALLAS, MEMBRETES, ETC.) QUE SEAN SOLICITADAS POR PARTE DE LA VICERRECTORÍA DE INVESTIGACIÓN. 3. APOYAR A LA VICERRECTORIA DE INVESTIGACIÓN EN LA DIAGRAMACIÓN DE DOCUMENTOS, FOLLETOS E INFOGRAFÍAS FÍSICAS Y/O DIGITALES SEGÚN SEA NECESARIO. 4. APOYAR EN EL DISEÑO GRÁFICO DE LAS CONVOCATORIAS FONCIENCIAS (BANNER/PORTADA).</t>
  </si>
  <si>
    <t>CARLOS CALIXTO ARIAS REDONDO</t>
  </si>
  <si>
    <t>https://community.secop.gov.co/Public/Tendering/OpportunityDetail/Index?noticeUID=CO1.NTC.6509991&amp;isFromPublicArea=True&amp;isModal=False</t>
  </si>
  <si>
    <t>OPSP-VIN-0302-2024</t>
  </si>
  <si>
    <t>CO1.REQ.6639575</t>
  </si>
  <si>
    <t>PRESTAR LOS SERVICIOS PROFESIONALES PARA EL ADECUADO DESARROLLO DE LAS ACTIVIDADES QUE SE EJECUTARAN EN EL PROYECTO “PROPUESTA PARA LA CREACIÓN DEL CENTRO EMPRENDIMIENTO EN EL ÁREA DE INFLUENCIA DEL INSTITUTO NACIONAL DE FORMACIÓN TÉCNICA PROFESIONAL DE SAN ANDRÉS Y PROVIDENCIA- INFOTEP” MEDIANTE CONTRATO INTERADMINISTRATIVO N°002 SUSCRITO ENTRE EL INSTITUTO NACIONAL DE FORMACIÓN TÉCNICA PROFESIONAL DE SAN ANDRÉS Y PROVIDENCIA-INFOTEP Y LA UNIVERSIDAD DEL MAGDALENA. ACTIVIDADES:  1. REVISAR Y VALIDAR LOS INFORMES MENSUALES DE EJECUCIÓN DE ACTIVIDADES. 2. PRESENTAR ANTE EL DIRECTOR DEL PROYECTO LOS RESULTADOS OBTENIDOS EN LAS MESAS DE PARTICIPACIÓN. 3. ELABORAR Y SUSTENTAR ANTE EL DIRECTOR DEL PROYECTO EL DOCUMENTO TÉCNICO QUE SUSTENTA LA CREACIÓN DEL CENTRO DE INNOVACIÓN. 4. ELABORAR PLAN DE TRABAJO DEL PROYECTO. 5. ELABORAR Y PRESENTAR CARACTERIZACIÓN DE LOS CENTROS DE EMPRENDIMIENTO.</t>
  </si>
  <si>
    <t>FREDY JOHAN QUINTERO RIVERA</t>
  </si>
  <si>
    <t>JAIME ALBERTO MORÓN CARDENAS</t>
  </si>
  <si>
    <t>https://community.secop.gov.co/Public/Tendering/OpportunityDetail/Index?noticeUID=CO1.NTC.6524138&amp;isFromPublicArea=True&amp;isModal=False</t>
  </si>
  <si>
    <t>OPSP-VIN-0303-2024</t>
  </si>
  <si>
    <t>CO1.REQ.6640074</t>
  </si>
  <si>
    <t>PRESTAR LOS SERVICIOS PROFESIONALES PARA EL ADECUADO DESARROLLO DE LAS ACTIVIDADES QUE SE EJECUTARAN EN EL PROYECTO “PROPUESTA PARA LA CREACIÓN DEL CENTRO EMPRENDIMIENTO EN EL ÁREA DE INFLUENCIA DEL INSTITUTO NACIONAL DE FORMACIÓN TÉCNICA PROFESIONAL DE SAN ANDRÉS Y PROVIDENCIA-NFOTEP” MEDIANTE CONTRATO INTERADMINISTRATIVO N°002 SUSCRITO ENTRE EL INSTITUTO NACIONAL DE FORMACIÓN TÉCNICA PROFESIONAL DE SAN ANDRÉS Y PROVIDENCIA- INFOTEP Y LA UNIVERSIDAD DEL MAGDALENA. ACTIVIDADES:  1. APOYAR LAS MESAS DE PARTICIPACIÓN CON GREMIOS. 2. CUSTODIAR LA INFORMACIÓN GENERADA EN LA MESA DE PARTICIPACIÓN CON GREMIOS ASOCIADA AL PROYECTO. 3. GUIAR A LOS PARTICIPANTES EN PUESTA EN MARCHA DE LA METODOLOGÍA DE LA MESA DE PARTICIPACIÓN CON GREMIOS. 4. SISTEMATIZAR LA INFORMACIÓN RECOLECTADA EN LA MESA DE PARTICIPACIÓN CON GREMIOS.</t>
  </si>
  <si>
    <t>JENNIFER PAOLA LOAIZA RADA</t>
  </si>
  <si>
    <t>https://community.secop.gov.co/Public/Tendering/OpportunityDetail/Index?noticeUID=CO1.NTC.6524555&amp;isFromPublicArea=True&amp;isModal=False</t>
  </si>
  <si>
    <t>OPSP-VIN-0304-2024</t>
  </si>
  <si>
    <t>CO1.REQ.6641888</t>
  </si>
  <si>
    <t>PRESTAR SERVICIOS PROFESIONALES EN MARCO DEL PROYECTO DE INVESTIGACIÓN “SISTEMA BIOELECTROQUÍMICO PARA LA RECUPERACIÓN DE NUTRIENTES (NITRÓGENO Y FÓSFORO) Y REUTILIZACIÓN DE AGUA OPERADO CON MATERIALES DE BAJO COSTO UTILIZANDO VERTIMIENTOS LÍQUIDOS DE LA INDUSTRIA AGROPECUARIA”, FINANCIADO POR EL CONTRATO DE FINANCIAMIENTO DE RECUPERACIÓN CONTINGENTE N° 2021-1028 DE 2021 CELEBRADO ENTRE EL INSTITUTO COLOMBIANO DE CRÉDITO EDUCATIVO Y ESTUDIOS TÉCNICOS EN EL EXTERIOR "MARIANO OSPINA PÉREZ" - ICETEX, EL MINISTERIO DE CIENCIA, TECNOLOGÍA E INNOVACIÓN Y LA UNIVERSIDAD DEL MAGDALENA. ACTIVIDADES: 1. GESTIONAR EL CUMPLIMIENTO DE LAS ACTIVIDADES DE ACUERDO CON EL CRONOGRAMA. 2. ASESORAR LA SÍNTESIS Y ELABORACIÓN DE MATERIALES DE BAJO COSTO A USAR EN LOS SISTEMAS BIOELECTROQUÍMICOS. 3. REALIZAR LA COORDINACIÓN DE ACTIVIDADES GENERALES, MANEJO DE PERSONAL, CONTROL DOCUMENTAL Y ELABORACIÓN DE INFORMES.</t>
  </si>
  <si>
    <t>https://community.secop.gov.co/Public/Tendering/OpportunityDetail/Index?noticeUID=CO1.NTC.6526419&amp;isFromPublicArea=True&amp;isModal=False</t>
  </si>
  <si>
    <t>OPSP-VIN-0305-2024</t>
  </si>
  <si>
    <t>CO1.REQ.6665447</t>
  </si>
  <si>
    <t xml:space="preserve"> PRESTAR LOS SERVICIOS PROFESIONALES EN LA DIRECCIÓN DE GESTIÓN DEL CONOCIMIENTO DE LA VICERRECTORÍA DE INVESTIGACIÓN. PARA EL CUMPLIMIENTO DEL OBJETO EL CONTRATISTA SE COMPROMETE A CUMPLIR CON EL APOYO EN LAS SIGUIENTES ACTIVIDADES: 1. APOYAR LA REALIZACIÓN DE UN PROGRAMA RADIAL SEMANAL Y DE COMUNICACIÓN ESTRATÉGICA DE LA UNIVERSIDAD DEL MAGDALENA EN EL MARCO DE LOS 500 AÑOS DE SANTA MARTA; 2. APOYAR LA COMUNICACIÓN DE LA DIRECCIÓN DE CULTURA DE LA UNIVERSIDAD DEL MAGDALENA; 3. APOYAR LA REALIZACIÓN DE PODCAST; 4. APOYAR EN LA CONSTRUCCIÓN Y ENTREGA DE GUIONES DE ENTREVISTAS Y EVIDENCIAS SOBRE LA REALIZACIÓN DE LOS PROGRAMAS RADIALES SEMANALES; 5. APOYAR EN LA ENTREGA DE EVIDENCIAS SOBRE LOS PRODUCTOS PUBLICITARIOS Y DE COMUNICACIÓN ESTRATÉGICA DE LA DIRECCIÓN DE CULTURA; 6. ENTREGAR CINCO (5) PODCAST COMO PRODUCTOS RESULTANTES DE CADA UNA DE LAS ENTREVISTAS.</t>
  </si>
  <si>
    <t>85448155</t>
  </si>
  <si>
    <t>https://community.secop.gov.co/Public/Tendering/OpportunityDetail/Index?noticeUID=CO1.NTC.6554748&amp;isFromPublicArea=True&amp;isModal=False</t>
  </si>
  <si>
    <t>OPSP-VIN-0306-2024</t>
  </si>
  <si>
    <t>CO1.REQ.6671299</t>
  </si>
  <si>
    <t xml:space="preserve"> PRESTAR LOS SERVICIOS PROFESIONALES EN MARCO DEL PROYECTO DE INVESTIGACIÓN TITULADO: "DISEÑO Y FABRICACIÓN DE EQUIPO ROBUSTO PARA LA CALIBRACIÓN DE INCLINÓMETROS". PARA EL CUMPLIMIENTO DEL OBJETO, EL CONTRATISTA SE COMPROMETE A CUMPLIR CON LAS SIGUIENTES ACTIVIDADES: 1. REALIZAR MEDICIONES CON INCLINÓMETRO COMERCIAL EN LOS DOS PUNTOS INSTALADOS EN SANTA MARTA. 2. REALIZAR MEDICIONES CON INCLINÓMETRO DE BAJO COSTO EN LOS DOS PUNTOS INSTALADOS EN SANTA MARTA. 3. ELABORACIÓN DE INFORME DE COMPARACIÓN ENTRE LAS MEDICIONES OBTENIDAS POR EL INCLINÓMETRO COMERCIAL Y EL DE BAJO COSTO.</t>
  </si>
  <si>
    <t>IAN MITCHEL ROSSI RINCON</t>
  </si>
  <si>
    <t>1010198441</t>
  </si>
  <si>
    <t>CRÍSPULO ENRIQUE DELUQUE TORO</t>
  </si>
  <si>
    <t>https://community.secop.gov.co/Public/Tendering/OpportunityDetail/Index?noticeUID=CO1.NTC.6557527&amp;isFromPublicArea=True&amp;isModal=False</t>
  </si>
  <si>
    <t>OPSP-VIN-0307-2024</t>
  </si>
  <si>
    <t>CO1.REQ.6674307</t>
  </si>
  <si>
    <t xml:space="preserve"> PRESTAR LOS SERVICIOS PROFESIONALES EN MARCO DEL PROYECTO DE INVESTIGACIÓN EXTERNO: "CARACTERIZACIÓN DE LA INMUNOPATOGÉNESIS DEBIDA A INFECCIÓN POR SARS- COV-2 EN UNA POBLACIÓN DEL CARIBE COLOMBIANO", CORRESPONDIENTE AL CONTRATO DE FINANCIAMIENTO DE RECUPERACIÓN CONTINGENTE N° 2021-1025 DE 2021 CELEBRADO ENTRE EL INSTITUTO COLOMBIANO DE CRÉDITO EDUCATIVO Y ESTUDIOS TÉCNICOS EN EL EXTERIOR "MARIANO OSPINA PÉREZ" - ICETEX, EL MINISTERIO DE CIENCIA, TECNOLOGÍA E INNOVACIÓN. PARA EL CUMPLIMIENTO DEL OBJETO, EL CONTRATISTA SE COMPROMETE A CUMPLIR CON LAS SIGUIENTES ACTIVIDADES: 1. APOYAR EN EL DILIGENCIAMIENTO, INSCRIPCIÓN Y ACTUALIZACIÓN DE LOS PROYECTOS EN EL SISTEMA DE INFORMACIÓN DE LA VICERRECTORÍA DE INVESTIGACIÓN. 2. APOYAR EN EL SEGUIMIENTO A LOS PROCESOS RELACIONADOS CON LOS INCENTIVOS OTORGADOS EN EL AÑO 2023 A INVESTIGADORES Y GRUPOS, ASÍ COMO INCENTIVOS QUE SE ENCUENTREN PENDIENTES POR EJECUTAR Y EL SEGUIMIENTO A LOS PROYECTOS RADI</t>
  </si>
  <si>
    <t>36386177</t>
  </si>
  <si>
    <t>MÓNICA ZURBARÁN JIMÉNEZ</t>
  </si>
  <si>
    <t>https://community.secop.gov.co/Public/Tendering/OpportunityDetail/Index?noticeUID=CO1.NTC.6557790&amp;isFromPublicArea=True&amp;isModal=False</t>
  </si>
  <si>
    <t>OPSP-VIN-0308-2024</t>
  </si>
  <si>
    <t>CO1.REQ.6682316</t>
  </si>
  <si>
    <t xml:space="preserve"> PRESTACIÓN DE SERVICIOS PROFESIONALES EN MARCO DEL PROYECTO DE INVESTIGACIÓN EXTERNO: “CALIDAD DEL AGUA Y RECONOCIMIENTO BIOLÓGICO PORTUARIO DE REFERENCIA PARA LA GESTIÓN DE AGUAS DE LASTRE”, CORRESPONDIENTE AL CONTRATO DE FINANCIAMIENTO DE RECUPERACIÓN CONTINGENTE N° 2021-1024 DE 2021 CELEBRADO ENTRE EL INSTITUTO COLOMBIANO DE CRÉDITO EDUCATIVO Y ESTUDIOS TÉCNICOS EN EL EXTERIOR "MARIANO OSPINA PÉREZ" - ICETEX, EL MINISTERIO DE CIENCIA, TECNOLOGÍA E INNOVACIÓN Y LA UNIVERSIDAD DEL MAGDALENA.
PARA EL CUMPLIMIENTO DEL OBJETO, EL CONTRATISTA SE COMPROMETE A CUMPLIR CON LAS SIGUIENTES ACTIVIDADES: 1. REALIZAR SERVICIOS TÉCNICOS DE ASESORAMIENTO EN EL ANÁLISIS DE MUESTRAS FITOPLANCTON MARINO. 2. APOYAR EN LA SISTEMATIZACIÓN Y EL ANÁLISIS DE LA INFORMACIÓN RECOPILADA EN MUESTRAS DE FITOPLANCTON MARINO. 3. ELABORAR INFORMES TÉCNICOS DE ANÁLISIS DE FITOPLANCTON.</t>
  </si>
  <si>
    <t>Angelica  Maria De la Hoz  Roca</t>
  </si>
  <si>
    <t>1007653731</t>
  </si>
  <si>
    <t>https://community.secop.gov.co/Public/Tendering/OpportunityDetail/Index?noticeUID=CO1.NTC.6566874&amp;isFromPublicArea=True&amp;isModal=False</t>
  </si>
  <si>
    <t>OPSP-VIN-0309-2024</t>
  </si>
  <si>
    <t>CO1.REQ.6690944</t>
  </si>
  <si>
    <t xml:space="preserve"> PRESTACIÓN DE SERVICIOS PROFESIONALES COMO PERSONAL DE APOYO DE TERRITORIAL EN EL MARCO DE LA EJECUCIÓN DEL PROYECTO DE INVERSIÓN: “IMPLEMENTACIÓN DE UNA PLATAFORMA DE DATOS ABIERTOS BASADA EN AIOT PARA EL ANÁLISIS Y GESTIÓN DE RIESGOS AMBIENTALES Y CLIMÁTICOS EN ELCORREDOR MINERO DE LOS MUNICIPIOS LA JAGUA DE IBIRICO ALBANIA ALGARROBO”, IDENTIFICADO CON EL BPIN 2023000100072, APROBADO POR EL ARTÍCULO 31 DEL ACUERDO OCAD NO. 33 DEL 16 DE AGOSTO DE 2023. PARA EL CUMPLIMIENTO DEL OBJETO CONTRACTUAL, EL CONTRATISTA SE COMPROMETE AL DESARROLLO DE LAS SIGUIENTES ACTIVIDADES: 1. APOYAR LA GESTIÓN TERRITORIAL Y DE ALIADOS EN EL DESARROLLO DE LAS ACTIVIDADES RELACIONADAS CON EL DESARROLLO TECNOLÓGICO Y LA INNOVACIÓN. 2. APOYAR LA GESTIÓN TERRITORIAL Y DE ALIADOS EN EL DESARROLLO DE LAS ACTIVIDADES RELACIONADAS CON EL ENTRENAMIENTO ESPECIALIZADO. 3. APOYAR LA GESTIÓN TERRITORIAL Y DE ALIADOS EN EL DESARROLLO DE LAS ACTIVIDADES RELACIONADAS CON LA </t>
  </si>
  <si>
    <t>MARÍA JOSÉ CASTILLO VIANA</t>
  </si>
  <si>
    <t>https://community.secop.gov.co/Public/Tendering/OpportunityDetail/Index?noticeUID=CO1.NTC.6574757&amp;isFromPublicArea=True&amp;isModal=False</t>
  </si>
  <si>
    <t>OPSP-VIN-0310-2024</t>
  </si>
  <si>
    <t>CO1.REQ.6679745</t>
  </si>
  <si>
    <t xml:space="preserve"> PRESTAR LOS SERVICIOS PROFESIONALES EN LA DIRECCIÓN DE GESTIÓN DEL CONOCIMIENTO DE LA VICERRECTORÍA DE INVESTIGACIÓN DE LA UNIVERSIDAD DEL MAGDALENA. PARA EL CUMPLIMIENTO DEL OBJETO, EL CONTRATISTA SE COMPROMETE A CUMPLIR CON LAS SIGUIENTES ACTIVIDADES: 1. APOYAR A LA DIRECCIÓN DE GESTIÓN DEL CONOCIMIENTO EN LA ESTRUCTURACIÓN DE PROYECTOS QUE SEAN PRESENTADOS EN LAS CONVOCATORIAS DEL PLAN BIENAL DE LA ASCTEI DEL SGR VIGENTE Y APOYAR EL CUMPLIMIENTO DE REQUISITOS DE LA CONVOCATORIA ORDENAMIENTO ALREDEDOR DEL AGUA Y LA JUSTICIA AMBIENTAL DE REGALÍAS AMBIENTE. 2. APOYAR A LA DIRECCIÓN DE GESTIÓN DEL CONOCIMIENTO EN LA ELABORACIÓN Y REVISIÓN DE LA DOCUMENTACIÓN EXIGIDA POR LAS CONVOCATORIAS SGR TALES COMO CARTAS DE AVAL, MODELOS DE GOBERNANZA, PRESUPUESTOS, CERTIFICACIONES Y DEMÁS
DOCUMENTOS SOPORTES O ANEXOS REQUERIDOS. 3. APOYAR A LA DIRECCIÓN DE GESTIÓN DEL CONOCIMIENTO EN LA SOLICITUD, SEGUIMIENTO Y CONSECUCIÓN DE COTIZACIONES QUE SOPORTE</t>
  </si>
  <si>
    <t>RAMIRO ANDRES ROMERO MANJARRES</t>
  </si>
  <si>
    <t>1083000226</t>
  </si>
  <si>
    <t>https://community.secop.gov.co/Public/Tendering/OpportunityDetail/Index?noticeUID=CO1.NTC.6565937&amp;isFromPublicArea=True&amp;isModal=False</t>
  </si>
  <si>
    <t>OPSP-VIN-0311-2024</t>
  </si>
  <si>
    <t>CO1.REQ.6689797</t>
  </si>
  <si>
    <t xml:space="preserve"> PRESTAR SERVICIOS PROFESIONALES EN EL CENTRO DE INVESTIGACIÓN EN ALTO RENDIMIENTO DEPORTIVO Y ESTUDIOS BIOMÉDICOS. PARA EL CUMPLIMIENTO DEL OBJETO EL CONTRATISTA SE COMPROMETE A CUMPLIR CON EL APOYO EN LAS SIGUIENTES ACTIVIDADES: 1. APOYAR DESDE SU ROL PROFESIONAL EN LA CONSECUCIÓN DE LOS OBJETIVOS DEL CENTRO DE INVESTIGACIÓN EN ALTO RENDIMIENTO DEPORTIVO Y ESTUDIOS BIOMÉDICOS DE LA UNIVERSIDAD DEL MAGDALENA. 2. APOYAR EN LOS PROCESOS DE ATENCIÓN, AGENDAMIENTO DE CONSULTAS SOLICITADOS POR LOS CLIENTES DEL CENTRO. 3. APOYAR EN LA
RECOLECCIÓN DE INFORMACIÓN PARA LA GESTIÓN DE PROCESOS DE CALIDAD EN SPORTSCI DE LA UNIVERSIDAD DEL MAGDALENA. 4. APOYAR A SPORTSCI EN EL RASTREO DE CONVOCATORIAS NACIONALES E INTERNACIONALES DE FINANCIACIÓN DE PROYECTOS O CONVENIOS SIMILARES EN COLAB ASÍ COMO LA DIVULGACIÓN EN LA COMUNIDAD UNIVERSITARIA. 5. APOYAR EN LA PARTICIPACIÓN DE EVENTOS QUE PROGRAME EL CENTRO TANTO DENTRO COMO FUERA DE SU LUGAR DE TRABAJO</t>
  </si>
  <si>
    <t>JULIETH PAOLA OSORIO DE LA HOZ</t>
  </si>
  <si>
    <t>https://community.secop.gov.co/Public/Tendering/OpportunityDetail/Index?noticeUID=CO1.NTC.6582763</t>
  </si>
  <si>
    <t>OPSP-VIN-0312-2024</t>
  </si>
  <si>
    <t>CO1.REQ.6689684</t>
  </si>
  <si>
    <t xml:space="preserve"> PRESTAR LOS SERVICIOS PROFESIONALES ACTIVIDADES DE INVESTIGACIÓN EN MARCO DEL PROYECTO DE INVESTIGACIÓN TITULADO: "SISTEMA BIOELECTROQUÍMICO PARA LA RECUPERACIÓN DE NUTRIENTES (NITRÓGENO Y FÓSFORO) Y REUTILIZACIÓN DE AGUAOPERADO CON MATERIALES DE BAJO COSTO UTILIZANDO VERTIMIENTOS LÍQUIDOS DE LA INDUSTRIA AGROPECUARIA", FINANCIADO POR EL CONTRATO DE FINANCIAMIENTO DE RECUPERACIÓN CONTINGENTE N° 2021-1028 DE 2021 CELEBRADO ENTRE EL INSTITUTO COLOMBIANO DE CRÉDITO EDUCATIVO Y ESTUDIOS TÉCNICOS EN EL EXTERIOR "MARIANO OSPINA PÉREZ" - ICETEX, EL MINISTERIO DE CIENCIA, TECNOLOGÍA E INNOVACIÓN, PARA EL DESARROLLO DE ACTIVIDADES QUE PERMITAN ALCANZAR LOS OBJETIVOS PROPUESTOS. PARA EL CUMPLIMIENTO DEL OBJETO, EL CONTRATISTA SE COMPROMETE A CUMPLIR CON LAS SIGUIENTES ACTIVIDADES: 1. APOYAR EN LA GESTIÓN DE COMPRAS DE DISPOSITIVOS ELECTRÓNICOS, ELEMENTOS Y ACCESORIOS HIDRÁULICOS. 2. APOYAR EN LA SISTEMATIZACIÓN DE LA INFORMACIÓN, ANÁLISIS Y ELABORA</t>
  </si>
  <si>
    <t>1083027316</t>
  </si>
  <si>
    <t>https://community.secop.gov.co/Public/Tendering/OpportunityDetail/Index?noticeUID=CO1.NTC.6582920</t>
  </si>
  <si>
    <t>OPSP-VIN-0313-2024</t>
  </si>
  <si>
    <t>CO1.REQ.6731421</t>
  </si>
  <si>
    <t>PRESTAR LOS SERVICIOS PROFESIONALES EN MARCO DEL PROYECTO DE INVESTIGACIÓN EXTERNO: "GESTIÓN PARA LA CONSERVACIÓN DE LAS ESPECIES DE ACROPORA BASADA EN SU IMPORTANCIA COMO HÁBITAT PARA LA PESCA, EN EL TRABAJO COMUNITARIO Y LA EDUCACIÓN", CORRESPONDIENTE AL CONTRATO DE FINANCIAMIENTO DE RECUPERACIÓN CONTINGENTE N° 2021-1026 DE 2021 CELEBRADO ENTRE EL INSTITUTO COLOMBIANO DE CRÉDITO EDUCATIVO Y ESTUDIOS TÉCNICOS EN EL EXTERIOR "MARIANO OSPINA PÉREZ" - ICETEX, EL MINISTERIO DE CIENCIA, TECNOLOGÍA E INNOVACIÓN. EL CONTRATISTA SE COMPROMETE A 1. REALIZAR SEGUIMIENTO FOTOGRÁFICO DE LOS TALLERES DE APROPIACIÓN Y CONTRIBUCIONES AL INFORME DEL IMPACTO DE PERCEPCIÓN DE NIÑOS Y JÓVENES.</t>
  </si>
  <si>
    <t>SARA MUTIS MARTINEZGUERRA</t>
  </si>
  <si>
    <t>1020761676</t>
  </si>
  <si>
    <t>https://community.secop.gov.co/Public/Tendering/OpportunityDetail/Index?noticeUID=CO1.NTC.6613025&amp;isFromPublicArea=True&amp;isModal=False</t>
  </si>
  <si>
    <t>OPS-VIN-0001-2024</t>
  </si>
  <si>
    <t>CO1.REQ.5735620</t>
  </si>
  <si>
    <t>SERVICIO DE LOGÍSTICA NECESARIA PARA EL DESARROLLO DE LAS ACTIVIDADES DE CREACIÓN, DIVULGACIÓN ARTÍSTICA Y CULTURAL PARA LA REALIZACIÓN DEL CARNAVAL SAMARIO</t>
  </si>
  <si>
    <t>IMPACTA PRODUCCIONES SAS</t>
  </si>
  <si>
    <t>OPS-VIN-0002-2024</t>
  </si>
  <si>
    <t>CO1.REQ.5804242</t>
  </si>
  <si>
    <t>SERVICIO DE ALQUILER DE MOBILIARIO PARA EL DESARROLLO DE LOS EVENTOS ORGANIZADOS POR LA DIRECCIÓN DE TRANSFERENCIA DE CONOCIMIENTO Y PROPIEDAD INTELECTUAL Y LA VICERRECTORÍA DE INVESTIGACIÓN</t>
  </si>
  <si>
    <t>KATHY ALEJANDRA SEGRERA ZAPATA</t>
  </si>
  <si>
    <t>https://community.secop.gov.co/Public/Tendering/OpportunityDetail/Index?noticeUID=CO1.NTC.5698210</t>
  </si>
  <si>
    <t>OPS-VIN-0003-2024</t>
  </si>
  <si>
    <t>CO1.REQ.5812075</t>
  </si>
  <si>
    <t>PRESTAR EL SERVICIO TÉCNICO DE DISEÑO Y MONTAJE DE LA BASE DE INFORMACIÓN GEOGRÁFICA COMO INSTRUMENTO DE APOYO PARA TENER LA CARACTERIZACIÓN, INTERPRETACIÓN Y DEFINICIÓN DEL MODELO DEL TERRITORIO EN EL CORREDOR DE VIDA DEL CESAR, CONFORMADO POR LOS MUNICIPIOS - LA JAGUA DE IBIRICO, BECERRIL, CHIRIGUANÁ Y AGUSTIN CODAZZI- EN MARCO DEL PROYECTO DE INVESTIGACIÓN EXTERNO: "MODELO TERRITORIAL PARA LA RECONVERSIÓN PRODUCTIVA Y LABORAL COMO HERRAMIENTA DE PAZ EN LOS MUNICIPIOS PDET QUE INTEGRAN EL CORREDOR DE LA VIDA EN EL DEPARTAMENTO DEL CESAR"</t>
  </si>
  <si>
    <t>CORPORACION NATURAL SIG</t>
  </si>
  <si>
    <t>https://community.secop.gov.co/Public/Tendering/OpportunityDetail/Index?noticeUID=CO1.NTC.5704399</t>
  </si>
  <si>
    <t>OPS-VIN-0004-2024</t>
  </si>
  <si>
    <t>CO1.REQ.5828826</t>
  </si>
  <si>
    <t>PRESTACIÓN DE SERVICIO PARA LA REALIZACIÓN DE TALLER DE ELABORACIÓN DE PRODUCTOS A PARTIR DEL MANGO DE AZÚCAR (MANGIFERA INDICA), EN MARCO AL PROYECTO DE INVESTIGACIÓN TITULADO: "PILOTO PARA LA MEJORA PRODUCTIVA Y COMPETITIVA DE LA CADENA DE VALOR DEL MANGO Y SU INSERCIÓN EN MERCADOS DE MAYOR VALOR (ESPECIALIZADOS) MEDIANTE LA SOFISTICACIÓN E INNOVACIÓN DE PRODUCTOS DERIVADOS" CORRESPONDIENTE AL CONVENIO ESPECÍFICO NÚM. 6 DE COOPERACIÓN INTERINSTITUCIONAL CELEBRADO ENTRE LA CÁMARA DE COMERCIO DE SANTA MARTA PARA EL MAGDALENA Y LA UNIVERSIDAD DEL MAGDALENA</t>
  </si>
  <si>
    <t>ASESORÍAS PROFESIONALES A SU SERVICIO S.A.S.</t>
  </si>
  <si>
    <t>https://community.secop.gov.co/Public/Tendering/OpportunityDetail/Index?noticeUID=CO1.NTC.5722357</t>
  </si>
  <si>
    <t>OPS-VIN-0005-2024</t>
  </si>
  <si>
    <t>CO1.REQ.5892204</t>
  </si>
  <si>
    <t>SERVICIO DE MANTENIMIENTO PREVENTIVO DEL TERMOCICLADOR EN TIEMPO REAL DEL CENTRO DE GENÉTICA Y BIOLOGÍA MOLECULAR DE LA UNIVERSIDAD DEL MAGDALENA.</t>
  </si>
  <si>
    <t>A M ASESORIA Y MANTENIMIENTO LTDA</t>
  </si>
  <si>
    <t>https://community.secop.gov.co/Public/Tendering/OpportunityDetail/Index?noticeUID=CO1.NTC.5782556</t>
  </si>
  <si>
    <t>OPS-VIN-0006-2024</t>
  </si>
  <si>
    <t>CO1.REQ.5941783</t>
  </si>
  <si>
    <t>SERVICIO DE DIAGRAMACIÓN, TRADUCCIÓN Y CORRECCIÓN DE ESTILO EN INGLES Y ESPAÑOL, CORRESPONDIENTE AL CONTRATO DE FINANCIAMIENTO DE RECUPERACIÓN CONTINGENTE N° 112721-181- 2023 CELEBRADO ENTRE FIDUCIARIA COLOMBIANA DE COMERCIO EXTERIOR S.A., FIDUCOLDEX Y LA UNIVERSIDAD DEL MAGDALENA PARA EL DESARROLLO DEL PROYECTO DE INVESTIGACIÓN TITULADO: "POSICIONAMIENTO INTERNACIONAL DE LAS REVISTAS CIENTÍFICAS DE LA UNIVERSIDAD DEL MAGDALENA"</t>
  </si>
  <si>
    <t>XPRESS ESTUDIO GRAFICO Y
DIGITAL S.A.S</t>
  </si>
  <si>
    <t>https://community.secop.gov.co/Public/Tendering/OpportunityDetail/Index?noticeUID=CO1.NTC.5831673</t>
  </si>
  <si>
    <t>OPS-VIN-0007-2024</t>
  </si>
  <si>
    <t>CO1.REQ.5968983</t>
  </si>
  <si>
    <t>SERVICIO DE INSTALACIÓN DE UN (01) STAND PARA LA PARTICIPACIÓN DE LA EDITORIAL DE LA UNIMAGDALENA, EN LA 36° FERIA INTERNACIONAL DEL LIBRO DE BOGOTÁ - FILBO 2024, CON LAS SIGUIENTES CARACTERÍSTICAS: STAND DE 39 M2 CON PANELEARÍA DIVISORIA DE COLOR BLANCO, TAPETE,
INVITACIONES POR ÁREA CONTRATADA: 30, CREDENCIALES DE EXPOSITOR 3, CREDENCIALES DE SERVICIO: 5, INSTALACIÓN MONOFÁSICA (CONSUMO HASTA 2 KW /110V), CONEXIÓN PARA DATAFONO + SERVICIO DE INTERNET CABLEADO, CONEXIÓN PARA DATAFONO + CLAVE ACCESO WIFI Y SONIDO DE 1 A 100 PERSONAS 1 MICRÓFONO ALÁMBRICO - CABINA ACTIVA</t>
  </si>
  <si>
    <t>CORPORACION DE FERIAS Y EXPOSICIONES SA USUARIO OPERADOR DE ZONA FRANCA</t>
  </si>
  <si>
    <t>RICARDO TETE MIELES</t>
  </si>
  <si>
    <t>https://community.secop.gov.co/Public/Tendering/OpportunityDetail/Index?noticeUID=CO1.NTC.5858087&amp;isFromPublicArea=True&amp;isModal=False</t>
  </si>
  <si>
    <t>OPS-VIN-0008-2024</t>
  </si>
  <si>
    <t>CO1.REQ.5990699</t>
  </si>
  <si>
    <t>PRESTACIÓN DE SERVICIO DE IMPRESIÓN DE TODO TIPO DE OBRAS PRODUCIDA POR LA EDITORIAL – UNIMAGDALENA</t>
  </si>
  <si>
    <t>XPRESS ESTUDIO GRAFICO Y DIGITAL S.A.</t>
  </si>
  <si>
    <t>https://community.secop.gov.co/Public/Tendering/OpportunityDetail/Index?noticeUID=CO1.NTC.5879086</t>
  </si>
  <si>
    <t>OPS-VIN-0009-2024</t>
  </si>
  <si>
    <t>CO1.REQ.5991144</t>
  </si>
  <si>
    <t>CONTRATACIÓN DEL SERVICIO DE DESARROLLO, ADMINISTRACIÓN Y COMERCIALIZACIÓN DE UN ECOSISTEMA DIGITAL, ED, SOBRE AMBIENTE WEB DENOMINADO “LITE SUITE NEXUS”, PARA QUE EL PROGRAMA EDITORIAL PUEDA CONTAR CON UN PORTAL Y CONJUNTO DE SOLUCIONES EN INTERNET, QUE SOPORTE LA ESTRATEGIA DIGITAL DE LA UNIVERSIDAD, CON EL LOOK &amp; FEEL, EL CATÁLOGO DE LOS PRODUCTOS EDITORIALES ELECTRÓNICOS Y OTROS MATERIALES COMPLEMENTARIOS DIGITALES Y SERVICIOS ESPECIALIZADOS, SOBRE EL SUBDOMINIO HTTPS://CATALOGO.EDITORIAL.UNIMAGDALENA.EDU.CO U OTRO SIMILAR DEFINIDO ENTRE LAS PARTES</t>
  </si>
  <si>
    <t>HIPERTEXTO SOCIEDAD POR ACCIONES SIMPLIFICADAS</t>
  </si>
  <si>
    <t>https://community.secop.gov.co/Public/Tendering/OpportunityDetail/Index?noticeUID=CO1.NTC.5879491</t>
  </si>
  <si>
    <t>OPS-VIN-0010-2024</t>
  </si>
  <si>
    <t>CO1.REQ.6030850</t>
  </si>
  <si>
    <t xml:space="preserve"> SERVICIO TRANSPORTE TERRESTRE EN VEHÍCULOS TALES COMO: BUSES, BUSETAS, VANS, CAMIONETAS O CAMPEROS, NECESARIOS PARA LA REALIZACIÓN DE ACTIVIDADES DE CIENCIA, TECNOLOGÍA, INNOVACIÓN Y EMPRENDIMIENTO</t>
  </si>
  <si>
    <t>JOSE GREGORIO HERNANDEZ BECERRA</t>
  </si>
  <si>
    <t>https://community.secop.gov.co/Public/Tendering/OpportunityDetail/Index?noticeUID=CO1.NTC.5920158&amp;isFromPublicArea=True&amp;isModal=False</t>
  </si>
  <si>
    <t>OPS-VIN-0011-2024</t>
  </si>
  <si>
    <t>CO1.REQ.6044804</t>
  </si>
  <si>
    <t xml:space="preserve"> PRESTACIÓN DE SERVICIO DE EDICIÓN, REVISIÓN DE
ESTILO, DISEÑO Y DIAGRAMACIÓN DE LA "COLECCIÓN 500 AÑOS SANTA MARTA", CON EL PROPÓSITO DE CUMPLIR
CON LO ESTABLECIDO EN EL COMPROMISO CELEBRADO ENTRE LA CORPORACIÓN ANDINA DE FOMENTO (CAF) Y LA
UNIVERSIDAD DEL MAGDALENA</t>
  </si>
  <si>
    <t>https://community.secop.gov.co/Public/Tendering/OpportunityDetail/Index?noticeUID=CO1.NTC.5933314&amp;isFromPublicArea=True&amp;isModal=False</t>
  </si>
  <si>
    <t>OPS-VIN-0012-2024</t>
  </si>
  <si>
    <t>CO1.REQ.6045088</t>
  </si>
  <si>
    <t xml:space="preserve"> SERVICIO DE MANTENIMIENTO DE EQUIPOS DE BUCEO EN EL MARCO DEL PROYECTO: “EFECTO DEL POLVILLO DE CARBÓN Y LOS MICROPLÁSTICOS EN EL DESARROLLO TEMPRANO DE ORGANISMOS ARRECIFALES</t>
  </si>
  <si>
    <t>LINA  RICO MULLER</t>
  </si>
  <si>
    <t>https://community.secop.gov.co/Public/Tendering/OpportunityDetail/Index?noticeUID=CO1.NTC.5939716&amp;isFromPublicArea=True&amp;isModal=False</t>
  </si>
  <si>
    <t>OPS-VIN-0013-2024</t>
  </si>
  <si>
    <t>CO1.REQ.6085190</t>
  </si>
  <si>
    <t xml:space="preserve"> SERVICIO PARA EL DISEÑO, MONTAJE Y DESMONTAJE DEL STAND PARA LA PARTICIPACIÓN DE LA EDITORIAL UNIMAGDALENA, EN LA FERIA INTERNACIONAL DEL LIBRO DE BOGOTÁ - FILBO 2024. PARA FORTALECER LA VISIBILIDAD DE LAS OBRAS PRODUCIDAS POR NUESTRO SELLO,
ASÍ COMO DE LA IMAGEN INSTITUCIONAL</t>
  </si>
  <si>
    <t>DESING &amp; QUALITY I.C SAS</t>
  </si>
  <si>
    <t>RICARDO ADRIÁN TETE MIELES</t>
  </si>
  <si>
    <t>https://community.secop.gov.co/Public/Tendering/OpportunityDetail/Index?noticeUID=CO1.NTC.5973903&amp;isFromPublicArea=True&amp;isModal=False</t>
  </si>
  <si>
    <t>OPS-VIN-0014-2024</t>
  </si>
  <si>
    <t>CO1.REQ.6107522</t>
  </si>
  <si>
    <t xml:space="preserve"> SERVICIO TÉCNICO DE CALIBRACIÓN Y MANTENIMIENTO PREVENTIVO DE LOS EQUIPOS BIOMÉDICOS QUE SE UTILIZAN EN EL PROCESAMIENTO DE DIVERSAS MUESTRAS QUE SE REALIZAN LABORATORIO DE BIOLOGÍA MOLECULAR DEL CENTRO DE GENÉTICA Y BIOLOGÍA MOLECULAR DE LA UNIMAGDALENA</t>
  </si>
  <si>
    <t>https://community.secop.gov.co/Public/Tendering/OpportunityDetail/Index?noticeUID=CO1.NTC.6003405&amp;isFromPublicArea=True&amp;isModal=False</t>
  </si>
  <si>
    <t>OPS-VIN-0015-2024</t>
  </si>
  <si>
    <t>CO1.REQ.6137680</t>
  </si>
  <si>
    <t>PRESTAR LOS SERVICIOS DE ACOMPAÑAMIENTO DE INVESTIGACIÓN EN MARCO DEL CONVENIO DE SUBVENCIÓN 148659 SUSCRITO ENTRE LA FUNDACIÓN FORD Y LA UNIVERSIDAD DEL MAGDALENA, CON OBJETO: “RECONVERSIÓN LABORAL Y EDUCACIÓN VOCACIONAL EN EL “CORREDOR VIDA” DEL CESAR Y MAGDALENA: ENFRENTANDO LA SALIDA DEL CARBÓN”. PARA EL CUMPLIMIENTO DEL OBJETO EL CONTRATISTA SE COMPROMETE A CUMPLIR CON LAS SIGUIENTES ACTIVIDADES: 1. REALIZACIÓN DE SALIDAS DE CAMPO CON EL FIN DE RECOLECTAR INFORMACIÓN PRIMARIA. 2. APLICACIÓN DE ENTREVISTAS
A ACTORES CLAVES A NIVEL NACIONAL Y GLOBAL. 3. ASISTIR A LOS TALLERES Y MESAS DE TRABAJO. 4. APOYAR TALLERES PRESENCIALES Y MESAS DE TRABAJO PARA LA PROMOCIÓN DEL EMPLEO Y ANÁLISIS DE LAS ÁREAS PRIORIZADAS POR EL GOBIERNO PARA LA EMPLEABILIDAD. 5. IDENTIFICAR PERFILES LABORALES QUE REQUIERE LA INDUSTRIA PRESENTE Y PROYECTADA EN EL CESAR Y MAGDALENA. 6. IDENTIFICAR PROGRAMAS DE EDUCACIÓN VOCACIONAL Y LAS NECESIDADES DE CAPACITACIÓN EN</t>
  </si>
  <si>
    <t>COOPERATIVA MULTIACTIVA DE SERVICIOS TECNICOS INTEGRALES Y ENERGIAS RENOVABLES</t>
  </si>
  <si>
    <t>https://community.secop.gov.co/Public/Tendering/OpportunityDetail/Index?noticeUID=CO1.NTC.6028619&amp;isFromPublicArea=True&amp;isModal=False</t>
  </si>
  <si>
    <t>OPS-VIN-0016-2024</t>
  </si>
  <si>
    <t xml:space="preserve">CO1.REQ.6144662 </t>
  </si>
  <si>
    <t>PRESTAR LOS SERVICIO TÉCNICO DE CITOMETRÍA DE FLUJO EN EL MARCO DEL PROYECTO TITULADO: "CARACTERIZACIÓN DE LA INMUNOPATOGÉNESIS DEBIDA A INFECCIÓN POR SARSCOV- 2 EN UNA POBLACIÓN DEL CARIBE COLOMBIANO", CORRESPONDIENTE AL CONTRATO DE FINANCIAMIENTO DE
RECUPERACIÓN CONTINGENTE N° 2021-1025 DE 2021 CELEBRADO ENTRE EL INSTITUTO COLOMBIANO DE CRÉDITO EDUCATIVO Y ESTUDIOS TÉCNICOS EN EL EXTERIOR "MARIANO OSPINA PÉREZ" - ICETEX, EL MINISTERIO DE CIENCIA, TECNOLOGÍA E INNOVACIÓN Y LA UNIVERSIDAD DEL MAGDALENA</t>
  </si>
  <si>
    <t>COLEGIO MAYOR DE NUESTRA SEÑORA DEL ROSARIO</t>
  </si>
  <si>
    <t>https://community.secop.gov.co/Public/Tendering/OpportunityDetail/Index?noticeUID=CO1.NTC.6034090&amp;isFromPublicArea=True&amp;isModal=False</t>
  </si>
  <si>
    <t>OPS-VIN-0017-2024</t>
  </si>
  <si>
    <t>CO1.REQ.6152824</t>
  </si>
  <si>
    <t xml:space="preserve">SERVICIO DE IMPRESIÓN DE MATERIAL DE DIVULGACIÓN PARA EL DESARROLLO DEL DIPLOMADO ECOS, EL CUAL SE REALIZARÁ EL DÍA 26 DE ABRIL DE 2024 EN MARCO DEL PROYECTO DE INVESTIGACIÓN "PRODUCCIÓN DE ECONOMÍA ECOLÓGICA INCLUYENTE Y SOSTENIBLE: UNA INVESTIGACIÓN PARA
DESARROLLAR ESTRATEGIAS DE EMPRENDIMIENTO SOCIAL/SOLIDARIO PARA EL ECOTURISMO EN PUEBLOVIEJO (CIÉNAGA GRANDE DE SANTA MARTA)", FINANCIADO POR EL CONVENIO ESPECIAL DE COOPERACIÓN N° 001, CELEBRADO ENTRE EL COLEGIO MAYOR NUESTRA SEÑORA DEL ROSARIO Y LA UNIVERSIDAD DEL MAGDALENA – UNIMAGDALENA </t>
  </si>
  <si>
    <t xml:space="preserve">COPY'S STUDENT SAS </t>
  </si>
  <si>
    <t>https://community.secop.gov.co/Public/Tendering/OpportunityDetail/Index?noticeUID=CO1.NTC.6043435&amp;isFromPublicArea=True&amp;isModal=False</t>
  </si>
  <si>
    <t>OPS-VIN-0018-2024</t>
  </si>
  <si>
    <t>CO1.REQ.6241083</t>
  </si>
  <si>
    <t>SERVICIO DE INSTALACIÓN Y PUESTA EN MARCHA DEL SISTEMA DE RIEGO DE TRES (03) PARCELAS, EN MARCO DEL PROYECTO DE INVESTIGACIÓN IMPACTO DE CULTIVOS INTERCALADOS SOBRE LA DINÁMICA SANITARIA Y LA SOSTENIBILIDAD PRODUCTIVA Y AMBIENTAL DE MANGO (MANGIFERA INDICA) CULTIVAR AZÚCAR, EN EL DEPARTAMENTO DEL MAGDALENA, COLOMBIA</t>
  </si>
  <si>
    <t>DURMAN COLOMBIA SAS</t>
  </si>
  <si>
    <t>https://community.secop.gov.co/Public/Tendering/OpportunityDetail/Index?noticeUID=CO1.NTC.6128272&amp;isFromPublicArea=True&amp;isModal=False</t>
  </si>
  <si>
    <t>OPS-VIN-0019-2024</t>
  </si>
  <si>
    <t>CO1.REQ.6268953</t>
  </si>
  <si>
    <t>IMPRESIÓN DEL LIBRO CAFÉ CARIBE: HISTORIA Y ECONOMÍA DE LA CAFICULTURA EN LA GRAN CUENTA DEL CARIBE, SIGLOS XVII-XXI, CORRESPONDIENTE A LA CARTA DE AUSPICIO EMITIDA POR LA CORPORACIÓN ANDINA DE FOMENTO (CAF) A LA UNIVERSIDAD DEL
MAGDALENA CON EL FIN DE APOYAR LA ORGANIZACIÓN DEL “X SEMINARIO INTERNACIONAL CONEXIONES CARIBE</t>
  </si>
  <si>
    <t>ETNA MERCEDES BAYONA VELÁSQUEZ</t>
  </si>
  <si>
    <t>https://community.secop.gov.co/Public/Tendering/OpportunityDetail/Index?noticeUID=CO1.NTC.6157326</t>
  </si>
  <si>
    <t>OPS-VIN-0020-2024</t>
  </si>
  <si>
    <t>CO1.REQ.6269401</t>
  </si>
  <si>
    <t>PRESTACIÓN DE SERVICIO TÉCNICO DE ANÁLISIS MOLECULARES, IDENTIFICACIÓN MOLECULAR MEDIANTE METABARCODING DE MICROORGANISMOS (HONGOS Y BACTERIAS) CON EL PROPÓSITO DE CUMPLIR CON LO ESTABLECIDO AL CONTRATO DE FINANCIAMIENTO DE RECUPERACIÓN CONTINGENTE N° 2021-1031 DE 2021 CELEBRADO ENTRE EL INSTITUTO COLOMBIANO DE CRÉDITO EDUCATIVO Y ESTUDIOS TÉCNICOS EN EL EXTERIOR PARA EL PROYECTO DE INVESTIGACIÓN "IMPACTO DE CULTIVOS INTERCALADOS SOBRE LA DINÁMICA SANITARIA Y LA SOSTENIBILIDAD PRODUCTIVA Y AMBIENTAL DE MANGO (MANGIFERA INDICA) CULTIVAR AZÚCAR, EN EL DEPARTAMENTO DEL MAGDALENA, COLOMBIA"</t>
  </si>
  <si>
    <t>UNIVERSIDAD DE ANTIOQUIA</t>
  </si>
  <si>
    <t>https://community.secop.gov.co/Public/Tendering/OpportunityDetail/Index?noticeUID=CO1.NTC.6158111</t>
  </si>
  <si>
    <t>OPS-VIN-0021-2024</t>
  </si>
  <si>
    <t>CO1.REQ.6269377</t>
  </si>
  <si>
    <t>SERVICIO LOGÍSTICO PARA DESARROLLAR CAPACITACIONES DE RECONOCIMIENTO Y MANEJO DE PROBLEMAS FITOSANITARIOS DEL SISTEMA PRODUCTIVO DE MANGO A PRODUCTORES EN CUATRO MUNICIPIOS DEL DEPARTAMENTO DEL MAGDALENA (SANTA MARTA, CIÉNAGA, SITIONUEVO Y SAN SEBASTIÁN), EN MARCO DEL PROYECTO DE INVESTIGACIÓN "DESARROLLO DE ESTRATEGIAS DE MANEJO INTEGRADO DEL CULTIVO DE MANGO PARA INCREMENTAR LA COMPETITIVIDAD DEL SISTEMA PRODUCTIVO EN EL DEPARTAMENTO DEL MAGDALENA",
CORRESPONDIENTE AL CONVENIO DE COOPERACIÓN N° 2055-01 CELEBRADO ENTRE LA CORPORACIÓN COLOMBIANA DE INVESTIGACIÓN AGROPECUARIA-AGROSAVIA Y LA UNIVERSIDAD DEL MAGDALENA</t>
  </si>
  <si>
    <t>GRUPO EMPRESARIAL GAVA SAS</t>
  </si>
  <si>
    <t>https://community.secop.gov.co/Public/Tendering/OpportunityDetail/Index?noticeUID=CO1.NTC.6157246</t>
  </si>
  <si>
    <t>OPS-VIN-0022-2024</t>
  </si>
  <si>
    <t>CO1.REQ.6275180</t>
  </si>
  <si>
    <t>SERVICIO DE ANIMACIÓN 2D CÓMO PUEDO VOLAR, 4 MINUTOS DE DURACIÓN, INCLUYE: DISEÑO DE ANIMATIC DE 7 MINUTOS, APOYO ANIMACIÓN 2D (SOFTWARE MOHO, TOON BOOM O AFTER EFFECTS) DURACIÓN 4 MINUTOS, 4 PERSONAJES MÁXIMO, CASTING DE 4 VOCES REPARTIDAS EN: (SABIO DEL BOSQUE, NIÑA, ROBOT Y ANIMAL PEQUEÑO) 1 VOZ MASCULINA PRINCIPAL 2 MINUTOS DE DURACIÓN 1 VOZ FEMENINA PRINCIPAL 2 MINUTOS DE DURACIÓN 1 VOZ SECUNDARIA 1 MINUTO DE DURACIÓN 1 VOZ SECUNDARIA 1 MINUTO DE DURACIÓN, EDICIÓN AUDIO (VOCES, FOLLEY Y MÚSICA INCIDENTAL DE BANCOS LIBRES DE DERECHOS DE AUTOR, DE DURACIÓN 7 MINUTOS). 5 SEMANAS Y MEDIA DE PRODUCCIÓN, EN MARCO DEL PROYECTO DE INVESTIGACIÓN "KATARINA: EN EL LABERINTO EP 1", FINANCIADO POR LA 6TA CONVOCATORIA PARA APOYAR EL DESARROLLO DE TRABAJOS DE GRADO EN LOS PROGRAMAS DE PREGRADO DE LA UNIVERSIDAD DEL MAGDALENA</t>
  </si>
  <si>
    <t>ANIMATROPO SAS</t>
  </si>
  <si>
    <t>https://community.secop.gov.co/Public/Tendering/OpportunityDetail/Index?noticeUID=CO1.NTC.6167834</t>
  </si>
  <si>
    <t>OPS-VIN-0023-2024</t>
  </si>
  <si>
    <t>CO1.REQ.6282450</t>
  </si>
  <si>
    <t>SERVICIO DE CONFECCIONES Y DISEÑOS DE VESTUARIOS DE FANTASÍA, EN MARCO DEL “PROYECTO RENOVANDO TRADICIONES ENFOCADOS EN EL RESCATE DE VESTUARIOS FOLCLÓRICOS. UN ENFOQUE DE CREACIÓN ARTÍSTICA</t>
  </si>
  <si>
    <t>KAREN LORENA ZULUAGA PEREZ</t>
  </si>
  <si>
    <t>JORGE ALFONSO APREZA FERNÁNDEZ</t>
  </si>
  <si>
    <t>https://community.secop.gov.co/Public/Tendering/OpportunityDetail/Index?noticeUID=CO1.NTC.6170119</t>
  </si>
  <si>
    <t>OPS-VIN-0024-2024</t>
  </si>
  <si>
    <t>CO1.REQ.6334894</t>
  </si>
  <si>
    <t>SERVICIO DE ALOJAMIENTO PARA 25 PERSONAS INVITADAS A LA ESCUELA MÓVIL 2024 QUE SE REALIZARÁ EN MARCO DEL PROYECTO DE INVESTIGACIÓN "TRAJECTS: TRANSNATIONAL CENTRE FOR JUST TRANSITIONS IN ENERGY, CLIMATE AND SUSTAINABILITY", CORRESPONDIENTE AL CONTRATO ID 57592444 DEL DAAD, CELEBRADO ENTRE ENTRE LA UNIVERSIDAD TÉCNICA DE BERLÍN ACTUANDO COMO COORDINADORA Y LA UNIVERSIDAD DEL MAGDALENA - UNIMAGDALENA.</t>
  </si>
  <si>
    <t xml:space="preserve">INVERSIONES CATEDRAL PLAZA SAS </t>
  </si>
  <si>
    <t>https://community.secop.gov.co/Public/Tendering/OpportunityDetail/Index?noticeUID=CO1.NTC.6226958</t>
  </si>
  <si>
    <t>OPS-VIN-0025-2024</t>
  </si>
  <si>
    <t>CO1.REQ.6348084</t>
  </si>
  <si>
    <t>SERVICIOS DE DIVULGACIÓN Y PROMOCIÓN DE EVENTOS INSTITUCIONALES DE CIENCIA, TECNOLOGÍA E INNOVACIÓN ABIERTOS AL PÚBLICO QUE FOMENTEN LA TRANSFERENCIA Y APROPIACIÓN SOCIAL DEL CONOCIMIENTO.</t>
  </si>
  <si>
    <t>FUNDACION PARA EL FOMENTO PROMOCION Y DIFUSION DE LA CULTURA CONEXION CULTURA</t>
  </si>
  <si>
    <t>https://community.secop.gov.co/Public/Tendering/OpportunityDetail/Index?noticeUID=CO1.NTC.6235079</t>
  </si>
  <si>
    <t>OPS-VIN-0026-2024</t>
  </si>
  <si>
    <t>CO1.REQ.6406858</t>
  </si>
  <si>
    <t>SERVICIO DE IMPRESIONES LITOGRÁFICAS DE 50 GORRAS Y 40 LAPÍCEROS, EN EL MARCO DE LA ESCUELA MÓVIL 2024 DEL PROYECTO DE INVESTIGACIÓN TITULADO: "TRAJECTS: TRANSNATIONAL CENTRE FOR JUST TRANSITIONS IN ENERGY, CLIMATE AND SUSTAINABILITY</t>
  </si>
  <si>
    <t>ÑAPI ESTUDIO CREATIVO S.A.S.</t>
  </si>
  <si>
    <t>https://community.secop.gov.co/Public/Tendering/OpportunityDetail/Index?noticeUID=CO1.NTC.6295204</t>
  </si>
  <si>
    <t>OPS-VIN-0027-2024</t>
  </si>
  <si>
    <t>CO1.REQ.6434453</t>
  </si>
  <si>
    <t>SERVICIO DE CONSULTORÍA Y APOYO PARA LA IMPLEMENTACIÓN DE PROYECTOS DE DESARROLLO SOSTENIBLE EN LA REGIÓN MARINO COSTERA COLOMBIANA, CON BASE EN EL MODELO DE ECONOMÍA AZUL, EN LA CONSOLIDACIÓN, ESTRUCTURACIÓN Y PUESTA EN MARCHA DE LOS PROYECTOS ENFOCADOS AL
APROVECHAMIENTO INTEGRAL DE LOS RECURSOS, MEDIANTE EL DESARROLLO DE PROGRAMAS ACADÉMICOS, PROYECTOS DE INVESTIGACIÓN Y LA IMPLEMENTACIÓN DE PROYECTOS PRODUCTIVOS PARA EL BENEFICIO DE LAS COMUNIDADES LOCALES Y LAS INDUSTRIAS DE LA REGIÓN. EL CONTRATISTA SE COMPROMETE AL DESARROLLO DE LAS SIGUIENTES ACTIVIDADES: 1. APOYAR A LA VICERRECTORÍA DE INVESTIGACIÓN EN EL ANÁLISIS DE EXPERIENCIAS FORMATIVAS EN TORNO A LA ECONOMÍA AZUL EXISTENTES EN EL MARCO DEL CONSORCIO DE LAS UNIVERSIDADES DEL MAR (SEA-EU) Y DEL CEIMAR, PROPONIENDO UNA RUTA DE FORMACIÓN EN PREGRADOS Y POSGRADOS PARA LA UNIVERSIDAD DEL MAGDALENA, INICIANDO CON UN PREGRADO EN "ECONOMÍA AZUL". 2. ENTREGAR DOCUMENTO DE ANÁLISIS DE E</t>
  </si>
  <si>
    <t>CARLOS BERNAL QUINTERO</t>
  </si>
  <si>
    <t>https://community.secop.gov.co/Public/Tendering/OpportunityDetail/Index?noticeUID=CO1.NTC.6328497&amp;isFromPublicArea=True&amp;isModal=False</t>
  </si>
  <si>
    <t>OPS-VIN-0028-2024</t>
  </si>
  <si>
    <t>CO1.REQ.6508857</t>
  </si>
  <si>
    <t>PRESTAR SERVICIO DE DISEÑO Y ENTREGA DE 100 CARTILLAS EN MARCO DEL PROYECTO: "PROGRAMA DE INVESTIGACIÓN EN COMPORTAMIENTO POBLACIONAL, ECOLOGÍA E HISTORIA DE FAUNA SILVESTRE", CORRESPONDIENTE AL CONTRATO DE PRESTACIÓN DE SERVICIOS 20230035, ENTRE MINCIVIL S.A Y LA UNIVERSIDAD DEL MAGDALENA - UNIMAGDALENA – CONSTRUCCIÓN SEGUNDA CALZADA TRONCAL DEL CARIBE, TRAMO PEAJE DE TASAJERA - YE DE CIÉNAGA".</t>
  </si>
  <si>
    <t>LENNYKER DANIEL GONGORA FLORES</t>
  </si>
  <si>
    <t>https://community.secop.gov.co/Public/Tendering/OpportunityDetail/Index?noticeUID=CO1.NTC.6396111&amp;isFromPublicArea=True&amp;isModal=False</t>
  </si>
  <si>
    <t>OPS-VIN-0029-2024</t>
  </si>
  <si>
    <t>CO1.REQ.6554754</t>
  </si>
  <si>
    <t>PRESTACIÓN DE SERVICIOS TÉCNICOS DE DIAGRAMACIÓN DE UN LIBRO ILUSTRADO, EN MARCO DEL PROYECTO DE INVESTIGACIÓN “DIALOGO DE SABERES DERIVADO DE LA ESTRATEGIA MINUTO DE ORO Y SABERES DE LA PARTERIA TRADICIONAL EN LA CONFIGURACION DE UN PROTOCOLO INTERCULTURAL DE ATENCION DEL RECIEN NACIDO EN EL ASENTAMIENTO NARA KAJMANTA DE LA COMUNIDAD ETTE ENNAKA EN EL DISTRITO DE SANTA MARTA, COLOMBIA”, FINANCIADO POR LA 2DA CONVOCATORIA PARA APOYAR TRABAJOS DE INVESTIGACIÓN EN MAESTRÍAS Y TESIS DOCTORALES DE LA UNIVERSIDAD DEL MAGDALENA (2023).</t>
  </si>
  <si>
    <t>ANGELA ROMERO CÁRDENAS</t>
  </si>
  <si>
    <t>https://community.secop.gov.co/Public/Tendering/OpportunityDetail/Index?noticeUID=CO1.NTC.6438789&amp;isFromPublicArea=True&amp;isModal=False</t>
  </si>
  <si>
    <t>OPS-VIN-0030-2024</t>
  </si>
  <si>
    <t>CO1.REQ.6555077</t>
  </si>
  <si>
    <t>PRESTACION DE SERVICIOS DE PRODUCCIÓN TÉCNICA NECESARIA PARA LA REALIZACIÓN DE UNA SERENATA POR PARTE DE LA SINFÓNICA Y EL CORO UNIVERSIDAD DEL MAGDALENA A LA CIUDAD DE SANTA MARTA EN MARCO DE LA CELEBRACIÓN DE SUS 499 AÑOS, EN CUMPLIMIENTO DEL EJE MISIONAL DE ACTIVIDADES DE CREACIÓN, DIVULGACIÓN ARTÍSTICA Y CULTURAL DE LA DIRECCIÓN DE PROYECCIÓN CULTURAL, CON LAS SIGUIENTES CARACTERÍSTICAS.</t>
  </si>
  <si>
    <t>IMPACTA PRODUCCIONES S.A.S. EN
REORGANIZACION</t>
  </si>
  <si>
    <t>https://community.secop.gov.co/Public/Tendering/OpportunityDetail/Index?noticeUID=CO1.NTC.6443023&amp;isFromPublicArea=True&amp;isModal=False</t>
  </si>
  <si>
    <t>OPS-VIN-0031-2024</t>
  </si>
  <si>
    <t>CO1.REQ.6626276</t>
  </si>
  <si>
    <t>PRESTACION DE SERVICIO PARA LA EXPOSICIÓN DE LA “IV FERIA ARTESANAL: LA VOZ DE LOS ANCESTROS”. ACTIVIDADES: 1) MONTAJE Y DESMONTAJE DE 41 STAND, 2) MONTAJE Y DESMONTAJE DE 2 BASTIDORES DE BIENVENIDA, 3) MONTAJE Y DESMONTAJE DE UN ARCO DE INGRESO Y, 4) MONTAJE Y DESMONTAJE DE UN BASTIDOR EN L PARA LA TARIMA DEL EVENTO. PARÁGRAFO: LAS CARÁCTERISTICAS DEL SERVICIO SE ENCUENTRAN EN LA PROPUESTA LA CUAL HACE PARTE INTEGRAL DE LA PRESENTE ORDEN.</t>
  </si>
  <si>
    <t>DESING &amp; QUALITY I.C S.A.S</t>
  </si>
  <si>
    <t>https://community.secop.gov.co/Public/Tendering/OpportunityDetail/Index?noticeUID=CO1.NTC.6510626&amp;isFromPublicArea=True&amp;isModal=False</t>
  </si>
  <si>
    <t>OPS-VIN-0032-2024</t>
  </si>
  <si>
    <t>CO1.REQ.6656728</t>
  </si>
  <si>
    <t xml:space="preserve"> PRESTACIÓN DE SERVICIO DE IMPRESIÓN DE TODO TIPO
DE OBRAS Y PRODUCTOS BIBLIOGRÁFICOS PRODUCIDAS POR LA EDITORIAL – UNIMAGDALENA</t>
  </si>
  <si>
    <t>800176618</t>
  </si>
  <si>
    <t>https://community.secop.gov.co/Public/Tendering/OpportunityDetail/Index?noticeUID=CO1.NTC.6548590&amp;isFromPublicArea=True&amp;isModal=False</t>
  </si>
  <si>
    <t>OPS-VIN-0033-2024</t>
  </si>
  <si>
    <t>CO1.REQ.6681696</t>
  </si>
  <si>
    <t xml:space="preserve"> SERVICIO DE DISEÑO DE PIEZAS DE COLABORACIÓN Y PROMOCIÓN, DISEÑO DE BANNER, CUBRIMIENTO FOTOGRÁFICO Y VIDEO PROMOCIONAL DE LA FERIA ARTESANAL DEL CARIBE COLOMBIANO, INNOVAZUL Y FERIA INTERNACIONAL DEL LIBRO LAS ARTES Y LA CULTURA DE SANTA MARTA 2024.</t>
  </si>
  <si>
    <t>KAREN  DAYANA MANJARRES</t>
  </si>
  <si>
    <t>1082949166</t>
  </si>
  <si>
    <t>https://community.secop.gov.co/Public/Tendering/OpportunityDetail/Index?noticeUID=CO1.NTC.6565859&amp;isFromPublicArea=True&amp;isModal=False</t>
  </si>
  <si>
    <t>OPS-VIN-0034-2024</t>
  </si>
  <si>
    <t>CO1.REQ.6689988</t>
  </si>
  <si>
    <t xml:space="preserve"> SERVICIO DE IMPRESIÓN A COLOR, IMPRESIÓN DE PENDONES Y DISEÑO DE PIEZAS PUBLICITARIAS EN MARCO DEL PROYECTO DE INVESTIGACIÓN "PROPUESTA PARA LA CREACIÓN DEL CENTRO EMPRENDIMIENTO EN EL ÁREA DE INFLUENCIA DEL INSTITUTO NACIONAL DE FORMACIÓN TÉCNICA PROFESIONAL DE
SAN ANDRÉS Y PROVIDENCIA-INFOTEP", FINANCIADO POR EL CONTRATO INTERADMINISTRATIVO NO. 002 DE 20 DE JUNIO DE 2024, CELEBRADO ENTRE EL INSTITUTO NACIONAL DE FORMACIÓN TÉCNICA PROFESIONAL DE SAN ANDRES Y PROVIDENCIA INFOTEP Y LA UNIVERSIDAD DEL MAGDALENA</t>
  </si>
  <si>
    <t>901789710</t>
  </si>
  <si>
    <t>https://community.secop.gov.co/Public/Tendering/OpportunityDetail/Index?noticeUID=CO1.NTC.6582865</t>
  </si>
  <si>
    <t>OPS-VIN-0035-2024</t>
  </si>
  <si>
    <t>CO1.REQ.6731904</t>
  </si>
  <si>
    <t>SERVICIO DE MONTAJE Y LOGÍSTICA DEL XI SEMINARIO INTERNACIONAL CONEXIONES CARIBE, CORRESPONDIENTE A LA CARTA DE AUSPICIO EMITIDA POR LA CORPORACIÓN ANDINA DE FOMENTO CAF A LA UNIVERSIDAD DEL MAGDALENA</t>
  </si>
  <si>
    <t>KARLINA SOREN JIMENEZ CHARRIS</t>
  </si>
  <si>
    <t>57463508</t>
  </si>
  <si>
    <t>ETNA BAYONA VELASQUEZ</t>
  </si>
  <si>
    <t>https://community.secop.gov.co/Public/Tendering/OpportunityDetail/Index?noticeUID=CO1.NTC.6613080&amp;isFromPublicArea=True&amp;isModal=False</t>
  </si>
  <si>
    <t>OPS-VIN-0036-2024</t>
  </si>
  <si>
    <t>CO1.REQ.6732003</t>
  </si>
  <si>
    <t>SUMINISTRO DE HOSPEDAJE PARA INVITADOS AL EVENTO XI SEMINARIO INTERNACIONAL CONEXIONES CARIBE CORRESPONDIENTE A LA CARTA DE AUSPICIO EMITIDA POR LA CORPORACIÓN ANDINA DE FOMENTO CAF A LA UNIVERSIDAD DEL MAGDALENA</t>
  </si>
  <si>
    <t>900929739</t>
  </si>
  <si>
    <t>https://community.secop.gov.co/Public/Tendering/OpportunityDetail/Index?noticeUID=CO1.NTC.6615883&amp;isFromPublicArea=True&amp;isModal=False</t>
  </si>
  <si>
    <t>OPS-VIN-0037-2024</t>
  </si>
  <si>
    <t>CO1.REQ.6734310</t>
  </si>
  <si>
    <t>SERVICIO DE PRODUCCIÓN TÉCNICA NECESARIA PARA EL CONCIERTO SINFÓNICO UN VIAJE SONORO POR EL CARIBE, ACTIVIDAD SE ENCUENTRA VINCULADA AL PROYECTO DEL PLAN DE ACCIÓN DENOMINADO FORTALECIMIENTO DE LOS SERVICIOS DEL SISTEMA DE MUSEOS, ARTE Y CULTURA DE LA UNIVERSIDAD DEL MAGDALENA</t>
  </si>
  <si>
    <t>900692909</t>
  </si>
  <si>
    <t>https://community.secop.gov.co/Public/Tendering/OpportunityDetail/Index?noticeUID=CO1.NTC.6616053&amp;isFromPublicArea=True&amp;isModal=False</t>
  </si>
  <si>
    <t>OPS-VIN-0038-2024</t>
  </si>
  <si>
    <t>CO1.REQ.6744934</t>
  </si>
  <si>
    <t>PRESTACIÓN DE SERVICIO DE TRANSPORTE TERRESTRE PARA LOS INVITADOS AL EVENTO "XI SEMINARIO INTERNACIONAL CONEXIONES CARIBE" QUE SE REALIZARÁ EN LA CIUDAD DEL SANTA MARTA DEL 29 AL 30 DE AGOSTO DE 2024 , CORRESPONDIENTE A LA CARTA DE AUSPICIO EMITIDA POR LA CORPORACIÓN ANDINA DE FOMENTO (CAF) A LA UNIVERSIDAD DEL MAGDALENA.</t>
  </si>
  <si>
    <t>MAGICTOUR COLOMBIA S.A.S.</t>
  </si>
  <si>
    <t>900588713</t>
  </si>
  <si>
    <t>https://community.secop.gov.co/Public/Tendering/OpportunityDetail/Index?noticeUID=CO1.NTC.6627254&amp;isFromPublicArea=True&amp;isModal=False</t>
  </si>
  <si>
    <t>OSM-VIN-0001-2024</t>
  </si>
  <si>
    <t>CO1.REQ.5793813</t>
  </si>
  <si>
    <t>SUMINISTRO DE ALMUERZOS O CENA TIPO BUFET, ALMUERZOS TIPO EJECUTIVO, PRODUCTOS HORNEADOS Y BEBIDAS, REQUERIDOS PARA LOS EVENTOS REALIZADOS Y/O APOYADOS POR LA VICERRECTORÍA DE INVESTIGACIÓN DESDE LA DIRECCIÓN DE TRANSFERENCIA DE CONOCIMIENTO Y PROPIEDAD
INTELECTUAL.</t>
  </si>
  <si>
    <t>ALIMENTOS Y SERVICIOS S.M S.A.S.</t>
  </si>
  <si>
    <t>https://community.secop.gov.co/Public/Tendering/OpportunityDetail/Index?noticeUID=CO1.NTC.5688160&amp;isFromPublicArea=True&amp;isModal=False</t>
  </si>
  <si>
    <t>OSM-VIN-0002-2024</t>
  </si>
  <si>
    <t>CO1.REQ.5849326</t>
  </si>
  <si>
    <t>SUMINISTRO DE TIQUETES AÉREOS NACIONALES E INTERNACIONALES PARA FUNCIONARIOS, DOCENTES, CONTRATISTAS, INVITADOS, EGRESADOS Y ESTUDIANTES DE LA UNIVERSIDAD DEL MAGDALENA, EN MARCO A LOS OBJETIVOS MISIONALES DE LA VICERRECTORÍA DE INVESTIGACIÓN</t>
  </si>
  <si>
    <t>VIAJES Y TURISMO MUNDIALES SAS</t>
  </si>
  <si>
    <t>https://community.secop.gov.co/Public/Tendering/OpportunityDetail/Index?noticeUID=CO1.NTC.5739868&amp;isFromPublicArea=True&amp;isModal=False</t>
  </si>
  <si>
    <t>OSM-VIN-0003-2024</t>
  </si>
  <si>
    <t>CO1.REQ.6072479</t>
  </si>
  <si>
    <t>SUMINISTRO DE PRODUCTOS ALIMENTICIOS PREPARADOS (DESAYUNOS, REFRIGERIOS ESPECIALES, ALMUERZOS Y CENAS TIPO EJECUTIVO O TIPO BUFFET) Y BEBIDAS (AGUA, GASEOSA, JUGOS) NECESARIOS PARA FORTALECER LAS RELACIONES CON EL ENTORNO, INVITADOS ACADÉMICOS, GREMIALES O SECTORIALES DE LA VICERRECTORÍA DE INVESTIGACIÓN, EN EL MARCO DE REUNIONES DE TRABAJO O DE TALLERES DE CUMPLIMIENTOS DE LOS INDICADORES DEL PLAN DE ACCIÓN DE LA VIN Y LAS METAS DEL PLAN DE DESARROLLO INSTITUCIONAL "UNIMAGDALENA COMPROMETIDA 2020-2030</t>
  </si>
  <si>
    <t>https://community.secop.gov.co/Public/Tendering/OpportunityDetail/Index?noticeUID=CO1.NTC.5961133&amp;isFromPublicArea=True&amp;isModal=False</t>
  </si>
  <si>
    <t>OSM-VIN-0004-2024</t>
  </si>
  <si>
    <t>CO1.REQ.6145019</t>
  </si>
  <si>
    <t>SUMINISTRO DE IMPRESIÓN DE POSTERS, ESTANDARTES, PENDONES, AFICHES, PLEGABLES, CERTIFICADOS, PASACALLES, LIBRETAS, MANILLAS, FLAYERS, CUADERNILLOS, LAPICEROS, CARPETAS Y DEMÁS MATERIAL GRÁFICO Y PUBLICITARIO PARA LA DIVULGACIÓN Y TRANSFERENCIA DE CONOCIMIENTO, TECNOLOGÍA, ARTE Y CULTURA, Y EL DESARROLLO DE EVENTOS DE LA VICERRECTORÍA DE INVESTIGACIÓN Y LA DIRECCION DE TRANSFERENCIA DE CONOCIMIENTO Y PROPIEDAD INTELECTUAL</t>
  </si>
  <si>
    <t>ISOMETRIC GRAPHIC SOLUTIONS
S.A.S.</t>
  </si>
  <si>
    <t>https://community.secop.gov.co/Public/Tendering/OpportunityDetail/Index?noticeUID=CO1.NTC.6033999&amp;isFromPublicArea=True&amp;isModal=False</t>
  </si>
  <si>
    <t>OSM-VIN-0005-2024</t>
  </si>
  <si>
    <t>CO1.REQ.6410473</t>
  </si>
  <si>
    <t>SUMINISTRO DE PAPELERÍA Y ÚTILES DE OFICINA NECESARIOS PARA EL DESARROLLO DE LAS DISTINTAS ACTIVIDADES ORGANIZADAS POR LA DIRECCIÓN DE TRANSFERENCIA DE CONOCIMIENTO Y PROPIEDAD INTELECTUAL RELACIONADAS CON LA PROYECCIÓN CULTURAL DE LA VICERRECTORÍA DE INVESTIGACIÓN</t>
  </si>
  <si>
    <t>901283655</t>
  </si>
  <si>
    <t>IBETH ROCIO NORIEGA</t>
  </si>
  <si>
    <t>https://community.secop.gov.co/Public/Tendering/OpportunityDetail/Index?noticeUID=CO1.NTC.6297490&amp;isFromPublicArea=True&amp;isModal=False</t>
  </si>
  <si>
    <t>OSM-VIN-0006-2024</t>
  </si>
  <si>
    <t>CO1.REQ.6642096</t>
  </si>
  <si>
    <t>SUMINISTRO DE PRODUCTOS ALIMENTICIOS PREPARADOS (REFRIGERIOS ESPECIALES) Y BEBIDAS (AGUA, GASEOSA, JUGOS) PARA LOS 20 TALLERES QUE SE REALIZARÁN EN MARCO DEL PROYECTO DE INVESTIGACIÓN: “ROMPIENDO LA BRECHA: UN ANÁLISIS RELACIONAL PARA LA CARACTERIZACIÓN Y MAPEO DE LA POBLACIÓN FEMENINA, LGBTIQA+ Y CO-DISEÑO DE ESTRATEGIAS PARA LA EQUIDAD DE GÉNERO EN LA
UNIVERSIDAD DEL MAGDALENA”. PARÁGRAFO: EL CONTRATISTA DEBERÁ ENTREGAR LOS ELEMENTOS CONTRATADOS DE CONFORMIDAD CON LAS ESPECIFICACIONES Y LAS CANTIDADES SOLICITADAS POR UNIMAGDALENA.</t>
  </si>
  <si>
    <t>SOLEY DE JESUS BARBOSA MERIÑO</t>
  </si>
  <si>
    <t>ANA KARINA ÁLVAREZ ESPINOZA</t>
  </si>
  <si>
    <t>https://community.secop.gov.co/Public/Tendering/OpportunityDetail/Index?noticeUID=CO1.NTC.6526472&amp;isFromPublicArea=True&amp;isModal=False</t>
  </si>
  <si>
    <t>OSM-VIN-0007-2024</t>
  </si>
  <si>
    <t>CO1.REQ.6700268</t>
  </si>
  <si>
    <t xml:space="preserve"> SUMINISTRO DE IMPRESIÓN DE POSTERS, ESTANDARTES, PENDONES, AFICHES, PLEGABLES, CERTIFICADOS, PASACALLES, LIBRETAS, MANILLAS, FLAYERS, CUADERNILLOS, LAPICEROS, CARPETAS Y DEMÁS MATERIAL GRÁFICO Y PUBLICITARIO PARA LA DIVULGACIÓN Y TRANSFERENCIA DE CONOCIMIENTO, TECNOLOGÍA, ARTE Y CULTURA, Y EL DESARROLLO DE EVENTOS DE LA DIRECCION DE TRANSFERENCIA DE CONOCIMIENTO Y PROPIEDAD INTELECTUAL.</t>
  </si>
  <si>
    <t>ALEX FERNANDO PEÑA LEGUIA</t>
  </si>
  <si>
    <t>12561035</t>
  </si>
  <si>
    <t>https://community.secop.gov.co/Public/Tendering/OpportunityDetail/Index?noticeUID=CO1.NTC.6584029</t>
  </si>
  <si>
    <t>OSM-VIN-0008-2024</t>
  </si>
  <si>
    <t>CO1.REQ.6734817</t>
  </si>
  <si>
    <t xml:space="preserve"> SUMINISTRO DE PRODUCTOS ALIMENTICIOS PREPARADOS DESAYUNOS, REFRIGERIOS ESPECIALES, ALMUERZOS Y CENAS TIPO EJECUTIVO O TIPO BUFFET Y BEBIDAS AGUA, GASEOSA, JUGOS, CON EL FIN DE APOYAR EL XI SEMINARIO INTERNACIONAL CONEXIONES CARIBE, APORTE DE LA CORPORACIÓN ANDINA DE FOMENTO (CAF) CORRESPONDIENTE A LA CARTA DE AUSPICIO EMITIDA POR LA CORPORACIÓN ANDINA DE FOMENTO (CAF) A LA UNIVERSIDAD DEL MAGDALENA</t>
  </si>
  <si>
    <t>57445330</t>
  </si>
  <si>
    <t>https://community.secop.gov.co/Public/Tendering/OpportunityDetail/Index?noticeUID=CO1.NTC.6616483&amp;isFromPublicArea=True&amp;isModal=False</t>
  </si>
  <si>
    <t>OSM-VIN-0009-2024</t>
  </si>
  <si>
    <t>CO1.REQ.6735165</t>
  </si>
  <si>
    <t xml:space="preserve"> SUMINISTRO DE TIQUETES AÉREOS NACIONALES E INTERNACIONALES PARA LOS INVITADOS AL EVENTO XI SEMINARIO INTERNACIONAL CONEXIONES CARIBE, QUE SE LLEVARÁ A CABO DEL 29 AL 30 DE AGOSTO DE 2024 EN LA CIUDAD DE SANTA MARTA, FINANCIADO POR EL APORTE DEL CORPORACIÓN ANDINA DE FOMENTO (CAF) CORRESPONDIENTE A LA CARTA DE AUSPICIO EMITIDA POR LA CORPORACIÓN ANDINA DE FOMENTO (CAF) A LA UNIVERSIDAD DEL MAGDALENA</t>
  </si>
  <si>
    <t>800164453</t>
  </si>
  <si>
    <t>https://community.secop.gov.co/Public/Tendering/OpportunityDetail/Index?noticeUID=CO1.NTC.6620014&amp;isFromPublicArea=True&amp;isModal=False</t>
  </si>
  <si>
    <t>,</t>
  </si>
  <si>
    <t xml:space="preserve"> </t>
  </si>
  <si>
    <t xml:space="preserve">    </t>
  </si>
  <si>
    <t>https://community.secop.gov.co/Public/Tendering/ContractNoticePhases/View?PPI=CO1.PPI.33928758&amp;isFromPublicArea=True&amp;isModal=False</t>
  </si>
  <si>
    <t>DAVID RAFAEL DE LA ROSA CERVANTES</t>
  </si>
  <si>
    <t>SAULO JUAQUIN COTES CEBALLOS</t>
  </si>
  <si>
    <t>DESARROLLAR LAS SIGUIENTES ACTIVIDADES DE APOYO COMO FACILITADOR PARA PERSONAS SORDAS DEL CENTRO PARA LA REGIONALIZACIÓN DE LA EDUCACIÓN Y LAS OPORTUNIDADES-CREO PARA EL PERIODO 2024-II: 1.) APOYAR EN LA CONSOLIDACIÓN DE LAS POLÍTICAS DE EDUCACIÓN INCLUSIVA PARA LOS ESTUDIANTES CON DISCAPACIDAD AUDITIVA, A TRAVÉS DE LA FORMACIÓN BÁSICA EN LENGUA DE SEÑAS COLOMBIANA PARA LOS FUNCIONARIOS, CONTRATISTAS Y DOCENTES DEL CREO. 2.) APOYAR EL DESARROLLO DE ACTIVIDADES QUE PROMUEVAN EL RESPETO POR LA DIFERENCIA Y LA ACEPTACIÓN DE LAS PERSONAS CON DISCAPACIDAD COMO PARTE DE LA DIVERSIDAD Y LA CONDICIÓN HUMANA. 3.) APOYAR EN LA ORGANIZACIÓN DE LAS ACTIVIDADES DE APOYO EXTRA-CLASE CON LOS ESTUDIANTES CON DISCAPACIDAD AUDITIVA DEL CREO. 4.) BRINDAR APOYO EN EL ACOMPAÑAMIENTO ACADÉMICO A LOS ESTUDIANTES SORDOS DEL CREO, RECOPILANDO Y GESTIONANDO SUS DUDAS, SOLICITUDES Y REQUERIMIENTOS. 5.) COLABORAR CON EL GRUPO DE INTÉRPRETES DE LENGUA DE SEÑAS EN LA CREACIÓN DE NEOLOGISMOS Y VOCABULARIO ESPECÍFICO PARA LOS PROGRAMAS ACADÉMICOS QUE CURSAN LOS ESTUDIANTES SORDOS, Y ASEGURARSE DE RECOPILAR Y GUARDAR ESTE VOCABULARIO PARA SU USO FUTURO. 6.) APOYAR EN LA INDUCCIÓN A ESTUDIANTES DE PRIMER SEMESTRE CON DISCAPACIDAD AUDITIVA.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</si>
  <si>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CO1.REQ.6738215</t>
  </si>
  <si>
    <t>https://community.secop.gov.co/Public/Tendering/ContractNoticePhases/View?PPI=CO1.PPI.33667181&amp;isFromPublicArea=True&amp;isModal=False</t>
  </si>
  <si>
    <t>BIERIS OFFIR JIMENEZ TORRES</t>
  </si>
  <si>
    <t>DAYANA KATHERINE MEZA GARCIA</t>
  </si>
  <si>
    <t>DESARROLLAR LAS SIGUIENTES ACTIVIDADES DE APOYO A EN LOS PROGRAMAS DE TECNOLOGÍA EN ATENCIÓN A LA PRIMERA INFANCIA Y TÉCNICO LABORAL EN AUXILIAR EN PRIMERA INFANCIA DEL CENTRO PARA LA REGIONALIZACIÓN DE LA EDUCACIÓN Y LAS OPORTUNIDADES-CREO PARA EL PERIODO 2024-II: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LOS PROCESOS ADMINISTRATIVOS DE LOS PROGRAMAS. 6.) APOYAR EN LA PROMOCIÓN DE LOS PROGRAMAS.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</si>
  <si>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CO1.REQ.6671573</t>
  </si>
  <si>
    <t>OAG-CREO-0081-2024</t>
  </si>
  <si>
    <t>https://community.secop.gov.co/Public/Tendering/ContractNoticePhases/View?PPI=CO1.PPI.33649782&amp;isFromPublicArea=True&amp;isModal=False</t>
  </si>
  <si>
    <t>NELSON DAZA GOENAGA</t>
  </si>
  <si>
    <t>KATIXA ROVIRA LOPEZ</t>
  </si>
  <si>
    <t>DESARROLLAR LAS SIGUIENTES ACTIVIDADES DE APOYO A EN EL PROGRAMA TÉCNICO LABORAL EN PERSONAL TRAINER Y ACONDICIONAMIENTO FÍSICO FITNESS DEL CENTRO PARA LA REGIONALIZACIÓN DE LA EDUCACIÓN Y LAS OPORTUNIDADES-CREO PARA EL PERIODO 2024-II: 1.) APOYAR EN LA ATENCIÓN DE SOLICITUDES, INQUIETUDES O REQUERIMIENTOS DE LOS ESTUDIANTES Y DOCENTES. 2.) APOYAR EN EL SEGUIMIENTO Y ACOMNPAÑAMIENTO DE LAS ACTIVIDADES ACADÉMICAS. 3.) APOYAR LOS TRÁMITES OPERATIVOS DE REPORTE DE NOTAS, EXPEDICIÓN DE LIQUIDACIONES DE MATRÍCULAS, PROMEDIOS ACADÉMICOS, CARNET DE ESTUDIANTES Y DOCENTES, SEGURO ESTUDIANTIL, CONSTANCIAS DE ESTUDIANTES Y DOCENTES, ORGANIZACIÓN DE LOS DOCUMENTOS REQUERIDOS PARA GRADO. 4.) APOYAR EN LOS PROCESOS ADMINISTRATIVOS DE LOS PROGRAMAS. 5.) APOYAR EN LA PROMOCIÓN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</si>
  <si>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CO1.REQ.6667358</t>
  </si>
  <si>
    <t>OAG-CREO-0080-2024</t>
  </si>
  <si>
    <t>https://community.secop.gov.co/Public/Tendering/ContractNoticePhases/View?PPI=CO1.PPI.33649073&amp;isFromPublicArea=True&amp;isModal=False</t>
  </si>
  <si>
    <t>RUBEN DARIO LOPEZ SEPULVEDA</t>
  </si>
  <si>
    <t>ROSITA CARMEN VALENCIA NAVARRO</t>
  </si>
  <si>
    <t>DESARROLLAR LAS SIGUIENTES ACTIVIDADES DE APOYO PARA EL PERIODO 2024-II EN EL CENTRO PARA LA REGIONALIZACIÓN DE LA EDUCACIÓN Y LAS OPORTUNIDADES-CREO: 1.) APOYAR EN LA ATENCIÓN DE SOLICITUDES, INQUIETUDES O REQUERIMIENTOS DE LOS ESTUDIANTES Y DOCENTES. 2.) APOYAR A LOS ESTUDIANTES EN EL PROCESO DE CRÉDITO A CORTO PLAZO CON UNIMAGDALENA. 3.) APOYAR EN LA ATENCIÓN TELEFÓNICA DE LA COMUNIDAD EN GENERAL. 4.) APOYAR EN LAS ACTIVIDADES RECEPCIÓN Y ENVÍO DE DOCUMENTOS EN 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</si>
  <si>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CO1.REQ.6667205</t>
  </si>
  <si>
    <t>OAG-CREO-0079-2024</t>
  </si>
  <si>
    <t>https://community.secop.gov.co/Public/Tendering/ContractNoticePhases/View?PPI=CO1.PPI.33648140&amp;isFromPublicArea=True&amp;isModal=False</t>
  </si>
  <si>
    <t>ELIEL MOISES GUEVARA CARIAGA</t>
  </si>
  <si>
    <t>DESARROLLAR LAS SIGUIENTES ACTIVIDADES DE ASESORÍA EN EL MARCO DEL REDISEÑO DE LA OFERTA DEL CENTRO PARA LA REGIONALIZACIÓN DE LA EDUCACIÓN Y LAS OPORTUNIDADES-CREO DURANTE EL PREIODO 2024-II: 1.) ASESORAR Y ORIENTAR LA METODOLOGÍA DE TRABAJO NECESARIO PARA LA CREACIÓN DE PROPUESTA Y POSTERIOR DOCUMENTO MAESTRO DE LOS NUEVOS PROGRAMAS TÉCNICOS LABORALES, TÉCNICOS PROFESIONALES, TECNOLÓGICOS Y PROFESIONALES, CON EL PROPÓSITO DE FACILITAR LA DOCUMENTACIÓN DE LAS CONDICIONES MÍNIMAS DE CALIDAD. 2.) ASESORAR, REVISAR Y EMITIR ORIENTACIONES DE MEJORA Y COMPLEMENTACIÓN DE LAS CONDICIONES; DENOMINACIÓN Y/O JUSTIFICACIÓN, Y/O ASPECTOS CURRICULARES, Y/U ORGANIZACIÓN DE LAS ACTIVIDADES ACADÉMICAS, CORRESPONDIENTE A PROGRAMAS DE PREGRADO EN PROCESO DE CREACIÓN Y/O AJUSTE NORMATIVO, VERIFICANDO EL AVANCE EN LA DOCUMENTACIÓN DE LAS CONDICIONES MENCIONADAS, DE ACUERDO CON LA NORMATIVIDAD VIGENTE. 3) ASESORA, REVISAR Y EMITIR ORIENTACIONES DE MEJORA Y COMPLEMENTACIÓN DE LAS CONDICIONES; INVESTIGACIÓN Y/O SECTOR EXTERNO Y/O PROFESORES Y/O MEDIOS EDUCATIVOS Y/O INFRAESTRUCTURA, CORRESPONDIENTE A PROGRAMAS DE PREGRADO EN PROCESO DE CREACIÓN Y/O AJUSTE NORMATIVO, VERIFICANDO EL AVANCE EN LA DOCUMENTACIÓN DE LAS CONDICIONES MENCIONADAS, DE ACUERDO CON LA NORMATIVIDAD VIGENTE. 4) ASESORAR Y APOYAR LA PREPARACIÓN DOCUMENTAL, AL MOMENTO DE PRESENTAR NUEVOS PROGRAMAS ANTE LOS RESPECTIVOS CUERPOS COLEGIADOS DE LA INSTITUCIÓN. 5) APOYAR LA SOCIALIZACIÓN DE LAS PROPUESTAS DE NUEVOS PROGRAMAS, ANTE LOS CONSEJOS DE FACULTAD RESPECTIVOS Y/O CONSEJO ACADÉMICO. 6) APOYAR EL ALISTAMIENTO DOCUMENTAL DE LOS PROGRAMAS QUE HAN SIDO APROBADOS POR CONSEJO ACADÉMICO, PARA SER SUBIDOS A LA PLATAFORMA SACES (RADICACIÓN ANTE EL MEN). 7) APOYAR EN LAS EVENTUALES RESPUESTAS Y/O REQUERIMIENTOS DEL MEN, EN EL MARCO DEL PROCESO DE OTORGAMIENTO DEL REGISTRO CALIFICADO DE LOS PROGRAMAS NUEVOS. 8.) ASESORAR EN EL REDISEÑO DE LA OFERTA ACADÉMICA DE LOS POSGRADOS DE LA FACULTAD DE HUMANIDADES.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</si>
  <si>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CO1.REQ.6666822 </t>
  </si>
  <si>
    <t>OPSP-CREO-0078-2024</t>
  </si>
  <si>
    <t>https://community.secop.gov.co/Public/Tendering/ContractNoticePhases/View?PPI=CO1.PPI.33621917&amp;isFromPublicArea=True&amp;isModal=False</t>
  </si>
  <si>
    <t>RUTH SEVERICHE MONTAGUTH</t>
  </si>
  <si>
    <t>GABRIELA MERCEDES ESTRADA NIETO</t>
  </si>
  <si>
    <t>DESARROLLAR LAS SIGUIENTES ACTIVIDADES ADMINISTRATIVAS EN EL CENTRO TUTORIAL DE EL BANCO DEL CENTRO PARA LA REGIONALIZACIÓN DE LA EDUCACIÓN Y LAS OPORTUNIDADES-CREO PARA EL PERIODO 2024-II: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</si>
  <si>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CO1.REQ.6660417</t>
  </si>
  <si>
    <t>OAG-CREO-0077-2024</t>
  </si>
  <si>
    <t>https://community.secop.gov.co/Public/Tendering/ContractNoticePhases/View?PPI=CO1.PPI.33620788&amp;isFromPublicArea=True&amp;isModal=False</t>
  </si>
  <si>
    <t>SILVANA PATRICIA ACERO PEREZ</t>
  </si>
  <si>
    <t>DESARROLLAR LAS SIGUIENTES ACTIVIDADES DE APOYO PROFESIONAL EN LA ATENCIÓN PSICOLÓGICA DE ESTUDIANTES EN EL CENTRO PARA LA REGIONALIZACIÓN DE LA EDUCACIÓN Y LAS OPORTUNIDADES-CREO, DURANTE EL PERIODO 2024-II: 1. PROPONER Y APLICAR ESTRATEGIAS PARA EL FUNCIONAMIENTO DEL SERVICIO DE ASESORÍA PSICOLÓGICA EN LA COMUNIDAD ACADÉMICA DEL CREO. 2. APOYAR EN LA JORNADA DE INDUCCIÓN DE ESTUDIANTES DEL CREO. 3. MONITOREAR Y HACER SEGUIMIENTO A SITUACIONES QUE GENEREN O MATERIALICEN DESERCIÓN ESTUDIANTIL. 4. APOYAR EN LAS ACTIVIDADES DE PROMOCIÓN DE LA SALUD MENTAL DE LOS ESTUDIANTES DEL CREO. 5. REALIZAR ACTIVIDADES DE DIAGNÓSTICO Y EVALUACIÓN PSICOLÓGICA DE LOS ESTUDIANTES A NIVEL INDIVIDUAL Y COLECTIVO DEL CREO. 6. APLICAR PRUEBAS, ENTREVISTAS Y DEMÁS ESTRATEGIAS PARA LA CARACTERIZACIÓN DE LA COMUNIDAD ESTUDIANTIL. 7. CONSOLIDAR ESTADÍSTICAS DE ATENCIÓN PSICOLÓGICA, Y PRESENTAR INFORMES MENSUALES. 8. APOYAR LOS PROCESOS DE SELECCIÓN DE ASPIRANTES EN LOS DIFERENTES PROGRAMAS DEL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</si>
  <si>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CO1.REQ.6660085</t>
  </si>
  <si>
    <t>OPSP-CREO-0076-2024</t>
  </si>
  <si>
    <t>https://community.secop.gov.co/Public/Tendering/ContractNoticePhases/View?PPI=CO1.PPI.33620209&amp;isFromPublicArea=True&amp;isModal=False</t>
  </si>
  <si>
    <t>MIGUEL ANGEL MONSALVO MENDOZA</t>
  </si>
  <si>
    <t>NINI JOHANNA MENDOZA CARRASCAL</t>
  </si>
  <si>
    <t>DESARROLLAR LAS SIGUIENTES ACTIVIDADES PARA EL PERIODO 2024-II EN EL CENTRO TUTORIAL DE PELAYA DEL CENTRO PARA LA REGIONALIZACIÓN DE LA EDUCACIÓN Y LAS OPORTUNIDADES-CREO: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ESTUDIANTES DEL CENTRO TUTORIAL. 7.) APOYAR LAS ACTIVIDADES ACADÉMICAS, ADMINISTRATIVAS Y DE EXTENSIÓN ORGANIZADAS POR EL CREO EN EL CENTRO TUTORIAL. 8)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</si>
  <si>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CO1.REQ.6660003</t>
  </si>
  <si>
    <t>OAG-CREO-0075-2024</t>
  </si>
  <si>
    <t>https://community.secop.gov.co/Public/Tendering/ContractNoticePhases/View?PPI=CO1.PPI.33519937&amp;isFromPublicArea=True&amp;isModal=False</t>
  </si>
  <si>
    <t>LUIS CARLOS DIAZGRANADOS OSPINO</t>
  </si>
  <si>
    <t>DESARROLLAR LAS SIGUIENTES ACTIVIDADES DE APOYO AL PROGRAMA TÉCNOLOGIA EN ATENCIÓN A LA PRIMERA INFANCIA DEL CENTRO PARA LA REGIONALIZACIÓN DE LA EDUCACIÓN Y LAS OPORTUNIDADES-CREO PARA EL PERIODO 2024-II: 1.) APOYAR EN LA ATENCIÓN DE SOLICITUDES, INQUIETUDES O REQUERIMIENTOS DE LOS ESTUDIANTES Y DOCENTES. 2.) APOYAR EN EL SEGUIMIENTO Y ACOMNPAÑAMIENTO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</si>
  <si>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CO1.REQ.6635070</t>
  </si>
  <si>
    <t>OAG-CREO-0074-2024</t>
  </si>
  <si>
    <t>https://community.secop.gov.co/Public/Tendering/ContractNoticePhases/View?PPI=CO1.PPI.33483051&amp;isFromPublicArea=True&amp;isModal=False</t>
  </si>
  <si>
    <t>EUGENIA LEONOR MORELLI DAZA</t>
  </si>
  <si>
    <t>DESARROLLAR LAS SIGUIENTES ACTIVIDADES DE APOYO AL PROGRAMA PROFESIONAL EN DEPORTE DEL CENTRO PARA LA REGIONALIZACIÓN DE LA EDUCACIÓN Y LAS OPORTUNIDADES-CREO PARA EL PERIODO 2024-II: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LA ELABORACIÓN DE PROPUESTAS DE NUEVA OFERTA ACADÉMICA RELACIONADA CON EL PROGRAMA. 6) APOYAR EN LOS PROCESOS DE RENOVACIÓN Y ACREDITACIÓN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</si>
  <si>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CO1.REQ.6625834</t>
  </si>
  <si>
    <t>OAG-CREO-0073-2024</t>
  </si>
  <si>
    <t>https://community.secop.gov.co/Public/Tendering/ContractNoticePhases/View?PPI=CO1.PPI.33217828&amp;isFromPublicArea=True&amp;isModal=False</t>
  </si>
  <si>
    <t>MARINELA JOHANNA TRUJILLO ESMERAL</t>
  </si>
  <si>
    <t>DESARROLLAR LAS SIGUIENTES ACTIVIDADES ADMINISTRATIVAS RELACIONADAS CON EL CONVENIO INTERADMINISTRATIVO SUSCRITO CON EL DEPARTAMENTO DE CESAR – FONDO DEPARTAMENTAL PARA LA EDUCACIÓN SUPERIOR – FEDESCESAR Y LA UNIVERSIDAD DEL MAGDALENA, DURANTE EL PERÍODO 2024-II: 1) APOYAR LOS TRÁMITES RELACIONADOS CON LA PROMOCIÓN SEMESTRAL DE LA CONVOCATORIA DE BECAS FEDESCESAR. 2) APOYAR LA REVISIÓN, VERIFICACIÓN Y APROBACIÓN DE LOS DOCUMENTOS DE LOS ASPIRANTES Y ESTUDIANTES BENEFICIARIOS DEL CONVENIO. 3) APOYAR EN LA APROBACIÓN, LIQUIDACIÓN, APLICACIÓN, RECHAZO Y NOTIFICACIÓN DE LAS BECAS FEDESCESAR. 4) APOYAR LOS TRÁMITES ACADÉMICOS Y ADMINISTRATIVOS DE LOS ESTUDIANTES BENEFICIARIOS DE LA BECA FEDESCESAR RELACIONADOS CON: REGISTRO ACADÉMICO, PAZ Y SALVO, RENUNCIAS A BECAS, ETC. 5) APOYAR LOS TRÁMITES ADMINISTRATIVOS RELACIONADOS CON CUENTAS DE COBROS O FACTURAS, RECAUDO DE PAGOS, ESTADOS DE CUENTA Y ACUERDOS DE PAGO DE ESTUDIANTES. 6) APOYAR LOS TRÁMITES ADMINISTRATIVOS RELACIONADOS CON CUENTA DE COBRO AL DEPARTAMENTO DEL CESAR, VERIFICACIÓN Y RECAUDO DEL PAGO A UNIMAGDALENA. 7) APOYAR EN LA ELABORACIÓN DE LOS INFORMES ACADÉMICOS, FINANCIEROS, DE ASPECTOS DIFERENCIALES U OTROS QUE SEAN SOLICITADOS POR EL DEPARTAMENTO DEL CESAR, LA INTERVENTORÍA DEL CONVENIO Y LA UNIVERSIDAD DEL MAGDALENA, EN LOS FORMATOS CORRESPONDIENTES SEGÚN LA ENTIDAD. 8) APOYAR EN LA ELABORACIÓN DE LAS COMUNICACIONES INTERNAS O EXTERNAS RELACIONADAS CON EL CONVENIO. 9) ATENDER CONSULTAS DE ASPIRANTES Y ESTUDIANTES BENEFICIARIOS DE BECA FEDESCESAR. 10) ATENDER LOS REQUERIMIENTOS QUE SOLICITEN EL DEPARTAMENTO DEL CESAR, LA INTERVENTORÍA Y LA UNIVERSIDAD DEL MAGDALENA. 11) APOYAR EN EL REPORTE DE INFORMACIÓN SOBRE EL CONVENIO EN LOS SISTEMAS DE INFORMACIÓN OFICIAL DE LA CONTRATACIÓN PÚBLICA QUE SE REQUIERA. 12) MANTENER ORGANIZADO EL ARCHIVO DE LOS DOCUMENTOS RELACIONADOS CON EL CONVENIO (CONTRACTUALES Y DE ESTUDIANTES) TANTO EN SOPORTE EN PAPEL COMO ELECTRÓNICO, CONFORME A LAS DISPOSICIONES QUE EN MATERIA DE GESTIÓN DOCUMENTAL SE ADOPTEN EN LA UNIMAGDALENA Y EL DEPARTAMENTO DE CESAR.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</si>
  <si>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CO1.REQ.6561972</t>
  </si>
  <si>
    <t>OPSP-CREO-0072-2024</t>
  </si>
  <si>
    <t>https://community.secop.gov.co/Public/Tendering/ContractNoticePhases/View?PPI=CO1.PPI.33217432&amp;isFromPublicArea=True&amp;isModal=False</t>
  </si>
  <si>
    <t>RAFAEL EMILIO COLLANTE BALLEN</t>
  </si>
  <si>
    <t>DESARROLLAR LAS SIGUIENTES ACTIVIDADES DE APOYO PARA EL PERIODO 2024-II EN EL PROGRAMA DE ADMINISTRACIÓN PUBLICA POR CICLOS PROPEDÉUTICOS DEL CENTRO PARA LA REGIONALIZACIÓN DE LA EDUCACIÓN Y LAS OPORTUNIDADES-CREO: 1.) APOYAR EL REGISTRO DE ESTUDIANTES EN AYRE - ADMISIONES, REGISTRO Y CONTROL ACADÉMICO DE LOS PROGRAMAS ASIGNADOS. 2.) APOYAR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APOYAR EN EL SEGUIMIENTO RESPECTO DEL CUMPLIMIENTO DE LAS ACTIVIDADES ACADÉMICAS.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</si>
  <si>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CO1.REQ.6562026</t>
  </si>
  <si>
    <t>OAG-CREO-0071-2024</t>
  </si>
  <si>
    <t>https://community.secop.gov.co/Public/Tendering/ContractNoticePhases/View?PPI=CO1.PPI.33217006&amp;isFromPublicArea=True&amp;isModal=False</t>
  </si>
  <si>
    <t>OSMERY DE LA LUZ REALES AGON</t>
  </si>
  <si>
    <t>APOYAR A LOS ESTUDIANTES CON DIVERSIDAD FUNCIONAL, EN EL PROCESO DE ADAPTACIÓN A LA VIDA UNIVERSITARIA, A TRAVÉS DE TALLERES GRUPALES EN EL AMBIENTE ESCOLAR EN COORDINACIÓN CON LA DIRECCIÓN DE DESARROLLO ESTUDIANTIL. 8.) DESARROLLAR ESTRATEGIAS PSICOLÓGICAS PARA EL DESARROLLO DE LAS COMPETENCIAS SOCIOEMOCIONALES, EN LA CLARIFICACIÓN DE SUS PROYECTOS PERSONALES, Y PROFESIONALES DE MODO QUE PUEDAN DIRIGIR SU PROPIA FORMACIÓN Y SU TOMA DE DECISIONES. 9.) ASESORAR A LOS MIEMBROS DE LA COMUNIDAD UNIVERSITARIA EN LA IMPLEMENTACIÓN DE ESTRATEGIAS PARA EL MANEJO DE LA INCLUSIÓN EN EL ENTORNO ESCOLAR DE LOS ESTUDIANTES CON DIVERSIDAD FUNCIONAL. 10.) REALIZAR SEGUIMIENTO ACADÉMICO A LOS ESTUDIANTES DE DIVERSIDAD FUNCIONAL EN SU PROCESO DE FORMACIÓN ACADÉMICO. 11.) IMPLEMENTAR ESTRATEGIAS PSICOLÓGICAS, PARA LA MEJORA DE LAS RELACIONES FAMILIARES, Y LA COLABORACIÓN EFECTIVA ENTRE FAMILIAS Y EDUCADORES, PROMOVIENDO LA PARTICIPACIÓN FAMILIAR EN LA COMUNIDAD EDUCATIVA, ASÍ COMO EN LOS PROGRAMAS QUE DESARROLLA BIENESTAR UNIVERSITARIO Y DESARROLLO ESTUDIANTIL.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</si>
  <si>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CO1.REQ.6561876</t>
  </si>
  <si>
    <t>OPSP-CREO-0070-2024</t>
  </si>
  <si>
    <t>https://community.secop.gov.co/Public/Tendering/ContractNoticePhases/View?PPI=CO1.PPI.33213260&amp;isFromPublicArea=True&amp;isModal=False</t>
  </si>
  <si>
    <t>ANDERSON IGNACIO MARIN VIDAL</t>
  </si>
  <si>
    <t>MARTHA JOHANA SANCHEZ GARCIA</t>
  </si>
  <si>
    <t>DESARROLLAR LAS SIGUIENTES ACTIVIDADES DE APOYO PARA EL PERIODO 2024-II EN EL PROGRAMA GESTIÓN CULTURAL Y DE INDUSTRIAS CREATIVAS DEL CENTRO PARA LA REGIONALIZACIÓN DE LA EDUCACIÓN Y LAS OPORTUNIDADES-CREO: 1.) APOYAR EL REGISTRO DE ESTUDIANTES EN AYRE - ADMISIONES, REGISTRO Y CONTROL ACADÉMICO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BRINDAR APOYO EN EL SEGUIMIENTO RESPECTO DEL CUMPLIMIENTO DE LAS ACTIVIDADES ACADÉMICAS.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</si>
  <si>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CO1.REQ.6560843</t>
  </si>
  <si>
    <t>OAG-CREO-0069-2024</t>
  </si>
  <si>
    <t>https://community.secop.gov.co/Public/Tendering/ContractNoticePhases/View?PPI=CO1.PPI.33212191&amp;isFromPublicArea=True&amp;isModal=False</t>
  </si>
  <si>
    <t>LAURA CAROLINA MARMOL CARRACEDO</t>
  </si>
  <si>
    <t>DESARROLLAR LAS SIGUIENTES ACTIVIDADES DE APOYO EN EL MANEJO DE LA DOCUMENTACIÓN DE LA CONTRATACIÓN DEL PERSONAL ADMINISTRATIVO Y DOCENTE PARA EL PERIODO 2024-II, EN EL CENTRO PARA LA REGIONALIZACIÓN DE LA EDUCACIÓN Y LAS OPORTUNIDADES-CREO: 1. BRINDAR APOYO EN LA ORGANIZACIÓN Y ARCHIVO DE LOS DOCUMENTOS PARA EL TRÁMITE DE PAGO DE ÓRDENES DE SERVICIOS DEL CREO. 2. APOYAR EN LA ORGANIZACIÓN DEL ARCHIVO DE LAS ORDENES DE PRESTACIÓN DE SERVICIOS Y CATEDRÁTICOS DEL CREO. 3. BRINDAR APOYO EN LAS SOLICITUDES, INQUIETUDES O REQUERIMIENTOS DE LOS CONTRATISTAS Y DOCENTES DEL CREO. 4. APOYAR EN LA DESCARGA DEL RUT REQUERIDOS DE DOCENTES NUEVOS PARA EL TRÁMITE DE CREACIÓN TERCERO, DESCARGA Y ENVÍO DE CERTIFICACIÓN DE CUENTAS BANCARIAS. 5. APOYAR EN LA BÚSQUEDA DE INFORMACIÓN CONTRACTUAL PARA LA ELABORACIÓN DE CERTIFICADOS, DERECHOS DE PETICIÓN Y PQR'S DE DOCENTES Y CONTRATISTAS DEL CREO. 6. APOYAR EN LA REVISIÓN DE DOCUMENTOS PRECONTRACTUALES DE CONTRATISTAS Y DOCENTES DEL CREO. 7. APOYO EN LA REVISIÓN DE DOCUMENTOS DE PAGO DE CONTRATISTAS.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</si>
  <si>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CO1.REQ.6560815</t>
  </si>
  <si>
    <t>OAG-CREO-0068-2024</t>
  </si>
  <si>
    <t>https://community.secop.gov.co/Public/Tendering/ContractNoticePhases/View?PPI=CO1.PPI.33212038&amp;isFromPublicArea=True&amp;isModal=False</t>
  </si>
  <si>
    <t>DI ESTEFANO PEDERNERA BARCELO SANCHEZ</t>
  </si>
  <si>
    <t>GERMAN LEONARDO PEÑA MARTINEZ</t>
  </si>
  <si>
    <t>DESARROLLAR LAS SIGUIENTES ACTIVIDADES DE APOYO EN LA PLATAFORMAS DE AMBIENTES VIRTUALES DEL CENTRO PARA LA REGIONALIZACIÓN DE LA EDUCACIÓN Y LAS OPORTUNIDADES-CREO DURANTE EL PERIODO 2024-II: 1.) APOYAR EN EL MANTENIMIENTO DE LOS SERVICIOS DE LA PLATAFORMA DE AMBIENTES VIRTUALES. 2.) APOYAR LA ADMINISTRACIÓN Y SOPORTE DE USUARIOS Y CURSOS EN LA PLATAFORMA DE AMBIENTES VIRTUALES. 3.) APOYAR EN LA VERIFICACIÓN DE CONTENIDOS Y ACTIVIDADES PUBLICADOS EN LOS CURSOS DE LA PLATAFORMA DE AMBIENTES VIRTUALES. 4.) APOYAR LA ELABORACIÓN DE INFORMES DE LA PLATAFORMA DE AMBIENTES VIRTUALES, DE LOS CURSOS Y DE LOS USUARIOS REGISTRADOS EN LA MISMA. 5.) APOYAR EN LA PREPARACIÓN DE LA INFORMACIÓN, ACTIVACIÓN Y ENTREGA DE LOS RESULTADOS DE LA EVALUACIÓN DOCENTE. 6.) APOYAR EN LA PUBLICACIÓN DE NOTICIAS, ARTÍCULOS Y ELEMENTOS MULTIMEDIA EN EL PORTAL INSTITUCIONAL. 7.) APOYAR EN EL MANTENIMIENTO Y SOPORTE TÉCNICO DE LOS EQUIPOS DE LA DEPENDENCIA PARA SU MEJORAMIENTO FUNCIONAL. 8.) CAPACITAR AL PERSONAL DOCENTE Y ESTUDIANTES NUEVOS SEGÚN LAS SOLICITUDES REALIZADAS POR LA ENTIDAD. 9.) REALIZAR DESARROLLOS, MEJORAS Y ADAPTACIONES PARA LOS SISTEMAS DE INFORMACIÓN CON LOS QUE CUENTE LA DEPENDENCIA.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</si>
  <si>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CO1.REQ.6560538</t>
  </si>
  <si>
    <t>OPSP-CREO-0067-2024</t>
  </si>
  <si>
    <t>https://community.secop.gov.co/Public/Tendering/ContractNoticePhases/View?PPI=CO1.PPI.33210869&amp;isFromPublicArea=True&amp;isModal=False</t>
  </si>
  <si>
    <t>CHAUNI ALEJANDRA LOPEZ PATERNINA</t>
  </si>
  <si>
    <t>DESARROLLAR LAS SIGUIENTES ACTIVIDADES PARA EL PERIODO 2024-II EN EL CENTRO TUTORIAL DE CIÉNAGA (MAGDALENA), DEL CENTRO PARA LA REGIONALIZACIÓN DE LA EDUCACIÓN Y LAS OPORTUNIDADES-CREO, COMO SON LAS SIGUIENTES: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</si>
  <si>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CO1.REQ.6560416</t>
  </si>
  <si>
    <t>OAG-CREO-0066-2024</t>
  </si>
  <si>
    <t>https://community.secop.gov.co/Public/Tendering/ContractNoticePhases/View?PPI=CO1.PPI.33210364&amp;isFromPublicArea=True&amp;isModal=False</t>
  </si>
  <si>
    <t>ANDRES FELIPE GONZALEZ GUTIERREZ</t>
  </si>
  <si>
    <t>DESARROLLAR LAS SIGUIENTES ACTIVIDADES DE APOYO ADMINISTRATIVO DEL PROGRAMA DE LICENCIATURA EN LITERATURA Y LENGUA CASTELLANA: 1.) ATENDER LAS SOLICITUDES Y CONSULTA DE LOS ESTUDIANTES MATRICULADOS DEL PROGRAMA. 2.) APOYAR EN LA REVISIÓN Y PROGRAMACIÓN SEMANALMENTE EN EL CALENDARIO DE ACTIVIDADES PROGRAMADAS. 3.) APOYAR EN LA ATENCIÓN DE SOLICITUDES DE PROCESOS ACADÉMICOS Y ADMINISTRATIVOS DE ASPIRANTES ESTUDIANTES Y DOCENTES. 4.) APOYAR EN EL PROCESO DE GRADO DE LOS PROGRAMAS DEL CREO. 5.) APOYAR EN EL SEGUIMIENTO DE LAS ACTIVIDADES ACADÉMICAS DE LOS PROGRAMAS DEL CREO. 6.) APOYAR EN LA REVISIÓN DE DOCUMENTOS DE DOCENTES PARA SU VINCULACIÓN EN LAS PLATAFORMAS SIGEP II Y GEDOCO.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</si>
  <si>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CO1.REQ.6559968</t>
  </si>
  <si>
    <t>OAG-CREO-0065-2024</t>
  </si>
  <si>
    <t>https://community.secop.gov.co/Public/Tendering/ContractNoticePhases/View?PPI=CO1.PPI.33195020&amp;isFromPublicArea=True&amp;isModal=False</t>
  </si>
  <si>
    <t>AURELIO MANUEL BONETT SOLANO</t>
  </si>
  <si>
    <t>DESARROLLAR LAS SIGUIENTES ACTIVIDADES DE APOYO PARA EL PERIODO 2024-II EN EL CENTRO PARA LA REGIONALIZACIÓN DE LA EDUCACIÓN Y LAS OPORTUNIDADES-CREO: 1) APOYAR EN LA ENTREGA Y RECEPCIÓN DE COMUNICACIONES EXTERNAS DEL CREO EN EL GRUPO DE GESTIÓN DOCUMENTA. 2.) APOYAR EN EL TRASLADO DE PAQUETES O DOCUMENTES A DIFERENTES EMPRESAS O INSTITUCIONES QUE TRABAJAN O TIENEN CONVENIO CON EL CREO. 4.) APOYAR EN LA ORGANIZACIÓN Y BUSQUEDA DE DOCUMENTOS EN EL ARCHIVO FISICO DEL CREO. 5.) APOYAR EN EL TRASLADO DE PRODUCTOS DE ASEO Y DE SEGURIDAD Y SALUD EN EL TRABAJO DESDE LA SEDE PRINCIPAL DE UNIMAGDALENA HACIA 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</si>
  <si>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CO1.REQ.6556851</t>
  </si>
  <si>
    <t>OAG-CREO-0064-2024</t>
  </si>
  <si>
    <t>https://community.secop.gov.co/Public/Tendering/ContractNoticePhases/View?PPI=CO1.PPI.33194508&amp;isFromPublicArea=True&amp;isModal=False</t>
  </si>
  <si>
    <t>BERNARDO JOSE SAADE MEJIA</t>
  </si>
  <si>
    <t>ANGELICA SANCHEZ MANGA</t>
  </si>
  <si>
    <t>DESARROLLAR LAS SIGUIENTES ACTIVIDADES EN EL GRUPO DE TESORERÍA DE LA UNIVERSIDAD DEL MAGDALENA PARA EL PERIODO 2024-II: 1.) APOYAR EN LA ORGANIZACIÓN DE LOS DOCUMENTOS SOPORTES DE LAS ÓRDENES DEL PAGO DE PRESTACIÓN DE SERVICIO, VIÁTICOS Y DESPLAZAMIENTOS, APOYOS ECONÓMICOS Y DEMÁS ACTOS ADMINISTRATIVOS QUE GENEREN CON CARGO AL CREO Y CLASIFICARLAS SEGÚN EL CONCEPTO. 2.) APÓYAR EN EL PROCESO DE ARCHIVO DE LAS ÓRDENES DE PAGO DE LA VIGENCIA EN LA UNIDAD DE ARCHIVO DEL GRUPO DE TESORERÍA. 3.) APOYAR EN LA BÚSQUEDA Y PRÉSTAMO DE DOCUMENTOS REQUERIDOS POR LAS DIFERENTES DEPENDENCIAS Y HACER SEGUIMIENTO A DICHO PROCESO. 4.) ORGANIZAR, CLASIFICAR Y ARCHIVAR LA CORRESPONDENCIA INTERNA Y EXTERNA DE LA DEPENDENCIA. 5.) MANTENER ORGANIZADO Y CLASIFICADO EL ARCHIVO DE LOS DOCUMENTOS CONFORME A LAS DISPOSICIONES QUE EN MATERIA DE GESTIÓN DOCUMENTAL SE ADOPTEN EN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</si>
  <si>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CO1.REQ.6556909</t>
  </si>
  <si>
    <t>OAG-CREO-0063-2024</t>
  </si>
  <si>
    <t>https://community.secop.gov.co/Public/Tendering/ContractNoticePhases/View?PPI=CO1.PPI.33193946&amp;isFromPublicArea=True&amp;isModal=False</t>
  </si>
  <si>
    <t>ROSEMBERTH ANTONIO OVIEDO TERAN</t>
  </si>
  <si>
    <t>DESARROLLAR LAS SIGUIENTES ACTIVIDADES DE APOYO ADMINISTRATIVO DE LOS PROGRAMAS TÉCNICOS LABORALES DEL CREO: 1.) ATENDER LAS SOLICITUDES Y CONSULTA DE ESTUDIANTES. 2.) APOYAR EN LA REVISIÓN Y PROGRAMACIÓN SEMANALMENTE EN EL CALENDARIO DE ACTIVIDADES PROGRAMADAS. 3.) APOYAR EN LA ATENCIÓN DE SOLICITUDES DE PROCESOS ACADÉMICOS Y ADMINISTRATIVOS DE ASPIRANTES ESTUDIANTES Y DOCENTES. 4.) APOYAR EN EL PROCESO DE GRADO DE LOS PROGRAMAS TECNICOS LABORALES DEL CREO. 5.) APOYAR EN EL SEGUIMIENTO DE LAS ACTIVIDADES ACADÉMICAS DE LOS PROGRAMAS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</si>
  <si>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CO1.REQ.6556791</t>
  </si>
  <si>
    <t>OAG-CREO-0062-2024</t>
  </si>
  <si>
    <t>https://community.secop.gov.co/Public/Tendering/ContractNoticePhases/View?PPI=CO1.PPI.33193919&amp;isFromPublicArea=True&amp;isModal=False</t>
  </si>
  <si>
    <t>LOLIENA PAOLA ROJAS NUÑEZ</t>
  </si>
  <si>
    <t>DESARROLLAR LAS SIGUIENTES ACTIVIDADES DE APOYO ADMINISTRATIVO EN EL PROGRAMA LICENCIATURA EN MATEMÁTICA DEL CENTRO PARA LA REGIONALIZACIÓN DE LA EDUCACIÓN Y LAS OPORTUNIDADES-CREO PARA EL PERIODO 2024-II: 1.) APOYAR EL REGISTRO DE ESTUDIANTES EN ADMISIONES, REGISTRO Y CONTROL ACADÉMICO - AYRE DEL PROGRAMA ASIGNADO. 2.) APOYAR EN LA ATENCIÓN DE SOLICITUDES, INQUIETUDES O REQUERIMIENTOS DE LOS ESTUDIANTES Y DOCENTES. 3.) APOYAR EN LA VERIFICACIÓN DE LOS SOPORTES PRESENTADOS POR LOS DOCENTES PARA LA EXPEDICIÓN DE PAZ Y SALVO DE LOS CURSOS DESARROLLADOS. 4.) APOYAR LOS TRAMITES OPERATIVOS DE REPORTE DE NOTAS, EXPEDICIÓN DE LIQUIDACIONES DE MATRICULAS, PROMEDIOS ACADÉMICOS, CARNÉ ESTUDIANTIL Y DE DOCENTES, SEGURO ESTUDIANTIL, CONSTANCIAS DE ESTUDIANTES Y DOCENTES, ORGANIZACIÓN DE LOS DOCUMENTOS REQUERIDOS PARA GRADO. 5.) APOYAR A LOS ESTUDIANTES EN EL PROCESO DE CREDITO A CORTO PLAZO CON UNIMAGDALENA. 6.) APOYAR EN LOS PROCESOS DE ASIGNACIÓN ACADEMICA DE LOS PROGRAMAS ASIGNADOS.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</si>
  <si>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 CO1.REQ.6556385</t>
  </si>
  <si>
    <t>OAG-CREO-0061-2024</t>
  </si>
  <si>
    <t>https://community.secop.gov.co/Public/Tendering/ContractNoticePhases/View?PPI=CO1.PPI.33193085&amp;isFromPublicArea=True&amp;isModal=False</t>
  </si>
  <si>
    <t>MARIA JOSE LOPEZ BOLAÑO</t>
  </si>
  <si>
    <t>DESARROLLAR ACTIVIDADES DE APOYO ADMINISTRATIVO PARA EL PERIODO 2024-II, EN LAS DIFERENTES MODALIDADES DE GRADO DEL PROGRAMA DE PROFESIONAL EN ADMINISTRACIÓN DE LA SEGURIDAD Y SALUD EN EL TRABAJO POR CICLOS PROPEDÉUTICOS, EN SUS 3 NIVELES: 1.) APOYAR EN LA ORIENTACIÓN A LOS ESTUDIANTES DE LAS MODALIDADES DE GRADO OFRECIDAS POR EL PROGRAMA. 2.) APOYAR EN LA ORIENTACIÓN A LOS ESTUDIANTES EN EL PROCESO DE PRÁCTICAS PROFESIONALES EN LOS TRES CICLOS DE FORMACIÓN. 3.) APOYAR A LOS PROFESORES ASIGNADOS A LAS DIFERENTES MODALIDADES DE GRADO EN EL SEGUIMIENTO A LOS ESTUDIANTES. 4.) APOYAR EN LA ATENCIÓN DE SOLICITUDES, INQUIETUDES O REQUERIMIENTOS DE LOS ESTUDIANTES. 5.) APOYAR EN LA VERIFICACIÓN DE LOS REQUISITOS PARA LAS MODALIDADES DE GRADO DE LOS ESTUDIANTES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</si>
  <si>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CO1.REQ.6556819</t>
  </si>
  <si>
    <t>OAG-CREO-0060-2024</t>
  </si>
  <si>
    <t>https://community.secop.gov.co/Public/Tendering/ContractNoticePhases/View?PPI=CO1.PPI.33193030&amp;isFromPublicArea=True&amp;isModal=False</t>
  </si>
  <si>
    <t>DENIS LIZETH VANEGAS BARRIOSNUEVO</t>
  </si>
  <si>
    <t>DESARROLLAR LAS SIGUIENTES ACTIVIDADES DE APOYO ADMINISTRATIVO PARA EL PERIODO 2024-II, DE LAS PRÁCTICAS DEL PROGRAMA TÉCNICO LABORAL EN OFICINISTA, CLASIFICACIÓN Y ARCHIVO DEL CREO: 1.) APOYAR EL REGISTRO DE ESTUDIANTES EN AYRE - ADMISIONES, REGISTRO Y CONTROL ACADÉMICO DEL PROGRAMA ASIGNADO.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APOYAR EN LA ELABORACIÓN Y AJUSTES DE LA ASIGNACIÓN DOCENTE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</si>
  <si>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CO1.REQ.6556358</t>
  </si>
  <si>
    <t>OAG-CREO-0059-2024</t>
  </si>
  <si>
    <t>https://community.secop.gov.co/Public/Tendering/ContractNoticePhases/View?PPI=CO1.PPI.33191964&amp;isFromPublicArea=True&amp;isModal=False</t>
  </si>
  <si>
    <t>MILTON JOSE MANJARRES MARTINEZ</t>
  </si>
  <si>
    <t>DESARROLLAR LAS SIGUIENTES ACTIVIDADES DE APOYO PARA EL PERIODO 2024-II EN EL PROGRAMA DE TECNOLOGÍA EN EDUCACIÓN FÍSICA RECREACIÓN Y DEPORTE DEL CENTRO PARA LA REGIONALIZACIÓN DE LA EDUCACIÓN Y LAS OPORTUNIDADES-CREO: 1.) APOYAR EL REGISTRO DE ESTUDIANTES EN AYRE - ADMISIONES, REGISTRO Y CONTROL ACADÉMICO DEL PROGRAMA ASIGNADO.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APOYAR EN LA ELABORACIÓN Y AJUSTES DE LA ASIGNACIÓN DOCENTE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</si>
  <si>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CO1.REQ.6556613</t>
  </si>
  <si>
    <t>OAG-CREO-0058-2024</t>
  </si>
  <si>
    <t>https://community.secop.gov.co/Public/Tendering/ContractNoticePhases/View?PPI=CO1.PPI.33191468&amp;isFromPublicArea=True&amp;isModal=False</t>
  </si>
  <si>
    <t>JENNIFER PAOLA SALAS CALDERON</t>
  </si>
  <si>
    <t>DESARROLLAR LAS SIGUIENTES ACTIVIDADES DE APOYO PARA EL PERIODO 2024-II EN EL PROGRAMA DE ADMINISTRACIÓN DE LA SEGURIDAD Y SALUD EN EL TRABAJO POR CICLOS PROPEDÉUTICOS DEL CENTRO PARA LA REGIONALIZACIÓN DE LA EDUCACIÓN Y LAS OPORTUNIDADES-CREO: 1.) BRINDAR APOYO DE LAS SOLICITUDES, INQUIETUDES O REQUERIMIENTOS DE LOS ESTUDIANTES Y DOCENTES. 2.) APOYAR LOS TRÁMITES OPERATIVOS DE REPORTE DE NOTAS, EXPEDICIÓN DE LIQUIDACIONES DE MATRÍCULAS, PROMEDIOS ACADÉMICOS, CARNET DE ESTUDIANTES Y DOCENTES, SEGURO ESTUDIANTIL, CONSTANCIAS DE ESTUDIANTES Y DOCENTES. 3.) APOYAR LA EXPEDICIÓN DE PAZ Y SALVOS DE PROFESORES. 4.) APOYAR LOS PROCESOS DE HOMOLOGACIÓN DE LOS ESTUDIANTES QUE INGRESEN EN LAS MODALIDADES DE VALIDACIÓN POR COMPETENCIAS Y HOMOLOGACIÓN INTERNA. 5.) APOYAR EL REGISTRO ACADÉMICO DE LOS ESTUDIANTES DE PRIMER SEMESTRE. 6.) APOYAR Y HACER SEGUIMIENTO AL REGISTRO ACADÉMICO DE LOS ESTUDIANTES ANTIGUOS. 7.) APOYAR EL PROCESO DE REGISTRO Y SEGUIMIENTO DE LOS ESTUDIANTES EN LAS PRUEBAS SABER T Y T Y SABER PRO.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</si>
  <si>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CO1.REQ.6556312</t>
  </si>
  <si>
    <t>OAG-CREO-0057-2024</t>
  </si>
  <si>
    <t>https://community.secop.gov.co/Public/Tendering/ContractNoticePhases/View?PPI=CO1.PPI.33190797&amp;isFromPublicArea=True&amp;isModal=False</t>
  </si>
  <si>
    <t>CLEILA VEGA BAQUERO</t>
  </si>
  <si>
    <t>OSCAR FERNANDO BORRERO PARDO</t>
  </si>
  <si>
    <t>DESARROLLAR LAS SIGUIENTES ACTIVIDADES DE MARKETING PARA EL PERIODO 2024-II EN EL CENTRO PARA LA REGIONALIZACIÓN DE LA EDUCACIÓN Y LAS OPORTUNIDADES - CREO: 1) APOYAR EL DISEÑO DE BANNERS, FOLLETOS, PIEZAS DIGITALES E IMPRESAS PARA LOS DISTINTOS CANALES COMUNICATIVOS DEL CREO, INVOLUCRANDO LA MARCA Y SUS ELEMENTOS INSTITUCIONALES. 2) ASESORAR EN CAMPAÑAS DE POSICIONAMIENTO DEL CREO A TRAVÉS DE ESTRATEGIAS DE MARKETING DIGITAL LLEVADAS A LAS REDES SOCIALES PARA ATRAER USUARIOS. 3) APOYAR EL REGISTRO EN FOTOGRAFÍA Y VIDEO DE LOS EVENTOS INSTITUCIONALES Y DEMÁS ACTIVIDADES DEL CREO. 4) APOYAR LA CREACIÓN DE CONTENIDOS AUDIOVISUALES INSTITUCIONALES, DESDE LA EDICIÓN DE VIDEOS QUE PROMUEVAN AL CREO Y SUS ACTIVIDADES. 5) ASESORAR EN LA CREACIÓN DE CONTENIDOS INSTITUCIONALES PARA LA DIVULGACIÓN DE LA INFORMACIÓN.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</si>
  <si>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CO1.REQ.6556080</t>
  </si>
  <si>
    <t>OPSP-CREO-0056-2024</t>
  </si>
  <si>
    <t>https://community.secop.gov.co/Public/Tendering/ContractNoticePhases/View?PPI=CO1.PPI.33189695&amp;isFromPublicArea=True&amp;isModal=False</t>
  </si>
  <si>
    <t>KETY FABIOLA DE LA HOZ OROZCO</t>
  </si>
  <si>
    <t>DESARROLLAR LAS SIGUIENTES ACTIVIDADES DE COMUNICACIONES Y PRENSA DEL CENTRO PARA LA REGIONALIZACIÓN DE LA EDUCACIÓN Y LAS OPORTUNIDADES - CREO EN COORDINACIÓN CON LA DIRECCIÓN DE COMUNICACIONES DE LA UNIVERSIDAD DEL MAGDALENA DURANTE EL PERIODO 2024-II: 1) APOYAR CON EL REGISTRO FOTOGRÁFICO Y EL SEGUIMIENTO PERIODÍSTICO EN LAS ACTIVIDADES DE ESTUDIANTES, DOCENTES Y FUNCIONARIOS DEL CREO. 2.) APOYAR EN LA REDACCIÓN Y EDICIÓN DE NOTAS PERIODÍSTICAS PARA EL PROGRAMA DE RADIO "EL CAMPUS AL AIRE" DE LA UNIVERSIDAD DEL MAGDALENA. 3.) APOYAR EN LA ELABORACIÓN DE LOS BOLETINES DE PRENSA PARA SU DIFUSIÓN EN EL PORTAL INSTITUCIONAL Y EN LOS DIFERENTES MEDIOS DE COMUNICACIÓN. 4.) APOYAR LA ADMINISTRACIÓN DE LAS REDES SOCIALES DEL CREO. 5.) APOYAR EN LA ELABORACIÓN DE LOS PROTOCOLOS Y REALIZAR LA PRESENTACIÓN DE EVENTOS ORGANIZADOS POR EL CREO. 6.) APOYAR EN LA ORGANIZACIÓN DE LAS CEREMONIAS DE GRADO. 7.) APOYAR EN EL SEGUIMIENTO A LA INFORMACIÓN PUBLICADA EN LOS DIFERENTES MEDIOS DE COMUNICACIÓN LOCAL, REGIONAL Y NACIONAL. 8.) APOYAR Y ELABORAR LOS TEXTOS PUBLICITARIOS DEL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</si>
  <si>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CO1.REQ.6555800</t>
  </si>
  <si>
    <t>OPSP-CREO-0055-2024</t>
  </si>
  <si>
    <t>https://community.secop.gov.co/Public/Tendering/ContractNoticePhases/View?PPI=CO1.PPI.33051248&amp;isFromPublicArea=True&amp;isModal=False</t>
  </si>
  <si>
    <t>MONICA PATRICIA PACHECO BENJUMEA</t>
  </si>
  <si>
    <t>MARIA TERESA GARAY PAEZ</t>
  </si>
  <si>
    <t>DESARROLLAR LAS SIGUIENTES ACTIVIDADES PARA EL PERIODO 2024-II EN EL CENTRO TUTORIAL DE AGUACHICA DEL CENTRO PARA LA REGIONALIZACIÓN DE LA EDUCACIÓN Y LAS OPORTUNIDADES-CREO: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</si>
  <si>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CO1.REQ.6523708</t>
  </si>
  <si>
    <t>OAG-CREO-0054-2024</t>
  </si>
  <si>
    <t>https://community.secop.gov.co/Public/Tendering/ContractNoticePhases/View?PPI=CO1.PPI.33050657&amp;isFromPublicArea=True&amp;isModal=False</t>
  </si>
  <si>
    <t>MELISSA LEONOR SUAREZ DIAZ</t>
  </si>
  <si>
    <t>DESARROLLAR LAS SIGUIENTES ACTIVIDADES DE APOYO PARA EL PERIODO 2024-II EN EL PROGRAMA DE PROFESIONAL EN DEPORTES DEL CENTRO PARA LA REGIONALIZACIÓN DE LA EDUCACIÓN Y LAS OPORTUNIDADES-CREO: 1.) APOYAR EL REGISTRO DE ESTUDIANTES EN AYRE - ADMISIONES, REGISTRO Y CONTROL ACADÉMICO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PROCESO DE GRADO. 5.) BRINDAR APOYO EN EL SEGUIMIENTO RESPECTO DEL CUMPLIMIENTO DE LAS ACTIVIDADES ACADÉMICAS. 6.) APOYAR EN LA ELABORACIÓN Y AJUSTES DE LA ASIGNACIÓN DOCENTE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</si>
  <si>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CO1.REQ.6522779</t>
  </si>
  <si>
    <t>OAG-CREO-0053-2024</t>
  </si>
  <si>
    <t>https://community.secop.gov.co/Public/Tendering/ContractNoticePhases/View?PPI=CO1.PPI.33050504&amp;isFromPublicArea=True&amp;isModal=False</t>
  </si>
  <si>
    <t>ANGEL CUSTODIO MUÑOZ ARIAS</t>
  </si>
  <si>
    <t>DESARROLLAR LAS SIGUIENTES ACTIVIDADES ADMINISTRATIVAS RELACIONADAS CON EL SISTEMA DE GESTIÓN DEL CENTRO PARA LA REGIONALIZACIÓN DE LA EDUCACIÓN Y LAS OPORTUNIDADES (SG-CREO) DEL PROCESO GESTIÓN ACADÉMICA DEL SISTEMA DE GESTIÓN INSTITUCIONAL INTEGRAL – SISTEMA COGUI+ DE LA UNIVERSIDAD DEL MAGDALENA, DURANTE EL PERÍODO 2024-II: 1) DOCUMENTAR EL SG-CREO DEL PROCESO GESTIÓN ACADÉMICA DEL SISTEMA DE GESTIÓN INSTITUCIONAL INTEGRAL – SISTEMA COGUI+. 2) FORMULAR Y MEDIR INDICADORES DE CALIDAD E INDICADORES DE GESTIÓN DEL CREO. 3) MANTENER ACTUALIZADOS LOS MAPAS DE RIESGO DEL PROCESO DE GESTIÓN ACADÉMICA RELACIONADOS CON EL CREO. 4) ASESORAR EN LA IDENTIFICACIÓN, DOCUMENTACIÓN, COORDINACIÓN Y VERIFICACIÓN DEL CUMPLIMIENTO, DE LAS ACCIONES DE MEJORA DEL SG-CREO. 5) APOYAR EN LA PREPARACIÓN Y ATENCIÓN DE AUDITORÍAS INTERNAS Y EXTERNAS DE CALIDAD. 6) APOYAR EN EL DISEÑO, APLICACIÓN Y EVALUACIÓN DE ESTRATEGIAS PARA LA EVALUACIÓN DE LA SATISFACCIÓN DEL CLIENTE. 7) APOYAR EN LA ELABORACIÓN DE INFORMES QUE ESTÉN RELACIONADOS CON EL SG-CREO. 8) MANTENER ORGANIZADO EL ARCHIVO DE LOS DOCUMENTOS RELACIONADOS CON EL SG-CREO TANTO EN SOPORTE EN PAPEL COMO ELECTRÓNICO, CONFORME A LAS DISPOSICIONES QUE EN MATERIA DE GESTIÓN DOCUMENTAL SE ADOPTEN EN LA UNIMAGDALENA. 9.) APOYAR EN LA ATENCIÓN DE ESTUDIANTES Y ASPIRANTES EN LOS PROCESOS DE ADMISIÓN Y MATRÍCULAS, ENTRE OTRAS CONSULTAS QUE SE GENEREN. 10.) APOYAR EN LA PROMOCIÓN DE LOS DIFERENTES PROGRAMAS OFERTADOS POR 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</si>
  <si>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CO1.REQ.6523357</t>
  </si>
  <si>
    <t>OPSP-CREO-0052-2024</t>
  </si>
  <si>
    <t>https://community.secop.gov.co/Public/Tendering/ContractNoticePhases/View?PPI=CO1.PPI.33048299&amp;isFromPublicArea=True&amp;isModal=False</t>
  </si>
  <si>
    <t>RONAL ANDRES GARCIA MIRANDA</t>
  </si>
  <si>
    <t>DESARROLLAR LAS SIGUIENTES ACTIVIDADES DE APOYO OPERATIVO EN CENTRO PARA LA REGIONALIZACION DE LA EDUCACIÓN Y LAS OPORTUNIDADES-CREO PARA EL PERIODO 2024-II: 1. APOYAR AL GRUPO INTERNO DE SERVICIOS GENERALES EN LA INSPECCIÓN DEL ESPACIO FÍSICOS DEL CREO. 2.) APOYAR LA APERTURA DE ESPACIOS EN EL CREO 3.) APOYAR EN EL REPORTE DE CUALQUIER ANOMALÍA QUE SE PRESENTE EN ESPACIOS FÍSICO DEL CREO. 4.) APOYAR EN LA ATENCIÓN DE LOS REQUERIMIENTOS DE LOS FUNCIONARIOS DEL CREO, PARA FACILITAR EL DESARROLLO DE LAS ACTIVIDADES ACADÉMICAS Y ADMINISTRATIVAS. 5.) APOYAR EN TRASLADO DE ELEMENTOS Y EQUIPOS DENTRO DE LAS INSTALACIONES DEL CREO. 6.) APOYAR CON EL SEGUIMIENTO A LAS SOLICITUDES DE MANTENIMIENTO EN EQUIPOS Y REPARACIONES LOCATIVAS DEL CREO 7.) APOYAR EN LA ORGANIZACIÓN DE LA BODEGA DE ARCHIVOS HISTÓRICOS DEL CREO Y BRINDA APOYO EN LA PREPARACIÓN DE CAJAS DE ARCHIVO PARA TRASLADO DOCUMENTAL. 8.) APOYAR EN LA ADMINISTRACIÓN Y ALMACENAMIENTO DE LOS ELEMENTOS DE OFICINA Y PAPELERÍA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</si>
  <si>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CO1.REQ.6523220</t>
  </si>
  <si>
    <t>OAG-CREO-0051-2024</t>
  </si>
  <si>
    <t>https://community.secop.gov.co/Public/Tendering/ContractNoticePhases/View?PPI=CO1.PPI.33047574&amp;isFromPublicArea=True&amp;isModal=False</t>
  </si>
  <si>
    <t>MARISOL ACUÑA CANTILLO</t>
  </si>
  <si>
    <t>DESARROLLAR LAS SIGUIENTES ACTIVIDADES DE APOYO ADMINISTRATIVO PARA EL PERIODO 2024-II EN EL CENTRO PARA LA REGIONALIZACIÓN DE LA EDUCACIÓN Y LAS OPORTUNIDADES-CREO: 1.) BRINDAR APOYO EN LOS TRÁMITES ADMINISTRATIVOS Y JURÍDICOS REQUERIDOS DEL CONVENIO BECAS DEL CAMBIO SUSCRITO CON LA GOBERNACIÓN DEL MAGDALENA, CONVENIO CON CEDEIT, Y DE LOS CONVENIOS DE VENTAS DE SERVICIOS DEL CREO. 2.) APOYAR EN LOS PROCESOS DE REVISIÓN DEL SIGEP II Y GEDOCO DE DOCENTES DEL CREO. 3.) APOYAR EN EL TRÁMITE DE LIQUIDACIÓN DE GASTOS DE DESPLAZAMIENTOS DE DOCENTES, ELABORACIÓN DE RESOLUCIONES PARA DESPLAZAMIENTOS DE DOCENTES; ADEMÁS DE APOYAR EN LA LEGALIZACIÓN DE LOS DESPLAZAMIENTOS DE DOCENTES DEL CREO. 4.) APOYAR EN EL TRÁMITE ADMINISTRATIVO Y REVISIÓN JURÍDICA REQUERIDO PARA LA CONTRATACIÓN Y PAGO DE PROVEEDORES. 5) REVISIÓN JURÍDICA DE LAS RESOLUCIONES Y CIRCULARES.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</si>
  <si>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CO1.REQ.6523116</t>
  </si>
  <si>
    <t>OPSP-CREO-0050-2024</t>
  </si>
  <si>
    <t>https://community.secop.gov.co/Public/Tendering/ContractNoticePhases/View?PPI=CO1.PPI.33046017&amp;isFromPublicArea=True&amp;isModal=False</t>
  </si>
  <si>
    <t>SILENYS ELISA ARIAS VARGAS</t>
  </si>
  <si>
    <t>DESARROLLAR LAS SIGUIENTES ACTIVIDADES DE ASESORÍA DE LOS PROCESOS DE ATENCIÓN Y SEGUIMIENTO DE LAS ACTIVIDADES ACADÉMICAS EN EL CENTRO TUTORIAL SANTA MARTA DEL CENTRO PARA LA REGIONALIZACIÓN DE LA EDUCACIÓN Y LAS OPORTUNIDADES - CREO PARA EL PERIODO 2024-II: 1.) ASESORAR EN EL SEGUIMIENTO A LAS ACTIVIDADES ACADÉMICAS EN SANTA MARTA Y APOYAR A LOS DIRECTORES O COORDINADORES DE LOS PROGRAMAS, EN LAS NOVEDADES QUE PUEDAN PRESENTARSE. 2.) APOYAR EN EL SEGUIMIENTO DEL CUMPLIMIENTO DE LOS HORARIOS DE CLASES CONTEMPLADOS EN LA PROGRAMACIÓN SEMANAL EN LOS ESPACIOS FÍSICOS Y VIRTUALES (SALONES Y SALA ZOOM). 3.) APOYAR EN LA ATENCIÓN DE SOLICITUDES DE PROCESOS ACADÉMICOS Y ADMINISTRATIVOS DE ASPIRANTES ESTUDIANTES Y DOCENTES. 4.) ASESORAR Y HACER SEGUIMIENTO EN LOS PROCESOS DE INSCRIPCIÓN, SELECCIÓN, REGISTRO Y MATRICULA DE LOS ASPIRANTES Y ESTUDIANTES ANTIGUOS. 5.) APOYAR EN LA REVISIÓN, ENVÍO DE OBSERVACIONES, Y VALIDACIÓN DE DOCUMENTOS DE ASPIRANTES. 6.) APOYAR EN LA ASIGNACIÓN DE LOS ESPACIOS FÍSICOS Y VIRTUALES, SEGÚN EL REQUERIMIENTO DE LOS PROGRAMAS ACADÉMICOS DEL CREO. 7) APOYAR LAS ACTIVIDADES ACADÉMICAS, ADMINISTRATIVAS Y DE EXTENSIÓN ORGANIZADAS POR EL CREO. 8.) APOYAR EN LAS ACTIVIDADES REALIZADAS POR PARTE DE BIENESTAR UNIVERSITARIO.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</si>
  <si>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CO1.REQ.6521898</t>
  </si>
  <si>
    <t>OPSP-CREO-0049-2024</t>
  </si>
  <si>
    <t>https://community.secop.gov.co/Public/Tendering/ContractNoticePhases/View?PPI=CO1.PPI.33045017&amp;isFromPublicArea=True&amp;isModal=False</t>
  </si>
  <si>
    <t>ELEDIS ELENA CATAÑO SOSA</t>
  </si>
  <si>
    <t>DESARROLLAR LAS SIGUIENTES ACTIVIDADES DE APOYO PARA EL PERIODO 2024-II, EN EL PROGRAMA DE LICENCIATURA EN EDUCACIÓN BÁSICA CON ÉNFASIS EN HUMANIDADES: LENGUA CASTELLANA Y LICENCIATURA EN LITERATURA Y LENGUA CASTELLANA DEL CENTRO PARA LA REGIONALIZACIÓN DE LA EDUCACIÓN Y LAS OPORTUNIDADES-CREO: 1.) APOYAR EL REGISTRO DE ESTUDIANTES EN ADMISIONES, REGISTRO Y CONTROL ACADÉMICO - AYRE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PROCESO DE GRADO.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</si>
  <si>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CO1.REQ.6522429</t>
  </si>
  <si>
    <t>OAG-CREO-0048-2024</t>
  </si>
  <si>
    <t>https://community.secop.gov.co/Public/Tendering/ContractNoticePhases/View?PPI=CO1.PPI.33043601&amp;isFromPublicArea=True&amp;isModal=False</t>
  </si>
  <si>
    <t>DIANA MILEIDY FERNANDEZ VARGAS</t>
  </si>
  <si>
    <t>DESARROLLAR LAS SIGUIENTES ACTIVIDADES DE ASESORÍA Y APOYO EN PROCESOS DE ASIGNACIÓN Y VINCULACIÓN DOCENTE DE LOS PROGRAMAS ACADÉMICOS DEL CENTRO PARA LA REGIONALIZACIÓN DE LA EDUCACIÓN Y LAS OPORTUNIDADES-CREO PARA EL PERIODO 2024-II: 1.) ASESORAR EN LA CONSTRUCCIÓN Y/O MODIFICACIÓN DE LA ASIGNACIÓN DOCENTE DE LOS DIFERENTES PROGRAMAS DEL CREO. 2.) APOYAR CON EL PROCESO REVISIÓN DE ACTAS DE VINCULACIÓN Y ADICIONALES QUE CARGAN FIRMADAS LOS CATEDRÁTICOS DEL CREO. 3) ASESORAR Y APOYAR EN LA REVISIÓN DE DOCUMENTOS Y EN EL REGISTRO DE VINCULACIONES DE DOCENTES EN LA PLATAFORMA SIGEP II. 4.) APOYAR EN LA REVISIÓN DE DOCUMENTOS Y EN EL REGISTRO DE CONTRATOS DE DOCENTES EN LA PLATAFORMA GEDOCO Y ASESORAR ESTE PROCESO. 5.) APOYAR EN LA REVISIÓN DE LOS REPORTES DE HORAS CATEDRA DE LOS PROGRAMAS. 6.) APOYAR EN LA ELABORACIÓN DE MODIFICATORIOS DE LAS ACTAS DE VINCULACIÓN DE LOS DOCENTES. 7.) APOYAR EN EL PROCESO DE RECONOCIMIENTO DE BONIFICACIONES A DOCENTES DE PLANTA Y FUNCIONARIOS DE LOS DIFERENTES PROGRAMAS ACADÉMICOS DEL CREO. 8.) APOYAR EN LA DESCARGA DE DOCUMENTOS DE CONTRATACIÓN DE DOCENTES CATEDRÁTICOS Y ORGANIZACIÓN DE LOS MISMO EN EL ARCHIVO DIGITAL DEL CREO, ADEMÁS DEL ENVÍO A LA OFICINA DE DIRECCIÓN DE TALENTO HUMANO.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</si>
  <si>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CO1.REQ.6521832</t>
  </si>
  <si>
    <t>OPSP-CREO-0047-2024</t>
  </si>
  <si>
    <t>https://community.secop.gov.co/Public/Tendering/ContractNoticePhases/View?PPI=CO1.PPI.32982339&amp;isFromPublicArea=True&amp;isModal=False</t>
  </si>
  <si>
    <t>ERIKA PATRICIA FRANCO USUGA</t>
  </si>
  <si>
    <t>DESARROLLAR LAS SIGUIENTES ACTIVIDADES DE ASESORÍA EN LA PLATAFORMAS DE AMBIENTES VIRTUALES DEL CENTRO PARA LA REGIONALIZACIÓN DE LA EDUCACIÓN Y LAS OPORTUNIDADES-CREO DURANTE EL PERIODO 2024-II: 1.) ASESORAR Y APOYAR EN EL MANTENIMIENTO DE LOS SERVICIOS DE LA PLATAFORMA DE AMBIENTES VIRTUALES. 2.) APOYAR LA ADMINISTRACIÓN Y SOPORTE DE USUARIOS Y CURSOS EN LA PLATAFORMA DE AMBIENTES VIRTUALES. 3.) ASESORAR EN LA VERIFICACIÓN DE CONTENIDOS Y ACTIVIDADES PUBLICADOS EN LOS CURSOS DE LA PLATAFORMA DE AMBIENTES VIRTUALES. 4.) ASESORAR Y APOYAR LA ELABORACIÓN DE INFORMES DE LA PLATAFORMA DE AMBIENTES VIRTUALES, DE LOS CURSOS Y DE LOS USUARIOS REGISTRADOS EN LA MISMA. 5.) APOYAR EN LA PREPARACIÓN DE LA INFORMACIÓN, ACTIVACIÓN Y ENTREGA DE LOS RESULTADOS DE LA EVALUACIÓN DOCENTE. 6.) APOYAR EN LA PUBLICACIÓN DE NOTICIAS, ARTÍCULOS Y ELEMENTOS MULTIMEDIA EN EL PORTAL INSTITUCIONAL. 7.) CAPACITAR AL PERSONAL DOCENTE Y ESTUDIANTES NUEVOS SEGÚN LAS SOLICITUDES REALIZADAS. 8.) REALIZAR DESARROLLOS, MEJORAS Y ADAPTACIONES PARA LOS SISTEMAS DE INFORMACIÓN CON LOS QUE CUENTE EL CREO. 9.) APOYAR EN EL PROCESO DE INSCRIPCIÓN, SELECCIÓN Y ADMISIÓN DE NUEVOS ESTUDIANTES EN LA MODALIDAD DE PREGRADO DE DISTANCIA EN EL SISTEMA AYRE. 10.) APOYAR EL PROCESO DE MATRÍCULAS FINANCIERAS DE LOS ESTUDIANTES DE LA MODALIDAD DE PREGRADO VIRTUAL Y A DISTANCIAEN EL SISTEMA AYRE. 11.) APOYAR EN LA REVISIÓN DEL ESTADO ACADÉMICO Y FINANCIERO DE LOS ESTUDIANTES NUEVOS Y ANTIGUOS DE LA MODALIDAD DE PREGRADO A DISTANCIA EN EL SISTEMA AYRE. 12.) APOYAR EN LA RECEPCIÓN Y TRAMITE DE PAZ Y SALVOS DE LOS ESTUDIANTES DE LA MODALIDAD DE PREGRADO A DISTANCIA, EMITIDOS POR EL GRUPO DE FACTURACIÓN CRÉDITO Y CARTERA EN EL SISTEMA AYRE.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</si>
  <si>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CO1.REQ.6507697</t>
  </si>
  <si>
    <t>OPSP-CREO-0046-2024</t>
  </si>
  <si>
    <t>https://community.secop.gov.co/Public/Tendering/ContractNoticePhases/View?PPI=CO1.PPI.32980333&amp;isFromPublicArea=True&amp;isModal=False</t>
  </si>
  <si>
    <t>JORGE ALBERTO MOZO GALVIS</t>
  </si>
  <si>
    <t>DESARROLLAR LAS SIGUIENTES ACTIVIDADES DE APOYO EN LA ASESORÍA DE LOS PROCESOS DE CONTRATACIÓN DEL CENTRO PARA LA REGIONALIZACIÓN DE LA EDUCACIÓN Y LAS OPORTUNIDADES-CREO PARA EL PERIODO 2024-II: 1.) ASESORAR Y APOYAR EN LA ELABORACIÓN DE ÓRDENES DE PRESTACIÓN DE SERVICIOS PROFESIONALES Y DE APOYO A LA GESTIÓN NECESARIAS PARA EL PERFECTO FUNCIONAMIENTO DEL CREO. 2.) APOYAR EN LA VERIFICACIÓN DE LOS DOCUMENTOS PRECONTRACTUALES DE LOS CONTRATISTAS DEL CREO MEDIANTE LA PLATAFORMA GEDOCO. 3.) ASESORAR Y APOYAR EN LA REALIZACIÓN DE LAS LIQUIDACIONES DE VIÁTICOS, SOLICITUDES DE CDP Y RESOLUCIONES PARA LABORES ADMINISTRATIVAS DEL CREO. 4.) VERIFICAR LOS DOCUMENTOS PARA EL TRÁMITE DE PAGO EN GEDOCO, CREAR LOS CONTRATOS U ORDENES EN EL SINAP, ADEMÁS DE CREARLES LOS ENLACES DE CONCEPTOS Y DATOS DE LIQUIDACIÓN DE LOS CONTRATISTAS DEL CREO. LIQUIDAR PLANILLAS DE PAGO DE CONTRATISTAS DEL CREO. 5.) ASESORAR EN LA PROYECCIÓN QUE SE REQUIERA DEL PRESUPUESTO DEL CREO. 6.) APOYAR EN EL REGISTRO Y ACTUALIZACIÓN DE LA BASE DE DATOS DE LOS CONTRATISTAS. 7.) ASESORAR Y APOYAR EN LA PREPARACIÓN Y PRESENTACIÓN DE INFORMES SOBRE LA CONTRATACIÓN DE CONTRATISTAS SOLICITADOS POR OTRAS DEPENDENCIAS Y POR ENTIDADES EXTERNAS. 8.) APOYAR EN LA CREACIÓN Y ALTA DE USUARIOS PARA EL REGISTRO DE HOJAS DE VIDA EN EL SISTEMA DE INFORMACIÓN Y GESTIÓN DEL EMPLEO PÚBLICO - SIGEP. 9.) APOYO EN EL CARGUE DE LA INFORMACIÓN DE CONTRATOS EN EL SISTEMA DE INFORMACIÓN Y GESTIÓN DEL EMPLEO PÚBLICO – SIGEP II Y SECOP II SOBRE ORDENES DE APOYO A LA GESTIÓN Y DE SERVICIOS PROFESIONALES.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</si>
  <si>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CO1.REQ.6507483</t>
  </si>
  <si>
    <t>OPSP-CREO-0045-2024</t>
  </si>
  <si>
    <t>https://community.secop.gov.co/Public/Tendering/ContractNoticePhases/View?PPI=CO1.PPI.32683570&amp;isFromPublicArea=True&amp;isModal=False</t>
  </si>
  <si>
    <t>LINCEY FERNANDA NEIRA BERNAL</t>
  </si>
  <si>
    <t>DESARROLLAR LAS SIGUIENTES ACTIVIDADES BRINDANDO ASESORÍA EN LOS PROCESOS ADMINISTRATIVOS DE LOS CONVENIOS DE BECAS DEL CAMBIO DEL CENTRO PARA LA REGIONALIZACIÓN DE LA EDUCACIÓN Y LAS OPORTUNIDADES CREO: 1) BRINDAR ASESORÍA EN LOS REPORTES Y/O INFORMES REQUERIDOS DE LOS CONVENIOS INTERADMINISTRATIVOS - BECAS DEL CAMBIO. 2) APOYAR EN LA ATENCIÓN DE INQUIETUDES Y SOLICITUDES DE LOS ESTUDIANTES RESPECTO A LOS CONVENIOS INTERADMINISTRATIVOS - BECAS DEL CAMBIO. 3) BRINDAR ASESORÍA EN LA GESTIÓN DE RESPUESTAS A PETICIONES, QUEJAS, RECLAMOS Y DERECHOS DE PETICIÓN RELACIONADOS CON EL CONVENIO INTERADMINISTRATIVO DE BECAS DEL CAMBIO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</si>
  <si>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CO1.REQ.6435267</t>
  </si>
  <si>
    <t>OAG-CREO-0044-2024</t>
  </si>
  <si>
    <t>https://community.secop.gov.co/Public/Tendering/ContractNoticePhases/View?PPI=CO1.PPI.32436294&amp;isFromPublicArea=True&amp;isModal=False</t>
  </si>
  <si>
    <t>MARTHA LILIANA CARVAJAL GARRIDO</t>
  </si>
  <si>
    <t>LA PRESENTE ORDEN TIENE POR OBJETO: DESARROLLAR LAS SIGUIENTES ACTIVIDADES DE APOYO EN LA ACTUALIZACIÓN DE LA INFORMACION DE LOS PROGRAMAS OFERTADOS POR EL CENTRO PARA LA REGIONALIZACIÓN DE LA EDUCACIÓN Y LAS OPORTUNIDADES-CREO EN EL PORTAL WEB INSTITUCIONAL:  1.) APOYAR EN LA REVISIÓN DEL ESTADO ACTUAL DE LA INFORMACIÓN DE LOS PROGRAMAS EN EL PORTAL WEB INSTITUCIONAL. 2.) APOYAR INFORMANDO A LOS PROGRAMAS LA INFORMACIÓN REQUERIDA PARA LA ACTUALIZACIÓN DEL PORTAL WEB INSTITUCIONAL. 3.) APOYAR EN LA VERIFICACIÓN DE CONTENIDOS ACTUALIZADOSD EN EL PORTAL WEB INTITUCIONAL. 4.) APOYAR EN EL AGENDAMIENTO DE CITAS PARA LA CAPACITACIÓN DEL PERSSONAL ENCARGADO DE LOS PROGRAMAS DEL CREO, PARA EL MENEJO Y ACTUIALIZACIÓN DEL PORTAL WEB POR PARA DE LOS INGENIEROS DE PLATAFORMA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</si>
  <si>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CO1.REQ.6384157</t>
  </si>
  <si>
    <t>OAG-CREO-0043-2024</t>
  </si>
  <si>
    <t>https://community.secop.gov.co/Public/Tendering/ContractNoticePhases/View?PPI=CO1.PPI.32434389&amp;isFromPublicArea=True&amp;isModal=False</t>
  </si>
  <si>
    <t>PATRICIA PAOLA PUERTA DOMINGUEZ</t>
  </si>
  <si>
    <t>LA PRESENTE ORDEN TIENE POR OBJETO: DESARROLLAR LAS SIGUIENTES ACTIVIDADES DE APOYO EN COMUNICACIONES Y PRENSA DEL CENTRO PARA LA REGIONALIZACIÓN DE LA EDUCACIÓN Y LAS OPORTUNIDADES - CREO: 1.) APOYAR CON EL REGISTRO FOTOGRÁFICO Y FILMICO EN LAS ACTIVIDADES DE ESTUDIANTES, DOCENTES Y FUNCIONARIOS DEL CREO. 2.) APOYAR EN LA REALIZACIÓN DE VIDEOS Y/O REELES PARA LAS REDES SOCIALES DEL CREO. 3.) APOYAR EN LA VERIFICACIÓN DEL CUMPLIMIENTO DE LOS PROTOCOLOS  EN LA REALIZACIÓN DE EVENTOS ORGANIZADOS POR EL CREO. 4.) APOYAR EN EL SEGUIMIENTO A LA INFORMACIÓN PUBLICADA EN LOS DIFERENTES MEDIOS DE COMUNICACIÓN LOCAL, REGIONAL Y NACIONAL.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</si>
  <si>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CO1.REQ.6382934</t>
  </si>
  <si>
    <t>OAG-CREO-0042-2024</t>
  </si>
  <si>
    <t>https://community.secop.gov.co/Public/Tendering/ContractNoticePhases/View?PPI=CO1.PPI.32121324&amp;isFromPublicArea=True&amp;isModal=False</t>
  </si>
  <si>
    <t>YOHANA INES ARIZA DONADO</t>
  </si>
  <si>
    <t>LA PRESENTE ORDEN TIENE POR OBJETO: DESARROLLAR ASESORÍAS, APOYO EN LA COORDINACIÓN Y SUPERVISIÓN DE LA 90 HORAS DE PRÁCTICAS OPERATIVAS DE MINICARGADOR CAT 236 B CON EXCAVADORA, MARTILLO, RODILLO Y VIBRADOR DE LOS 40 ESTUDIANTES. REALIZAR SEGUIMIENTO Y ACOMPAÑAMIENTO DE FORMA INDIVIDUAL A CADA UNO DE LOS ESTUDIANTES EN SU PROCESO DE FORMACIÓN, CON EL FIN DE ADQUIRIR LAS HABILIDADES Y DESTREZAS EN EL MANEJO DE LOS DIFERENTES EQUIPOS LIVIANOS Y PESADOS, DIRIGIDO A LOS ESTUDIANTES DE SEGUNDO SEMESTRE DEL PROGRAMA TÉCNICO LABORAL POR COMPETENCIAS EN OPERADOR DE EQUIPO PESADO DEL CENTRO PARA LA REGIONALIZACIÓN DE LA EDUCACIÓN Y LAS OPORTUNIDADES –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</si>
  <si>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CO1.REQ.6314328</t>
  </si>
  <si>
    <t>OAG-CREO-0041-2024</t>
  </si>
  <si>
    <t>https://community.secop.gov.co/Public/Tendering/ContractNoticePhases/View?PPI=CO1.PPI.31554356&amp;isFromPublicArea=True&amp;isModal=False</t>
  </si>
  <si>
    <t>INTERLUD S.A.S.</t>
  </si>
  <si>
    <t xml:space="preserve"> LA PRESENTE ORDEN TIENE POR OBJETO SUMINISTRO DE ALMUERZOS Y REFRIGERIOS QUE SERÁN ENTREGADOS SEMANALMENTE A ESTUDIANTES DE DISTINTOS PROGRAMAS DEL CENTRO PARA LA REGIONALIZACIÓN DE LA EDUCACIÓN Y LAS OPORTUNIDADES, QUE SE TRASLADAN DESDE LOS MUNICIPIOS DE CIÉNAGA, ZONA BANANERA, TUCURINCA, ARACATACA, FUNDACIÓN, EL RETÉN, PUEBLO VIEJO ENTRE OTROS, A LA SEDE PRINCIPAL DE LA UNIVERSIDAD A RECIBIR SUS CLASES LOS FINES DE SEMANA, ADEMÁS LOS ESTUDIANTES RESIDENTES EN SANTA MARTA PERTENECIENTES A ESTRATOS SOCIOECONÓMICO 1, 2, 3 Y LOS CLASIFICADOS EN “SIN ESTRATO”; QUE RECIBEN SUS CLASES EN DOBLE JORNADA DURANTE LOS FINES DE SEMANA; ASÍ MISMO LOS ALMUERZOS Y/O REFRIGERIOS REQUERIDOS EN EL MARCO DE LAS ACTIVIDADES ACADÉMICAS Y ADMINISTRATIVAS PARA ATENDER LAS DIFERENTES NECESIDADES PARA EL DESARROLLO DE EVENTOS, REUNIONES DE TRABAJO, TALLERES Y CAPACITACIONES EN EL MARCO DEL FORTALECIMIENTO DEL CENTRO PARA LA REGIONALIZACIÓN DE LA EDUCACIÓN Y LAS OPORTUNIDADES DE LA UNIVERSIDAD DEL MAGDALENA. SEGÚN REQUERIMIENTO DE CADA ACTIVIDAD Y DE CONFORMIDAD CON LA NECESIDAD DEL SERVICIO, ESTE SERVICIO DEBE PRESTARSE EN LA UNIVERSIDAD DEL MAGDALENA UBICADA EN LA CIUDAD DE SANTA MARTA.</t>
  </si>
  <si>
    <t>CO1.REQ.6182494 </t>
  </si>
  <si>
    <t>OSM-CREO-0001-2024</t>
  </si>
  <si>
    <t>https://community.secop.gov.co/Public/Tendering/ContractNoticePhases/View?PPI=CO1.PPI.30754456&amp;isFromPublicArea=True&amp;isModal=False</t>
  </si>
  <si>
    <t>LUIS HAROLDO TURIZO JIMENEZ</t>
  </si>
  <si>
    <t>LA PRESENTE ORDEN TIENE POR OBJETO: DESARROLLAR LAS SIGUIENTES ACTIVIDADES ADMINISTRATIVAS DURANTE EL PERIODO 2024-I, EN EL CENTRO TUTORIAL MAGANGUÉ (BOLÍVAR) DEL CENTRO PARA LA REGIONALIZACIÓN DE LA EDUCACIÓN Y LAS OPORTUNIDADES-CREO: 1.) APOYAR LAS ACTIVIDADES TENDIENTES A GESTIONAR LA AMPLIACIÓN DE COBERTURA A TRAVÉS DEL INCREMENTO DE ESTUDIANTES Y MATRÍCULAS 2.) APOYAR EN LA PROMOCIÓN DE LOS PROGRAMAS DEL CREO EN EL CENTRO TUTORIAL. 3.) APOYAR EN EL PROCESO DE INSCRIPCIÓN Y MATRICULA. 4.) APOYAR EN EL PROCESO DE ATENCIÓN DE SOLICITUDES, INQUIETUDES O REQUERIMIENTOS DE LOS ESTUDIANTES Y DOCENTES EN EL CENTRO TUTORIAL.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</si>
  <si>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CO1.REQ.6001156</t>
  </si>
  <si>
    <t>OAG-CREO-0040-2024</t>
  </si>
  <si>
    <t>https://community.secop.gov.co/Public/Tendering/ContractNoticePhases/View?PPI=CO1.PPI.30691740&amp;isFromPublicArea=True&amp;isModal=False</t>
  </si>
  <si>
    <t>LA PRESENTE ORDEN TIENE POR OBJETO: DESARROLLAR LAS SIGUIENTES ACTIVIDADES DE APOYO ADMINISTRATIVO DEL DIPLOMADO ELABORACIÓN DE TEXTOS CIENTÍFICOS Y ACADÉMICOS, SU PROYECCIÓN, FORMALIZACIÓN EN SANTA MARTA Y CENTRO TUTORIALES DONDE SE OFERTA POR EL PROGRAMA DE LICENCIATURA EN LITERATURA Y LENGUA CASTELLANA 1.) ATENDER LAS SOLICITUDES Y CONSULTA DE LOS ESTUDIANTES MATRICULADOS EN EL DIPLOMADO 2.) APOYAR EL SEGUIMIENTO Y EJECUCIÓN DE LOS MÓDULOS DEL DIPLOMADO. 3) APOYAR EN EL REPORTE LOS CASOS ACADÉMICOS Y FINANCIEROS DE CADA ESTUDIANTE. 4.) APOYAR EN LA REVISIÓN Y PROGRAMACIÓN SEMANALMENTE EN EL CALENDARIO DE ACTIVIDADES PROGRAMADAS. 5.) APOYAR EN LA SOCIALIZACIÓN CON LOS COORDINADORES DE CENTROS TUTORIALES DE LOS CASOS DE DIGITACIÓN DE NOTAS Y CUMPLIMIENTO TUTORIAL DE LOS DOCENTES DEL DIPLOMADO.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</si>
  <si>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CO1.REQ.5983233</t>
  </si>
  <si>
    <t>OAG-CREO-0039-2024</t>
  </si>
  <si>
    <t>https://community.secop.gov.co/Public/Tendering/ContractNoticePhases/View?PPI=CO1.PPI.30565159&amp;isFromPublicArea=True&amp;isModal=False</t>
  </si>
  <si>
    <t>DESARROLLAR LAS SIGUIENTES ACTIVIDADES DE APOYO ADMINISTRATIVO AL PROGRAMA TÉCNOLOGIA EN ATENCIÓN A LA PRIMERA INFANCIA Y TÉCNICO LABORAL EN AUXILIAR EN PRIMERA INFANCIA DEL CENTRO PARA LA REGIONALIZACIÓN DE LA EDUCACIÓN Y LAS OPORTUNIDADES-CREO PARA EL PERIODO 2024-I: 1.) APOYAR EN LA ATENCIÓN DE SOLICITUDES, INQUIETUDES O REQUERIMIENTOS DE LOS ESTUDIANTES Y DOCENTES. 2.) APOYAR EN EL SEGUIMIENTO Y ACOMNPAÑAMIENTO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</si>
  <si>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CO1.REQ.5950985</t>
  </si>
  <si>
    <t>OAG-CREO-0038-2024</t>
  </si>
  <si>
    <t>https://community.secop.gov.co/Public/Tendering/ContractNoticePhases/View?PPI=CO1.PPI.30563381&amp;isFromPublicArea=True&amp;isModal=False</t>
  </si>
  <si>
    <t>LUIS FELIPE URIBE SALTAREN</t>
  </si>
  <si>
    <t>DESARROLLAR LAS SIGUIENTES ACTIVIDADES DURANTE EL PERIODO 2024-I, EN LA COORDINACIÓN DEL PROGRAMA TÉCNICO LABORAL POR COMPETENCIAS EN DISEÑO Y ANIMACIÓN 3D DEL CENTRO PARA LA REGIONALIZACIÓN DE LA EDUCACIÓN Y LAS OPORTUNIDADES-CREO: 1.) REALIZAR SEGUIMIENTO A LAS ACTIVIDADES ACADÉMICAS DEL PROGRAMA. 2.) DISEÑAR Y PROPONER LA ACTUALIZACIÓN DE LOS MICRODISEÑOS Y PLAN DE ESTUDIO DEL PROGRAMA. 3.) REALIZAR SEGUIMIENTO Y VERIFICAR EL CUMPLIMIENTO DE LOS MICRODISEÑOS DEL (LOS) PROGRAMA.4.) VELAR POR EL CUMPLIMIENTO DE LOS HORARIOS DE CLASES CONTEMPLADOS EN LA PROGRAMACIÓN SEMANAL Y FORMALMENTE MANIFESTAR CUALQUIER NOVEDAD. 5.) REALIZAR LA EXPEDICIÓN DE PAZ Y SALVO A DOCENTES, PREVIO CUMPLIMIENTO DE ENTREGA DE NOTAS, LISTA DE ASISTENCIA E INFORME FINAL DE ACTIVIDADES REALIZADAS. 6.) DISEÑAR, PROPONER, GESTIONAR Y REALIZAR ACCIONES O ACTIVIDADES QUE PROPENDAN POR LA AMPLIACIÓN DE COBERTURA E INCREMENTO DE ESTUDIANTES EN EL (LOS) PROGRAMA. 7.) ATENDER Y RESOLVER LAS SOLICITUDES, PETICIONES, QUEJAS, RECLAMOS, INQUIETUDES O REQUERIMIENTOS DE LOS ESTUDIANTES Y DOCENTES DEL (LOS) PROGRAMA, EN LOS TIEMPOS ESTABLECIDOS. 8.) BRINDAR INFORMACIÓN ACTUALIZADA A LOS ESTUDIANTES, DOCENTES Y COORDINADORES DE LOS CENTROS TUTORIALES SOBRE LOS CAMBIOS EN LOS PROCESOS ACADÉMICOS Y ADMINISTRATIVOS DE LA UNIVERSIDAD. 9.) APOYAR LAS ACTIVIDADES ACADÉMICAS, ADMINISTRATIVAS Y DE EXTENSIÓN ORGANIZADAS POR EL CREO. 11.) SOLICITAR Y VERIFICAR QUE LOS DOCENTES Y ESTUDIANTES NUEVOS RECIBAN CAPACITACIÓN SOBRE EL MANEJO DE LA PLATAFORMA VIRTUAL. 12.) CUMPLIR CON LOS PROCEDIMIENTOS DEL PROCESO DE GESTIÓN DEL SISTEMA INTEGRAL DE LA CALIDAD "COGUI +".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</si>
  <si>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CO1.REQ.5950631</t>
  </si>
  <si>
    <t>OPSP-CREO-0037-2024</t>
  </si>
  <si>
    <t>https://community.secop.gov.co/Public/Tendering/ContractNoticePhases/View?PPI=CO1.PPI.30562142&amp;isFromPublicArea=True&amp;isModal=False</t>
  </si>
  <si>
    <t>DESARROLLAR LAS SIGUIENTES ACTIVIDADES DE APOYO PARA EL PERIODO 2024-I EN EL CENTRO PARA LA REGIONALIZACIÓN DE LA EDUCACIÓN Y LAS OPORTUNIDADES-CREO: 1. APOYAR EN LA ATENCIÓN DE SOLICITUDES, INQUIETUDES O REQUERIMIENTOS DE LOS ESTUDIANTES Y DOCENTES. 2. APOYAR A LOS ESTUDIANTES EN EL PROCESO DE CRÉDITO A CORTO PLAZO CON UNIMAGDALENA. 3. APOYAR EN LA ATENCIÓN TELEFÓNICA DE LA COMUNIDAD EN GENERAL. 4. APOYAR EN LAS ACTIVIDADES RECEPCIÓN Y ENVÍO DE DOCUMENTOS EN 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</si>
  <si>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CO1.REQ.5950136</t>
  </si>
  <si>
    <t>OAG-CREO-0036-2024</t>
  </si>
  <si>
    <t>https://community.secop.gov.co/Public/Tendering/ContractNoticePhases/View?PPI=CO1.PPI.30283195&amp;isFromPublicArea=True&amp;isModal=False</t>
  </si>
  <si>
    <t>LA PRESENTE ORDEN TIENE POR OBJETO: DESARROLLAR LAS SIGUIENTES ACTIVIDADES DE COMUNICACIONES Y PRENSA DEL CENTRO PARA LA REGIONALIZACIÓN DE LA EDUCACIÓN Y LAS OPORTUNIDADES - CREO EN COORDINACIÓN CON LA DIRECCIÓN DE COMUNICACIONES DE LA UNIVERSIDAD DEL MAGDALENA DURANTE EL PERIODO 2024-I: 1) APOYAR CON EL REGISTRO FOTOGRÁFICO Y EL SEGUIMIENTO PERIODÍSTICO EN LAS ACTIVIDADES DE ESTUDIANTES, DOCENTES Y FUNCIONARIOS DEL CREO. 2.) APOYAR EN LA REDACCIÓN Y EDICIÓN DE NOTAS PERIODÍSTICAS PARA EL PROGRAMA DE RADIO "EL CAMPUS AL AIRE" DE LA UNIVERSIDAD DEL MAGDALENA. 3.) APOYAR EN LA ELABORACIÓN DE LOS BOLETINES DE PRENSA PARA SU DIFUSIÓN EN EL PORTAL INSTITUCIONAL Y EN LOS DIFERENTES MEDIOS DE COMUNICACIÓN. 4.) APOYAR LA ADMINISTRACIÓN DE LAS REDES SOCIALES DEL CREO. 5.) APOYAR EN LA ELABORACIÓN DE LOS PROTOCOLOS Y REALIZAR LA PRESENTACIÓN DE EVENTOS ORGANIZADOS POR EL CREO. 6.) APOYAR EN LA ORGANIZACIÓN DE LAS CEREMONIAS DE GRADO. 7.) APOYAR EN EL SEGUIMIENTO A LA INFORMACIÓN PUBLICADA EN LOS DIFERENTES MEDIOS DE COMUNICACIÓN LOCAL, REGIONAL Y NACIONAL. 8.) APOYAR Y ELABORAR LOS TEXTOS PUBLICITARIOS DEL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</si>
  <si>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CO1.REQ.5876746</t>
  </si>
  <si>
    <t>OPSP-CREO-0035-2024</t>
  </si>
  <si>
    <t>https://community.secop.gov.co/Public/Tendering/ContractNoticePhases/View?PPI=CO1.PPI.30196216&amp;isFromPublicArea=True&amp;isModal=False</t>
  </si>
  <si>
    <t>DENNIA ROSARIO ROMERO MEDINA</t>
  </si>
  <si>
    <t>CONTRATAR ARRENDAMIENTO DEL BIEN INMUEBLE PARA EL DESARROLLO DE LAS ACTIVIDADES ACADÉMICAS LOS ESTUDIANTES MATRICULADOS EN EL CENTRO TUTORIAL DEL MUNICIPIO DE MAGANGUÉ (BOLÍVAR), DEL CENTRO PARA REGIONALIZACIÓN PARA LA EDUCACIÓN Y LAS OPORTUNIDADES - CREO DE LA UNIVERSIDAD DEL MAGDALENA, LA INFRAESTRUCTURA FÍSICA SE ENCUENTRA UBICADA EN LA KR 16 N°16D – 70, BARRIO SAN JOSÉ, EN MAGANGUÉ, BOLÍVAR, ESTÁ COMPUESTA POR: TRES SALONES DE CLASES CON CAPACIDAD DE 35 PERSONAS, CON LAS SIGUIENTES ÁREAS COMUNES PATIO, BAÑOS, CAFETERÍA, Y AYUDAS TECNOLÓGICAS.</t>
  </si>
  <si>
    <t>CO1.REQ.5851071</t>
  </si>
  <si>
    <t>CA-CREO-0002-2024</t>
  </si>
  <si>
    <t>https://community.secop.gov.co/Public/Tendering/ContractNoticePhases/View?PPI=CO1.PPI.29971195&amp;isFromPublicArea=True&amp;isModal=False</t>
  </si>
  <si>
    <t>DELMIX LOPEZ MOSCOTE</t>
  </si>
  <si>
    <t>EL ARRENDADOR SE OBLIGA CON EL ARRENDAMIENTO DE UNA INFRAESTRUCTURA FÍSICA UBICADO EN LA CALLE 7 NÚMERO 8-03 LOCAL 1, BARRIO CAMPO SERRANO, EN EL MUNICIPIO DE AGUACHICA (CESAR) COMPUESTA POR: UNA OFICINA TIPO LOCAL PARA ATENCIÓN PRESENCIAL DE ESTUDIANTES Y/O ASPIRANTES, Y UN SALÓN TIPO AUDITORIO CON CAPACIDAD DE 50 PERSONAS, CON SERVICIOS DE ELECTRICIDAD, AGUA INTERNET INCLUIDOS; ASÍ MISMO CON VIDEO BEAM, BATERÍAS SANITARIAS, PARA LA ATENCIÓN ADMINISTRATIVA Y PARA REALIZAR REUNIONES INFORMATIVAS CON GRUPOS DE ESTUDIANTES Y/O ASPIRANTES EN EL CENTRO TUTORIAL DEL MUNICIPIO DE AGUACHICA (CESAR), DEL CENTRO PARA REGIONALIZACIÓN PARA LA EDUCACIÓN Y LAS OPORTUNIDADES - CREO DE LA UNIVERSIDAD DEL MAGDALENA</t>
  </si>
  <si>
    <t>CO1.REQ.5785741</t>
  </si>
  <si>
    <t>CA-CREO-0001-2024</t>
  </si>
  <si>
    <t>https://community.secop.gov.co/Public/Tendering/ContractNoticePhases/View?PPI=CO1.PPI.29815271&amp;isFromPublicArea=True&amp;isModal=False</t>
  </si>
  <si>
    <t>ANA KARINA RADA CABRERA</t>
  </si>
  <si>
    <t>LA PRESENTE ORDEN TIENE POR OBJETO: DESARROLLAR LAS SIGUIENTES ACTIVIDADES DE APOYO ADMINISTRATIVO EN EL GRUPO DE ADMISIONES, REGISTRO Y CONTROL ACADÉMICO, PARA EL PROCESO DE ADMISIÓN DE LOS PROGRAMAS DEL CENTRO PARA LA REGIONALIZACIÓN DE LA EDUCACIÓN Y LAS OPORTUNIDADES-CREO PARA EL PERIODO DE INGRESO DE 2024-I: 1) APOYAR EN LA REVISIÓN DE LA DOCUMENTACIÓN DE LOS ASPIRANTES A LOS DISTINTOS PROGRAMAS OFERTADOS PARA EL 2024-I DEL CREO. 2) APOYAR EN LA REALIZACIÓN DE LAS OBSERVACIONES QUE CONTENGAN LOS DOCUMENTOS DE LOS ASPIRANTES PARA QUE SEAN SUBSANADOS. 3.) REPORTAR EL ESTADO DE LA DOCUMENTACIÓN DE CADA ASPIRANTE AL CENTRO PARA LA REGIONALIZACIÓN DE LA EDUCACIÓN Y LAS OPORTUNIDADES-CREO.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</si>
  <si>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CO1.REQ.5739704</t>
  </si>
  <si>
    <t>OAG-CREO-0034-2024</t>
  </si>
  <si>
    <t>https://community.secop.gov.co/Public/Tendering/ContractNoticePhases/View?PPI=CO1.PPI.29814703&amp;isFromPublicArea=True&amp;isModal=False</t>
  </si>
  <si>
    <t>LA PRESENTE ORDEN TIENE POR OBJETO: DESARROLLAR ACTIVIDADES DE APOYO ADMINISTRATIVO PARA EL PERIODO 2024-I, EN LAS DIFERENTES MODALIDADES DE GRADO DEL PROGRAMA DE PROFESIONAL EN ADMINISTRACIÓN DE LA SEGURIDAD Y SALUD EN EL TRABAJO POR CICLOS PROPEDÉUTICOS, EN SUS 3 NIVELES: 1.) APOYAR EN LA ORIENTACIÓN A LOS ESTUDIANTES DE LAS MODALIDADES DE GRADO OFRECIDAS POR EL PROGRAMA. 2.) APOYAR EN LA ORIENTACIÓN A LOS ESTUDIANTES EN EL PROCESO DE PRÁCTICAS PROFESIONALES EN LOS TRES CICLOS DE FORMACIÓN. 3.) APOYAR A LOS PROFESORES ASIGNADOS A LAS DIFERENTES MODALIDADES DE GRADO EN EL SEGUIMIENTO A LOS ESTUDIANTES. 4.) APOYAR EN LA ATENCIÓN DE SOLICITUDES, INQUIETUDES O REQUERIMIENTOS DE LOS ESTUDIANTES. 5.) APOYAR EN LA VERIFICACIÓN DE LOS REQUISITOS PARA LAS MODALIDADES DE GRADO DE LOS ESTUDIANTES DEL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</si>
  <si>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CO1.REQ.5739409</t>
  </si>
  <si>
    <t>OAG-CREO-0033-2024</t>
  </si>
  <si>
    <t>https://community.secop.gov.co/Public/Tendering/ContractNoticePhases/View?PPI=CO1.PPI.29699702&amp;isFromPublicArea=True&amp;isModal=False</t>
  </si>
  <si>
    <t>LA PRESENTE ORDEN TIENE POR OBJETO: DESARROLLAR LAS SIGUIENTES ACTIVIDADES ADMINISTRATIVAS RELACIONADAS CON EL CONVENIO INTERADMINISTRATIVO SUSCRITO CON EL DEPARTAMENTO DE CESAR -FONDO DEPARTAMENTAL PARA LA EDUCACIÓN SUPERIOR – FEDESCESAR Y LA UNIVERSIDAD DEL MAGDALENA, DURANTE EL PERÍODO 2024-I: 1) APOYAR LOS TRÁMITES RELACIONADOS CON LA PROMOCIÓN SEMESTRAL DE LA CONVOCATORIA DE BECAS FEDESCESAR. 2) APOYAR LA REVISIÓN, VERIFICACIÓN Y APROBACIÓN DE LOS DOCUMENTOS DE LOS ASPIRANTES Y ESTUDIANTES BENEFICIARIOS DEL CONVENIO. 3) APOYAR EN LA APROBACIÓN, LIQUIDACIÓN, APLICACIÓN, RECHAZO Y NOTIFICACIÓN DE LAS BECAS FEDESCESAR. 4) APOYAR LOS TRÁMITES ACADÉMICOS Y ADMINISTRATIVOS DE LOS ESTUDIANTES BENEFICIARIOS DE LA BECA FEDESCESAR RELACIONADOS CON: REGISTRO ACADÉMICO, PAZ Y SALVO, RENUNCIAS A BECAS, ETC. 5) APOYAR LOS TRÁMITES ADMINISTRATIVOS RELACIONADOS CON CUENTAS DE COBROS O FACTURAS, RECAUDO DE PAGOS, ESTADOS DE CUENTA Y ACUERDOS DE PAGO DE ESTUDIANTES. 6) APOYAR LOS TRÁMITES ADMINISTRATIVOS RELACIONADOS CON CUENTA DE COBRO AL DEPARTAMENTO DEL CESAR, VERIFICACIÓN Y RECAUDO DEL PAGO A UNIMAGDALENA. 7) APOYAR EN LA ELABORACIÓN DE LOS INFORMES ACADÉMICOS, FINANCIEROS, DE ASPECTOS DIFERENCIALES U OTROS QUE SEAN SOLICITADOS POR EL DEPARTAMENTO DEL CESAR, LA INTERVENTORÍA DEL CONVENIO Y LA UNIVERSIDAD DEL MAGDALENA, EN LOS FORMATOS CORRESPONDIENTES SEGÚN LA ENTIDAD. 8) APOYAR EN LA ELABORACIÓN DE LAS COMUNICACIONES INTERNAS O EXTERNAS RELACIONADAS CON EL CONVENIO. 9) ATENDER CONSULTAS DE ASPIRANTES Y ESTUDIANTES BENEFICIARIOS DE BECA FEDESCESAR. 10) ATENDER LOS REQUERIMIENTOS QUE SOLICITEN EL DEPARTAMENTO DEL CESAR, LA INTERVENTORÍA Y LA UNIVERSIDAD DEL MAGDALENA. 11) APOYAR EN EL REPORTE DE INFORMACIÓN SOBRE EL CONVENIO EN LOS SISTEMAS DE INFORMACIÓN OFICIAL DE LA CONTRATACIÓN PÚBLICA QUE SE REQUIERA. 12) MANTENER ORGANIZADO EL ARCHIVO DE LOS DOCUMENTOS RELACIONADOS CON EL CONVENIO (CONTRACTUALES Y DE ESTUDIANTES) TANTO EN</t>
  </si>
  <si>
    <t> CO1.REQ.5703511</t>
  </si>
  <si>
    <t>OPSP-CREO-0032-2024</t>
  </si>
  <si>
    <t>https://community.secop.gov.co/Public/Tendering/ContractNoticePhases/View?PPI=CO1.PPI.29697592&amp;isFromPublicArea=True&amp;isModal=False</t>
  </si>
  <si>
    <t>LA PRESENTE ORDEN TIENE POR OBJETO: DESARROLLAR LAS SIGUIENTES ACTIVIDADES DE APOYO EN EL MANEJO DE LA DOCUMENTACIÓN DE LA CONTRATACIÓN DEL PERSONAL ADMINISTRATIVO Y DOCENTE PARA EL PERIODO 2024-I, EN EL CENTRO PARA LA REGIONALIZACIÓN DE LA EDUCACIÓN Y LAS OPORTUNIDADES-CREO: 1. BRINDAR APOYO EN LA ORGANIZACIÓN Y ARCHIVO DE LOS DOCUMENTOS PARA EL TRÁMITE DE PAGO DE ÓRDENES DE SERVICIOS DEL CREO. 2. APOYAR EN LA ORGANIZACIÓN DEL ARCHIVO DE LAS ORDENES DE PRESTACIÓN DE SERVICIOS Y CATEDRÁTICOS DEL CREO. 3. BRINDAR APOYO EN LAS SOLICITUDES, INQUIETUDES O REQUERIMIENTOS DE LOS CONTRATISTAS Y DOCENTES DEL CREO. 4. APOYAR EN LA DESCARGA DEL RUT REQUERIDOS DE DOCENTES NUEVOS PARA EL TRÁMITE DE CREACIÓN TERCERO, DESCARGA Y ENVÍO DE CERTIFICACIÓN DE CUENTAS BANCARIAS. 5. APOYAR EN LA BÚSQUEDA DE INFORMACIÓN CONTRACTUAL PARA LA ELABORACIÓN DE CERTIFICADOS, DERECHOS DE PETICIÓN Y PQR'S DE DOCENTES Y CONTRATISTAS DEL CREO. 6. APOYAR EN LA REVISIÓN DE DOCUMENTOS PRECONTRACTUALES DE CONTRATISTAS Y DOCENTES DEL CREO. 7. APOYO EN LA REVISIÓN DE DOCUMENTOS DE PAGO DE CONTRATISTAS.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</si>
  <si>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CO1.REQ.5702934</t>
  </si>
  <si>
    <t>OAG-CREO-0029-2024</t>
  </si>
  <si>
    <t>https://community.secop.gov.co/Public/Tendering/ContractNoticePhases/View?PPI=CO1.PPI.29695649&amp;isFromPublicArea=True&amp;isModal=False</t>
  </si>
  <si>
    <t>LA PRESENTE ORDEN TIENE POR OBJETO: DESARROLLAR LAS SIGUIENTES ACTIVIDADES PARA EL PERIODO 2024-I EN EL CENTRO TUTORIAL DE CIÉNAGA (MAGDALENA), DEL CENTRO PARA LA REGIONALIZACIÓN DE LA EDUCACIÓN Y LAS OPORTUNIDADES-CREO, COMO SON LAS SIGUIENTES: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ESTUDIANTES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</si>
  <si>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CO1.REQ.5702511</t>
  </si>
  <si>
    <t>OAG-CREO-0027-2024</t>
  </si>
  <si>
    <t>https://community.secop.gov.co/Public/Tendering/ContractNoticePhases/View?PPI=CO1.PPI.29691487&amp;isFromPublicArea=True&amp;isModal=False</t>
  </si>
  <si>
    <t>LA PRESENTE ORDEN TIENE POR OBJETO: DESARROLLAR LAS SIGUIENTES ACTIVIDADES ADMINISTRATIVAS EN EL CENTRO TUTORIAL DE EL BANCO DEL CENTRO PARA LA REGIONALIZACIÓN DE LA EDUCACIÓN Y LAS OPORTUNIDADES-CREO PARA EL PERIODO 2024-I: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</si>
  <si>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CO1.REQ.5700619</t>
  </si>
  <si>
    <t>OAG-CREO-0024-2024</t>
  </si>
  <si>
    <t>https://community.secop.gov.co/Public/Tendering/ContractNoticePhases/View?PPI=CO1.PPI.29699013&amp;isFromPublicArea=True&amp;isModal=False</t>
  </si>
  <si>
    <t>LA PRESENTE ORDEN TIENE POR OBJETO: DESARROLLAR ACTIVIDADES CON LOS ESTUDIANTES DE INCLUSIÓN POR DIVERSIDAD FUNCIONAL DEL CENTRO PARA LA REGIONALIZACIÓN DE LA EDUCACIÓN Y LAS OPORTUNIDADES-CREO,DURANTE EL PERIODO 2024-I: 1.) REALIZAR ENTREVISTA INICIAL A LOS ASPIRANTES DE LOS DIFERENTES PROGRAMAS. 2.) RECEPCIONAR Y REVISAR LAS HISTORIAS CLÍNICAS DE LOS ASPIRANTES, ENVIADAS POR DESARROLLO ESTUDIANTIL. 3.) REALIZAR SEGUIMIENTO EN LOS PROCESOS DE LA GRUPO DE ADMISIÓN, CONTROL Y REGISTRO ACADÉMICO. 4.) REMITIR A LOS DIFERENTES PROGRAMAS EL LISTADO DE ESTUDIANTES DE DIVERSIDAD FUNCIONAL MATRICULADOS. 5.) APOYAR A LOS ESTUDIANTES DE DIVERSIDAD FUNCIONAL EN EL PROCESO DE MATRÍCULAS FINANCIERAS Y ACADÉMICAS. 6.) REALIZAR INTERVENCIONES INDIVIDUALES, GRUPALES Y FAMILIARES, PARA LA MEJORA DE LAS COMPETENCIAS EDUCATIVAS DE LOS ESTUDIANTES CON DIVERSIDAD FUNCIONAL, DE LAS CONDICIONES EDUCATIVAS Y AL DESARROLLO DE SOLUCIONES A LAS POSIBLES DIFICULTADES DETECTADAS, EN COORDINACIÓN CON LA DIRECCIÓN DE BIENESTAR UNIVERSITARIO. 7.) APOYAR A LOS ESTUDIANTES CON DIVERSIDAD FUNCIONAL, EN EL PROCESO DE ADAPTACIÓN A LA VIDA UNIVERSITARIA, A TRAVÉS DE TALLERES GRUPALES EN EL AMBIENTE ESCOLAR EN COORDINACIÓN CON LA DIRECCIÓN DE DESARROLLO ESTUDIANTIL. 8.) DESARROLLAR ESTRATEGIAS PSICOLÓGICAS PARA EL DESARROLLO DE LAS COMPETENCIAS SOCIOEMOCIONALES, EN LA CLARIFICACIÓN DE SUS PROYECTOS PERSONALES, Y PROFESIONALES DE MODO QUE PUEDAN DIRIGIR SU PROPIA FORMACIÓN Y SU TOMA DE DECISIONES. 9.) ASESORAR A LOS MIEMBROS DE LA COMUNIDAD UNIVERSITARIA EN LA IMPLEMENTACIÓN DE ESTRATEGIAS PARA EL MANEJO DE LA INCLUSIÓN EN EL ENTORNO ESCOLAR DE LOS ESTUDIANTES CON DIVERSIDAD FUNCIONAL. 10.) REALIZAR SEGUIMIENTO ACADÉMICO A LOS ESTUDIANTES DE DIVERSIDAD FUNCIONAL EN SU PROCESO DE FORMACIÓN ACADÉMICO. 11.) IMPLEMENTAR ESTRATEGIAS PSICOLÓGICAS, PARA LA MEJORA DE LAS RELACIONES FAMILIARES, Y LA COLABORACIÓN EFECTIVA ENTRE FAMILIAS Y EDUCADORES, PROMOVIENDO LA PARTICIPACIÓN FAMILIAR EN LA COMUNIDAD EDUCATIVA, ASÍ COMO EN LOS PROGRAMAS QUE DESARROLLA BIENESTAR UNIVERSITARIO Y DESARROLLO ESTUDIANTIL.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</si>
  <si>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CO1.REQ.5703069</t>
  </si>
  <si>
    <t>OPSP-CREO-0031-2024</t>
  </si>
  <si>
    <t>https://community.secop.gov.co/Public/Tendering/ContractNoticePhases/View?PPI=CO1.PPI.29698254&amp;isFromPublicArea=True&amp;isModa</t>
  </si>
  <si>
    <t>LA PRESENTE ORDEN TIENE POR OBJETO: DESARROLLAR LAS SIGUIENTES ACTIVIDADES DE APOYO AL PROGRAMA PROFESIONAL EN DEPORTE DEL CENTRO PARA LA REGIONALIZACIÓN DE LA EDUCACIÓN Y LAS OPORTUNIDADES-CREO PARA EL PERIODO 2024-I: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LA ELABORACIÓN DE PROPUESTAS DE NUEVA OFERTA ACADÉMICA RELACIONADA CON EL PROGRAMA. 6) APOYAR EN LOS PROCESOS DE RENOVACIÓN Y ACREDITACIÓN DEL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</si>
  <si>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CO1.REQ.5702969</t>
  </si>
  <si>
    <t>OAG-CREO-0030-2024</t>
  </si>
  <si>
    <t>https://community.secop.gov.co/Public/Tendering/ContractNoticePhases/View?PPI=CO1.PPI.29697364&amp;isFromPublicArea=True&amp;isModal=False</t>
  </si>
  <si>
    <t>LA PRESENTE ORDEN TIENE POR OBJETO: DESARROLLAR LAS SIGUIENTES ACTIVIDADES DE APOYO PROFESIONAL EN LA ATENCIÓN PSICOLÓGICA DE ESTUDIANTES EN EL CENTRO PARA LA REGIONALIZACIÓN DE LA EDUCACIÓN Y LAS OPORTUNIDADES- CREO, DURANTE EL PERIODO 2024-I: 1. PROPONER Y APLICAR ESTRATEGIAS PARA EL FUNCIONAMIENTO DEL SERVICIO DE ASESORÍA PSICOLÓGICA EN LA COMUNIDAD ACADÉMICA DEL CREO. 2. APOYAR EN LA JORNADA DE INDUCCIÓN DE ESTUDIANTES DEL CREO. 3. MONITOREAR Y HACER SEGUIMIENTO A SITUACIONES QUE GENEREN O MATERIALICEN DESERCIÓN ESTUDIANTIL. 4. APOYAR EN LAS ACTIVIDADES DE PROMOCIÓN DE LA SALUD MENTAL DE LOS ESTUDIANTES DEL CREO. 5. REALIZAR ACTIVIDADES DE DIAGNÓSTICO Y EVALUACIÓN PSICOLÓGICA DE LOS ESTUDIANTES A NIVEL INDIVIDUAL Y COLECTIVO DEL CREO. 6. APLICAR PRUEBAS, ENTREVISTAS Y DEMÁS ESTRATEGIAS PARA LA CARACTERIZACIÓN DE LA COMUNIDAD ESTUDIANTIL. 7. CONSOLIDAR ESTADÍSTICAS DE ATENCIÓN PSICOLÓGICA, Y PRESENTAR INFORMES MENSUALES. 8. APOYAR LOS PROCESOS DE SELECCIÓN DE ASPIRANTES EN LOS DIFERENTES PROGRAMAS DEL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</si>
  <si>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CO1.REQ.5702390</t>
  </si>
  <si>
    <t>OPSP-CREO-0028-2024</t>
  </si>
  <si>
    <t>https://community.secop.gov.co/Public/Tendering/ContractNoticePhases/View?PPI=CO1.PPI.29694870&amp;isFromPublicArea=True&amp;isModal=False</t>
  </si>
  <si>
    <t>DIGNA MARIA JARABA GONZALEZ</t>
  </si>
  <si>
    <t>LA PRESENTE ORDEN TIENE POR OBJETO: DESARROLLAR LAS SIGUIENTES ACTIVIDADES PARA EL PERIODO 2024-I EN EL CENTRO TUTORIAL DE FUNDACIÓN (MAGDALENA), DEL CENTRO PARA LA REGIONALIZACIÓN DE LA EDUCACIÓN Y LAS OPORTUNIDADES-CREO: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</si>
  <si>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CO1.REQ.5702015</t>
  </si>
  <si>
    <t>OAG-CREO-0026-2024</t>
  </si>
  <si>
    <t>https://community.secop.gov.co/Public/Tendering/ContractNoticePhases/View?PPI=CO1.PPI.29693248&amp;isFromPublicArea=True&amp;isModal=False</t>
  </si>
  <si>
    <t>LA PRESENTE ORDEN TIENE POR OBJETO: DESARROLLAR LAS SIGUIENTES ACTIVIDADES DE ASESORÍA EN EL MARCO DEL REDISEÑO DE LA OFERTA DEL CENTRO PARA LA REGIONALIZACIÓN DE LA EDUCACIÓN Y LAS OPORTUNIDADES-CREO DURANTE EL PREIODO 2024-I: 1.) ASESORAR Y ORIENTAR LA METODOLOGÍA DE TRABAJO NECESARIO PARA LA CREACIÓN DE PROPUESTA Y POSTERIOR DOCUMENTO MAESTRO DE LOS NUEVOS PROGRAMAS TÉCNICOS LABORALES, TÉCNICOS PROFESIONALES, TECNOLÓGICOS Y PROFESIONALES, CON EL PROPÓSITO DE FACILITAR LA DOCUMENTACIÓN DE LAS CONDICIONES MÍNIMAS DE CALIDAD. 2.) ASESORAR, REVISAR Y EMITIR ORIENTACIONES DE MEJORA Y COMPLEMENTACIÓN DE LAS CONDICIONES; DENOMINACIÓN Y/O JUSTIFICACIÓN, Y/O ASPECTOS CURRICULARES, Y/U ORGANIZACIÓN DE LAS ACTIVIDADES ACADÉMICAS, CORRESPONDIENTE A PROGRAMAS DE PREGRADO EN PROCESO DE CREACIÓN Y/O AJUSTE NORMATIVO, VERIFICANDO EL AVANCE EN LA DOCUMENTACIÓN DE LAS CONDICIONES MENCIONADAS, DE ACUERDO CON LA NORMATIVIDAD VIGENTE. 3) ASESORA, REVISAR Y EMITIR ORIENTACIONES DE MEJORA Y COMPLEMENTACIÓN DE LAS CONDICIONES; INVESTIGACIÓN Y/O SECTOR EXTERNO Y/O PROFESORES Y/O MEDIOS EDUCATIVOS Y/O INFRAESTRUCTURA, CORRESPONDIENTE A PROGRAMAS DE PREGRADO EN PROCESO DE CREACIÓN Y/O AJUSTE NORMATIVO, VERIFICANDO EL AVANCE EN LA DOCUMENTACIÓN DE LAS CONDICIONES MENCIONADAS, DE ACUERDO CON LA NORMATIVIDAD VIGENTE. 4) ASESORAR Y APOYAR LA PREPARACIÓN DOCUMENTAL, AL MOMENTO DE PRESENTAR NUEVOS PROGRAMAS ANTE LOS RESPECTIVOS CUERPOS COLEGIADOS DE LA INSTITUCIÓN. 5) APOYAR LA SOCIALIZACIÓN DE LAS PROPUESTAS DE NUEVOS PROGRAMAS, ANTE LOS CONSEJOS DE FACULTAD RESPECTIVOS Y/O CONSEJO ACADÉMICO. 6) APOYAR EL ALISTAMIENTO DOCUMENTAL DE LOS PROGRAMAS QUE HAN SIDO APROBADOS POR CONSEJO ACADÉMICO, PARA SER SUBIDOS A LA PLATAFORMA SACES (RADICACIÓN ANTE EL MEN). 7) APOYAR EN LAS EVENTUALES RESPUESTAS Y/O REQUERIMIENTOS DEL MEN, EN EL MARCO DEL PROCESO DE OTORGAMIENTO DEL REGISTRO CALIFICADO DE LOS PROGRAMAS NUEVOS.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</si>
  <si>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CO1.REQ.5701307</t>
  </si>
  <si>
    <t>OPSP-CREO-0025-2024</t>
  </si>
  <si>
    <t>https://community.secop.gov.co/Public/Tendering/ContractNoticePhases/View?PPI=CO1.PPI.29691107&amp;isFromPublicArea=True&amp;isModal=False</t>
  </si>
  <si>
    <t>LA PRESENTE ORDEN TIENE POR OBJETO: DESARROLLAR LAS SIGUIENTES ACTIVIDADES DE MARKETING PARA EL PERIODO 2024-I EN EL CENTRO PARA LA REGIONALIZACIÓN DE LA EDUCACIÓN Y LAS OPORTUNIDADES - CREO: 1) APOYAR EL DISEÑO DE BANNERS, FOLLETOS, PIEZAS DIGITALES E IMPRESAS PARA LOS DISTINTOS CANALES COMUNICATIVOS DEL CREO, INVOLUCRANDO LA MARCA Y SUS ELEMENTOS INSTITUCIONALES. 2) ASESORAR EN CAMPAÑAS DE POSICIONAMIENTO DEL CREO A TRAVÉS DE ESTRATEGIAS DE MARKETING DIGITAL LLEVADAS A LAS REDES SOCIALES PARA ATRAER USUARIOS. 3) APOYAR EL REGISTRO EN FOTOGRAFÍA Y VIDEO DE LOS EVENTOS INSTITUCIONALES Y DEMÁS ACTIVIDADES DEL CREO. 4) APOYAR LA CREACIÓN DE CONTENIDOS AUDIOVISUALES INSTITUCIONALES, DESDE LA EDICIÓN DE VIDEOS QUE PROMUEVAN AL CREO Y SUS ACTIVIDADES. 5) ASESORAR EN LA CREACIÓN DE CONTENIDOS INSTITUCIONALES PARA LA DIVULGACIÓN DE LA INFORMACIÓN.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</si>
  <si>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CO1.REQ.5700406</t>
  </si>
  <si>
    <t>OPSP-CREO-0023-2024</t>
  </si>
  <si>
    <t>https://community.secop.gov.co/Public/Tendering/ContractNoticePhases/View?PPI=CO1.PPI.29689943&amp;isFromPublicArea=True&amp;isModal=False</t>
  </si>
  <si>
    <t>LA PRESENTE ORDEN TIENE POR OBJETO: DESARROLLAR LAS SIGUIENTES ACTIVIDADES DE APOYO EN LA PLATAFORMAS DE AMBIENTES VIRTUALES DEL CENTRO PARA LA REGIONALIZACIÓN DE LA EDUCACIÓN Y LAS OPORTUNIDADES-CREO DURANTE EL PERIODO 2024-I: 1.) APOYAR EN EL MANTENIMIENTO DE LOS SERVICIOS DE LA PLATAFORMA DE AMBIENTES VIRTUALES. 2.) APOYAR LA ADMINISTRACIÓN Y SOPORTE DE USUARIOS Y CURSOS EN LA PLATAFORMA DE AMBIENTES VIRTUALES. 3.) APOYAR EN LA VERIFICACIÓN DE CONTENIDOS Y ACTIVIDADES PUBLICADOS EN LOS CURSOS DE LA PLATAFORMA DE AMBIENTES VIRTUALES. 4.) APOYAR LA ELABORACIÓN DE INFORMES DE LA PLATAFORMA DE AMBIENTES VIRTUALES, DE LOS CURSOS Y DE LOS USUARIOS REGISTRADOS EN LA MISMA. 5.) APOYAR EN LA PREPARACIÓN DE LA INFORMACIÓN, ACTIVACIÓN Y ENTREGA DE LOS RESULTADOS DE LA EVALUACIÓN DOCENTE. 6.) APOYAR EN LA PUBLICACIÓN DE NOTICIAS, ARTÍCULOS Y ELEMENTOS MULTIMEDIA EN EL PORTAL INSTITUCIONAL. 7.) APOYAR EN EL MANTENIMIENTO Y SOPORTE TÉCNICO DE LOS EQUIPOS DE LA DEPENDENCIA PARA SU MEJORAMIENTO FUNCIONAL. 8.) CAPACITAR AL PERSONAL DOCENTE Y ESTUDIANTES NUEVOS SEGÚN LAS SOLICITUDES REALIZADAS POR LA ENTIDAD. 9.) REALIZAR DESARROLLOS, MEJORAS Y ADAPTACIONES PARA LOS SISTEMAS DE INFORMACIÓN CON LOS QUE CUENTE LA DEPENDENCIA.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</si>
  <si>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CO1.REQ.5699845</t>
  </si>
  <si>
    <t>OPSP-CREO-0022-2024</t>
  </si>
  <si>
    <t>https://community.secop.gov.co/Public/Tendering/ContractNoticePhases/View?PPI=CO1.PPI.29466239&amp;isFromPublicArea=True&amp;isModal=False</t>
  </si>
  <si>
    <t>LA PRESENTE ORDEN TIENE POR OBJETO: DESARROLLAR LAS SIGUIENTES ACTIVIDADES DE APOYO PARA EL PERIODO 2024-I EN EL PROGRAMA GESTIÓN CULTURAL Y DE INDUSTRIAS CREATIVAS DEL CENTRO PARA LA REGIONALIZACIÓN DE LA EDUCACIÓN Y LAS OPORTUNIDADES-CREO: 1.) APOYAR EL REGISTRO DE ESTUDIANTES EN AYRE - ADMISIONES, REGISTRO Y CONTROL ACADÉMICO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BRINDAR APOYO EN EL SEGUIMIENTO RESPECTO DEL CUMPLIMIENTO DE LAS ACTIVIDADES ACADÉMICAS.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</si>
  <si>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CO1.REQ.5630945</t>
  </si>
  <si>
    <t>OAG-CREO-0021-2024</t>
  </si>
  <si>
    <t>https://community.secop.gov.co/Public/Tendering/ContractNoticePhases/View?PPI=CO1.PPI.29428065&amp;isFromPublicArea=True&amp;isModal=False</t>
  </si>
  <si>
    <t>SARA PATRICIA ONATE ALVAREZ</t>
  </si>
  <si>
    <t>LA PRESENTE ORDEN TIENE POR OBJETO: DESARROLLAR LAS SIGUIENTES ACTIVIDADES DE APOYO A EN LOS PROGRAMAS DE TECNOLOGÍA EN ATENCIÓN A LA PRIMERA INFANCIA Y TÉCNICO LABORAL EN AUXILIAR EN PRIMERA INFANCIA DEL CENTRO PARA LA REGIONALIZACIÓN DE LA EDUCACIÓN Y LAS OPORTUNIDADES-CREO PARA EL PERIODO 2024-I: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LOS PROCESOS ADMINISTRATIVOS DE LOS PROGRAMAS. 6.) APOYAR EN LA PROMOCIÓN DE LOS PROGRAMAS.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</si>
  <si>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CO1.REQ.5618154</t>
  </si>
  <si>
    <t>OAG-CREO-0019-2024</t>
  </si>
  <si>
    <t>https://community.secop.gov.co/Public/Tendering/ContractNoticePhases/View?PPI=CO1.PPI.29426937&amp;isFromPublicArea=True&amp;isModal=False</t>
  </si>
  <si>
    <t>LA PRESENTE ORDEN TIENE POR OBJETO: DESARROLLAR LAS SIGUIENTES ACTIVIDADES PARA EL PERIODO 2024-I EN EL CENTRO TUTORIAL DE AGUACHICA DEL CENTRO PARA LA REGIONALIZACIÓN DE LA EDUCACIÓN Y LAS OPORTUNIDADES-CREO: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ESTUDIANTES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</si>
  <si>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CO1.REQ.5617691</t>
  </si>
  <si>
    <t>OAG-CREO-0018-2024</t>
  </si>
  <si>
    <t>https://community.secop.gov.co/Public/Tendering/ContractNoticePhases/View?PPI=CO1.PPI.29425619&amp;isFromPublicArea=True&amp;isModal=False</t>
  </si>
  <si>
    <t>LA PRESENTE ORDEN TIENE POR OBJETO: DESARROLLAR LAS SIGUIENTES ACTIVIDADES DE APOYO PARA EL PERIODO 2024-I EN EL CENTRO PARA LA REGIONALIZACIÓN DE LA EDUCACIÓN Y LAS OPORTUNIDADES-CREO: 1) APOYAR EN LA ENTREGA Y RECEPCIÓN DE COMUNICACIONES EXTERNAS DEL CREO EN EL GRUPO DE GESTIÓN DOCUMENTA. 2.) APOYAR EN EL TRASLADO DE PAQUETES O DOCUMENTES A DIFERENTES EMPRESAS O INSTITUCIONES QUE TRABAJAN O TIENEN CONVENIO CON EL CREO. 4.) APOYAR EN LA ORGANIZACIÓN Y BÚSQUEDA DE DOCUMENTOS EN EL ARCHIVO FÍSICO DEL CREO. 5.) APOYAR EN EL TRASLADO DE PRODUCTOS DE ASEO Y DE SEGURIDAD Y SALUD EN EL TRABAJO DESDE LA SEDE PRINCIPAL DE UNIMAGDALENA HACIA 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</si>
  <si>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CO1.REQ.5617818</t>
  </si>
  <si>
    <t>OAG-CREO-0017-2024</t>
  </si>
  <si>
    <t>https://community.secop.gov.co/Public/Tendering/ContractNoticePhases/View?PPI=CO1.PPI.29412900&amp;isFromPublicArea=True&amp;isModal=False</t>
  </si>
  <si>
    <t>CO1.REQ.5613914</t>
  </si>
  <si>
    <t>OAG-CREO-0015-2024</t>
  </si>
  <si>
    <t>https://community.secop.gov.co/Public/Tendering/ContractNoticePhases/View?PPI=CO1.PPI.29410863&amp;isFromPublicArea=True&amp;isModal=False</t>
  </si>
  <si>
    <t>LA PRESENTE ORDEN TIENE POR OBJETO: DESARROLLAR LAS SIGUIENTES ACTIVIDADES DE APOYO PARA EL PERIODO 2024-I, EN EL PROGRAMA DE LICENCIATURA EN EDUCACIÓN BÁSICA CON ÉNFASIS EN HUMANIDADES: LENGUA CASTELLANA Y LICENCIATURA EN LITERATURA Y LENGUA CASTELLANA DEL CENTRO PARA LA REGIONALIZACIÓN DE LA EDUCACIÓN Y LAS OPORTUNIDADES-CREO: 1.) APOYAR EL REGISTRO DE ESTUDIANTES EN ADMISIONES, REGISTRO Y CONTROL ACADÉMICO - AYRE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PROCESO DE GRADO.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</si>
  <si>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CO1.REQ.5612995</t>
  </si>
  <si>
    <t>OAG-CREO-0013-2024</t>
  </si>
  <si>
    <t>https://community.secop.gov.co/Public/Tendering/ContractNoticePhases/View?PPI=CO1.PPI.29407192&amp;isFromPublicArea=True&amp;isModal=False</t>
  </si>
  <si>
    <t>LA PRESENTE ORDEN TIENE POR OBJETO: DESARROLLAR LAS SIGUIENTES ACTIVIDADES DE APOYO PARA EL PERIODO 2024-I EN EL PROGRAMA DE PROFESIONAL EN DEPORTES DEL CENTRO PARA LA REGIONALIZACIÓN DE LA EDUCACIÓN Y LAS OPORTUNIDADES-CREO: 1.) APOYAR EL REGISTRO DE ESTUDIANTES EN AYRE - ADMISIONES, REGISTRO Y CONTROL ACADÉMICO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PROCESO DE GRADO. 5.) BRINDAR APOYO EN EL SEGUIMIENTO RESPECTO DEL CUMPLIMIENTO DE LAS ACTIVIDADES ACADÉMICAS. 6.) APOYAR EN LA ELABORACIÓN Y AJUSTES DE LA ASIGNACIÓN DOCENTE DEL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</si>
  <si>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CO1.REQ.5612005</t>
  </si>
  <si>
    <t>OAG-CREO-0009-2024</t>
  </si>
  <si>
    <t>https://community.secop.gov.co/Public/Tendering/ContractNoticePhases/View?PPI=CO1.PPI.29369197&amp;isFromPublicArea=True&amp;isModal=False</t>
  </si>
  <si>
    <t>YULITZA ESTHER MARTINEZ LARA</t>
  </si>
  <si>
    <t>LA PRESENTE ORDEN TIENE POR OBJETO: DESARROLLAR LAS SIGUIENTES ACTIVIDADES DE APOYO EN EL PROGRAMA DE LICENCIATURA EN LITERATURA Y LENGUA CASTELLANA DEL CENTRO PARA LA REGIONALIZACIÓN DE LA EDUCACIÓN Y LAS OPORTUNIDADES-CREO PARA EL PERIODO 2024-I: 1.) BRINDAR APOYO DE LAS SOLICITUDES, INQUIETUDES O REQUERIMIENTOS DE LOS ESTUDIANTES Y DOCENTES. 2.) APOYAR LOS TRÁMITES OPERATIVOS DE REPORTE DE NOTAS, REGISTROS ACADÉMICOS, EXPEDICIÓN DE LIQUIDACIONES DE MATRÍCULAS, PROMEDIOS ACADÉMICOS, CARNET DE ESTUDIANTES Y DOCENTES, SEGURO ESTUDIANTIL, CONSTANCIAS DE ESTUDIANTES Y DOCENTES, ORGANIZACIÓN DE LOS DOCUMENTOS REQUERIDOS PARA GRADO. 3.) APOYAR EN LOS PROCESOS DE ASIGNACIÓN ACADÉMICA. 4.) APOYAR EN LA ORGANIZACIÓN Y EJECUCIÓN DE LOS PROCESOS DE ADICIONES Y DESPLAZAMIENTOS DE DOCENTES. 5.) APOYO A LOS SEGUIMIENTOS ACADÉMICOS DE LOS CENTROS ZONALES DE MANERA PRESENCIAL Y VIRTUAL.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</si>
  <si>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 CO1.REQ.5599007</t>
  </si>
  <si>
    <t>OAG-CREO-0008-2024</t>
  </si>
  <si>
    <t>https://community.secop.gov.co/Public/Tendering/ContractNoticePhases/View?PPI=CO1.PPI.29353107&amp;isFromPublicArea=True&amp;isModal=False</t>
  </si>
  <si>
    <t>LA PRESENTE ORDEN TIENE POR OBJETO: DESARROLLAR LAS SIGUIENTES ACTIVIDADES DE ASESORÍA Y APOYO EN PROCESOS DE ASIGNACIÓN Y VINCULACIÓN DOCENTE DE LOS PROGRAMAS ACADÉMICOS DEL CENTRO PARA LA REGIONALIZACIÓN DE LA EDUCACIÓN Y LAS OPORTUNIDADES-CREO PARA EL PERIODO 2024-I: 1.) ASESORAR EN LA CONSTRUCCIÓN Y/O MODIFICACIÓN DE LA ASIGNACIÓN DOCENTE DE LOS DIFERENTES PROGRAMAS DEL CREO. 2.) APOYAR CON EL PROCESO REVISIÓN DE ACTAS DE VINCULACIÓN Y ADICIONALES QUE CARGAN FIRMADAS LOS CATEDRÁTICOS DEL CREO. 3) ASESORAR Y APOYAR EN LA REVISIÓN DE DOCUMENTOS Y EN EL REGISTRO DE VINCULACIONES DE DOCENTES EN LA PLATAFORMA SIGEP II. 4.) APOYAR EN LA REVISIÓN DE DOCUMENTOS Y EN EL REGISTRO DE CONTRATOS DE DOCENTES EN LA PLATAFORMA GEDOCO Y ASESORAR ESTE PROCESO. 5.) APOYAR EN LA REVISIÓN DE LOS REPORTES DE HORAS CATEDRA DE LOS PROGRAMAS. 6.) APOYAR EN LA ELABORACIÓN DE MODIFICATORIOS DE LAS ACTAS DE VINCULACIÓN DE LOS DOCENTES. 7.) APOYAR EN EL PROCESO DE RECONOCIMIENTO DE BONIFICACIONES A DOCENTES DE PLANTA Y FUNCIONARIOS DE LOS DIFERENTES PROGRAMAS ACADÉMICOS DEL CREO. 8.) APOYAR EN LA DESCARGA DE DOCUMENTOS DE CONTRATACIÓN DE DOCENTES CATEDRÁTICOS Y ORGANIZACIÓN DE LOS MISMO EN EL ARCHIVO DIGITAL DEL CREO, ADEMÁS DEL ENVÍO A LA OFICINA DE DIRECCIÓN DE TALENTO HUMANO.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</si>
  <si>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CO1.REQ.5593638</t>
  </si>
  <si>
    <t>OPSP-CREO-0005-2024</t>
  </si>
  <si>
    <t>https://community.secop.gov.co/Public/Tendering/ContractNoticePhases/View?PPI=CO1.PPI.29352124&amp;isFromPublicArea=True&amp;isModal=False</t>
  </si>
  <si>
    <t>LA PRESENTE ORDEN TIENE POR OBJETO: DESARROLLAR LAS SIGUIENTES ACTIVIDADES DE APOYO ADMINISTRATIVO PARA EL PERIODO 2024-I EN EL CENTRO PARA LA REGIONALIZACIÓN DE LA EDUCACIÓN Y LAS OPORTUNIDADES-CREO: 1.) BRINDAR APOYO EN LOS TRÁMITES ADMINISTRATIVOS REQUERIDOS DEL CONVENIO BECAS DEL CAMBIO SUSCRITO CON LA GOBERNACIÓN DEL MAGDALENA, CONVENIO CON CEDEIT, Y DE LOS CONVENIOS DE VENTAS DE SERVICIOS DEL CREO. 2.) APOYAR EN LOS PROCESOS DE REVISIÓN DEL SIGEP II Y GEDOCO DE DOCENTES DEL CREO. 3.) APOYAR EN EL TRÁMITE DE LIQUIDACIÓN DE GASTOS DE DESPLAZAMIENTOS DE DOCENTES, ELABORACIÓN DE RESOLUCIONES PARA DESPLAZAMIENTOS DE DOCENTES; ADEMÁS DE APOYAR EN LA LEGALIZACIÓN DE LOS DESPLAZAMIENTOS DE DOCENTES DEL CREO. 4.) APOYAR EN EL TRÁMITE ADMINISTRATIVO REQUERIDO PARA LA CONTRATACIÓN Y PAGO DE PROVEEDORES.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</si>
  <si>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CO1.REQ.5593294</t>
  </si>
  <si>
    <t>OAG-CREO-0004-2024</t>
  </si>
  <si>
    <t>https://community.secop.gov.co/Public/Tendering/ContractNoticePhases/View?PPI=CO1.PPI.29464488&amp;isFromPublicArea=True&amp;isModal=False</t>
  </si>
  <si>
    <t>LA PRESENTE ORDEN TIENE POR OBJETO: DESARROLLAR LAS SIGUIENTES ACTIVIDADES DE APOYO ADMINISTRATIVO EN EL PROGRAMA LICENCIATURA EN MATEMÁTICA DEL CENTRO PARA LA REGIONALIZACIÓN DE LA EDUCACIÓN Y LAS OPORTUNIDADES-CREO PARA EL PERIODO 2024-I: 1.) APOYAR EL REGISTRO DE ESTUDIANTES EN ADMISIONES, REGISTRO Y CONTROL ACADÉMICO - AYRE DEL PROGRAMA ASIGNADO. 2.) APOYAR EN LA ATENCIÓN DE SOLICITUDES, INQUIETUDES O REQUERIMIENTOS DE LOS ESTUDIANTES Y DOCENTES. 3.) APOYAR EN LA VERIFICACIÓN DE LOS SOPORTES PRESENTADOS POR LOS DOCENTES PARA LA EXPEDICIÓN DE PAZ Y SALVO DE LOS CURSOS DESARROLLADOS. 4.) APOYAR LOS TRAMITES OPERATIVOS DE REPORTE DE NOTAS, EXPEDICIÓN DE LIQUIDACIONES DE MATRÍCULAS, PROMEDIOS ACADÉMICOS, CARNÉ ESTUDIANTIL Y DE DOCENTES, SEGURO ESTUDIANTIL, CONSTANCIAS DE ESTUDIANTES Y DOCENTES, ORGANIZACIÓN DE LOS DOCUMENTOS REQUERIDOS PARA GRADO. 5.) APOYAR A LOS ESTUDIANTES EN EL PROCESO DE CRÉDITO A CORTO PLAZO CON UNIMAGDALENA. 6.) APOYAR EN LOS PROCESOS DE ASIGNACIÓN ACADÉMICA DE LOS PROGRAMAS ASIGNADOS.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</si>
  <si>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CO1.REQ.5630805</t>
  </si>
  <si>
    <t>OAG-CREO-0020-2024</t>
  </si>
  <si>
    <t>https://community.secop.gov.co/Public/Tendering/ContractNoticePhases/View?PPI=CO1.PPI.29424507&amp;isFromPublicArea=True&amp;isModal=False</t>
  </si>
  <si>
    <t>LA PRESENTE ORDEN TIENE POR OBJETO: DESARROLLAR LAS SIGUIENTES ACTIVIDADES DE APOYO ADMINISTRATIVO PARA EL PERIODO 2024-I, DE LAS PRÁCTICAS DEL PROGRAMA TÉCNICO LABORAL EN OFICINISTA, CLASIFICACIÓN Y ARCHIVO DEL CREO: 1.) APOYAR EN LA ORIENTACIÓN A LOS ESTUDIANTES PARA EL PROCESO DE PRÁCTICAS. 2.) APOYAR EN LA ATENCIÓN DE SOLICITUDES, INQUIETUDES O REQUERIMIENTOS DE LOS ESTUDIANTES. 3.) APOYAR EN EL SEGUIMIENTO DE LAS PRÁCTICAS DE LOS ESTUDIANTES DEL PROGRAMA. 4.) APOYAR EN EL REPORTE DE ESTUDIANTES DE PRÁCTICAS QUE SE REQUIERA.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</si>
  <si>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CO1.REQ.5617311</t>
  </si>
  <si>
    <t>OAG-CREO-0016-2024</t>
  </si>
  <si>
    <t>https://community.secop.gov.co/Public/Tendering/ContractNoticePhases/View?PPI=CO1.PPI.29411861&amp;isFromPublicArea=True&amp;isModal=False</t>
  </si>
  <si>
    <t>LA PRESENTE ORDEN TIENE POR OBJETO: DESARROLLAR LAS SIGUIENTES ACTIVIDADES DE ASESORÍA EN LA PLATAFORMAS DE AMBIENTES VIRTUALES DEL CENTRO PARA LA REGIONALIZACIÓN DE LA EDUCACIÓN Y LAS OPORTUNIDADES-CREO DURANTE EL PERIODO 2024-I: 1.) ASESORAR Y APOYAR EN EL MANTENIMIENTO DE LOS SERVICIOS DE LA PLATAFORMA DE AMBIENTES VIRTUALES. 2.) APOYAR LA ADMINISTRACIÓN Y SOPORTE DE USUARIOS Y CURSOS EN LA PLATAFORMA DE AMBIENTES VIRTUALES. 3.) ASESORAR EN LA VERIFICACIÓN DE CONTENIDOS Y ACTIVIDADES PUBLICADOS EN LOS CURSOS DE LA PLATAFORMA DE AMBIENTES VIRTUALES. 4.) ASESORAR Y APOYAR LA ELABORACIÓN DE INFORMES DE LA PLATAFORMA DE AMBIENTES VIRTUALES, DE LOS CURSOS Y DE LOS USUARIOS REGISTRADOS EN LA MISMA. 5.) APOYAR EN LA PREPARACIÓN DE LA INFORMACIÓN, ACTIVACIÓN Y ENTREGA DE LOS RESULTADOS DE LA EVALUACIÓN DOCENTE. 6.) APOYAR EN LA PUBLICACIÓN DE NOTICIAS, ARTÍCULOS Y ELEMENTOS MULTIMEDIA EN EL PORTAL INSTITUCIONAL. 7.) CAPACITAR AL PERSONAL DOCENTE Y ESTUDIANTES NUEVOS SEGÚN LAS SOLICITUDES REALIZADAS. 8.) REALIZAR DESARROLLOS, MEJORAS Y ADAPTACIONES PARA LOS SISTEMAS DE INFORMACIÓN CON LOS QUE CUENTE 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</si>
  <si>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CO1.REQ.5613384</t>
  </si>
  <si>
    <t>OPSP-CREO-0014-2024</t>
  </si>
  <si>
    <t>https://community.secop.gov.co/Public/Tendering/ContractNoticePhases/View?PPI=CO1.PPI.29409880&amp;isFromPublicArea=True&amp;isModal=False</t>
  </si>
  <si>
    <t>LA PRESENTE ORDEN TIENE POR OBJETO: DESARROLLAR LAS SIGUIENTES ACTIVIDADES DE APOYO PARA EL PERIODO 2024-I EN EL PROGRAMA DE ADMINISTRACIÓN DE LA SEGURIDAD Y SALUD EN EL TRABAJO POR CICLOS PROPEDÉUTICOS DEL CENTRO PARA LA REGIONALIZACIÓN DE LA EDUCACIÓN Y LAS OPORTUNIDADES-CREO: 1.) BRINDAR APOYO DE LAS SOLICITUDES, INQUIETUDES O REQUERIMIENTOS DE LOS ESTUDIANTES Y DOCENTES. 2.) APOYAR LOS TRÁMITES OPERATIVOS DE REPORTE DE NOTAS, EXPEDICIÓN DE LIQUIDACIONES DE MATRÍCULAS, PROMEDIOS ACADÉMICOS, CARNET DE ESTUDIANTES Y DOCENTES, SEGURO ESTUDIANTIL, CONSTANCIAS DE ESTUDIANTES Y DOCENTES. 3.) APOYAR LA EXPEDICIÓN DE PAZ Y SALVOS DE PROFESORES. 4.) APOYAR LOS PROCESOS DE HOMOLOGACIÓN DE LOS ESTUDIANTES QUE INGRESEN EN LAS MODALIDADES DE VALIDACIÓN POR COMPETENCIAS Y HOMOLOGACIÓN INTERNA. 5.) APOYAR EL REGISTRO ACADÉMICO DE LOS ESTUDIANTES DE PRIMER SEMESTRE. 6.) APOYAR Y HACER SEGUIMIENTO AL REGISTRO ACADÉMICO DE LOS ESTUDIANTES ANTIGUOS. 7.) APOYAR EL PROCESO DE REGISTRO Y SEGUIMIENTO DE LOS ESTUDIANTES EN LAS PRUEBAS SABER T Y T Y SABER PRO.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</si>
  <si>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CO1.REQ.5613036</t>
  </si>
  <si>
    <t>OAG-CREO-0012-2024</t>
  </si>
  <si>
    <t>https://community.secop.gov.co/Public/Tendering/ContractNoticePhases/View?PPI=CO1.PPI.29409663&amp;isFromPublicArea=True&amp;isModal=False</t>
  </si>
  <si>
    <t>LA PRESENTE ORDEN TIENE POR OBJETO: DESARROLLAR LAS SIGUIENTES ACTIVIDADES DE APOYO PARA EL PERIODO 2024-I EN EL PROGRAMA DE ADMINISTRACIÓN PUBLICA POR CICLOS PROPEDÉUTICOS DEL CENTRO PARA LA REGIONALIZACIÓN DE LA EDUCACIÓN Y LAS OPORTUNIDADES-CREO: 1.) APOYAR EL REGISTRO DE ESTUDIANTES EN AYRE - ADMISIONES, REGISTRO Y CONTROL ACADÉMICO DE LOS PROGRAMAS ASIGNADOS. 2.) APOYAR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APOYAR EN EL SEGUIMIENTO RESPECTO DEL CUMPLIMIENTO DE LAS ACTIVIDADES ACADÉMICAS.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</si>
  <si>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CO1.REQ.5612477</t>
  </si>
  <si>
    <t>OAG-CREO-0011-2024</t>
  </si>
  <si>
    <t>https://community.secop.gov.co/Public/Tendering/ContractNoticePhases/View?PPI=CO1.PPI.29408945&amp;isFromPublicArea=True&amp;isModal=False</t>
  </si>
  <si>
    <t>LA PRESENTE ORDEN TIENE POR OBJETO: DESARROLLAR LAS SIGUIENTES ACTIVIDADES DE APOYO PARA EL PERIODO 2024-I EN EL PROGRAMA DE TECNOLOGÍA EN EDUCACIÓN FÍSICA RECREACIÓN Y DEPORTE DEL CENTRO PARA LA REGIONALIZACIÓN DE LA EDUCACIÓN Y LAS OPORTUNIDADES-CREO: 1.) APOYAR EL REGISTRO DE ESTUDIANTES EN AYRE - ADMISIONES, REGISTRO Y CONTROL ACADÉMICO DEL PROGRAMA ASIGNADO.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APOYAR EN LA ELABORACIÓN Y AJUSTES DE LA ASIGNACIÓN DOCENTE DEL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</si>
  <si>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CO1.REQ.5611999</t>
  </si>
  <si>
    <t>OAG-CREO-0010-2024</t>
  </si>
  <si>
    <t>https://community.secop.gov.co/Public/Tendering/ContractNoticePhases/View?PPI=CO1.PPI.29368689&amp;isFromPublicArea=True&amp;isModal=False</t>
  </si>
  <si>
    <t>LA PRESENTE ORDEN TIENE POR OBJETO: DESARROLLAR LAS SIGUIENTES ACTIVIDADES ADMINISTRATIVAS RELACIONADAS CON EL SISTEMA DE GESTIÓN DEL CENTRO PARA LA REGIONALIZACIÓN DE LA EDUCACIÓN Y LAS OPORTUNIDADES (SG-CREO) DEL PROCESO GESTIÓN ACADÉMICA DEL SISTEMA DE GESTIÓN INSTITUCIONAL INTEGRAL – SISTEMA COGUI+ DE LA UNIVERSIDAD DEL MAGDALENA, DURANTE EL PERÍODO 2024-I: 1) DOCUMENTAR EL SG-CREO DEL PROCESO GESTIÓN ACADÉMICA DEL SISTEMA DE GESTIÓN INSTITUCIONAL INTEGRAL – SISTEMA COGUI+. 2) FORMULAR Y MEDIR INDICADORES DE CALIDAD E INDICADORES DE GESTIÓN DEL CREO. 3) MANTENER ACTUALIZADOS LOS MAPAS DE RIESGO DEL PROCESO DE GESTIÓN ACADÉMICA RELACIONADOS CON EL CREO. 4) ASESORAR EN LA IDENTIFICACIÓN, DOCUMENTACIÓN, COORDINACIÓN Y VERIFICACIÓN DEL CUMPLIMIENTO, DE LAS ACCIONES DE MEJORA DEL SG-CREO. 5) APOYAR EN LA PREPARACIÓN Y ATENCIÓN DE AUDITORÍAS INTERNAS Y EXTERNAS DE CALIDAD. 6) APOYAR EN EL DISEÑO, APLICACIÓN Y EVALUACIÓN DE ESTRATEGIAS PARA LA EVALUACIÓN DE LA SATISFACCIÓN DEL CLIENTE. 7) APOYAR EN LA ELABORACIÓN DE INFORMES QUE ESTÉN RELACIONADOS CON EL SG-CREO. 8) MANTENER ORGANIZADO EL ARCHIVO DE LOS DOCUMENTOS RELACIONADOS CON EL SG-CREO TANTO EN SOPORTE EN PAPEL COMO ELECTRÓNICO, CONFORME A LAS DISPOSICIONES QUE EN MATERIA DE GESTIÓN DOCUMENTAL SE ADOPTEN EN LA UNIMAGDALENA. 9.) APOYAR EN LA ATENCIÓN DE ESTUDIANTES Y ASPIRANTES EN LOS PROCESOS DE ADMISIÓN Y MATRÍCULAS, ENTRE OTRAS CONSULTAS QUE SE GENEREN. 10.) APOYAR EN LA PROMOCIÓN DE LOS DIFERENTES PROGRAMAS OFERTADOS POR 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</si>
  <si>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CO1.REQ.5598549</t>
  </si>
  <si>
    <t>OPSP-CREO-0007-2024</t>
  </si>
  <si>
    <t>https://community.secop.gov.co/Public/Tendering/ContractNoticePhases/View?PPI=CO1.PPI.29353178&amp;isFromPublicArea=True&amp;isModal=False</t>
  </si>
  <si>
    <t>LA PRESENTE ORDEN TIENE POR OBJETO: DESARROLLAR LAS SIGUIENTES ACTIVIDADES DE ADMINISTRATIVAS DEL CENTRO TUTORIAL SANTA MARTA DEL CENTRO PARA LA REGIONALIZACIÓN DE LA EDUCACIÓN Y LAS OPORTUNIDADES - CREO PARA EL PERIODO 2024-I: 1.) ASESORAR EN EL SEGUIMIENTO A LAS ACTIVIDADES ACADÉMICAS EN SANTA MARTA Y APOYAR A LOS DIRECTORES O COORDINADORES DE LOS PROGRAMAS, EN LAS NOVEDADES QUE PUEDAN PRESENTARSE. 2.) APOYAR EN EL SEGUIMIENTO DEL CUMPLIMIENTO DE LOS HORARIOS DE CLASES CONTEMPLADOS EN LA PROGRAMACIÓN SEMANAL EN LOS ESPACIOS FÍSICOS Y VIRTUALES (SALONES Y SALA ZOOM). 3.) APOYAR EN LA ATENCIÓN DE SOLICITUDES DE PROCESOS ACADÉMICOS Y ADMINISTRATIVOS DE ASPIRANTES ESTUDIANTES Y DOCENTES. 4.) ASESORAR Y HACER SEGUIMIENTO EN LOS PROCESOS DE INSCRIPCIÓN, SELECCIÓN, REGISTRO Y MATRICULA DE LOS ASPIRANTES Y ESTUDIANTES ANTIGUOS. 5.) APOYAR EN LA REVISIÓN, ENVÍO DE OBSERVACIONES, Y VALIDACIÓN DE DOCUMENTOS DE ASPIRANTES. 6.) APOYAR EN LA ASIGNACIÓN DE LOS ESPACIOS FÍSICOS Y VIRTUALES, SEGÚN EL REQUERIMIENTO DE LOS PROGRAMAS ACADÉMICOS DEL CREO. 7) APOYAR LAS ACTIVIDADES ACADÉMICAS, ADMINISTRATIVAS Y DE EXTENSIÓN ORGANIZADAS POR EL CREO. 8.) APOYAR EN LAS ACTIVIDADES REALIZADAS POR PARTE DE BIENESTAR UNIVERSITARIO.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</si>
  <si>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CO1.REQ.5593940</t>
  </si>
  <si>
    <t>OPSP-CREO-0006-2024</t>
  </si>
  <si>
    <t>https://community.secop.gov.co/Public/Tendering/ContractNoticePhases/View?PPI=CO1.PPI.29351299&amp;isFromPublicArea=True&amp;isModal=False</t>
  </si>
  <si>
    <t>LINDA PATRICIA ALVARADO DE LA OSSA</t>
  </si>
  <si>
    <t>LA PRESENTE ORDEN TIENE POR OBJETO: DESARROLLAR LAS SIGUIENTES ACTIVIDADES DE APOYO EN EL CENTRO PARA LA REGIONALIZACIÓN DE LA EDUCACIÓN Y LAS OPORTUNIDADES-CREO PARA EL PERIODO 2024-I: 1.) APOYAR EN LA ATENCIÓN DE SOLICITUDES DE PROCESOS ACADÉMICOS Y ADMINISTRATIVOS DE ASPIRANTES ESTUDIANTES Y DOCENTES. 2.) APOYAR EN EL PROCESO DE GRADO DE LOS PROGRAMAS DEL CREO. 3.) APOYAR EN EL SEGUIMIENTO DE LAS ACTIVIDADES ACADÉMICAS DE LOS PROGRAMAS DEL CREO. 4.) APOYAR EN LA REVISIÓN DE DOCUMENTOS DE DOCENTES PARA SU VINCULACIÓN EN LAS PLATAFORMAS SIGEP II Y GEDOCO. 5). APOYAR EN LABORES ADMINISTRATIVAS AL PROGRAMA DE LICENCIATURA EN LITERATURA Y LENGUA CASTELLANA EN EL CALENDARIO DE ACTIVIDADES DEL CREO. 6.) APOYAR EN EL DIRECCIONAMIENTO DE LA CORRESPONDENCIA QUE LLEGUE AL CREO. 7.) APOYO EN LA ORGANIZACIÓN DEL ARCHIVO PARA TRASFERENCIA DEL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</si>
  <si>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CO1.REQ.5593209</t>
  </si>
  <si>
    <t>OAG-CREO-0003-2024</t>
  </si>
  <si>
    <t>https://community.secop.gov.co/Public/Tendering/ContractNoticePhases/View?PPI=CO1.PPI.29350313&amp;isFromPublicArea=True&amp;isModal=False</t>
  </si>
  <si>
    <t>CO1.REQ.5592546</t>
  </si>
  <si>
    <t>OAG-CREO-0002-2024</t>
  </si>
  <si>
    <t>https://community.secop.gov.co/Public/Tendering/ContractNoticePhases/View?PPI=CO1.PPI.29338212&amp;isFromPublicArea=True&amp;isModal=False</t>
  </si>
  <si>
    <t>CO1.REQ.5703511</t>
  </si>
  <si>
    <t>OPSP-CREO-0001-2024</t>
  </si>
  <si>
    <t>DIRECTOR-CREO</t>
  </si>
  <si>
    <t>https://community.secop.gov.co/Public/Tendering/OpportunityDetail/Index?noticeUID=CO1.NTC.6606932&amp;isFromPublicArea=True&amp;isModal=False</t>
  </si>
  <si>
    <t>HENRY SANCHEZ</t>
  </si>
  <si>
    <t>LILIBETH MARIA TEJEDA MOLINA</t>
  </si>
  <si>
    <t xml:space="preserve">QUE LA CONTRATISTA REALICE LAS SIGUIENTES ACTIVIDADES EN EL PROGRAMA DE LICENCIATURA EN ARTES: 1. APOYAR EN EL CUMPLIMIENTO DE LOS PROCEDIMIENTOS, PROTOCOLOS, GUÍAS Y AGENDAS DISEÑADOS PARA EL ÓPTIMO FUNCIONAMIENTO DEL PROGRAMA. 2. APOYAR EN LA PROYECCIÓN, RADICACIÓN Y GESTIÓN DE LAS COMUNICACIONES INTERNAS Y EXTERNAS DEL PROGRAMA. 3. APOYAR EL DISEÑO Y MEDICIÓN DE INDICADORES DE GESTIÓN DEL ÁREA DEL PROGRAMA. 4. APOYAR LA ELABORACIÓN Y PRESENTACIÓN DE RESULTADOS DE LA GESTIÓN DEL PROGRAMA. 5. APOYAR EN LA ADECUADA, OPORTUNA, EFICIENTE, EFICAZ Y AMABLE ATENCIÓN AL USUARIO, EN LA PRESTACIÓN DE SERVICIOS DE ESTUDIANTES Y DOCENTES. 7. INFORMAR OPORTUNAMENTE SOBRE SITUACIONES QUE AFECTEN EL DESARROLLO DE LAS ACTIVIDADES DEL PROGRAMA. 8. APOYAR EN LA ATENCIÓN OPORTUNA Y ADECUADA DE LAS PETICIONES, QUEJAS, RECLAMOS Y SUGERENCIAS, RELACIONADAS CON LOS SERVICIOS DEL PROGRAMA, DE ESTUDIANTES Y DOCENTES. 9. APOYAR EL CUMPLIMIENTO DE LAS RESPONSABILIDADES Y COMPETENCIAS ESTABLECIDAS EN LOS SISTEMAS DE GESTIÓN INTEGRAL Y EL MODELO ESTÁNDAR DE CONTROL INTERNO, ASÍ COMO FACILITAR LOS DOCUMENTOS Y SOPORTES QUE LE SEAN SOLICITADOS POR LAS INSTANCIAS COMPETENTES. 10. CUMPLIR CON LAS ACTIVIDADES Y RESPONSABILIDADES ESTABLECIDAS EN LAS LEYES QUE ENMARCAN EL SISTEMA DE GESTIÓN DE SEGURIDAD Y SALUD EN EL TRABAJO. 11. APOYAR LA PLANEACIÓN, EJECUCIÓN Y SEGUIMIENTO DE LAS ACTIVIDADES ACADÉMICO-ADMINISTRATIVAS Y PROYECTOS DEL PROGRAMA. 12. ELABORAR DOCUMENTOS E INFORMES DE GESTIÓN DEL PROGRAMA. 13. APOYAR LOS PROCESOS DE REGISTRO, ANÁLISIS Y PROCESAMIENTO DE BASES DE DATOS Y ESTADÍSTICAS DEL PROGRAMA. 14. APOYAR EN LA ACTUALIZACIÓN Y PROTECCIÓN DE LOS REGISTROS EN LOS SISTEMAS DE INFORMACIÓN ASOCIADOS A SUS ACTIVIDADES. 15. APOYAR EN CARGUE DE LA ASIGNACIÓN ACADÉMICA EN LA PLATAFORMA PARA LA PROGRAMACIÓN Y PROCESOS ACADÉMICOS. 16. APOYAR EN LA REVISIÓN Y ENVÍO DE LA NÓMINA DE LOS DOCENTES ADSCRITOS EN SU PROGRAMA ACADÉMICO. 17. APOYAR EN EL PROCESO DE AUTOEVALUACIÓN DE SU PROGRAMA. </t>
  </si>
  <si>
    <t>CO1.REQ.6724873</t>
  </si>
  <si>
    <t>OPSP-FCE-0034-2024</t>
  </si>
  <si>
    <t>https://community.secop.gov.co/Public/Tendering/OpportunityDetail/Index?noticeUID=CO1.NTC.6573678&amp;isFromPublicArea=True&amp;isModal=False</t>
  </si>
  <si>
    <t>ANYELI TATIANA VILLALOBOS GUERRERO</t>
  </si>
  <si>
    <t xml:space="preserve">QUE LA CONTRATISTA REALICE LAS SIGUIENTES ACTIVIDADES EN EL PROGRAMA DE LICENCIATURA EN QUIMICA: 1. APOYAR EN EL CUMPLIMIENTO DE LOS PROCEDIMIENTOS, PROTOCOLOS, GUÍAS Y AGENDAS DISEÑADOS PARA EL ÓPTIMO FUNCIONAMIENTO DEL PROGRAMA. 2. APOYAR EN LA PROYECCIÓN, RADICACIÓN Y GESTIÓN DE LAS COMUNICACIONES INTERNAS Y EXTERNAS DEL PROGRAMA. 3. APOYAR EL DISEÑO Y MEDICIÓN DE INDICADORES DE GESTIÓN DEL ÁREA DEL PROGRAMA. 4. APOYAR LA ELABORACIÓN Y PRESENTACIÓN DE RESULTADOS DE LA GESTIÓN DEL PROGRAMA. 5. APOYAR EN LA ADECUADA, OPORTUNA, EFICIENTE, EFICAZ Y AMABLE ATENCIÓN AL USUARIO, EN LA PRESTACIÓN DE SERVICIOS DE ESTUDIANTES Y DOCENTES. 7. INFORMAR OPORTUNAMENTE SOBRE SITUACIONES QUE AFECTEN EL DESARROLLO DE LAS ACTIVIDADES DEL PROGRAMA. 8. APOYAR EN LA ATENCIÓN OPORTUNA Y ADECUADA DE LAS PETICIONES, QUEJAS, RECLAMOS Y SUGERENCIAS, RELACIONADAS CON LOS SERVICIOS DEL PROGRAMA, DE ESTUDIANTES Y DOCENTES. 9. APOYAR EL CUMPLIMIENTO DE LAS RESPONSABILIDADES Y COMPETENCIAS ESTABLECIDAS EN LOS SISTEMAS DE GESTIÓN INTEGRAL Y EL MODELO ESTÁNDAR DE CONTROL INTERNO, ASÍ COMO FACILITAR LOS DOCUMENTOS Y SOPORTES QUE LE SEAN SOLICITADOS POR LAS INSTANCIAS COMPETENTES. 10. CUMPLIR CON LAS ACTIVIDADES Y RESPONSABILIDADES ESTABLECIDAS EN LAS LEYES QUE ENMARCAN EL SISTEMA DE GESTIÓN DE SEGURIDAD Y SALUD EN EL TRABAJO. 11. APOYAR LA PLANEACIÓN, EJECUCIÓN Y SEGUIMIENTO DE LAS ACTIVIDADES ACADÉMICO-ADMINISTRATIVAS Y PROYECTOS DEL PROGRAMA. 12. ELABORAR DOCUMENTOS E INFORMES DE GESTIÓN DEL PROGRAMA. 13. APOYAR LOS PROCESOS DE REGISTRO, ANÁLISIS Y PROCESAMIENTO DE BASES DE DATOS Y ESTADÍSTICAS DEL PROGRAMA. 14. APOYAR EN LA ACTUALIZACIÓN Y PROTECCIÓN DE LOS REGISTROS EN LOS SISTEMAS DE INFORMACIÓN ASOCIADOS A SUS ACTIVIDADES. 15. APOYAR EN CARGUE DE LA ASIGNACIÓN ACADÉMICA EN LA PLATAFORMA PARA LA PROGRAMACIÓN Y PROCESOS ACADÉMICOS. 16. APOYAR EN LA REVISIÓN Y ENVÍO DE LA NÓMINA DE LOS DOCENTES ADSCRITOS EN SU PROGRAMA ACADÉMICO. 17. APOYAR EN EL PROCESO DE AUTOEVALUACIÓN DE SU PROGRAMA. </t>
  </si>
  <si>
    <t>CO1.REQ.6689686</t>
  </si>
  <si>
    <t>OPSP-FCE-0033-2024</t>
  </si>
  <si>
    <t xml:space="preserve">https://community.secop.gov.co/Public/Tendering/OpportunityDetail/Index?noticeUID=CO1.NTC.6500820&amp;isFromPublicArea=True&amp;isModal=False
</t>
  </si>
  <si>
    <t>YESSICA PATRICIA PALLARE MARTINEZ</t>
  </si>
  <si>
    <t xml:space="preserve">QUE LA CONTRATISTA REALICE LAS SIGUIENTES ACTIVIDADES EN EL PROGRAMA DE LICENCIATURA EN LITERATURA Y LENGUA CASTELLANA: 1. APOYAR EN EL CUMPLIMIENTO DE LOS PROCEDIMIENTOS, PROTOCOLOS, GUÍAS Y AGENDAS DISEÑADOS PARA EL ÓPTIMO FUNCIONAMIENTO DEL PROGRAMA. 2. APOYAR EN LA PROYECCIÓN, RADICACIÓN Y GESTIÓN DE LAS COMUNICACIONES INTERNAS Y EXTERNAS DEL PROGRAMA. 3. APOYAR EL DISEÑO Y MEDICIÓN DE INDICADORES DE GESTIÓN DEL ÁREA DEL PROGRAMA. 4. APOYAR LA ELABORACIÓN Y PRESENTACIÓN DE RESULTADOS DE LA GESTIÓN DEL PROGRAMA. 5. APOYAR EN LA ADECUADA, OPORTUNA, EFICIENTE, EFICAZ Y AMABLE ATENCIÓN AL USUARIO, EN LA PRESTACIÓN DE SERVICIOS DE ESTUDIANTES Y DOCENTES. 7. INFORMAR OPORTUNAMENTE SOBRE SITUACIONES QUE AFECTEN EL DESARROLLO DE LAS ACTIVIDADES DEL PROGRAMA. 8. APOYAR EN LA ATENCIÓN OPORTUNA Y ADECUADA DE LAS PETICIONES, QUEJAS, RECLAMOS Y SUGERENCIAS, RELACIONADAS CON LOS SERVICIOS DEL PROGRAMA, DE ESTUDIANTES Y DOCENTES. 9. APOYAR EL CUMPLIMIENTO DE LAS RESPONSABILIDADES Y COMPETENCIAS ESTABLECIDAS EN LOS SISTEMAS DE GESTIÓN INTEGRAL Y EL MODELO ESTÁNDAR DE CONTROL INTERNO, ASÍ COMO FACILITAR LOS DOCUMENTOS Y SOPORTES QUE LE SEAN SOLICITADOS POR LAS INSTANCIAS COMPETENTES. 10. CUMPLIR CON LAS ACTIVIDADES Y RESPONSABILIDADES ESTABLECIDAS EN LAS LEYES QUE ENMARCAN EL SISTEMA DE GESTIÓN DE SEGURIDAD Y SALUD EN EL TRABAJO. 11. APOYAR LA PLANEACIÓN, EJECUCIÓN Y SEGUIMIENTO DE LAS ACTIVIDADES ACADÉMICO-ADMINISTRATIVAS Y PROYECTOS DEL PROGRAMA. 12. ELABORAR DOCUMENTOS E INFORMES DE GESTIÓN DEL PROGRAMA. 13. APOYAR LOS PROCESOS DE REGISTRO, ANÁLISIS Y PROCESAMIENTO DE BASES DE DATOS Y ESTADÍSTICAS DEL PROGRAMA. 14. APOYAR EN LA ACTUALIZACIÓN Y PROTECCIÓN DE LOS REGISTROS EN LOS SISTEMAS DE INFORMACIÓN ASOCIADOS A SUS ACTIVIDADES. 15. APOYAR EN CARGUE DE LA ASIGNACIÓN ACADÉMICA EN LA PLATAFORMA PARA LA PROGRAMACIÓN Y PROCESOS ACADÉMICOS. 16. APOYAR EN LA REVISIÓN Y ENVÍO DE LA NÓMINA DE LOS DOCENTES ADSCRITOS EN SU PROGRAMA ACADÉMICO. 17. APOYAR EN EL PROCESO DE AUTOEVALUACIÓN DE SU PROGRAMA. </t>
  </si>
  <si>
    <t>CO1.REQ.6561787</t>
  </si>
  <si>
    <t>OPSP-FCE-0032-2024</t>
  </si>
  <si>
    <t xml:space="preserve">https://community.secop.gov.co/Public/Tendering/OpportunityDetail/Index?noticeUID=CO1.NTC.6434866&amp;isFromPublicArea=True&amp;isModal=False
</t>
  </si>
  <si>
    <t>ELIZABETH CORDOBA</t>
  </si>
  <si>
    <t>SONIA PATRICIA MONTENEGRO VASQUEZ</t>
  </si>
  <si>
    <t>APOYAR EN EL SEGUIMIENTO AL PROCESO DE MATRÍCULA DE LOS ESTUDIANTES DE LA ESPECIALIZACIÓN EN DOCENCIA UNIVERSITARIA. 2) APOYAR LA ELABORACIÓN DE LOS INFORMES REQUERIDOS ACERCA DE LA SITUACIÓN ACADÉMICA Y FINANCIERA DE LOS ESTUDIANTES DE LA ESPECIALIZACIÓN EN DOCENCIA UNIVERSITARIA. 3) APOYAR LA CONSOLIDACIÓN Y EN LA ACTUALIZACIÓN DE LA BASE DE DATOS HISTÓRICA Y ARCHIVOS CON INFORMACIÓN ACADÉMICA Y FINANCIERA DEL PROGRAMA. DE ESPECIALIZACIÓN EN DOCENCIA UNIVERSITARIA 4) APOYAR LA TOMA DE CONTROL DE ASISTENCIA A CLASES MEDIANTE EL FORMATO GENERADO POR AYRE. 5) APOYAR LA ORGANIZACIÓN DE LOGÍSTICA EN CUANTO A SALONES, EQUIPOS AUDIOVISUALES PARA QUE LOS DOCENTES PUEDAN CUMPLIR LOS HORARIOS DE CLASES CONTEMPLADOS EN LA PROGRAMACIÓN SEMANAL. 6) RENDIR INFORME A SU RESPECTIVO INTERVENIR DE LAS ACTIVIDADES DESARROLLADAS DURANTE EL MES.</t>
  </si>
  <si>
    <t>CO1.REQ.6550374</t>
  </si>
  <si>
    <t>OPSP-FCE-0031-2024</t>
  </si>
  <si>
    <t xml:space="preserve">https://community.secop.gov.co/Public/Tendering/OpportunityDetail/Index?noticeUID=CO1.NTC.6434935&amp;isFromPublicArea=True&amp;isModal=False
</t>
  </si>
  <si>
    <t>LUISA LAVALLE PERILLA</t>
  </si>
  <si>
    <t>APOYAR AL DECANO EN LA COORDINACIÓN ACADÉMICA DEL PROGRAMA MAESTRÍA EN ENSEÑANZA DE LAS MATEMÁTICAS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 5) APOYAR AL DECANO EN LA PROMOCIÓN DE SUSCRIPCIÓN DE ACUERDOS Y CONVENIOS NACIONALES E INTERNACIONALES EN BENEFICIO DEL CENTRO DE POSGRADOS Y DE FORMACIÓN CONTINUA 6) APOYAR AL DECANO EN EL ESTUDIO DE LAS HOJAS DE VIDA PARA LA VINCULACIÓN DE DOCENTES DE CÁTEDRA AL CENTRO DE POSGRADOS Y DE FORMACIÓN CONTINUA. 7) APOYAR AL DECANO EN EL DISEÑO DE PROGRAMAS DE CAPACITACIÓN A LOS DOCENTES DE LOS PROGRAMAS ACADÉMICOS DE POSGRADOS DE LA FACULTAD. 8) APOYAR AL DECANO EN LA REALIZACIÓN DE LA EVALUACIÓN DEL DESEMPEÑO DEL PERSONAL DOCENTE DE LA FACULTAD. 9) APOYAR AL DECANO EN LAS INICIATIVAS DE MERCADEO GESTIONADAS POR EL CENTRO DE POSGRADOS Y FORMACIÓN CONTINUA</t>
  </si>
  <si>
    <t>CO1.REQ.6550532</t>
  </si>
  <si>
    <t>OPSP-FCE-0030-2024</t>
  </si>
  <si>
    <t>https://community.secop.gov.co/Public/Tendering/OpportunityDetail/Index?noticeUID=CO1.NTC.6434843&amp;isFromPublicArea=True&amp;isModal=False</t>
  </si>
  <si>
    <t>IVAN SANCHEZ</t>
  </si>
  <si>
    <t>KANDY JOHANNA GUTIERREZ ARAUJO</t>
  </si>
  <si>
    <t xml:space="preserve">EN EL MARCO DEL DOCTORADO EN EDUCACIÓN, INTERCULTURALIDAD Y TERRITORIO EL CONTRATISTA DESARROLLARÁ LAS SIGUIENTES ACTIVIDADES: 1) APOYAR EN LA DIGITACIÓN Y ELABORACIÓN DE LOS DOCUMENTOS EN Y PARA LA ORGANIZACIÓN DEL EVENTO. 2) APOYAR EN LA GESTIÓN DOCUMENTAL A LOS PROCESOS Y TRÁMITES ADMINISTRATIVOS, ASÍ COMO ENVÍO Y RECIBO DE CORRESPONDENCIA PERTINENTE AL EVENTO. 3) APOYAR EN LOS TRÁMITES FINANCIEROS REFERENTE A LA REALIZACIÓN DEL EVENTO, EL CONTROL Y SEGUIMIENTO AL PRESUPUESTO, ASÍ COMO LOS RECURSOS INGRESADOS Y LA EJECUCIÓN DE ESTOS. 4) APOYAR EN EL SEGUIMIENTO DE LAS SOLICITUDES DE APOYO ENVIADAS REFERENTES AL APOYO AL EVENTO. 5) INFORMAR CONSTANTEMENTE A LOS PARTICIPANTES DE CAMBIOS EN EL CRONOGRAMA, PLAZOS, PRESENTACIÓN DE PONENCIAS Y LAS NOVEDADES. 6) DIFUNDIR Y DAR A CONOCER A LA COMUNIDAD ACADÉMICA EN GENERAL LA INFORMACIÓN REFERENTE AL CALENDARIO DEL EVENTO, REQUISITOS Y MEDIOS DE PAGO PARA PARTICIPAR EN EL MISMO. 7) APOYAR EN LA ELABORACIÓN DE ACTAS E INFORMES DE LAS ACTIVIDADES DESARROLLADAS PARA SU EJECUCIÓN. 8) APOYAR EL PROCESO DE ELABORACIÓN Y PUBLICACIÓN DE CERTIFICADOS Y CONSTANCIAS. 9) APOYAR EL PROCESO DE ELABORACIÓN Y PUBLICACIÓN DE LAS MEMORIAS DEL EVENTO CON ISSN. 10) APOYAR LAS ACTIVIDADES, PROCESOS Y REUNIONES REFERENTES AL FUNCIONAMIENTO DE LA SOCIEDAD LATINOAMERICANA DE ESTUDIOS INTERCULTURALES SOLEI. 11) ASISTIR A LAS REUNIONES CONVOCADAS POR LA FACULTAD DE CIENCIAS DE LA EDUCACIÓN, EL DOCTORADO EN EDUCACIÓN, INTERCULTURALIDAD Y TERRITORIO Y CON LAS DEPENDENCIAS QUE LO REQUIERAN. </t>
  </si>
  <si>
    <t>CO1.REQ.6550526</t>
  </si>
  <si>
    <t>OPSP-FCE-0029-2024</t>
  </si>
  <si>
    <t>https://community.secop.gov.co/Public/Tendering/OpportunityDetail/Index?noticeUID=CO1.NTC.6434915&amp;isFromPublicArea=True&amp;isModal=False</t>
  </si>
  <si>
    <t>ALEXANDER ORTIZ PCAÑA</t>
  </si>
  <si>
    <t>ANA KAROLINA MELENDEZ VARELA</t>
  </si>
  <si>
    <t xml:space="preserve">EN EL MARCO DEL DOCTORADO EN CIENCIAS DE LA EDUCACIÓN EL CONTRATISTA DESARROLLARÁ LAS SIGUIENTES ACTIVIDADES: 1. GESTIONAR DEL REGISTRO, SEGUIMIENTO ACADÉMICO DE LOS ESTUDIANTES Y SISTEMATIZACIÓN DEL DESARROLLO DE LAS ACTIVIDADES ACADÉMICAS PRESENCIALES DEL PROGRAMA DE DOCTORADO. 2. APOYAR A FORMULACIÓN, SEGUIMIENTO Y DESARROLLO DEL CRONOGRAMA ACADÉMICO DEL DOCTORADO. 3. ATENDER DE ASPIRANTES, ESTUDIANTES Y DOCENTES INVITADOS DEL PROGRAMA DE DOCTORADO, ATENCIÓN TELEFÓNICA Y DIGITAL, ENVÍO DE CORRESPONDENCIA DEL DOCTORADO. 4. SISTEMATIZAR LOS PROGRAMAS Y MICRODISEÑOS CURRICULARES DE LAS DIVERSAS COHORTES DEL PROGRAMA. 5. APOYAR EN LA ASISTENCIA ACADÉMICA EN LA RECEPCIÓN DE TRÁMITES Y SOLICITUDES PRESENTADAS ANTE EL COMITÉ ACADÉMICO DEL DOCTORADO (CADE) Y LA ELABORACIÓN DE ACTAS E INFORMES DE LA ACTIVIDAD DESARROLLADA POR EL MISMO. 6. APOYAR A LA GESTIÓN Y SEGUIMIENTO DEL PLAN DE ACCIÓN Y DE MEJORAMIENTO DEL DOCTORADO. 7. APOYAR EN EL PROCESO DE MATRÍCULA Y REGISTRO ACADÉMICO DE LOS ESTUDIANTES DE LAS COHORTES 99-8, 84-7, 72-6, 66-5, 58-4, 50-3, 40-2 Y 35-1 DEL DOCTORADO. 8. SISTEMATIZAR LAS EVALUACIONES ACADÉMICAS DE SEMINARIOS Y TALLERES DE LA NUEVA COHORTE DEL DOCTORADO. 9. ASISTIR A LAS ACTIVIDADES GENERALES PROGRAMADAS POR LA FACULTAD DE CIENCIAS DE LA EDUCACIÓN Y LA DIRECCIÓN DE CENTRO DE POSTGRADOS Y FORMACIÓN CONTINUA. 10. REALIZAR SEGUIMIENTO, REPORTE DE LA SITUACIÓN ACADÉMICA DE LOS ESTUDIANTES ATENDIDOS, ACTIVOS, APLAZADOS Y RETIRADOS; ASÍ COMO EL CUMPLIMIENTO DEL REQUISITO DEL MANEJO DE UNA SEGUNDA LENGUA (TAL COMO LO EXIGE EL REGLAMENTO ESTUDIANTIL DE RUDECOLOMBIA). 11. REALIZAR LA PROGRAMACIÓN DEL CICLO DE CONVERSARES ALTERATIVOS DEL PROGRAMA Y APOYAR SU DIFUSIÓN Y DESARROLLO CON LA COMUNIDAD ACADÉMICA DEL PROGRAMA. 12. APOYAR EL REGISTRO Y CONTROLAR EL INGRESO DE NOTAS FINALES DE LOS ESTUDIANTES, SEGUIMIENTO A CRÉDITOS CURSADOS Y PENDIENTES EN EL DOCTORADO. 14) APOYAR LA ACTUALIZACIÓN DE INFORMACIÓN EN LA PÁGINA WEB DEL PROGRAMA Y APOYAR LA VISIBILIDAD DE ESTA. 13. GENERAR INFORMES, REPORTES ACADÉMICOS, CONSTRUCCIÓN Y MANEJO DE BASES DE DATOS SOLICITADAS POR LAS DIFERENTES DEPENDENCIAS DE LA UNIVERSIDAD Y LOS QUE DEMANDE EL PROGRAMA. 14. APOYAR LAS ACTIVIDADES ACADÉMICAS DE DOCENTES INVITADOS EN LA REALIZACIÓN DE TALLERES, SEMINARIOS, SUFICIENCIAS Y DEFENSAS DE TESIS DOCTORALES DE LOS ESTUDIANTES, COORDINAR LOS REQUERIMIENTOS PARA SU REALIZACIÓN, VELAR POR LA BUENA ADMINISTRACIÓN DE LOS RECURSOS DEL PROGRAMA. 15. ELABORAR Y PRESENTAR LOS INFORMES E INFORMACIÓN SOLICITADA POR LA RED DE UNIVERSIDADES ESTATALES DE COLOMBIA – RUDECOLOMBIA. </t>
  </si>
  <si>
    <t>CO1.REQ.6550084</t>
  </si>
  <si>
    <t>OPSP-FCE-0028-2024</t>
  </si>
  <si>
    <t>https://community.secop.gov.co/Public/Tendering/OpportunityDetail/Index?noticeUID=CO1.NTC.6430754&amp;isFromPublicArea=True&amp;isModal=False</t>
  </si>
  <si>
    <t>LUIS DAVID GAMARRA ROSADO</t>
  </si>
  <si>
    <t xml:space="preserve">QUE LA CONTRATISTA REALICE LAS SIGUIENTES ACTIVIDADES EN EL PROGRAMA DE DOCTORADO EN EDUCACIÓN, INTERCULTURALIDAD Y TERRITORIO: 1. APOYAR EN FORMULACIÓN, SEGUIMIENTO Y DESARROLLO DEL CRONOGRAMA ACADÉMICO DEL DOCTORADO. 2. ATENDER A LOS ASPIRANTES, ESTUDIANTES Y DOCENTES INVITADOS DEL PROGRAMA DE DOCTORADO, ATENCIÓN TELEFÓNICA Y DIGITAL, ENVÍO DE CORRESPONDENCIA DEL DOCTORADO. 3. SISTEMATIZAR LOS PROGRAMAS Y MICRODISEÑOS CURRICULARES DEL PROGRAMA. 4. APOYAR A LA ASISTENCIA ACADÉMICA EN LA RECEPCIÓN DE TRÁMITES Y SOLICITUDES PRESENTADAS ANTE EL CONSEJO DE PROGRAMA DEL DOCTORADO Y LA ELABORACIÓN DE ACTAS E INFORMES DE LA ACTIVIDAD DESARROLLADA POR EL MISMO. 5. APOYAR EL SEGUIMIENTO, GENERACIÓN DE INFORMES, REPORTE DE LA SITUACIÓN ACADÉMICA DE LOS ESTUDIANTES. 6. APOYAR EL SEGUIMIENTO A LA SUSCRIPCIÓN Y VINCULACIÓN ACTIVA DE LOS ESTUDIANTES A LOS GRUPOS DE INVESTIGACIÓN DEL DOCTORADO. 7. APOYAR EL REGISTRO Y CONTROLAR EL INGRESO DE NOTAS FINALES DE LOS ESTUDIANTES, SEGUIMIENTO A CRÉDITOS CURSADOS Y PENDIENTES EN EL DOCTORADO. 8. APOYAR LOS PROCESOS ACADÉMICOS EN EL MARCO DE LA AUTOEVALUACIÓN DEL PROGRAMA. 9. APOYAR A LA GESTIÓN Y ORGANIZACIÓN DE LAS ACTIVIDADES ACADÉMICAS DE DOCENTES INVITADOS EN LA REALIZACIÓN DE TALLERES Y SEMINARIOS, COORDINAR LOS REQUERIMIENTOS PARA SU REALIZACIÓN, VELAR POR LA BUENA ADMINISTRACIÓN DE LOS RECURSOS DEL PROGRAMA. 10. ASISTIR A LAS ACTIVIDADES GENERALES PROGRAMADAS POR LA FACULTAD DE CIENCIAS DE LA EDUCACIÓN Y LA DIRECCIÓN DEL CENTRO DE POSTGRADOS Y FORMACIÓN CONTINUA. </t>
  </si>
  <si>
    <t>CO1.REQ.6546057</t>
  </si>
  <si>
    <t>OPSP-FCE-0027-2024</t>
  </si>
  <si>
    <t>https://community.secop.gov.co/Public/Tendering/OpportunityDetail/Index?noticeUID=CO1.NTC.6430476&amp;isFromPublicArea=True&amp;isModal=False</t>
  </si>
  <si>
    <t>MARGARITA ROSA BARRAZA HERAS</t>
  </si>
  <si>
    <t xml:space="preserve">APOYAR AL DECANO EN LA COORDINACIÓN ACADÉMICA DEL PROGRAMA MAESTRÍA EN EDUCACIÓN SUE CARIBE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 5) APOYAR AL DECANO EN LA PROMOCIÓN DE SUSCRIPCIÓN DE ACUERDOS Y CONVENIOS NACIONALES E INTERNACIONALES EN BENEFICIO DEL CENTRO DE POSGRADOS Y DE FORMACIÓN CONTINUA 6) APOYAR AL DECANO EN EL ESTUDIO DE LAS HOJAS DE VIDA PARA LA VINCULACIÓN DE DOCENTES DE CÁTEDRA AL CENTRO DE POSGRADOS Y DE FORMACIÓN CONTINUA. 7) APOYAR AL DECANO EN EL DISEÑO DE PROGRAMAS DE CAPACITACIÓN A LOS DOCENTES DE LOS PROGRAMAS ACADÉMICOS DE POSGRADOS DE LA FACULTAD. 8) APOYAR AL DECANO EN LA REALIZACIÓN DE LA EVALUACIÓN DEL DESEMPEÑO DEL PERSONAL DOCENTE DE LA FACULTAD. 9) APOYAR AL DECANO EN LAS INICIATIVAS DE MERCADEO GESTIONADAS POR EL CENTRO DE POSGRADOS Y FORMACIÓN CONTINUA. 10) APOYAR EN EL ACOPIO, ORGANIZACIÓN Y SISTEMATIZACIÓN DE LA INFORMACIÓN RELACIONADA CON LOS PROCESOS DE AUTOEVALUACIÓN EN LOS PROGRAMAS ADSCRITOS A LA FACULTAD DE CIENCIAS DE LA EDUCACIÓN. 11) ASESORAR EN LA CONSOLIDACIÓN DE LA INFORMACIÓN RELACIONADA CON EL PROCESO DE AUTOEVALUACIÓN EN LAS ÁREAS DE FORMACIÓN EN LICENCIATURAS DE ARTES, TECNOLOGÍA, LENGUAS EXTRANJERAS, EDUCACIÓN CAMPESINA Y RURAL, EDUCACIÓN INFANTIL, QUÍMICA, MATEMÁTICAS, ETNOEDUCACIÓN, CIENCIAS NATURALES Y LENGUA CASTELLANA. 12) ASISTIR A LAS ACTIVIDADES GENERALES PROGRAMADAS POR LA FACULTAD DE CIENCIAS DE LA EDUCACIÓN RELACIONADA CON LOS PROCESOS DE AUTOEVALUACIÓN. </t>
  </si>
  <si>
    <t>CO1.REQ.6545931</t>
  </si>
  <si>
    <t>OPSP-FCE-0026-2024</t>
  </si>
  <si>
    <t>https://community.secop.gov.co/Public/Tendering/OpportunityDetail/Index?noticeUID=CO1.NTC.6430199&amp;isFromPublicArea=True&amp;isModal=False</t>
  </si>
  <si>
    <t>JENNIFER TATIANA ORTIZ SEGRERA</t>
  </si>
  <si>
    <t xml:space="preserve">EN EL MARCO DEL DOCTORADO EN EDUCACIÓN, INTERCULTURALIDAD Y TERRITORIO EL CONTRATISTA DESARROLLARÁ LAS SIGUIENTES ACTIVIDADES: 1. APOYAR A LA GESTIÓN DE LOS RECURSOS DE APOYO TÉCNICO Y LOGÍSTICO PARA EL FUNCIONAMIENTO DEL DOCTORADO. 2. RECEPCIONAR Y ENVIAR CORRESPONDENCIA, ATENCIÓN TELEFÓNICA Y DIGITAL, SISTEMATIZACIÓN DEL ARCHIVO DOCUMENTAL (FÍSICO Y DIGITAL) DEL DOCTORADO. ATENCIÓN DE ASPIRANTES, ESTUDIANTES Y DOCENTES INVITADOS DEL PROGRAMA DE DOCTORADO. 3. APOYAR EN LA ELABORACIÓN TÉCNICA DEL PRESUPUESTO ANUAL DE FUNCIONAMIENTO DEL PROGRAMA, EN EL MARCO DE LOS PROCESOS Y PROCEDIMIENTOS INSTITUCIONALES. 4. APOYAR ADMINISTRATIVAMENTE EL PROCESO DE MATRÍCULA Y REGISTRO ACADÉMICO DE LOS ESTUDIANTES, ASÍ COMO SEGUIMIENTO Y GESTIÓN DE LA CARTERA FINANCIERA DEL DOCTORADO. 5. ELABORAR Y ANALIZAR REPORTES ADMINISTRATIVOS Y FINANCIEROS DEL DOCTORADO. 6. APOYAR LA CONSTRUCCIÓN Y MANEJO DE BASES DE DATOS; FORMULACIÓN Y SEGUIMIENTO DEL PLAN DE ACCIÓN DEL DOCTORADO. 7. APOYAR A LA GESTIÓN DE LOS PROCESOS DE VINCULACIÓN Y EVALUACIÓN DE LOS DOCENTES INVITADOS AL DOCTORADO, COORDINAR LOS REQUERIMIENTOS PARA LA REALIZACIÓN DE SUS ACTIVIDADES, VELAR POR LA BUENA ADMINISTRACIÓN DE LOS RECURSOS DEL PROGRAMA. 8. APOYAR LOS PROCESOS ADMINISTRATIVOS EN EL MARCO DE LA AUTOEVALUACIÓN DEL PROGRAMA. 9. APOYAR LA ACTUALIZACIÓN DE INFORMACIÓN EN LA PÁGINA WEB DEL PROGRAMA Y APOYAR LA VISIBILIDAD DE LA MISMA. 10. ASISTIR A LAS ACTIVIDADES GENERALES, ELABORACIÓN Y PRESENTACIÓN DE INFORMES E INFORMACIÓN SOLICITADA POR LA FACULTAD Y/O CENTRO DE POSTGRADOS Y FORMACIÓN CONTINUA. </t>
  </si>
  <si>
    <t>CO1.REQ.6545901</t>
  </si>
  <si>
    <t>OPSP-FCE-0025-2024</t>
  </si>
  <si>
    <t>https://community.secop.gov.co/Public/Tendering/OpportunityDetail/Index?noticeUID=CO1.NTC.6430270&amp;isFromPublicArea=True&amp;isModal=False</t>
  </si>
  <si>
    <t>KATHERIN VANESSA SEQUEDA ROMERO</t>
  </si>
  <si>
    <t>BRINDAR APOYO A LA COORDINACIÓN DE EDUCACIÓN CONTINUA DE LA FACULTAD DE EDUCACIÓN, PARA LO CUAL EL CONTRATISTA DEBERÁ ADELANTAR LAS SIGUIENTES ACTIVIDADES: 1) BRINDAR APOYO SEGUIMIENTO AL PROCESO DE MATRÍCULA DE LOS ESTUDIANTES DE PROGRAMAS EDUCACIÓN CONTINUA DE LA FACULTAD DE CIENCIAS DE LA EDUCACIÓN 2) APOYAR EN LA ELABORACIÓN DE LOS INFORMES REQUERIDOS ACERCA DE LA SITUACIÓN ACADÉMICA Y FINANCIERA DE LOS PROGRAMAS EDUCACIÓN CONTINUA DE LA FACULTAD DE CIENCIAS DE LA EDUCACIÓN 3) APOYAR EN LA CONSOLIDACIÓN Y EN LA ACTUALIZACIÓN DE LA BASE DE DATOS HISTÓRICA Y ARCHIVOS CON INFORMACIÓN ACADÉMICA Y FINANCIERA DE LOS PROGRAMAS. 4) APOYAR EN LA TOMA DE CONTROL DE ASISTENCIA A CLASES MEDIANTE EL FORMATO GENERADO POR AYRE. 5) APOYAR EN LA ORGANIZACIÓN DE LOGÍSTICA EN CUANTO A SALONES, EQUIPOS AUDIOVISUALES PARA QUE LOS DOCENTES PUEDAN CUMPLIR LOS HORARIOS DE CLASES CONTEMPLADOS EN LA PROGRAMACIÓN SEMANAL. 6) RENDIR INFORME A SU RESPECTIVO INTERVENIR DE LAS ACTIVIDADES DESARROLLADAS DURANTE EL MES.</t>
  </si>
  <si>
    <t>CO1.REQ.6545861</t>
  </si>
  <si>
    <t>OPSP-FCE-0024-2024</t>
  </si>
  <si>
    <t>https://community.secop.gov.co/Public/Tendering/OpportunityDetail/Index?noticeUID=CO1.NTC.6379877&amp;isFromPublicArea=True&amp;isModal=False</t>
  </si>
  <si>
    <t>NATALY COHEN MALDONADO</t>
  </si>
  <si>
    <t>CO1.REQ.6493865</t>
  </si>
  <si>
    <t>OPSP-FCE-0023-2024</t>
  </si>
  <si>
    <t>https://community.secop.gov.co/Public/Tendering/OpportunityDetail/Index?noticeUID=CO1.NTC.6379912&amp;isFromPublicArea=True&amp;isModal=False</t>
  </si>
  <si>
    <t>ANDREINA FIDELINA VILLA AREVALO</t>
  </si>
  <si>
    <t xml:space="preserve">QUE LA CONTRATISTA REALICE LAS SIGUIENTES ACTIVIDADES EN EL PROGRAMA DE LICENCIATURA EN EDUCACION CAMPESINA Y RURAL: 1. APOYAR EN EL CUMPLIMIENTO DE LOS PROCEDIMIENTOS, PROTOCOLOS, GUÍAS Y AGENDAS DISEÑADOS PARA EL ÓPTIMO FUNCIONAMIENTO DEL PROGRAMA. 2. APOYAR EN LA PROYECCIÓN, RADICACIÓN Y GESTIÓN DE LAS COMUNICACIONES INTERNAS Y EXTERNAS DEL PROGRAMA. 3. APOYAR EL DISEÑO Y MEDICIÓN DE INDICADORES DE GESTIÓN DEL ÁREA DEL PROGRAMA. 4. APOYAR LA ELABORACIÓN Y PRESENTACIÓN DE RESULTADOS DE LA GESTIÓN DEL PROGRAMA. 5. APOYAR EN LA ADECUADA, OPORTUNA, EFICIENTE, EFICAZ Y AMABLE ATENCIÓN AL USUARIO, EN LA PRESTACIÓN DE SERVICIOS DE ESTUDIANTES Y DOCENTES. 7. INFORMAR OPORTUNAMENTE SOBRE SITUACIONES QUE AFECTEN EL DESARROLLO DE LAS ACTIVIDADES DEL PROGRAMA. 8. APOYAR EN LA ATENCIÓN OPORTUNA Y ADECUADA DE LAS PETICIONES, QUEJAS, RECLAMOS Y SUGERENCIAS, RELACIONADAS CON LOS SERVICIOS DEL PROGRAMA, DE ESTUDIANTES Y DOCENTES. 9. APOYAR EL CUMPLIMIENTO DE LAS RESPONSABILIDADES Y COMPETENCIAS ESTABLECIDAS EN LOS SISTEMAS DE GESTIÓN INTEGRAL Y EL MODELO ESTÁNDAR DE CONTROL INTERNO, ASÍ COMO FACILITAR LOS DOCUMENTOS Y SOPORTES QUE LE SEAN SOLICITADOS POR LAS INSTANCIAS COMPETENTES. 10. CUMPLIR CON LAS ACTIVIDADES Y RESPONSABILIDADES ESTABLECIDAS EN LAS LEYES QUE ENMARCAN EL SISTEMA DE GESTIÓN DE SEGURIDAD Y SALUD EN EL TRABAJO. 11. APOYAR LA PLANEACIÓN, EJECUCIÓN Y SEGUIMIENTO DE LAS ACTIVIDADES ACADÉMICO-ADMINISTRATIVAS Y PROYECTOS DEL PROGRAMA. 12. ELABORAR DOCUMENTOS E INFORMES DE GESTIÓN DEL PROGRAMA. 13. APOYAR LOS PROCESOS DE REGISTRO, ANÁLISIS Y PROCESAMIENTO DE BASES DE DATOS Y ESTADÍSTICAS DEL PROGRAMA. 14. APOYAR EN LA ACTUALIZACIÓN Y PROTECCIÓN DE LOS REGISTROS EN LOS SISTEMAS DE INFORMACIÓN ASOCIADOS A SUS ACTIVIDADES. 15. APOYAR EN CARGUE DE LA ASIGNACIÓN ACADÉMICA EN LA PLATAFORMA PARA LA PROGRAMACIÓN Y PROCESOS ACADÉMICOS. 16. APOYAR EN LA REVISIÓN Y ENVÍO DE LA NÓMINA DE LOS DOCENTES ADSCRITOS EN SU PROGRAMA ACADÉMICO. 17. APOYAR EN EL PROCESO DE AUTOEVALUACIÓN DE SU PROGRAMA. </t>
  </si>
  <si>
    <t>CO1.REQ.6493552</t>
  </si>
  <si>
    <t>OPSP-FCE-0022-2024</t>
  </si>
  <si>
    <t>https://community.secop.gov.co/Public/Tendering/OpportunityDetail/Index?noticeUID=CO1.NTC.6357367&amp;isFromPublicArea=True&amp;isModal=False</t>
  </si>
  <si>
    <t>NATALIA VASQUEZ VILORIA</t>
  </si>
  <si>
    <t xml:space="preserve">QUE LA CONTRATISTA REALICE LAS SIGUIENTES ACTIVIDADES EN EL PROGRAMA DE LICENCIATURA EN MATEMATICAS: 1. APOYAR EN EL CUMPLIMIENTO DE LOS PROCEDIMIENTOS, PROTOCOLOS, GUÍAS Y AGENDAS DISEÑADOS PARA EL ÓPTIMO FUNCIONAMIENTO DEL PROGRAMA. 2. APOYAR EN LA PROYECCIÓN, RADICACIÓN Y GESTIÓN DE LAS COMUNICACIONES INTERNAS Y EXTERNAS DEL PROGRAMA. 3. APOYAR EL DISEÑO Y MEDICIÓN DE INDICADORES DE GESTIÓN DEL ÁREA DEL PROGRAMA. 4. APOYAR LA ELABORACIÓN Y PRESENTACIÓN DE RESULTADOS DE LA GESTIÓN DEL PROGRAMA. 5. APOYAR EN LA ADECUADA, OPORTUNA, EFICIENTE, EFICAZ Y AMABLE ATENCIÓN AL USUARIO, EN LA PRESTACIÓN DE SERVICIOS DE ESTUDIANTES Y DOCENTES. 7. INFORMAR OPORTUNAMENTE SOBRE SITUACIONES QUE AFECTEN EL DESARROLLO DE LAS ACTIVIDADES DEL PROGRAMA. 8. APOYAR EN LA ATENCIÓN OPORTUNA Y ADECUADA DE LAS PETICIONES, QUEJAS, RECLAMOS Y SUGERENCIAS, RELACIONADAS CON LOS SERVICIOS DEL PROGRAMA, DE ESTUDIANTES Y DOCENTES. 9. APOYAR EL CUMPLIMIENTO DE LAS RESPONSABILIDADES Y COMPETENCIAS ESTABLECIDAS EN LOS SISTEMAS DE GESTIÓN INTEGRAL Y EL MODELO ESTÁNDAR DE CONTROL INTERNO, ASÍ COMO FACILITAR LOS DOCUMENTOS Y SOPORTES QUE LE SEAN SOLICITADOS POR LAS INSTANCIAS COMPETENTES. 10. CUMPLIR CON LAS ACTIVIDADES Y RESPONSABILIDADES ESTABLECIDAS EN LAS LEYES QUE ENMARCAN EL SISTEMA DE GESTIÓN DE SEGURIDAD Y SALUD EN EL TRABAJO. 11. APOYAR LA PLANEACIÓN, EJECUCIÓN Y SEGUIMIENTO DE LAS ACTIVIDADES ACADÉMICO-ADMINISTRATIVAS Y PROYECTOS DEL PROGRAMA. 12. ELABORAR DOCUMENTOS E INFORMES DE GESTIÓN DEL PROGRAMA. 13. APOYAR LOS PROCESOS DE REGISTRO, ANÁLISIS Y PROCESAMIENTO DE BASES DE DATOS Y ESTADÍSTICAS DEL PROGRAMA. 14. APOYAR EN LA ACTUALIZACIÓN Y PROTECCIÓN DE LOS REGISTROS EN LOS SISTEMAS DE INFORMACIÓN ASOCIADOS A SUS ACTIVIDADES. 15. APOYAR EN CARGUE DE LA ASIGNACIÓN ACADÉMICA EN LA PLATAFORMA PARA LA PROGRAMACIÓN Y PROCESOS ACADÉMICOS. 16. APOYAR EN LA REVISIÓN Y ENVÍO DE LA NÓMINA DE LOS DOCENTES ADSCRITOS EN SU PROGRAMA ACADÉMICO. 17. APOYAR EN EL PROCESO DE AUTOEVALUACIÓN DE SU PROGRAMA. </t>
  </si>
  <si>
    <t>CO1.REQ.6471826</t>
  </si>
  <si>
    <t>OPSP-FCE-0021-2024</t>
  </si>
  <si>
    <t>https://community.secop.gov.co/Public/Tendering/OpportunityDetail/Index?noticeUID=CO1.NTC.6357353&amp;isFromPublicArea=True&amp;isModal=False</t>
  </si>
  <si>
    <t>DANIELA MARIA FERNANDEZ NORIEGA</t>
  </si>
  <si>
    <t xml:space="preserve">QUE LA CONTRATISTA REALICE LAS SIGUIENTES ACTIVIDADES EN EL PROGRAMA DE LICENCIATURA EN CIENCIAS NATURALES Y EDUCACIÓN AMBIENTAL: 1. APOYAR EN EL CUMPLIMIENTO DE LOS PROCEDIMIENTOS, PROTOCOLOS, GUÍAS Y AGENDAS DISEÑADOS PARA EL ÓPTIMO FUNCIONAMIENTO DEL PROGRAMA. 2. APOYAR EN LA PROYECCIÓN, RADICACIÓN Y GESTIÓN DE LAS COMUNICACIONES INTERNAS Y EXTERNAS DEL PROGRAMA. 3. APOYAR EL DISEÑO Y MEDICIÓN DE INDICADORES DE GESTIÓN DEL ÁREA DEL PROGRAMA. 4. APOYAR LA ELABORACIÓN Y PRESENTACIÓN DE RESULTADOS DE LA GESTIÓN DEL PROGRAMA. 5. APOYAR EN LA ADECUADA, OPORTUNA, EFICIENTE, EFICAZ Y AMABLE ATENCIÓN AL USUARIO, EN LA PRESTACIÓN DE SERVICIOS DE ESTUDIANTES Y DOCENTES. 7. INFORMAR OPORTUNAMENTE SOBRE SITUACIONES QUE AFECTEN EL DESARROLLO DE LAS ACTIVIDADES DEL PROGRAMA. 8. APOYAR EN LA ATENCIÓN OPORTUNA Y ADECUADA DE LAS PETICIONES, QUEJAS, RECLAMOS Y SUGERENCIAS, RELACIONADAS CON LOS SERVICIOS DEL PROGRAMA, DE ESTUDIANTES Y DOCENTES. 9. APOYAR EL CUMPLIMIENTO DE LAS RESPONSABILIDADES Y COMPETENCIAS ESTABLECIDAS EN LOS SISTEMAS DE GESTIÓN INTEGRAL Y EL MODELO ESTÁNDAR DE CONTROL INTERNO, ASÍ COMO FACILITAR LOS DOCUMENTOS Y SOPORTES QUE LE SEAN SOLICITADOS POR LAS INSTANCIAS COMPETENTES. 10. CUMPLIR CON LAS ACTIVIDADES Y RESPONSABILIDADES ESTABLECIDAS EN LAS LEYES QUE ENMARCAN EL SISTEMA DE GESTIÓN DE SEGURIDAD Y SALUD EN EL TRABAJO. 11. APOYAR LA PLANEACIÓN, EJECUCIÓN Y SEGUIMIENTO DE LAS ACTIVIDADES ACADÉMICO-ADMINISTRATIVAS Y PROYECTOS DEL PROGRAMA. 12. ELABORAR DOCUMENTOS E INFORMES DE GESTIÓN DEL PROGRAMA. 13. APOYAR LOS PROCESOS DE REGISTRO, ANÁLISIS Y PROCESAMIENTO DE BASES DE DATOS Y ESTADÍSTICAS DEL PROGRAMA. 14. APOYAR EN LA ACTUALIZACIÓN Y PROTECCIÓN DE LOS REGISTROS EN LOS SISTEMAS DE INFORMACIÓN ASOCIADOS A SUS ACTIVIDADES. 15. APOYAR EN CARGUE DE LA ASIGNACIÓN ACADÉMICA EN LA PLATAFORMA PARA LA PROGRAMACIÓN Y PROCESOS ACADÉMICOS. 16. APOYAR EN LA REVISIÓN Y ENVÍO DE LA NÓMINA DE LOS DOCENTES ADSCRITOS EN SU PROGRAMA ACADÉMICO. 17. APOYAR EN EL PROCESO DE AUTOEVALUACIÓN DE SU PROGRAMA. </t>
  </si>
  <si>
    <t>CO1.REQ.6471639</t>
  </si>
  <si>
    <t>OPSP-FCE-0020-2024</t>
  </si>
  <si>
    <t>https://community.secop.gov.co/Public/Tendering/OpportunityDetail/Index?noticeUID=CO1.NTC.6326202&amp;isFromPublicArea=True&amp;isModal=False</t>
  </si>
  <si>
    <t>PATRICIA OSUNA PAZ</t>
  </si>
  <si>
    <t>COMPRA DE TRES (3) HP COMPUTADORA DE ESCRITORIO HP PRO SFF 400 G9 - INTEL CORE I5 12A GEN I5-12500 HEXA-CORE (6 CORE) 3GHZ -16GB RAM DDR4 SDRAM - 512GB M.2 PCI EXPRESS NVME SSD - FORMATO PEQUEDO - INTEL Q670 CHIP - WINDOWS 11 PRO - INTEL DDR4 SDRAM - IEEE 802.11AX - 180W, MONITOR SAMSUNG 22" FHD, UN (1) MIXER BEHRINGER DE 12 CANALES Y UN (1) MICRÓFONO CON BASE PARA LA FACULTAD DE CIENCIAS DE LA EDUCACIÓN</t>
  </si>
  <si>
    <t>CO1.REQ.6440904</t>
  </si>
  <si>
    <t>ODC-FCE-0002-2024</t>
  </si>
  <si>
    <t>https://community.secop.gov.co/Public/Tendering/OpportunityDetail/Index?noticeUID=CO1.NTC.5911309&amp;isFromPublicArea=True&amp;isModal=False</t>
  </si>
  <si>
    <t xml:space="preserve">COMPRA DE POLY ESTUDIO - SISTEMA DE VIDEOCONFERENCIA USB 4K (POLYCOM), TELEVISOR SAMSUNG TELEVISOR SAMSUNG LED 55", SOPORTE TV MOVIL PREMIUN NB 32A65", COMPUTADOR DELL PORTÁTIL - (15.6") - FULL HD - 1920 X 1080 - AMD RYZEN 5 5500U HEXA-CORE (6 CORE) 2.10GHZ - 16GB TOTAL RAM - 512GB SSD - PLATA - AMD CHIP - - AMD RADEON GRAPHICS, MICRÓFONO DE SOLAPA, MICRÓFONOS CON BASE, CONTROLADOR DE LUCES PRO DJ PC192DMX CONTROLADOR DMX PC192, TRIPODE LIGHT STAND MTETRÍPODE PARA LUCES DJ PROFESIONAL O FIESTAS, LUZ PARA BAR O DISCOTECA DMX 36 LED ACTIVADA POR SONIDO DJ Y CAMARA LOGITECH C920S PRO, WEBCAM HD / VIDEOCHATS EN FULL HD 1080P, PARA LA FACULTAD DE CIENCIAS DE LA EDUCACIÓN. </t>
  </si>
  <si>
    <t>CO1.REQ.6022108</t>
  </si>
  <si>
    <t>ODC-FCE-0001-2024</t>
  </si>
  <si>
    <t>https://community.secop.gov.co/Public/Tendering/OpportunityDetail/Index?noticeUID=CO1.NTC.5876440&amp;isFromPublicArea=True&amp;isModal=False</t>
  </si>
  <si>
    <t>JAIME ALFONSO LARGE MACHI</t>
  </si>
  <si>
    <t xml:space="preserve">SERVICIO DE LITOGRÁFICO DE 200 INSIGNIAS PARA ESTUDIANTES DE PRÁCTICA PROFESIONAL DE LOS DIFERENTES PROGRAMAS DE PREGRADO DE LA FACULTAD DE CIENCIAS DE LA EDUCACIÓN, 10 TROFEOS DE PREMIACIÓN MARCADOS EN SUBLIMACIÓN, 250 CARPETAS PLASTIFICADAS CON LOGOS INSTITUCIONALES, 250 ESCARAPELAS ESTILO CONGRESO CON IMPRESIÓN Y CORDÓN, 30 MUG CON LOGOS INSTITUCIONALES, 29 TERMOS CON LOGOS INSTITUCIONALES, 450 CERTIFICADOS IMPRESOS EN LÁSER COLOR EN PAPEL OPALINA DE 220 GRAMOS A FULL COLOR EN PAPEL DE SEGURIDAD Y 50 MEDALLAS CON IMPRESIÓN RESINADA PARA LA FACULTAD DE CIENCIAS DE LA EDUCACIÓN. </t>
  </si>
  <si>
    <t>CO1.REQ.5987532</t>
  </si>
  <si>
    <t>OPS-FCE-0019-2024</t>
  </si>
  <si>
    <t>https://community.secop.gov.co/Public/Tendering/OpportunityDetail/Index?noticeUID=CO1.NTC.5832332&amp;isFromPublicArea=True&amp;isModal=False</t>
  </si>
  <si>
    <t>HOTEL GRAM MARINA S.A.S.</t>
  </si>
  <si>
    <t xml:space="preserve">SERVICIO DE ALOJAMIENTO Y ALIMENTACIÓN PARA DOCENTE VISITANTES, CONFERENCISTAS E INVITADOS INTERNACIONALES DE LOS PROGRAMAS DE POSTGRADOS ADSCRITOS A LA FACULTAD DE CIENCIAS DE LA EDUCACIÓN DURANTE LA VIGENCIA DEL AÑO 2024. </t>
  </si>
  <si>
    <t>CO1.REQ.5942602</t>
  </si>
  <si>
    <t>OPS-FCE-0018-2024</t>
  </si>
  <si>
    <t>https://community.secop.gov.co/Public/Tendering/OpportunityDetail/Index?noticeUID=CO1.NTC.5718067&amp;isFromPublicArea=True&amp;isModal=False</t>
  </si>
  <si>
    <t>INVESIONES FERNATH S.A.S</t>
  </si>
  <si>
    <t>SERVICIO DE ALOJAMIENTO Y ALIMENTACIÓN PARA DOCENTE VISITANTES, CONFERENCISTAS E INVITADOS NACIONALES DE FACULTAD DE CIENCIAS DE LA EDUCACIÓN DURANTE LA VIGENCIA DEL AÑO 2024</t>
  </si>
  <si>
    <t>CO1.REQ.5827066</t>
  </si>
  <si>
    <t>OPS-FCE-0017-2024</t>
  </si>
  <si>
    <t>https://community.secop.gov.co/Public/Tendering/OpportunityDetail/Index?noticeUID=CO1.NTC.5647179&amp;isFromPublicArea=True&amp;isModal=False</t>
  </si>
  <si>
    <t>CO1.REQ.5756617</t>
  </si>
  <si>
    <t>OPSP-FCE-0016-2024</t>
  </si>
  <si>
    <t>https://community.secop.gov.co/Public/Tendering/ContractNoticePhases/View?PPI=CO1.PPI.29568238&amp;isFromPublicArea=True&amp;isModal=False</t>
  </si>
  <si>
    <t xml:space="preserve">LORENA PATRICIA BERMUDEZ CASTAÑEDA </t>
  </si>
  <si>
    <t>APOYAR AL DECANO EN LA COORDINACIÓN ACADÉMICA DEL PROGRAMA ESPECIALIZACIÓN EN DOCENCIA UNIVERSITARIA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 5) APOYAR AL DECANO EN LA PROMOCIÓN DE SUSCRIPCIÓN DE ACUERDOS Y CONVENIOS NACIONALES E INTERNACIONALES EN BENEFICIO DEL CENTRO DE POSGRADOS Y DE FORMACIÓN CONTINUA 6) APOYAR AL DECANO EN EL ESTUDIO DE LAS HOJAS DE VIDA PARA LA VINCULACIÓN DE DOCENTES DE CÁTEDRA AL CENTRO DE POSGRADOS Y DE FORMACIÓN CONTINUA. 7) APOYAR AL DECANO EN EL DISEÑO DE PROGRAMAS DE CAPACITACIÓN A LOS DOCENTES DE LOS PROGRAMAS ACADÉMICOS DE POSGRADOS DE LA FACULTAD. 8) APOYAR AL DECANO EN LA REALIZACIÓN DE LA EVALUACIÓN DEL DESEMPEÑO DEL PERSONAL DOCENTE DE LA FACULTAD. 9) APOYAR AL DECANO EN LAS INICIATIVAS DE MERCADEO GESTIONADAS POR EL CENTRO DE POSGRADOS Y FORMACIÓN CONTINUA.</t>
  </si>
  <si>
    <t>CO1.REQ.5660741</t>
  </si>
  <si>
    <t>OPSP-FCE-0015-2024</t>
  </si>
  <si>
    <t>https://community.secop.gov.co/Public/Tendering/OpportunityDetail/Index?noticeUID=CO1.NTC.5548073&amp;isFromPublicArea=True&amp;isModal=False</t>
  </si>
  <si>
    <t xml:space="preserve">QUE LA CONTRATISTA REALICE LAS SIGUIENTES ACTIVIDADES EN EL PROGRAMA DE LICENCIATURA EN ARTES: 1. APOYAR EN EL CUMPLIMIENTO DE LOS PROCEDIMIENTOS, PROTOCOLOS, GUÍAS Y AGENDAS DISEÑADOS PARA EL ÓPTIMO FUNCIONAMIENTO DEL PROGRAMA. 2. APOYAR EN LA PROYECCIÓN, RADICACIÓN Y GESTIÓN DE LAS COMUNICACIONES INTERNAS Y EXTERNAS DEL PROGRAMA. 3. APOYAR EN LA ACTUALIZACIÓN DEL ARCHIVO DE GESTIÓN DEL PROGRAMA Y VERIFICAR SU ADECUADO USO Y CONSERVACIÓN, CUMPLIENDO CON LAS NORMAS Y PROCEDIMIENTOS DISPUESTOS PARA TAL FIN. 4. APOYAR EN LA ADMINISTRACIÓN Y ACTUALIZACIÓN DEL INVENTARIO DE BIENES, MATERIALES E INSUMOS DEL PROGRAMA, VERIFICANDO SU EFICIENTE Y ADECUADO USO, ASÍ COMO ELABORAR Y PRESENTAR LOS INFORMES RESPECTIVOS. 5. APOYAR EL DISEÑO Y MEDICIÓN DE INDICADORES DE GESTIÓN DEL ÁREA DEL PROGRAMA. 6. APOYAR LA ELABORACIÓN Y PRESENTACIÓN DE RESULTADOS DE LA GESTIÓN DEL PROGRAMA. 7. APOYAR EN LA ADECUADA, OPORTUNA, EFICIENTE, EFICAZ Y AMABLE ATENCIÓN AL USUARIO, EN LA PRESTACIÓN DE SERVICIOS DE ESTUDIANTES Y DOCENTES. 8. INFORMAR OPORTUNAMENTE SOBRE SITUACIONES QUE AFECTEN EL DESARROLLO DE LAS ACTIVIDADES DEL PROGRAMA. 9. APOYAR EN LA ATENCIÓN OPORTUNA Y ADECUADA DE LAS PETICIONES, QUEJAS, RECLAMOS Y SUGERENCIAS, RELACIONADAS CON LOS SERVICIOS DEL PROGRAMA, DE ESTUDIANTES Y DOCENTES. 10. APOYAR EN EL CUMPLIMIENTO DE LAS NORMAS Y PROTOCOLOS DEL PLAN INSTITUCIONAL DE GESTIÓN AMBIENTAL – PIGA. 11. APOYAR EL CUMPLIMIENTO DE LAS RESPONSABILIDADES Y COMPETENCIAS ESTABLECIDAS EN LOS SISTEMAS DE GESTIÓN INTEGRAL Y EL MODELO ESTÁNDAR DE CONTROL INTERNO, ASÍ COMO FACILITAR LOS DOCUMENTOS Y SOPORTES QUE LE SEAN SOLICITADOS POR LAS INSTANCIAS COMPETENTES. 12. CUMPLIR CON LAS ACTIVIDADES Y RESPONSABILIDADES ESTABLECIDAS EN LAS LEYES QUE ENMARCAN EL SISTEMA DE GESTIÓN DE SEGURIDAD Y SALUD EN EL TRABAJO. 13. APOYAR LA PLANEACIÓN, EJECUCIÓN Y SEGUIMIENTO DE LAS ACTIVIDADES ACADÉMICO-ADMINISTRATIVAS Y PROYECTOS DEL PROGRAMA. 14. ELABORAR COMUNICACIONES, ACTOS ADMINISTRATIVOS, DOCUMENTOS E INFORMES DE GESTIÓN DEL PROGRAMA. 15. PROYECTAR, DESARROLLAR, RECOMENDAR Y EJECUTAR ACCIONES QUE PERMITAN MEJORAR LA GESTIÓN DE LOS SERVICIOS A CARGO DEL PROGRAMA. 16. APOYAR LOS PROCESOS DE REGISTRO, ANÁLISIS Y PROCESAMIENTO DE BASES DE DATOS Y ESTADÍSTICAS DEL PROGRAMA. 17. APOYAR EN LA ACTUALIZACIÓN Y PROTECCIÓN DE LOS REGISTROS EN LOS SISTEMAS DE INFORMACIÓN ASOCIADOS A SUS ACTIVIDADES. </t>
  </si>
  <si>
    <t>CO1.REQ.5656878</t>
  </si>
  <si>
    <t>OPSP-FCE-0014-2024</t>
  </si>
  <si>
    <t>https://community.secop.gov.co/Public/Tendering/OpportunityDetail/Index?noticeUID=CO1.NTC.5542229&amp;isFromPublicArea=True&amp;isModal=False</t>
  </si>
  <si>
    <t xml:space="preserve">QUE LA CONTRATISTA REALICE LAS SIGUIENTES ACTIVIDADES EN EL PROGRAMA DE LICENCIATURA EN CEDUCACIÓN CAMPESIONA Y RURAL: 1. APOYAR EN EL CUMPLIMIENTO DE LOS PROCEDIMIENTOS, PROTOCOLOS, GUÍAS Y AGENDAS DISEÑADOS PARA EL ÓPTIMO FUNCIONAMIENTO DEL PROGRAMA. 2. APOYAR EN LA PROYECCIÓN, RADICACIÓN Y GESTIÓN DE LAS COMUNICACIONES INTERNAS Y EXTERNAS DEL PROGRAMA. 3. APOYAR EN LA ACTUALIZACIÓN DEL ARCHIVO DE GESTIÓN DEL PROGRAMA Y VERIFICAR SU ADECUADO USO Y CONSERVACIÓN, CUMPLIENDO CON LAS NORMAS Y PROCEDIMIENTOS DISPUESTOS PARA TAL FIN. 4. APOYAR EN LA ADMINISTRACIÓN Y ACTUALIZACIÓN DEL INVENTARIO DE BIENES, MATERIALES E INSUMOS DEL PROGRAMA, VERIFICANDO SU EFICIENTE Y ADECUADO USO, ASÍ COMO ELABORAR Y PRESENTAR LOS INFORMES RESPECTIVOS. 5. APOYAR EL DISEÑO Y MEDICIÓN DE INDICADORES DE GESTIÓN DEL ÁREA DEL PROGRAMA. 6. APOYAR LA ELABORACIÓN Y PRESENTACIÓN DE RESULTADOS DE LA GESTIÓN DEL PROGRAMA. 7. APOYAR EN LA ADECUADA, OPORTUNA, EFICIENTE, EFICAZ Y AMABLE ATENCIÓN AL USUARIO, EN LA PRESTACIÓN DE SERVICIOS DE ESTUDIANTES Y DOCENTES. 8. INFORMAR OPORTUNAMENTE SOBRE SITUACIONES QUE AFECTEN EL DESARROLLO DE LAS ACTIVIDADES DEL PROGRAMA. 9. APOYAR EN LA ATENCIÓN OPORTUNA Y ADECUADA DE LAS PETICIONES, QUEJAS, RECLAMOS Y SUGERENCIAS, RELACIONADAS CON LOS SERVICIOS DEL PROGRAMA, DE ESTUDIANTES Y DOCENTES. 10. APOYAR EN EL CUMPLIMIENTO DE LAS NORMAS Y PROTOCOLOS DEL PLAN INSTITUCIONAL DE GESTIÓN AMBIENTAL – PIGA. 11. APOYAR EL CUMPLIMIENTO DE LAS RESPONSABILIDADES Y COMPETENCIAS ESTABLECIDAS EN LOS SISTEMAS DE GESTIÓN INTEGRAL Y EL MODELO ESTÁNDAR DE CONTROL INTERNO, ASÍ COMO FACILITAR LOS DOCUMENTOS Y SOPORTES QUE LE SEAN SOLICITADOS POR LAS INSTANCIAS COMPETENTES. 12. CUMPLIR CON LAS ACTIVIDADES Y RESPONSABILIDADES ESTABLECIDAS EN LAS LEYES QUE ENMARCAN EL SISTEMA DE GESTIÓN DE SEGURIDAD Y SALUD EN EL TRABAJO. 13. APOYAR LA PLANEACIÓN, EJECUCIÓN Y SEGUIMIENTO DE LAS ACTIVIDADES ACADÉMICO-ADMINISTRATIVAS Y PROYECTOS DEL PROGRAMA. 14. ELABORAR COMUNICACIONES, ACTOS ADMINISTRATIVOS, DOCUMENTOS E INFORMES DE GESTIÓN DEL PROGRAMA. 15. PROYECTAR, DESARROLLAR, RECOMENDAR Y EJECUTAR ACCIONES QUE PERMITAN MEJORAR LA GESTIÓN DE LOS SERVICIOS A CARGO DEL PROGRAMA. 16. APOYAR LOS PROCESOS DE REGISTRO, ANÁLISIS Y PROCESAMIENTO DE BASES DE DATOS Y ESTADÍSTICAS DEL PROGRAMA. 17. APOYAR EN LA ACTUALIZACIÓN Y PROTECCIÓN DE LOS REGISTROS EN LOS SISTEMAS DE INFORMACIÓN ASOCIADOS A SUS ACTIVIDADES. </t>
  </si>
  <si>
    <t>CO1.REQ.5650489</t>
  </si>
  <si>
    <t>OPSP-FCE-0013-2024</t>
  </si>
  <si>
    <t>https://community.secop.gov.co/Public/Tendering/OpportunityDetail/Index?noticeUID=CO1.NTC.5541220&amp;isFromPublicArea=True&amp;isModal=False</t>
  </si>
  <si>
    <t>CO1.REQ.5649818</t>
  </si>
  <si>
    <t>OPSP-FCE-0012-2024</t>
  </si>
  <si>
    <t>https://community.secop.gov.co/Public/Tendering/OpportunityDetail/Index?noticeUID=CO1.NTC.5541216&amp;isFromPublicArea=True&amp;isModal=False</t>
  </si>
  <si>
    <t>QUE LA CONTRATISTA REALICE LAS SIGUIENTES ACTIVIDADES EN EL PROGRAMA DE LICENCIATURA EN LENGUAS EXTRANJERAS CON ÉNFASIS EN INGLÉS Y EN LOS PROCESOS DE AUTOEVALUACIÓN DE LOS PROGRAMAS DE PREGRADO DE LA FACULTAD DE CIENCIAS DE LA EDUCACIÓN: 1. APOYAR EN EL CUMPLIMIENTO DE LOS PROCEDIMIENTOS, PROTOCOLOS, GUÍAS Y AGENDAS DISEÑADOS PARA EL ÓPTIMO FUNCIONAMIENTO DEL PROGRAMA. 2. APOYAR EN LA PROYECCIÓN, RADICACIÓN Y GESTIÓN DE LAS COMUNICACIONES INTERNAS Y EXTERNAS DEL PROGRAMA. 3. APOYAR EN LA ACTUALIZACIÓN DEL ARCHIVO DE GESTIÓN DEL PROGRAMA Y VERIFICAR SU ADECUADO USO Y CONSERVACIÓN, CUMPLIENDO CON LAS NORMAS Y PROCEDIMIENTOS DISPUESTOS PARA TAL FIN. 4. APOYAR EN LA ADMINISTRACIÓN Y ACTUALIZACIÓN DEL INVENTARIO DE BIENES, MATERIALES E INSUMOS DEL PROGRAMA, VERIFICANDO SU EFICIENTE Y ADECUADO USO, ASÍ COMO ELABORAR Y PRESENTAR LOS INFORMES RESPECTIVOS. 5. APOYAR EL DISEÑO Y MEDICIÓN DE INDICADORES DE GESTIÓN DEL ÁREA DEL PROGRAMA. 6. APOYAR LA ELABORACIÓN Y PRESENTACIÓN DE RESULTADOS DE LA GESTIÓN DEL PROGRAMA. 7. APOYAR EN LA ADECUADA, OPORTUNA, EFICIENTE, EFICAZ Y AMABLE ATENCIÓN AL USUARIO, EN LA PRESTACIÓN DE SERVICIOS DE ESTUDIANTES Y DOCENTES. 8. INFORMAR OPORTUNAMENTE SOBRE SITUACIONES QUE AFECTEN EL DESARROLLO DE LAS ACTIVIDADES DEL PROGRAMA. 9. APOYAR EN LA ATENCIÓN OPORTUNA Y ADECUADA DE LAS PETICIONES, QUEJAS, RECLAMOS Y SUGERENCIAS, RELACIONADAS CON LOS SERVICIOS DEL PROGRAMA, DE ESTUDIANTES Y DOCENTES. 10. APOYAR EN EL CUMPLIMIENTO DE LAS NORMAS Y PROTOCOLOS DEL PLAN INSTITUCIONAL DE GESTIÓN AMBIENTAL – PIGA. 11. APOYAR EL CUMPLIMIENTO DE LAS RESPONSABILIDADES Y COMPETENCIAS ESTABLECIDAS EN LOS SISTEMAS DE GESTIÓN INTEGRAL Y EL MODELO ESTÁNDAR DE CONTROL INTERNO, ASÍ COMO FACILITAR LOS DOCUMENTOS Y SOPORTES QUE LE SEAN SOLICITADOS POR LAS INSTANCIAS COMPETENTES. 12. CUMPLIR CON LAS ACTIVIDADES Y RESPONSABILIDADES ESTABLECIDAS EN LAS LEYES QUE ENMARCAN EL SISTEMA DE GESTIÓN DE SEGURIDAD Y SALUD EN EL TRABAJO. 13. APOYAR LA PLANEACIÓN, EJECUCIÓN Y SEGUIMIENTO DE LAS ACTIVIDADES ACADÉMICO-ADMINISTRATIVAS Y PROYECTOS DEL PROGRAMA. 14. ELABORAR COMUNICACIONES, ACTOS ADMINISTRATIVOS, DOCUMENTOS E INFORMES DE GESTIÓN DEL PROGRAMA. 15. PROYECTAR, DESARROLLAR, RECOMENDAR Y EJECUTAR ACCIONES QUE PERMITAN MEJORAR LA GESTIÓN DE LOS SERVICIOS A CARGO DEL PROGRAMA. 16. APOYAR LOS PROCESOS DE REGISTRO, ANÁLISIS Y PROCESAMIENTO DE BASES DE DATOS Y ESTADÍSTICAS DEL PROGRAMA. 17. APOYAR EN LA ACTUALIZACIÓN Y PROTECCIÓN DE LOS REGISTROS EN LOS SISTEMAS DE INFORMACIÓN ASOCIADOS A SUS ACTIVIDADES. 18. APOYAR EN EL ACOPIO, ORGANIZACIÓN Y SISTEMATIZACIÓN DE LA INFORMACIÓN RELACIONADA CON LOS PROCESOS DE AUTOEVALUACIÓN EN LOS PROGRAMAS ADSCRITOS A LA FACULTAD DE CIENCIAS DE LA EDUCACIÓN. 19. ASESORAR EN LA CONSOLIDACIÓN DE LA INFORMACIÓN RELACIONADA CON EL PROCESO DE AUTOEVALUACIÓN EN LAS ÁREAS DE FORMACIÓN EN LICENCIATURAS DE ARTES, TECNOLOGÍA, LENGUAS EXTRANJERAS, EDUCACIÓN CAMPESINA Y RURAL, EDUCACIÓN INFANTIL, QUÍMICA, MATEMÁTICAS, ETNOEDUCACIÓN, CIENCIAS NATURALES Y LENGUA CASTELLANA. 20. ASISTIR A LAS ACTIVIDADES GENERALES PROGRAMADAS POR LA FACULTAD DE CIENCIAS DE LA EDUCACIÓN RELACIONADA CON LOS PROCESOS DE AUTOEVALUACIÓN.</t>
  </si>
  <si>
    <t>CO1.REQ.5649649</t>
  </si>
  <si>
    <t>OPSP-FCE-0011-2024</t>
  </si>
  <si>
    <t>https://community.secop.gov.co/Public/Tendering/OpportunityDetail/Index?noticeUID=CO1.NTC.5541075&amp;isFromPublicArea=True&amp;isModal=False</t>
  </si>
  <si>
    <t>CO1.REQ.5647409</t>
  </si>
  <si>
    <t>OPSP-FCE-0010-2024</t>
  </si>
  <si>
    <t>https://community.secop.gov.co/Public/Tendering/OpportunityDetail/Index?noticeUID=CO1.NTC.5537589&amp;isFromPublicArea=True&amp;isModal=False</t>
  </si>
  <si>
    <t>CO1.REQ.5646867</t>
  </si>
  <si>
    <t>OPSP-FCE-0009-2024</t>
  </si>
  <si>
    <t>https://community.secop.gov.co/Public/Tendering/OpportunityDetail/Index?noticeUID=CO1.NTC.5537897&amp;isFromPublicArea=True&amp;isModal=False</t>
  </si>
  <si>
    <t xml:space="preserve">QUE LA CONTRATISTA REALICE LAS SIGUIENTES ACTIVIDADES EN EL PROGRAMA DE LICENCIATURA EN CIENCIAS NATURALES Y EDUCACIÓN AMBIENTAL: 1. APOYAR EN EL CUMPLIMIENTO DE LOS PROCEDIMIENTOS, PROTOCOLOS, GUÍAS Y AGENDAS DISEÑADOS PARA EL ÓPTIMO FUNCIONAMIENTO DEL PROGRAMA. 2. APOYAR EN LA PROYECCIÓN, RADICACIÓN Y GESTIÓN DE LAS COMUNICACIONES INTERNAS Y EXTERNAS DEL PROGRAMA. 3. APOYAR EN LA ACTUALIZACIÓN DEL ARCHIVO DE GESTIÓN DEL PROGRAMA Y VERIFICAR SU ADECUADO USO Y CONSERVACIÓN, CUMPLIENDO CON LAS NORMAS Y PROCEDIMIENTOS DISPUESTOS PARA TAL FIN. 4. APOYAR EN LA ADMINISTRACIÓN Y ACTUALIZACIÓN DEL INVENTARIO DE BIENES, MATERIALES E INSUMOS DEL PROGRAMA, VERIFICANDO SU EFICIENTE Y ADECUADO USO, ASÍ COMO ELABORAR Y PRESENTAR LOS INFORMES RESPECTIVOS. 5. APOYAR EL DISEÑO Y MEDICIÓN DE INDICADORES DE GESTIÓN DEL ÁREA DEL PROGRAMA. 6. APOYAR LA ELABORACIÓN Y PRESENTACIÓN DE RESULTADOS DE LA GESTIÓN DEL PROGRAMA. 7. APOYAR EN LA ADECUADA, OPORTUNA, EFICIENTE, EFICAZ Y AMABLE ATENCIÓN AL USUARIO, EN LA PRESTACIÓN DE SERVICIOS DE ESTUDIANTES Y DOCENTES. 8. INFORMAR OPORTUNAMENTE SOBRE SITUACIONES QUE AFECTEN EL DESARROLLO DE LAS ACTIVIDADES DEL PROGRAMA. 9. APOYAR EN LA ATENCIÓN OPORTUNA Y ADECUADA DE LAS PETICIONES, QUEJAS, RECLAMOS Y SUGERENCIAS, RELACIONADAS CON LOS SERVICIOS DEL PROGRAMA, DE ESTUDIANTES Y DOCENTES. 10. APOYAR EN EL CUMPLIMIENTO DE LAS NORMAS Y PROTOCOLOS DEL PLAN INSTITUCIONAL DE GESTIÓN AMBIENTAL – PIGA. 11. APOYAR EL CUMPLIMIENTO DE LAS RESPONSABILIDADES Y COMPETENCIAS ESTABLECIDAS EN LOS SISTEMAS DE GESTIÓN INTEGRAL Y EL MODELO ESTÁNDAR DE CONTROL INTERNO, ASÍ COMO FACILITAR LOS DOCUMENTOS Y SOPORTES QUE LE SEAN SOLICITADOS POR LAS INSTANCIAS COMPETENTES. 12. CUMPLIR CON LAS ACTIVIDADES Y RESPONSABILIDADES ESTABLECIDAS EN LAS LEYES QUE ENMARCAN EL SISTEMA DE GESTIÓN DE SEGURIDAD Y SALUD EN EL TRABAJO. 13. APOYAR LA PLANEACIÓN, EJECUCIÓN Y SEGUIMIENTO DE LAS ACTIVIDADES ACADÉMICO-ADMINISTRATIVAS Y PROYECTOS DEL PROGRAMA. 14. ELABORAR COMUNICACIONES, ACTOS ADMINISTRATIVOS, DOCUMENTOS E INFORMES DE GESTIÓN DEL PROGRAMA. 15. PROYECTAR, DESARROLLAR, RECOMENDAR Y EJECUTAR ACCIONES QUE PERMITAN MEJORAR LA GESTIÓN DE LOS SERVICIOS A CARGO DEL PROGRAMA. 16. APOYAR LOS PROCESOS DE REGISTRO, ANÁLISIS Y PROCESAMIENTO DE BASES DE DATOS Y ESTADÍSTICAS DEL PROGRAMA. 17. APOYAR EN LA ACTUALIZACIÓN Y PROTECCIÓN DE LOS REGISTROS EN LOS SISTEMAS DE INFORMACIÓN ASOCIADOS A SUS ACTIVIDADES. </t>
  </si>
  <si>
    <t>CO1.REQ.5646143</t>
  </si>
  <si>
    <t>OPSP-FCE-0008-2024</t>
  </si>
  <si>
    <t>https://community.secop.gov.co/Public/Tendering/OpportunityDetail/Index?noticeUID=CO1.NTC.5532755&amp;isFromPublicArea=True&amp;isModal=False</t>
  </si>
  <si>
    <t xml:space="preserve">QUE LA CONTRATISTA REALICE LAS SIGUIENTES ACTIVIDADES EN EL PROGRAMA DE LICENCIATURA EN MATEMÁTICAS: 1. APOYAR EN EL CUMPLIMIENTO DE LOS PROCEDIMIENTOS, PROTOCOLOS, GUÍAS Y AGENDAS DISEÑADOS PARA EL ÓPTIMO FUNCIONAMIENTO DEL PROGRAMA. 2. APOYAR EN LA PROYECCIÓN, RADICACIÓN Y GESTIÓN DE LAS COMUNICACIONES INTERNAS Y EXTERNAS DEL PROGRAMA. 3. APOYAR EN LA ACTUALIZACIÓN DEL ARCHIVO DE GESTIÓN DEL PROGRAMA Y VERIFICAR SU ADECUADO USO Y CONSERVACIÓN, CUMPLIENDO CON LAS NORMAS Y PROCEDIMIENTOS DISPUESTOS PARA TAL FIN. 4. APOYAR EN LA ADMINISTRACIÓN Y ACTUALIZACIÓN DEL INVENTARIO DE BIENES, MATERIALES E INSUMOS DEL PROGRAMA, VERIFICANDO SU EFICIENTE Y ADECUADO USO, ASÍ COMO ELABORAR Y PRESENTAR LOS INFORMES RESPECTIVOS. 5. APOYAR EL DISEÑO Y MEDICIÓN DE INDICADORES DE GESTIÓN DEL ÁREA DEL PROGRAMA. 6. APOYAR LA ELABORACIÓN Y PRESENTACIÓN DE RESULTADOS DE LA GESTIÓN DEL PROGRAMA. 7. APOYAR EN LA ADECUADA, OPORTUNA, EFICIENTE, EFICAZ Y AMABLE ATENCIÓN AL USUARIO, EN LA PRESTACIÓN DE SERVICIOS DE ESTUDIANTES Y DOCENTES. 8. INFORMAR OPORTUNAMENTE SOBRE SITUACIONES QUE AFECTEN EL DESARROLLO DE LAS ACTIVIDADES DEL PROGRAMA. 9. APOYAR EN LA ATENCIÓN OPORTUNA Y ADECUADA DE LAS PETICIONES, QUEJAS, RECLAMOS Y SUGERENCIAS, RELACIONADAS CON LOS SERVICIOS DEL PROGRAMA, DE ESTUDIANTES Y DOCENTES. 10. APOYAR EN EL CUMPLIMIENTO DE LAS NORMAS Y PROTOCOLOS DEL PLAN INSTITUCIONAL DE GESTIÓN AMBIENTAL – PIGA. 11. APOYAR EL CUMPLIMIENTO DE LAS RESPONSABILIDADES Y COMPETENCIAS ESTABLECIDAS EN LOS SISTEMAS DE GESTIÓN INTEGRAL Y EL MODELO ESTÁNDAR DE CONTROL INTERNO, ASÍ COMO FACILITAR LOS DOCUMENTOS Y SOPORTES QUE LE SEAN SOLICITADOS POR LAS INSTANCIAS COMPETENTES. 12. CUMPLIR CON LAS ACTIVIDADES Y RESPONSABILIDADES ESTABLECIDAS EN LAS LEYES QUE ENMARCAN EL SISTEMA DE GESTIÓN DE SEGURIDAD Y SALUD EN EL TRABAJO. 13. APOYAR LA PLANEACIÓN, EJECUCIÓN Y SEGUIMIENTO DE LAS ACTIVIDADES ACADÉMICO-ADMINISTRATIVAS Y PROYECTOS DEL PROGRAMA. 14. ELABORAR COMUNICACIONES, ACTOS ADMINISTRATIVOS, DOCUMENTOS E INFORMES DE GESTIÓN DEL PROGRAMA. 15. PROYECTAR, DESARROLLAR, RECOMENDAR Y EJECUTAR ACCIONES QUE PERMITAN MEJORAR LA GESTIÓN DE LOS SERVICIOS A CARGO DEL PROGRAMA. 16. APOYAR LOS PROCESOS DE REGISTRO, ANÁLISIS Y PROCESAMIENTO DE BASES DE DATOS Y ESTADÍSTICAS DEL PROGRAMA. 17. APOYAR EN LA ACTUALIZACIÓN Y PROTECCIÓN DE LOS REGISTROS EN LOS SISTEMAS DE INFORMACIÓN ASOCIADOS A SUS ACTIVIDADES. </t>
  </si>
  <si>
    <t>CO1.REQ.5641204</t>
  </si>
  <si>
    <t>OPSP-FCE-0007-2024</t>
  </si>
  <si>
    <t>https://community.secop.gov.co/Public/Tendering/OpportunityDetail/Index?noticeUID=CO1.NTC.5532434&amp;isFromPublicArea=True&amp;isModal=False</t>
  </si>
  <si>
    <t xml:space="preserve">EN EL MARCO DEL DOCTORADO EN EDUCACIÓN, INTERCULTURALIDAD Y TERRITORIO EL CONTRATISTA DESARROLLARÁ LAS SIGUIENTES ACTIVIDADES: 1) CONSTRUIR EL CRONOGRAMA ACADÉMICO DEL TERCER AÑO DE LA COHORTE 2020-II Y DEL SEGUNDO AÑO DE LA COHORTE 2021-II. 2) ORGANIZAR Y PREPARAR LOS MICRODISEÑOS ELABORADOS POR LOS DOCENTES QUE DESARROLLARÁN SEMINARIOS, TALLERES Y CURSOS DOCTORALES EN EL PERIODO ACADÉMICO 2023-1. 3) ORGANIZAR EL REPORTE DE NOTAS PARCIALES DE LOS ESTUDIANTES DEL PROGRAMA DOCTORAL QUE CURSARON LOS DISTINTOS SEMINARIOS DURANTE EL AÑO DE FORMACIÓN 2022. 4) APOYAR EN LA ELABORACIÓN Y PROYECCIÓN DEL CRONOGRAMA ACADÉMICO DE SU PRIMER AÑO DOCTORAL. </t>
  </si>
  <si>
    <t>CO1.REQ.5640628</t>
  </si>
  <si>
    <t>OPSP-FCE-0006-2024</t>
  </si>
  <si>
    <t>https://community.secop.gov.co/Public/Tendering/OpportunityDetail/Index?noticeUID=CO1.NTC.5532419&amp;isFromPublicArea=True&amp;isModal=False</t>
  </si>
  <si>
    <t xml:space="preserve">EN EL MARCO DEL DOCTORADO EN EDUCACIÓN, INTERCULTURALIDAD Y TERRITORIO EL CONTRATISTA DESARROLLARÁ LAS SIGUIENTES ACTIVIDADES: 1) ACTUALIZAR LA PROYECCIÓN PRESUPUESTAL A VALORES DE VIGENCIA 2023. 2) PREPARAR DE REPORTE CONSOLIDADO DE GASTOS PENDIENTES POR EJECUTAR 2022-2. 3)  REALIZAR LA ORGANIZACIÓN DEL REPORTE DE NOTAS PARCIALES DE LOS ESTUDIANTES DEL PROGRAMA DOCTORAL DE LAS 2 COHORTES QUE CURSARON LOS DISTINTOS SEMINARIOS DURANTE EL AÑO DE FORMACIÓN 2022. 4) CONSTRUIR LA CONVOCATORIA DE ADMISIÓN PARA CONFORMAR LA 3ERA COHORTE DEL DOCTORADO CON LA CONSTRUCCIÓN DE LA CIRCULAR Y LA PROYECCIÓN DEL CRONOGRAMA ACADÉMICO DE SU PRIMER AÑO DOCTORAL. </t>
  </si>
  <si>
    <t>CO1.REQ.5640614</t>
  </si>
  <si>
    <t>OPSP-FCE-0005-2024</t>
  </si>
  <si>
    <t>https://community.secop.gov.co/Public/Tendering/ContractNoticePhases/View?PPI=CO1.PPI.29439153&amp;isFromPublicArea=True&amp;isModal=False</t>
  </si>
  <si>
    <t>EN EL MARCO DEL DOCTORADO EN CIENCIAS DE LA EDUCACIÓN EL CONTRATISTA DESARROLLARÁ LAS SIGUIENTES ACTIVIDADES: 1) GESTIONAR DEL REGISTRO, SEGUIMIENTO ACADÉMICO DE LOS ESTUDIANTES Y SISTEMATIZACIÓN DEL DESARROLLO DE LAS ACTIVIDADES ACADÉMICAS PRESENCIALES DEL PROGRAMA DE DOCTORADO. 2) APOYAR A FORMULACIÓN, SEGUIMIENTO Y DESARROLLO DEL CRONOGRAMA ACADÉMICO DEL DOCTORADO. 3) ATENDER DE ASPIRANTES, ESTUDIANTES Y DOCENTES INVITADOS DEL PROGRAMA DE DOCTORADO, ATENCIÓN TELEFÓNICA Y DIGITAL, ENVÍO DE CORRESPONDENCIA DEL DOCTORADO. 4) SISTEMATIZAR LOS PROGRAMAS Y MICRODISEÑOS CURRICULARES DE LAS DIVERSAS COHORTES DEL PROGRAMA. 5) APOYAR EN LA ASISTENCIA ACADÉMICA EN LA RECEPCIÓN DE TRÁMITES Y SOLICITUDES PRESENTADAS ANTE EL COMITÉ ACADÉMICO DEL DOCTORADO (CADE) Y LA ELABORACIÓN DE ACTAS E INFORMES DE LA ACTIVIDAD DESARROLLADA POR EL MISMO. 6) APOYAR A LA GESTIÓN Y SEGUIMIENTO DEL PLAN DE MEJORAMIENTO DEL DOCTORADO. 7) APOYAR EN EL PROCESO DE MATRÍCULA Y REGISTRO ACADÉMICO DE LOS ESTUDIANTES DE LAS COHORTES 84-7, 72-6, 66-5, 58-4, 50-3, 40-2 Y 35-1 DEL DOCTORADO. 8) SISTEMATIZAR LAS EVALUACIONES ACADÉMICAS DE SEMINARIOS Y TALLERES DE LAS COHORTES 84-7, 72-6 Y 66-5 DEL DOCTORADO. 9) SISTEMATIZAR LOS CUESTIONARIOS DE RECOLECCIÓN DE INFORMACIÓN DILIGENCIADO POR DOCENTE, DIRECTIVOS, ESTUDIANTES Y GRADUADOS DEL PROGRAMA, CON MIRAS A LA ACREDITACIÓN POR ALTA CALIDAD DEL DOCTORADO. 10) ASISTIR A LAS ACTIVIDADES GENERALES PROGRAMADAS POR LA FACULTAD DE CIENCIAS DE LA EDUCACIÓN Y LA DIRECCIÓN DE CENTRO DE POSTGRADOS Y FORMACIÓN CONTINUA. 11) REALIZAR SEGUIMIENTO, REPORTE DE LA SITUACIÓN ACADÉMICA Y PRODUCCIÓN INVESTIGATIVA (CVLAC) DE LOS ESTUDIANTES ATENDIDOS, ACTIVOS, APLAZADOS Y RETIRADOS; ASÍ COMO EL CUMPLIMIENTO DEL REQUISITO DEL MANEJO DE UNA SEGUNDA LENGUA (TAL COMO LO EXIGE EL REGLAMENTO ESTUDIANTIL DE RUDECOLOMBIA). 12) REALIZAR SEGUIMIENTO Y REPORTES DE LA PRODUCCIÓN INVESTIGATIVA DE GRUPOS DE INVESTIGACIÓN (GRUPLAC) Y DE INVESTIGADORES DEL DOCTORADO. 13) APOYAR EL REGISTRO Y CONTROLAR EL INGRESO DE NOTAS FINALES DE LOS ESTUDIANTES, SEGUIMIENTO A CRÉDITOS CURSADOS Y PENDIENTES EN EL DOCTORADO. 14) APOYAR LA ACTUALIZACIÓN DE INFORMACIÓN EN LA PÁGINA WEB DEL PROGRAMA Y APOYAR LA VISIBILIDAD DE LA MISMA. 15) GENERAR INFORMES, REPORTES ACADÉMICOS, CONSTRUCCIÓN Y MANEJO DE BASES DE DATOS SOLICITADAS POR LAS DIFERENTES DEPENDENCIAS DE LA UNIVERSIDAD Y LOS QUE DEMANDE EL PROGRAMA. 16) APOYAR LAS ACTIVIDADES ACADÉMICAS DE DOCENTES INVITADOS EN LA REALIZACIÓN DE TALLERES, SEMINARIOS, SUFICIENCIAS Y DEFENSAS DE TESIS DOCTORALES DE LOS ESTUDIANTES, COORDINAR LOS REQUERIMIENTOS PARA SU REALIZACIÓN, VELAR POR LA BUENA ADMINISTRACIÓN DE LOS RECURSOS DEL PROGRAMA. 17) APOYAR LA GESTIÓN DE LOS CONVENIOS INTERINSTITUCIONALES DE ORDEN NACIONAL E INTERNACIONAL EN EL MARCO DE LAS LÍNEAS DE INVESTIGACIÓN DEL PROGRAMA. 18) ELABORAR Y PRESENTAR LOS INFORMES E INFORMACIÓN SOLICITADA POR LA RED DE UNIVERSIDADES ESTATALES DE COLOMBIA – RUDECOLOMBIA.</t>
  </si>
  <si>
    <t>CO1.REQ.5622287</t>
  </si>
  <si>
    <t>OPSP-FCE-0004-2024</t>
  </si>
  <si>
    <t>https://community.secop.gov.co/Public/Tendering/OpportunityDetail/Index?noticeUID=CO1.NTC.5512389&amp;isFromPublicArea=True&amp;isModal=False</t>
  </si>
  <si>
    <t>APOYAR EN EL PROCESO DE CARGUE EN EL SISTEMA O PLATAFORMA SECOP, TODOS LOS INFORMES Y NOVEDADES DE LA CONTRATACIÓN, REALIZADA POR LA FACULTAD DE CIENCIAS DE LA EDUCACIÓN. 2) APOYAR A LA DECANATURA DE LA FACULTAD DE CIENCIAS DE LA EDUCACIÓN EN LA PROYECCIÓN DE RESOLUCIONES, QUE DEMANDA LA ORGANIZACIÓN DE CURSOS, DIPLOMADOS, EVENTOS Y DESPLAZAMIENTO DE DIRECTIVOS Y DOCENTES DE LA FACULTAD, PARA PARTICIPACIÓN EN ACTIVIDADES ACADÉMICAS FUERA DE LA CIUDAD. 3) APOYAR A LA DECANATURA DE LA FACULTAD DE CIENCIAS DE LA EDUCACIÓN EN EL DILIGENCIAMIENTO DE LOS FORMATOS REQUERIDOS PARA EL PROCESO DE CONTRATACIÓN. 4) APOYAR A LA DECANATURA DE LA FACULTAD DE CIENCIAS DE LA EDUCACIÓN EN EL DILIGENCIAMIENTO DE LOS FORMATOS Y ORGANIZACIÓN DE LA DOCUMENTACIÓN REQUERIDA PARA EL TRÁMITE DE PAGOS DE LAS ÓRDENES DE SERVICIO, COMPRA Y SUMINISTRO. 5) APOYAR A LA DECANATURA DE LA FACULTAD DE CIENCIAS DE LA EDUCACIÓN EN DESARROLLO DE LOS SONDEOS COMERCIALES PARA ÓRDENES DE SERVICIOS, ÓRDENES DE COMPRA Y ÓRDENES DE SUMINISTRO 6) VERIFICAR ANTECEDENTES DISCIPLINARIOS, FISCALES Y OTROS PARA ORDENES DE PRESTACIÓN DE SERVICIOS PROFESIONALES Y DE APOYO A LA GESTIÓN. 7) APOYAR EN LA ELABORACIÓN DEL PRESUPUESTO DE LA FACULTAD DE CIENCIAS DE LA EDUCACIÓN 8) PRESENTAR INFORMES DE TODA LA CONTRATACIÓN REALIZADA POR LA FACULTAD DE CIENCIAS DE LA EDUCACIÓN. 9) APOYAR EN LA GESTIÓN DOCUMENTAL DOCUMENTACIÓN GENERADA DURANTE LOS DISTINTOS PROCESOS QUE SE LLEVAN A CABO EN LA FACULTAD. 10) APOYAR EN EL PROCESO DE CARGUE EN EL SISTEMA O PLATAFORMA SIA OBSERVA, TODOS LOS INFORMES Y NOVEDADES DE LA CONTRATACIÓN, REALIZADA POR LA FACULTAD DE CIENCIAS DE LA EDUCACIÓN. 11) APOYAR A LA DECANATURA DE LA FACULTAD DE CIENCIAS DE LA EDUCACIÓN EN PROYECCIÓN DE CONTRATOS DE CÁTEDRAS DE LOS PROGRAMAS DE POSGRADOS DE LA FACULTAD DE CIENCIAS DE LA EDUCACIÓN. 12) APOYAR EN LA PROYECCIÓN DE LAS RESOLUCIONES PARA PAGOS DE BONIFICACIÓN DE LOS PROGRAMAS DE POSGRADOS DE LA FACULTAD DE CIENCIAS DE LA EDUCACIÓN.</t>
  </si>
  <si>
    <t>CO1.REQ.5620573</t>
  </si>
  <si>
    <t>OPSP-FCE-0003-2024</t>
  </si>
  <si>
    <t>https://community.secop.gov.co/Public/Tendering/OpportunityDetail/Index?noticeUID=CO1.NTC.5512181&amp;isFromPublicArea=True&amp;isModal=False</t>
  </si>
  <si>
    <t>CO1.REQ.5620064</t>
  </si>
  <si>
    <t>OPSP-FCE-0002-2024</t>
  </si>
  <si>
    <t>https://community.secop.gov.co/Public/Tendering/OpportunityDetail/Index?noticeUID=CO1.NTC.5508608&amp;isFromPublicArea=True&amp;isModal=False</t>
  </si>
  <si>
    <t>QUE LA CONTRATISTA DESARROLLE LAS SIGUIENTES ACTIVIDADES: 1) PROMOVER Y REALIZAR LA DIVULGACIÓN Y PUBLICIDAD DE LOS DIFERENTES PROGRAMAS O DIPLOMADOS DE FORMACIÓN CONTINUA. 2) ASESORAR Y HACER SEGUIMIENTO DURANTE EL PROCESO DE MATRÍCULA DE LOS ESTUDIANTES DE LOS PROGRAMAS O DIPLOMADOS. 3) HACER MENSUALMENTE SEGUIMIENTO E INFORMES REQUERIDOS ACERCA DE LA SITUACIÓN ACADÉMICA Y FINANCIERA DE LOS ESTUDIANTES DE LOS PROGRAMAS O DIPLOMADOS DE FORMACIÓN CONTINUA. 4) MANTENER ACTUALIZADA UNA BASE DE DATOS HISTÓRICA CON INFORMACIÓN ACADÉMICA Y FINANCIERA DE LOS PROGRAMAS O DIPLOMADOS. 5) DAR A CONOCER A LOS ESTUDIANTES MEDIANTE UNA INDUCCIÓN AL PROGRAMA: PROGRAMACIONES, MICRODISEÑO Y MATERIAL PEDAGÓGICO DE LAS ASIGNATURAS O MÓDULOS QUE VAN A CURSAR Y EL SOBRE EL MANEJO DE LAS PLATAFORMAS VIRTUALES. 6) APOYAR Y HACER SEGUIMIENTO A LAS PETICIONES, QUEJAS, RECLAMOS Y TRÁMITES PRESENTADOS. 7) RENDIR INFORME DE LAS ACTIVIDADES DESARROLLADAS DURANTE EL MES</t>
  </si>
  <si>
    <t>CO1.REQ.5610831</t>
  </si>
  <si>
    <t>OPSP-FCE-0001-2024</t>
  </si>
  <si>
    <t>FACULTAD DE C IENCIAS DE LA EDUCACIÓN</t>
  </si>
  <si>
    <t>https://community.secop.gov.co/Public/Tendering/ContractNoticePhases/View?PPI=CO1.PPI.33756343&amp;isFromPublicArea=True&amp;isModal=False</t>
  </si>
  <si>
    <t>Por iniciar</t>
  </si>
  <si>
    <t>HECTOR ALEXANDER VARGAS CARDONA</t>
  </si>
  <si>
    <t>901753214</t>
  </si>
  <si>
    <t>SADAG INGENIERIA SAS</t>
  </si>
  <si>
    <t>OBRAS CIVILES PARA LA CONSTRUCCIÓN DE LA OFICINA DEL DOCTORADO EN EDUCACIÓN INTERCULTURALIDAD Y TERRITORIO Y LA REMODELACIÓN ADECUACIÓN Y MODERNIZACIÓN DE LA OFICINA DEL GRUPO DE FACTURACIÓN CRÉDITO Y CARTERA DE LA UNIVERSIDAD DEL MAGDALENA DE CONFORMIDAD CON LAS ESPECIFICACIONES TÉCNICAS ESTABLECIDAS POR UNIMAGDALENA PARA CADA UNA DE LAS INSTALACIONES A INTERVENIR</t>
  </si>
  <si>
    <t>CO1.REQ.6694767</t>
  </si>
  <si>
    <t>ODO-DAD-0009-2024</t>
  </si>
  <si>
    <t>https://community.secop.gov.co/Public/Tendering/ContractNoticePhases/View?PPI=CO1.PPI.33040105&amp;isFromPublicArea=True&amp;isModal=False</t>
  </si>
  <si>
    <t>N</t>
  </si>
  <si>
    <t>901765197</t>
  </si>
  <si>
    <t>M2 CONSTRUCCIONES SAS</t>
  </si>
  <si>
    <t>OBRAS CIVILES DE REMODELACIÓN ADECUACIÓN Y MODERNIZACIÓN DE DOS 2 AULAS VIRTUALES E IMPLEMENTACIÓN Y ADECUACIÓN DEL LABORATORIO DE INVESTIGACIÓN EN HISTORIA Y PATRIMONIO UBICADOS EN EL PRIMER PISO DE LA BIBLIOTECA DE LA UNIVERSIDAD DEL MAGDALENA</t>
  </si>
  <si>
    <t>CO1.REQ.6521104</t>
  </si>
  <si>
    <t>ODO-DAD-0008-2024</t>
  </si>
  <si>
    <t>https://community.secop.gov.co/Public/Tendering/OpportunityDetail/Index?noticeUID=CO1.NTC.6395953</t>
  </si>
  <si>
    <t>900597814</t>
  </si>
  <si>
    <t>CUBER INTEGRALES SAS</t>
  </si>
  <si>
    <t>OBRAS CIVILES DE REMODELACIÓN ADECUACIÓN MEJORAMIENTO Y DOTACIÓN DE MOBILIARIO DEL LABORATORIO DE MICROBIOLOGÍA UBICADO EN EL PISO 1 DEL BLOQUE 6 DE LA UNIVERSIDAD DEL MAGDALENA</t>
  </si>
  <si>
    <t>CO1.REQ.6505703</t>
  </si>
  <si>
    <t>ODO-DAD-0007-2024</t>
  </si>
  <si>
    <t>https://community.secop.gov.co/Public/Tendering/OpportunityDetail/Index?noticeUID=CO1.NTC.6143073</t>
  </si>
  <si>
    <t>OBRAS CIVILES PARA LA ADECUACIÓN DEL LABORATORIO DE FITOPATOLOGÍA HANGAR B DE LA UNIVERSIDAD DEL MAGDALENA</t>
  </si>
  <si>
    <t>CO1.REQ.6256910</t>
  </si>
  <si>
    <t>ODO-DAD-0006-2024</t>
  </si>
  <si>
    <t>https://community.secop.gov.co/Public/Tendering/OpportunityDetail/Index?noticeUID=CO1.NTC.6143015</t>
  </si>
  <si>
    <t>900710510</t>
  </si>
  <si>
    <t>DAGAT INGENIERIA Y SERVICIOS SAS</t>
  </si>
  <si>
    <t>OBRAS CIVILES PARA EL MEJORAMIENTO Y ADECUACIÓN DEL CENTRO DE INVESTIGACIÓN EN ALTO RENDIMIENTO DEPORTIVO Y ESTUDIOS BIOMÉDICOS SPORTSCI DE LA UNIVERSIDAD DEL MAGDALENA</t>
  </si>
  <si>
    <t>CO1.REQ.6256192</t>
  </si>
  <si>
    <t>ODO-DAD-0005-2024</t>
  </si>
  <si>
    <t>https://community.secop.gov.co/Public/Tendering/OpportunityDetail/Index?noticeUID=CO1.NTC.6103164</t>
  </si>
  <si>
    <t>LEONARDO RUIZ JIMENEZ</t>
  </si>
  <si>
    <t>901625133</t>
  </si>
  <si>
    <t>GACAR INGENIERIA Y CONSULTORIA SAS</t>
  </si>
  <si>
    <t>CONSTRUCCIÓN DE LÍNEAS ELÉCTRICAS DE REDES DE DISTRIBUCIÓN AÉREA EN RED TRENZADA CON POSTE DE 8MTS EN MADERA PARA CONEXIÓN EQUIPO INVESTIGACIÓN CON CONEXIÓN A 120 VOLTIOS Y 220 VOLTIOS EN ZONA DE ESTANQUE GRANJA</t>
  </si>
  <si>
    <t>CO1.REQ.6216270</t>
  </si>
  <si>
    <t>ODO-DAD-0004-2024</t>
  </si>
  <si>
    <t>https://community.secop.gov.co/Public/Tendering/ContractNoticePhases/View?PPI=CO1.PPI.31464288&amp;isFromPublicArea=True&amp;isModal=False</t>
  </si>
  <si>
    <t>901377661</t>
  </si>
  <si>
    <t>HACER CONSTRUCCIONES SAS</t>
  </si>
  <si>
    <t>OBRAS CIVILES Y ELÉCTRICAS PARA LA CONEXIÓN Y PUESTA EN FUNCIONAMIENTO DEL EQUIPO MOTO GENERADOR CON POTENCIA NOMINAL DE 460KW/575KVA Y DOS 02 TRANSFERENCIAS AUTOMÁTICAS DE DISTRIBUCIÓN DE 800AMP UNA PARA CADA EDIFICIO PARA EL RESPALDO ELÉCTRICO TOTAL DEL BLOQUE DE SALONES N VIII Y EL EDIFICIO CENTRO DOCENTE DE LA UNIVERSIDAD DEL MAGDALENA</t>
  </si>
  <si>
    <t>CO1.REQ.6163006</t>
  </si>
  <si>
    <t>ODO-DAD-0003-2024</t>
  </si>
  <si>
    <t>https://community.secop.gov.co/Public/Tendering/ContractNoticePhases/View?PPI=CO1.PPI.31294143&amp;isFromPublicArea=True&amp;isModal=False</t>
  </si>
  <si>
    <t>OBRAS CIVILES PARA LA CONSTRUCCIÓN DEL ÁREA DE BIENESTAR ADMINISTRATIVO ADECUACIÓN MEJORAMIENTO Y MODERNIZACIÓN DE LAS BATERÍAS DE BAÑO CAFETÍN RECEPCIÓN RECTORÍA Y BAÑO ASESORES RECTORÍA UBICADOS EN EL PISO 2 DEL EDIFICIO ADMINISTRATIVO BLOQUE I DE LA UNIVERSIDAD DEL MAGDALENA DE CONFORMIDAD CON LAS ESPECIFICACIONES TÉCNICAS ESTABLECIDAS POR UNIMAGDALENA PARA CADA UNA DE LAS INSTALACIONES A INTERVENIR</t>
  </si>
  <si>
    <t>CO1.REQ.6124402</t>
  </si>
  <si>
    <t>ODO-DAD-0002-2024</t>
  </si>
  <si>
    <t>https://community.secop.gov.co/Public/Tendering/OpportunityDetail/Index?noticeUID=CO1.NTC.5834569</t>
  </si>
  <si>
    <t>OSCAR ELIECER FORERO GOMEZ</t>
  </si>
  <si>
    <t>900999758</t>
  </si>
  <si>
    <t>KM CONSTRUCCIONES SAS</t>
  </si>
  <si>
    <t>OBRAS CIVILES DE ADECUACIÓN Y MEJORAMIENTO DE LA INFRAESTRUCTURA DE LA UNIVERSIDAD DEL MAGDALENA Y SUS SEDES ALTERNAS PARA EL PRIMER SEMESTRE DE AÑO 2024 DE CONFORMIDAD CON LAS ESPECIFICACIONES TÉCNICAS ESTABLECIDAS POR UNIMAGDALENA PARA CADA UNA DE LAS INSTALACIONES A INTERVENIR</t>
  </si>
  <si>
    <t>CO1.REQ.5944879</t>
  </si>
  <si>
    <t>ODO-DAD-0001-2024</t>
  </si>
  <si>
    <t>https://community.secop.gov.co/Public/Tendering/ContractNoticePhases/View?PPI=CO1.PPI.33992394&amp;isFromPublicArea=True&amp;isModal=False</t>
  </si>
  <si>
    <t>MARITZA IBON BARROS NIETO</t>
  </si>
  <si>
    <t>900929189</t>
  </si>
  <si>
    <t>LADYS CONFECCIONES SAS BIC</t>
  </si>
  <si>
    <t>COMPRA DE PRENDAS DE VESTIR CAMISUETER POLO Y CAMISAS EN TELA LAFAYETTE PARA DAMA Y CABALLERO CON IMÁGENES INSTITUCIONALES PARA PERSONAL QUE PRESTA APOYO COORDINADO CON LA UNIVERSIDAD EN TEMAS DE ATENCIÓN A LOS DIFERENTES MIEMBROS DE LA COMUNIDAD Y EVENTOS MÚLTIPLES Y UNA BANDERA INSTITUCIONAL PARA SER UTILIZADA EN EVENTOS</t>
  </si>
  <si>
    <t>CO1.REQ.6755144</t>
  </si>
  <si>
    <t>ODC-DAD-0069-2024</t>
  </si>
  <si>
    <t>https://community.secop.gov.co/Public/Tendering/ContractNoticePhases/View?PPI=CO1.PPI.33979701&amp;isFromPublicArea=True&amp;isModal=False</t>
  </si>
  <si>
    <t>LAIONELL JOSE POLO ALVARADO</t>
  </si>
  <si>
    <t>901413801</t>
  </si>
  <si>
    <t>SCHALLER DESIGN LAB SAS</t>
  </si>
  <si>
    <t>COMPRA DE DOTACIÓN DE EQUIPOS AUDIOVISUALES PARA EL AULA ABIERTA DE FISIOLOGÍA DEL EJERCICIO ACONDICIONAMIENTO FÍSICO EN EL DEPORTE GIMNASIA Y CALISTENIA DE LA UNIVERSIDAD DEL MAGDALENA</t>
  </si>
  <si>
    <t>CO1.REQ.6750679</t>
  </si>
  <si>
    <t>ODC-DAD-0068-2024</t>
  </si>
  <si>
    <t>https://community.secop.gov.co/Public/Tendering/ContractNoticePhases/View?PPI=CO1.PPI.33966931&amp;isFromPublicArea=True&amp;isModal=False</t>
  </si>
  <si>
    <t>JESUS DAVID SUESCUN ARREGOCES</t>
  </si>
  <si>
    <t>COMPRA DE 2000 CAMISETAS CUELLO REDONDO Y 2000 TULAS CON LOGOS INSTITUCIONALES DESTINADAS COMO REGALOS DE BIENVENIDA A ESTUDIANTES DE NUEVO INGRESO PARA LA BIENVENIDA DEL PERIODO 2024 II Y 26 TOGAS DESTINADAS AL GRUPO DE CORO DE LA UNIVERSIDAD PARA SUS PRESENTACIONES EN ACTIVIDADES DE INTERES INSTITUCIONAL EN EL MARCO DEL PROYECTO DEL PLAN DE ACCIÓN 2024 MEJORAMIENTO DE LA CALIDAD DE VIDA BIENESTAR Y DESARROLLO PERSONAL DE LA COMUNIDAD UNIVERSITARIA</t>
  </si>
  <si>
    <t>CO1.REQ.6748040</t>
  </si>
  <si>
    <t>ODC-DAD-0067-2024</t>
  </si>
  <si>
    <t>https://community.secop.gov.co/Public/Tendering/ContractNoticePhases/View?PPI=CO1.PPI.33918589&amp;isFromPublicArea=True&amp;isModal=False</t>
  </si>
  <si>
    <t>PEDRO MERCADO GONZALEZ</t>
  </si>
  <si>
    <t>13888420</t>
  </si>
  <si>
    <t>CRISTOBAL QUINTERO BUENO</t>
  </si>
  <si>
    <t>COMPRA DE IMPLEMENTOS Y HERRAMIENTAS AGRÍCOLAS PARA EL DESARROLLO EN ÓPTIMAS CONDICIONES DE LAS DIFERENTES ACTIVIDADES ACADÉMICAS EN LA GRANJA EXPERIMENTAL</t>
  </si>
  <si>
    <t>CO1.REQ.6735428</t>
  </si>
  <si>
    <t>ODC-DAD-0066-2024</t>
  </si>
  <si>
    <t>https://community.secop.gov.co/Public/Tendering/ContractNoticePhases/View?PPI=CO1.PPI.33832771&amp;isFromPublicArea=True&amp;isModal=False</t>
  </si>
  <si>
    <t>BETTY PATIÑO URIELES</t>
  </si>
  <si>
    <t>901805373</t>
  </si>
  <si>
    <t>APEXTEC SAS</t>
  </si>
  <si>
    <t>COMPRA DE 15 VENTILADORES TIPO INDUSTRIAL PARA LAS ÁREAS DE PORRISMO ARTES MARCIALES Y TENNIS DE MESA DEL BIENESTAR UNIVERSITARIO</t>
  </si>
  <si>
    <t>CO1.REQ.6714368</t>
  </si>
  <si>
    <t>ODC-DAD-0065-2024</t>
  </si>
  <si>
    <t>https://community.secop.gov.co/Public/Tendering/ContractNoticePhases/View?PPI=CO1.PPI.33757981&amp;isFromPublicArea=True&amp;isModal=False</t>
  </si>
  <si>
    <t>LAHERAL SAS BIC</t>
  </si>
  <si>
    <t>COMPRA DE CIENTO CUARENTA Y DOS 142 TABLETS QUE SERÁN ENTREGADAS COMO INCENTIVO ECONÓMICO A ESTUDIANTES QUE PARTICIPARON Y OBTUVIERON PUESTO DE PRIMER SEGUNDO Y TERCER LUGAR COMO PARTICIPACIÓN DESTACADA EN LOS JUEGOS ASCUN NACIONALES Y REGIONALES 2023</t>
  </si>
  <si>
    <t>CO1.REQ.6695346</t>
  </si>
  <si>
    <t>ODC-DAD-0064-2024</t>
  </si>
  <si>
    <t>https://community.secop.gov.co/Public/Tendering/ContractNoticePhases/View?PPI=CO1.PPI.33674789&amp;isFromPublicArea=True&amp;isModal=False</t>
  </si>
  <si>
    <t>79415098</t>
  </si>
  <si>
    <t>LUIS DIAZ ACEVEDO</t>
  </si>
  <si>
    <t>COMPRA DE 25 MEDALLAS PARA SER PORTADAS POR LOS MIEMBROS DEL CONSEJO ACADÉMICO EN LAS CEREMONIAS DE GRADO DE NUESTRA INSTITUCIÓN</t>
  </si>
  <si>
    <t>CO1.REQ.6674322</t>
  </si>
  <si>
    <t>ODC-DAD-0063-2024</t>
  </si>
  <si>
    <t>https://community.secop.gov.co/Public/Tendering/ContractNoticePhases/View?PPI=CO1.PPI.33655071&amp;isFromPublicArea=True&amp;isModal=False</t>
  </si>
  <si>
    <t>1082860393</t>
  </si>
  <si>
    <t>FRANCISCO ALEJANDRO GAVIRIA QUINTERO</t>
  </si>
  <si>
    <t>COMPRA DE 1 ARCHIVADOR RODANTE PARA LA SECRETARÍA GENERAL Y 16 LOCKER PARA LOS ESTUDIANTES PRACTICANTES DEL PROGRAMA DE CINE Y DE ODONTOLOGÍA DE LA UNIVERSIDAD DEL MAGDALENA</t>
  </si>
  <si>
    <t>CO1.REQ.6668857</t>
  </si>
  <si>
    <t>ODC-DAD-0062-2024</t>
  </si>
  <si>
    <t>https://community.secop.gov.co/Public/Tendering/ContractNoticePhases/View?PPI=CO1.PPI.33653164&amp;isFromPublicArea=True&amp;isModal=False</t>
  </si>
  <si>
    <t>36725337</t>
  </si>
  <si>
    <t>LILIANA JOHANA MONTENEGRO TORREJANO</t>
  </si>
  <si>
    <t>COMPRA E INSTALACION DE CORTINAS BLACK OUT CON CABEZAL MANUAL Y MOTORIZADA COLOR BLANCO MATE BEIGE Y GRIS PARA LAS OFICINAS DE LABORATORIO 8 DE INTROPIC DIRECCIÓN DE BIENESTAR UNIVERSITARIO DIRECCIÓN FINANCIERA GRUPO DE BIBLIOTECA RECTORÍA PROGRAMA DE ANTROPOLOGÍA Y SECRETARÍA GENERAL CON EL FIN DE ADECUAR LAS AREAS DE TRABAJO DE DICHAS OFICINAS DE LA UNIVERSIADAD DEL MAGDALENA</t>
  </si>
  <si>
    <t>CO1.REQ.6668284</t>
  </si>
  <si>
    <t>ODC-DAD-0061-2024</t>
  </si>
  <si>
    <t>https://community.secop.gov.co/Public/Tendering/ContractNoticePhases/View?PPI=CO1.PPI.33652668&amp;isFromPublicArea=True&amp;isModal=False</t>
  </si>
  <si>
    <t>HILDEMAR QUINTANA HERNANDEZ</t>
  </si>
  <si>
    <t>COMPRA E INSTALACIÓN DE CABLE EXTENDER MICROFONO POLYCOM Y EXTENDER HDMI PARA SALA DE JUNTAS VICERECTORIA DE EXTENSIÓN</t>
  </si>
  <si>
    <t>CO1.REQ.6668421</t>
  </si>
  <si>
    <t>ODC-DAD-0060-2024</t>
  </si>
  <si>
    <t>https://community.secop.gov.co/Public/Tendering/ContractNoticePhases/View?PPI=CO1.PPI.33623545&amp;isFromPublicArea=True&amp;isModal=False</t>
  </si>
  <si>
    <t>DOTACIÓN DEL ÁREA DE CAFETERÍA UBICADA EN EL SEGUNDO PISO DEL BLOQUE ADMINISTRATIVO DE LA UNIVERSIDAD DEL MAGDALENA</t>
  </si>
  <si>
    <t>CO1.REQ.6660783</t>
  </si>
  <si>
    <t>ODC-DAD-0059-2024</t>
  </si>
  <si>
    <t>https://community.secop.gov.co/Public/Tendering/ContractNoticePhases/View?PPI=CO1.PPI.33544489&amp;isFromPublicArea=True&amp;isModal=False</t>
  </si>
  <si>
    <t>JULIO VEGA BAQUERO</t>
  </si>
  <si>
    <t>COMPRA DE TRES COMPUTADORES DE ESCRITORIO DOS ESCÁNERES DE CAMA PLANA UN ESCÁNER DE DOCUMENTOS Y UN SISTEMA DE ALMACENAMIENTO NAS PARA LA DOTACIÓN DEL LABORATORIO DE INVESTIGACIÓN  EN HISTORIA Y PATRIMONIO DE LA UNIVERSIDAD DEL MAGDALENA LIHPUM Y DIECISEIS COMPUTADORES  DE ESCRITORIO PARA LA MODERNIZACIÓN DE LAS AULAS VIRTUALES DE LA BIBLIOTECA GERMAN BULA MEYER</t>
  </si>
  <si>
    <t>CO1.REQ.6641218</t>
  </si>
  <si>
    <t>ODC-DAD-0058-2024</t>
  </si>
  <si>
    <t>https://community.secop.gov.co/Public/Tendering/ContractNoticePhases/View?PPI=CO1.PPI.33525309&amp;isFromPublicArea=True&amp;isModal=False</t>
  </si>
  <si>
    <t>COMPRA DE ACCESORIOS PARA LAS CÁMARAS FOTOGRÁFICAS Y CÁMARAS DE VIDEO SOLICITADAS POR LA DIRECCIÓN DE COMUNICACIONES PARA CUBRIR LOS DIFERENTES EVENTOS QUE SE PRESENTAN EN NUESTRA INSTITUCIÓN</t>
  </si>
  <si>
    <t>CO1.REQ.6636627</t>
  </si>
  <si>
    <t>ODC-DAD-0057-2024</t>
  </si>
  <si>
    <t>900593451</t>
  </si>
  <si>
    <t>EDUTEC SAS</t>
  </si>
  <si>
    <t>COMPRA DE 2 PANTALLAS INTERACTIVAS DE 86 PULGADAS Y 3 TABLEROS ACRÍLICOS CUADRICULADOS PARA LAS SALAS VIRTUALES DE LA BIBLIOTECA GERMÁN BULA MEYER CON EL PROPÓSITO DE MEJORAR LA EXPERIENCIA DE LOS USUARIOS QUE UTILIZAN ESTOS ESPACIOS PARA CONSULTAS Y PARA RECIBIR CAPACITACIONES EN LAS DISTINTAS BASES DE DATOS ACADÉMICAS Y DE INVESTIGACIÓN GESTORES BIBLIOGRÁFICOS DESCUBRIDOR TAYRONA Y OTRAS HERRAMIENTAS PARA EL DESARROLLO ACADÉMICO Y DE INVESTIGACIÓN</t>
  </si>
  <si>
    <t>CO1.REQ.6635753</t>
  </si>
  <si>
    <t>ODC-DAD-0056-2024</t>
  </si>
  <si>
    <t>https://community.secop.gov.co/Public/Tendering/OpportunityDetail/Index?noticeUID=CO1.NTC.6420172</t>
  </si>
  <si>
    <t>COMPRA E INSTALACIÓN DEL MOBILIARIO PARA DOS AULAS VIRTUALES Y DEL LABORATORIO DE INVESTIGACIÓN EN HISTORIA Y PATRIMONIO UBICADOS EN EL PRIMER PISO DE LA BIBLIOTECA DE LA UNIVERSIDAD DEL MAGDALENA</t>
  </si>
  <si>
    <t>CO1.REQ.6535477</t>
  </si>
  <si>
    <t>ODC-DAD-0055-2024</t>
  </si>
  <si>
    <t>https://community.secop.gov.co/Public/Tendering/OpportunityDetail/Index?noticeUID=CO1.NTC.6420142</t>
  </si>
  <si>
    <t>COMPRA DE 600 PINES CON LA INSIGNIA ACREDITACIÓN INSTITUCIONAL EN ALTA CALIDAD PARA SER ENTREGADOS COMO SOUVENIRES EN LOS EVENTOS INSTITUCIONALES DE LA UNIVERSIDAD DEL MAGDALENA</t>
  </si>
  <si>
    <t>CO1.REQ.6535278</t>
  </si>
  <si>
    <t>ODC-DAD-0054-2024</t>
  </si>
  <si>
    <t>https://community.secop.gov.co/Public/Tendering/OpportunityDetail/Index?noticeUID=CO1.NTC.6414944</t>
  </si>
  <si>
    <t>901676410</t>
  </si>
  <si>
    <t>INTERDEPORTES SAS</t>
  </si>
  <si>
    <t>COMPRA DE DOTACIÓN DE EQUIPOS ELEMENTOS Y MAQUINARIAS PROPIAS DEL ENTRENAMIENTO DEPORTIVO PARA EL AULA ABIERTA DE FISIOLOGÍA DEL EJERCICIO ACONDICIONAMIENTO FÍSICO EN EL DEPORTE GIMNASIA Y CALISTENIA DE LA UNIVERSIDAD DEL MAGDALENA</t>
  </si>
  <si>
    <t>CO1.REQ.6529588</t>
  </si>
  <si>
    <t>ODC-DAD-0053-2024</t>
  </si>
  <si>
    <t>https://community.secop.gov.co/Public/Tendering/OpportunityDetail/Index?noticeUID=CO1.NTC.6414636</t>
  </si>
  <si>
    <t>WILLIAM RETAMOZO CHAVEZ</t>
  </si>
  <si>
    <t>860028662</t>
  </si>
  <si>
    <t>COMPRA DE EQUIPOS ESPECIALIZADOS CABINAS EXTRACTORAS Y EQUIPOS DE MEDICIÓN PARA LA ADECUACIÓN Y DOTACIÓN DEL LABORATORIOS DE MICROBIOLOGÍA DE LA UNIVERSIDAD DEL MAGDALENA</t>
  </si>
  <si>
    <t>CO1.REQ.6529428</t>
  </si>
  <si>
    <t>ODC-DAD-0052-2024</t>
  </si>
  <si>
    <t>https://community.secop.gov.co/Public/Tendering/OpportunityDetail/Index?noticeUID=CO1.NTC.6396933</t>
  </si>
  <si>
    <t>860001911</t>
  </si>
  <si>
    <t>KAIKA SAS</t>
  </si>
  <si>
    <t>COMPRA DE EQUIPOS ESPECIALIZADOS ÓPTICOS DE MICROSCOPIA PARA LA ADECUACIÓN Y DOTACIÓN DEL LABORATORIOS DE MICROBIOLOGÍA DE LA UNIVERSIDAD DEL MAGDALENA</t>
  </si>
  <si>
    <t>CO1.REQ.6511357</t>
  </si>
  <si>
    <t>ODC-DAD-0051-2024</t>
  </si>
  <si>
    <t>https://community.secop.gov.co/Public/Tendering/OpportunityDetail/Index?noticeUID=CO1.NTC.6378745</t>
  </si>
  <si>
    <t xml:space="preserve">JUAN CARLOS VARGAS RUÍZ </t>
  </si>
  <si>
    <t>COPY'S STUDENT SAS</t>
  </si>
  <si>
    <t>COMPRA DE MATERIALES PARA LA FASE DE IMPLEMENTACIÓN DEL PLAN DE MANEJO ARQUEOLÓGICO PARA EL PROYECTO DE OBRA EDIFICIO RÍO MAGDALENA</t>
  </si>
  <si>
    <t>CO1.REQ.6492699</t>
  </si>
  <si>
    <t>ODC-DAD-0050-2024</t>
  </si>
  <si>
    <t>https://community.secop.gov.co/Public/Tendering/OpportunityDetail/Index?noticeUID=CO1.NTC.6372443</t>
  </si>
  <si>
    <t>BUSSINES TECHNOLOGY HELP SAS</t>
  </si>
  <si>
    <t>COMPRA DE DISPOSITIVOS TECNOLÓGICOS PARA UNIVERSIDAD EXPANDIDA SEDE DIGITAL SABANAS DE SAN ANGEL</t>
  </si>
  <si>
    <t>CO1.REQ.6486594</t>
  </si>
  <si>
    <t>ODC-DAD-0049-2024</t>
  </si>
  <si>
    <t>https://community.secop.gov.co/Public/Tendering/ContractNoticePhases/View?PPI=CO1.PPI.32854774&amp;isFromPublicArea=True&amp;isModal=False</t>
  </si>
  <si>
    <t>PANAMERICANA LIBRERÍA Y PAPELERIA SA</t>
  </si>
  <si>
    <t>COMPRA DE 346 TARJETAS DE REGALO PARA ENTREGAR COMO OBSEQUIO EN EL EVENTO CONMEMORACION DEL DIA NACIONAL DEL SERVIDOR PÚBLICO UNIMAGDALENA PARA EL AÑO 2024</t>
  </si>
  <si>
    <t>CO1.REQ.6477753</t>
  </si>
  <si>
    <t>ODC-DAD-0048-2024</t>
  </si>
  <si>
    <t>https://community.secop.gov.co/Public/Tendering/ContractNoticePhases/View?PPI=CO1.PPI.32852736&amp;isFromPublicArea=True&amp;isModal=False</t>
  </si>
  <si>
    <t>891500202</t>
  </si>
  <si>
    <t>INDUSTRIAS NORTECAUCANAS SAS</t>
  </si>
  <si>
    <t>COMPRA DE SILLAS UNIVERSITARIAS PARA EL AULA ABIERTA DE FISIOLOGÍA DEL EJERCICIO ACONDICIONAMIENTO FÍSICO EN EL DEPORTE GIMNASIA Y CALISTENIA DE LA UNIVERSIDAD DEL MAGDALENA</t>
  </si>
  <si>
    <t> CO1.REQ.6478130</t>
  </si>
  <si>
    <t>ODC-DAD-0047-2024</t>
  </si>
  <si>
    <t>https://community.secop.gov.co/Public/Tendering/ContractNoticePhases/View?PPI=CO1.PPI.32851373&amp;isFromPublicArea=True&amp;isModal=False</t>
  </si>
  <si>
    <t>1441-1467</t>
  </si>
  <si>
    <t>901039840</t>
  </si>
  <si>
    <t>ADVANCED TECHNOLOGIES SOLUTIONS SAS</t>
  </si>
  <si>
    <t>COMPRA DE DIECISIETE 17 COMPUTADORES TIPO ESCRITORIO Y UN 1 COMPUTADOR PORTÁTIL PARA UN TOTAL DE 18 EQUIPOS DE CÓMPUTO PARA DEPENDENCIAS ADMINISTRATIVAS DE LA UNIVERSIDAD DEL MAGDALENA</t>
  </si>
  <si>
    <t> CO1.REQ.6477732</t>
  </si>
  <si>
    <t>ODC-DAD-0046-2024</t>
  </si>
  <si>
    <t>https://community.secop.gov.co/Public/Tendering/OpportunityDetail/Index?noticeUID=CO1.NTC.6345286</t>
  </si>
  <si>
    <t>COMPRA DE BOLSAS Y TANQUES PLÁSTICOS PIMPINAS PARA EL ADECUADO MANEJO DE LOS RESIDUOS GENERADOS EN LA UNIVERSIDAD DEL MAGDALENA</t>
  </si>
  <si>
    <t>CO1.REQ.6459699</t>
  </si>
  <si>
    <t>ODC-DAD-0045-2024</t>
  </si>
  <si>
    <t>https://community.secop.gov.co/Public/Tendering/OpportunityDetail/Index?noticeUID=CO1.NTC.6329269</t>
  </si>
  <si>
    <t>COMPRA DE CANECAS PARA EL ADECUADO MANEJO DE LOS RESIDUOS GENERADOS EN LA UNIVERSIDAD DEL MAGDALENA</t>
  </si>
  <si>
    <t>CO1.REQ.6444420</t>
  </si>
  <si>
    <t>ODC-DAD-0044-2024</t>
  </si>
  <si>
    <t>https://community.secop.gov.co/Public/Tendering/OpportunityDetail/Index?noticeUID=CO1.NTC.6316586</t>
  </si>
  <si>
    <t>800109197</t>
  </si>
  <si>
    <t>PAPELMUEBLE  LIMITADA</t>
  </si>
  <si>
    <t>COMPRA DE UN 01 MUEBLE TIPO BIBLIOTECA ELABORADO EN RH DE 15 MM CON ENTREPAÑOS Y PUERTAS EN VIDRIO TRANSPARENTE</t>
  </si>
  <si>
    <t>CO1.REQ.6431491</t>
  </si>
  <si>
    <t>ODC-DAD-0043-2024</t>
  </si>
  <si>
    <t>https://community.secop.gov.co/Public/Tendering/OpportunityDetail/Index?noticeUID=CO1.NTC.6273887</t>
  </si>
  <si>
    <t>JEIMMY PATRICIA POLO ROJAS</t>
  </si>
  <si>
    <t>900533417</t>
  </si>
  <si>
    <t>EDITORIAL PSIGMA SAS</t>
  </si>
  <si>
    <t>COMPRA 692 PRUEBAS DE ORIENTACIÓN PROFESIONAL DENOMINADAS SENTIDO CON EL PROPÓSITO DE FACILITAR LOS PROCESOS DEACOMPAÑAMIENTO A LOS ESTUDIANTES DEL PROGRAMA TALENTO MAGDALENA EN SU ORIENTACIÓN VOCACIONAL Y PROFESIONAL LA APLICACIÓN DE ESTA PRUEBA TIENE COMO OBJETIVO EVALUAR FACTORES COMO LA HABILIDAD COGNITIVA LA PERSONALIDAD LAS PREFERENCIAS OCUPACIONALES Y LAS OPORTUNIDADES DISPONIBLES</t>
  </si>
  <si>
    <t>CO1.REQ.6387487</t>
  </si>
  <si>
    <t>ODC-DAD-0042-2024</t>
  </si>
  <si>
    <t>https://community.secop.gov.co/Public/Tendering/OpportunityDetail/Index?noticeUID=CO1.NTC.6221517</t>
  </si>
  <si>
    <t>900199867</t>
  </si>
  <si>
    <t>COMREDES DE COLOMBIA SAS</t>
  </si>
  <si>
    <t>COMPRA DE EQUIPOS DE CÓMPUTO Y OTROS ELEMENTOS PARA EL FORTALECIMIENTO DEL CENTRO DE INVESTIGACIÓN EN ALTO RENDIMIENTO DEPORTIVO Y ESTUDIOS BIOMÉDICOS DE LA UNIVERSIDAD DEL MAGDALENA</t>
  </si>
  <si>
    <t>CO1.REQ.6335939</t>
  </si>
  <si>
    <t>ODC-DAD-0041-2024</t>
  </si>
  <si>
    <t>https://community.secop.gov.co/Public/Tendering/OpportunityDetail/Index?noticeUID=CO1.NTC.6186798</t>
  </si>
  <si>
    <t>COMPRA DE DOS 02 TABLEROS DE VIDRIO PARA LA VICERRECTORÍA DE EXTENSIÓN CINCO 05 TABLEROS ACRÍLICOS MÓVILES PARA EL PROGRAMA DE LICENCIATURA EN EDUCACIÓN CAMPESINA Y RURAL VEINTE 20 CARTELERAS DE CORCHO PARA EL EDIFICIO DOCENTE UN 01 TABLERO DE PARED BLANCO 240 X 120 CM DOS 02 ARCHIVADORES DE OFICINA OXFORD BLANCO Y DOS 02 REPISAS RECTÁNGULO NÓRDICA PARA LA VICERRECTORÍA DE EXTENSIÓN</t>
  </si>
  <si>
    <t>CO1.REQ.6300915</t>
  </si>
  <si>
    <t>ODC-DAD-0040-2024</t>
  </si>
  <si>
    <t>https://community.secop.gov.co/Public/Tendering/OpportunityDetail/Index?noticeUID=CO1.NTC.6170896</t>
  </si>
  <si>
    <t>901051111</t>
  </si>
  <si>
    <t>SOLUCIONES CORPORATIVAS DE LA COSTA SAS</t>
  </si>
  <si>
    <t>COMPRA DE INSUMOS Y ELEMENTOS NECESARIOS PARA EL NORMAL FUNCIONAMIENTO DE LOS EQUIPOS ESPECIALIZADOS PERTENECIENTES A LOS LABORATORIOS DE PROGRAMA DE CINE Y AUDIOVISUALES QUE REALIZAN PRÁCTICAS ACADÉMICAS INTERNAS Y EXTERNAS DURANTE EL PERIODO 2024 I</t>
  </si>
  <si>
    <t>CO1.REQ.6284597</t>
  </si>
  <si>
    <t>ODC-DAD-0039-2024</t>
  </si>
  <si>
    <t>https://community.secop.gov.co/Public/Tendering/OpportunityDetail/Index?noticeUID=CO1.NTC.6160408</t>
  </si>
  <si>
    <t>467/M124</t>
  </si>
  <si>
    <t>900931389</t>
  </si>
  <si>
    <t>ACRE COLOMBIA SAS</t>
  </si>
  <si>
    <t>COMPRA DE UNA 01 CÁMARA PARA TERMOGRAFÍA MUSCULAR PARA EL FORTALECIMIENTO DEL CENTRO DE INVESTIGACIÓN EN ALTO RENDIMIENTO DEPORTIVO Y ESTUDIOS BIOMÉDICOS</t>
  </si>
  <si>
    <t>CO1.REQ.6273600</t>
  </si>
  <si>
    <t>ODC-DAD-0038-2024</t>
  </si>
  <si>
    <t>https://community.secop.gov.co/Public/Tendering/OpportunityDetail/Index?noticeUID=CO1.NTC.6144933</t>
  </si>
  <si>
    <t>901068907</t>
  </si>
  <si>
    <t>VEGAINGENIERIA HT SAS</t>
  </si>
  <si>
    <t>COMPRA DE 30  TABLEROS PARA LOS SALONES UBICADOS EN LOS EDIFICIOS SIERRA NEVADA Y BLOQUE DOS PARA EL BUEN DESARROLLO DE LAS ACTIVIDADES ACADEMICAS QUE SON UTILIZADAS POR LOS ESTUDIANTES DE DISTINTOS PROGRAMAS Y PARA LAS PRÁCTICAS ACADÉMICAS</t>
  </si>
  <si>
    <t>CO1.REQ.6257979</t>
  </si>
  <si>
    <t>ODC-DAD-0037-2024</t>
  </si>
  <si>
    <t>https://community.secop.gov.co/Public/Tendering/OpportunityDetail/Index?noticeUID=CO1.NTC.6144447</t>
  </si>
  <si>
    <t>JOAQUIN ALBERTO POMARES BLAISE</t>
  </si>
  <si>
    <t>7629009</t>
  </si>
  <si>
    <t>JORGE ELIECER DEWDNEY PRADO</t>
  </si>
  <si>
    <t>COMPRA DE INSUMOS PARA LA REALIZACIÓN DE PRÁCTICAS ACADÉMICAS DE LABORATORIO CORRESPONDIENTE A LAS ASIGANTURAS DEL PROGRAMA DE INGENIERÍA PESQUERA</t>
  </si>
  <si>
    <t>CO1.REQ.6257557</t>
  </si>
  <si>
    <t>ODC-DAD-0036-2024</t>
  </si>
  <si>
    <t>https://community.secop.gov.co/Public/Tendering/OpportunityDetail/Index?noticeUID=CO1.NTC.6102985</t>
  </si>
  <si>
    <t>WILBERTO GALVIS SANTOS</t>
  </si>
  <si>
    <t>43028092</t>
  </si>
  <si>
    <t>ALBA ELENA TORO DE MORENO</t>
  </si>
  <si>
    <t>COMPRA DE PLACAS INFORMATIVAS LAS CUALES SERÁN INSTALADAS EN 120 ÁRBOLES DEL CAMPUS PRINCIPAL DE LA UNIVERSIDAD DEL MAGDALENA</t>
  </si>
  <si>
    <t>CO1.REQ.6216120</t>
  </si>
  <si>
    <t>ODC-DAD-0035-2024</t>
  </si>
  <si>
    <t>https://community.secop.gov.co/Public/Tendering/OpportunityDetail/Index?noticeUID=CO1.NTC.6094568</t>
  </si>
  <si>
    <t>COMPRA DE UN 1 TELEVISOR DE 85" PARA SALA DE JUNTAS DE LA RECTORIA DE LA UNIVERSIDAD DEL MAGDALENA</t>
  </si>
  <si>
    <t>CO1.REQ.6207511</t>
  </si>
  <si>
    <t>ODC-DAD-0034-2024</t>
  </si>
  <si>
    <t>https://community.secop.gov.co/Public/Tendering/OpportunityDetail/Index?noticeUID=CO1.NTC.6094191</t>
  </si>
  <si>
    <t>819007190</t>
  </si>
  <si>
    <t>REFRIMAGUS LTDA</t>
  </si>
  <si>
    <t>COMPRA E INSTALACIÓN DEL SISTEMA DE AIRES ACONDICIONADOS PARA EL LABORATORIO MIKU UBICADO EN EL HANGAR B DE LA UNIVERSIDAD DEL MAGDALENA</t>
  </si>
  <si>
    <t>CO1.REQ.6206892</t>
  </si>
  <si>
    <t>ODC-DAD-0033-2024</t>
  </si>
  <si>
    <t>https://community.secop.gov.co/Public/Tendering/OpportunityDetail/Index?noticeUID=CO1.NTC.6092840</t>
  </si>
  <si>
    <t>900967434</t>
  </si>
  <si>
    <t>COMPRA DE CUATRO 4 VENTILADORES METALICOS DE PARED PARA INSTALAR EN EL ÁREA DE TANATOPRAXIA 12 VENTILADORES TIPO LOCO DE TECHO Y 18 VENTILADORES TIPO LOCO DE PARED PARA LA CAFETERÍA CENTRAL EN EL ÁREA DE DESCANSO DE LOS BLOQUES 3 4 Y 5</t>
  </si>
  <si>
    <t>CO1.REQ.6205166</t>
  </si>
  <si>
    <t>ODC-DAD-0032-2024</t>
  </si>
  <si>
    <t>https://community.secop.gov.co/Public/Tendering/OpportunityDetail/Index?noticeUID=CO1.NTC.6092194</t>
  </si>
  <si>
    <t>COMPRA DE MATERIALES PARA ADECUACIÓN Y CONECTIVIDAD DE CONTENEDORES PARA EL DESARROLLO DE ACTIVIDADES DE FUNCIONARIOS DE LAS SIGUENTES DEPENDENCIAS: GRUPO DE INVESTIGACIÓN EN BIODIVERSIDAD Y ECOLOGÍA APLICADA GIBEA UNIDAD DE APROPIACIÓN SOCIAL DEL CONOCIMIENTO VICERRECTORÍA DE INVESTIGACIÓN Y  GESTIÓN DOCUMENTAL</t>
  </si>
  <si>
    <t>CO1.REQ.6205340</t>
  </si>
  <si>
    <t>ODC-DAD-0031-2024</t>
  </si>
  <si>
    <t>https://community.secop.gov.co/Public/Tendering/OpportunityDetail/Index?noticeUID=CO1.NTC.6074191</t>
  </si>
  <si>
    <t>901101222</t>
  </si>
  <si>
    <t>NORLAB SAS</t>
  </si>
  <si>
    <t>COMPRA DE LLAVES DE DOBLE SALIDA DE GASES PARA LOS MESONES DE LOS LABORATORIOS DE QUÍMICA GENERAL Y BIOQUIMICA DE LA UNIVERSIDAD DEL MAGDALENA</t>
  </si>
  <si>
    <t>CO1.REQ.6186578</t>
  </si>
  <si>
    <t>ODC-DAD-0030-2024</t>
  </si>
  <si>
    <t>https://community.secop.gov.co/Public/Tendering/OpportunityDetail/Index?noticeUID=CO1.NTC.6074117</t>
  </si>
  <si>
    <t>805004671</t>
  </si>
  <si>
    <t>PLUSS DENT LTDA</t>
  </si>
  <si>
    <t>COMPRA DE REPUESTOS PARA 27 UNIDADES ODONTOLÓGICAS MARCA KAVO UBICADAS EN LA CLÍNICA ODONTOLÓGICA QUE SON UTILIZADAS POR LOS ESTUDIANTES DEL PROGRAMA DE ODONTOLOGÍA PARA LAS PRÁCTICAS ACADÉMICAS DURANTE EL SEMESTRE LAS CUALES SON SUCEPTIBLES  AL DETERIORO Y DESAJUSTES POR EL USO CONSTANTE</t>
  </si>
  <si>
    <t>CO1.REQ.6186518</t>
  </si>
  <si>
    <t>ODC-DAD-0029-2024</t>
  </si>
  <si>
    <t>https://community.secop.gov.co/Public/Tendering/ContractNoticePhases/View?PPI=CO1.PPI.31461843&amp;isFromPublicArea=True&amp;isModal=False</t>
  </si>
  <si>
    <t>COMPRA DE CIENTO VEINTISEIS 126 SILLAS NAIROBI 19 SILLAS OSAKA 43 REPOSAPIES Y 43 SOPORTES DE MONITORES PARA LOS FUNCIONARIOS DE LAS DIFERENTES DEPENDENCIAS DE LA INSTITUCIÓN</t>
  </si>
  <si>
    <t>CO1.REQ.6161792</t>
  </si>
  <si>
    <t>ODC-DAD-0028-2024</t>
  </si>
  <si>
    <t>https://community.secop.gov.co/Public/Tendering/ContractNoticePhases/View?PPI=CO1.PPI.31397429&amp;isFromPublicArea=True&amp;isModal=False</t>
  </si>
  <si>
    <t>800177584</t>
  </si>
  <si>
    <t>EDITORIAL EL MANUAL MODERNO COLOMBIA SAS</t>
  </si>
  <si>
    <t>COMPRA DE MATERIAL DE EVALUACIÓN QUE SON REQUERIDOS POR ESTUDIANTES Y DOCENTES DEL PROGRAMA DE PSICOLOGÍA DE LA UNIVERSIDAD DEL MAGDALENA PARA GARANTIZAR LAS PRACTICAS ACADÉMICAS EN EL PRIMER SEMESTRE 2024 I</t>
  </si>
  <si>
    <t>CO1.REQ.6147407</t>
  </si>
  <si>
    <t>ODC-DAD-0027-2024</t>
  </si>
  <si>
    <t>https://community.secop.gov.co/Public/Tendering/ContractNoticePhases/View?PPI=CO1.PPI.31387380&amp;isFromPublicArea=True&amp;isModal=False</t>
  </si>
  <si>
    <t xml:space="preserve"> 900795369</t>
  </si>
  <si>
    <t>HIGH QUALITY TECHNOLOGY SAS</t>
  </si>
  <si>
    <t>COMPRA DE LECTORAS DE CONTROL DE ACCESO PARA EL SERVICIO DE BENEFICIOS INSTITUCIONALES EN EL EDIFICIO DE BIENESTAR UNIVERSITARIO DE LA UNIVERSIDAD DEL MAGDALENA</t>
  </si>
  <si>
    <t>CO1.REQ.6144640</t>
  </si>
  <si>
    <t>ODC-DAD-0026-2024</t>
  </si>
  <si>
    <t>https://community.secop.gov.co/Public/Tendering/ContractNoticePhases/View?PPI=CO1.PPI.31313606&amp;isFromPublicArea=True&amp;isModal=False</t>
  </si>
  <si>
    <t>860035467</t>
  </si>
  <si>
    <t>COMPRA DE MATERIAL DE EVALUACION 16PF5 PIN E PERFIL ACS HOJAS RESPUESTA ACRA HOJA RESPUESTA CRI A HOJA RTA AUTOCORREGIBLE CPQ R PIN E PERFIL ETDAH PIN EPERFIL MMPI2RF PIN EPERFIL RIST CUADERNILLOS DE ANOTACION STROOP R PIN EPERFIL WCST CUADERNILLOS ANOTACION QUE SON REQUERIDOS POR ESTUDIANTES Y DOCENTES DEL PROGRAMA DE PSICOLOGÍA DE LA UNIVERSIDAD DEL MAGADALENA PARA GARANTIZAR LAS PRÁCTICAS ACADÉMICAS EN EL PRIMER SEMESTRE 2024 I</t>
  </si>
  <si>
    <t>CO1.REQ.6128032</t>
  </si>
  <si>
    <t>ODC-DAD-0025-2024</t>
  </si>
  <si>
    <t>https://community.secop.gov.co/Public/Tendering/ContractNoticePhases/View?PPI=CO1.PPI.31305262&amp;isFromPublicArea=True&amp;isModal=False</t>
  </si>
  <si>
    <t>830089928</t>
  </si>
  <si>
    <t>SAG SERVICIOS DE INGENIERIA SAS</t>
  </si>
  <si>
    <t>COMPRA DE DOS 2 ROLLOS DE TAG'S RFID X 2000 UNIDADES CON FRECUENCIA DE 13.56 MHZ DE TAMAÑO 50.0X50.0 MM 1.97X1.97 PULGADAS CON MEMORIA ENTRE 0.5K-2.5K BIT LA PRESENTE ORDEN INCLUYE EL MANTENIMIENTO PREVENTIVO DE DOS 2 MÁQUINAS DE AUTOPRÉSTAMO SELFFCHECK 1000 HIBRIDO, UN 1 SISTEMA DE SEGURIDAD TATTLE TAPE GATE DM BIBLIOTHECA+3M DE TRES 3 CORREDORES Y TRES 3 MÁQUINAS SENSIBILIZADORAS</t>
  </si>
  <si>
    <t>CO1.REQ.6126100</t>
  </si>
  <si>
    <t>ODC-DAD-0024-2024</t>
  </si>
  <si>
    <t>https://community.secop.gov.co/Public/Tendering/ContractNoticePhases/View?PPI=CO1.PPI.31078636&amp;isFromPublicArea=True&amp;isModal=False</t>
  </si>
  <si>
    <t>COMPRA DE 2 SCANNER KODAK ALARIS E1040 PARA LA RECTORÍA Y OFICINA ASESORA DE PLANEACIÓN 1 SCANNER KODAK ALARIS  S2070 PARA EL CENTRO DE CONCILIACIÓN 2 SCANNER KODAK ALARIS S2070 PARA EL GRUPO DE GESTIÓN DOCUMENTAL Y 1 ACCESORIO  DE CAMA PLANA TAMAÑO A3 PARA EL GRUPO DE GESTIÓN DOCUMENTAL</t>
  </si>
  <si>
    <t>CO1.REQ.6077587</t>
  </si>
  <si>
    <t>ODC-DAD-0023-2024</t>
  </si>
  <si>
    <t>https://community.secop.gov.co/Public/Tendering/ContractNoticePhases/View?PPI=CO1.PPI.31074157&amp;isFromPublicArea=True&amp;isModal=False</t>
  </si>
  <si>
    <t>900026709</t>
  </si>
  <si>
    <t>CESAR TABARES L &amp; CIA SAS</t>
  </si>
  <si>
    <t>COMPRA DE TRES 03 THERABODY RECOVERY AIR PRO DOS 02 ADIPÓMETRO TRES 03 CINTAS MÉTRICAS METÁLICAS UN 01 CALIBRADOR DE DIÁMETROS CORTO UN 01 CALIBRADOR DE DIÁMETROS LARGO UN 01 TALLÍMETRO PORTÁTIL UNA 01 BÁSCULA DIGITAL SECA UN 01 BANCO DE MADERA CUATRO 04 CAJAS DE LÁPIZES DEMOGRÁFICOS QUIRÚRGICOS UN 01 SEGMÓMETRO DE ENVERGADURA Y DINAMÓMETRO PARA EL FORTALECIMIENTO DEL CENTRO DE INVESTIGACIÓN EN ALTO RENDIMIENTO DEPORTIVO Y ESTUDIOS BIOMÉDICOS</t>
  </si>
  <si>
    <t>CO1.REQ.6076518</t>
  </si>
  <si>
    <t>ODC-DAD-0022-2024</t>
  </si>
  <si>
    <t>https://community.secop.gov.co/Public/Tendering/ContractNoticePhases/View?PPI=CO1.PPI.31062709&amp;isFromPublicArea=True&amp;isModal=False</t>
  </si>
  <si>
    <t>891702681</t>
  </si>
  <si>
    <t>BOMBAS Y REPUESTOS SAS</t>
  </si>
  <si>
    <t>COMPRA DE CINCO 05 GUADAÑADORAS MODELO FS 450 Y UNA 01 GUADAÑADORA FS 460 UNA 01 MOTO SIERRA 2T MOD MS 361 Y UNA 01 PODADORA DE ALTURA HT 105 UNA 01 CORTA SETOS HS 82R A GASOLINA MARCAS STHIL</t>
  </si>
  <si>
    <t> CO1.REQ.6074032</t>
  </si>
  <si>
    <t>ODC-DAD-0021-2024</t>
  </si>
  <si>
    <t>https://community.secop.gov.co/Public/Tendering/ContractNoticePhases/View?PPI=CO1.PPI.31062228&amp;isFromPublicArea=True&amp;isModal=False</t>
  </si>
  <si>
    <t>COMPRA DE LOS SIGUIENTES ACCESORIOS DE CÁMARAS FOTOGRÁFICAS Y CÁMARAS DE VIDEO UN LENTE TELE SONY 18 135 DOS BATERÍAS SONY NP FZ100 UN FLASH YN 320EX TTL YONGNUO PARA SONY DOS CARGADORES EXTERNOS SONY NP FZ10 Y UN REFLECTOR FLEX 5 EN 1 PARA ESTUDIO VÍDEO Y FOTOGRAFÍA SOLICITADOS POR LA DIRECCIÓN DE COMUNICACIONES PARA CUBRIR LOS DIFERENTES EVENTOS QUE SE PRESENTAN EN LA INSTITUCIÓN</t>
  </si>
  <si>
    <t>CO1.REQ.6074101</t>
  </si>
  <si>
    <t>ODC-DAD-0020-2024</t>
  </si>
  <si>
    <t>https://community.secop.gov.co/Public/Tendering/ContractNoticePhases/View?PPI=CO1.PPI.31060293&amp;isFromPublicArea=True&amp;isModal=False</t>
  </si>
  <si>
    <t xml:space="preserve">LILIANA JOHANA MONTENEGRO TORREJANO </t>
  </si>
  <si>
    <t>COMPRA E INSTALACIÓN DE TREINTA Y SIETE 37 CORTINAS BLACK OUT EN COLOR BLANCO Y DOS 02 MINIPERSIANAS EN COLOR NATURAL PARA LA ADECUACIÓN DE ÁREAS DE TRABAJO ACADÉMICO ADMINISTRATIVO Y LABORATORIOS DE LA UNIVERSIDAD DEL MAGDALENA</t>
  </si>
  <si>
    <t>CO1.REQ.6073353</t>
  </si>
  <si>
    <t>ODC-DAD-0019-2024</t>
  </si>
  <si>
    <t>https://community.secop.gov.co/Public/Tendering/ContractNoticePhases/View?PPI=CO1.PPI.31036134&amp;isFromPublicArea=True&amp;isModal=False</t>
  </si>
  <si>
    <t>901444275</t>
  </si>
  <si>
    <t>WHEELER TECNOLOGIA APLICADA AL DEPORTE SAS</t>
  </si>
  <si>
    <t>COMPRA DE LOS SIGUIENTES EQUIPOS WHEELER YOYO FULL BODY INERCIAL WHEELER ISOMETRICO DINAMÓMETRO  WHEELER CONO INERCIAL WHEELER ENCODER LINEAL INCLUYE CAPACITACIÓN ASESORÍA CIENTÍFICA EN EL USO DE CADA UNO DE LOS EQUIPOS INTERPRETACIÓN DE LAS VARIABLES DEL SOFTWARE PROTOCOLOS DE ENTRENAMIENTO Y DE EVALUACIÓN PARA EL FORTALECIMIENTO DEL CENTRO DE INVESTIGACIÓN EN ALTO RENDIMIENTO DEPORTIVO Y ESTUDIOS BIOMÉDICOS</t>
  </si>
  <si>
    <t>CO1.REQ.6067239</t>
  </si>
  <si>
    <t>ODC-DAD-0018-2024</t>
  </si>
  <si>
    <t>https://community.secop.gov.co/Public/Tendering/ContractNoticePhases/View?PPI=CO1.PPI.31031461&amp;isFromPublicArea=True&amp;isModal=False</t>
  </si>
  <si>
    <t>ADVANCED TECHNOLOGIES SOLUTIONS SAS AT SOLUTIONS SAS</t>
  </si>
  <si>
    <t>COMPRA DE 200 EQUIPOS DE CÓMPUTO PORTÁTILES PARA EL SERVICIO DE PRÉSTAMO A ESTUDIANTES Y DEMÁS MIEMBROS DE LA COMUNIDAD UNIVERSITARIA EN LA BIBLIOTECA GERMÁN BULA MEYER CON EL PROPÓSITO DE MEJORAR EL ACCESO A LA INFORMACIÓN Y PROMOVER EL DESARROLLO ACADÉMICO Y DE LA INVESTIGACIÓN</t>
  </si>
  <si>
    <t>CO1.REQ.6066271</t>
  </si>
  <si>
    <t>ODC-DAD-0017-2024</t>
  </si>
  <si>
    <t>https://community.secop.gov.co/Public/Tendering/ContractNoticePhases/View?PPI=CO1.PPI.30926397&amp;isFromPublicArea=True&amp;isModal=False</t>
  </si>
  <si>
    <t>900200085</t>
  </si>
  <si>
    <t>SERVICIOS DE INGENIERIA GLOBAL SAS</t>
  </si>
  <si>
    <t>COMPRA E INSTALACIÓN DE LOS SISTEMAS DE AIRES ACONDICIONADOS PARA EL MEJORAMIENTO Y ADECUACIÓN DEL CENTRO DE INVESTIGACIÓN DE ALTO RENDIMIENTO DEPORTIVO Y ESTUDIOS BIOMÉDICOS SPORTSCI DE LA UNIVERSIDAD DEL MAGDALENA</t>
  </si>
  <si>
    <t>CO1.REQ.6041784</t>
  </si>
  <si>
    <t>ODC-DAD-0016-2024</t>
  </si>
  <si>
    <t>https://community.secop.gov.co/Public/Tendering/OpportunityDetail/Index?noticeUID=CO1.NTC.5902947</t>
  </si>
  <si>
    <t>900327219</t>
  </si>
  <si>
    <t>ORTOMEC SAS</t>
  </si>
  <si>
    <t>COMPRA DE SISTEMA DE MEDICIÓN DE PRESIONES PLANTARES QUE CONSTA DE UNA PLATAFORMA PORTÁTIL PARA EL FORTALECIMIENTO DEL CENTRO DE INVESTIGACIÓN EN ALTO RENDIMIENTO DEPORTIVO Y ESTUDIOS BIOMÉDICOS</t>
  </si>
  <si>
    <t>CO1.REQ.6013976</t>
  </si>
  <si>
    <t>ODC-DAD-0015-2024</t>
  </si>
  <si>
    <t>https://community.secop.gov.co/Public/Tendering/OpportunityDetail/Index?noticeUID=CO1.NTC.5891209</t>
  </si>
  <si>
    <t>900239576</t>
  </si>
  <si>
    <t>C MEDICAL SAS</t>
  </si>
  <si>
    <t>COMPRA DE UN 01 EQUIPO ECÓGRAFO MARCA SONOSCAPE MODELO E1 EXPERT PARA EL FORTALECIMIENTO DEL CENTRO DE INVESTIGACIÓN EN ALTO RENDIMIENTO DEPORTIVO Y ESTUDIOS BIOMÉDICOS</t>
  </si>
  <si>
    <t>CO1.REQ.6002437</t>
  </si>
  <si>
    <t>ODC-DAD-0014-2024</t>
  </si>
  <si>
    <t>https://community.secop.gov.co/Public/Tendering/OpportunityDetail/Index?noticeUID=CO1.NTC.5891105</t>
  </si>
  <si>
    <t>800123415</t>
  </si>
  <si>
    <t>ZANNA SAS</t>
  </si>
  <si>
    <t>COMPRA E INSTALACION DE EQUIPO PARA ELECTROENCEFALOGRAFÍA Y MAPEO CEREBRAL PARA EL FORTALECIMIENTO DEL CENTRO DE INVESTIGACIÓN EN ALTO RENDIMIENTO DEPORTIVO Y ESTUDIOS BIOMÉDICOS</t>
  </si>
  <si>
    <t>CO1.REQ.6002416</t>
  </si>
  <si>
    <t>ODC-DAD-0013-2024</t>
  </si>
  <si>
    <t>https://community.secop.gov.co/Public/Tendering/OpportunityDetail/Index?noticeUID=CO1.NTC.5858974</t>
  </si>
  <si>
    <t>COMPRA DE TREINTA Y UN 31 TABLET MARCA SAMSUNG TABA9+WIFI4GB/64GB11" PARA ENTREGA A LOS ESTUDIANTES MEJOR ICFES Y MEJOR SABER PRO SOLICITADO POR LA OFICINA DE DESARROLLO ESTUDIANTIL</t>
  </si>
  <si>
    <t>CO1.REQ.5970217</t>
  </si>
  <si>
    <t>ODC-DAD-0012-2024</t>
  </si>
  <si>
    <t>https://community.secop.gov.co/Public/Tendering/OpportunityDetail/Index?noticeUID=CO1.NTC.5859861</t>
  </si>
  <si>
    <t>HAROLD ROMERO CAHUANA</t>
  </si>
  <si>
    <t>12559311</t>
  </si>
  <si>
    <t>COMPRA DE BATAS EN GABARDINA Y ANTIFLUIDO LAFAYETTE UNIFORMES ANTIFLUIDO EN TELA LAFAYETTE PARA EL PERSONAL DE LOS DISTINTOS LABORATORIOS Y CLINICA ODONTOLÓGICA DE LA UNIVERSIDAD DEL MAGDALENA</t>
  </si>
  <si>
    <t>CO1.REQ.5970815</t>
  </si>
  <si>
    <t>ODC-DAD-0011-2024</t>
  </si>
  <si>
    <t>https://community.secop.gov.co/Public/Tendering/OpportunityDetail/Index?noticeUID=CO1.NTC.5840808</t>
  </si>
  <si>
    <t>1082881269</t>
  </si>
  <si>
    <t>COMPRA DE PLACAS INFORMATIVAS DE RUTA POSTES SEÑALIZADORES Y AVISOS ILUSTRATIVOS ALUSIVOS A LA FLORA Y FAUNA PARA EL BOSQUE SECO UNIMAGDALENA</t>
  </si>
  <si>
    <t>CO1.REQ.5951626</t>
  </si>
  <si>
    <t>ODC-DAD-0010-2024</t>
  </si>
  <si>
    <t>https://community.secop.gov.co/Public/Tendering/OpportunityDetail/Index?noticeUID=CO1.NTC.5832359</t>
  </si>
  <si>
    <t>COMPRA DE 2750 CAMISETAS CUELLO REDONDO CON LOGOS INSTITUCIONALES DESTINADAS PARA LA ENTREGA A ESTUDIANTES DE PRIMER SEMESTRE EN EL MARCO DE LA INICIATIVA DE BIENVENIDA PARA EL PERIODO 2024 I Y 77 CAMISETAS TIPO POLO CON LOGOS INSITUCIONALES PARA LOS REPRESENTANTES ESTUDIANTILES DE LA ALMA MATER EN EL MARCO DEL PROYECTO DEL PLAN DE ACCIÓN 2024 MEJORAMIENTO DE LA CALIDAD DE VIDA BIENESTAR Y DESARROLLO PERSONAL DE LA COMUNIDAD UNIVERSITARIA</t>
  </si>
  <si>
    <t>CO1.REQ.5942770</t>
  </si>
  <si>
    <t>ODC-DAD-0009-2024</t>
  </si>
  <si>
    <t>https://community.secop.gov.co/Public/Tendering/OpportunityDetail/Index?noticeUID=CO1.NTC.5816755</t>
  </si>
  <si>
    <t>900738632</t>
  </si>
  <si>
    <t>E Y K INGENIERIA SAS</t>
  </si>
  <si>
    <t>COMPRA DE UNA 01 UPS DE 15 KVA TRIFÁSICA 220 VOLTIOS CON AUTONOMÍA DE 15 MINUTOS DE RESPALDO ELÉCTRICO PARA EQUIPO DE CONTROL DE INGRESO PEATONAL DE LA UNIVERSIDAD DEL MAGDALENA</t>
  </si>
  <si>
    <t>CO1.REQ.5926529</t>
  </si>
  <si>
    <t>ODC-DAD-0008-2024</t>
  </si>
  <si>
    <t>https://community.secop.gov.co/Public/Tendering/OpportunityDetail/Index?noticeUID=CO1.NTC.5815781</t>
  </si>
  <si>
    <t>COMPRA DE SIETE MIL 7000 HOJAS TAMAÑO CARTA TIPO MAJESTICK NACARADO PARA LA IMPRESIÓN DE ACTAS DE GRADO SOLICITADAS POR LA SECRETARIA GENERAL DE LA UNIVERSIDAD DEL MAGDALENA</t>
  </si>
  <si>
    <t>CO1.REQ.5925757</t>
  </si>
  <si>
    <t>ODC-DAD-0007-2024</t>
  </si>
  <si>
    <t>https://community.secop.gov.co/Public/Tendering/OpportunityDetail/Index?noticeUID=CO1.NTC.5796373</t>
  </si>
  <si>
    <t xml:space="preserve"> 900929189</t>
  </si>
  <si>
    <t>COMPRA DE 20 MANTELES EN TELA LINO FLEX 180CMX80CM PARA LA UNIVERSIDAD DEL MAGDALENA</t>
  </si>
  <si>
    <t>CO1.REQ.5906099</t>
  </si>
  <si>
    <t>ODC-DAD-0006-2024</t>
  </si>
  <si>
    <t>https://community.secop.gov.co/Public/Tendering/OpportunityDetail/Index?noticeUID=CO1.NTC.5754612</t>
  </si>
  <si>
    <t>900381975</t>
  </si>
  <si>
    <t>7TECH SAS</t>
  </si>
  <si>
    <t>COMPRA E INSTALACIÓN DE CATORCE 14 EQUIPOS DE AIRES ACONDICIONADOS PARA DIFERENTES ÁREAS ADMINISTRATIVAS Y ACADÉMICAS DE LA UNIVERSIDAD DEL MAGDALENA. ESTOS DEBEN SER INSTALADOS CON TODOS LOS ELEMENTOS NECESARIOS Y ADECUACIONES CIVILES EN DONDE SE NECESITE Y/O REQUIERA LA ACTIVIDAD</t>
  </si>
  <si>
    <t>CO1.REQ.5863743</t>
  </si>
  <si>
    <t>ODC-DAD-0005-2024</t>
  </si>
  <si>
    <t>https://community.secop.gov.co/Public/Tendering/OpportunityDetail/Index?noticeUID=CO1.NTC.5752792</t>
  </si>
  <si>
    <t>ANDRES GILBERTO DOMINGUEZ CORBACHO</t>
  </si>
  <si>
    <t>COMPRA DE 12 PROYECTORES POWERLITE E20 Y 10 PROYECTORES INTERACTIVOS  BRIGHTLINK EB 725WI 3LCD WXGA DE TIRO ULTRACORTO PARA LA REPOSICIÓN DE RECURSOS EDUCATIVOS TECNOLÓGICOS Y FORTALECIMIENTO DE LA GESTIÓN ACADÉMICA DE LA INSTITUCIÓN</t>
  </si>
  <si>
    <t>CO1.REQ.5862271</t>
  </si>
  <si>
    <t>ODC-DAD-0004-2024</t>
  </si>
  <si>
    <t>https://community.secop.gov.co/Public/Tendering/OpportunityDetail/Index?noticeUID=CO1.NTC.5732904</t>
  </si>
  <si>
    <t>COMPRA DE 6000 PINES PARA ENTREGAR A LOS GRADUANDOS DE LA UNIVERSIDAD DEL MAGDALENA FABRICADOS EN CRISOCAL ACABADO DORADO BRILLANTE Y FONDO MATE EN FORMA REDONDA DE 20MM DE DIÁMETRO CON LOGOTIPO Y TEXTO GRADUADO EN ALTO RELIEVE SIN COLORES TROQUELADO  FIJACIÓN CON BROCHE Y PUNTILLA CON EMPAQUE EN BOLSA PLÁSTICA</t>
  </si>
  <si>
    <t>CO1.REQ.5841738</t>
  </si>
  <si>
    <t>ODC-DAD-0003-2024</t>
  </si>
  <si>
    <t>https://community.secop.gov.co/Public/Tendering/OpportunityDetail/Index?noticeUID=CO1.NTC.5683675</t>
  </si>
  <si>
    <t>COMPRA DE INSUMOS PARA EL PROCESO DE CARNETIZACIÓN INSTITUCIONAL DE LA UNIVERSIDAD DEL MAGDALENA</t>
  </si>
  <si>
    <t>CO1.REQ.5792126</t>
  </si>
  <si>
    <t>ODC-DAD-0002-2024</t>
  </si>
  <si>
    <t>https://community.secop.gov.co/Public/Tendering/OpportunityDetail/Index?noticeUID=CO1.NTC.5617401</t>
  </si>
  <si>
    <t>900688968</t>
  </si>
  <si>
    <t>INDUSTRIA CONSTRUCCION E INGENIERIA ICI SAS</t>
  </si>
  <si>
    <t>COMPRA DE DOS TRANSFERENCIAS AUTOMATICAS DE 800 AMP PARA EL FUNCIONAMIENTO DE ENCENDIDO Y CONTROL ENERGÍA DE RESPALDO  PARA EL  BLOQUE DE SALONES N VIII Y EL EDIFICIO DE ATENCION A ESTUDIANTES CENTRO DOCENTE DE LA UNIVERIDAD DEL MAGDALENA</t>
  </si>
  <si>
    <t>CO1.REQ.5726484</t>
  </si>
  <si>
    <t>ODC-DAD-0001-2024</t>
  </si>
  <si>
    <t>https://community.secop.gov.co/Public/Tendering/ContractNoticePhases/View?PPI=CO1.PPI.33919418&amp;isFromPublicArea=True&amp;isModal=False</t>
  </si>
  <si>
    <t>RAFAEL ROIMAN GARCIA LUNA</t>
  </si>
  <si>
    <t>900489512</t>
  </si>
  <si>
    <t>LOGÍSTICA EVENTOS Y SUMINISTROS SAS</t>
  </si>
  <si>
    <t>SUMINISTRO DE INSUMOS PARA EL DESARROLLO DE LAS SESIONES PRÁCTICAS DE LA ASIGNATURAS COCINA DEL MAGDALENA Y EL CARIBE COCINA MOLECULAR COCTELERÍA CAFÉ Y OTRAS BEBIDAS ENOLOGIA I CATA LICORES Y MARIDAJE DEL PROGRAMA DE TECNOLOGÍA EN GESTIÓN HOTELERA Y TURÍSTICA POR CICLOS PROPEDÉUTICOS</t>
  </si>
  <si>
    <t>CO1.REQ.6736379 </t>
  </si>
  <si>
    <t>OSM-DAD-0034-2024</t>
  </si>
  <si>
    <t>https://community.secop.gov.co/Public/Tendering/ContractNoticePhases/View?PPI=CO1.PPI.33914891&amp;isFromPublicArea=True&amp;isModal=False</t>
  </si>
  <si>
    <t>SUMINISTRO DE ELEMENTOS DE ASEO Y CAFETERÍA PARA LA ATENCIÓN AL PERSONAL ACADÉMICO ADMINISTRATIVO EVENTOS INSTITUCIONALES Y GARANTIZAR LOS ELEMENTOS DE ASEO MÍNIMOS PARA DOTAR LAS UNIDADES SANITARIAS</t>
  </si>
  <si>
    <t>CO1.REQ.6734930</t>
  </si>
  <si>
    <t>OSM-DAD-0033-2024</t>
  </si>
  <si>
    <t>https://community.secop.gov.co/Public/Tendering/ContractNoticePhases/View?PPI=CO1.PPI.33863982&amp;isFromPublicArea=True&amp;isModal=False</t>
  </si>
  <si>
    <t>OLGA MARIA DE LA ROSA MAESTRE</t>
  </si>
  <si>
    <t>900173983</t>
  </si>
  <si>
    <t>INTERLUD SAS</t>
  </si>
  <si>
    <t>SUMINISTRO DE ALIMENTOS PREPARADOS Y BEBIDAS PARA SER ENTREGADOS EN JORNADAS DE TRABAJO A PERSONAL INSTITUCIONAL EN LAS INSTALACIONES DE LA UNIVERSIDAD DEL MAGDALENA</t>
  </si>
  <si>
    <t>CO1.REQ.6721394</t>
  </si>
  <si>
    <t>OSM-DAD-0032-2024</t>
  </si>
  <si>
    <t>https://community.secop.gov.co/Public/Tendering/ContractNoticePhases/View?PPI=CO1.PPI.33621159&amp;isFromPublicArea=True&amp;isModal=False</t>
  </si>
  <si>
    <t>901550798</t>
  </si>
  <si>
    <t>GP TECHNOLOGICAL ASSITANCE SAS</t>
  </si>
  <si>
    <t>SUMINISTRO DE PARTES PARA MANTENIMIENTO CORRECTIVO DE COMPUTADORES DISPOSITIVOS ACTIVOS MENORES DE LA RED DE VOZ Y DATOS PARA SALAS LABORATORIOS Y PARTE ADMINISTRATIVA DE LA UNIVERSIDAD DEL MAGDALENA</t>
  </si>
  <si>
    <t>CO1.REQ.6660531</t>
  </si>
  <si>
    <t>OSM-DAD-0031-2024</t>
  </si>
  <si>
    <t>https://community.secop.gov.co/Public/Tendering/ContractNoticePhases/View?PPI=CO1.PPI.33520049&amp;isFromPublicArea=True&amp;isModal=False</t>
  </si>
  <si>
    <t>900513041</t>
  </si>
  <si>
    <t>GRUPO METROPOLIS DE LA COSTA SAS</t>
  </si>
  <si>
    <t>SUMINISTRO DE MATERIAL ELÉCTRICO Y DE FERRETERÍA EN GENERAL PARA EL MANTENIMIENTO PREVENTIVO Y CORRECTIVO DE LAS DEPENDENCIAS Y ÁREAS COMUNES DE LA UNIVERSIDAD DEL MAGDALENA Y SUS SEDES ALTERNAS</t>
  </si>
  <si>
    <t>CO1.REQ.6635714</t>
  </si>
  <si>
    <t>OSM-DAD-0030-2024</t>
  </si>
  <si>
    <t>https://community.secop.gov.co/Public/Tendering/ContractNoticePhases/View?PPI=CO1.PPI.33374268&amp;isFromPublicArea=True&amp;isModal=False</t>
  </si>
  <si>
    <t>811009788</t>
  </si>
  <si>
    <t>DISTRACOM SA</t>
  </si>
  <si>
    <t>SUMINISTRO DE COMBUSTIBLES GASOLINA CORRIENTE ACPM EXTRA Y GNV PARA LOS VEHÍCULOS PERTENECIENTES AL PARQUE AUTOMOTOR PLANTAS ELÉCTRICAS Y MAQUINARIA AGRÍCOLA DE LA UNIVERSIDAD DEL MAGDALENA Y SUS SEDES ALTERNAS</t>
  </si>
  <si>
    <t>CO1.REQ.6598756</t>
  </si>
  <si>
    <t>OSM-DAD-0029-2024</t>
  </si>
  <si>
    <t>https://community.secop.gov.co/Public/Tendering/ContractNoticePhases/View?PPI=CO1.PPI.33101615&amp;isFromPublicArea=True&amp;isModal=False</t>
  </si>
  <si>
    <t>36560048</t>
  </si>
  <si>
    <t>GRACIELA RIBAUTT OSORIO - EVENTOS Y SERVICIOS LOGISTICOS RIBAUTT</t>
  </si>
  <si>
    <t>SUMINISTRO Y ENTREGA DE UN BENEFICIO ALIMENTICIO REFRIGERIO PARA LOS EMPLEADOS PÚBLICOS QUE PERTENEZCAN A ORGANIZACIONES SINDICALES SINTRAUNAL SINTRAUNICOL O ASPU Y QUE POR RAZONES DE SU JORNADA LABORAL DEBAN PERMANECER EN EL CAMPUS EN EL MARCO DEL PROYECTO MEJORAMIENTO DE LA CALIDAD DE VIDA BIENESTAR Y DESARROLLO PERSONAL DE LA COMUNIDAD UNIVERSITARIA</t>
  </si>
  <si>
    <t>CO1.REQ.6535914</t>
  </si>
  <si>
    <t>OSM-DAD-0028-2024</t>
  </si>
  <si>
    <t>https://community.secop.gov.co/Public/Tendering/OpportunityDetail/Index?noticeUID=CO1.NTC.6290431</t>
  </si>
  <si>
    <t xml:space="preserve">BOMBAS Y REPUESTOS S.A.S. </t>
  </si>
  <si>
    <t>SUMINISTRO DE ACCESORIOS PARA LOS SISTEMAS DE RIEGO DE LA UNIVERSIDAD DEL MAGDALENA Y SUS SEDES ALTERNAS</t>
  </si>
  <si>
    <t>CO1.REQ.6404932</t>
  </si>
  <si>
    <t>OSM-DAD-0027-2024</t>
  </si>
  <si>
    <t>https://community.secop.gov.co/Public/Tendering/OpportunityDetail/Index?noticeUID=CO1.NTC.6193646</t>
  </si>
  <si>
    <t>EIRA ROSARIO MADERA REYES</t>
  </si>
  <si>
    <t>36549782</t>
  </si>
  <si>
    <t>DUVIS ALICIA MENDEZ GONZALEZ</t>
  </si>
  <si>
    <t>SUMINISTRO DE ARREGLOS FLORALES Y FÚNEBRES PARA LAS DIFERENTES CEREMONIAS Y OTRAS ACTIVIDADES INSTITUCIONALES QUE SE COORDINEN O RELACIONEN CON LA DIRECCIÓN DE TALENTO HUMANO</t>
  </si>
  <si>
    <t>CO1.REQ.6307551</t>
  </si>
  <si>
    <t>OSM-DAD-0026-2024</t>
  </si>
  <si>
    <t>https://community.secop.gov.co/Public/Tendering/OpportunityDetail/Index?noticeUID=CO1.NTC.6187612</t>
  </si>
  <si>
    <t>890101977</t>
  </si>
  <si>
    <t>AVANTIKA COLOMBIA SAS</t>
  </si>
  <si>
    <t>SUMINISTRO DE INSUMOS QUÍMICOS Y VIDRIERÍA PRIORITARIOS PARA GARANTIZAR EL NORMAL DESARROLLO DE LAS ACTIVIDADES ACADÉMICAS QUE SE REALIZAN EN LOS DIFERENTES LABORATORIOS DE LA UNIVERSIDAD DEL MAGDALENA</t>
  </si>
  <si>
    <t>CO1.REQ.6301229</t>
  </si>
  <si>
    <t>OSM-DAD-0025-2024</t>
  </si>
  <si>
    <t>https://community.secop.gov.co/Public/Tendering/OpportunityDetail/Index?noticeUID=CO1.NTC.6187331</t>
  </si>
  <si>
    <t>QUIMIFEX SAS</t>
  </si>
  <si>
    <t>SUMINISTRO DE REACTIVOS E INSUMOS QUÍMICOS Y VIDRIERÍA PRIORITARIOS PARA GARANTIZAR EL NORMAL DESARROLLO DE LAS ACTIVIDADES ACADÉMICAS QUE SE REALIZAN EN LOS DIFERENTES LABORATORIOS DE UNIMAGDALENA DURANTE PERÍODO 2024</t>
  </si>
  <si>
    <t>CO1.REQ.6301105</t>
  </si>
  <si>
    <t>OSM-DAD-0024-2024</t>
  </si>
  <si>
    <t>https://community.secop.gov.co/Public/Tendering/OpportunityDetail/Index?noticeUID=CO1.NTC.6142393</t>
  </si>
  <si>
    <t>ROSALIA BUSTILLO VERBEL</t>
  </si>
  <si>
    <t>900406952</t>
  </si>
  <si>
    <t>SALUD DENTAL SU DEPOSITO DE CONFIANZA SAS</t>
  </si>
  <si>
    <t>INSUMOS ODONTOLOGICOS NECESARIOS PARA LAS ACTIVIDADES ACADEMICAS A DESARROLLAR DENTRO DE LA CLINICA ODONTOLOGICA DE LA UNIVERSIDAD DEL MAGDALENA</t>
  </si>
  <si>
    <t>CO1.REQ.6256142</t>
  </si>
  <si>
    <t>OSM-DAD-0023-2024</t>
  </si>
  <si>
    <t>https://community.secop.gov.co/Public/Tendering/OpportunityDetail/Index?noticeUID=CO1.NTC.6098953</t>
  </si>
  <si>
    <t>819004970</t>
  </si>
  <si>
    <t>OXIMED MEISER SAS</t>
  </si>
  <si>
    <t>SUMINISTRO Y RECARGA DE GASES MEDICINALES INDUSTRIALES Y ESPECIALES ACCESORIOS Y SERVICIOS ASOCIADOS AL SUMINISTRO DE GASES QUE GARANTICEN EL NORMAL FUNCIONAMIENTO DE LOS SERVICIOS DE LABORATORIOS Y CONSULTORIOS DE LA INSTITUCIÓN</t>
  </si>
  <si>
    <t>CO1.REQ.6211326</t>
  </si>
  <si>
    <t>OSM-DAD-0022-2024</t>
  </si>
  <si>
    <t>https://community.secop.gov.co/Public/Tendering/ContractNoticePhases/View?PPI=CO1.PPI.31539357&amp;isFromPublicArea=True&amp;isModal=False</t>
  </si>
  <si>
    <t>901295924</t>
  </si>
  <si>
    <t>CAMPO CAFÉ SAS</t>
  </si>
  <si>
    <t>SUMINISTRO DE CAFÉ ORGÁNICO PARA LA ATENCIÓN AL PERSONAL ACADÉMICO ADMINISTRATIVO Y EVENTOS INSTITUCIONALES DE NUESTRA ALMA MATER</t>
  </si>
  <si>
    <t>CO1.REQ.6179802</t>
  </si>
  <si>
    <t>OSM-DAD-0021-2024</t>
  </si>
  <si>
    <t>https://community.secop.gov.co/Public/Tendering/ContractNoticePhases/View?PPI=CO1.PPI.31538745&amp;isFromPublicArea=True&amp;isModal=False</t>
  </si>
  <si>
    <t>900127349</t>
  </si>
  <si>
    <t>COMERCIALIZADORA BEDOYA GIRALDO SOCIEDAD ANONIMA</t>
  </si>
  <si>
    <t>SUMINISTRO DE INSUMOS DE PAPELERÍA Y CACHARRERÍA EN EL DESARROLLO DE ACTIVIDADES PROGRAMADAS PARA LA CELEBRACIÓN DEL EVENTO DE LA VIGÉSIMA CUARTA SEMANA CULTURAL 2062 UN VIAJE AL FUTURO</t>
  </si>
  <si>
    <t>CO1.REQ.6179527</t>
  </si>
  <si>
    <t>OSM-DAD-0020-2024</t>
  </si>
  <si>
    <t>https://community.secop.gov.co/Public/Tendering/ContractNoticePhases/View?PPI=CO1.PPI.31293332&amp;isFromPublicArea=True&amp;isModal=False</t>
  </si>
  <si>
    <t>891700742</t>
  </si>
  <si>
    <t>HIELO INDUROD SAS</t>
  </si>
  <si>
    <t>SUMINISTRO DE AGUA TRATADA PARA SUPLIR LAS NECESIDADES BÁSICAS DEL PERSONAL ACADÉMICO ADMINISTRATIVO Y DE EVENTOS QUE SE REALIZAN EN LA INSTITUCIÓN</t>
  </si>
  <si>
    <t>CO1.REQ.6123758</t>
  </si>
  <si>
    <t>OSM-DAD-0019-2024</t>
  </si>
  <si>
    <t>https://community.secop.gov.co/Public/Tendering/ContractNoticePhases/View?PPI=CO1.PPI.31145954&amp;isFromPublicArea=True&amp;isModal=False</t>
  </si>
  <si>
    <t>WILSON ARTURO PACHECO PALACIO</t>
  </si>
  <si>
    <t>DUVYS ALICIA MENDEZ GONZALEZ</t>
  </si>
  <si>
    <t>SUMINISTRO DE ARREGLOS EXÓTICOS DE FLORES NATURALES PARA LAS CEREMONIAS DE GRADOS HONORIS CAUSA Y OTRAS ACTIVIDADES DURANTE LO CORRIDO DEL AÑO 2024 Y/O HASTA AGOTAR EL VALOR CONTRATADO</t>
  </si>
  <si>
    <t>CO1.REQ.6092657</t>
  </si>
  <si>
    <t>OSM-DAD-0018-2024</t>
  </si>
  <si>
    <t>https://community.secop.gov.co/Public/Tendering/ContractNoticePhases/View?PPI=CO1.PPI.31087557&amp;isFromPublicArea=True&amp;isModal=False</t>
  </si>
  <si>
    <t>901682201</t>
  </si>
  <si>
    <t>MULTISERVICIOS J &amp; S SAS</t>
  </si>
  <si>
    <t>SUMINISTRO DE INSUMOS MÉDICOS PARA LAS CLÍNICAS DE SIMULACION HANGAR E Y EL 6° PISO HOSPITAL UNIVERSITARIO JULIO MÉNDEZ BARRENECHE Y LABORATORIO DE FISIOLOGÍA HUMANA PARA ATENDER A MÁS 800 ESTUDIANTES DE LOS PROGRAMAS DE ENFERMERÍA, MEDICINA Y ODONTOLOGÍA QUE REALIZARÁN APROXIMADAMENTE 500 REPETICIONES DE GUÍAS</t>
  </si>
  <si>
    <t>CO1.REQ.6079784</t>
  </si>
  <si>
    <t>OSM-DAD-0017-2024</t>
  </si>
  <si>
    <t>https://community.secop.gov.co/Public/Tendering/ContractNoticePhases/View?PPI=CO1.PPI.31080076&amp;isFromPublicArea=True&amp;isModal=False</t>
  </si>
  <si>
    <t>1004369370</t>
  </si>
  <si>
    <t>ATI VILLAFAÑA</t>
  </si>
  <si>
    <t>SUMINISTRO DE MOCHILAS ARHUACAS TEJIDAS  A MANO PARA LA ENTREGA DE SOUVENIRS EN LA REALIZACIÓN DE REUNIONES EVENTOS Y DEMÁS ASISTENCIAS EN LOS QUE LA INSTITUCIÓN PARTICIPA COMO ORGANIZADORA</t>
  </si>
  <si>
    <t>CO1.REQ.6077672</t>
  </si>
  <si>
    <t>OSM-DAD-0016-2024</t>
  </si>
  <si>
    <t>https://community.secop.gov.co/Public/Tendering/ContractNoticePhases/View?PPI=CO1.PPI.31061061&amp;isFromPublicArea=True&amp;isModal=False</t>
  </si>
  <si>
    <t>901692815</t>
  </si>
  <si>
    <t>DISTRIMEDICAL SM SAS</t>
  </si>
  <si>
    <t>SUMINISTRO DE INSUMOS MÉDICOS PARA LAS CLÍNICAS DE SIMULACION HANGAR E Y EL 6° PISO HOSPITAL UNIVERSITARIO JULIO MÉNDEZ BARRENECHE Y LABORATORIO DE FISIOLOGÍA HUMANA PARA ATENDER A MÁS DE 800 ESTUDIANTES DE LOS PROGRAMAS DE ENFERMERÍA MEDICINA Y ODONTOLOGÍA QUE REALIZARÁN APROXIMADAMENTE 500 REPETICIONES DE GUÍAS SESIONES DE LABORATORIO</t>
  </si>
  <si>
    <t>CO1.REQ.6073630</t>
  </si>
  <si>
    <t>OSM-DAD-0015-2024</t>
  </si>
  <si>
    <t>https://community.secop.gov.co/Public/Tendering/ContractNoticePhases/View?PPI=CO1.PPI.30940912&amp;isFromPublicArea=True&amp;isModal=False</t>
  </si>
  <si>
    <t>SUMINISTRO DE PRENDAS TEXTILES Y DE VESTIR MANILLAS INSTITUCIONALES ACCESORIOS CANINOS PARA EL DESARROLLO DE ACTIVIDADES PROGRAMADAS POR LAS ÁREAS DE CULTURA DEPORTE SALUD Y DESARROLLO HUMANO ADSCRITAS A LA DIRECCIÓN DE BIENESTAR UNIVERSITARIO</t>
  </si>
  <si>
    <t>CO1.REQ.6044791</t>
  </si>
  <si>
    <t>OSM-DAD-0014-2024</t>
  </si>
  <si>
    <t>https://community.secop.gov.co/Public/Tendering/ContractNoticePhases/View?PPI=CO1.PPI.30939195&amp;isFromPublicArea=True&amp;isModal=False</t>
  </si>
  <si>
    <t>COPY´S STUDENT SAS</t>
  </si>
  <si>
    <t>SUMINISTRO DE PAPELERÍA Y ÚTILES DE OFICINA PARA LAS DISTINTAS DEPENDENCIAS DE LA UNIVERSIDAD DEL MAGDALENA</t>
  </si>
  <si>
    <t>CO1.REQ.6044843</t>
  </si>
  <si>
    <t>OSM-DAD-0013-2024</t>
  </si>
  <si>
    <t>https://community.secop.gov.co/Public/Tendering/ContractNoticePhases/View?PPI=CO1.PPI.30936901&amp;isFromPublicArea=True&amp;isModal=False</t>
  </si>
  <si>
    <t>SUMINISTRO DE UNIFORMES DEPORTIVOS DE COMPETENCIA Y PRESENTACIÓN PARA LAS DELEGACIONES QUE REPRESENTARÁN A LA UNIVERSIDAD DEL MAGDALENA EN LOS CICLOS DEPORTIVOS Y CULTURALES REGIONALES Y NACIONALES ORGANIZADO POR ASCUN COMPETENCIAS INTERNACIONALES A EVENTOS DEPORTIVOS Y CULTURALES INTERNOS Y ADEMÁS DE LAS DELEGACIONES DE SINDICALISTAS QUE PARTICIPARÁN EN LOS JUEGOS NACIONALES DEPORTIVOS DE TRABAJADORES Y SUMINISTRO DE IMPLEMENTOS Y/O ARTÍCULOS DEPORTIVOS PARA EL DESARROLLO DE ACTIVIDADES DE FOMENTO RECREACIÓN Y COMPETENCIA POR PARTE DE ESTUDIANTES Y DEPORTISTAS DE LA UNIVERSIDAD DEL MAGDALENA A TRAVÉS DE LA PRESTACIÓN DE SERVICIOS DEL ÁREA DE DEPORTES DE BIENESTAR UNIVERSITARIO EN EL MARCO DEL PROYECTO DEL PLAN DE ACCIÓN MEJORAMIENTO DE LA CALIDAD DE VIDA BIENESTAR Y DESARROLLO PERSONAL DE LA COMUNIDAD UNIVERSITARIA</t>
  </si>
  <si>
    <t>CO1.REQ.6044268</t>
  </si>
  <si>
    <t>OSM-DAD-0012-2024</t>
  </si>
  <si>
    <t>https://community.secop.gov.co/Public/Tendering/ContractNoticePhases/View?PPI=CO1.PPI.30929586&amp;isFromPublicArea=True&amp;isModal=False</t>
  </si>
  <si>
    <t>819005003</t>
  </si>
  <si>
    <t>COSTADENT SAS</t>
  </si>
  <si>
    <t>EL SUMINISTRO DE INSUMOS DE PROMOCIÓN Y PREVENCIÓN MÉDICA PARA EL CUIDADO DE LA SALUD INSUMOS GENERALES DE BIODIVERSIDAD ELEMENTOS DE PROTECCIÓN PERSONAL Y BIOSEGURIDAD QUE GARANTICEN LA BUENA Y OPORTUNA PRESTACIÓN DE LOS SERVICIOS DEL ÁREA DE SALUD Y DESARROLLO HUMANO ADSCRITAS A LA DIRECCIÓN DE BIENESTAR UNIVERSITARIO Y PROGRAMADAS EN EL MARCO DEL PROYECTO DEL PLAN DE ACCIÓN MEJORAMIENTO DE LA CALIDAD DE VIDA BIENESTAR Y DESARROLLO PERSONAL DE LA COMUNIDAD UNIVERSITARIA</t>
  </si>
  <si>
    <t>CO1.REQ.6044003</t>
  </si>
  <si>
    <t>OSM-DAD-0011-2024</t>
  </si>
  <si>
    <t>https://community.secop.gov.co/Public/Tendering/OpportunityDetail/Index?noticeUID=CO1.NTC.5886394</t>
  </si>
  <si>
    <t>39048396</t>
  </si>
  <si>
    <t>CLAUDIA PATRICIA ABELLO ZORRO</t>
  </si>
  <si>
    <t>SUMINISTRO DE ALIMENTOS PREPARADOS ALMUERZOS REFRIGERIOS  Y BEBIDAS PARA SER ENTREGADOS EN EVENTOS INSTITUCIONALES A PERSONAL INTERNO E INVITADOS EN LAS INSTALACIONES DE LA UNIVERSIDAD</t>
  </si>
  <si>
    <t>CO1.REQ.5997746</t>
  </si>
  <si>
    <t>OSM-DAD-0010-2024</t>
  </si>
  <si>
    <t>https://community.secop.gov.co/Public/Tendering/OpportunityDetail/Index?noticeUID=CO1.NTC.5839574</t>
  </si>
  <si>
    <t>SUMINISTRO DE AGUA TRATADA PARA SUPLIR LAS NECESIDADES BÁSICAS DEL PERSONAL ACADÉMICO  ADMINISTRATIVO Y DE EVENTOS QUE SE REALIZAN EN LA INSTITUCIÓN</t>
  </si>
  <si>
    <t>CO1.REQ.5950932</t>
  </si>
  <si>
    <t>OSM-DAD-0009-2024</t>
  </si>
  <si>
    <t>https://community.secop.gov.co/Public/Tendering/OpportunityDetail/Index?noticeUID=CO1.NTC.5839812</t>
  </si>
  <si>
    <t>NANGETH CASTILLO NAZARALA</t>
  </si>
  <si>
    <t>824000089</t>
  </si>
  <si>
    <t>ALESTUR LIMITADA EN REORGANIZACIÓN</t>
  </si>
  <si>
    <t>SUMINISTRO DE TIQUETES AÉREOS NACIONALES E INTERNACIONALES PARA FUNCIONARIOS DOCENTES CATEDRÁTICOS INVITADOS CONTRATISTAS Y ESTUDIANTES DE LA UNIVERSIDAD DEL MAGDALENA</t>
  </si>
  <si>
    <t>CO1.REQ.5950604</t>
  </si>
  <si>
    <t>OSM-DAD-0008-2024</t>
  </si>
  <si>
    <t>https://community.secop.gov.co/Public/Tendering/OpportunityDetail/Index?noticeUID=CO1.NTC.5833639</t>
  </si>
  <si>
    <t>CO1.REQ.5943759</t>
  </si>
  <si>
    <t>OSM-DAD-0007-2024</t>
  </si>
  <si>
    <t>https://community.secop.gov.co/Public/Tendering/OpportunityDetail/Index?noticeUID=CO1.NTC.5818552</t>
  </si>
  <si>
    <t>901380948</t>
  </si>
  <si>
    <t>H&amp;L DISTRIBUCIONES Y SUMINISTROS SAS</t>
  </si>
  <si>
    <t>SUMINISTRO DE ELEMENTOS DE PROTECCIÓN PERSONAL Y ELEMENTOS DE SEGURIDAD Y SALUD EN EL TRABAJO PARA EL AÑO 2024 DEBEN ESTAR CERTIFICADOS POR LAS NORMAS TÉCNICAS DE SEGURIDAD ANSI NIOSH OSHA MSHA SEGÚN APLIQUE Y DEBEN SER DE LAS MARCAS ARSEG 3M ANSELL STEELPRO Y OTRAS RECONOCIDAS A NIVEL NACIONAL</t>
  </si>
  <si>
    <t>CO1.REQ.5928810</t>
  </si>
  <si>
    <t>OSM-DAD-0006-2024</t>
  </si>
  <si>
    <t>https://community.secop.gov.co/Public/Tendering/OpportunityDetail/Index?noticeUID=CO1.NTC.5813945</t>
  </si>
  <si>
    <t>CO1.REQ.5923650</t>
  </si>
  <si>
    <t>OSM-DAD-0005-2024</t>
  </si>
  <si>
    <t>https://community.secop.gov.co/Public/Tendering/OpportunityDetail/Index?noticeUID=CO1.NTC.5813530</t>
  </si>
  <si>
    <t>CO1.REQ.5922978</t>
  </si>
  <si>
    <t>OSM-DAD-0004-2024</t>
  </si>
  <si>
    <t>https://community.secop.gov.co/Public/Tendering/OpportunityDetail/Index?noticeUID=CO1.NTC.5763711</t>
  </si>
  <si>
    <t>LOGISTICA EVENTOS Y SUMINISTROS SAS</t>
  </si>
  <si>
    <t>CO1.REQ.5873322</t>
  </si>
  <si>
    <t>OSM-DAD-0003-2024</t>
  </si>
  <si>
    <t>https://community.secop.gov.co/Public/Tendering/OpportunityDetail/Index?noticeUID=CO1.NTC.5611487</t>
  </si>
  <si>
    <t>CO1.REQ.5721369</t>
  </si>
  <si>
    <t>OSM-DAD-0002-2024</t>
  </si>
  <si>
    <t>https://community.secop.gov.co/Public/Tendering/OpportunityDetail/Index?noticeUID=CO1.NTC.5606676</t>
  </si>
  <si>
    <t>GP TECHNOLOGICAL ASSISTANCE SAS</t>
  </si>
  <si>
    <t>SUMINISTRO DE PARTES PARA MANTENIMIENTO CORRECTIVO DE COMPUTADORES DISPOSITIVOS ACTIVOS MENORES DE LA RED DE VOZ Y DATOS</t>
  </si>
  <si>
    <t>CO1.REQ.5716439</t>
  </si>
  <si>
    <t>OSM-DAD-0001-2024</t>
  </si>
  <si>
    <t>https://community.secop.gov.co/Public/Tendering/ContractNoticePhases/View?PPI=CO1.PPI.33886769&amp;isFromPublicArea=True&amp;isModal=False</t>
  </si>
  <si>
    <t>890914063</t>
  </si>
  <si>
    <t>COMPONENTES ELECTRONICAS LTDA</t>
  </si>
  <si>
    <t>SERVICIO DE RENOVACIÓN LICENCIA CAMPUS WIDE ANUAL DE LA PLATAFORMA DE PROGRAMACIÓN Y CÁLCULO NUMÉRICO MATLAB PARA EL USO DE 824 USUARIOS Y SOPORTE TÉCNICO POR 12 MESES REQUERIDAS POR EL PROGRAMA DE INGENIERIA ELECTRONICA</t>
  </si>
  <si>
    <t>CO1.REQ.6727433</t>
  </si>
  <si>
    <t>OPS-DAD-0146-2024</t>
  </si>
  <si>
    <t>https://community.secop.gov.co/Public/Tendering/ContractNoticePhases/View?PPI=CO1.PPI.33835632&amp;isFromPublicArea=True&amp;isModal=False</t>
  </si>
  <si>
    <t>900802684</t>
  </si>
  <si>
    <t>DICOM INGENIERIA SAS</t>
  </si>
  <si>
    <t>SERVICIO DE MANTENIMIENTO CORRECTIVO PARCIAL PARA LOS VIDEO PROYECTORES INTERACTIVOS ULTRACORTOS DE LOS EDIFICIOS CIÉNAGA GRANDE Y MAR CARIBE DE LA UNIVERSIDAD DEL MAGDALENA</t>
  </si>
  <si>
    <t>CO1.REQ.6715649</t>
  </si>
  <si>
    <t>OPS-DAD-0145-2024</t>
  </si>
  <si>
    <t>https://community.secop.gov.co/Public/Tendering/ContractNoticePhases/View?PPI=CO1.PPI.33835324&amp;isFromPublicArea=True&amp;isModal=False</t>
  </si>
  <si>
    <t>SERVICIO DE MANTENIMIENTO PREVENTIVO Y O CORRECTIVO PARA LOS EQUIPOS DE LOS LABORATORIOS FÍSICA ELECTRICIDAD Y MAGNETISMO CALOR Y ONDA DE LA UNIVERSIDAD PARA EL PERIODO 2024 II</t>
  </si>
  <si>
    <t>CO1.REQ.6715520 </t>
  </si>
  <si>
    <t>OPS-DAD-0144-2024</t>
  </si>
  <si>
    <t>https://community.secop.gov.co/Public/Tendering/ContractNoticePhases/View?PPI=CO1.PPI.33833277&amp;isFromPublicArea=True&amp;isModal=False</t>
  </si>
  <si>
    <t>901467992</t>
  </si>
  <si>
    <t>JADER USMA MULTISERVICIOS SAS</t>
  </si>
  <si>
    <t>SERVICIO DE ALQUILER DE EQUIPO PARA LA REALIZACIÓN DE MANTENIMIENTOS CON PODAS DE FORMACIÓN Y SANITARIA A LOS ÁRBOLES DE ZONAS VERDES ÁREAS DEPORTIVAS EDIFICIOS VENTANAS Y TEJADO REDES ELÉCTRICAS E ILUMINARIA DEL ESTADIO DE FÚTBOL DE LA UNIVERSIDAD DEL MAGDALENA Y SU SEDE ARACATACA</t>
  </si>
  <si>
    <t>CO1.REQ.6715228</t>
  </si>
  <si>
    <t>OPS-DAD-0143-2024</t>
  </si>
  <si>
    <t>https://community.secop.gov.co/Public/Tendering/ContractNoticePhases/View?PPI=CO1.PPI.33772143&amp;isFromPublicArea=True&amp;isModal=False</t>
  </si>
  <si>
    <t>860014923</t>
  </si>
  <si>
    <t>CARACOL PRIMERA CADENA RADIAL COLOMBIANA SA</t>
  </si>
  <si>
    <t>PARTICIPACIÓN EN EL FORO EL FUTURO DE LA EDUCACIÓN EN COLOMBIA DE CARACOL RADIO</t>
  </si>
  <si>
    <t>CO1.REQ.6697652</t>
  </si>
  <si>
    <t>OPS-DAD-0142-2024</t>
  </si>
  <si>
    <t>https://community.secop.gov.co/Public/Tendering/ContractNoticePhases/View?PPI=CO1.PPI.33771661&amp;isFromPublicArea=True&amp;isModal=False</t>
  </si>
  <si>
    <t>860076580</t>
  </si>
  <si>
    <t>SOFTWARE  SHOP  DE  COLOMBIA  SAS</t>
  </si>
  <si>
    <t>SERVICIO DE LICENCIAMIENTO DEL SOFTWARE MAXQDA ANALITYCS PRO V2024  PARA EL USO DE 16 USUARIOS Y SOPORTE TÉCNICO POR UN AÑO REQUERIDAS PARA EL LABORATORIO INTEGRADO DE PSICOLOGÍA</t>
  </si>
  <si>
    <t>CO1.REQ.6697381</t>
  </si>
  <si>
    <t>OPS-DAD-0141-2024</t>
  </si>
  <si>
    <t>https://community.secop.gov.co/Public/Tendering/ContractNoticePhases/View?PPI=CO1.PPI.33771293&amp;isFromPublicArea=True&amp;isModal=False</t>
  </si>
  <si>
    <t>901050213</t>
  </si>
  <si>
    <t>PRODUCCIONES TERRITORIO SAMARIO SAS</t>
  </si>
  <si>
    <t>SERVICIO DE PREPRODUCCIÓN PRODUCCIÓN Y POST PRODUCCIÓN DEL PROGRAMA INSTITUCIONAL DE LA UNIVERSIDAD DEL MAGDALENA EL CAMPUS TV PROGRAMA SEMANAL PARA  TRANSMITIR DURANTE CUATRO 04 MESES DE 2024 POR EL CANAL REGIONAL TELECARIBE EL CANAL UNIVERSITARIO ZOOM Y EL CANAL TERRITORIO DE TELEVISIÓN LOCAL CANAL 78 POR TV  NORTE TELEVISIÓN POR CABLE</t>
  </si>
  <si>
    <t>CO1.REQ.6697551 </t>
  </si>
  <si>
    <t>OPS-DAD-0140-2024</t>
  </si>
  <si>
    <t>https://community.secop.gov.co/Public/Tendering/ContractNoticePhases/View?PPI=CO1.PPI.33751422&amp;isFromPublicArea=True&amp;isModal=False</t>
  </si>
  <si>
    <t>SERVICIO DE MANTENIMIENTO PREVENTIVO Y CORRECTIVO PARA LOS SALONES TIPO AUDITORIO LANGOSTA AZUL SALA DE AUDIENCIAS SALÓN 101 Y SALÓN 102 UBICADOS EN EDIFICIO CIÉNAGA GRANDE SUR DE LA UNIVERSIDAD DEL MAGDALENA</t>
  </si>
  <si>
    <t>CO1.REQ.6693268</t>
  </si>
  <si>
    <t>OPS-DAD-0139-2024</t>
  </si>
  <si>
    <t>https://community.secop.gov.co/Public/Tendering/ContractNoticePhases/View?PPI=CO1.PPI.33683968&amp;isFromPublicArea=True&amp;isModal=False</t>
  </si>
  <si>
    <t>85469738</t>
  </si>
  <si>
    <t>YOMIS PERDOMO FERNANDEZ</t>
  </si>
  <si>
    <t>SERVICIO DE PREPRODUCCIÓN PRODUCCIÓN Y POST PRODUCCIÓN DE PIEZAS AUDIOVISUALES DE CARÁCTER INSTITUCIONAL PARA TRANSMITIR CADA SEMANA DURANTE CUATRO 04 MESES POR LAS REDES SOCIALES PÁGINA WEB Y TODOS LOS ESPACIOS OFICIALES DE COMUNICACIÓN AUDIOVISUAL E INTERACTIVA DE LA UNIMAGDALENA</t>
  </si>
  <si>
    <t>CO1.REQ.6676299</t>
  </si>
  <si>
    <t>OPS-DAD-0138-2024</t>
  </si>
  <si>
    <t>https://community.secop.gov.co/Public/Tendering/ContractNoticePhases/View?PPI=CO1.PPI.33681308&amp;isFromPublicArea=True&amp;isModal=False</t>
  </si>
  <si>
    <t>901758426</t>
  </si>
  <si>
    <t>GRUPO DE MEDIOS SAS</t>
  </si>
  <si>
    <t>SERVICIO DE PROMOCIÓN Y DIVULGACIÓN DE LA CUARTA FERIA ARTESANAL Y CULTURAL DEL CARIBE COLOMBIANO LA VOZ DE LOS ANCESTROS DE LA UNIVERSIDAD DEL MAGDALENA</t>
  </si>
  <si>
    <t>CO1.REQ.6676420</t>
  </si>
  <si>
    <t>OPS-DAD-0137-2024</t>
  </si>
  <si>
    <t>https://community.secop.gov.co/Public/Tendering/ContractNoticePhases/View?PPI=CO1.PPI.33678773&amp;isFromPublicArea=True&amp;isModal=False</t>
  </si>
  <si>
    <t>901237267</t>
  </si>
  <si>
    <t>PROQUEST COLOMBIA SAS</t>
  </si>
  <si>
    <t>SERVICIO DE RENOVACIÓN POR 12 MESES DE LA SUSCRIPCIÓN A LA BASE DE DATOS PROQUEST ONE ACADEMIC QUE INCLUYE LOS RECURSOS MULTIDISCIPLINARES</t>
  </si>
  <si>
    <t>CO1.REQ.6674979</t>
  </si>
  <si>
    <t>OPS-DAD-0136-2024</t>
  </si>
  <si>
    <t>https://community.secop.gov.co/Public/Tendering/ContractNoticePhases/View?PPI=CO1.PPI.33677415&amp;isFromPublicArea=True&amp;isModal=False</t>
  </si>
  <si>
    <t>901572832</t>
  </si>
  <si>
    <t>ALF TECHNOLOGIES SAS</t>
  </si>
  <si>
    <t>SERVICIO DE MANTENIMIENTO DE LAS PLATAFORMAS QUE SOPORTAN LOS SERVICIOS QUE COMPONEN EL CLOUD DE LA UNIVERSIDAD DEL MAGDALENA</t>
  </si>
  <si>
    <t>CO1.REQ.6674467</t>
  </si>
  <si>
    <t>OPS-DAD-0135-2024</t>
  </si>
  <si>
    <t>https://community.secop.gov.co/Public/Tendering/ContractNoticePhases/View?PPI=CO1.PPI.33618121&amp;isFromPublicArea=True&amp;isModal=False</t>
  </si>
  <si>
    <t>CARLOS CAMACHO SERGE</t>
  </si>
  <si>
    <t>819000986</t>
  </si>
  <si>
    <t>CB HOTELES Y RESORTS SA</t>
  </si>
  <si>
    <t>SERVICIO DE ALQUILER DE AUDITORIO SERVICIO DE ALIMENTACIÓN Y SERVICIO DE HOSPEDAJE LO ANTERIOR EN EL MARCO DE LA JORNADA ÁGIL ESTUDIANTIL DENOMINADA DISEÑEMOS LA RUTA DE TU VIAJE ACADÉMICO CREACIÓN COLECTIVA DEL ESTATUTO ESTUDIANTIL</t>
  </si>
  <si>
    <t>CO1.REQ.6659271 </t>
  </si>
  <si>
    <t>OPS-DAD-0134-2024</t>
  </si>
  <si>
    <t>https://community.secop.gov.co/Public/Tendering/ContractNoticePhases/View?PPI=CO1.PPI.33615074&amp;isFromPublicArea=True&amp;isModal=False</t>
  </si>
  <si>
    <t>900600181</t>
  </si>
  <si>
    <t>JACOBSEN APARICIO ASOCIADOS SAS</t>
  </si>
  <si>
    <t>SERVICIOS PARA ORIENTAR DIÁLOGOS Y GENERAR DEBATES SIGNIFICATIVOS BAJO METODOLOGÍAS ÁGILES EN EL MARCO DE LA JORNADA ÁGIL ESTUDIANTIL DENOMINADA DISEÑEMOS LA RUTA DE TU VIAJE ACADÉMICO CREACIÓSERVICIOS EN EL MARCO DE LA JORNADA ÁGIL ESTUDIANTIL DENOMINADA DISEÑEMOS LA RUTA DE TU VIAJE ACADÉMICO CREACIÓN COLECTIVA DEL ESTATUTO ESTUDIANTIL CON LA PARTICIPACIÓN DE REPRESENTANTES ESTUDIANTILES Y DIRECTIVOS DE LA ALMA MÁTER</t>
  </si>
  <si>
    <t>CO1.REQ.6658556</t>
  </si>
  <si>
    <t>OPS-DAD-0133-2024</t>
  </si>
  <si>
    <t>https://community.secop.gov.co/Public/Tendering/ContractNoticePhases/View?PPI=CO1.PPI.33544366&amp;isFromPublicArea=True&amp;isModal=False</t>
  </si>
  <si>
    <t>900243200</t>
  </si>
  <si>
    <t>E-LIBRO LTDA</t>
  </si>
  <si>
    <t>SERVICIO DE RENOVACIÓN POR 12 MESES DE LA SUSCRIPCIÓN A LAS COLECCIONES DIGITALES ELIBRO CÁTEDRA Y BIBLIOTECA DIGITAL ECOE REQUERIDO POR LA BIBLIOTECA GERMÁN BULA MEYER</t>
  </si>
  <si>
    <t>CO1.REQ.6641147</t>
  </si>
  <si>
    <t>OPS-DAD-0132-2024</t>
  </si>
  <si>
    <t>https://community.secop.gov.co/Public/Tendering/ContractNoticePhases/View?PPI=CO1.PPI.33544124&amp;isFromPublicArea=True&amp;isModal=False</t>
  </si>
  <si>
    <t>SERVICIO DE MANTENIMIENTO PREVENTIVO Y/O CORRECTIVO DE LAS SILLAS DE LAS AULAS DE CLASES DEL EDIFICIO SIERRA NEVADA NECESARIOS PARA EL BUEN FUNCIONAMIENTO DE LAS PRÁCTICAS ACADÉMICAS Y ACTIVIDADES DE INVESTIGACIÓN REALIZADAS EN LOS DISTINTOS PROGRAMAS QUE OFRECE LA UNIVERSIDAD DEL MAGDALENA</t>
  </si>
  <si>
    <t>CO1.REQ.6641051</t>
  </si>
  <si>
    <t>OPS-DAD-0131-2024</t>
  </si>
  <si>
    <t>https://community.secop.gov.co/Public/Tendering/ContractNoticePhases/View?PPI=CO1.PPI.33459864&amp;isFromPublicArea=True&amp;isModal=False</t>
  </si>
  <si>
    <t>830048145</t>
  </si>
  <si>
    <t>SIIGO SAS</t>
  </si>
  <si>
    <t>SERVICIO DE RENOVACIÓN PARA EL USO 1 LICENCIA DEL SOFTWARE SIIGO PARA BENEFICIO DE 40 USUARIOS Y SOPORTE TÉCNICO POR UN AÑO DEL SOFWARE SIIGO REQUERIDA PARA EL PROGRAMA DE CONTADURÍA PÚBLICA</t>
  </si>
  <si>
    <t>CO1.REQ.6619500</t>
  </si>
  <si>
    <t>OPS-DAD-0130-2024</t>
  </si>
  <si>
    <t>https://community.secop.gov.co/Public/Tendering/ContractNoticePhases/View?PPI=CO1.PPI.33459359&amp;isFromPublicArea=True&amp;isModal=False</t>
  </si>
  <si>
    <t>900749054</t>
  </si>
  <si>
    <t>METALMECANICA ELECTRICOS Y CIVILES SAS</t>
  </si>
  <si>
    <t>SERVICIO PREVENTIVO Y CORRECTIVO EN CARPINTERÍA METÁLICA VIDRIERÍA Y SOLDADURA PARA EL BUEN FUNCIONAMIENTO DE LOS MUEBLES ESTRUCTURAS METÁLICAS Y VIDRIERÍA DE LAS DIFERENTES LOCACIONES DE LA UNIVERSIDAD DEL MAGDALENA Y SUS SEDES ALTERNAS INCLUIDO REPUESTOS</t>
  </si>
  <si>
    <t>CO1.REQ.6619830</t>
  </si>
  <si>
    <t>OPS-DAD-0129-2024</t>
  </si>
  <si>
    <t>https://community.secop.gov.co/Public/Tendering/ContractNoticePhases/View?PPI=CO1.PPI.33378014&amp;isFromPublicArea=True&amp;isModal=False</t>
  </si>
  <si>
    <t>901660591</t>
  </si>
  <si>
    <t>VTR TELECOM SAS</t>
  </si>
  <si>
    <t>SERVICIO DE MANTENIMIENTO PREVENTIVO Y CORRECTIVO DEL SISTEMA DE TRASMISIÓN DE LA EMISORA UNIMAGDALENA RADIO INCLUIDO REPUESTOS</t>
  </si>
  <si>
    <t>CO1.REQ.6599474</t>
  </si>
  <si>
    <t>OPS-DAD-0128-2024</t>
  </si>
  <si>
    <t>https://community.secop.gov.co/Public/Tendering/ContractNoticePhases/View?PPI=CO1.PPI.33310042&amp;isFromPublicArea=True&amp;isModal=False</t>
  </si>
  <si>
    <t>OSCAR FERNANDO CASTILLO MOSCARELLA</t>
  </si>
  <si>
    <t>85475929</t>
  </si>
  <si>
    <t>EDDIE ENRIQUE MOLINA PABON</t>
  </si>
  <si>
    <t>SERVICIO DE RECOPILACIÓN REMISIÓN O ENTREGA DE LOS LISTADOS DE LOS ESTADOS JUDICIALES PUBLICADOS POR LOS JUZGADOS Y TRIBUNALES DE LA CIUDAD DE SANTA MARTA</t>
  </si>
  <si>
    <t>CO1.REQ.6581789 </t>
  </si>
  <si>
    <t>OPS-DAD-0127-2024</t>
  </si>
  <si>
    <t>https://community.secop.gov.co/Public/Tendering/ContractNoticePhases/View?PPI=CO1.PPI.33309436&amp;isFromPublicArea=True&amp;isModal=False</t>
  </si>
  <si>
    <t>1671/1672</t>
  </si>
  <si>
    <t>901279448</t>
  </si>
  <si>
    <t>ALQUIMONTAJES</t>
  </si>
  <si>
    <t>SERVICIO DE ALQUILER DE ELEMENTOS LOGÍSTICOS PARA EVENTOS COMO SILLAS PLÁSTICAS SILLAS VESTIDAS MESAS PLÁSTICAS MANTEL CORTO MESÓN VESTIDO MESAS BAR SILLAS BAR CARPAS 4X4 Y 5X5 TARIMAS AMPLIFICACIONES PEQUEÑAS MEDIANAS Y GRANDES SALAS LONG BAÑOS PORTÁTILES Y DEMÁS ELEMENTOS QUE SE REQUIERAN PARA LA REALIZACIÓN DE EVENTOS ACADÉMICO ADMINISTRATIVO DE LA UNIVERSIDAD DEL MAGDALENA</t>
  </si>
  <si>
    <t>CO1.REQ.6581843</t>
  </si>
  <si>
    <t>OPS-DAD-0126-2024</t>
  </si>
  <si>
    <t>https://community.secop.gov.co/Public/Tendering/OpportunityDetail/Index?noticeUID=CO1.NTC.6456157</t>
  </si>
  <si>
    <t xml:space="preserve">IMPACTA PRODUCCIONES SAS EN REORGANIZACION </t>
  </si>
  <si>
    <t>SERVICIO DE ALQUILER DE EQUIPOS ESPECIALIZADOS ELEMENTOS DE PRODUCCIÓN TÉCNICA AMBIENTACIÓN EQUIPOS DE VIDEO PARA STREAMING SOPORTE ENTRE OTROS PARA LA REALIZACIÓN DE CINCO 05 CEREMONIAS DE GRADUACIÓN DE LA UNIVERSIDAD DEL MAGDALENA</t>
  </si>
  <si>
    <t>CO1.REQ.6571735</t>
  </si>
  <si>
    <t>OPS-DAD-0125-2024</t>
  </si>
  <si>
    <t>https://community.secop.gov.co/Public/Tendering/OpportunityDetail/Index?noticeUID=CO1.NTC.6453277</t>
  </si>
  <si>
    <t>890304099</t>
  </si>
  <si>
    <t>HOTELES ESTELAR SA</t>
  </si>
  <si>
    <t>SERVICIO DE ALQUILER DE AUDITORIO CON UNA CAPACIDAD DE MIL 1.000 PERSONAS APROXIMADAMENTE SERVICIO DE MESEROS EQUIPOS AMPLIFICACIÓN DE SONIDO Y ALIMENTACIÓN PARA CEREMONIAS DE GRADOS DE LA UNIVERSIDAD DEL MAGDALENA</t>
  </si>
  <si>
    <t>CO1.REQ.6568775</t>
  </si>
  <si>
    <t>OPS-DAD-0124-2024</t>
  </si>
  <si>
    <t>https://community.secop.gov.co/Public/Tendering/OpportunityDetail/Index?noticeUID=CO1.NTC.6453419</t>
  </si>
  <si>
    <t>39048924</t>
  </si>
  <si>
    <t>KAREN LORENA ZULUAGA PÉREZ</t>
  </si>
  <si>
    <t>SERVICIO DE ALQUILER DE VESTUARIOS PARA EL DESARROLLO DE LAS ACTIVIDADES REALIZADAS POR EL ÁREA DE CULTURA Y DESARROLLO HUMANO ADSCRITAS A LA DIRECCIÓN DE BIENESTAR UNIVERSITARIO</t>
  </si>
  <si>
    <t>CO1.REQ.6568384</t>
  </si>
  <si>
    <t>OPS-DAD-0123-2024</t>
  </si>
  <si>
    <t>https://community.secop.gov.co/Public/Tendering/OpportunityDetail/Index?noticeUID=CO1.NTC.6446609</t>
  </si>
  <si>
    <t>819003317</t>
  </si>
  <si>
    <t>EDITORIAL MAGDALENA SA</t>
  </si>
  <si>
    <t>SERVICIO DE PUBLICACIÓN DE INFORMACIÓN INSTITUCIONAL EN MEDIO IMPRESO EN EL MARCO DE LA CONMEMORACIÓN DEL ANIVERSARIO NÚMERO 499 DE LA CIUDAD DE SANTA MARTA EN LA EDICIÓN IMPRESA Y DIGITAL DEL DIARIO EL INFORMADOR SE PUBLICARÁ UNA 01 PÁGINA AL INTERIOR DE ESTE RECONOCIDO DIARIO DONDE LA UNIVERSIDAD DEL MAGDALENA FELICITA A LA CIUDAD DE SANTA MARTA POR SUS 499 AÑOS ADEMÁS OTRA PUBLICACIÓN EL DÍA EN QUE SE CONMEMORAN 66 AÑOS DE FUNDACIÓN DE EL INFORMADOR</t>
  </si>
  <si>
    <t>CO1.REQ.6561881</t>
  </si>
  <si>
    <t>OPS-DAD-0122-2024</t>
  </si>
  <si>
    <t>https://community.secop.gov.co/Public/Tendering/OpportunityDetail/Index?noticeUID=CO1.NTC.6445489</t>
  </si>
  <si>
    <t>SERVICIO DE PUBLICACIÓN DE INFORMACIÓN INSTITUCIONAL EN MEDIO IMPRESO EN EL MARCO DE LA CONMEMORACIÓN DEL ANIVERSARIO NÚMERO 499 DE LA CIUDAD DE SANTA MARTA Y LOS 31 AÑOS DE CREACIÓN DEL PERIÓDICO HOY DIARIO DEL MAGDALENA EN EL PERIÓDICO HOY DIARIO DEL MAGDALENA Y EN SU PORTAL WEB WWW.HOYDIARIODELMAGDALENA.COM.CO</t>
  </si>
  <si>
    <t>CO1.REQ.6561063</t>
  </si>
  <si>
    <t>OPS-DAD-0121-2024</t>
  </si>
  <si>
    <t>https://community.secop.gov.co/Public/Tendering/OpportunityDetail/Index?noticeUID=CO1.NTC.6420742</t>
  </si>
  <si>
    <t>800159527</t>
  </si>
  <si>
    <t>AMADEUS IT GROUP COLOMBIA SAS</t>
  </si>
  <si>
    <t>SERVICIO DE RENOVACIÓN PARA EL USO DE LA PLATAFORMA DE ENTRENAMIENTO AMADEUS PARA 100 USUARIOS Y SOPORTE TÉCNICO POR UN AÑO DEL SOFTWARE AMADEUS REQUERIDA PARA EL PROGRAMA ACADÉMICO ADMINISTRACIÓN DE EMPRESA TURÍSTICAS Y HOTELERAS</t>
  </si>
  <si>
    <t>CO1.REQ.6535760</t>
  </si>
  <si>
    <t>OPS-DAD-0120-2024</t>
  </si>
  <si>
    <t>https://community.secop.gov.co/Public/Tendering/OpportunityDetail/Index?noticeUID=CO1.NTC.6396370</t>
  </si>
  <si>
    <t xml:space="preserve"> 901246775</t>
  </si>
  <si>
    <t>SERVICIO DE RENOVACIÓN POR DOCE 12 MESES DEL SOFTWARE LABVIEW PARA LOS PROGRAMAS DE LA FACULTAD DE INGENIERÍA</t>
  </si>
  <si>
    <t>CO1.REQ.6511042</t>
  </si>
  <si>
    <t>OPS-DAD-0119-2024</t>
  </si>
  <si>
    <t>https://community.secop.gov.co/Public/Tendering/OpportunityDetail/Index?noticeUID=CO1.NTC.6396250</t>
  </si>
  <si>
    <t>900566742</t>
  </si>
  <si>
    <t>LIBRERIA ALIANZAS SAS</t>
  </si>
  <si>
    <t>SERVICIO DE SUSCRIPCIÓN POR 12 MESES A LA BIBLIOTECA DIGITAL AMOLCA PARA APOYAR LOS PROGRAMAS DE LA FACULTAD DE CIENCIAS DE LA SALUD CON UN ENFOQUE ESPECIAL EN MEDICINA Y ODONTOLOGÍA ASÍ COMO CUALQUIER OTRO PROGRAMA ACADÉMICO DE LA UNIVERSIDAD QUE SE BENEFICIE DEL CONTENIDO DEL RECURSO</t>
  </si>
  <si>
    <t>CO1.REQ.6510934</t>
  </si>
  <si>
    <t>OPS-DAD-0118-2024</t>
  </si>
  <si>
    <t>https://community.secop.gov.co/Public/Tendering/OpportunityDetail/Index?noticeUID=CO1.NTC.6389384</t>
  </si>
  <si>
    <t>SERVICIO RENOVACIÓN SOPORTE Y MANTENIMIENTO DE LICENCIA ACADÉMICA DEL SOFTWARE ATLAS TI POR 12 MESES</t>
  </si>
  <si>
    <t>CO1.REQ.6503477</t>
  </si>
  <si>
    <t>OPS-DAD-0117-2024</t>
  </si>
  <si>
    <t>https://community.secop.gov.co/Public/Tendering/ContractNoticePhases/View?PPI=CO1.PPI.32848612&amp;isFromPublicArea=True&amp;isModal=False</t>
  </si>
  <si>
    <t>891700341</t>
  </si>
  <si>
    <t>CORPORACION CLUB SANTA MARTA</t>
  </si>
  <si>
    <t>SERVICIO DE ALQUILER Y AMBIENTACIÓN DE SALÓN DE EVENTOS ATENCIÓN PERSONAL MESEROS Y SERVICIO DE COMEDOR BAR PARA LA CONMEMORACIÓN DEL DÍA DEL SERVIDOR PÚBLICO</t>
  </si>
  <si>
    <t>CO1.REQ.6477066</t>
  </si>
  <si>
    <t>OPS-DAD-0116-2024</t>
  </si>
  <si>
    <t>https://community.secop.gov.co/Public/Tendering/OpportunityDetail/Index?noticeUID=CO1.NTC.6360432</t>
  </si>
  <si>
    <t>830074291</t>
  </si>
  <si>
    <t>CENGAGE LEARNING DE COLOMBIA SAS</t>
  </si>
  <si>
    <t>SERVICIO DE RENOVACIÓN POR 12 MESES DE LA SUSCRIPCIÓN A LA BASE DE DATOS GALE RESEARCH COMPLETE QUE REQUIERE LA BIBLIOTECA GERMÁN BULA MEYER</t>
  </si>
  <si>
    <t>CO1.REQ.6474865</t>
  </si>
  <si>
    <t>OPS-DAD-0115-2024</t>
  </si>
  <si>
    <t>https://community.secop.gov.co/Public/Tendering/OpportunityDetail/Index?noticeUID=CO1.NTC.6360268</t>
  </si>
  <si>
    <t>860042209</t>
  </si>
  <si>
    <t>LEGIS EDITORES SA</t>
  </si>
  <si>
    <t>SERVICIO DE RENOVACIÓN POR DOCE (12) MESES DE LA SUSCRIPCIÓN A LA BASE DE DATOS MULTILEGIS Y LA RENOVACIÓN DEL SISTEMA DE INTELIGENCIA COMERCIAL LEGISCOMEX</t>
  </si>
  <si>
    <t>CO1.REQ.6474749</t>
  </si>
  <si>
    <t>OPS-DAD-0114-2024</t>
  </si>
  <si>
    <t>https://community.secop.gov.co/Public/Tendering/OpportunityDetail/Index?noticeUID=CO1.NTC.6355189</t>
  </si>
  <si>
    <t>IMPACTA PRODUCCIONES SAS EN REORGANIZACIÓN</t>
  </si>
  <si>
    <t>SERVICIO DE PRODUCCIÓN TÉCNICA CON EQUIPOS ESPECIALIZADOS Y DE ÚLTIMA GENERACIÓN PARA EL DESARROLLO DE LA CELEBRACIÓN DEL EVENTO DENOMINADO CONMEMORACIÓN DEL DÍA NACIONAL DEL SERVIDOR PÚBLICO QUE SE LLEVARÁ A CABO EL DÍA 5 DE JULIO DE 2024 EN EL CLUB SANTA MARTA</t>
  </si>
  <si>
    <t>CO1.REQ.6470035</t>
  </si>
  <si>
    <t>OPS-DAD-0113-2024</t>
  </si>
  <si>
    <t>https://community.secop.gov.co/Public/Tendering/OpportunityDetail/Index?noticeUID=CO1.NTC.6348400</t>
  </si>
  <si>
    <t>JULIETH ALEXANDRA LIZCANO PRADA</t>
  </si>
  <si>
    <t>71603569</t>
  </si>
  <si>
    <t>HELMUTH TREFFTZ GOMEZ</t>
  </si>
  <si>
    <t>SERVICIO DE A ASESORÍAS EN LOS PROCESOS DE ACREDITACIÓN EN ALTA CALIDAD NACIONAL E INTERNACIONAL B CONSULTORÍAS PARA PROCESOS DE ESTRUCTURACIÓN  CURRICULAR PARA PROGRAMAS ACADÉMICOS C REVISIONES DE PROCEDIMIENTOS RELACIONADOS A LOS CRITERIOS DE ABET Y AGENCIAS ACREDITADITADORAS INTERNACIONALES D ASESORÍAS RELACIONADAS CON RESULTADOS DE APRENDIZAJE CURRÍCULO Y MEJORAMIENTO CONTINUO</t>
  </si>
  <si>
    <t>CO1.REQ.6462895</t>
  </si>
  <si>
    <t>OPS-DAD-0112-2024</t>
  </si>
  <si>
    <t>https://community.secop.gov.co/Public/Tendering/OpportunityDetail/Index?noticeUID=CO1.NTC.6329710</t>
  </si>
  <si>
    <t>901549048</t>
  </si>
  <si>
    <t>ENLACES L&amp;J SAS</t>
  </si>
  <si>
    <t>SERVICIO DE BEBIDAS NO ALCOHÓLICAS Y PASABOCAS EN EL MARCO DE LA RENOVACIÓN DE ACREDITACIÓN INTERNACIONAL EQUAA DE LA FACULTAD DE CIENCIAS EMPRESARIALES Y ECONÓMICAS</t>
  </si>
  <si>
    <t>CO1.REQ.6444299</t>
  </si>
  <si>
    <t>OPS-DAD-0111-2024</t>
  </si>
  <si>
    <t>https://community.secop.gov.co/Public/Tendering/OpportunityDetail/Index?noticeUID=CO1.NTC.6316551</t>
  </si>
  <si>
    <t>SERVICIO DE SUSCRIPCIÓN POR 12 MESES A LA BASE DE DATOS O'REILLY FOR HIGHER EDUCATION PARA FORTALECER LOS PROCESOS ACADÉMICOS Y DE INVESTIGACIÓN DE LA AMPLIA OFERTA ACADÉMICA DE LA UNIVERSIDAD DEL MAGDALENA</t>
  </si>
  <si>
    <t>CO1.REQ.6431351</t>
  </si>
  <si>
    <t>OPS-DAD-0110-2024</t>
  </si>
  <si>
    <t>https://community.secop.gov.co/Public/Tendering/OpportunityDetail/Index?noticeUID=CO1.NTC.6316379</t>
  </si>
  <si>
    <t>SERVICIO DE RENOVACIÓN DEL SOFTWARE HARMONY  WIRECAST STANDARD Y CRISTAL REPORT PARA DEPENDENCIAS ACADÉMICAS Y ADMINISTRATIVAS</t>
  </si>
  <si>
    <t>CO1.REQ.6431327</t>
  </si>
  <si>
    <t>OPS-DAD-0109-2024</t>
  </si>
  <si>
    <t>https://community.secop.gov.co/Public/Tendering/OpportunityDetail/Index?noticeUID=CO1.NTC.6307963</t>
  </si>
  <si>
    <t>84450925</t>
  </si>
  <si>
    <t>DARWIN STEBA</t>
  </si>
  <si>
    <t>SERVICIO DE MANTENIMIENTO PREVENTIVO Y CORRECTIVO DE LOS SISTEMAS DE TRATAMIENTO DE AGUA POTABLE PERTENECIENTES A LA UNIVERSIDAD DEL MAGDALENA</t>
  </si>
  <si>
    <t>CO1.REQ.6422579</t>
  </si>
  <si>
    <t>OPS-DAD-0108-2024</t>
  </si>
  <si>
    <t>https://community.secop.gov.co/Public/Tendering/OpportunityDetail/Index?noticeUID=CO1.NTC.6295362</t>
  </si>
  <si>
    <t>901673302</t>
  </si>
  <si>
    <t>ENSOLCARIBE SAS</t>
  </si>
  <si>
    <t>SERVICIO DE ELABORACIÓN DEL DISEÑO Y DIMENSIONAMIENTO DE UN SISTEMA SOLAR AISLADO PARA UN PROYECTO FOTOVOLTAICO PARA LAS NUEVAS AULAS ABIERTAS DE LA UNIVERSIDAD DEL MAGDALENA INCLUYE PRESUPUESTO Y APU ESPECIFICACIONES TÉCNICAS MEMORIAS MEMORAIL Y PLANOS</t>
  </si>
  <si>
    <t>CO1.REQ.6409189</t>
  </si>
  <si>
    <t>OPS-DAD-0107-2024</t>
  </si>
  <si>
    <t>https://community.secop.gov.co/Public/Tendering/OpportunityDetail/Index?noticeUID=CO1.NTC.6292392</t>
  </si>
  <si>
    <t>SERVICIO DE MANTENIMIENTO PREVENETIVO  DE SERVIDORES DNS BAJO BIND9 Y  ORACLE LINUX CANT 1 RENOVACIÓN DE LICENCIA DE ORACLE LINUX PREMIER LIMITED SUPPORT ORACLE 1CLICK ORDERING 1 YEAR NECESARIA PARA EL MANTENIMIENTO DE LOS SERVIDORES DNS CANT 2 RENOVACION MEMBRESIA LACNIC CANT 1</t>
  </si>
  <si>
    <t>CO1.REQ.6407142</t>
  </si>
  <si>
    <t>OPS-DAD-0106-2024</t>
  </si>
  <si>
    <t>https://community.secop.gov.co/Public/Tendering/OpportunityDetail/Index?noticeUID=CO1.NTC.6292033</t>
  </si>
  <si>
    <t>SERVICIO DE MANTENIMIENTO PREVENTIVO Y O CORRECTIVO INLCUYE EL SUMINISTRO DE LOS INSUMOS ACCESORIOS Y REPUESTOS NECESARIO PARA EL CORRECTO FUNCIONAMIENTO DE LAS UNIDADES ODONTOLÓGICAS DE LA CLÍNICA DE LA UNIVERSIDAD DEL MAGDALENA</t>
  </si>
  <si>
    <t>CO1.REQ.6406505</t>
  </si>
  <si>
    <t>OPS-DAD-0105A-2024</t>
  </si>
  <si>
    <t>https://community.secop.gov.co/Public/Tendering/OpportunityDetail/Index?noticeUID=CO1.NTC.6277536</t>
  </si>
  <si>
    <t>7634044</t>
  </si>
  <si>
    <t>EDWIN DANIEL CAICEDO JIMENEZ</t>
  </si>
  <si>
    <t>SERVICIO DE REALIZACIÓN Y PRODUCCIÓN DE CATORCE 14 VIDEOS DESTINADOS A ACTUALIZAR LOS PLANES DE EMERGENCIA DE LOS SIGUIENTES AUDITORIOS PLAYA GRANDE NEGUANJE ROQUE MORELLI JULIO OTERO PLAZOLETA LOS ALMENDROS PLAZOLETA CENTRAL Y CANCHA ALTERNA DE FÚTBOL</t>
  </si>
  <si>
    <t>CO1.REQ.6391164</t>
  </si>
  <si>
    <t>OPS-DAD-0105-2024</t>
  </si>
  <si>
    <t>https://community.secop.gov.co/Public/Tendering/OpportunityDetail/Index?noticeUID=CO1.NTC.6274086</t>
  </si>
  <si>
    <t>85452167</t>
  </si>
  <si>
    <t>EMIRO ALFONSO OCHOA CASTILLO</t>
  </si>
  <si>
    <t>SERVICIO DIVULGACIÓN DE LA OFERTA ACADÉMICA DE UNIMAGDALENA DE POSGRADOS COMO TAMBIÉN REALIZAR CAMPAÑAS DE PROMOCIÓN INSTITUCIONAL DE LA UNIVERSIDAD SOBRE DISTINTOS PROCESOS EN LA RADIO LOCAL Y REGIONAL POR LOS SISTEMAS ANTENAS 2 Y CADENA BÁSICA LO MISMO QUE EN TODAS LAS PLATAFORMAS DIGITALES DE RCN MUNDO</t>
  </si>
  <si>
    <t>CO1.REQ.6388103</t>
  </si>
  <si>
    <t>OPS-DAD-0104-2024</t>
  </si>
  <si>
    <t>https://community.secop.gov.co/Public/Tendering/OpportunityDetail/Index?noticeUID=CO1.NTC.6261729</t>
  </si>
  <si>
    <t>SERVICIO TÉCNICO ESPECIALIZADO PARA EL MANTENIMIENTO PREVENTIVO Y CORRECTIVO DE LOS EQUIPOS DE CORTE Y FUMIGACIÓN MARCA STIHL</t>
  </si>
  <si>
    <t>CO1.REQ.6375537</t>
  </si>
  <si>
    <t>OPS-DAD-0103-2024</t>
  </si>
  <si>
    <t>https://community.secop.gov.co/Public/Tendering/OpportunityDetail/Index?noticeUID=CO1.NTC.6231662</t>
  </si>
  <si>
    <t xml:space="preserve"> 830121696</t>
  </si>
  <si>
    <t xml:space="preserve"> E GLOBAL SERVICES SAS</t>
  </si>
  <si>
    <t>SERVICIO DE SUSCRIPCIÓN AL SISTEMA DE SERVICIOS DE LA PLATAFORMA GESTIÓNJURÍDICA.COM</t>
  </si>
  <si>
    <t>CO1.REQ.6346104</t>
  </si>
  <si>
    <t>OPS-DAD-0102-2024</t>
  </si>
  <si>
    <t>https://community.secop.gov.co/Public/Tendering/OpportunityDetail/Index?noticeUID=CO1.NTC.6192199</t>
  </si>
  <si>
    <t>DARWIN DE JESUS STEBA CASTILLA</t>
  </si>
  <si>
    <t>SERVICIO DE MANTENIMIENTO PREVENTIVO Y O CORRECTIVO DEL DESIONIZADOR MARCA SIMPLICITY UV INCLUYE EL SUMINISTRO E INSTALACIÓN DE LAMPARA UV LAMP 185 NM  6W MARCA MILLIPORE FILTRO CARTUCHO PARA IONIZADOR MARCA THERMES REF SIMPLIPAK 1 FILTRO DE BOQUILLA DE 1 MICRA REF SIMFILTER MARCA MILLIPORE CON EL OBJETO DE GARANTIZAR EL NORMAL DESARROLLO DE LAS ACTIVIDADES ACADÉMICAS E INVESTIGATIVAS LA VIDA ÚTIL Y LAS CONDICIONES SEGURAS DE OPERACIÓN EN EL LABORATORIO DE QUÍMICA DE LA UNIVERSIDAD DEL MAGDALENA</t>
  </si>
  <si>
    <t>CO1.REQ.6306259</t>
  </si>
  <si>
    <t>OPS-DAD-0101-2024</t>
  </si>
  <si>
    <t>https://community.secop.gov.co/Public/Tendering/OpportunityDetail/Index?noticeUID=CO1.NTC.6191974</t>
  </si>
  <si>
    <t>09ABRIL/24MAYO</t>
  </si>
  <si>
    <t>888M</t>
  </si>
  <si>
    <t>819005937</t>
  </si>
  <si>
    <t>MEZA MOTORES EU</t>
  </si>
  <si>
    <t>SERVICIO DE MANTENIMIENTO PREVENTIVO Y CORRECTIVO DE LOS MOTORES ELÉCTRICOS Y DE LAS PLANTAS ELÉCTRICAS PERTENECIENTES A LA UNIVERSIDAD DEL MAGDALENA Y SUS SEDES ALTERNAS MARCAS CUMMINS STEWART &amp; STEVENSON DOSSAN HYUNDAY MWM Y AGG</t>
  </si>
  <si>
    <t>CO1.REQ.6305504</t>
  </si>
  <si>
    <t>OPS-DAD-0100-2024</t>
  </si>
  <si>
    <t>https://community.secop.gov.co/Public/Tendering/OpportunityDetail/Index?noticeUID=CO1.NTC.6175090</t>
  </si>
  <si>
    <t>860001022</t>
  </si>
  <si>
    <t>CASA EDITORIAL EL TIEMPO SA</t>
  </si>
  <si>
    <t>SERVICIO DE DIVULGACIÓN EN PRENSA DE LA OFERTA ACADÉMICA CORRESPONDIENTE AL PERIODO 2024 II CAMPAÑAS DE PROMOCIÓN INSTITUCIONAL EN  EL PERIÓDICO EL TIEMPO</t>
  </si>
  <si>
    <t>CO1.REQ.6288948</t>
  </si>
  <si>
    <t>OPS-DAD-0099-2024</t>
  </si>
  <si>
    <t>https://community.secop.gov.co/Public/Tendering/OpportunityDetail/Index?noticeUID=CO1.NTC.6175081</t>
  </si>
  <si>
    <t>84081892</t>
  </si>
  <si>
    <t>OSCAR LUIS PALACIO PEÑA</t>
  </si>
  <si>
    <t>SERVICIO DE DIVULGACIÓN EN PRENSA DE LA OFERTA ACADÉMICA CORRESPONDIENTE AL PERIODO 2024 II CAMPAÑAS DE PROMOCIÓN INSTITUCIONAL EN EL DIARIO LA PRENSA MEDIANTE LA PUBLICACIÓN DE DOS 02 AVISOS</t>
  </si>
  <si>
    <t>CO1.REQ.6288693</t>
  </si>
  <si>
    <t>OPS-DAD-0098-2024</t>
  </si>
  <si>
    <t>https://community.secop.gov.co/Public/Tendering/OpportunityDetail/Index?noticeUID=CO1.NTC.6175206</t>
  </si>
  <si>
    <t>819005027</t>
  </si>
  <si>
    <t>PRODUCCIONES JOV SAS</t>
  </si>
  <si>
    <t>SERVICIO DE LA DIVULGACIÓN EN PRENSA DE LA OFERTA ACADÉMICA CORRESPONDIENTE AL PERIODO 2024 II CAMPAÑAS DE PROMOCIÓN INSTITUCIONAL EN  EL PERIÓDICO EL VOCERO DE LA PROVINCIA</t>
  </si>
  <si>
    <t>CO1.REQ.6289014</t>
  </si>
  <si>
    <t>OPS-DAD-0097-2024</t>
  </si>
  <si>
    <t>https://community.secop.gov.co/Public/Tendering/OpportunityDetail/Index?noticeUID=CO1.NTC.6174993</t>
  </si>
  <si>
    <t>890100477</t>
  </si>
  <si>
    <t>EL HERALDO SA</t>
  </si>
  <si>
    <t>SERVICIO DE DIVULGACIÓN EN PRENSA DE LA OFERTA ACADÉMICA CORRESPONDIENTE AL PERIODO 2024 II CAMPAÑAS DE PROMOCIÓN INSTITUCIONAL EN EL PERIÓDICO EL HERALDO Y AL DÍA MEDIANTE LA PUBLICACIÓN DE CINCO 05 AVISOS</t>
  </si>
  <si>
    <t>CO1.REQ.6289009</t>
  </si>
  <si>
    <t>OPS-DAD-0096-2024</t>
  </si>
  <si>
    <t>https://community.secop.gov.co/Public/Tendering/OpportunityDetail/Index?noticeUID=CO1.NTC.6172010</t>
  </si>
  <si>
    <t>SERVICIO DE DIVULGACIÓN EN PRENSA DE LA OFERTA ACADÉMICA CORRESPONDIENTE AL PERIODO 2024 II CAMPAÑAS DE PROMOCIÓN INSTITUCIONAL EN EL PERIÓDICO HOY DIARIO DEL MAGDALENA MEDIANTE LA PUBLICACIÓN DE CINCO 05 AVISOS</t>
  </si>
  <si>
    <t>CO1.REQ.6285630</t>
  </si>
  <si>
    <t>OPS-DAD-0095-2024</t>
  </si>
  <si>
    <t>https://community.secop.gov.co/Public/Tendering/OpportunityDetail/Index?noticeUID=CO1.NTC.6159887</t>
  </si>
  <si>
    <t>900530916</t>
  </si>
  <si>
    <t>SISTEMAS INTEGRADOS WORLD WIDE SAS</t>
  </si>
  <si>
    <t>SERVICIO DE SOPORTE PARA EL MANTENIMIENTO DE LOS SISTEMAS DE INFORMACIÓN CON BASES DE DATOS INSTITUCIONALES EN ORACLE COMO SINAP V6 Y AYRE</t>
  </si>
  <si>
    <t>CO1.REQ.6273575</t>
  </si>
  <si>
    <t>OPS-DAD-0094-2024</t>
  </si>
  <si>
    <t>https://community.secop.gov.co/Public/Tendering/OpportunityDetail/Index?noticeUID=CO1.NTC.6160096</t>
  </si>
  <si>
    <t>DIVULGACIÓN EN PRENSA DE LA OFERTA ACADÉMICA CORRESPONDIENTE AL PERIODO 2024 II CAMPAÑAS DE PROMOCIÓN INSTITUCIONAL EN EL PERIÓDICO EL INFORMADOR MEDIANTE LA PUBLICACIÓN DE TRES 3 AVISOS</t>
  </si>
  <si>
    <t>CO1.REQ.6273554</t>
  </si>
  <si>
    <t>OPS-DAD-0093-2024</t>
  </si>
  <si>
    <t>https://community.secop.gov.co/Public/Tendering/OpportunityDetail/Index?noticeUID=CO1.NTC.6143766</t>
  </si>
  <si>
    <t>900047589</t>
  </si>
  <si>
    <t>VISION 21 SAS</t>
  </si>
  <si>
    <t>SERVICIO DE DIVULGACIÓN DE LA OFERTA ACADÉMICA CORRESPONDIENTE AL PERÍODO 2024 II DE IGUAL MANERA REALIZAR CAMPAÑAS DE PROMOCIÓN INSTITUCIONAL DE LA UNIVERSIDAD DEL MAGDALENA SOBRE LOS DISTINTOS PROCESOS EN LA RADIO LOCAL Y REGIONAL</t>
  </si>
  <si>
    <t>CO1.REQ.6257517</t>
  </si>
  <si>
    <t>OPS-DAD-0092-2024</t>
  </si>
  <si>
    <t>https://community.secop.gov.co/Public/Tendering/OpportunityDetail/Index?noticeUID=CO1.NTC.6143392</t>
  </si>
  <si>
    <t>830122983</t>
  </si>
  <si>
    <t>ESRI COLOMBIA SAS</t>
  </si>
  <si>
    <t>SERVICIO DE LICENCIAMIENTO DEL SOFTWARE ARCGIS EDUCATIONAL ACADEMIC DEPARTMENTAL LARGE SINGLE USE TERM LICENSE 200 USERS</t>
  </si>
  <si>
    <t>CO1.REQ.6257250</t>
  </si>
  <si>
    <t>OPS-DAD-0091-2024</t>
  </si>
  <si>
    <t>https://community.secop.gov.co/Public/Tendering/OpportunityDetail/Index?noticeUID=CO1.NTC.6123772</t>
  </si>
  <si>
    <t>900637852</t>
  </si>
  <si>
    <t>DIGITAL CONTENT SAS</t>
  </si>
  <si>
    <t>SERVICIO DE RENOVACIÓN POR 12 MESES DE LA SUSCRIPCIÓN AL APLICATIVO WEB EBOOK 7 24 QUE REQUIERE LA BIBLIOTECA GERMÁN BULA MEYER PARA DAR SOPORTE A TODOS LOS PROGRAMAS DE LA OFERTA ACADÉMICA INSTITUCIONAL EN LOS NIVELES DE FORMACIÓN DE PREGRADO Y POSTGRADOS</t>
  </si>
  <si>
    <t>CO1.REQ.6236692</t>
  </si>
  <si>
    <t>OPS-DAD-0090-2024</t>
  </si>
  <si>
    <t>https://community.secop.gov.co/Public/Tendering/OpportunityDetail/Index?noticeUID=CO1.NTC.6092610</t>
  </si>
  <si>
    <t>MILVIDA MARIA SUAREZ FLOREZ</t>
  </si>
  <si>
    <t>860512330</t>
  </si>
  <si>
    <t>SERVIENTREGA SAS</t>
  </si>
  <si>
    <t>SERVICIO DE MENSAJERÍA EXPRESA NACIONAL EMPAQUE Y EMBALAJE PARA EL ENVÍO DE DOCUMENTOS Y DEMÁS ELEMENTOS REQUERIDOS EN LA GESTIÓN ACADÉMICO ADMINISTRATIVA DE LA UNIVERSIDAD</t>
  </si>
  <si>
    <t>CO1.REQ.6205416</t>
  </si>
  <si>
    <t>OPS-DAD-0089-2024</t>
  </si>
  <si>
    <t>https://community.secop.gov.co/Public/Tendering/OpportunityDetail/Index?noticeUID=CO1.NTC.6092435</t>
  </si>
  <si>
    <t>901346015</t>
  </si>
  <si>
    <t>LIGTHBOX SAS</t>
  </si>
  <si>
    <t>SERVICIO DE MANTENIMIENTO PREVENTIVO Y O CORRECTIVO PARCIAL 2024 I PARA LOS EQUIPOS ESPECIALIZADOS DE FOTOGRAFÍA Y SONIDO PERTENECIENTES AL PROGRAMA CINE Y AUDIOVISUALES DE LA UNIVERSIDAD</t>
  </si>
  <si>
    <t>CO1.REQ.6205084</t>
  </si>
  <si>
    <t>OPS-DAD-0088-2024</t>
  </si>
  <si>
    <t>https://community.secop.gov.co/Public/Tendering/OpportunityDetail/Index?noticeUID=CO1.NTC.6092262</t>
  </si>
  <si>
    <t>900512750</t>
  </si>
  <si>
    <t>INGENIERIA DE BIOSERVICIOS SAS</t>
  </si>
  <si>
    <t>SERVICIO DE MANTENIMIENTO PREVENTIVO Y O CORRECTIVO PARA LOS EQUIPOS BIOMÉDICOS UBICADOS EN LA CLINICA ODONTOLOGICA Y DE BIENESTAR UNIVERSITARIO QUE SON UTILIZADOS POR ESTUDIANTES DOCENTES Y PERSONAL MÉDICO PARA LAS PRÁCTICAS ACADÉMICAS Y ATENCIÓN EN SALUD DE LA COMUNIDAD UNIVERSITARIA</t>
  </si>
  <si>
    <t>CO1.REQ.6204464</t>
  </si>
  <si>
    <t>OPS-DAD-0087-2024</t>
  </si>
  <si>
    <t>https://community.secop.gov.co/Public/Tendering/OpportunityDetail/Index?noticeUID=CO1.NTC.6091417</t>
  </si>
  <si>
    <t>901660024</t>
  </si>
  <si>
    <t>SERVICIOS Y BEBIDAS ASOCIADOS SAS</t>
  </si>
  <si>
    <t>SERVICIO DE APOYO LOGÍSTICO PARA ORGANIZACIÓN MONTAJE Y PERSONAL DE STAFF PARA EL DESARROLLO DE LOS CONCIERTOS Y EVENTOS MASIVOS QUE SE LLEVARÁN A CABO LOS DÍAS 6 7 8 9 Y 10 DE MAYO EN EL MARCO DE LA SEMANA CULTURAL 2062 UN VIAJE AL FUTURO</t>
  </si>
  <si>
    <t>CO1.REQ.6202879</t>
  </si>
  <si>
    <t>OPS-DAD-0086-2024</t>
  </si>
  <si>
    <t>https://community.secop.gov.co/Public/Tendering/OpportunityDetail/Index?noticeUID=CO1.NTC.6088175</t>
  </si>
  <si>
    <t>901458487</t>
  </si>
  <si>
    <t>BIOSED TECNOLOGIA MEDICA SAS</t>
  </si>
  <si>
    <t>SERVICIO DE MANTENIMIENTO PREVENTIVO Y O CORRECTIVO DE DOS 2 AUTOCLAVES MARCA TUTTNAUER MODELOS 5170EL Y 3140E NECESARIOS PARA EL BUEN FUNCIONAMIENTO DE LAS PRÁCTICAS ACADÉMICAS Y ACTIVIDADES DE INVESTIGACIÓN REALIZADAS EN LOS LABORATORIOS DEL PROGRAMA DE AGRONOMÍA Y DE MICROBIOLOGÍA PARA LOS DISTINTOS PROGRAMAS QUE OFRECE LA UNIVERSIDAD</t>
  </si>
  <si>
    <t>CO1.REQ.6192187</t>
  </si>
  <si>
    <t>OPS-DAD-0085-2024</t>
  </si>
  <si>
    <t>https://community.secop.gov.co/Public/Tendering/OpportunityDetail/Index?noticeUID=CO1.NTC.6080016</t>
  </si>
  <si>
    <t>800185306</t>
  </si>
  <si>
    <t>COLVANES SAS</t>
  </si>
  <si>
    <t>SERVICIO DE SERVICIO DE CORREO ELECTRÓNICO CERTIFICADO PARA EL ENVÍO DE DOCUMENTOS REQUERIDOS EN LA GESTIÓN ACADÉMICO ADMINISTRATIVA DE LA UNIVERSIDAD DEL MAGDALENA</t>
  </si>
  <si>
    <t>CO1.REQ.6192406</t>
  </si>
  <si>
    <t>OPS-DAD-0084-2024</t>
  </si>
  <si>
    <t>https://community.secop.gov.co/Public/Tendering/OpportunityDetail/Index?noticeUID=CO1.NTC.6072374</t>
  </si>
  <si>
    <t>901718077</t>
  </si>
  <si>
    <t>HEALTHATOM COLOMBIA SAS</t>
  </si>
  <si>
    <t>SERVICIO DE LICENCIA DE SUSCRIPCIÓN POR UN AÑO DEL SISTEMA DE INFORMACIÓN WEB DENTALINK  ACADÉMICO PARA LA GESTIÓN DE SERVICIO DOCENTE ASISTENCIAL DE LA CLÍNICA ODONTOLÓGICA CON ACCESO A 36 UNIDADES ODONTOLÓGICAS ACCESO ILIMITADO POR DOCENTES ESTUDIANTES Y PERSONAL ADMINISTRATIVO DE LA UNIVERSIDAD DEL MAGDALENA</t>
  </si>
  <si>
    <t>CO1.REQ.6184636</t>
  </si>
  <si>
    <t>OPS-DAD-0083-2024</t>
  </si>
  <si>
    <t>https://community.secop.gov.co/Public/Tendering/ContractNoticePhases/View?PPI=CO1.PPI.31558771&amp;isFromPublicArea=True&amp;isModal=False</t>
  </si>
  <si>
    <t>MARLON JOSE MOLINA MOJICA</t>
  </si>
  <si>
    <t>900197421</t>
  </si>
  <si>
    <t>JARINOX SAS</t>
  </si>
  <si>
    <t>SERVICIO DE MANTENIMIENTO PREVENTIVO Y O CORRECTIVO Y SUMINISTRO DE REPUESTOS PARA LOS IMPLEMENTOS Y MAQUINARIA PARA LA INDUSTRIA DE ALIMENTOS MARMITA ACERO INOXIDABLE JARINOX ESTUFA INDUSTRIAL ESCALDADOR CONGELADOR ACERO INOXIDABLE CONGELADOR ACERO INOXIDABLE REFRIGERADOR PULVERIZADOR INDUSTRIAL HORNO INDUSTRIAL CONGELADOR CHALLENGER HORNO INDUSTRIAL MÁQUINA CERRADORA ENLATADORA DESPULPADORA UBICADOS EN LA PLANTA DE PROCESAMIENTO DE PRODUCTOS PESQUEROS Y ALIMENTICIOS UTILIZADAS POR LOS ESTUDIANTES DE LOS DISTINTOS PROGRAMAS ACADÉMICOS DE LA INSTITUCIÓN</t>
  </si>
  <si>
    <t>CO1.REQ.6184142</t>
  </si>
  <si>
    <t>OPS-DAD-0082-2024</t>
  </si>
  <si>
    <t>https://community.secop.gov.co/Public/Tendering/ContractNoticePhases/View?PPI=CO1.PPI.31558036&amp;isFromPublicArea=True&amp;isModal=False</t>
  </si>
  <si>
    <t>900794405</t>
  </si>
  <si>
    <t>CALIBRAR SAS</t>
  </si>
  <si>
    <t>SERVICIO DE CALIBRACION PARA LOS EQUIPOS BIOMÉDICOS  UBICADOS EN LAS CLÍNICAS ODONTOLÓGICAS Y DE BIENESTAR UNIVERSITARIO QUE SON UTILIZADAS POR LOS ESTUDIANTES, DOCENTES Y PERSONAL MÉDICO PARA LAS PRÁCTICAS ACADÉMICAS Y LA ATENCIÓN EN SALUD DE LA COMUNIDAD UNIVERSITARIA</t>
  </si>
  <si>
    <t>CO1.REQ.6183810</t>
  </si>
  <si>
    <t>OPS-DAD-0081-2024</t>
  </si>
  <si>
    <t>https://community.secop.gov.co/Public/Tendering/ContractNoticePhases/View?PPI=CO1.PPI.31466761&amp;isFromPublicArea=True&amp;isModal=False</t>
  </si>
  <si>
    <t>901146796</t>
  </si>
  <si>
    <t>ESTRUCTURA PUBLICITARIA SAS</t>
  </si>
  <si>
    <t>SERVICIO DE MANTENIMIENTO DE PANTALLA LED UBICADA EN EL EDIFICIO DE INNOVACIÓN Y EMPRENDIMIENTO</t>
  </si>
  <si>
    <t>CO1.REQ.6163486</t>
  </si>
  <si>
    <t>OPS-DAD-0080-2024</t>
  </si>
  <si>
    <t>https://community.secop.gov.co/Public/Tendering/ContractNoticePhases/View?PPI=CO1.PPI.31397900&amp;isFromPublicArea=True&amp;isModal=False</t>
  </si>
  <si>
    <t>800005009</t>
  </si>
  <si>
    <t>SFM COMPRESORES SAS</t>
  </si>
  <si>
    <t>SERVICIO DE MANTENIMIENTO PREVENTIVO Y O CORRECTIVO INCLUYENDO LOS REPUESTOS NECESARIOS PARA LOS COMPRESORES MARCA SCHULZ DE LA CLÍNICA ODONTOLÓGICA DE LA UNIVERSIDAD DEL MAGDALENA PARA EL BUEN FUNCIONAMIENTO DE LAS PRÁCTICAS ACADÉMICAS</t>
  </si>
  <si>
    <t>CO1.REQ.6147622</t>
  </si>
  <si>
    <t>OPS-DAD-0079-2024</t>
  </si>
  <si>
    <t>https://community.secop.gov.co/Public/Tendering/ContractNoticePhases/View?PPI=CO1.PPI.31385701&amp;isFromPublicArea=True&amp;isModal=False</t>
  </si>
  <si>
    <t>900129305</t>
  </si>
  <si>
    <t>DOT LIB SUCURSAL COLOMBIA</t>
  </si>
  <si>
    <t>SERVICIO DE RENOVACIÓN POR UN PERÍODO DE DOCE 12 MESES DE LA SUSCRIPCIÓN A LA BASE DE DATOS JSTOR ESPECÍFICAMENTE A LAS SIGUIENTES COLECCIONES ARTS &amp; SCIENCES I II III IV V VI VII VIII IX X XI XII XIII XIV Y XV QUE REQUIERE LA BIBLIOTECA GERMÁN BULA MEYER DE LA UNIVERSIDAD DEL MAGDALENA PARA DAR SOPORTE ACADÉMICO A TODOS LOS PROGRAMAS DE LA OFERTA ACADÉMICA</t>
  </si>
  <si>
    <t>CO1.REQ.6144063</t>
  </si>
  <si>
    <t>OPS-DAD-0078-2024</t>
  </si>
  <si>
    <t>https://community.secop.gov.co/Public/Tendering/ContractNoticePhases/View?PPI=CO1.PPI.31383713&amp;isFromPublicArea=True&amp;isModal=False</t>
  </si>
  <si>
    <t>900716340</t>
  </si>
  <si>
    <t>KARIBENET SAS</t>
  </si>
  <si>
    <t>SERVICIO DE MANTENIMIENTO PREVENTIVO Y CORRECTIVO INCLUYE RESPUESTOS DE LOS SCANNER DE DISTINTAS DEPENDENCIAS DE UNIMAGDALENA</t>
  </si>
  <si>
    <t>CO1.REQ.6143655</t>
  </si>
  <si>
    <t>OPS-DAD-0077-2024</t>
  </si>
  <si>
    <t>https://community.secop.gov.co/Public/Tendering/ContractNoticePhases/View?PPI=CO1.PPI.31315275&amp;isFromPublicArea=True&amp;isModal=False</t>
  </si>
  <si>
    <t>802012828</t>
  </si>
  <si>
    <t>AUTOMOTORES DEL LITORAL SA</t>
  </si>
  <si>
    <t>SERVICIO DE MANTENIMIENTO PREVENTIVO Y CORRECTIVO DE LOS VEHÍCULOS MARCA CHEVROLET PERTENECIENTES AL PARQUE AUTOMOTOR DE LA UNIVERSIDAD DEL MAGDALENA INCLUYE REPUESTOS</t>
  </si>
  <si>
    <t>CO1.REQ.6128503</t>
  </si>
  <si>
    <t>OPS-DAD-0076-2024</t>
  </si>
  <si>
    <t>https://community.secop.gov.co/Public/Tendering/ContractNoticePhases/View?PPI=CO1.PPI.31314833&amp;isFromPublicArea=True&amp;isModal=False</t>
  </si>
  <si>
    <t>802007207</t>
  </si>
  <si>
    <t>AUTOTROPICAL SAS</t>
  </si>
  <si>
    <t>SERVICIO DE MANTENIMIENTO PREVENTIVO Y CORRECTIVO DE LOS VEHÍCULOS MARCA TOYOTA PERTENECIENTES AL PARQUE AUTOMOTOR DE LA UNIVERSIDAD DEL MAGDALENA EL CUAL INCLUYE REPUESTOS</t>
  </si>
  <si>
    <t>CO1.REQ.6128161</t>
  </si>
  <si>
    <t>OPS-DAD-0075-2024</t>
  </si>
  <si>
    <t>https://community.secop.gov.co/Public/Tendering/ContractNoticePhases/View?PPI=CO1.PPI.31295445&amp;isFromPublicArea=True&amp;isModal=False</t>
  </si>
  <si>
    <t>900775606</t>
  </si>
  <si>
    <t>SERVICIOS TECNICOS SOLTEV SAS</t>
  </si>
  <si>
    <t>SERVICIO DE MANTENIMIENTO PREVENTIVO Y CORRECTIVO DE LOS VEHÍCULOS MICROBUS RENAULT MASTER TRACTOR FORD NEW HOLLAND Y MOTO HONDA DREAM NEO PERTENECIENTES AL PARQUE AUTOMOTOR DE LA UNIVERSIDAD DEL MAGDALENA EL SERVICIO INCLUYE REPUESTOS</t>
  </si>
  <si>
    <t>CO1.REQ.6124887</t>
  </si>
  <si>
    <t>OPS-DAD-0074-2024</t>
  </si>
  <si>
    <t>https://community.secop.gov.co/Public/Tendering/ContractNoticePhases/View?PPI=CO1.PPI.31142854&amp;isFromPublicArea=True&amp;isModal=False</t>
  </si>
  <si>
    <t>901147181</t>
  </si>
  <si>
    <t>LATIN LOGISTICS COLOMBIA SAS</t>
  </si>
  <si>
    <t>SERVICIO DE MENSAJERÍA EXPRESA NACIONAL PARA EL ENVÍO DE DOCUMENTOS Y DEMÁS ELEMENTOS REQUERIDOS EN LA GESTIÓN ACADÉMICO ADMINISTRATIVA DE LA UNIVERSIDAD</t>
  </si>
  <si>
    <t>CO1.REQ.6091748</t>
  </si>
  <si>
    <t>OPS-DAD-0073-2024</t>
  </si>
  <si>
    <t>https://community.secop.gov.co/Public/Tendering/ContractNoticePhases/View?PPI=CO1.PPI.31059429&amp;isFromPublicArea=True&amp;isModal=False</t>
  </si>
  <si>
    <t>900971565</t>
  </si>
  <si>
    <t>SAKAL &amp; YARA SAS</t>
  </si>
  <si>
    <t xml:space="preserve">SERVICIO DE RENOVACIÓN POR 12 MESES DE LA SUSCRIPCIÓN A LA BASE DE DATOS EBSCO HOST DE LA EDITORIAL EBSCO REQUERIDO POR LA BIBLIOTECA GERMAN BULA MEYER PARA BRINDAR SOPORTE BIBLIOGRÁFICO AL PROGRAMA DE ODONTOLOGÍA MEDIANTE LA COLECCIÓN DE ORAL SCIENCES SOURCE ASÍ COMO A LOS PROGRAMAS DE TECNOLOGÍA EN GESTIÓN HOTELERA Y TURÍSTICA Y ADMINISTRACIÓN DE EMPRESAS TURÍSTICAS Y HOTELERAS A TRAVÉS DE LA COLECCIÓN DE HOSPITALITY &amp; TOURISM COMPLETE </t>
  </si>
  <si>
    <t>CO1.REQ.6072904</t>
  </si>
  <si>
    <t>OPS-DAD-0072-2024</t>
  </si>
  <si>
    <t>https://community.secop.gov.co/Public/Tendering/ContractNoticePhases/View?PPI=CO1.PPI.31058303&amp;isFromPublicArea=True&amp;isModal=False</t>
  </si>
  <si>
    <t>SERVICIO DE MANTENIMIENTO CORRECTIVO Y PREVENTIVO INCLUIDO REPUESTOS PARA LOS  EQUIPOS DE LABORATORIOS QUE PRESTAN EL SERVICIO A LAS ACTIVIDADES ACADÉMICAS DE LA UNIVERSIDAD DEL MAGDALENA</t>
  </si>
  <si>
    <t>CO1.REQ.6072610</t>
  </si>
  <si>
    <t>OPS-DAD-0071-2024</t>
  </si>
  <si>
    <t>https://community.secop.gov.co/Public/Tendering/ContractNoticePhases/View?PPI=CO1.PPI.31036709&amp;isFromPublicArea=True&amp;isModal=False</t>
  </si>
  <si>
    <t>12549201</t>
  </si>
  <si>
    <t>ALBERTO MENDEZ LINERO</t>
  </si>
  <si>
    <t>SERVICIO DE LAVADO Y PLANCHADO DE MANTELES Y BANDERAS DE LA UNIVERSIDAD DEL MAGDALENA QUE SON UTILIZADOS EN EVENTOS Y ACTIVIDADES INSTITUCIONALES</t>
  </si>
  <si>
    <t>CO1.REQ.6067264</t>
  </si>
  <si>
    <t>OPS-DAD-0070-2024</t>
  </si>
  <si>
    <t>https://community.secop.gov.co/Public/Tendering/ContractNoticePhases/View?PPI=CO1.PPI.30924528&amp;isFromPublicArea=True&amp;isModal=False</t>
  </si>
  <si>
    <t>900156270</t>
  </si>
  <si>
    <t>CORPORACION RED NACIONAL ACADEMICA DE TECNOLOGIA AVANZDA RENATA</t>
  </si>
  <si>
    <t>SERVICIO DE AFILIACIÓN PARA LA CONEXIÓN A LA RED NACIONAL ACADÉMICA DE TECNOLOGÍA AVANZADA RENATA</t>
  </si>
  <si>
    <t>CO1.REQ.6041002</t>
  </si>
  <si>
    <t>OPS-DAD-0069-2024</t>
  </si>
  <si>
    <t>https://community.secop.gov.co/Public/Tendering/ContractNoticePhases/View?PPI=CO1.PPI.30923762&amp;isFromPublicArea=True&amp;isModal=False</t>
  </si>
  <si>
    <t>WILSON VELASQUEZ BASTIDAS</t>
  </si>
  <si>
    <t>860012336</t>
  </si>
  <si>
    <t>INSTITUTO COLOMBIANO DE NORMAS TÉCNICAS Y CERTIFICACIÓN ICONTEC</t>
  </si>
  <si>
    <t>SERVICIO DE AUDITORÍA DE SEGUIMIENTO 2024 NTC 5555 Y PROGRAMAS</t>
  </si>
  <si>
    <t>CO1.REQ.6040811</t>
  </si>
  <si>
    <t>OPS-DAD-0068-2024</t>
  </si>
  <si>
    <t>https://community.secop.gov.co/Public/Tendering/ContractNoticePhases/View?PPI=CO1.PPI.30912579&amp;isFromPublicArea=True&amp;isModal=False</t>
  </si>
  <si>
    <t>MERCEDES DE LA TORRE HASBUM</t>
  </si>
  <si>
    <t>SERVICIO PARA LA IMPRESIÓN DE DIPLOMAS DE PREGRADO POSTGRADO Y CERTIFICADOS DE APTITUD OCUPACIONAL POR COMPETENCIA DUPLICADOS DE DIPLOMAS Y CERTIFICADOS POR COMPETENCIA MENCIONES HONORÍFICAS CUM LAUDE SUMA CUM LAUDE Y BECA DISTINCIONES ACADÉMICAS MENCIÓN DE HONOR SABER PRO MERITORIAS O LAUREADAS Y CERTIFICADOS DE DIPLOMADOS</t>
  </si>
  <si>
    <t>CO1.REQ.6039223</t>
  </si>
  <si>
    <t>OPS-DAD-0067-2024</t>
  </si>
  <si>
    <t>https://community.secop.gov.co/Public/Tendering/ContractNoticePhases/View?PPI=CO1.PPI.30911684&amp;isFromPublicArea=True&amp;isModal=False</t>
  </si>
  <si>
    <t>SERVICIO DE ATENCIÓN DE EVENTOS DE EMERGENCIA PRESENTADA POR FALLA ENERGIA ELÉCTRICA DE DISTRIBUCCION INTERNA  DEL CAMPUS UNIVERSITARIO  FRENTE A FALLA DEL  SERVICIO DE SUMINISTRO ELECTRICO CON RESPALDO DE ATENCIÓN RÁPIDA  CON PERSONAL Y EQUIPO ESPECIALIZADO EN LA LABOR</t>
  </si>
  <si>
    <t>CO1.REQ.6038309</t>
  </si>
  <si>
    <t>OPS-DAD-0066-2024</t>
  </si>
  <si>
    <t>https://community.secop.gov.co/Public/Tendering/OpportunityDetail/Index?noticeUID=CO1.NTC.5873357</t>
  </si>
  <si>
    <t>900121223</t>
  </si>
  <si>
    <t>T &amp; B SYSTEM SAS</t>
  </si>
  <si>
    <t>SERVICIO DE RENOVACIÓN DE LA LICENCIA DE SOPORTE PARA EL SERVIDOR CISCO UCS 3200 DEL INVENTARIO INSTITUCIONAL DE LA INFRAESTRUCTURA TECNOLÓGICA</t>
  </si>
  <si>
    <t>CO1.REQ.5984531</t>
  </si>
  <si>
    <t>OPS-DAD-0065-2024</t>
  </si>
  <si>
    <t>https://community.secop.gov.co/Public/Tendering/OpportunityDetail/Index?noticeUID=CO1.NTC.5872832</t>
  </si>
  <si>
    <t>901504428</t>
  </si>
  <si>
    <t>AUTOCLAVES DEL CARIBE SAS</t>
  </si>
  <si>
    <t>SERVICIO DE MANTENIMIENTO PREVENTIVO Y O CORRECTIVO DE TRES 3 AUTOCLAVES UBICADOS EN BLOQUE V PRIMER Y SEGUNDO PISO DE LAS CLÍNICAS ODONTOLÓGICAS Y TRES 3 AUTOCLAVES UBICADOS EN EL CONSULTORIO ODONTOLÓGICO DE BIENESTAR UNIVERSITARIO EL SERVICIO COMPRENDE ADEMÁS LA PROVISIÓN DE LOS RESPUESTOS</t>
  </si>
  <si>
    <t>CO1.REQ.5982212</t>
  </si>
  <si>
    <t>OPS-DAD-0064-2024</t>
  </si>
  <si>
    <t>https://community.secop.gov.co/Public/Tendering/OpportunityDetail/Index?noticeUID=CO1.NTC.5869900</t>
  </si>
  <si>
    <t>SERVICIO DE MANTENIMIENTO PREVENTIVO Y O CORRECTIVO INCLUIDO REPUESTOS DE EQUIPOS ÓPTICOS UBICADOS EN LOS DIFERENTES LABORATORIOS DE LA UNIVERSIDAD DEL MAGDALENA</t>
  </si>
  <si>
    <t>CO1.REQ.5980007</t>
  </si>
  <si>
    <t>OPS-DAD-0063-2024</t>
  </si>
  <si>
    <t>https://community.secop.gov.co/Public/Tendering/ContractNoticePhases/View?PPI=CO1.PPI.30665924&amp;isFromPublicArea=True&amp;isModal=False</t>
  </si>
  <si>
    <t>901246775</t>
  </si>
  <si>
    <t>SERVICIO DE RENOVACIÓN POR 12 MESES DE LA SUITE ADOBE CREATIVE CLOUD</t>
  </si>
  <si>
    <t>CO1.REQ.5978332</t>
  </si>
  <si>
    <t>OPS-DAD-0062-2024</t>
  </si>
  <si>
    <t>https://community.secop.gov.co/Public/Tendering/OpportunityDetail/Index?noticeUID=CO1.NTC.5843561</t>
  </si>
  <si>
    <t>85469041</t>
  </si>
  <si>
    <t>JORGE LUIS GARCIA GOMEZ</t>
  </si>
  <si>
    <t>SERVICIO DE ALQUILER DE MÓDULOS METÁLICOS CONTENEDORES DE 6 MTS CON EL FIN DE CUBRIR REQUERIMIENTOS DE ESPACIOS PARA OFICINAS ALTERNAS Y BODEGAS NECESARIAS PARA EL BUEN FUNCIONAMIENTO DE LAS UNIDADES ADMINISTRATIVAS</t>
  </si>
  <si>
    <t>CO1.REQ.5954056</t>
  </si>
  <si>
    <t>OPS-DAD-0061-2024</t>
  </si>
  <si>
    <t>https://community.secop.gov.co/Public/Tendering/OpportunityDetail/Index?noticeUID=CO1.NTC.5841952</t>
  </si>
  <si>
    <t>12627106</t>
  </si>
  <si>
    <t>HUGO OMAR HERNANDEZ GRANADOS</t>
  </si>
  <si>
    <t>SERVICIO DE MANTENIMIENTO PREVENTIVO Y CORRECTIVO DE CARPINTERÍA EN MADERA PARA EL NORMAL FUNCIONAMIENTO DE LOS MUEBLES Y ESTRUCTURAS EN MADERA DE LAS DIFERENTES LOCACIONES DE LA UNIVERSIDAD DEL MAGDALENA Y SUS SEDES ALTERNAS</t>
  </si>
  <si>
    <t>CO1.REQ.5952293</t>
  </si>
  <si>
    <t>OPS-DAD-0060-2024</t>
  </si>
  <si>
    <t>https://community.secop.gov.co/Public/Tendering/OpportunityDetail/Index?noticeUID=CO1.NTC.5837285</t>
  </si>
  <si>
    <t>85472129</t>
  </si>
  <si>
    <t>ELFRED DE JESUS RODRIGUEZ DIAZ</t>
  </si>
  <si>
    <t>SERVICIO DE MANTENIMIENTO PREVENTIVO Y CORRECTIVO DE LOS EQUIPOS DE SONIDO PERTENECIENTES A LA UNIVERSIDAD</t>
  </si>
  <si>
    <t>CO1.REQ.5947937</t>
  </si>
  <si>
    <t>OPS-DAD-0059-2024</t>
  </si>
  <si>
    <t>https://community.secop.gov.co/Public/Tendering/OpportunityDetail/Index?noticeUID=CO1.NTC.5837102</t>
  </si>
  <si>
    <t>SERVICIO DE RENOVACIÓN DE LOS SOFTWARE 1 LICENCIA DE SPROUT SOCIAL UPGRADE P AVANZADO Y 1 LICENCIA DEL CERTIFICADO DE SEGURIDAD SSL COMODO UTILIZADO PARA LA DIVULGACIÓN EN LAS REDES SOCIALES POR EL GRUPO DE COMUNICACIONES PARA TODA LA COMUNIDAD DE LA UNIMAGDALENA</t>
  </si>
  <si>
    <t>CO1.REQ.5947253</t>
  </si>
  <si>
    <t>OPS-DAD-0058-2024</t>
  </si>
  <si>
    <t>https://community.secop.gov.co/Public/Tendering/OpportunityDetail/Index?noticeUID=CO1.NTC.5836704</t>
  </si>
  <si>
    <t>KATHERINE YISETH OLIVOS COLLANTES</t>
  </si>
  <si>
    <t>900499033</t>
  </si>
  <si>
    <t>ENVITECK SAS</t>
  </si>
  <si>
    <t>SERVICIO DE MANTENIMIENTO PREVENTIVO A LA RED DE MONITOREO DE LOS PIEZÓMETROS TAYRONA 1 Y TAYRONA 2 UBICADOS EN EL CAMPUS UNIVERSITARIO EL SERVICIO CONSTA DE 2 MANTENIMIENTOS PARA CADA POZO DURANTE EL TÉRMINO DE 1 AÑO QUE INCLUYE CAMBIO DE DESECANTE Y AJUSTE DE LA CONDUCTIVIDAD DE ACUERDO A PATRONES ESTABLECIDOS</t>
  </si>
  <si>
    <t>CO1.REQ.5947026</t>
  </si>
  <si>
    <t>OPS-DAD-0057-2024</t>
  </si>
  <si>
    <t>https://community.secop.gov.co/Public/Tendering/OpportunityDetail/Index?noticeUID=CO1.NTC.5836231</t>
  </si>
  <si>
    <t>SERVICIO DE PUBLICACIÓN DE DOS 02 AVISOS A TRAVÉS DE UNA SEPARATA ESPECIAL DEDICADA A PROCESOS UNIVERSITARIOS DE UNO DE LOS PRINCIPALES PERIÓDICOS A NIVEL REGIONAL, CON REPLICA EN SUS PLATAFORMAS DIGITALES  CÓMO WWW.ELINFORMADOR.COM.CO</t>
  </si>
  <si>
    <t>CO1.REQ.5946732</t>
  </si>
  <si>
    <t>OPS-DAD-0056-2024</t>
  </si>
  <si>
    <t>https://community.secop.gov.co/Public/Tendering/OpportunityDetail/Index?noticeUID=CO1.NTC.5836161</t>
  </si>
  <si>
    <t>901086965</t>
  </si>
  <si>
    <t>RADIO HOY SAS</t>
  </si>
  <si>
    <t>SERVICIO DE PUBLICACIÓN DE PAUTA RADIAL CON REPLICA EN SUS PLATAFORMAS DIGITALES CÓMO RADIOHOY.COM Y  TAMBIÉN NUEVAS FUENTES DIFUSORAS DE RADIO ON LINE QUE MARCAN PREFERENCIA EN LA ACTUALIDAD BUSCANDO DAR A CONOCER EL DESARROLLO DE LA ALMA MATER EN LAS CONDICIONES ESPECIALES DE LA ACTUALIDAD MUNDIAL A TRAVÉS DE LOS PROCESOS ACADÉMICOS E INSTITUCIONALES Y EL IMPACTO EN SU ENTORNO INMEDIATO Y LEJANO</t>
  </si>
  <si>
    <t>CO1.REQ.5946706</t>
  </si>
  <si>
    <t>OPS-DAD-0055-2024</t>
  </si>
  <si>
    <t>https://community.secop.gov.co/Public/Tendering/OpportunityDetail/Index?noticeUID=CO1.NTC.5835761</t>
  </si>
  <si>
    <t>1082897035</t>
  </si>
  <si>
    <t>JULIO ALBERTO CAMARGO PULIDO</t>
  </si>
  <si>
    <t>SERVICIO DE POLARIZADO PARA VENTANAS DE SALONES OFICINAS LABORATORIOS Y VEHÍCULOS INSTITUCIONALES PERTENECIENTES A LA UNIVERSIDAD DEL MAGDALENA</t>
  </si>
  <si>
    <t>CO1.REQ.5946470</t>
  </si>
  <si>
    <t>OPS-DAD-0054-2024</t>
  </si>
  <si>
    <t>https://community.secop.gov.co/Public/Tendering/OpportunityDetail/Index?noticeUID=CO1.NTC.5818324</t>
  </si>
  <si>
    <t>800162678</t>
  </si>
  <si>
    <t>WIN SOFTWARE SAS</t>
  </si>
  <si>
    <t>SERVICIO DE RENOVACIÓN DE LA LICENCIA DE USO DEL SOFTWARE AM DE ADMINISTRACIÓN DE MANTENIMIENTOS PREVENTIVOS Y CORRECTIVOS INSTITUCIONALES</t>
  </si>
  <si>
    <t>CO1.REQ.5928184</t>
  </si>
  <si>
    <t>OPS-DAD-0053-2024</t>
  </si>
  <si>
    <t>https://community.secop.gov.co/Public/Tendering/OpportunityDetail/Index?noticeUID=CO1.NTC.5817967</t>
  </si>
  <si>
    <t>901204044</t>
  </si>
  <si>
    <t>EDITORIAL TIRANT LO BLANCH SAS</t>
  </si>
  <si>
    <t>SERVICIO DE SUSCRIPCIÓN POR UN PERÍODO DE 12 MESES DE LA PLATAFORMA JURÍDICA TIRANT PRIME QUE REQUIERE LA BIBLIOTECA GERMÁN BULA MEYER A FIN DE BRINDAR SOPORTE BIBLIOGRÁFICO A TODOS LOS PROGRAMAS ACADÉMICOS CON UN ÉNFASIS PARTICULAR EN LOS PROGRAMAS DE LA FACULTAD DE HUMANIDADES Y EL PROGRAMA DE DERECHO</t>
  </si>
  <si>
    <t>CO1.REQ.5928404</t>
  </si>
  <si>
    <t>OPS-DAD-0052-2024</t>
  </si>
  <si>
    <t>https://community.secop.gov.co/Public/Tendering/OpportunityDetail/Index?noticeUID=CO1.NTC.5817822</t>
  </si>
  <si>
    <t>900774850</t>
  </si>
  <si>
    <t>EMPRESA PRESTADORA DE SERVICIOS VARIOS SAS</t>
  </si>
  <si>
    <t>SERVICIO DE IMPRESIÓN EN LAS DIFERENTES UNIDADES ACADÉMICO ADMINISTRATIVAS EL CUAL INCLUYE EL SUMINISTRO DE EQUIPOS DE IMPRESIÓN EN CALIDAD DE RENTA ADMINISTRACIÓN MANTENIMIENTO DE EQUIPOS DE IMPRESIÓN Y SUMINISTRO DE TINTA Y PAPEL NECESARIOS PARA LA PRESTACIÓN DEL SERVICIO</t>
  </si>
  <si>
    <t>CO1.REQ.5927654</t>
  </si>
  <si>
    <t>OPS-DAD-0051-2024</t>
  </si>
  <si>
    <t>https://community.secop.gov.co/Public/Tendering/OpportunityDetail/Index?noticeUID=CO1.NTC.5814746</t>
  </si>
  <si>
    <t>SERVICIO PUBLICACIÓN DE OBITUARIO DE MIEMBROS DE LA COMUNIDAD UNIVERSITARIA Y PERSONAS PERTENECIENTES A LOS GRUPOS DE INTERÉS EXTERNOS EN EL PERIÓDICO HOY DIARIO DEL MAGDALENA</t>
  </si>
  <si>
    <t>CO1.REQ.5924192</t>
  </si>
  <si>
    <t>OPS-DAD-0050-2024</t>
  </si>
  <si>
    <t>https://community.secop.gov.co/Public/Tendering/OpportunityDetail/Index?noticeUID=CO1.NTC.5814414</t>
  </si>
  <si>
    <t>901578681</t>
  </si>
  <si>
    <t>MCGRAW HILL COLOMBIA SAS</t>
  </si>
  <si>
    <t>SERVICIO DE SUSCRIPCIÓN POR 12 MESES A LAS BASES DE DATOS ACCESS MEDICINE ACCESS MEDICINA Y ACCESS ENGINEERING POR PARTE DE LA BIBLIOTECA GERMÁN BULA MEYER</t>
  </si>
  <si>
    <t>CO1.REQ.5924060</t>
  </si>
  <si>
    <t>OPS-DAD-0049-2024</t>
  </si>
  <si>
    <t>https://community.secop.gov.co/Public/Tendering/ContractNoticePhases/View?PPI=CO1.PPI.30385462&amp;isFromPublicArea=True&amp;isModal=False</t>
  </si>
  <si>
    <t>SERVICIO DE SUSCRIPCIÓN AL PERIÓDICO HOY DIARIO DEL MAGDALENA POR 12 MESES PARA CUARENTA 40 EJEMPLARES DIARIOS</t>
  </si>
  <si>
    <t>CO1.REQ.5903820</t>
  </si>
  <si>
    <t>OPS-DAD-0048-2024</t>
  </si>
  <si>
    <t>https://community.secop.gov.co/Public/Tendering/ContractNoticePhases/View?PPI=CO1.PPI.30384848&amp;isFromPublicArea=True&amp;isModal=False</t>
  </si>
  <si>
    <t>SERVICIO DE PRODUCCIÓN TÉCNICA CON EQUIPOS ESPECIALIZADOS Y DE ÚLTIMA GENERACIÓN LA CUAL SE COMPONE DE SONIDO BACKLINE ILUMINACIÓN ESCENOGRAFÍA SOPORTE STAFF Y ENTRETENIMIENTO ENTRE OTROS REQUERIMIENTOS NECESARIOS PARA EL DESARROLLO DE LAS ACTIVIDADES PROGRAMADAS EN EL MARCO DE LA CELEBRACIÓN DE LOS EVENTOS MUJER UNIMAGDALENA QUE SE DESARROLLARÁ EN EL CLUB SANTA MARTA DIA INTERNACIONAL DE LA MUJER QUE SE LLEVARÁ A CABO EN EL CAMPUS PRINCIPAL UNIMAGDALENA Y BIENVENIDA DE ESTUDIANTES EN EL PERIODO ACADÉMICO 2024 1</t>
  </si>
  <si>
    <t>CO1.REQ.5906057</t>
  </si>
  <si>
    <t>OPS-DAD-0047-2024</t>
  </si>
  <si>
    <t>https://community.secop.gov.co/Public/Tendering/ContractNoticePhases/View?PPI=CO1.PPI.30383755&amp;isFromPublicArea=True&amp;isModal=False</t>
  </si>
  <si>
    <t>900246064</t>
  </si>
  <si>
    <t>PROGRAMACIONES CAMPO TELEVISION SAS</t>
  </si>
  <si>
    <t>SERVICIO DE DIVULGACIÓN Y PROMOCIÓN DE LOS DISTINTOS PROCESOS ACADÉMICOS DE INVESTIGACIÓN Y EXTENSIÓN INSTITUCIONAL DE LA UNIVERSIDAD DEL MAGDALENA BUSCANDO GENERAR IMPACTO POSITIVO NO SOLO EN LA COMUNIDAD UNIVERSITARIA SINO EN LA CIUDADANÍA EN GENERAL A TRAVÉS DE LA TELEVISIÓN COMO ES EN LAS EMISIONES DEL NOTICIERO PCT EN LA NOTICIA</t>
  </si>
  <si>
    <t>CO1.REQ.5903419</t>
  </si>
  <si>
    <t>OPS-DAD-0046-2024</t>
  </si>
  <si>
    <t>https://community.secop.gov.co/Public/Tendering/ContractNoticePhases/View?PPI=CO1.PPI.30383170&amp;isFromPublicArea=True&amp;isModal=False</t>
  </si>
  <si>
    <t>901146763</t>
  </si>
  <si>
    <t>SOCIEDAD DE MEDIOS EL ARTICULO SAS</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</si>
  <si>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INTERNET A TRAVÉS DE LA PÁGINA WEB WWW.ELARTICULO.CO</t>
  </si>
  <si>
    <t>CO1.REQ.5903084</t>
  </si>
  <si>
    <t>OPS-DAD-0045-2024</t>
  </si>
  <si>
    <t>https://community.secop.gov.co/Public/Tendering/ContractNoticePhases/View?PPI=CO1.PPI.30382233&amp;isFromPublicArea=True&amp;isModal=False</t>
  </si>
  <si>
    <t>SERVICIO INTEGRAL DE TRANSMISIÓN RECEPCIÓN ALMACENAMIENTO VISUALIZACIÓN DE DATOS WEB PARA EL SISTEMA DE MEDICIÓN DEL NIVEL FREÁTICO EN LOS POZOS TAYRONA Y TAYRONA 2 ESTE SISTEMA INCLUYE LA MEDICIÓN DEL NIVEL DEL AGUA SUBTERRANEA Y SUS CARACTERISTICAS PRINCIPALES COMO CONDUCTIVIDAD ELÉCTRICA SALINIDAD SÓLIDOS TOTALES DISUELTOS Y TEMPERATURA</t>
  </si>
  <si>
    <t>CO1.REQ.5903045</t>
  </si>
  <si>
    <t>OPS-DAD-0044-2024</t>
  </si>
  <si>
    <t>https://community.secop.gov.co/Public/Tendering/OpportunityDetail/Index?noticeUID=CO1.NTC.5785807</t>
  </si>
  <si>
    <t>900938372</t>
  </si>
  <si>
    <t>TWO-WAY FOUNDATION</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</si>
  <si>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INTERNET A TRAVÉS DE LA PÁGINA  WEB WWW.CODIGOPRENSA.COM</t>
  </si>
  <si>
    <t>CO1.REQ.5895475</t>
  </si>
  <si>
    <t>OPS-DAD-0043-2024</t>
  </si>
  <si>
    <t>https://community.secop.gov.co/Public/Tendering/OpportunityDetail/Index?noticeUID=CO1.NTC.5785275</t>
  </si>
  <si>
    <t>SERVICIO DE AUDITORÍA DE SEGUIMIENTO BAJO LA NORMA NTC ISO 9001 2015 PARA LA MEJORA CONTINUA DEL SISTEMA DE GESTIÓN DE CALIDAD COGUI+ DE CONFORMIDAD CON LAS ESPECIFICACIONES ESTABLECIDAS EN LA PROPUESTA PRESENTADA POR EL CONTRATISTA LA CUAL HACE PARTE INTEGRAL DE LA PRESENTE ORDEN</t>
  </si>
  <si>
    <t>CO1.REQ.5895187</t>
  </si>
  <si>
    <t>OPS-DAD-0042-2024</t>
  </si>
  <si>
    <t>https://community.secop.gov.co/Public/Tendering/OpportunityDetail/Index?noticeUID=CO1.NTC.5785238</t>
  </si>
  <si>
    <t>901251648</t>
  </si>
  <si>
    <t>AGENCIA &amp; PRODUCTORA DE MEDIOS SAS</t>
  </si>
  <si>
    <t>SERVICIO DE DIVULGACIÓN Y PROMOCIÓN DE LOS DISTINTOS PROCESOS ACADÉMICOS DE INVESTIGACIÓN Y EXTENSIÓN INSTITUCIONAL DE LA UNIVERSIDAD DEL MAGDALENA UTILIZANDO LAS PLATAFORMAS PERIODÍSTICAS DIGITALES DE CARÁCTER REGIONAL COMO EL PORTAL WEB WWW.CANALTVCOSTA.CO</t>
  </si>
  <si>
    <t>CO1.REQ.5895245</t>
  </si>
  <si>
    <t>OPS-DAD-0041-2024</t>
  </si>
  <si>
    <t>https://community.secop.gov.co/Public/Tendering/OpportunityDetail/Index?noticeUID=CO1.NTC.5785043</t>
  </si>
  <si>
    <t>SERVICIO DE IMPRESOS PUBLICACIONES IMPRESIÓN LITOGRÁFICA IMPRESIÓN DIGITAL Y DEMÁS SERVICIOS RELACIONADOS REQUERIDOS PARA LA ELABORACIÓN DE PUBLICACIONES OFICIALES Y DE INFORMACIÓN EN GENERAL PARA DIFUSIÓN DE LOS PROGRAMAS ACTIVIDADES Y PROYECTOS INSTITUCIONALES DE LA UNIVERSIDAD DEL MAGDALENA</t>
  </si>
  <si>
    <t>CO1.REQ.5894964</t>
  </si>
  <si>
    <t>OPS-DAD-0040-2024</t>
  </si>
  <si>
    <t>https://community.secop.gov.co/Public/Tendering/OpportunityDetail/Index?noticeUID=CO1.NTC.5784940</t>
  </si>
  <si>
    <t>84457251</t>
  </si>
  <si>
    <t>JAVIER DAVID PINTO DELGHANS</t>
  </si>
  <si>
    <t>SERVICIO DE LIMPIEZA Y DESINFECCIÓN DE LOS ESTANQUES DE ALMACENAMIENTO DE AGUA PERTENECIENTES A UNIVERSIDAD DEL MAGDALENA Y SUS SEDES ALTERNAS</t>
  </si>
  <si>
    <t>CO1.REQ.5894852</t>
  </si>
  <si>
    <t>OPS-DAD-0039-2024</t>
  </si>
  <si>
    <t>https://community.secop.gov.co/Public/Tendering/OpportunityDetail/Index?noticeUID=CO1.NTC.5783220</t>
  </si>
  <si>
    <t>SERVICIO DE RENOVACIÓN DEL LICENCIAMIENTO DE 2500 PERMISOS DE USO DEL ANTIVIRUS SOPHOS Y 20 LICENCIAS PARA SERVIDOR PARA PROTEGER DE AMENAZAS INFORMÁTICAS LA INFRAESTRUCTURA TECNOLÓGICA INSTITUCIONAL</t>
  </si>
  <si>
    <t>CO1.REQ.5892565</t>
  </si>
  <si>
    <t>OPS-DAD-0038-2024</t>
  </si>
  <si>
    <t>https://community.secop.gov.co/Public/Tendering/OpportunityDetail/Index?noticeUID=CO1.NTC.5782582</t>
  </si>
  <si>
    <t>900570454</t>
  </si>
  <si>
    <t>SOCIEDAD CARIBE TELECOMUNICACIONES CATEL SAS</t>
  </si>
  <si>
    <t>SERVICIO DE INTERNET ILIMITADO DE 80 MEGAS DISTRIBUIDOS DE LA SIGUIENTE FORMA 40  MEGAS EN EL PUNTO UBICADO EN EL MUNICIPIO DE AGUACHICA Y 40 MEGAS SITUADO EN EL MUNICIPIO DE PELAYA DEPARTAMENTO DEL CESAR</t>
  </si>
  <si>
    <t>CO1.REQ.5891080</t>
  </si>
  <si>
    <t>OPS-DAD-0037-2024</t>
  </si>
  <si>
    <t>https://community.secop.gov.co/Public/Tendering/OpportunityDetail/Index?noticeUID=CO1.NTC.5762181</t>
  </si>
  <si>
    <t>802005601</t>
  </si>
  <si>
    <t>FUMIABA SAS</t>
  </si>
  <si>
    <t>SERVICIO DE  FUMIGACIÓN Y CONTROL DE PLAGAS PARA LA UNIVERSIDAD DEL MAGDALENA CAMPUS PRINCIPAL Y SUS SEDES ALTERNAS</t>
  </si>
  <si>
    <t>CO1.REQ.5871851</t>
  </si>
  <si>
    <t>OPS-DAD-0036-2024</t>
  </si>
  <si>
    <t>https://community.secop.gov.co/Public/Tendering/OpportunityDetail/Index?noticeUID=CO1.NTC.5762167</t>
  </si>
  <si>
    <t>57293412</t>
  </si>
  <si>
    <t>SANDRA MILENA MENDIETA PUGLIESE</t>
  </si>
  <si>
    <t>SERVICIO DE DIVULGACIÓN Y PROMOCIÓN DE LOS DISTINTOS PROCESOS ACADÉMICOS DE INVESTIGACIÓN Y EXTENSIÓN INSTITUCIONAL DE LA UNIVERSIDAD DEL MAGDALENA Y PUBLICACIONES DE COMUNICADOS DE PRENSA CUBRIMIENTO DE EVENTOS Y CONVOCATORIAS DE MEDIOS ENTREVISTAS DIVULGACIÓN DE INFORMACIÓN DE LAS CAMPAÑAS DERIVADAS DE LA UNIVERSIDAD DEL MAGDALENA A TRAVÉS DE LA  PÁGINA WEB WWW.SANTAMARTAALDIA.CO</t>
  </si>
  <si>
    <t>CO1.REQ.5871827</t>
  </si>
  <si>
    <t>OPS-DAD-0035-2024</t>
  </si>
  <si>
    <t>https://community.secop.gov.co/Public/Tendering/OpportunityDetail/Index?noticeUID=CO1.NTC.5761990</t>
  </si>
  <si>
    <t xml:space="preserve"> 79418273</t>
  </si>
  <si>
    <t>CARLOS MARIO LOPERA</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</si>
  <si>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COMO EN LA INTERNET EN LA PÁGINA WEB WWW.UNIVERSIDAD.EDU.CO</t>
  </si>
  <si>
    <t>CO1.REQ.5871535</t>
  </si>
  <si>
    <t>OPS-DAD-0034-2024</t>
  </si>
  <si>
    <t>https://community.secop.gov.co/Public/Tendering/OpportunityDetail/Index?noticeUID=CO1.NTC.5756363</t>
  </si>
  <si>
    <t>900244687</t>
  </si>
  <si>
    <t>INNOVACION &amp; DISEÑOS SAS</t>
  </si>
  <si>
    <t>SERVICIO DE DIVULGACIÓN Y PROMOCIÓN DE LOS DISTINTOS PROCESOS ACADÉMICOS DE INVESTIGACIÓN Y EXTENSIÓN INSTITUCIONAL DE LA UNIVERSIDAD DEL MAGDALENA EN LA RADIO EN LAS EMISORA  RADIO MAGDALENA 1420 AM Y RADIO RODADERO 1480 AM</t>
  </si>
  <si>
    <t>CO1.REQ.5866057</t>
  </si>
  <si>
    <t>OPS-DAD-0033-2024</t>
  </si>
  <si>
    <t>https://community.secop.gov.co/Public/Tendering/OpportunityDetail/Index?noticeUID=CO1.NTC.5756461</t>
  </si>
  <si>
    <t>901794993</t>
  </si>
  <si>
    <t>EDSOLUTIONS SAS</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</si>
  <si>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 RADIO AL IGUAL QUE LAS PLATAFORMAS PERIODÍSTICAS DIGITALES DE CARÁCTER REGIONAL EN INTERNET A TRAVÉS DE LA PÁGINA WEB WWW.EDSNOTICIAS.COM.CO</t>
  </si>
  <si>
    <t>CO1.REQ.5865588</t>
  </si>
  <si>
    <t>OPS-DAD-0032-2024</t>
  </si>
  <si>
    <t>https://community.secop.gov.co/Public/Tendering/OpportunityDetail/Index?noticeUID=CO1.NTC.5756251</t>
  </si>
  <si>
    <t>85477624</t>
  </si>
  <si>
    <t>RICARDO ALONSO</t>
  </si>
  <si>
    <t>PUESTA EN SERVICIO DE DRONE CÁMARA DE FOTOGRAFÍA VIDEO Y OPERACIÓN DEL MISMO PARA HACER ACOMPAÑAMIENTO A LAS DIFERENTES ACTIVIDADES QUE SE DESARROLLARÁN EN LA UNIVERSIDAD DEL MAGDALENA LAS CUALES SERÁN TRANSMITIDAS EN LAS REDES SOCIALES DE LA UNIVERSIDAD INCLUIDA SU PÁGINA WEB Y DEMAS ESPACIOS OFICIALES</t>
  </si>
  <si>
    <t>CO1.REQ.5865654</t>
  </si>
  <si>
    <t>OPS-DAD-0031-2024</t>
  </si>
  <si>
    <t>https://community.secop.gov.co/Public/Tendering/OpportunityDetail/Index?noticeUID=CO1.NTC.5756216</t>
  </si>
  <si>
    <t>CARACOL PRIMERA CADENA RADIAL COLOMBIANA SA CARACOL SA</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</si>
  <si>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 RADIO COMO EN LA EMISORA RADIO GALEÓN DE CARACOL 890 AM CON LAS SIGUIENTES ESPECIFICACIONES  44 CUÑAS DE 30 SEGUNDOS DE LUNES A VIERNES MENSUALMENTE DISTRIBUIDAS DE LA SIGUIENTE MANERA RADIO PERIÓDICO DE LA MAÑANA NOTICIERO DEL MEDIO DÍA BOLETINES INFORMATIVOS POR RADIO GALEÓN ACOMPAÑAMIENTO Y CUBRIMIENTO PERIODÍSTICO DE LOS EVENTOS DE LA UNIVERSIDAD DEL MAGDALENA</t>
  </si>
  <si>
    <t>CO1.REQ.5865518</t>
  </si>
  <si>
    <t>OPS-DAD-0030-2024</t>
  </si>
  <si>
    <t>https://community.secop.gov.co/Public/Tendering/OpportunityDetail/Index?noticeUID=CO1.NTC.5755843</t>
  </si>
  <si>
    <t>900053241</t>
  </si>
  <si>
    <t>UNIDAD DE MEDIOS SAS</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</si>
  <si>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INTERNET A TRAVÉS DE  LA PÁGINA WEB WWW.OPINIONCARIBE.COM Y EN LAS REDES SOCIALES FACEBOOK INSTAGRAM TWITTER</t>
  </si>
  <si>
    <t>CO1.REQ.5865324</t>
  </si>
  <si>
    <t>OPS-DAD-0029-2024</t>
  </si>
  <si>
    <t>https://community.secop.gov.co/Public/Tendering/OpportunityDetail/Index?noticeUID=CO1.NTC.5754000</t>
  </si>
  <si>
    <t>800177588</t>
  </si>
  <si>
    <t>INFORMESE SAS</t>
  </si>
  <si>
    <t>SERVICIO DE RENOVACIÓN DE LA LICENCIA PALA IBM SPSS STATITICS STANDARD PARA 100 USUARIOS POR UN AÑO PARA LOS ESTUDIANTES DEL PROGRAMA DE PSICOLOGIA DE LA UNIVERSIDAD DEL MAGDALENA</t>
  </si>
  <si>
    <t>CO1.REQ.5863448</t>
  </si>
  <si>
    <t>OPS-DAD-0028-2024</t>
  </si>
  <si>
    <t>https://community.secop.gov.co/Public/Tendering/OpportunityDetail/Index?noticeUID=CO1.NTC.5753750</t>
  </si>
  <si>
    <t>901208973</t>
  </si>
  <si>
    <t>MEDIGRAFICOS SAS</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</si>
  <si>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EL PORTAL WEB WWW.REVISTA7SM.COM</t>
  </si>
  <si>
    <t>CO1.REQ.5863262</t>
  </si>
  <si>
    <t>OPS-DAD-0027-2024</t>
  </si>
  <si>
    <t>https://community.secop.gov.co/Public/Tendering/OpportunityDetail/Index?noticeUID=CO1.NTC.5737624</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</si>
  <si>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INTERNET A TRAVÉS DE LA PÁGINA WEB WWW.ELINFORMADOR.COM.CO</t>
  </si>
  <si>
    <t>CO1.REQ.5846711</t>
  </si>
  <si>
    <t>OPS-DAD-0026-2024</t>
  </si>
  <si>
    <t>https://community.secop.gov.co/Public/Tendering/OpportunityDetail/Index?noticeUID=CO1.NTC.5737092</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</si>
  <si>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A TRAVÉS DE SU PÁGINA WEB WWW.HOYDIARIODELMAGDALENA.COM.CO. CON LAS SIGUIENTES ESPECIFICACIONES MEDIO PORTAL WEB FORMATO BANNER TAMAÑO 1000 PX X 100 PX UBICACIÓN HOME PRINCIPAL  FRECUENCIA DIARIA PERIODO MENSUAL</t>
  </si>
  <si>
    <t>CO1.REQ.5846604</t>
  </si>
  <si>
    <t>OPS-DAD-0025-2024</t>
  </si>
  <si>
    <t>https://community.secop.gov.co/Public/Tendering/OpportunityDetail/Index?noticeUID=CO1.NTC.5732377</t>
  </si>
  <si>
    <t>900146629</t>
  </si>
  <si>
    <t>FULLMEX SEGURIDAD Y SALUD OCUPACIONAL LTDA</t>
  </si>
  <si>
    <t>SERVICIO DE MANTENIMIENTO Y RECARGAS DE LOS EXTINTORES PERTENECIENTES A LA UNIVERSIDAD DEL MAGDALENA SUS SEDES ALTERNAS Y VEHÍCULOS INSTITUCIONALES</t>
  </si>
  <si>
    <t>CO1.REQ.5841278</t>
  </si>
  <si>
    <t>OPS-DAD-0024-2024</t>
  </si>
  <si>
    <t>https://community.secop.gov.co/Public/Tendering/OpportunityDetail/Index?noticeUID=CO1.NTC.5731717</t>
  </si>
  <si>
    <t>901617504</t>
  </si>
  <si>
    <t>CASA GLAMEL EXCLUSIVE SAS</t>
  </si>
  <si>
    <t>SERVICIO DE ALQUILER DE 2.000 TOGAS Y DISEÑO DE ESTOLAS PARA LAS CEREMONIAS DE GRADOS DE LA UNIVERSIDAD DEL MAGDALENA A DESARROLLARSE SEGÚN EL CALENDARIO ACADÉMICO DEL 2024</t>
  </si>
  <si>
    <t>CO1.REQ.5840619</t>
  </si>
  <si>
    <t>OPS-DAD-0023-2024</t>
  </si>
  <si>
    <t>https://community.secop.gov.co/Public/Tendering/OpportunityDetail/Index?noticeUID=CO1.NTC.5714269</t>
  </si>
  <si>
    <t>SERVICIO DE SUSCRIPCIÓN POR DOCE 12 MESES AL PERIÓDICO EL INFORMADOR POR DIEZ 10 EJEMPLARES DIARIOS DE LUNES A DOMINGO PARA ALGUNAS DE LAS DEPENDENCIAS DE LA UNIVERSIDAD DEL MAGDALENA</t>
  </si>
  <si>
    <t>CO1.REQ.5822933</t>
  </si>
  <si>
    <t>OPS-DAD-0022-2024</t>
  </si>
  <si>
    <t>https://community.secop.gov.co/Public/Tendering/OpportunityDetail/Index?noticeUID=CO1.NTC.5713720</t>
  </si>
  <si>
    <t>900839919</t>
  </si>
  <si>
    <t>PUBLICACIONES SEGUIMIENTO SAS</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</si>
  <si>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 RADIO AL IGUAL QUE LAS PLATAFORMAS PERIODÍSTICAS DIGITALES DE CARÁCTER REGIONAL EN INTERNET A TRAVÉS DE LA PÁGINA WEB WWW.SEGUIMIENTO.CO</t>
  </si>
  <si>
    <t>CO1.REQ.5822547</t>
  </si>
  <si>
    <t>OPS-DAD-0021-2024</t>
  </si>
  <si>
    <t>https://community.secop.gov.co/Public/Tendering/OpportunityDetail/Index?noticeUID=CO1.NTC.5713508</t>
  </si>
  <si>
    <t>SERVICIO DE SUSCRIPCIÓN AL PERIÓDICO EL TIEMPO + PORTAFOLIO PARA LA ENTREGA DE DOS 02 EJEMPLARES DIARIOS DE LUNES A DOMINGO DURANTE 12 MESES</t>
  </si>
  <si>
    <t>CO1.REQ.5822223</t>
  </si>
  <si>
    <t>OPS-DAD-0020-2024</t>
  </si>
  <si>
    <t>https://community.secop.gov.co/Public/Tendering/OpportunityDetail/Index?noticeUID=CO1.NTC.5712239</t>
  </si>
  <si>
    <t>CO1.REQ.5821017</t>
  </si>
  <si>
    <t>OPS-DAD-0019-2024</t>
  </si>
  <si>
    <t>https://community.secop.gov.co/Public/Tendering/OpportunityDetail/Index?noticeUID=CO1.NTC.5711646</t>
  </si>
  <si>
    <t>7144250</t>
  </si>
  <si>
    <t>ALBERTO ELIAS GONZALEZ IGUARAN</t>
  </si>
  <si>
    <t>SERVICIO DE CERRAJERÍA PARA LA UNIVERSIDAD DEL MAGDALENA Y SUS SEDES ALTERNAS INCLUYE REPUESTOS</t>
  </si>
  <si>
    <t>CO1.REQ.5819633</t>
  </si>
  <si>
    <t>OPS-DAD-0018-2024</t>
  </si>
  <si>
    <t>https://community.secop.gov.co/Public/Tendering/OpportunityDetail/Index?noticeUID=CO1.NTC.5708328</t>
  </si>
  <si>
    <t>EL HERALDO SAS</t>
  </si>
  <si>
    <t>SERVICIO DE SUSCRIPCIÓN AL PERIÓDICO EL HERALDO PARA LA ENTREGA DE TRES 03 EJEMPLARES FISICOS DIARIOS Y DIGITAL DE LUNES A DOMINGO DURANTE 12 MESES</t>
  </si>
  <si>
    <t>CO1.REQ.5816880</t>
  </si>
  <si>
    <t>OPS-DAD-0017-2024</t>
  </si>
  <si>
    <t>https://community.secop.gov.co/Public/Tendering/OpportunityDetail/Index?noticeUID=CO1.NTC.5677882</t>
  </si>
  <si>
    <t>SERVICIO DE INGENIERIA GLOBAL SAS</t>
  </si>
  <si>
    <t>SERVICIO DE MANTENIMIENTO PREVENTIVO Y CORRECTIVO PARA EQUIPOS DE AIRES ACONDICIONADOS MULTIV INVERTER DE ALTA EFICIENCIA DE FRECUENCIA VARIABLE CON REFRIGERANTE R410A QUE ESTÁN INSTALADOS EN LOS EDIFICIOS SIERRA NEVADA CIÉNAGA GRANDE MAR CARIBE BIENESTAR UNIVERSITARIO SEDE VILLA COUNTRY EDIFICIO INNOVACIÓN Y EMPRENDIMIENTO LABORATORIO DE BIOLOGÍA QUÍMICA DEL BLOQUE SEIS VI Y EL SEXTO PISO DEL HOSPITAL CENTRAL JULIO MENDEZ BARRENECHE</t>
  </si>
  <si>
    <t>CO1.REQ.5786862</t>
  </si>
  <si>
    <t>OPS-DAD-0016-2024</t>
  </si>
  <si>
    <t>https://community.secop.gov.co/Public/Tendering/OpportunityDetail/Index?noticeUID=CO1.NTC.5677696</t>
  </si>
  <si>
    <t>SERVICIO DE MANTENIMIENTO PREVENTIVO Y CORRECTIVO INCLUYE REPUESTOS DE LECTORAS BIOMÉTRICAS DEL CONTROL DE ACCESO INSTITUCIONAL</t>
  </si>
  <si>
    <t>CO1.REQ.5786391</t>
  </si>
  <si>
    <t>OPS-DAD-0015-2024</t>
  </si>
  <si>
    <t>https://community.secop.gov.co/Public/Tendering/OpportunityDetail/Index?noticeUID=CO1.NTC.5665087</t>
  </si>
  <si>
    <t>SERVICIO DE MANTENIMIENTO PREVENTIVO Y CORRECTIVO INCLUYE REPUESTOS DE CARGADORES ELÉCTRICOS DE LA INFRAESTRUCTURA INSTITUCIONAL DE LA UNIVERSIDAD DEL MAGDALENA</t>
  </si>
  <si>
    <t>CO1.REQ.5774291</t>
  </si>
  <si>
    <t>OPS-DAD-0014-2024</t>
  </si>
  <si>
    <t>https://community.secop.gov.co/Public/Tendering/OpportunityDetail/Index?noticeUID=CO1.NTC.5662364</t>
  </si>
  <si>
    <t>SERVICIO DE MANTENIMIENTO PREVENTIVO Y CORRECTIVO DE LOS AIRES ACONDICIONADOS Y SISTEMAS DE REFRIGERACIÓN DE LA UNIVERSIDAD DEL MAGDALENA Y SUS SEDES ALTERNAS</t>
  </si>
  <si>
    <t>CO1.REQ.5771351</t>
  </si>
  <si>
    <t>OPS-DAD-0013-2024</t>
  </si>
  <si>
    <t>https://community.secop.gov.co/Public/Tendering/OpportunityDetail/Index?noticeUID=CO1.NTC.5659477</t>
  </si>
  <si>
    <t>CO1.REQ.5768548</t>
  </si>
  <si>
    <t>OPS-DAD-0012-2024</t>
  </si>
  <si>
    <t>https://community.secop.gov.co/Public/Tendering/OpportunityDetail/Index?noticeUID=CO1.NTC.5657991</t>
  </si>
  <si>
    <t>SERVICIO DE MANTENIMIENTO Y SOPORTE DEL SISTEMA DE INFORMACIÓN SERIES DE LA UNIVERSIDAD DEL MAGDALENA</t>
  </si>
  <si>
    <t>CO1.REQ.5766250</t>
  </si>
  <si>
    <t>OPS-DAD-0011-2024</t>
  </si>
  <si>
    <t>https://community.secop.gov.co/Public/Tendering/OpportunityDetail/Index?noticeUID=CO1.NTC.5654418</t>
  </si>
  <si>
    <t>SERVICIO DE REALIZACIÓN DE ESTUDIO TÉCNICO DE LA EMISORA CULTURAL PARA LA ACTUALIZACIÓN DE COORDENADAS ANTE LA AGENCIA NACIONAL DE ESPECTRO ANE</t>
  </si>
  <si>
    <t>CO1.REQ.5762895</t>
  </si>
  <si>
    <t>OPS-DAD-0010-2024</t>
  </si>
  <si>
    <t>https://community.secop.gov.co/Public/Tendering/OpportunityDetail/Index?noticeUID=CO1.NTC.5645404</t>
  </si>
  <si>
    <t>LUZ MARINA VIVES LACOUTURE</t>
  </si>
  <si>
    <t>802002279</t>
  </si>
  <si>
    <t>ASISTENCIA MEDICA INMEDIATA SERVICIO DE AMBULANCIA PREPAGADA SA</t>
  </si>
  <si>
    <t>SERVICIO DE ÁREA PROTEGIDA PARA EL AÑO 2024 DIRIGIDO A LOS MIEMBROS DE LA COMUNIDAD  UNIVERSITARIA Y VISITANTES EL CUAL COMPRENDE LA ATENCIÓN MÉDICA PRE HOSPITALARIA Y EL  TRASLADO DE PACIENTES QUE PRESENTEN EMERGENCIAS Y URGENCIAS DENTRO DE LAS INSTALACIONES  DEL CAMPUS PRINCIPAL DE LA UNIVERSIDAD DEL MAGDALENA Y DE LAS SEDES MUSEO ETNOGRÁFICO  CLAUSTRO SAN JUAN NEPOMUCENO CENTRO DE DESARROLLO PESQUERO Y ACUÍCOLA VILLA COUNTRY Y CREO Y CENTRO DE INNOVACIÓN Y TRANSFERENCIA EN SALUD SEXTO PISO DEL HOSPITAL UNIVERSITARIO JULIO MÉNDEZ BARRENECHE EN EL MARCO DEL PROYECTO DEL PLAN DE ACCIÓN MEJORAMIENTO DE LA CALIDAD DE VIDA BIENESTAR Y DESARROLLO PERSONAL DE LA COMUNIDAD UNIVERSITARIA</t>
  </si>
  <si>
    <t>CO1.REQ.5754374</t>
  </si>
  <si>
    <t>OPS-DAD-0009-2024</t>
  </si>
  <si>
    <t>https://community.secop.gov.co/Public/Tendering/OpportunityDetail/Index?noticeUID=CO1.NTC.5631844</t>
  </si>
  <si>
    <t>SERVICIOS DE PREPRODUCCIÓN PRODUCCIÓN Y POST PRODUCCIÓN DEL PROGRAMA INSTITUCIONAL DE LA UNIVERSIDAD DEL MAGDALENA EL CAMPUS TV PROGRAMA SEMANAL PARA  TRANSMITIR DURANTE CUATRO 04 MESES DEL 2024 POR EL CANAL REGIONAL TELECARIBE EL CANAL UNIVERSITARIO ZOOM Y EL CANAL TERRITORIO DE TELEVISIÓN LOCAL  CANAL 78 POR TV NORTE TELEVISIÓN POR CABLE</t>
  </si>
  <si>
    <t>CO1.REQ.5740936</t>
  </si>
  <si>
    <t>OPS-DAD-0008-2024</t>
  </si>
  <si>
    <t>https://community.secop.gov.co/Public/Tendering/OpportunityDetail/Index?noticeUID=CO1.NTC.5631629</t>
  </si>
  <si>
    <t>SERVICIO DE MANTENIMIENTO Y REPARACIÓN DE INSTRUMENTOS MUSICALES Y ALQUILER DE VESTUARIOS PARA EL DESARROLLO DE LAS ACTIVIDADES REALIZADAS POR EL ÁREA DE CULTURA Y DESARROLLO HUMANO ADSCRITAS A LA DIRECCIÓN DE BIENESTAR UNIVERSITARIO EN EL MARCO DEL PROYECTO DEL PLAN DE ACCIÓN MEJORAMIENTO DE LA CALIDAD DE VIDA, BIENESTAR Y DESARROLLO PERSONAL DE LA COMUNIDAD UNIVERSITARIA</t>
  </si>
  <si>
    <t>CO1.REQ.5740814</t>
  </si>
  <si>
    <t>OPS-DAD-0007-2024</t>
  </si>
  <si>
    <t>https://community.secop.gov.co/Public/Tendering/OpportunityDetail/Index?noticeUID=CO1.NTC.5630746</t>
  </si>
  <si>
    <t>247
248</t>
  </si>
  <si>
    <t>GRUPO EMPRESARIAL ALQUIMONTAJES SAS</t>
  </si>
  <si>
    <t>SERVICIO DE ALQUILER DE ELEMENTOS LOGÍSTICOS PARA EVENTOS COMO SILLAS PLÁSTICAS SILLAS VESTIDAS MESAS PLÁSTICAS MANTEL CORTO MESÓN VESTIDO MESAS BAR SILLAS BAR CARPAS 4X4 Y 5X5 TARIMAS AMPLIFICACIONES PEQUEÑAS MEDIANAS Y GRANDES SALAS LONG BAÑOS PORTÁTILES Y DEMÁS ELEMENTOS QUE SE REQUIERAN PARA LA REALIZACIÓN DE EVENTOS ACADÉMICO ADMINISTRATIVOS DE LA UNIVERSIDAD DEL MAGDALENA</t>
  </si>
  <si>
    <t>CO1.REQ.5739940</t>
  </si>
  <si>
    <t>OPS-DAD-0006-2024</t>
  </si>
  <si>
    <t>https://community.secop.gov.co/Public/Tendering/OpportunityDetail/Index?noticeUID=CO1.NTC.5588724</t>
  </si>
  <si>
    <t>900392689</t>
  </si>
  <si>
    <t>GEOSENSE SAS</t>
  </si>
  <si>
    <t>SERVICIO DE PROSPECCIÓN GEOFÍSICA ARQUEOLÓGICA CON UN EQUIPO GEORRADAR PARA LOS PROYECTOS DE INFRAESTRUCTURA DEL NUEVO EDIFICIO DE AULAS RIO MAGDALENA Y COLISEO CUBIERTO EN LA UNIVERSIDAD DEL MAGDALENA</t>
  </si>
  <si>
    <t>CO1.REQ.5697828</t>
  </si>
  <si>
    <t>OPS-DAD-0005-2024</t>
  </si>
  <si>
    <t>https://community.secop.gov.co/Public/Tendering/OpportunityDetail/Index?noticeUID=CO1.NTC.5587443</t>
  </si>
  <si>
    <t>900880521</t>
  </si>
  <si>
    <t>IDOC SERVICIOS INTELIGENTES SAS</t>
  </si>
  <si>
    <t>SERVICIO DE ALMACENAMIENTO CUSTODIA Y CODIFICACIÓN DE LOS DOCUMENTOS DEL ARCHIVO CENTRAL DE LA UNIVERSIDAD DEL MAGDALENA</t>
  </si>
  <si>
    <t>CO1.REQ.5696939</t>
  </si>
  <si>
    <t>OPS-DAD-0004-2024</t>
  </si>
  <si>
    <t>https://community.secop.gov.co/Public/Tendering/OpportunityDetail/Index?noticeUID=CO1.NTC.5556431</t>
  </si>
  <si>
    <t>900544283</t>
  </si>
  <si>
    <t>SUMINISTRO Y ADMINISTRACION DE RIESGOS SAS</t>
  </si>
  <si>
    <t>SERVICIO DE ASESORÍA PARA LA REALIZACIÓN DEL DOCUMENTO DE ANÁLISIS DE RIESGO DE DESASTRES PARA LA EJECUCIÓN DEL PROYECTO DE INFRAESCTRUCTURA DEL NUEVO EDIFICIO DE AULAS DEL RÍO MAGDALENA DE CONFORMIDAD EN LO ESTABLECIDO EN EL ARTÍCULO 38 DE LA LEY 1523 DE 2012</t>
  </si>
  <si>
    <t>CO1.REQ.5665207</t>
  </si>
  <si>
    <t>OPS-DAD-0003-2024</t>
  </si>
  <si>
    <t>https://community.secop.gov.co/Public/Tendering/OpportunityDetail/Index?noticeUID=CO1.NTC.5554933</t>
  </si>
  <si>
    <t>900557235</t>
  </si>
  <si>
    <t>CONSORTIA SAS</t>
  </si>
  <si>
    <t>SERVICIO DE RENOVACIÓN POR 12 MESES DE LA SUSCRIPCIÓN A LA BASE DE DATOS UPTODATE QUE REQUIERE LA BIBLIOTECA  GERMÁN BULA MEYER PARA DAR SOPORTE A TODOS LOS PROGRAMAS DE NUESTRA OFERTA ACADÉMICA INSTITUCIONAL FORTALECIENDO LOS  PROCESOS ACADÉMICOS Y DE INVESTIGACIÓN CON UN ENFOQUE ESPECIAL EN LA FACULTAD DE CIENCIAS DE LA SALUD</t>
  </si>
  <si>
    <t>CO1.REQ.5663661</t>
  </si>
  <si>
    <t>OPS-DAD-0002-2024</t>
  </si>
  <si>
    <t>https://community.secop.gov.co/Public/Tendering/OpportunityDetail/Index?noticeUID=CO1.NTC.5504366</t>
  </si>
  <si>
    <t>SERVICIO DE SUSCRIPCIÓN DE LA PLATAFORMA DE SERVICIOS BIBLIOTECARIOS DE ALMA LOS SERVICIOS DE DESCUBRIMIENTO PRIMOVE Y LA SOLUCIÓN DE LISTAS DE LECTURA LEGANTO QUE SE DENOMINAN COLECTIVAMENTE SERVICIOS SAAS PARA LA BIBLIOTECA GERMÁN BULA MEYER DE LA UNIVERSIDAD DEL MAGDALENA</t>
  </si>
  <si>
    <t>CO1.REQ.5611925</t>
  </si>
  <si>
    <t>OPS-DAD-0001-2024</t>
  </si>
  <si>
    <t>DIRECCION ADMINISTRATIVA</t>
  </si>
  <si>
    <t xml:space="preserve">PERIODO DEL REPORTE CONSOLIDADO (corte a): </t>
  </si>
  <si>
    <t>https://community.secop.gov.co/Public/Tendering/ContractNoticePhases/View?PPI=CO1.PPI.33485373&amp;isFromPublicArea=True&amp;isModal=False</t>
  </si>
  <si>
    <t>ANGELA VERONICA ROMERO CARDENAS</t>
  </si>
  <si>
    <t>DIANA ROSA PICON PAHUANA</t>
  </si>
  <si>
    <t xml:space="preserve">LA PRESENTE ORDEN TIENE POR OBJETO LA COMPRA DE 159 BATAS EN TELA ANTIFLUIDO CON ESCUDO INSTITUCIONAL NOMBRE DEL ESTUDIANTE Y PROGRAMA BORDADOS PARA QUE SEAN ENTREGADAS A LOS ESTUDIANTES DE LOS PROGRAMAS DE MEDICINA ODONTOLOGIA Y ENFERMERIA EN EL PERIODO 2024 2 </t>
  </si>
  <si>
    <t>CO1.REQ.6626417</t>
  </si>
  <si>
    <t>ODC-FCS-0004-2024</t>
  </si>
  <si>
    <t>https://community.secop.gov.co/Public/Tendering/ContractNoticePhases/View?PPI=CO1.PPI.33981629&amp;isFromPublicArea=True&amp;isModal=False</t>
  </si>
  <si>
    <t>NOHORA BENISSA MEZA CAMPO</t>
  </si>
  <si>
    <t>ELABORAR ORDENES DE PRESTACION DE SERVICIOS PROFESIONALES APOYO A LA GESTION SUMINISTRO Y COMPRA QUE SE REQUIERAN PARA EL DESARROLLO DE LAS ACTIVIDADES MISIONALES Y DE APOYO DE LA FACULTAD CIENCIAS DE LA SALUD DILIGENCIAR LOS FORMATOS REQUERIDOS PARA EL PROCESO DE CONTRATACIÓN DONDE LA FACULTAD CIENCIAS DE LA SALUD ACTÚA EN CALIDAD DE SUPERVISOR Y/O ORDENADOR DEL GASTO CARGAR EN LA PLATAFORMA SECOP II LA CONTRATACIÓN Y NOVEDADES DE CONTRATACIÓN REALIZADAS PARA LOS PROGRAMAS POSTGRADOS DE LA FACULTAD CIENCIAS DE LA SALUD Y DEMÁS QUE SE REQUIERAN</t>
  </si>
  <si>
    <t>CO1.REQ.6750992</t>
  </si>
  <si>
    <t>https://community.secop.gov.co/Public/Tendering/ContractNoticePhases/View?PPI=CO1.PPI.33587893&amp;isFromPublicArea=True&amp;isModal=False</t>
  </si>
  <si>
    <t>MAYA ALEJANDRA CADENA TEJEDA</t>
  </si>
  <si>
    <t>APOYAR AL DECANO EN LA COORDINACIÓN ACADÉMICA DE LOS PROGRAMAS DE POSTGRADOS MAESTRÍA EN PSICOLOGÍA CLÍNICA JURÍDICA Y FORENSE APOYAR AL DECANO EN LOS PROCESOS DE ACOMPAÑAMIENTO INTEGRAL DE LOS ESTUDIANTES APOYAR AL DECANO EN LA FORMULACIÓN DEL PRESUPUESTO QUE CORRESPONDE A CADA PROGRAMA ACADÉMICO APOYAR AL DECANO EN LOS COMPONENTES ACADÉMICOS DE LOS PROCESOS DE AUTOEVALUACIÓN PARA RENOVACIÓN DE REGISTRO CALIFICADO Y ACREDITACIÓN DE LOS PROGRAMAS DE POSGRADO ASIGNADOS</t>
  </si>
  <si>
    <t>CO1.REQ.6651832</t>
  </si>
  <si>
    <t>https://community.secop.gov.co/Public/Tendering/ContractNoticePhases/View?PPI=CO1.PPI.33586135&amp;isFromPublicArea=True&amp;isModal=False</t>
  </si>
  <si>
    <t>ALYDAYANA GARCERANT VILLEGAS</t>
  </si>
  <si>
    <t>APOYAR LAS ACTIVIDADES ADMINISTRATIVAS DE LOS PROGRAMAS DE EDUCACIÓN CONTINUA DE LA FACULTAD DE CIENCIAS DE LA SALUD APOYAR EL DISEÑO Y CREACIÓN DE LOS NUEVOS PROGRAMAS Y CURSOS PROPUESTOS ELABORAR EL PRESUPUESTO DE LOS PROGRAMAS DE EDUCACIÓN CONTINUA APOYARLA REALIZACIÓN DE LA PROGRAMACIÓN DE LAS ACTIVIDADES ACADÉMICAS PRESENTAR LA DOCUMENTACIÓN REQUERIDA PARA EL PROCESO DE CONTRATACIÓN Y PAGOS DE LOS DOCENTES Y PROVEEDORES REALIZAR SEGUIMIENTO CONTROL Y EVALUACIÓN DE LAS ACTIVIDADES ACADÉMICAS</t>
  </si>
  <si>
    <t>CO1.REQ.6651128</t>
  </si>
  <si>
    <t>https://community.secop.gov.co/Public/Tendering/ContractNoticePhases/View?PPI=CO1.PPI.33576020&amp;isFromPublicArea=True&amp;isModal=False</t>
  </si>
  <si>
    <t>SIBEL ALEXANDER CASTAÑEDA HENRIQUEZ</t>
  </si>
  <si>
    <t xml:space="preserve">
APOYAR AL DECANO CON EL CUMPLIMIENTO DE LOS PROCESOS ACADÉMICO ADMINISTRATIVOS Y OPERATIVOS DE LOS PROGRAMAS MAESTRÍA EN PSICOLOGÍA CLÍNICA JURÍDICA Y FORENSE MAESTRÍA EN PSICOLOGÍA DE LAS ORGANIZACIONES Y DEL TRABAJO MAESTRÍA SALUD FAMILIAR Y COMUNITARIA DE LA FACULTAD DE CIENCIAS DE LA SALUD</t>
  </si>
  <si>
    <t>CO1.REQ.6648354</t>
  </si>
  <si>
    <t>https://community.secop.gov.co/Public/Tendering/ContractNoticePhases/View?PPI=CO1.PPI.33575732&amp;isFromPublicArea=True&amp;isModal=False</t>
  </si>
  <si>
    <t>GLORIA PEÑA SALAZAR</t>
  </si>
  <si>
    <t>APOYAR AL DECANO CON EL CUMPLIMIENTO DE LOS PROCESOS ACADEMICO ADMINISTRATIVOS Y OPERATIVOS DE LOS PROGRAMAS ESPECIALIZACION EN SEGURIDAD Y SALUD EN EL TRABAJO MAESTRÍA EPIDEMIOLOGIA MAESTRÍA EN ENFERMERÍA MAESTRÍA EN SALUD MENTAL EN COMUNIDADES DIVERSAS DE LA FACULTAD DE CIENCIAS DE LA SALUD</t>
  </si>
  <si>
    <t>CO1.REQ.6648519</t>
  </si>
  <si>
    <t>OPSP-FCS-0007-2024</t>
  </si>
  <si>
    <t>https://community.secop.gov.co/Public/Tendering/OpportunityDetail/Index?noticeUID=CO1.NTC.5880850</t>
  </si>
  <si>
    <t>MARIA CRISTINA TORRES GOMEZ</t>
  </si>
  <si>
    <t>APOYAR LA ELABORACION DE ORDENES DE PRESTACION DE SERVICIOS PROFESIONALES APOYO A LA GESTION SUMINISTRO Y COMPRA QUE SE REQUIERAN PARA EL DESARROLLO DE LAS ACTIVIDADES MISIONALES Y DE APOYO DE LA FACULTAD CIENCIAS DE LA SALUD CARGAR EN LA PLATAFORMA SECOP II LA CONTRATACION Y NOVEDADES DE CONTRATACIÓN REALIZADAS EN LA FACULTAD CIENCIAS DE LA SALUD Y DEMÁS QUE SE REQUIERAN VERIFICAR Y APROBAR LAS HOJAS DE VIDA EN LA PLATAFORMA SIGEP II DE LOS CONTRATISTAS Y DOCENTES DE LA FACULTAD CIENCIAS DE LA SALUD</t>
  </si>
  <si>
    <t>CO1.REQ.5992613</t>
  </si>
  <si>
    <t>OPSP-FCS-0006-2024</t>
  </si>
  <si>
    <t>https://community.secop.gov.co/Public/Tendering/OpportunityDetail/Index?noticeUID=CO1.NTC.5696639</t>
  </si>
  <si>
    <t>MARION JULIANIF MEJIA FLORIAN</t>
  </si>
  <si>
    <t>LA PRESENTE ORDEN TIENE POR OBJETO LA COMPRA DE TREINTA Y CINCO GAFETES RESINADOS CON SUJETADOR DE IMÁN DE ALTA PRESIÓN PARA SER ENTREGADOS A LOS ESTUDIANTES DE PSICOLOGÍA EN EL PRIMER PERIODO DOS MIL VEINTE Y CUATRO</t>
  </si>
  <si>
    <t>CO1.REQ.5805733</t>
  </si>
  <si>
    <t>ODC-FCS-0003-2024</t>
  </si>
  <si>
    <t>https://community.secop.gov.co/Public/Tendering/OpportunityDetail/Index?noticeUID=CO1.NTC.5618839</t>
  </si>
  <si>
    <t>LA PREVISORA S.A COMPAÑÍA DE SEGUROS</t>
  </si>
  <si>
    <t>LA PRESENTE ORDEN TIENE POR OBJETO LA COMPRA LA COMPRA DE UNA POLIZA DE RESPONSABILIDAD CIVIL PROFESIONAL MEDICA PARA LOS DOCENTES ESTUDIANTES DE POSGRADOS LOS ESTUDIANTES DE LOS PROGRAMAS ACADEMICOS DE LA FACULTAD DE CIENCIAS DE LA SALUD Y LOS ESTUDIANTES DEL CENTRO PARA LA REGIONALIZACIÓN DE LA EDUCACION Y LAS OPORTUNIDADES CREO AUXILIAR EN SALUD ORAL</t>
  </si>
  <si>
    <t>CO1.REQ.5728385</t>
  </si>
  <si>
    <t>ODC-FCS-0002-2024</t>
  </si>
  <si>
    <t>https://community.secop.gov.co/Public/Tendering/OpportunityDetail/Index?noticeUID=CO1.NTC.5575630&amp;isFromPublicArea=True&amp;isModal=False</t>
  </si>
  <si>
    <t xml:space="preserve">LA PRESENTE ORDEN TIENE POR OBJETO LA COMPRA DE CIENTO CUARENTA Y TRES BATAS EN TELA ANTIFLUIDO DE LAFAYETTE CON BORDADO INSTITUCIONAL Y PUÑO DE RESORTE PARA QUE SEAN ENTREGADAS A LOS ESTUDIANTES DE LOS PROGRAMAS DE MEDICINA ODONTOLOGÍA Y ENFERMERÍA QUE REALIZARÁN SUS PRÁCTICAS PROFESIONALES EN EL PERIODO DOS MIL VEINTI CUATRO DEL PRIMER PERIODO </t>
  </si>
  <si>
    <t>CO1.REQ.5685032</t>
  </si>
  <si>
    <t>ODC-FCS-0001-2024</t>
  </si>
  <si>
    <t>https://community.secop.gov.co/Public/Tendering/OpportunityDetail/Index?noticeUID=CO1.NTC.5565976&amp;isFromPublicArea=True&amp;isModal=False</t>
  </si>
  <si>
    <t>LA PRESENTE ORDEN TIENE POR OBJETO ELABORAR ORDENES DE PRESTACIÓN DE SERVICIOS PROFESIONALES APOYO A LA GESTIÓN SUMINISTRO Y COMPRA QUE SE REQUIERAN PARA EL DESARROLLO DE LAS ACTIVIDADES MISIONALES Y DE APOYO DE LA FACULTAD CIENCIAS DE LA SALUD DILIGENCIAR LOS FORMATOS REQUERIDOS PARA EL PROCESO DE CONTRATACIÓN DONDE LA FACULTAD CIENCIAS DE LA SALUD ACTÚA EN CALIDAD DE SUPERVISOR Y/O ORDENADOR DEL GASTO CARGAR EN LA PLATAFORMA SECOP II LA CONTRATACIÓN Y NOVEDADES DE CONTRATACIÓN REALIZADAS PARA LOS PROGRAMAS POSTGRADOS DE LA FACULTAD CIENCIAS DE LA SALUD Y DEMÁS QUE SE REQUIERAN</t>
  </si>
  <si>
    <t>CO1.REQ.5673680</t>
  </si>
  <si>
    <t>OPSP-FCS-0005-2024</t>
  </si>
  <si>
    <t>https://community.secop.gov.co/Public/Tendering/OpportunityDetail/Index?noticeUID=CO1.NTC.5510231&amp;isFromPublicArea=True&amp;isModal=False</t>
  </si>
  <si>
    <t>LA PRESENTE ORDEN TIENE POR OBJETO APOYAR AL DECANO EN LA COORDINACIÓN ACADÉMICA DE LOS PROGRAMAS DE POSTGRADOS MAESTRÍA EN PSICOLOGÍA CLÍNICA JURÍDICA Y FORENSE APOYAR AL DECANO EN LOS PROCESOS DE ACOMPAÑAMIENTO INTEGRAL DE LOS ESTUDIANTES APOYAR AL DECANO EN LA FORMULACIÓN DEL PRESUPUESTO QUE CORRESPONDE A CADA PROGRAMA ACADÉMICO APOYAR AL DECANO EN LOS COMPONENTES ACADÉMICOS DE LOS PROCESOS DE AUTOEVALUACIÓN PARA RENOVACIÓN DE REGISTRO CALIFICADO Y ACREDITACIÓN DE LOS PROGRAMAS DE POSGRADO ASIGNADOS</t>
  </si>
  <si>
    <t>CO1.REQ.5618709</t>
  </si>
  <si>
    <t>OPSP-FCS-0004-2024</t>
  </si>
  <si>
    <t>https://community.secop.gov.co/Public/Tendering/OpportunityDetail/Index?noticeUID=CO1.NTC.5504773&amp;isFromPublicArea=True&amp;isModal=False</t>
  </si>
  <si>
    <t>CO1.REQ.5612936</t>
  </si>
  <si>
    <t>OPSP-FCS-0003-2024</t>
  </si>
  <si>
    <t>https://community.secop.gov.co/Public/Tendering/OpportunityDetail/Index?noticeUID=CO1.NTC.5504771&amp;isFromPublicArea=True&amp;isModal=False</t>
  </si>
  <si>
    <t>APOYAR AL DECANO CON EL CUMPLIMIENTO DE LOS PROCESOS ACADÉMICO ADMINISTRATIVOS Y OPERATIVOS DE LOS PROGRAMAS MAESTRÍA EN PSICOLOGÍA CLÍNICA JURÍDICA Y FORENSE MAESTRÍA EN PSICOLOGÍA DE LAS ORGANIZACIONES Y DEL TRABAJO MAESTRÍA SALUD FAMILIAR Y COMUNITARIA DE LA FACULTAD DE CIENCIAS DE LA SALUD APOYAR AL DECANO EN LA ELABORACIÓN DEL PRESUPUESTO DE LOS PROGRAMAS DE POSGRADOS DE LA FACULTAD DE CIENCIAS DE LA SALUD APOYAR AL DECANO EN LA GESTIÓN DE TODO EL PROCESO DE INSCRIPCIÓN MATRÍCULA Y GRADO DE LOS ESTUDIANTES DE POSGRADO DE LA FACULTAD.</t>
  </si>
  <si>
    <t>CO1.REQ.5612612</t>
  </si>
  <si>
    <t>OPSP-FCS-0002-2024</t>
  </si>
  <si>
    <t>https://community.secop.gov.co/Public/Tendering/OpportunityDetail/Index?noticeUID=CO1.NTC.5504764&amp;isFromPublicArea=True&amp;isModal=False</t>
  </si>
  <si>
    <t>APOYAR AL DECANO CON EL CUMPLIMIENTO DE LOS PROCESOS ACADÉMICO ADMINISTRATIVOS Y OPERATIVOS DE LOS PROGRAMAS DE LA FACULTAD DE CIENCIAS DE LA SALUD APOYAR AL DECANO EN LA ELABORACIÓN DEL PRESUPUESTO DE LOS PROGRAMAS ESPECIALIZACIÓN EN SEGURIDAD Y SALUD EN EL TRABAJO MAESTRÍA EPIDEMIOLOGIA MAESTRÍA EN ENFERMERÍA MAESTRÍA EN SALUD MENTAL EN COMUNIDADES DIVERSAS DE LA FACULTAD DE CIENCIAS DE LA SALUD</t>
  </si>
  <si>
    <t>CO1.REQ.5612159</t>
  </si>
  <si>
    <t>OPSP-FCS-0001-2024</t>
  </si>
  <si>
    <t>FACULTAD DE CIENCIAS DE LA SALUD</t>
  </si>
  <si>
    <t>CENTRO DE POSGRADOS Y FORMACIÓN CONTINUA</t>
  </si>
  <si>
    <t>OPSP-CPF-0001-2024</t>
  </si>
  <si>
    <t>CO1.REQ.5605705</t>
  </si>
  <si>
    <t>APOYAR EN LOS ASPECTOS LEGALES DE LA EJECUCIÓN DE LOS PROYECTOS DE REGALÍAS EJECUTADAS POR EL CENTRO DE POSGRADOS, APOYAR JURÍDICAMENTE EN LA ELABORACIÓN DE CONVENIOS PARA LA VENTA DE SERVICIOS ACADÉMICOS DEL CENTRO DE POSTRADOS, APOYAR EN LA ELABORACIÓN DE LOS MODELOS DE LOS ACUERDOS ACADÉMICOS PARA LA CREACIÓN DE LOS NUEVOS PROGRAMAS DE POSTGRADOS, APOYAR EN LA ELABORACIÓN Y/O REVISIÓN Y CORRECCIÓN DE RESOLUCIONES DEL CENTRO DE POSGRADOS, APOYAR EN LA ELABORACIÓN REVISIÓN Y/O CORRECCIÓN DE LAS ÓRDENES ELABORADAS POR LA DEPENDENCIA DEL CENTRO DE POSGRADOS, APOYAR EN LA RECOPILACIÓN Y ACTUALIZACIÓN DE LAS NORMAS LEGALES, DE JURISPRUDENCIA, DOCTRINA Y DE LOS CONCEPTOS QUE TENGAN RELACIÓN CON EL ÁMBITO DE COMPETENCIA DEL CENTRO DE POSTGRADOS,  APOYAR EN LOS PROCESOS Y PROCEDIMIENTOS DE GESTIÓN DE LA CONTRATACIÓN DEL SISTEMA INTEGRAL DE LA CALIDAD "COGUI", APOYAR EN LA REVISIÓN Y APROBACIÓN DE DOCUMENTACIÓN REQUERIDA PARA LA CONTRATACIÓN, TENIENDO EN CUENTA LAS DIRECTRICES DADAS POR EL GRUPO DE CONTRATACIÓN DE LA INSTITUCIÓN, APOYAR EN LA REVISIÓN DE LOS CONVENIOS QUE HA ESTABLECIDO EL CENTRO DE POSTGRADOS Y FORMACIÓN CONTINUA, LA VIGENCIA Y PRÓRROGA DE LOS MISMOS, APOYAR EN LA PROYECCIÓN DE LAS RESPUESTAS DE LOS DERECHOS DE PETICIÓN Y TUTELAS, APOYAR EN LA ELABORACIÓN Y REVISIÓN DE LOS CONTRATOS DE CÁTEDRA, RESOLUCIONES DE PAGO Y REEMBOLSO, CONVENIOS Y DEMÁS ACTOS ADMINISTRATIVOS QUE SE GENEREN, APOYAR EN LA RESPUESTAS DE CONSULTAS DE TIPO JURÍDICO, APOYAR EN LA REPRESENTACIÓN JURÍDICA DE LA INSTITUCIÓN EN LOS PROCESOS JUDICIALES Y/O ADMINISTRATIVOS QUE SE REQUIERAN, APOYAR EN LA REVISIÓN Y APROBACIÓN DE LA DOCUMENTACIÓN CONTRACTUAL EN LA PLATAFORMA DEL GEDOCO, APOYAR EN LA ELABORACIÓN DE ACTAS DE REUNIONES DESARROLLADAS EN TORNO A LA EJECUCIÓN DE SUS ACTIVIDADES</t>
  </si>
  <si>
    <t>ANDRES ALBERTO SANCHEZ LARA</t>
  </si>
  <si>
    <t>MARLA MAESTRE MEYER</t>
  </si>
  <si>
    <t>https://community.secop.gov.co/Public/Tendering/ContractNoticePhases/View?PPI=CO1.PPI.29387720&amp;isFromPublicArea=True&amp;isModal=False</t>
  </si>
  <si>
    <t>OPSP-CPF-0002-2024</t>
  </si>
  <si>
    <t>CO1.REQ.5605734</t>
  </si>
  <si>
    <t>APOYAR EN LA CREACIÓN Y APLICACIÓN DE ESTRATEGIAS DE MARKETING QUE GARANTICEN LA DIFUSIÓN DE LA OFERTA ACADÉMICA Y LA VENTA DE SERVICIOS, APOYAR EN LA PLANIFICACIÓN Y COORDINACIÓN DE PARTICIPACIÓN DEL CENTRO DE POSGRADOS EN EVENTOS ACADÉMICOS, COMERCIALES Y FERIAS INSTITUCIONALES, APOYAR EN LA COORDINACIÓN DE LA EJECUCIÓN DE CAMPAÑAS PUBLICITARIAS Y PROMOCIONALES, APOYAR EN LA COLABORACIÓN ESTRECHA ENTRE EL CENTRO DE POSGRADOS Y FORMACIÓN CONTINÚAN Y LAS DEMÁS DEPENDENCIAS DE LA UNIVERSIDAD PARA ASEGURAR LA ALINEACIÓN DE LOS ESFUERZOS DE MARKETING CON LOS OBJETIVOS GENERALES DE LA MISMA, APOYAR EN LA COORDINACIÓN DE CREACIÓN DE CONTENIDO PARA REDES SOCIALES Y MATERIAL PUBLICITARIO, APOYAR EN LA COORDINACIÓN Y LIDERAZGO DEL EQUIPO DE ATENCIÓN AL CLIENTE Y VENTAS DESDE TODOS LOS CANALES DISPUESTOS PARA ESTA ACTIVIDAD, APOYAR EN LA ELABORACIÓN DE ACTAS DE REUNIONES DESARROLLADAS EN TORNO A LA EJECUCIÓN DE SUS ACTIVIDADES</t>
  </si>
  <si>
    <t>JOHANA BARROS PEREZ</t>
  </si>
  <si>
    <t>https://community.secop.gov.co/Public/Tendering/ContractNoticePhases/View?PPI=CO1.PPI.29387765&amp;isFromPublicArea=True&amp;isModal=False</t>
  </si>
  <si>
    <t>OPSP-CPF-0003-2024</t>
  </si>
  <si>
    <t>CO1.REQ.5605581</t>
  </si>
  <si>
    <t>APOYAR EN LO RELATIVO A LA GESTION DE COBRANZA Y RECUPERACION DE CARTERA CONSISTENTES EN EL LEVANTAMIENTO, VERIFICACIÓN, DEPURACIÓN, CONSOLIDACIÓN Y COBRO DE LAS OBLIGACIONES EN MORA DE LOS CRÉDITOS EDUCATIVOS QUE CONCEDE UNIMAGDALENA A LOS ESTUDIANTES DEL CENTRO DE POSTGRADOS Y FORMACIÓN CONTINUA SEGÚN LAS CONDICIONES ESTABLECIDAS EN LA REGLAMENTACIÓN DEL SISTEMA DE FINANCIACIÓN DE MATRÍCULAS, APOYAR EN LA ATENCIÓN AL PÚBLICO CON CARTERA MOROSA EN COBRO PRE JURÍDICO Y/O JURÍDICO, APOYAR EN LA ELABORACIÓN DE VOLANTES DE CONSIGNACIÓN PARA EL PAGO DE LAS CUOTAS MENSUALES (RECAUDO VIGENCIAS ANTERIORES), APOYAR EN EL COBRO A LOS DEUDORES Y CODEUDORES MOROSOS, MEDIANTE LA ELABORACIÓN Y ENVIÓ DE NOTIFICACIONES Y/O COMUNICACIONES A SU DOMICILIO REAL Y LABORAL, LLAMADAS TELEFÓNICAS, VISITAS PERSONALES Y CUALQUIER OTRO MEDIO EFICAZ PARA COMUNICAR AL DEUDOR Y CODEUDOR DE SU SITUACIÓN DE LAS CUALES SE LLEVARÁ UN CONTROL VERIFICABLE EN EXCEL, APOYAR EN LA ELABORACIÓN Y VERIFICACIÓN DE LA SUSCRIPCIÓN DE LOS ACUERDOS DE PAGO QUE SE LOGRE CON LOS DEUDORES Y CODEUDORES Y EN EL SEGUIMIENTO DE LOS MISMOS, APOYAR EN LA ACTUALIZACIÓN DE DATOS DE CONTACTO DE LOS DEUDORES Y CODEUDORES QUE LOGRE CONSOLIDAR Y REPORTARLOS A UNIMAGDALENA, APOYAR EN LA EXPEDICIÓN DE CERTIFICACIONES RELACIONADAS CON LAS OBLIGACIONES COBRADAS Y REQUERIDAS POR LOS DEUDORES Y/O CODEUDORES, APOYAR EN EL DIAGNOSTICO Y REPORTE DE LOS CRÉDITOS QUE NO SE HAN RECUPERADO, APOYAR EN LA EJECUCIÓN DE LOS PROCEDIMIENTOS COGUI RELACIONADAS CON LAS ACTIVIDADES DESARROLLADAS, APOYAR EN LA REALIZACIÓN DE INFORMES DETALLADOS DEL RESULTADO Y CONCLUSIONES DE LA COBRANZA REALIZADA, LOS CONVENIOS DE PAGO FIRMADOS Y LAS DEMANDAS PRESENTADAS, DONDE SE INCLUIRÁ UNA RELACIÓN DE LOS TRÁMITES ADELANTADOS INDICANDO EN QUÉ ESTADO SE ENCUENTRA CADA COBRO, CONVENIO O PROCESO PRESENTADO</t>
  </si>
  <si>
    <t>GENITH ISABEL GARZON ALVAREZ</t>
  </si>
  <si>
    <t>YAJAIRA LILIANA MACHADO ZARAZA</t>
  </si>
  <si>
    <t>https://community.secop.gov.co/Public/Tendering/ContractNoticePhases/View?PPI=CO1.PPI.29389902&amp;isFromPublicArea=True&amp;isModal=False</t>
  </si>
  <si>
    <t>OPSP-CPF-0004-2024</t>
  </si>
  <si>
    <t>CO1.REQ.5605741</t>
  </si>
  <si>
    <t>APOYAR EN LA ASESORÍA DE TODO LO REFERENTE AL DISEÑO Y PUBLICIDAD PARA EL MEJORAMIENTO DE LA IMAGEN DEL CENTRO DE POSGRADOS Y FORMACIÓN CONTINUA, APOYAR LA REVISIÓN DE LAS PRODUCCIONES GRÁFICAS ELABORADAS POR LOS COLABORADORES DEL ÁREA, APOYAR EN LA ELABORACIÓN DE TODO LO REFERENTE A LA IDENTIDAD CORPORATIVA DEL CENTRO DE POSGRADOS Y FORMACIÓN CONTINUA, APOYAR EN LA CREACIÓN Y ACTUALIZACIÓN DE LOS DISEÑOS DE LA PUBLICIDAD DE LOS PROGRAMAS EXISTENTES Y DE LOS NUEVOS PROGRAMAS DEL CENTRO DE POSGRADOS Y FORMACIÓN CONTINUA, APOYAR EN LA DIAGRAMACIÓN DE DIAPOSITIVAS REQUERIDAS POR LA DIRECCIÓN DEL CENTRO DE POSGRADOS Y FORMACIÓN CONTINUA, APOYAR EN LA REALIZACIÓN DE TODAS LAS CREACIONES DE LAS ANIMACIONES 2D Y 3D CON REFERENCIA DE LOS PROGRAMAS EXISTENTES Y DE LOS NUEVOS PROGRAMAS DEL CENTRO DE POSGRADOS Y FORMACIÓN CONTINUA, APOYAR EN LA ELABORACIÓN DE ACTAS DE REUNIONES DESARROLLADAS EN TORNO A LA EJECUCIÓN DE SUS ACTIVIDADES</t>
  </si>
  <si>
    <t>DILZO RAFAEL RADA CANTILLO</t>
  </si>
  <si>
    <t>JUANA MARIN PINEDA</t>
  </si>
  <si>
    <t>https://community.secop.gov.co/Public/Tendering/ContractNoticePhases/View?PPI=CO1.PPI.29390028&amp;isFromPublicArea=True&amp;isModal=False</t>
  </si>
  <si>
    <t>OPSP-CPF-0005-2024</t>
  </si>
  <si>
    <t>CO1.REQ.5605680</t>
  </si>
  <si>
    <t>APOYAR A LA DIRECCIÓN DEL CENTRO DE POSGRADOS EN LA ARTICULACIÓN CON LAS COORDINACIONES ADMINISTRATIVAS DE LOS POSGRADOS DE CADA FACULTAD, APOYAR A LA DIRECCIÓN DEL CENTRO DE POSGRADOS EN LA GESTIÓN DE PROCESOS ADMINISTRATIVOS, APOYAR LA GESTIÓN DE CONVENIOS INTERINSTITUCIONALES PARA EL CENTRO DE POSGRADOS Y FORMACIÓN CONTINUA, APOYAR EN EL DISEÑO DE ARTICULACIÓN DE CURSOS Y DIPLOMADOS CON LA OFERTA POSGRADUAL ACTIVA, APOYAR A LA COORDINACIÓN DE DIPLOMADOS EN EL DESARROLLO Y CREACIÓN DE OFERTAS DE EDUCACIÓN CONTINUA, APOYAR LA COORDINACIÓN Y DESARROLLO DE ACTIVIDADES DE MERCADEO PARA PROMOVER LA OFERTA DEL CENTRO DE POSGRADO, APOYAR EN LA ELABORACIÓN DE ACTAS DE REUNIONES DESARROLLADAS EN TORNO A LA EJECUCIÓN DE SUS ACTIVIDADES</t>
  </si>
  <si>
    <t>STEPHANIE PEÑARANDA MEZA</t>
  </si>
  <si>
    <t>https://community.secop.gov.co/Public/Tendering/ContractNoticePhases/View?PPI=CO1.PPI.29387949&amp;isFromPublicArea=True&amp;isModal=False</t>
  </si>
  <si>
    <t>OPSP-CPF-0006-2024</t>
  </si>
  <si>
    <t>CO1.REQ.5607420</t>
  </si>
  <si>
    <t>APOYAR EN LA COORDINACIÓN DE LA CONSTRUCCIÓN DE NUEVOS PROGRAMAS Y PROCESOS DE AUTOEVALUACIÓN PARA RENOVACIÓN DE REGISTRO CALIFICADO, APOYAR EN LA IMPLEMENTACIÓN DE INICIATIVAS PARA EL MEJORAMIENTO DE LA CALIDAD ACADÉMICA DE LOS POSGRADOS, APOYAR A LA DIRECCIÓN EN EL ANÁLISIS Y GESTIÓN DE INDICADORES ACADÉMICOS,  APOYAR EN LOS PROCESOS Y DESARROLLO DE LAS ACTIVIDADES ACADÉMICAS DE LOS DIFERENTES PROGRAMAS DEL CENTRO DE POSGRADOS Y FORMACIÓN CONTINUA, APOYAR EN LA FORMULACIÓN Y EJECUCIÓN DE LAS POLÍTICAS, PLANES, PROYECTOS, PROCESOS Y NORMATIVA INSTITUCIONAL,  APOYAR EN LA ESTANDARIZACIÓN DE LOS PROCESOS, PROCEDIMIENTOS, FORMATOS, GUÍAS, INSTRUCTIVOS DEL CENTRO DE POSGRADOS Y FORMACIÓN CONTINUA,  DE ACUERDO A LOS LINEAMIENTOS ESTABLECIDOS DESDE EL GRUPO  DE GESTIÓN DE LA  CALIDAD, APOYAR EN LA IMPLEMENTACIÓN DE EVALUACIÓN DOCENTE EN LOS POSGRADOS, APOYAR EN LA ELABORACIÓN DE ACTAS DE REUNIONES DESARROLLADAS EN TORNO A LA EJECUCIÓN DE SUS ACTIVIDADES</t>
  </si>
  <si>
    <t>SILVIA PATRICIA BURGOS BOHORQUEZ</t>
  </si>
  <si>
    <t>https://community.secop.gov.co/Public/Tendering/ContractNoticePhases/View?PPI=CO1.PPI.29394011&amp;isFromPublicArea=True&amp;isModal=False</t>
  </si>
  <si>
    <t>OPSP-CPF-0007-2024</t>
  </si>
  <si>
    <t>CO1.REQ.5607988</t>
  </si>
  <si>
    <t>APOYAR EN MANTENER UNA PRESENCIA ACTIVA Y ATRACTIVA EN LAS REDES SOCIALES DEL CENTRO DE POSGRADOS, APOYAR EN EL DESARROLLO Y EJECUCIÓN DE CONTENIDO PARA AUMENTAR LA PARTICIPACIÓN Y EL CRECIMIENTO DE SEGUIDORES, APOYAR EN EL MONITOREO Y RESPUESTAS A LOS COMENTARIOS COMO MENSAJES DE LOS SEGUIDORES DE MANERA OPORTUNA Y PROFESIONAL, APOYAR EN LA CREACIÓN Y PROGRAMACIÓN DE CONTENIDO RELEVANTE Y ATRACTIVO PARA LAS REDES SOCIALES, APOYAR AL EQUIPO DE MARKETING PARA GARANTIZAR UNA ESTRATEGIA COHERENTE EN LÍNEA Y FUERA DE LÍNEA, APOYAR EN LA REALIZACIÓN DE ANÁLISIS DE DATOS PARA EVALUAR EL RENDIMIENTO Y AJUSTAR ESTRATEGIAS SEGÚN SEA NECESARIO, APOYAR EN FOMENTAR LA PARTICIPACIÓN DE LA COMUNIDAD Y LA GENERACIÓN DE CONTENIDO GENERADO POR EL USUARIO, APOYAR EN LA REDACCIÓN Y ACTUALIZACIÓN DE NOTICIAS PARA LA PÁGINA WEB Y ENVÍO POR CORREO ELECTRÓNICO, APOYAR EN LA ELABORACIÓN DE ACTAS DE REUNIONES DESARROLLADAS EN TORNO A LA EJECUCIÓN DE SUS ACTIVIDADES</t>
  </si>
  <si>
    <t>BEATRIZ YULIETH BOLAÑO DE LA VICTORIA</t>
  </si>
  <si>
    <t>https://community.secop.gov.co/Public/Tendering/ContractNoticePhases/View?PPI=CO1.PPI.29395885&amp;isFromPublicArea=True&amp;isModal=False</t>
  </si>
  <si>
    <t>OPSP-CPF-0008-2024</t>
  </si>
  <si>
    <t>CO1.REQ.5608583</t>
  </si>
  <si>
    <t>APOYAR EL DISEÑO DE PIEZAS PUBLICITARIAS E INFORMATIVAS DE LOS PROGRAMAS DEL CENTRO DE POSGRADOS Y FORMACIÓN CONTINUA, APOYAR EN LA DIAGRAMACIÓN DE DIAPOSITIVAS REQUERIDAS POR LA DIRECCIÓN DEL CENTRO DE POSGRADOS Y FORMACIÓN CONTINUA, APOYAR EL DESARROLLO Y MONTAJE DE INTERFACES GRÁFICAS DE LOS SISTEMAS DE INFORMACIÓN WEB, APOYAR EN LA ELABORACIÓN DE ACTAS DE REUNIONES DESARROLLADAS EN TORNO A LA EJECUCIÓN DE SUS ACTIVIDADES</t>
  </si>
  <si>
    <t>SERGIO LUIS BUITRAGO PADILLA</t>
  </si>
  <si>
    <t>https://community.secop.gov.co/Public/Tendering/ContractNoticePhases/View?PPI=CO1.PPI.29398301&amp;isFromPublicArea=True&amp;isModal=False</t>
  </si>
  <si>
    <t>OPSP-CPF-0009-2024</t>
  </si>
  <si>
    <t>CO1.REQ.5620247</t>
  </si>
  <si>
    <t>APOYAR EN EL CARGUE DE INFORMACIÓN DE CONTRATOS EN LA PLATAFORMA SIAOBSERVA, APOYAR EN LA REALIZACIÓN Y RENDICIÓN DE INFORMES CONCERNIENTES A PLATAFORMA SIAOBSERVA, INFORME F20 LEY DE TRANSPARENCIA E INFORME F20 CONTRALORÍA, APOYAR EN LAS DESCARGAS DE COMPROBANTES DE EGRESOS DEL SINAP, APOYAR EN EL SEGUIMIENTO CONTINUO DE LOS PROCESOS INTERNOS PARA GARANTIZAR EL CUMPLIMIENTO DE LOS ESTÁNDARES DE CALIDAD ESTABLECIDOS, ELABORACIÓN DE ACTAS DE REUNIONES Y MANTENIMIENTO DE UN SISTEMA ORGANIZADO DE DOCUMENTACIÓN DE CALIDAD Y MATRICES DE RIESGO PARA FACILITAR LA CONSULTA Y SEGUIMIENTO, APOYAR EN LA ORGANIZACIÓN Y CONSTRUCCIÓN DE PROPUESTAS DE FORMACIÓN CONTINUA, ELABORACIÓN DE PRESUPUESTOS PARA LOS DIPLOMADOS CREADOS EN EL CENTRO DE POSGRADOS Y REVISIÓN DE VIABILIDAD PRESUPUESTAL DE LOS DIPLOMADOS A OFERTARSE, APOYAR EN LA ELABORACIÓN DE ACTAS DE REUNIONES DESARROLLADAS EN TORNO A LA EJECUCIÓN DE SUS ACTIVIDADES</t>
  </si>
  <si>
    <t>LUCY RAQUEL GRACIA GAMARRA</t>
  </si>
  <si>
    <t>https://community.secop.gov.co/Public/Tendering/ContractNoticePhases/View?PPI=CO1.PPI.29434681&amp;isFromPublicArea=True&amp;isModal=False</t>
  </si>
  <si>
    <t>OPSP-CPF-0010-2024</t>
  </si>
  <si>
    <t>CO1.REQ.5620631</t>
  </si>
  <si>
    <t>APOYAR EN LA ELABORACIÓN DE INFORMES DE ESTADÍSTICOS DEL PRESUPUESTO DEL CENTRO DE POSGRADOS. 2. APOYAR EN LA ELABORACIÓN DE INFORMES ESTADÍSTICOS REQUERIDOS POR LA DIRECCIÓN DEL CENTRO DE POSGRADO, APOYAR EN LA PLANEACIÓN PRESUPUESTAL DEL CENTRO DE POSGRADO, APOYAR EN EL ACOMPAÑAMIENTO DEL ÁREA FINANCIERA DEL CENTRO DE POSGRADOS, APOYAR EN LOS PROYECTOS Y CONVENIOS INTERINSTITUCIONALES PARA VENTA DE SERVICIO,  APOYAR EL SEGUIMIENTO PRESUPUESTAL DEL CENTRO DE POSGRADOS, APOYAR EN LA VALIDACIÓN Y ELABORACIÓN DE PRESUPUESTOS DE POSGRADOS CON LAS FACULTADES, APOYAR EL COSTEO DE PROGRAMAS DE POSGRADO NUEVOS Y ANTIGUOS, APOYAR EN LA ELABORACIÓN DE ACTAS DE REUNIONES DESARROLLADAS EN TORNO A LA EJECUCIÓN DE SUS ACTIVIDADES</t>
  </si>
  <si>
    <t>IRIS TAHIRÍ CASTRO ROMERO</t>
  </si>
  <si>
    <t>https://community.secop.gov.co/Public/Tendering/ContractNoticePhases/View?PPI=CO1.PPI.29435963&amp;isFromPublicArea=True&amp;isModal=False</t>
  </si>
  <si>
    <t>OAG-CPF-0011-2024</t>
  </si>
  <si>
    <t>CO1.REQ.5620865</t>
  </si>
  <si>
    <t>APOYAR EN LA ASIGNACIÓN Y SEÑALIZACIÓN DE LOS ESPACIOS FÍSICOS PARA LAS CLASES DE DIPLOMADOS, ESPECIALIZACIONES, MAESTRÍAS Y DOCTORADOS DEL CENTRO DE POSTGRADOS Y FORMACIÓN CONTINUA, APOYAR EN TODO LO RELACIONADO CON EL REQUERIMIENTO DE EQUIPOS AUDIOVISUALES Y SERVICIOS DE CAFETERÍA NECESARIOS PARA ATENDER LAS CLASES DE LOS PROGRAMAS DEL CENTRO DE POSTGRADOS Y FORMACIÓN CONTINUA, APOYAR EN LA CREACIÓN DE CUENTAS EN EL SIGEP, APOYAR EN LA VERIFICACIÓN DE LA DOCUMENTACIÓN CONTRACTUAL DE LOS CONTRATISTAS DEL CENTRO DE POSTGRADOS Y FORMACIÓN CONTINÚA EN EL SIGEP,  APOYAR EN LA APROBACIÓN Y CARGUE DE CONTRATOS EN LA PLATAFORMA DE SIGEP II, APOYAR REGISTRANDO EN LA PLATAFORMA SECOP I Y SECOP II, LA CONTRATACIÓN DEL CENTRO DE POSGRADOS Y FORMACIÓN CONTINUA, APOYAR EN EL CARGUE EN LA PLATAFORMA SECOP I Y II TODA LA INFORMACIÓN REQUERIDA DE SOPORTES DE PAGOS DE CONTRATOS RENDIDOS EN DICHA PLATAFORMA, APOYAR EN LA ELABORACIÓN DE TODOS LOS INFORMES REFERENTES A LA PLATAFORMA SECOP I Y II, APOYAR EN LAS DESCARGAS DE COMPROBANTES DE EGRESOS DEL SINAP, APOYAR EN LA ELABORACIÓN DE ACTAS DE REUNIONES DESARROLLADAS EN TORNO A LA EJECUCIÓN DE SUS ACTIVIDADES</t>
  </si>
  <si>
    <t>MERCEDES NOHEMY SANTRICH MANJARRES</t>
  </si>
  <si>
    <t>https://community.secop.gov.co/Public/Tendering/ContractNoticePhases/View?PPI=CO1.PPI.29437024&amp;isFromPublicArea=True&amp;isModal=False</t>
  </si>
  <si>
    <t>OAG-CPF-0012-2024</t>
  </si>
  <si>
    <t>CO1.REQ.5621735</t>
  </si>
  <si>
    <t>APOYAR EN LA REALIZACIÓN DE VISITAS A ENTIDADES DE ORDEN PÚBLICO Y PRIVADO PARA LA PUBLICIDAD Y VENTA DE LOS PROGRAMAS DE POSGRADO Y FORMACIÓN CONTINUA DE LA INSTITUCIÓN, APOYAR LA GESTIÓN DE CONVENIOS CON EMPRESAS PÚBLICAS Y PRIVADAS DE LA REGIÓN, APOYAR EN LA LOGÍSTICA DE LOS EVENTOS Y SESIONES EDUCATIVAS REALIZADOS POR EL CENTRO DE POSGRADOS Y FORMACIÓN CONTINUA, APOYAR EN LA ELABORACIÓN Y ACTUALIZACIÓN DE BASE DE DATOS DE EGRESADOS DEL CENTRO DE POSGRADOS Y FORMACIÓN CONTINUA, APOYAR EN PROCESOS DE DIVULGACIÓN Y PROMOCIÓN DE INFORMACIÓN A ESTUDIANTES, ASPIRANTES Y EGRESADOS DEL CENTRO DE POSGRADOS Y FORMACIÓN CONTINUA, APOYAR EN EL SEGUIMIENTO DE LEADS GENERADOS EN LAS CAMPAÑAS PUBLICITARIAS DE LAS REDES SOCIALES, APOYAR EN LA ELABORACIÓN DE ACTAS DE REUNIONES DESARROLLADAS EN TORNO A LA EJECUCIÓN DE SUS ACTIVIDADES</t>
  </si>
  <si>
    <t>ADRIANA CASTILLA MEJIA</t>
  </si>
  <si>
    <t>https://community.secop.gov.co/Public/Tendering/ContractNoticePhases/View?PPI=CO1.PPI.29438223&amp;isFromPublicArea=True&amp;isModal=False</t>
  </si>
  <si>
    <t>OPSP-CPF-0013-2024</t>
  </si>
  <si>
    <t>CO1.REQ.5622124</t>
  </si>
  <si>
    <t>APOYAR EN LOS PROCESOS DE CREACIÓN Y PRESENTACIÓN DE LOS PROGRAMAS NUEVOS DE LA FACULTAD DE HUMANIDADES, APOYAR AL CENTRO DE POSGRADOS Y FORMACIÓN CONTINUA EN ARTICULACIÓN CON LA OFICINA DE ASEGURAMIENTO DE LA CALIDAD EN LOS PROCESOS DE AUTOEVALUACIÓN, MODIFICACIÓN Y RENOVACIÓN DE LOS REGISTROS CALIFICADOS DE LOS PROGRAMAS DE POSGRADOS DE LA FACULTAD DE HUMANIDADES, APOYAR EN LA REVISIÓN DE ESTILO, GRAMÁTICA Y REDACCIÓN DE LOS DOCUMENTOS REQUERIDOS PARA SOLICITUD Y RENOVACIÓN  DE REGISTROS CALIFICADOS, APOYAR A LA FACULTAD DE HUMANIDADES EN LA VIRTUALIZACIÓN DE LOS PROGRAMAS QUE ASÍ LO REQUIERAN, TENIENDO EN CUENTA LAS PLANTILLAS DEFINIDAS POR EL MINISTERIO DE EDUCACIÓN SEGÚN LAS CONDICIONES DE CALIDAD DESCRITAS EN LA NORMATIVIDAD VIGENTE, APOYAR EN LA ORGANIZACIÓN DE LAS EVIDENCIAS Y ANEXOS TÉCNICOS PARA EL CARGUE DE LOS DOCUMENTOS EN EL SACES, APOYAR EN LA ASISTENCIA A REUNIONES PROGRAMADAS POR LA OFICINA DE ASEGURAMIENTO DE LA CALIDAD, LAS FACULTADES Y EL MINISTERIO DE EDUCACIÓN CORRESPONDIENTE A CAPACITACIONES Y SOCIALIZACIONES CON RESPECTO A LA NORMATIVIDAD VIGENTE, APOYAR EN LA PRESENTACIÓN DE INFORMES MENSUALES DEL AVANCE DE LOS PROGRAMAS ASIGNADOS, APOYAR EN LA ASISTENCIA A LOS CONSEJOS DE PROGRAMAS DE LA FACULTAD DE HUMANIDADES COMO DELEGADO DE LA DIRECTORA DEL CENTRO DE POSGRADOS Y FORMACIÓN CONTINUA, APOYAR EN LA ELABORACIÓN DE ACTAS DE REUNIONES DESARROLLADAS EN TORNO A LA EJECUCIÓN DE SUS ACTIVIDADES</t>
  </si>
  <si>
    <t xml:space="preserve">ANGIE CAMILA LAVALLE ASTILLO </t>
  </si>
  <si>
    <t>https://community.secop.gov.co/Public/Tendering/ContractNoticePhases/View?PPI=CO1.PPI.29439562&amp;isFromPublicArea=True&amp;isModal=False</t>
  </si>
  <si>
    <t>OPSP-CPF-0014-2024</t>
  </si>
  <si>
    <t>CO1.REQ.5633620</t>
  </si>
  <si>
    <t>APOYAR EN LOS PROCESOS DE CREACIÓN Y PRESENTACIÓN DE LOS PROGRAMAS NUEVOS DE LA FACULTAD DE CIENCIAS EMPRESARIALES Y ECONÓMICAS, APOYAR AL CENTRO DE POSGRADOS Y FORMACIÓN CONTINUA EN ARTICULACIÓN CON LA OFICINA DE ASEGURAMIENTO DE LA CALIDAD EN LOS PROCESOS DE AUTOEVALUACIÓN, MODIFICACIÓN Y RENOVACIÓN DE LOS REGISTROS CALIFICADOS DE LOS PROGRAMAS DE POSGRADOS DE LA FACULTAD DE CIENCIAS EMPRESARIALES Y ECONÓMICAS, APOYAR EN LA REVISIÓN DE ESTILO, GRAMÁTICA Y REDACCIÓN DE LOS DOCUMENTOS REQUERIDOS PARA SOLICITUD Y RENOVACIÓN DE REGISTROS CALIFICADOS, APOYAR A LA FACULTAD DE CIENCIAS EMPRESARIALES Y ECONÓMICAS EN LA VIRTUALIZACIÓN DE LOS PROGRAMAS QUE ASÍ LO REQUIERAN, TENIENDO EN CUENTA LAS PLANTILLAS DEFINIDAS POR EL MINISTERIO DE EDUCACIÓN SEGÚN LAS CONDICIONES DE CALIDAD DESCRITAS EN LA NORMATIVIDAD VIGENTE, APOYAR EN LA ORGANIZACIÓN DE LAS EVIDENCIAS Y ANEXOS TÉCNICOS PARA EL CARGUE DE LOS DOCUMENTOS EN EL SACES. 6) APOYAR EN LA ASISTENCIA A TODAS LAS REUNIONES PROGRAMADAS POR LA OFICINA DE ASEGURAMIENTO DE LA CALIDAD, LAS FACULTADES Y EL MINISTERIO DE EDUCACIÓN CORRESPONDIENTE A CAPACITACIONES Y SOCIALIZACIONES CON RESPECTO A LA NORMATIVIDAD VIGENTE. 7) APOYAR EN LA PRESENTACIÓN DE INFORMES MENSUALES DEL AVANCE DE LOS PROGRAMAS ASIGNADOS. 8) APOYAR EN LA ASISTENCIA A LOS CONSEJOS DE PROGRAMAS DE LA FACULTAD DE CIENCIAS EMPRESARIALES Y ECONÓMICAS COMO DELEGADO DE LA DIRECTORA DEL CENTRO DE POSGRADOS Y FORMACIÓN CONTINUA. 9) APOYAR EN LA ELABORACIÓN DE ACTAS DE REUNIONES DESARROLLADAS EN TORNO A LA EJECUCIÓN DE SUS ACTIVIDADES</t>
  </si>
  <si>
    <t>NATALIA CAMILA OSORIO MARIN</t>
  </si>
  <si>
    <t>https://community.secop.gov.co/Public/Tendering/ContractNoticePhases/View?PPI=CO1.PPI.29474527&amp;isFromPublicArea=True&amp;isModal=False</t>
  </si>
  <si>
    <t>OPSP-CPF-0015-2024</t>
  </si>
  <si>
    <t>CO1.REQ.5633378</t>
  </si>
  <si>
    <t>APOYAR EN LOS PROCESOS DE CREACIÓN Y PRESENTACIÓN DE LOS PROGRAMAS NUEVOS DE LA FACULTAD DE CIENCIAS DE LA SALUD, APOYAR AL CENTRO DE POSGRADOS Y FORMACIÓN CONTINUA EN ARTICULACIÓN CON LA OFICINA DE ASEGURAMIENTO DE LA CALIDAD EN LOS PROCESOS DE AUTOEVALUACIÓN, MODIFICACIÓN Y RENOVACIÓN DE LOS REGISTROS CALIFICADOS DE LOS PROGRAMAS DE POSGRADOS DE LA FACULTAD DE CIENCIAS DE LA SALUD, APOYAR EN LA REALIZACIÓN Y LA REVISIÓN DE ESTILO, GRAMÁTICA Y REDACCIÓN DE LOS DOCUMENTOS REQUERIDOS PARA SOLICITUD Y RENOVACIÓN DE REGISTROS CALIFICADOS, APOYAR A LA FACULTAD DE CIENCIAS DE LA SALUD EN LA VIRTUALIZACIÓN DE LOS PROGRAMAS QUE ASÍ LO REQUIERAN, TENIENDO EN CUENTA LAS PLANTILLAS DEFINIDAS POR EL MINISTERIO DE EDUCACIÓN SEGÚN LAS CONDICIONES DE CALIDAD DESCRITAS EN LA NORMATIVIDAD VIGENTE, APOYAR EN LA ORGANIZACIÓN DE LAS EVIDENCIAS Y ANEXOS TÉCNICOS PARA EL CARGUE DE LOS DOCUMENTOS EN EL SACES, APOYAR EN LA ASISTENCIA A TODAS LAS REUNIONES PROGRAMADAS POR LA OFICINA DE ASEGURAMIENTO DE LA CALIDAD, LAS FACULTADES Y EL MINISTERIO DE EDUCACIÓN CORRESPONDIENTE A CAPACITACIONES Y SOCIALIZACIONES CON RESPECTO A LA NORMATIVIDAD VIGENTE, APOYAR EN LA PRESENTACIÓN DE INFORMES MENSUALES DEL AVANCE DE LOS PROGRAMAS ASIGNADOS, APOYAR EN LA ASISTENCIA A LAS REUNIONES DE CONSEJOS DE PROGRAMAS DE LA FACULTAD DE CIENCIAS DE LA SALUD COMO DELEGADO DE LA DIRECTORA DEL CENTRO DE POSGRADOS Y FORMACIÓN CONTINUA, APOYAR EN LA ELABORACIÓN DE ACTAS DE REUNIONES DESARROLLADAS EN TORNO A LA EJECUCIÓN DE SUS ACTIVIDADES</t>
  </si>
  <si>
    <t>MIGUEL ANTONIO SILVA ARRIETA</t>
  </si>
  <si>
    <t>https://community.secop.gov.co/Public/Tendering/ContractNoticePhases/View?PPI=CO1.PPI.29473866&amp;isFromPublicArea=True&amp;isModal=False</t>
  </si>
  <si>
    <t>OPSP-CPF-0016-2024</t>
  </si>
  <si>
    <t>CO1.REQ.5633485</t>
  </si>
  <si>
    <t>APOYAR EN LOS PROCESOS DE CREACIÓN Y PRESENTACIÓN DE LOS PROGRAMAS NUEVOS DE LA FACULTAD DE CIENCIAS DE LA SALUD, APOYAR AL CENTRO DE POSGRADOS Y FORMACIÓN CONTINUA EN ARTICULACIÓN CON LA OFICINA DE ASEGURAMIENTO DE LA CALIDAD EN LOS PROCESOS DE AUTOEVALUACIÓN, MODIFICACIÓN Y RENOVACIÓN DE LOS REGISTROS CALIFICADOS DE LOS PROGRAMAS DE POSGRADOS DE LA FACULTAD DE CIENCIAS DE LA SALUD, APOYAR EN LA REALIZACIÓN LA REVISIÓN DE ESTILO, GRAMÁTICA Y REDACCIÓN DE LOS DOCUMENTOS REQUERIDOS PARA SOLICITUD Y RENOVACIÓN DE REGISTROS CALIFICADOS, APOYAR A LA FACULTAD DE CIENCIAS DE LA SALUD EN LA VIRTUALIZACIÓN DE LOS PROGRAMAS QUE ASÍ LO REQUIERAN, TENIENDO EN CUENTA LAS PLANTILLAS DEFINIDAS POR EL MINISTERIO DE EDUCACIÓN SEGÚN LAS CONDICIONES DE CALIDAD DESCRITAS EN LA NORMATIVIDAD VIGENTE, APOYAR EN LA ORGANIZACIÓN DE LAS EVIDENCIAS Y ANEXOS TÉCNICOS PARA EL CARGUE DE LOS DOCUMENTOS EN EL SACES, APOYAR EN LA ASISTENCIA A TODAS LAS REUNIONES PROGRAMADAS POR LA OFICINA DE ASEGURAMIENTO DE LA CALIDAD, LAS FACULTADES Y EL MINISTERIO DE EDUCACIÓN CORRESPONDIENTE A CAPACITACIONES Y SOCIALIZACIONES CON RESPECTO A LA NORMATIVIDAD VIGENTE, APOYAR EN LA PRESENTACIÓN INFORMES MENSUALES DEL AVANCE DE LOS PROGRAMAS ASIGNADOS, APOYAR EN LA ASISTENCIA A LOS CONSEJOS DE PROGRAMAS DE LA FACULTAD DE CIENCIAS DE LA SALUD COMO DELEGADO DE LA DIRECTORA DEL CENTRO DE POSGRADOS Y FORMACIÓN CONTINUA, APOYAR EN LA ELABORACIÓN DE ACTAS DE REUNIONES DESARROLLADAS EN TORNO A LA EJECUCIÓN DE SUS ACTIVIDADES</t>
  </si>
  <si>
    <t>ALFREDO DANIEL FLOREZ MARTINEZ</t>
  </si>
  <si>
    <t>https://community.secop.gov.co/Public/Tendering/ContractNoticePhases/View?PPI=CO1.PPI.29475211&amp;isFromPublicArea=True&amp;isModal=False</t>
  </si>
  <si>
    <t>OPSP-CPF-0017-2024</t>
  </si>
  <si>
    <t>CO1.REQ.5633811</t>
  </si>
  <si>
    <t>APOYAR EN LOS PROCESOS DE CREACIÓN Y PRESENTACIÓN DE LOS PROGRAMAS NUEVOS DE LA FACULTAD DE CIENCIAS EMPRESARIALES Y ECONÓMICAS, APOYAR AL CENTRO DE POSGRADOS Y FORMACIÓN CONTINUA EN ARTICULACIÓN CON LA OFICINA DE ASEGURAMIENTO DE LA CALIDAD EN LOS PROCESOS DE AUTOEVALUACIÓN, MODIFICACIÓN Y RENOVACIÓN DE LOS REGISTROS CALIFICADOS DE LOS PROGRAMAS DE POSGRADOS DE LA FACULTAD DE CIENCIAS EMPRESARIALES Y ECONÓMICAS, APOYAR EN LA REVISIÓN DE ESTILO, GRAMÁTICA Y REDACCIÓN DE LOS DOCUMENTOS REQUERIDOS PARA SOLICITUD Y RENOVACIÓN DE REGISTROS CALIFICADOS, APOYAR A LA FACULTAD DE CIENCIAS EMPRESARIALES Y ECONÓMICAS EN LA VIRTUALIZACIÓN DE LOS PROGRAMAS QUE ASÍ LO REQUIERAN, TENIENDO EN CUENTA LAS PLANTILLAS DEFINIDAS POR EL MINISTERIO DE EDUCACIÓN SEGÚN LAS CONDICIONES DE CALIDAD DESCRITAS EN LA NORMATIVIDAD VIGENTE, APOYAR EN LA ORGANIZACIÓN DE LAS EVIDENCIAS Y ANEXOS TÉCNICOS PARA EL CARGUE DE LOS DOCUMENTOS EN EL SACES, APOYAR EN EL ACOMPAÑAMIENTO DE TODAS LAS REUNIONES PROGRAMADAS POR LA OFICINA DE ASEGURAMIENTO DE LA CALIDAD, LAS FACULTADES Y EL MINISTERIO DE EDUCACIÓN CORRESPONDIENTE A CAPACITACIONES Y SOCIALIZACIONES CON RESPECTO A LA NORMATIVIDAD VIGENTE, APOYAR EN LA PRESENTACIÓN DE INFORMES MENSUALES DEL AVANCE DE LOS PROGRAMAS ASIGNADOS, APOYAR EN LA ASISTENCIAS DE LOS CONSEJOS DE PROGRAMAS DE LA FACULTAD DE CIENCIAS EMPRESARIALES Y ECONÓMICAS COMO DELEGADO DE LA DIRECTORA DEL CENTRO DE POSGRADOS Y FORMACIÓN CONTINUA, APOYAR EN LA ELABORACIÓN DE ACTAS DE REUNIONES DESARROLLADAS EN TORNO A LA EJECUCIÓN DE SUS ACTIVIDADES</t>
  </si>
  <si>
    <t>LUIS CARLOS MENDOZA BERMUDEZ</t>
  </si>
  <si>
    <t>https://community.secop.gov.co/Public/Tendering/ContractNoticePhases/View?PPI=CO1.PPI.29475502&amp;isFromPublicArea=True&amp;isModal=False</t>
  </si>
  <si>
    <t>OPSP-CPF-0018-2024</t>
  </si>
  <si>
    <t>CO1.REQ.5633824</t>
  </si>
  <si>
    <t>APOYAR AL CENTRO DE POSGRADOS Y FORMACIÓN CONTINUA EN ARTICULACIÓN CON LA OFICINA DE ASEGURAMIENTO DE LA CALIDAD, LOS PROCESOS DE CREACIÓN, MODIFICACIÓN Y RENOVACIÓN DE LOS REGISTROS CALIFICADOS DE LOS PROGRAMAS DE POSGRADOS DE LA FACULTAD DE CIENCIAS EMPRESARIALES Y ECONÓMICAS, APOYAR EN LOS CARGUES DE PROGRAMAS ANTE LA PLATAFORMA SACES DEL MINISTERIO DE EDUCACIÓN EN ARTICULACIÓN CON LA OFICINA ASEGURAMIENTO DE LA CALIDAD, APOYAR EN LA REDACCIÓN Y PRESENTACIÓN DE LOS INFORMES DE AUTOEVALUACIÓN, DE LOS PROGRAMAS DE POSGRADOS ASIGNADOS CON LAS EVIDENCIAS CORRESPONDIENTES, APOYAR EN LA ASISTENCIA A REUNIONES PROGRAMADAS POR LA OFICINA DE ASEGURAMIENTO DE LA CALIDAD, LAS FACULTADES Y EL MINISTERIO DE EDUCACIÓN CORRESPONDIENTE A PROCESOS DE AUTOEVALUACIÓN, CAPACITACIONES Y SOCIALIZACIONES CON RESPECTO A LA NORMATIVIDAD VIGENTE, APOYAR EN LA ASISTIRÍA A LOS CONSEJOS DE PROGRAMAS DE LA FACULTAD DE INGENIERÍA COMO DELEGADO DE LA DIRECTORA DEL CENTRO DE POSGRADOS Y FORMACIÓN CONTINUA, APOYAR EN LA INTERLOCUCIÓN CON GRUPOS DE INTERÉS EXTERNOS E INTERNOS, DE LOS PROCESOS ADMINISTRATIVOS Y ACADÉMICOS LIDERADOS POR EL CENTRO DE POSGRADOS Y FORMACIÓN CONTINUA, APOYAR EN LA ELABORACIÓN DE ACTAS DE REUNIONES DESARROLLADAS EN TORNO A LA EJECUCIÓN DE SUS ACTIVIDADES</t>
  </si>
  <si>
    <t>JESUS DAVID SUAREZ LOBATO</t>
  </si>
  <si>
    <t>https://community.secop.gov.co/Public/Tendering/ContractNoticePhases/View?PPI=CO1.PPI.29475602&amp;isFromPublicArea=True&amp;isModal=False</t>
  </si>
  <si>
    <t>OAG-CPF-0019-2024</t>
  </si>
  <si>
    <t>CO1.REQ.5633767</t>
  </si>
  <si>
    <t>APOYAR LA ATENCIÓN DE LOS USUARIOS DEL CENTRO DE POSGRADOS Y FORMACIÓN CONTINUA DESDE LOS DIFERENTES CANALES DE DIFUSIÓN E INFORMACIÓN, APOYAR EN LA LOGÍSTICA DE LOS EVENTOS Y SESIONES EDUCATIVAS REALIZADOS POR EL CENTRO DE POSGRADOS Y FORMACIÓN CONTINUA, APOYAR EN LA ORGANIZACIÓN DE LOS PROCESOS DE MERCADEO, APOYAR EN LA VERIFICACIÓN DE LA ACTUALIZACIÓN DE LA PÁGINA WEB DEL CENTRO DE POSGRADOS Y FORMACIÓN CONTINUA, APOYAR EN EL SEGUIMIENTO DE LEADS GENERADOS EN LAS CAMPAÑAS PUBLICITARIAS DE LAS REDES SOCIALES, APOYAR EN LA ELABORACIÓN DE ACTAS DE REUNIONES DESARROLLADAS EN TORNO A LA EJECUCIÓN DE SUS ACTIVIDADES</t>
  </si>
  <si>
    <t>KATRIN KARINA GONZALEZ MONTERO</t>
  </si>
  <si>
    <t>https://community.secop.gov.co/Public/Tendering/ContractNoticePhases/View?PPI=CO1.PPI.29475709&amp;isFromPublicArea=True&amp;isModal=False</t>
  </si>
  <si>
    <t>OPSP-CPF-0020-2024</t>
  </si>
  <si>
    <t>CO1.REQ.5664180</t>
  </si>
  <si>
    <t>APOYAR EN LA ELABORACIÓN TÉCNICA DEL PRESUPUESTO ANUAL DE FUNCIONAMIENTO DEL PROGRAMA, APOYAR EN LA GESTIÓN, SEGUIMIENTO, CONTROL Y EVALUACIÓN TÉCNICA DE LA EJECUCIÓN PRESUPUESTAL DEL PROGRAMA, EN EL MARCO DE LOS PROCESOS Y PROCEDIMIENTOS INSTITUCIONALES, APOYAR EN EL SEGUIMIENTO Y GESTIÓN DE LA CARTERA FINANCIERA DEL DOCTORADO, APOYAR EN LA ELABORACIÓN Y ANÁLISIS DE REPORTES ADMINISTRATIVOS Y FINANCIEROS DEL DOCTORADO, APOYAR EN LA CONSTRUCCIÓN Y MANEJO DE BASES DE DATOS, APOYAR EN LA GESTIÓN DE LOS PROCESOS DE  VINCULACIÓN Y EVALUACIÓN DE LOS DOCENTES INVITADOS AL DOCTORADO, APOYAR EN LA GESTIÓN DE LOS PROCESOS DE DESPLAZAMIENTO, HOSPEDAJE, ATENCIÓN Y DE PAGO A LOS DOCENTES INVITADOS PARA REALIZACIÓN DE SEMINARIOS, TALLERES, SUFICIENCIAS INVESTIGATIVAS Y DEFENSAS DE TESIS DOCTORALES, APOYAR EN LA GESTIÓN DE LOS RECURSOS DE APOYO TÉCNICO Y LOGÍSTICO PARA EL FUNCIONAMIENTO DEL DOCTORADO, APOYAR EN LA SISTEMATIZACIÓN DE LAS ACTAS DE REUNIONES DEL EQUIPO ACADÉMICO DEL DOCTORADO, APOYAR EN LA DOCUMENTACIÓN DE LOS PROCESOS DE GESTIÓN ADMINISTRATIVA Y FINANCIERA DEL DOCTORADO EN EL MARCO DEL SGC DE LA INSTITUCIÓN (SISTEMA COGUI), APOYAR EN LA RECEPCIÓN Y ENVÍO DE CORRESPONDENCIA, ATENCIÓN TELEFÓNICA Y DIGITAL, SISTEMATIZACIÓN DEL ARCHIVO DOCUMENTAL (FÍSICO Y DIGITAL) DEL DOCTORADO, APOYAR AL PROFESIONAL PARA LA FORMULACIÓN, SEGUIMIENTO Y EVALUACIÓN DEL PLAN DE ACCIÓN DEL DOCTORADO,  APOYAR EN EL CONTROL DE ACTIVIDADES DE ADMINISTRACIÓN, POR MEDIO DE INFORMES ESTADÍSTICOS PERIÓDICOS PARA LAS ACTIVIDADES DE LAS ÁREAS ADMINISTRATIVAS, APOYAR CON EL CONTROL Y SEGUIMIENTO A DOCENTES INVITADOS, CONTRATOS, EQUIPOS, AL BUEN USO Y ADMINISTRACIÓN DE LOS RECURSOS ASIGNADOS AL PROGRAMA, APOYAR ADMINISTRATIVAMENTE EN EL PROCESO DE MATRÍCULA REGISTRO DE LOS ESTUDIANTES DE LAS COHORTES 84-7, 72-6, 66-5, 58-4, 50-3, 40-2 Y 35-1 DEL DOCTORADO, APOYAR EN LA ASISTENCIA A LAS ACTIVIDADES GENERALES PROGRAMADAS POR LA FACULTAD DE CIENCIAS DE LA EDUCACIÓN Y LA DIRECCIÓN DE CENTRO DE POSTGRADOS Y FORMACIÓN CONTINUA,  APOYAR EN LA ELABORACIÓN Y PRESENTACIÓN DE INFORMES E INFORMACIÓN SOLICITADA POR LA RED DE UNIVERSIDADES ESTATALES DE COLOMBIA – RUDECOLOMBIA</t>
  </si>
  <si>
    <t>INGRID YOHANA COQUIES PACHECO</t>
  </si>
  <si>
    <t>IVAN MANUEL SANCHEZ</t>
  </si>
  <si>
    <t>https://community.secop.gov.co/Public/Tendering/ContractNoticePhases/View?PPI=CO1.PPI.29580964&amp;isFromPublicArea=True&amp;isModal=False</t>
  </si>
  <si>
    <t>OAG-CPF-0021-2024</t>
  </si>
  <si>
    <t>CO1.REQ.5687769</t>
  </si>
  <si>
    <t>APOYAR EN LA DIGITALIZACIÓN DEL ARCHIVO DE POSGRADOS DESDE EL AÑO 2015, PARA SER REPORTADA AL SISTEMA  GEDOCO IMPLEMENTADO POR LA UNIVERSIDAD, APOYAR EN LA ORGANIZACIÓN DEL ARCHIVO FÍSICO DEL CENTRO DE POSGRADOS PARA SER TRASLADADO AL ARCHIVO CENTRAL DE UNIMAGDALENA, APOYAR EN LA ACTUALIZACIÓN DE TABLAS DOCUMENTALES DEL CENTRO DE POSGRADOS, APOYAR EN LA ORGANIZACIÓN DE LA DOCUMENTACIÓN DE CONTRATACIÓN DEL CENTRO DE POSGRADOS Y FORMACIÓN CONTINUA, APOYAR EN LA VERIFICACIÓN Y LOGÍSTICA PARA EL DESARROLLO DE LAS ACTIVIDADES ACADÉMICAS CONTEMPLADAS EN LA PROGRAMACIÓN SEMANAL DEL CENTRO DE POSGRADOS Y FORMACIÓN CONTINUA, APOYAR EN LA ELABORACIÓN DE ACTAS DE REUNIONES DESARROLLADAS EN TORNO A LA EJECUCIÓN DE SUS ACTIVIDADES.</t>
  </si>
  <si>
    <t>MARGARITA CECILIA LABARCES ROBLES</t>
  </si>
  <si>
    <t>https://community.secop.gov.co/Public/Tendering/ContractNoticePhases/View?PPI=CO1.PPI.29653066&amp;isFromPublicArea=True&amp;isModal=False</t>
  </si>
  <si>
    <t>OPSP-CPF-0022-2024</t>
  </si>
  <si>
    <t>CO1.REQ.5688115</t>
  </si>
  <si>
    <t>APOYAR EN LA REALIZACIÓN DE VISITAS A ENTIDADES DE ORDEN PÚBLICO Y PRIVADO PARA LA PUBLICIDAD Y VENTA DE LOS PROGRAMAS DE POSGRADO Y FORMACIÓN CONTINUA DE LA INSTITUCIÓN, APOYAR LA GESTIÓN DE CONVENIOS CON EMPRESAS PÚBLICAS Y PRIVADAS DE LA REGIÓN, APOYAR EN LA LOGÍSTICA DE LOS EVENTOS Y SESIONES EDUCATIVAS REALIZADOS POR EL CENTRO DE POSGRADOS Y FORMACIÓN CONTINUA, APOYAR EN EL SEGUIMIENTO DE LEADS GENERADOS EN LAS CAMPAÑAS PUBLICITARIAS DE LAS REDES SOCIALES, APOYAR EN LA ELABORACIÓN DE ACTAS DE REUNIONES DESARROLLADAS EN TORNO A LA  EJECUCIÓN DE SUS ACTIVIDADES</t>
  </si>
  <si>
    <t>MARCO RAFAEL LOPEZ SIERRA</t>
  </si>
  <si>
    <t>https://community.secop.gov.co/Public/Tendering/ContractNoticePhases/View?PPI=CO1.PPI.29654390&amp;isFromPublicArea=True&amp;isModal=False</t>
  </si>
  <si>
    <t>OPSP-CPF-0023-2024</t>
  </si>
  <si>
    <t>CO1.REQ.5711380</t>
  </si>
  <si>
    <t>APOYAR EN LA COORDINACIÓN Y GESTIÓN DE PROGRAMAS DE FORMACIÓN CONTINUA, INCLUYENDO CURSOS Y DIPLOMADOS, APOYAR LA GESTIÓN DE ALIANZAS, CONVENIOS Y APLICACIÓN A CONVOCATORIAS DE FORMACIÓN CONTINUA, APOYAR EN LA PLANIFICACIÓN Y EJECUCIÓN DE TAREAS ADMINISTRATIVAS ASOCIADAS A LOS PROGRAMAS DE FORMACIÓN CONTINUA DEL CENTRO DE POSGRADOS, APOYAR EN LA ASISTENCIA A REUNIONES Y COORDINACIONES INTERNAS PARA ASEGURAR LA COHERENCIA ENTRE LAS ÁREAS ACADÉMICAS Y ADMINISTRATIVAS DE LOS PROGRAMAS DE FORMACIÓN CONTINUA, APOYAR LA ELABORACIÓN Y SEGUIMIENTO A LOS PRESUPUESTOS PRESENTADOS PARA LA APERTURA DE DIPLOMADOS Y CURSOS DEL CENTRO DE POSTGRADOS Y FORMACIÓN CONTINUA, APOYAR EN LA ELABORACIÓN DE ACTAS DE REUNIONES DESARROLLADAS EN TORNO A LA EJECUCIÓN DE SUS ACTIVIDADES</t>
  </si>
  <si>
    <t xml:space="preserve">ROSSANA DE JESUS TORRES SANJUANELO </t>
  </si>
  <si>
    <t>https://community.secop.gov.co/Public/Tendering/ContractNoticePhases/View?PPI=CO1.PPI.29726459&amp;isFromPublicArea=True&amp;isModal=False</t>
  </si>
  <si>
    <t>OPSP-CPF-0024-2024</t>
  </si>
  <si>
    <t>CO1.REQ.5716040</t>
  </si>
  <si>
    <t>APOYAR EN LA SUPERVISIÓN PARA EL SEGUIMIENTO ADMINISTRATIVO Y FINANCIERO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LA PRESENTACIÓN DE INFORMES AL DNP Y OFICINA DE PLANEACIÓN DE UNIMAGDALENA CON RESPECTO A LA EJECUCIÓN MENSUAL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 CARGO DEL CENTRO DE POSGRADOS Y FORMACIÓN CONTINUA, APOYAR EN EL CARGUE DE INFORMACIÓN DE AVANCES DE EJECUCIÓN EN EL APLICATIVO GESPROY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LA ASISTENCIA A LAS REUNIONES PROGRAMADAS POR LAS VICERRECTORÍAS DE LA UNIVERSIDAD DEL MAGDALENA Y LOS ENTES DE CONTROL, APOYAR EN LA GENERACIÓN DE INFORMES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LA ACTUALIZACIÓN Y MANTENIMIENTO DE LOS ARCHIVOS DIGITALES DE LA EJECUCIÓN ADMINISTRATIVA Y FINANCIERA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ATENDER TODAS LAS CONSULTAS Y SOLICITUDES POR PARTE DE LOS BECARIOS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LA ORGANIZACIÓN DE LA INFORMACIÓN Y DE LA LOGÍSTICA DE LAS REUNIONES DE PRESENTACIÓN DE INFORMES DE CIERRE DE SEMESTRE CON LA UNIVERSIDAD DEL MAGDALENA Y COLFUTUROS, APOYAR EN LA ASISTENCIA A CAPACITACIONES Y SOCIALIZACIONES CON RESPECTO A LA NORMATIVIDAD VIGENTE Y LOS APLICATIVOS SPGR Y GESPROY PROGRAMADAS POR MINCIENCIAS Y EL DNP, APOYAR EN LA ELABORACIÓN DE ACTAS DE REUNIONES DESARROLLADAS EN TORNO A LA EJECUCIÓN DE SUS ACTIVIDADES</t>
  </si>
  <si>
    <t>79 -80</t>
  </si>
  <si>
    <t>11760000-9800000</t>
  </si>
  <si>
    <t>https://community.secop.gov.co/Public/Tendering/ContractNoticePhases/View?PPI=CO1.PPI.29721599&amp;isFromPublicArea=True&amp;isModal=False</t>
  </si>
  <si>
    <t>OPSP-CPF-0025-2024</t>
  </si>
  <si>
    <t>CO1.REQ.5792710</t>
  </si>
  <si>
    <t>APOYAR EN LOS PROCESOS DE CREACIÓN Y PRESENTACIÓN DE LOS PROGRAMAS NUEVOS DE LA FACULTAD DE CIENCIAS DE LA EDUCACIÓN, APOYAR AL CENTRO DE POSGRADOS Y FORMACIÓN CONTINUA EN ARTICULACIÓN CON LA OFICINA DE ASEGURAMIENTO DE LA CALIDAD EN LOS PROCESOS DE AUTOEVALUACIÓN, MODIFICACIÓN Y RENOVACIÓN DE LOS REGISTROS CALIFICADOS DE LOS PROGRAMAS DE POSGRADOS DE LA FACULTAD DE CIENCIAS DE LA EDUCACIÓN, APOYAR EN LA REALIZACIÓN DE LA REVISIÓN DE ESTILO, GRAMÁTICA Y REDACCIÓN DE LOS DOCUMENTOS REQUERIDOS PARA SOLICITUD Y RENOVACIÓN DE REGISTROS CALIFICADOS, APOYAR A LA FACULTAD DE CIENCIAS DE LA EDUCACIÓN EN LA VIRTUALIZACIÓN DE LOS PROGRAMAS QUE ASÍ LO REQUIERAN, TENIENDO EN CUENTA LAS PLANTILLAS DEFINIDAS POR EL MINISTERIO DE EDUCACIÓN SEGÚN LAS CONDICIONES DE CALIDAD DESCRITAS EN LA NORMATIVIDAD VIGENTE, APOYAR EN LA ORGANIZACIÓN DE LAS EVIDENCIAS Y ANEXOS TÉCNICOS PARA EL CARGUE DE LOS DOCUMENTOS EN EL SACES, APOYAR EN LA ASISTENCIA A TODAS LAS REUNIONES PROGRAMADAS POR LA OFICINA DE ASEGURAMIENTO DE LA CALIDAD, LAS FACULTADES Y EL MINISTERIO DE EDUCACIÓN CORRESPONDIENTE A CAPACITACIONES Y SOCIALIZACIONES CON RESPECTO A LA NORMATIVIDAD VIGENTE, APOYAR EN LA PRESENTACIÓN DE INFORMES MENSUALES DEL AVANCE DE LOS PROGRAMAS ASIGNADOS, APOYAR EN LA ASISTENCIA A LOS CONSEJOS DE PROGRAMAS DE LA FACULTAD DE CIENCIAS DE LA EDUCACIÓN COMO DELEGADO DE LA DIRECTORA DEL CENTRO DE POSGRADOS Y FORMACIÓN CONTINUA, APOYAR EN LA ELABORACIÓN DE ACTAS DE REUNIONES DESARROLLADAS EN TORNO A LA EJECUCIÓN DE SUS ACTIVIDADES</t>
  </si>
  <si>
    <t>BIATNETT ELIANA CAMPO HUGUETT</t>
  </si>
  <si>
    <t>https://community.secop.gov.co/Public/Tendering/ContractNoticePhases/View?PPI=CO1.PPI.29998216&amp;isFromPublicArea=True&amp;isModal=False</t>
  </si>
  <si>
    <t>OPSP-CPF-0026-2024</t>
  </si>
  <si>
    <t>CO1.REQ.5898548</t>
  </si>
  <si>
    <t>APOYAR EN LA COORDINACIÓN, ORGANIZACIÓN Y LOGÍSTICA DE LAS ACTIVIDADES RELACIONADAS CON EL FUNCIONAMIENTO DEL DIPLOMADO “PROGRAMA EN PEDAGOGÍA PARA PROFESIONALES NO LICENCIADOS COHORTE 19, APOYAR EN EL MERCADEO DEL PROGRAMA EN PEDAGOGÍA PARA PROFESIONALES NO LICENCIADOS COHORTE 19, REALIZADO POR LA DIRECCIÓN CONTINUADA DE LA FACULTAD DE EDUCACIÓN Y DEL CENTRO DE POSGRADOS DE LA UNIVERSIDAD DEL MAGDALENA, APOYAR EN LA ORGANIZACIÓN DE LOS PROCESOS DE INSCRIPCIÓN DE LOS PARTICIPANTES DEL DIPLOMADO, APOYAR EN EL SEGUIMIENTO DEL PAGO DE LAS MATRÍCULAS DE LOS PARTICIPANTES EN EL DIPLOMADO, APOYAR EN EL SEGUIMIENTO DEL CUMPLIMIENTO DE LAS SESIONES SINCRÓNICAS Y PRESENCIALES PROGRAMADAS EN EL DIPLOMADO, APOYAR EN LA ENTREGA DE LOS LISTADOS DE CONTROL DE ASISTENCIA, APOYAR EN LA ENTREGA DE CALIFICACIONES A LOS ESTUDIANTES, APOYAR EN LA ORGANIZACIÓN Y GESTIÓN REQUERIDOS PARA LA ENTREGA OPORTUNA DE LOS CERTIFICADOS A LOS ESTUDIANTES, APOYAR EN LA CONSOLIDACIÓN DE INFORME DE CUMPLIMIENTO POR PARTE DE LOS DOCENTES Y GESTIONAR LOS TRAMITES DE PAGO CON LAS DEPENDENCIAS ENCARGADAS, APOYAR EN LA PREPARACIÓN Y RENDICIÓN DE INFORMES DE LAS ACTIVIDADES DESARROLLADAS DURANTE EL DESARROLLO DEL DIPLOMADO</t>
  </si>
  <si>
    <t>EDNA MARGARITA VELILLA NAVARRO</t>
  </si>
  <si>
    <t>1800-01-02</t>
  </si>
  <si>
    <t>https://community.secop.gov.co/Public/Tendering/ContractNoticePhases/View?PPI=CO1.PPI.30367819&amp;isFromPublicArea=True&amp;isModal=False</t>
  </si>
  <si>
    <t>OSM-CPF-0001-2024</t>
  </si>
  <si>
    <t>CO1.REQ.5968032</t>
  </si>
  <si>
    <t>SUMINISTRO DE REFRIGERIOS: COCTELES Y PASABOCAS SERVIDOS</t>
  </si>
  <si>
    <t>1800-01-03</t>
  </si>
  <si>
    <t>https://community.secop.gov.co/Public/Tendering/ContractNoticePhases/View?PPI=CO1.PPI.30634510&amp;isFromPublicArea=True&amp;isModal=False</t>
  </si>
  <si>
    <t>OPS-CPF-0027-2024</t>
  </si>
  <si>
    <t>CO1.REQ.5989430</t>
  </si>
  <si>
    <t>DIVULGACIÓN EN EL PERIÓDICO "HOY DIARIO DEL MAGDALENA" DE LAS DISTINTAS OFERTAS ACADÉMICAS DE POSGRADOS DE LA UNIVERSIDAD DEL MAGDALENA.</t>
  </si>
  <si>
    <t>GRUPO DE MEDIOS S.A.S.</t>
  </si>
  <si>
    <t>WILSON PACHECO</t>
  </si>
  <si>
    <t>1800-01-04</t>
  </si>
  <si>
    <t>https://community.secop.gov.co/Public/Tendering/ContractNoticePhases/View?PPI=CO1.PPI.30715186&amp;isFromPublicArea=True&amp;isModal=False</t>
  </si>
  <si>
    <t>OPSP-CPF-0028-2024</t>
  </si>
  <si>
    <t>CO1.REQ.6039544</t>
  </si>
  <si>
    <t>APOYAR EN LOS PROCESOS DE CREACIÓN Y PRESENTACIÓN DE LOS PROGRAMAS NUEVOS DE LA FACULTAD DE INGENIERÍA, APOYAR AL CENTRO DE POSGRADOS Y FORMACIÓN CONTINUA EN ARTICULACIÓN CON LA OFICINA DE ASEGURAMIENTO DE LA CALIDAD EN LOS PROCESOS DE AUTOEVALUACIÓN, MODIFICACIÓN Y RENOVACIÓN DE LOS REGISTROS CALIFICADOS DE LOS PROGRAMAS DE POSGRADOS DE LAFACULTAD DE INGENIERÍA, APOYAR EN LA REVISIÓN DE ESTILO, GRAMÁTICA Y REDACCIÓN DE LOS DOCUMENTOS REQUERIDOSPARA SOLICITUD Y RENOVACIÓN DE REGISTROS CALIFICADOS, APOYAR A LA FACULTAD DE INGENIERÍA EN LA VIRTUALIZACIÓN DELOS PROGRAMAS QUE ASÍ LO REQUIERAN, TENIENDO EN CUENTA LAS PLANTILLAS DEFINIDAS POR EL MINISTERIO DE EDUCACIÓN SEGÚN LAS CONDICIONES DE CALIDAD DESCRITAS EN LA NORMATIVIDAD VIGENTE,  APOYAR EN LA ORGANIZACIÓN DE LAS EVIDENCIAS Y ANEXOS TÉCNICO PARA EL CARGUE DE LOS DOCUMENTOS EN EL SACES, APOYAR EN EL ACOMPAÑAMIENTODE TODAS LAS REUNIONES PROGRAMADAS POR LA OFICINA DE ASEGURAMIENTO DE LA CALIDAD, LAS FACULTADES Y EL MINISTERIODE EDUCACIÓN CORRESPONDIENTE A CAPACITACIONES Y SOCIALIZACIONES CON RESPECTO A LA NORMATIVIDAD VIGENTE, APOYAR EN LA PRESENTACIÓN DE INFORMES MENSUALES DEL AVANCE DE LOS PROGRAMAS ASIGNADOS, APOYAR EN LA ASISTENCIA DE LOS CONSEJOS DE PROGRAMAS DE LA FACULTAD DE INGENIERÍA COMO DELEGADO DE LA DIRECTORA DEL CENTRODE POSGRADOS Y FORMACIÓN CONTINUA, APOYAR EL ÁREA FINANCIERA DEL CENTRO DE POSGRADOS Y FORMACIÓN CONTINUA DE LA UNIVERSIDAD DEL MAGDALENA, APOYAR EN LA ELABORACIÓN DE ACTAS DE REUNIONES DESARROLLADAS EN TORNO ALA EJECUCIÓN DE SUS ACTIVIDADES, APOYAR EL SEGUIMIENTO ACADÉMICO Y FINANCIERO DE LOS BENEFICIARIOS DELPROYECTO "FORMACIÓN DE CAPITAL HUMANO DE ALTO NIVEL DE FORMACIÓN UNIVERSIDAD DEL MAGDALENA" CONBPIN2019000100048 Y BPIN2020000100480 FCTEL DPTO DEL MAGDALENA Y CESAR, APOYAR LA REALIZACIÓN DEINFORMES Y CARGUES EN EL APLICATIVO GESPROY 3.0 DE LOS PROYECTOS CON BPIN2019000100048 YBPIN2020000100480 FCTEL DPTO DEL MAGDALENA Y CESAR</t>
  </si>
  <si>
    <t>1800-01-05</t>
  </si>
  <si>
    <t>https://community.secop.gov.co/Public/Tendering/ContractNoticePhases/View?PPI=CO1.PPI.30916480&amp;isFromPublicArea=True&amp;isModal=False</t>
  </si>
  <si>
    <t>OPS-CPF-0029-2024</t>
  </si>
  <si>
    <t>CO1.REQ.6045549</t>
  </si>
  <si>
    <t>SERVICIO DE IMPRESIÓN DE MATERIAL ACADÉMICO Y PUBLICITARIO DESTINADO A LA PROMOCIÓN DE PROGRAMAS EDUCATIVOS OFRECIDOS POR EL CENTRO DE POSTGRADOS Y FORMACIÓN CONTINUA DE LA UNIVERSIDAD DEL MAGDALENA. EL MATERIAL IMPRESO INCLUIRÁ LOS LOGOTIPOS E INFORMACIÓN DISTINTIVA DE LA INSTITUCIÓN. LA PROPUESTA HACE PARTE INTEGRAL DE LA PRESENTE ORDEN</t>
  </si>
  <si>
    <t xml:space="preserve">ALEX FERNANDO PEÑA LEGUÍA  </t>
  </si>
  <si>
    <t>1800-01-06</t>
  </si>
  <si>
    <t>https://community.secop.gov.co/Public/Tendering/ContractNoticePhases/View?PPI=CO1.PPI.30941857&amp;isFromPublicArea=True&amp;isModal=False</t>
  </si>
  <si>
    <t>OPS-CPF-0030-2024</t>
  </si>
  <si>
    <t>CO1.REQ.6164363</t>
  </si>
  <si>
    <t>SERVICIO DE HOSPEDAJE Y ALIMENTACIÓN, PARA LOS DOCENTES DE LOS DIFERENTES PROGRAMAS QUE DESARROLLARÁN ACTIVIDADES EN EL CENTRO DE POSTGRADOS Y FORMACIÓN CONTINUA. LA PROPUESTA HACE PARTE INTEGRAL DE LA PRESENTE ORDEN</t>
  </si>
  <si>
    <t>https://community.secop.gov.co/Public/Tendering/ContractNoticePhases/View?PPI=CO1.PPI.31470929&amp;isFromPublicArea=True&amp;isModal=False</t>
  </si>
  <si>
    <t>OAG-CPF-0031-2024</t>
  </si>
  <si>
    <t>CO1.REQ.6182380</t>
  </si>
  <si>
    <t>ASESORAR AL EXPERTO TEMÁTICO EN EL DISEÑO EDUCATIVO TRANSMEDIA PARA REDISEÑAR EL CURSO DESDE LA EXPERIENCIA HÍBRIDA O VIRTUAL, APOYAR EN LA ESCRITURA DE LOS GUIONES MULTIMEDIA, APOYAR EN LA REVISIÓN Y AJUSTE DE LOS GUIONES MULTIMEDIA, CO-DISEÑA CONTENIDOS COMO CUERPOS DE TEXTO, INFOGRAFÍAS, VIDEOS O AUDIOS, EN COMPAÑÍA DEL EXPERTO TEMÁTICO Y EL EQUIPO DE PRODUCCIÓN, CODISEÑAR INSTRUCCIONES DE PRÁCTICA, PRODUCCIÓN Y COLABORACIÓN EN LOS FOROS Y ASIGNACIONES DEL CURSO VIRTUAL, DISEÑA SISTEMAS DE MEDALLAS, AGENTES INTELIGENTES Y REALIMENTACIÓN DEL LMS, DESIGNAR, JUNTO CON EL EXPERTO TEMÁTICO, LAS RÚBRICAS, RESULTADOS DE APRENDIZAJE Y ESQUEMAS DE EVALUACIÓN DEL CURSO, ASEGURAR QUE EL CURSO SEA ACCESIBLE PARA TODOS LOS ESTUDIANTES, INCLUYENDO AQUELLOS CON DISCAPACIDADES.</t>
  </si>
  <si>
    <t>DISNEY GOMEZ MERCADO</t>
  </si>
  <si>
    <t>https://community.secop.gov.co/Public/Tendering/ContractNoticePhases/View?PPI=CO1.PPI.31553857&amp;isFromPublicArea=True&amp;isModal=False</t>
  </si>
  <si>
    <t>OAG-CPF-0032-2024</t>
  </si>
  <si>
    <t>CO1.REQ.6185174</t>
  </si>
  <si>
    <t>REALIZAR LAS SIGUIENTES ACTIVIDADES: APOYAR EN EL DISEÑO Y EJECUCIÓN DE LA PRODUCCIÓN MULTIMEDIA PARA LOS CURSOS VIRTUALES, REVISAR LOS GUIONES RELACIONADOS CON LAS PRODUCCIONES AUDIOVISUALES, APOYAR EN EL DISEÑO DE ESTRATEGIAS AUDIOVISUALES EN LA PLATAFORMA DE BLOQUE 10, CON EL FIN DE PUBLICAR LOS CURSOS VIRTUALES, APOYAR LAS OPCIONES DE ACCESIBILIDAD A LOS MATERIALES AUDIOVISUALES REALIZADOS, APOYAR EN LA ASESORÍA DE LAS PUBLICACIONES DE LOS MATERIALES AUDIOVISUALES BAJO LA NORMATIVIDAD EXISTENTE, REVISAR LOS CONTENIDOS CREADOS PARA REDES SOCIALES, CON EL FIN DE DIVULGAR LOS CURSOS VIRTUALES</t>
  </si>
  <si>
    <t>LEONOR MARIA MANOTAS</t>
  </si>
  <si>
    <t>https://community.secop.gov.co/Public/Tendering/ContractNoticePhases/View?PPI=CO1.PPI.31564103&amp;isFromPublicArea=True&amp;isModal=False</t>
  </si>
  <si>
    <t>OPSP-CPF-0033-2024</t>
  </si>
  <si>
    <t>CO1.REQ.6187043</t>
  </si>
  <si>
    <t>APOYAR EN LA COORDINACIÓN ACADÉMICA, ADMINISTRATIVA Y LOGÍSTICA RELACIONADA CON EL FUNCIONAMIENTO Y DESARROLLO DE LOS DIPLOMADOS Y DEMÁS ACTIVIDADES DESARROLLADAS EN EL MARCO DE LA ACEPTACIÓN DE OFERTA SUSCRITA CON POSITIVA ARL, APOYAR EN LA ORGANIZACIÓN DE PROCESOS DE INSCRIPCIÓN Y SEGUIMIENTO DEL PAGO DE LAS MATRÍCULAS DE LOS PARTICIPANTES DE DIPLOMADOS, APOYAR EN EL SEGUIMIENTO DE LAS SESIONES SINCRÓNICAS Y ASINCRÓNICAS, APOYAR EN LA ORGANIZACIÓN Y GESTIÓN PARA LA ENTREGA OPORTUNA DE LOS CERTIFICADOS A LOS ESTUDIANTES, APOYAR EN LA CONSOLIDACIÓN DE INFORME DE CUMPLIMIENTO POR PARTE DE DOCENTES Y GESTIONAR LOS TRAMITES DE PAGOS CON LAS DEPENDENCIAS ENCARGADAS, APOYAR EN LA ELABORACIÓN DE INFORMES GENERALES DEL DESARROLLO DE LOS DIPLOMADOS</t>
  </si>
  <si>
    <t>https://community.secop.gov.co/Public/Tendering/ContractNoticePhases/View?PPI=CO1.PPI.31569492&amp;isFromPublicArea=True&amp;isModal=False</t>
  </si>
  <si>
    <t>OPSP-CPF-0034-2024</t>
  </si>
  <si>
    <t>CO1.REQ.6187140</t>
  </si>
  <si>
    <t>APOYAR LA PLANIFICACIÓN, COORDINACIÓN Y EJECUCIÓN DE CAMPAÑAS PUBLICITARIAS EN META Y GOOGLE ADS. ESTO INCLUYE LA SELECCIÓN DE MEDIOS ADECUADOS, SEGUIMIENTO Y ANÁLISIS DE RESULTADOS, APOYAR LA CREACIÓN DE CONTENIDOS PUBLICITARIOS PARA REDES SOCIALES, PROMOVIENDO LA DIFUSIÓN EFECTIVA DE LA MARCA, APOYAR EL SEGUIMIENTO A LA PARRILLA DE CONTENIDOS DEL CENTRO DE POSGRADOS Y FORMACIÓN CONTINUA, APOYAR LA OPTIMIZACIÓN DE LOS DISEÑOS Y LAS CAMPAÑAS PARA MAXIMIZAR SU IMPACTO</t>
  </si>
  <si>
    <t>REINALDO JAVIER PERALTA CONEO</t>
  </si>
  <si>
    <t>https://community.secop.gov.co/Public/Tendering/ContractNoticePhases/View?PPI=CO1.PPI.31570716&amp;isFromPublicArea=True&amp;isModal=False</t>
  </si>
  <si>
    <t>OAG-CPF-0035-2024</t>
  </si>
  <si>
    <t>CO1.REQ.6202958</t>
  </si>
  <si>
    <t>APOYAR  EN LA ASESORÍA AL EXPERTO TEMÁTICO EN EL DISEÑO EDUCATIVO TRANSMEDIA PARA REDISEÑAR EL CURSO DESDE LA EXPERIENCIA HÍBRIDA O VIRTUAL, APOYAR EN LA ESCRITURA DE LOS GUIONES MULTIMEDIA, APOYAR EN LA REVISIÓN Y AJUSTE DE LOS GUIONES MULTIMEDIA, .APOYAR EN EL DISEÑO DE CONTENIDOS COMO CUERPOS DE TEXTO, INFOGRAFÍAS, VIDEOS O AUDIOS, EN COMPAÑÍA DEL EXPERTO TEMÁTICO Y EL EQUIPO DE PRODUCCIÓN, APOYAR EN EL DISEÑO DE INSTRUCCIONES DE PRÁCTICA, PRODUCCIÓN Y COLABORACIÓN EN LOS FOROS Y ASIGNACIONES DEL CURSO VIRTUAL, APOYAR EN EL DISEÑO DE SISTEMAS DE MEDALLAS, AGENTES INTELIGENTES Y REALIMENTACIÓN DEL LMS, APOYAR EN LA DESIGNAR, JUNTO CON EL EXPERTO TEMÁTICO, LAS RÚBRICAS, RESULTADOS DE APRENDIZAJE Y ESQUEMAS DE EVALUACIÓN DEL CURSO, APOYAR ASEGURANDO QUE EL CURSO SEA ACCESIBLE PARA TODOS LOS ESTUDIANTES, INCLUYENDO AQUELLOS CON DISCAPACIDADES</t>
  </si>
  <si>
    <t>SAMANTHA ISABEL VELEZ AVILA</t>
  </si>
  <si>
    <t>https://community.secop.gov.co/Public/Tendering/ContractNoticePhases/View?PPI=CO1.PPI.31635852&amp;isFromPublicArea=True&amp;isModal=False</t>
  </si>
  <si>
    <t>OPSP-CPF-0036-2024</t>
  </si>
  <si>
    <t>CO1.REQ.6284092</t>
  </si>
  <si>
    <t>APOYAR EN LA COORDINACIÓN, ORGANIZACIÓN Y LOGÍSTICA DE LAS ACTIVIDADES RELACIONADAS CON EL FUNCIONAMIENTO DEL DIPLOMADO “PROGRAMA EN PEDAGOGÍA PARA PROFESIONALES NO LICENCIADOS COHORTE 20, APOYAR EN EL MERCADEO DEL PROGRAMA EN PEDAGOGÍA PARA PROFESIONALES NO LICENCIADOS COHORTE 20, REALIZADO POR LA DIRECCIÓN CONTINUADA DE LA FACULTAD DE EDUCACIÓN Y DEL CENTRO DE POSGRADOS DE LA UNIVERSIDAD DEL MAGDALENA, APOYAR EN LA ORGANIZACIÓN DE LOS PROCESOS DE INSCRIPCIÓN DE LOS PARTICIPANTES DEL DIPLOMADO, APOYAR EN EL SEGUIMIENTO DEL PAGO DE LAS MATRÍCULAS DE LOS PARTICIPANTES EN EL DIPLOMADO, APOYAR EN EL SEGUIMIENTO DEL CUMPLIMIENTO DE LAS SESIONES SINCRÓNICAS Y PRESENCIALES PROGRAMADAS EN EL DIPLOMADO,  APOYAR EN LA ENTREGA DE LOS LISTADOS DE CONTROL DE ASISTENCIA, APOYAR EN LA ENTREGA DE CALIFICACIONES A LOS ESTUDIANTES, APOYAR EN LA ORGANIZACIÓN Y GESTIÓN REQUERIDOS PARA LA ENTREGA OPORTUNA DE LOS CERTIFICADOS A LOS ESTUDIANTES, APOYAR EN LA CONSOLIDACIÓN DE INFORME DE CUMPLIMIENTO POR PARTE DE LOS DOCENTES Y GESTIONAR LOS TRAMITES DE PAGO CON LAS DEPENDENCIAS ENCARGADAS, APOYAR EN LA PREPARACIÓN Y RENDICIÓN DE INFORMES DE LAS ACTIVIDADES DESARROLLADAS DURANTE EL DESARROLLO DEL DIPLOMADO</t>
  </si>
  <si>
    <t>https://community.secop.gov.co/Public/Tendering/ContractNoticePhases/View?PPI=CO1.PPI.31991249&amp;isFromPublicArea=True&amp;isModal=False</t>
  </si>
  <si>
    <t>OPSP-CPF-0037-2024</t>
  </si>
  <si>
    <t>CO1.REQ.6288249</t>
  </si>
  <si>
    <t>APOYAR LA GESTIÓN Y EJECUCIÓN EN EL PROCEDIMIENTO DE PAGOS DE LAS PAUTAS PUBLICITARIAS EN LA PLATAFORMA META A FAVOR DEL CENTRO DE POSGRADO Y FORMACIÓN CONTINUA DE LA UNIVERSIDAD DEL MAGDALENA, APOYAR EN LOS PROCESOS Y REALIZACIÓN DE TODAS LAS ACCIONES NECESARIAS PARA GARANTIZAR LA CORRECTA IMPLEMENTACIÓN DE LAS PAUTAS COMO SEGUIMIENTO DE LAS CAMPAÑAS PUBLICITARIAS, APOYAR Y ASEGURAR EL CUMPLIMIENTO DE LOS PRESUPUESTOS ESTABLECIDOS Y LA OPTIMIZACIÓN DE LOS RECURSOS INVERTIDOS EN PUBLICIDAD DE LAS PLATAFORMAS DIGITALES DEL CENTRO DE POSGRADOS Y FORMACIÓN CONTINUA DE LA UNIVERSIDAD DEL MAGDALENA</t>
  </si>
  <si>
    <t>KATIA MILENA VÁSQUEZ PADILLA</t>
  </si>
  <si>
    <t>https://community.secop.gov.co/Public/Tendering/ContractNoticePhases/View?PPI=CO1.PPI.32009345&amp;isFromPublicArea=True&amp;isModal=False</t>
  </si>
  <si>
    <t>OAG-CPF-0038-2024</t>
  </si>
  <si>
    <t>CO1.REQ.6344435</t>
  </si>
  <si>
    <t>APOYAR LA ELABORACIÓN DE RUTA DE ACOMPAÑAMIENTO A ESTUDIANTES DE POSGRADO EN MODALIDAD VIRTUAL, APOYAR EL SEGUIMIENTO A ESTUDIANTES DE POSGRADO EN MODALIDAD VIRTUAL MEDIANTE CORREOS, LLAMADAS Y ACTIVIDADES SINCRÓNICAS MEDIADAS POR TECNOLOGÍA, APOYAR LA GESTIÓN DE SOLUCIONES A INQUIETUDES Y/O QUEJAS DE LOS ESTUDIANTES DE POSGRADO EN MODALIDAD VIRTUAL, APOYAR LA ELABORACIÓN DE INFORMES DE SEGUIMIENTO DE ESTUDIANTES DE POSGRADOS VIRTUALES POR FACULTAD</t>
  </si>
  <si>
    <t>ADRIANA MARIA PATIÑO LOPEZ</t>
  </si>
  <si>
    <t>https://community.secop.gov.co/Public/Tendering/ContractNoticePhases/View?PPI=CO1.PPI.32260168&amp;isFromPublicArea=True&amp;isModal=False</t>
  </si>
  <si>
    <t>OAG-CPF-0039-2024</t>
  </si>
  <si>
    <t>CO1.REQ.6344450</t>
  </si>
  <si>
    <t>APOYAR EN LA GRABACIÓN Y EDICIÓN DE LOS CONTENIDOS AUDIOVISUALES, APOYAR LA EXPRESIÓN ORAL ANTE CÁMARA DEL EXPERTO TEMÁTICO, APOYAR EL DESARROLLO DE PROPUESTAS CREATIVAS PARA LOS MATERIALES GRÁFICOS Y AUDIOVISUALES DE LOS CURSOS VIRTUALES, APOYAR EN LA ORGANIZACIÓN DE LAS GRABACIONES, APOYAR LA CONSTRUCCIÓN NARRATIVA DE LOS CONTENIDOS MULTIMEDIA PRODUCIDOS</t>
  </si>
  <si>
    <t>https://community.secop.gov.co/Public/Tendering/ContractNoticePhases/View?PPI=CO1.PPI.32260764&amp;isFromPublicArea=True&amp;isModal=False</t>
  </si>
  <si>
    <t>OPSP-CPF-0040-2024</t>
  </si>
  <si>
    <t>CO1.REQ.6378149</t>
  </si>
  <si>
    <t>APOYAR EN LA GRABACIÓN Y EDICIÓN DE LOS CONTENIDOS AUDIOVISUALES, APOYAR LA EXPRESIÓN ORAL ANTE CÁMARA DEL EXPERTO TEMÁTICO, APOYAR EL DESARROLLO DE PROPUESTAS CREATIVAS PARA LOS MATERIALES GRÁFICOS Y AUDIOVISUALES DE LOS CURSOS VIRTUALES, APOYAR EN LA ORGANIZACIÓN DE LAS GRABACIONES, APOYAR LA CONSTRUCCIÓN NARRATIVA DE LOS CONTENIDOS MULTIMEDIA PRODUCIDOS, APOYAR EN LA REALIZACIÓN DE MOTION GRAPHICS Y ANIMACIONES PARA LOS CONTENIDOS AUDIOVISUALES DE LOS CURSOS VIRTUALES, APOYAR EN LA ELABORACIÓN DE PIEZAS PUBLICITARIAS PARA LOS MATERIALES AUDIOVISUALES DE LOS CURSOS VIRTUALES, APOYAR EN EL MONTAJE DE IMÁGENES PARA VIDEOS, APOYAR EN LA GRABACIÓN, LA EDICIÓN Y POSTPRODUCCIÓN DE MATERIALES AUDIOVISUALES REQUERIDOS PARA LOS CURSOS VIRTUALES</t>
  </si>
  <si>
    <t>https://community.secop.gov.co/Public/Tendering/ContractNoticePhases/View?PPI=CO1.PPI.32411711&amp;isFromPublicArea=True&amp;isModal=False</t>
  </si>
  <si>
    <t>OPSP-CPF-0041-2024</t>
  </si>
  <si>
    <t>CO1.REQ.6378440</t>
  </si>
  <si>
    <t>APOYAR EN LA COORDINACIÓN ADMINISTRATIVA Y LOGÍSTICA COMO ENLACE CON POSITIVA COMPAÑÍA DE SEGUROS S.A. Y LA UNIVERSIDAD DEL MAGDALENA, PARA EL DESARROLLO DEL DIPLOMADO DE MEDICINA DEL TRABAJO Y SALUD FAMILIAR, APOYAR PARA FACILITAR A LOS CAPACITADORES LOS RECURSOS NECESARIOS PARA EL DESARROLLO DE LAS CAPACITACIONES, TALES COMO LISTAS DE ASISTENCIA Y RECURSOS AUDIOVISUALES, APOYAR AL CAPACITADOR QUE REQUIERA INFORMACIÓN SOBRE EL USO DE LAS PLATAFORMAS VIRTUALES QUE PUEDE UTILIZAR PARA EL DESARROLLO DE LAS CLASES, APOYAR EN LA SUPERVISIÓN DEL CUMPLIMIENTO DE LAS CAPACITACIONES Y VERIFICAR LA ASISTENCIA, APOYAR EN LA REALIZACIÓN DE INFORMES QUE DERIVEN DE LA EJECUCIÓN DEL DIPLOMADO DE MEDICINA DEL TRABAJO Y SALUD FAMILIAR</t>
  </si>
  <si>
    <t>INDIRA SIERRA CARMONA</t>
  </si>
  <si>
    <t>https://community.secop.gov.co/Public/Tendering/ContractNoticePhases/View?PPI=CO1.PPI.32412645&amp;isFromPublicArea=True&amp;isModal=False</t>
  </si>
  <si>
    <t>OPS-CPF-0042-2024</t>
  </si>
  <si>
    <t>CO1.REQ.6456501</t>
  </si>
  <si>
    <t>EL SERVICIO DE HOSPEDAJE Y ALIMENTACIÓN, PARA LOS DOCENTES DE LOS DIFERENTES PROGRAMAS QUE DESARROLLARÁN ACTIVIDADES EN EL CENTRO DE POSTGRADOS Y FORMACIÓN CONTINUA</t>
  </si>
  <si>
    <t>https://community.secop.gov.co/Public/Tendering/ContractNoticePhases/View?PPI=CO1.PPI.32764949&amp;isFromPublicArea=True&amp;isModal=False</t>
  </si>
  <si>
    <t>OPSP-CPF-0043-2024</t>
  </si>
  <si>
    <t>CO1.REQ.6461836</t>
  </si>
  <si>
    <t>APOYAR EL ENLACE ADMINISTRATIVO Y COORDINACIÓN  DEL CENTRO DE POSGRADOS Y FORMACIÓN CONTINUA DE LA UNIVERSIDAD DEL MAGDALENA CON LAS FACULTADES, APOYAR LA GESTIÓN DE PROCESOS ADMINISTRATIVOS ESTRATÉGICOS, INCLUYENDO LA REVISIÓN Y PROYECCIÓN DE DOCUMENTOS, CIRCULARES Y DEMÁS DOCUMENTACIÓN EXPEDIDA POR LA DIRECCIÓN DEL CENTRO, APOYAR LA GESTIÓN DE CONVENIOS INTERINSTITUCIONALES Y EN EL DISEÑO DE ARTICULACIÓN DE CURSOS Y DIPLOMADOS CON LA OFERTA POSGRADUAL ACTIVA, APOYAR A LA COORDINACIÓN DE DIPLOMADOS EN EL DESARROLLO Y CREACIÓN DE OFERTAS DE EDUCACIÓN CONTINUA, ASÍ COMO LA COORDINACIÓN Y DESARROLLO DE ACTIVIDADES DE MERCADEO PARA PROMOVER LA OFERTA DEL CENTRO DE POSGRADOS</t>
  </si>
  <si>
    <t>https://community.secop.gov.co/Public/Tendering/ContractNoticePhases/View?PPI=CO1.PPI.32788887&amp;isFromPublicArea=True&amp;isModal=False</t>
  </si>
  <si>
    <t>OPSP-CPF-0044-2024</t>
  </si>
  <si>
    <t>CO1.REQ.6461978</t>
  </si>
  <si>
    <t>APOYAR EN LA ELABORACIÓN DE INFORMES ESTADÍSTICOS DEL PRESUPUESTO, INFORMES REQUERIDOS POR LA DIRECCIÓN Y LA PLANEACIÓN PRESUPUESTAL DEL CENTRO DE POSGRADOS, APOYAR EL ACOMPAÑAMIENTO DEL ÁREA FINANCIERA EN PROYECTOS, CONVENIOS INTERINSTITUCIONALES PARA VENTA DE SERVICIO Y SEGUIMIENTO PRESUPUESTAL DEL CENTRO DE POSGRADOS, APOYAR EN LA VALIDACIÓN Y ELABORACIÓN DE PRESUPUESTOS DE POSGRADOS EN COLABORACIÓN CON LAS FACULTADES Y EN EL COSTEO DE PROGRAMAS DE POSGRADO NUEVOS Y ANTIGUOS, APOYAR EN LA ELABORACIÓN Y RENDICIÓN DE INFORMES PRESUPUESTALES Y EN EL CARGUE DE LA INFORMACIÓN DEL PLAN DE ACCIÓN DEL CENTRO DE POSGRADOS EN LA PLATAFORMA SISPLAN, APOYAR EN LA ELABORACIÓN DE ACTAS DE REUNIONES DESARROLLADAS EN TORNO A LA EJECUCIÓN DE SUS ACTIVIDADES Y EN LOS PROCESOS DE CONTRATACIÓN DEL CENTRO DE POSGRADOS</t>
  </si>
  <si>
    <t>https://community.secop.gov.co/Public/Tendering/ContractNoticePhases/View?PPI=CO1.PPI.32789678&amp;isFromPublicArea=True&amp;isModal=False</t>
  </si>
  <si>
    <t>OPSP-CPF-0045-2024</t>
  </si>
  <si>
    <t>CO1.REQ.6462432</t>
  </si>
  <si>
    <t>APOYAR EN LA GESTIÓN DE COBRANZA Y RECUPERACIÓN DE CARTERA DE CRÉDITOS EDUCATIVOS, INCLUYENDO EL LEVANTAMIENTO, VERIFICACIÓN, DEPURACIÓN, CONSOLIDACIÓN Y COBRO DE OBLIGACIONES EN MORA, ATENCIÓN AL PÚBLICO CON CARTERA MOROSA, Y ELABORACIÓN DE VOLANTES DE CONSIGNACIÓN, APOYAR EN LA REALIZACIÓN DE COBROS A DEUDORES Y CODEUDORES MOROSOS MEDIANTE NOTIFICACIONES, LLAMADAS, Y OTROS MEDIOS, ASÍ COMO EN LA ELABORACIÓN Y VERIFICACIÓN DE ACUERDOS DE PAGO Y LA ACTUALIZACIÓN DE DATOS DE CONTACTO, CON UN CONTROL VERIFICABLE EN EXCEL, APOYAR EN LA EXPEDICIÓN DE CERTIFICACIONES RELACIONADAS CON LAS OBLIGACIONES COBRADAS, APOYAR EN EL DIAGNÓSTICO Y REPORTE DE CRÉDITOS NO RECUPERADOS, EN LA EJECUCIÓN DE PROCEDIMIENTOS COGUI RELACIONADOS CON LAS ACTIVIDADES DE COBRANZA, APOYAR EN LA REALIZACIÓN DE INFORMES DETALLADOS SOBRE LOS RESULTADOS Y CONCLUSIONES DE LA COBRANZA, INCLUYENDO CONVENIOS DE PAGO Y DEMANDAS PRESENTADAS, APOYAR EN LA ELABORACIÓN DE ACTAS DE REUNIONES RELACIONADAS CON ESTAS ACTIVIDADES</t>
  </si>
  <si>
    <t>https://community.secop.gov.co/Public/Tendering/ContractNoticePhases/View?PPI=CO1.PPI.32791161&amp;isFromPublicArea=True&amp;isModal=False</t>
  </si>
  <si>
    <t>OPSP-CPF-0046-2024</t>
  </si>
  <si>
    <t>CO1.REQ.6462600</t>
  </si>
  <si>
    <t>APOYAR EN EL CARGUE DE INFORMACIÓN DE CONTRATOS Y RENDICIÓN DE INFORMES EN LA PLATAFORMA SIAOBSERVA, INCLUYENDO INFORME F20 LEY DE TRANSPARENCIA E INFORME F20 CONTRALORÍA, APOYAR EN LAS DESCARGAS DE COMPROBANTES DE EGRESOS DEL SINAP, APOYAR EN EL SEGUIMIENTO CONTINUO DE PROCESOS INTERNOS PARA GARANTIZAR ESTÁNDARES DE CALIDAD, ELABORACIÓN DE ACTAS DE REUNIONES Y MANTENER SISTEMAS ORGANIZADOS DE DOCUMENTACIÓN Y MATRICES DE RIESGO,  APOYAR EN LA PLANIFICACIÓN, ORGANIZACIÓN Y EJECUCIÓN DE ACTIVIDADES DE BIENESTAR UNIVERSITARIO PARA ESTUDIANTES DE POSGRADO, APOYAR EN LA DIGITALIZACIÓN DEL ARCHIVO FÍSICO DEL CENTRO DE POSGRADOS Y FORMACIÓN CONTINUA</t>
  </si>
  <si>
    <t>https://community.secop.gov.co/Public/Tendering/ContractNoticePhases/View?PPI=CO1.PPI.32792476&amp;isFromPublicArea=True&amp;isModal=False</t>
  </si>
  <si>
    <t>OPSP-CPF-0047-2024</t>
  </si>
  <si>
    <t>CO1.REQ.6462890</t>
  </si>
  <si>
    <t>APOYAR EN LOS PROCESOS DE CREACIÓN, PRESENTACIÓN Y VIRTUALIZACIÓN DE NUEVOS PROGRAMAS DE LA FACULTAD DE CIENCIAS EMPRESARIALES Y ECONÓMICAS, DE ACUERDO CON LAS CONDICIONES DE CALIDAD DESCRITAS EN LA NORMATIVIDAD VIGENTE, APOYAR AL CENTRO DE POSGRADOS Y FORMACIÓN CONTINUA, EN ARTICULACIÓN CON LA OFICINA DE ASEGURAMIENTO DE LA CALIDAD, EN LOS PROCESOS DE AUTOEVALUACIÓN, MODIFICACIÓN, RENOVACIÓN DE REGISTROS CALIFICADOS, Y ORGANIZACIÓN DE EVIDENCIAS Y ANEXOS TÉCNICOS PARA EL CARGUE DE DOCUMENTOS EN EL SACES, APOYAR EN LA REVISIÓN DE ESTILO, GRAMÁTICA Y REDACCIÓN DE DOCUMENTOS REQUERIDOS PARA LA SOLICITUD Y RENOVACIÓN DE REGISTROS CALIFICADOS, ASÍ COMO EN LA ESTANDARIZACIÓN DE ESTOS DOCUMENTOS, APOYAR EN LA ORGANIZACIÓN Y LOGÍSTICA DE REUNIONES, CAPACITACIONES Y SOCIALIZACIONES PROGRAMADAS POR LA OFICINA DE ASEGURAMIENTO DE LA CALIDAD, LAS FACULTADES Y EL MINISTERIO DE EDUCACIÓN, APOYAR EN LA PRESENTACIÓN DE INFORMES MENSUALES SOBRE EL AVANCE DE LOS PROGRAMAS ASIGNADOS Y EN LA ELABORACIÓN DE ACTAS DE REUNIONES DESARROLLADAS EN TORNO A LA EJECUCIÓN DE SUS ACTIVIDADES, APOYAR EN LA ASISTENCIA A LOS CONSEJOS DE PROGRAMAS DE LA FACULTAD DE CIENCIAS EMPRESARIALES Y ECONÓMICAS COMO DELEGADO DE LA DIRECTORA DEL CENTRO DE POSGRADOS Y FORMACIÓN CONTINUA, ASÍ COMO EN LA GESTIÓN DE INDICADORES ACADÉMICOS</t>
  </si>
  <si>
    <t>https://community.secop.gov.co/Public/Tendering/ContractNoticePhases/View?PPI=CO1.PPI.32794360&amp;isFromPublicArea=True&amp;isModal=False</t>
  </si>
  <si>
    <t>OPSP-CPF-0048-2024</t>
  </si>
  <si>
    <t>CO1.REQ.6463181</t>
  </si>
  <si>
    <t>APOYAR  EN EL DISEÑO, PUBLICIDAD E IDENTIDAD CORPORATIVA DEL CENTRO DE POSGRADOS Y FORMACIÓN CONTINUA, ASÍ COMO EN LA REVISIÓN Y ACTUALIZACIÓN DE LAS PRODUCCIONES GRÁFICAS Y DISEÑOS PUBLICITARIOS DE LOS PROGRAMAS ACTUALES Y NUEVOS, APOYAR EN LA DIAGRAMACIÓN DE DIAPOSITIVAS REQUERIDAS POR LA DIRECCIÓN DEL CENTRO DE POSGRADOS Y FORMACIÓN CONTINUA, APOYAR EN LA REALIZACIÓN DE TODAS LAS CREACIONES DE LAS ANIMACIONES 2D Y 3D CON REFERENCIA DE LOS PROGRAMAS EXISTENTES Y DE LOS NUEVOS PROGRAMAS DEL CENTRO DE POSGRADOS Y FORMACIÓN CONTINUA, APOYAR EN LA ELABORACIÓN DE ACTAS DE REUNIONES DESARROLLADAS EN TORNO A LA EJECUCIÓN DE SUS ACTIVIDADES</t>
  </si>
  <si>
    <t>https://community.secop.gov.co/Public/Tendering/ContractNoticePhases/View?PPI=CO1.PPI.32795403&amp;isFromPublicArea=True&amp;isModal=False</t>
  </si>
  <si>
    <t>OAG-CPF-0049-2024</t>
  </si>
  <si>
    <t>CO1.REQ.6463717</t>
  </si>
  <si>
    <t>APOYAR EN LA ASIGNACIÓN Y SEÑALIZACIÓN DE LOS ESPACIOS FÍSICOS PARA LAS CLASES DE DIPLOMADOS, ESPECIALIZACIONES, MAESTRÍAS Y DOCTORADOS DEL CENTRO DE POSGRADOS Y FORMACIÓN CONTINUA, APOYAR EN TODO LO RELACIONADO CON EL REQUERIMIENTO DE EQUIPOS AUDIOVISUALES Y SERVICIOS DE CAFETERÍA NECESARIOS PARA ATENDER LAS CLASES DE LOS PROGRAMAS DEL CENTRO DE POSGRADOS Y FORMACIÓN CONTINUA, APOYAR EN LA CREACIÓN DE CUENTAS, VERIFICACIÓN DE DOCUMENTACIÓN CONTRACTUAL, APROBACIÓN Y CARGUE DE CONTRATOS EN LA PLATAFORMA SIGEP, APOYAR EN EL REGISTRO Y CARGUE DE INFORMACIÓN EN LAS PLATAFORMAS SECOP I Y SECOP II, INCLUYENDO LA CONTRATACIÓN Y SOPORTES DE PAGOS, APOYAR EN LA ELABORACIÓN DE INFORMES RELACIONADOS CON LAS PLATAFORMAS SIGEP, SECOP I Y II, Y EN LA DESCARGA DE COMPROBANTES DE EGRESOS DEL SINAP, APOYAR EN LA ELABORACIÓN DE ACTAS DE REUNIONES DESARROLLADAS EN TORNO A LA EJECUCIÓN DE SUS ACTIVIDADES</t>
  </si>
  <si>
    <t>https://community.secop.gov.co/Public/Tendering/ContractNoticePhases/View?PPI=CO1.PPI.32795822&amp;isFromPublicArea=True&amp;isModal=False</t>
  </si>
  <si>
    <t>OAG-CPF-0050-2024</t>
  </si>
  <si>
    <t>CO1.REQ.6463573</t>
  </si>
  <si>
    <t>APOYAR LA ATENCIÓN DE LOS USUARIOS DEL CENTRO DE POSGRADOS Y FORMACIÓN CONTINUA DESDE LOS DIFERENTES CANALES DE DIFUSIÓN E INFORMACIÓN, APOYAR EN LA LOGÍSTICA DE LOS EVENTOS Y SESIONES EDUCATIVAS REALIZADOS POR EL CENTRO DE POSGRADOS Y FORMACIÓN CONTINUA, APOYAR EN LA ORGANIZACIÓN DE LOS PROCESOS DE MERCADEO Y EN EL SEGUIMIENTO DE LEADS GENERADOS EN LAS CAMPAÑAS PUBLICITARIAS DE LAS REDES SOCIALES, APOYAR EN LA VERIFICACIÓN Y ACTUALIZACIÓN DE LA PÁGINA WEB DEL CENTRO DE POSGRADOS Y FORMACIÓN CONTINUA, APOYAR EN LA ELABORACIÓN DE ACTAS DE REUNIONES DESARROLLADAS EN TORNO A LA EJECUCIÓN DE SUS ACTIVIDADES</t>
  </si>
  <si>
    <t>https://community.secop.gov.co/Public/Tendering/ContractNoticePhases/View?PPI=CO1.PPI.32796254&amp;isFromPublicArea=True&amp;isModal=False</t>
  </si>
  <si>
    <t>OAG-CPF-0051-2024</t>
  </si>
  <si>
    <t>CO1.REQ.6463455</t>
  </si>
  <si>
    <t>APOYAR EL DISEÑO DE PIEZAS PUBLICITARIAS E INFORMATIVAS DE LOS PROGRAMAS DEL CENTRO DE POSGRADOS Y FORMACIÓN CONTINUA,  APOYAR EN LA DIAGRAMACIÓN DE DIAPOSITIVAS REQUERIDAS POR LA DIRECCIÓN DEL CENTRO DE POSGRADOS Y FORMACIÓN CONTINUA, APOYAR EL DESARROLLO Y MONTAJE DE INTERFACES GRÁFICAS DE LOS SISTEMAS DE INFORMACIÓN WEB.</t>
  </si>
  <si>
    <t>https://community.secop.gov.co/Public/Tendering/ContractNoticePhases/View?PPI=CO1.PPI.32796672&amp;isFromPublicArea=True&amp;isModal=False</t>
  </si>
  <si>
    <t>OPSP-CPF-0052-2024</t>
  </si>
  <si>
    <t>CO1.REQ.6463475</t>
  </si>
  <si>
    <t>APOYAR EN LA COORDINACIÓN DE LA CONSTRUCCIÓN DE NUEVOS PROGRAMAS Y PROCESOS DE AUTOEVALUACIÓN PARA RENOVACIÓN DE REGISTRO CALIFICADO,  APOYAR EN LA IMPLEMENTACIÓN DE INICIATIVAS PARA EL MEJORAMIENTO DE LA CALIDAD ACADÉMICA DE LOS POSGRADOS, APOYAR A LA DIRECCIÓN EN EL ANÁLISIS Y GESTIÓN DE INDICADORES ACADÉMICOS, APOYAR EN LOS PROCESOS Y DESARROLLO DE LAS ACTIVIDADES ACADÉMICAS DE LOS DIFERENTES PROGRAMAS DEL CENTRO DE POSGRADOS Y FORMACIÓN CONTINUA,  APOYAR EN LA FORMULACIÓN Y EJECUCIÓN DE LAS POLÍTICAS, PLANES, PROYECTOS, PROCESOS Y NORMATIVA INSTITUCIONAL, APOYAR EN LA ESTANDARIZACIÓN DE LOS PROCESOS, PROCEDIMIENTOS, FORMATOS, GUÍAS, INSTRUCTIVOS DEL CENTRO DE POSGRADOS Y FORMACIÓN CONTINUA, DE ACUERDO A LOS LINEAMIENTOS ESTABLECIDOS DESDE EL GRUPO DE GESTIÓN DE LA CALIDAD, APOYAR EN LA IMPLEMENTACIÓN DE EVALUACIÓN DOCENTE EN LOS POSGRADOS,  APOYAR EN LA ELABORACIÓN DE ACTAS DE REUNIONES DESARROLLADAS EN TORNO A LA EJECUCIÓN DE SUS ACTIVIDADES</t>
  </si>
  <si>
    <t>https://community.secop.gov.co/Public/Tendering/ContractNoticePhases/View?PPI=CO1.PPI.32797128&amp;isFromPublicArea=True&amp;isModal=False</t>
  </si>
  <si>
    <t>OPSP-CPF-0053-2024</t>
  </si>
  <si>
    <t>CO1.REQ.6464058</t>
  </si>
  <si>
    <t>APOYAR EN LOS PROCESOS DE CREACIÓN, PRESENTACIÓN Y VIRTUALIZACIÓN DE NUEVOS PROGRAMAS DE LA FACULTAD DE CIENCIAS DE LA SALUD,  APOYAR AL CENTRO DE POSGRADOS Y FORMACIÓN CONTINUA, EN ARTICULACIÓN CON LA OFICINA DE ASEGURAMIENTO DE LA CALIDAD, EN LOS PROCESOS DE AUTOEVALUACIÓN, MODIFICACIÓN Y RENOVACIÓN DE REGISTROS CALIFICADOS DE LOS PROGRAMAS DE POSGRADO DE LA FACULTAD DE CIENCIAS DE LA SALUD, APOYAR EN LA REVISIÓN DE ESTILO, GRAMÁTICA Y REDACCIÓN DE DOCUMENTOS REQUERIDOS PARA LA SOLICITUD Y RENOVACIÓN DE REGISTROS CALIFICADOS, ASÍ COMO EN LA ORGANIZACIÓN DE EVIDENCIAS Y ANEXOS TÉCNICOS PARA EL CARGUE DE DOCUMENTOS EN EL SACES, APOYAR EN LA ASISTENCIA A REUNIONES PROGRAMADAS POR LA OFICINA DE ASEGURAMIENTO DE LA CALIDAD, LAS FACULTADES Y EL MINISTERIO DE EDUCACIÓN, RELACIONADAS CON CAPACITACIONES Y SOCIALIZACIONES SOBRE LA NORMATIVIDAD VIGENTE,  APOYAR EN LA PRESENTACIÓN DE INFORMES MENSUALES SOBRE EL AVANCE DE LOS PROGRAMAS ASIGNADOS Y EN LA ELABORACIÓN DE ACTAS DE REUNIONES DESARROLLADAS EN TORNO A LA EJECUCIÓN DE SUS ACTIVIDADES</t>
  </si>
  <si>
    <t>https://community.secop.gov.co/Public/Tendering/ContractNoticePhases/View?PPI=CO1.PPI.32797906&amp;isFromPublicArea=True&amp;isModal=False</t>
  </si>
  <si>
    <t>OPSP-CPF-0054-2024</t>
  </si>
  <si>
    <t>CO1.REQ.6473560</t>
  </si>
  <si>
    <t>APOYAR EN LA AUTOEVALUACIÓN, MODIFICACIÓN Y RENOVACIÓN DEL REGISTRO CALIFICADO DEL PROGRAMA MAESTRÍA EN ENSEÑANZA DE LAS MATEMÁTICAS, INCLUYENDO LA REVISIÓN DE ESTILO, GRAMÁTICA Y REDACCIÓN DE LOS DOCUMENTOS REQUERIDOS, APOYAR EN LA ORGANIZACIÓN DE LAS EVIDENCIAS Y ANEXOS TÉCNICOS DEL PROGRAMA MAESTRÍA EN ENSEÑANZA DE LAS MATEMÁTICAS PARA EL CARGUE DE LOS DOCUMENTOS EN LA PLATAFORMA SACES, APOYAR EN LA ASISTENCIA A REUNIONES PROGRAMADAS POR LA OFICINA DE ASEGURAMIENTO DE LA CALIDAD, LA FACULTAD DE CIENCIAS DE LA EDUCACIÓN Y EL MINISTERIO DE EDUCACIÓN, RELACIONADAS CON LA RENOVACIÓN DEL REGISTRO CALIFICADO DEL PROGRAMA MAESTRÍA EN ENSEÑANZA DE LAS MATEMÁTICAS, Y EN LA ELABORACIÓN DE ACTAS DE DICHAS REUNIONES</t>
  </si>
  <si>
    <t>IRENE PATRICIA LEGUISAMO PEÑATE</t>
  </si>
  <si>
    <t>https://community.secop.gov.co/Public/Tendering/ContractNoticePhases/View?PPI=CO1.PPI.32837773&amp;isFromPublicArea=True&amp;isModal=False</t>
  </si>
  <si>
    <t>OPSP-CPF-0055-2024</t>
  </si>
  <si>
    <t>CO1.REQ.6486814</t>
  </si>
  <si>
    <t>APOYAR EN LA REALIZACIÓN DE VISITAS A ENTIDADES DE ORDEN PÚBLICO Y PRIVADO PARA LA PUBLICIDAD Y VENTA DE LOS PROGRAMAS DE POSGRADO Y FORMACIÓN CONTINUA DE LA INSTITUCIÓN, APOYAR EN LA GESTIÓN DE CONVENIOS CON EMPRESAS PÚBLICAS Y PRIVADAS DE LA REGIÓN, APOYAR EN LA LOGÍSTICA DE LOS EVENTOS Y SESIONES EDUCATIVAS REALIZADOS POR EL CENTRO DE POSGRADOS Y FORMACIÓN CONTINUA, APOYAR EN EL SEGUIMIENTO DE LEADS GENERADOS EN LAS CAMPAÑAS PUBLICITARIAS DE LAS REDES SOCIALES, APOYAR EN LA ELABORACIÓN DE ACTAS DE REUNIONES DESARROLLADAS EN TORNO A LA EJECUCIÓN DE SUS ACTIVIDADES</t>
  </si>
  <si>
    <t>https://community.secop.gov.co/Public/Tendering/ContractNoticePhases/View?PPI=CO1.PPI.32889274&amp;isFromPublicArea=True&amp;isModal=False</t>
  </si>
  <si>
    <t>OPSP-CPF-0056-2024</t>
  </si>
  <si>
    <t>CO1.REQ.6501540</t>
  </si>
  <si>
    <t>APOYAR EN LOS PROCESOS DE CREACIÓN, PRESENTACIÓN Y VIRTUALIZACIÓN DE NUEVOS PROGRAMAS DE LA FACULTAD DE CIENCIAS DE LA SALUD, APOYAR AL CENTRO DE POSGRADOS Y FORMACIÓN CONTINUA, EN ARTICULACIÓN CON LA OFICINA DE ASEGURAMIENTO DE LA CALIDAD, EN LOS PROCESOS DE AUTOEVALUACIÓN, MODIFICACIÓN Y RENOVACIÓN DE REGISTROS CALIFICADOS DE LOS PROGRAMAS DE POSGRADO DE LA FACULTAD DE CIENCIAS DE LA SALUD, APOYAR EN LA REVISIÓN DE ESTILO, GRAMÁTICA Y REDACCIÓN DE DOCUMENTOS REQUERIDOS PARA LA SOLICITUD Y RENOVACIÓN DE REGISTROS CALIFICADOS, ASÍ COMO EN LA ORGANIZACIÓN DE EVIDENCIAS Y ANEXOS TÉCNICOS PARA EL CARGUE DE DOCUMENTOS EN EL SACES, APOYAR EN LA ASISTENCIA A REUNIONES PROGRAMADAS POR LA OFICINA DE ASEGURAMIENTO DE LA CALIDAD, LAS FACULTADES Y EL MINISTERIO DE EDUCACIÓN, RELACIONADAS CON CAPACITACIONES Y SOCIALIZACIONES SOBRE LA NORMATIVIDAD VIGENTE, APOYAR EN LA PRESENTACIÓN DE INFORMES MENSUALES SOBRE EL AVANCE DE LOS PROGRAMAS ASIGNADOS Y EN LA ELABORACIÓN DE ACTAS DE REUNIONES DESARROLLADAS EN TORNO A LA EJECUCIÓN DE SUS ACTIVIDADES</t>
  </si>
  <si>
    <t>https://community.secop.gov.co/Public/Tendering/ContractNoticePhases/View?PPI=CO1.PPI.32953165&amp;isFromPublicArea=True&amp;isModal=False</t>
  </si>
  <si>
    <t>OPSP-CPF-0057-2024</t>
  </si>
  <si>
    <t>CO1.REQ.6501382</t>
  </si>
  <si>
    <t>APOYAR EN LA CREACIÓN, MODIFICACIÓN Y RENOVACIÓN DE LOS REGISTROS CALIFICADOS DE LOS PROGRAMAS DE POSGRADO DE LA FACULTAD DE CIENCIAS EMPRESARIALES Y ECONÓMICAS, EN COORDINACIÓN CON LA OFICINA DE ASEGURAMIENTO DE LA CALIDAD, APOYAR EN EL CARGUE DE PROGRAMAS ANTE LA PLATAFORMA SACES DEL MINISTERIO DE EDUCACIÓN, EN COLABORACIÓN CON LA OFICINA DE ASEGURAMIENTO DE LA CALIDAD, APOYAR EN LA REDACCIÓN Y PRESENTACIÓN DE INFORMES DE AUTOEVALUACIÓN DE LOS PROGRAMAS DE POSGRADO ASIGNADOS, INCLUYENDO LAS EVIDENCIAS CORRESPONDIENTES, APOYAR EN LA PARTICIPACIÓN DE REUNIONES PROGRAMADAS POR LA OFICINA DE ASEGURAMIENTO DE LA CALIDAD, FACULTADES Y MINISTERIO DE EDUCACIÓN, RELACIONADAS CON AUTOEVALUACIONES Y NORMATIVAS VIGENTES, APOYAR EN LA INTERACCIÓN CON GRUPOS DE INTERÉS EN PROCESOS ADMINISTRATIVOS Y ACADÉMICOS DEL CENTRO DE POSGRADOS Y FORMACIÓN CONTINUA, APOYAR EN LA ELABORACIÓN DE ACTAS DE REUNIONES EN TORNO A LA EJECUCIÓN DE SUS ACTIVIDADES</t>
  </si>
  <si>
    <t>https://community.secop.gov.co/Public/Tendering/ContractNoticePhases/View?PPI=CO1.PPI.32955040&amp;isFromPublicArea=True&amp;isModal=False</t>
  </si>
  <si>
    <t>OPSP-CPF-0058-2024</t>
  </si>
  <si>
    <t>CO1.REQ.6503566</t>
  </si>
  <si>
    <t>APOYAR EN LOS PROCESOS DE CREACIÓN, PRESENTACIÓN Y VIRTUALIZACIÓN DE NUEVOS PROGRAMAS DE LA FACULTAD DE HUMANIDADES. 2. APOYAR AL CENTRO DE POSGRADOS Y FORMACIÓN CONTINUA, EN ARTICULACIÓN CON LA OFICINA DE ASEGURAMIENTO DE LA CALIDAD, EN LOS PROCESOS DE AUTOEVALUACIÓN, MODIFICACIÓN Y RENOVACIÓN DE REGISTROS CALIFICADOS DE LOS PROGRAMAS DE POSGRADO DE LA FACULTAD DE HUMANIDADES. 3. APOYAR EN LA REVISIÓN DE ESTILO, GRAMÁTICA Y REDACCIÓN DE DOCUMENTOS REQUERIDOS PARA LA SOLICITUD Y RENOVACIÓN DE REGISTROS CALIFICADOS, ASÍ COMO EN LA ORGANIZACIÓN DE EVIDENCIAS Y ANEXOS TÉCNICOS PARA EL CARGUE DE DOCUMENTOS EN EL SACES. 4. APOYAR EN LA ASISTENCIA A REUNIONES PROGRAMADAS POR LA OFICINA DE ASEGURAMIENTO DE LA CALIDAD, LAS FACULTADES Y EL MINISTERIO DE EDUCACIÓN, RELACIONADAS CON CAPACITACIONES Y SOCIALIZACIONES SOBRE LA NORMATIVIDAD VIGENTE. 5. APOYAR EN LA PRESENTACIÓN DE INFORMES MENSUALES SOBRE EL AVANCE DE LOS PROGRAMAS ASIGNADOS Y EN LA ELABORACIÓN DE ACTAS DE REUNIONES DESARROLLADAS EN TORNO A LA EJECUCIÓN DE SUS ACTIVIDADES</t>
  </si>
  <si>
    <t>https://community.secop.gov.co/Public/Tendering/ContractNoticePhases/View?PPI=CO1.PPI.32964661&amp;isFromPublicArea=True&amp;isModal=False</t>
  </si>
  <si>
    <t>OAG-CPF-0059-2024</t>
  </si>
  <si>
    <t>CO1.REQ.6504848</t>
  </si>
  <si>
    <t>APOYAR EN LA ELABORACIÓN, SEGUIMIENTO Y EJECUCIÓN DEL PRESUPUESTO DE LOS PROGRAMAS DEL CENTRO DE POSGRADOS Y FORMACIÓN CONTINUA, APOYAR EN EL SEGUIMIENTO, GESTIÓN Y COBRANZA DE LA CARTERA DE LOS PROGRAMAS DE POSGRADO, APOYAR EN LA ELABORACIÓN DEL COSTEO DE LOS PROGRAMAS DE POSGRADO, APOYAR EN LA PROMOCIÓN Y GESTIÓN DE ACTIVIDADES DE MERCADEO DE LOS PROGRAMAS DE POSGRADO Y FORMACIÓN CONTINUA DE LA INSTITUCIÓN</t>
  </si>
  <si>
    <t>https://community.secop.gov.co/Public/Tendering/ContractNoticePhases/View?PPI=CO1.PPI.32967590&amp;isFromPublicArea=True&amp;isModal=False</t>
  </si>
  <si>
    <t>OPSP-CPF-0060-2024</t>
  </si>
  <si>
    <t>CO1.REQ.6504958</t>
  </si>
  <si>
    <t>APOYAR EN LA ELABORACIÓN TÉCNICA DEL PRESUPUESTO ANUAL DE FUNCIONAMIENTO DEL PROGRAMA, APOYAR EN LA GESTIÓN, SEGUIMIENTO, CONTROL Y EVALUACIÓN TÉCNICA DE LA EJECUCIÓN PRESUPUESTAL DEL PROGRAMA, EN EL MARCO DE LOS PROCESOS Y PROCEDIMIENTOS INSTITUCIONALES, APOYAR EN EL SEGUIMIENTO Y GESTIÓN DE LA CARTERA FINANCIERA DEL DOCTORADO, APOYAR EN LA ELABORACIÓN Y ANÁLISIS DE REPORTES ADMINISTRATIVOS Y FINANCIEROS DEL DOCTORADO, APOYAR EN LA CONSTRUCCIÓN Y MANEJO DE BASES DE DATOS, APOYAR EN LA GESTIÓN DE LOS PROCESOS DE  VINCULACIÓN Y EVALUACIÓN DE LOS DOCENTES INVITADOS AL DOCTORADO, APOYAR EN LA GESTIÓN DE LOS PROCESOS DE DESPLAZAMIENTO, HOSPEDAJE, ATENCIÓN Y DE PAGO A LOS DOCENTES INVITADOS PARA REALIZACIÓN DE SEMINARIOS, TALLERES, SUFICIENCIAS INVESTIGATIVAS Y DEFENSAS DE TESIS DOCTORALES, APOYAR EN LA GESTIÓN DE LOS RECURSOS DE APOYO TÉCNICO Y LOGÍSTICO PARA EL FUNCIONAMIENTO DEL DOCTORADO, APOYAR EN LA SISTEMATIZACIÓN DE LAS ACTAS DE REUNIONES DEL EQUIPO ACADÉMICO DEL DOCTORADO, APOYAR EN LA DOCUMENTACIÓN DE LOS PROCESOS DE GESTIÓN ADMINISTRATIVA Y FINANCIERA DEL DOCTORADO EN EL MARCO DEL SGC DE LA INSTITUCIÓN (SISTEMA COGUI), APOYAR EN LA RECEPCIÓN Y ENVÍO DE CORRESPONDENCIA, ATENCIÓN TELEFÓNICA Y DIGITAL, SISTEMATIZACIÓN DEL ARCHIVO DOCUMENTAL (FÍSICO Y DIGITAL) DEL DOCTORADO, APOYAR AL PROFESIONAL PARA LA FORMULACIÓN, SEGUIMIENTO Y EVALUACIÓN DEL PLAN DE ACCIÓN DEL DOCTORADO, APOYAR EN EL CONTROL DE ACTIVIDADES DE ADMINISTRACIÓN, POR MEDIO DE INFORMES ESTADÍSTICOS PERIÓDICOS PARA LAS ACTIVIDADES DE LAS ÁREAS ADMINISTRATIVAS, APOYAR CON EL CONTROL Y SEGUIMIENTO A DOCENTES INVITADOS, CONTRATOS, EQUIPOS, AL BUEN USO Y ADMINISTRACIÓN DE LOS RECURSOS ASIGNADOS AL PROGRAMA, APOYAR ADMINISTRATIVAMENTE EN EL PROCESO DE MATRÍCULA REGISTRO DE LOS ESTUDIANTES DE LAS COHORTES 84-7, 72-6, 66-5, 58-4, 50-3, 40-2 Y 35-1 DEL DOCTORADO, APOYAR EN LA ASISTENCIA A LAS ACTIVIDADES GENERALES PROGRAMADAS POR LA FACULTAD DE CIENCIAS DE LA EDUCACIÓN Y LA DIRECCIÓN DE CENTRO DE POSTGRADOS Y FORMACIÓN CONTINUA, APOYAR EN LA ELABORACIÓN Y PRESENTACIÓN DE INFORMES E INFORMACIÓN SOLICITADA POR LA RED DE UNIVERSIDADES ESTATALES DE COLOMBIA – RUDECOLOMBIA</t>
  </si>
  <si>
    <t xml:space="preserve">ALEXANDER ORTIZ OCAÑA </t>
  </si>
  <si>
    <t>https://community.secop.gov.co/Public/Tendering/ContractNoticePhases/View?PPI=CO1.PPI.32967896&amp;isFromPublicArea=True&amp;isModal=False</t>
  </si>
  <si>
    <t>OPSP-CPF-0061-2024</t>
  </si>
  <si>
    <t>CO1.REQ.6519833</t>
  </si>
  <si>
    <t>APOYAR EN LOS PROCESOS DE AUTOEVALUACIÓN Y RENOVACIÓN DE REGISTROS CALIFICADOS DE LOS PROGRAMAS MAESTRÍA EN ENSEÑANZA DEL LENGUAJE Y LA LENGUA CASTELLANA Y MAESTRÍA EN ENSEÑANZA DE LAS CIENCIAS NATURALES, APOYAR EN LA REVISIÓN DE ESTILO, GRAMÁTICA Y REDACCIÓN DE DOCUMENTOS REQUERIDOS PARA LA SOLICITUD Y RENOVACIÓN DE REGISTROS CALIFICADOS, ASÍ COMO EN LA ORGANIZACIÓN DE EVIDENCIAS Y ANEXOS TÉCNICOS PARA EL CARGUE DE DOCUMENTOS EN EL SACES, APOYAR EN LA ASISTENCIA A REUNIONES PROGRAMADAS POR LA OFICINA DE ASEGURAMIENTO DE LA CALIDAD, LA FACULTAD Y EL MINISTERIO DE EDUCACIÓN, RELACIONADAS CON CAPACITACIONES Y SOCIALIZACIONES SOBRE LA NORMATIVIDAD VIGENTE, APOYAR EN LA PRESENTACIÓN DE INFORMES MENSUALES SOBRE EL AVANCE DE LOS PROGRAMAS ASIGNADOS Y EN LA ELABORACIÓN DE ACTAS DE REUNIONES DESARROLLADAS EN TORNO A LA EJECUCIÓN DE SUS ACTIVIDADES.</t>
  </si>
  <si>
    <t>LORENA BERMUDEZ CASTAÑEDA</t>
  </si>
  <si>
    <t>https://community.secop.gov.co/Public/Tendering/ContractNoticePhases/View?PPI=CO1.PPI.33034664&amp;isFromPublicArea=True&amp;isModal=False</t>
  </si>
  <si>
    <t>OPSP-CPF-0062-2024</t>
  </si>
  <si>
    <t>CO1.REQ.6601445</t>
  </si>
  <si>
    <t>APOYAR LA PLANIFICACIÓN, COORDINACIÓN Y EJECUCIÓN DE CAMPAÑAS PUBLICITARIAS EN META Y GOOGLE ADS. ESTO INCLUYE LA SELECCIÓN DE MEDIOS ADECUADOS, SEGUIMIENTO Y ANÁLISIS DE RESULTADOS. 2. APOYAR LA ORGANIZACIÓN Y EJECUCIÓN DE TRANSMISIONES EN VIVO Y EVENTOS EN FACEBOOK. 3. APOYAR EL SEGUIMIENTO A LA PARRILLA DE CONTENIDOS DEL CENTRO DE POSGRADOS Y FORMACIÓN CONTINUA. 4. APOYAR LA OPTIMIZACIÓN DE LOS DISEÑOS Y LAS CAMPAÑAS PARA MAXIMIZAR SU IMPACTO</t>
  </si>
  <si>
    <t>https://community.secop.gov.co/Public/Tendering/ContractNoticePhases/View?PPI=CO1.PPI.33384517&amp;isFromPublicArea=True&amp;isModal=False</t>
  </si>
  <si>
    <t>OPSP-CPF-0063-2024</t>
  </si>
  <si>
    <t>CO1.REQ.6609030</t>
  </si>
  <si>
    <t>APOYAR EN LA COORDINACIÓN ACADÉMICA, ADMINISTRATIVA Y LOGÍSTICA RELACIONADA CON EL FUNCIONAMIENTO Y DESARROLLO DE LOS DIPLOMADOS Y DEMÁS ACTIVIDADES DESARROLLADAS EN EL MARCO DE LA ACEPTACIÓN DE OFERTA SUSCRITA CON POSITIVA ARL, APOYAR EN LA ORGANIZACIÓN DE PROCESOS DE INSCRIPCIÓN Y SEGUIMIENTO DEL PAGO DE LAS MATRÍCULAS DE LOS PARTICIPANTES DE DIPLOMADOS, APOYAR EN EL SEGUIMIENTO DE LAS SESIONES SINCRÓNICAS Y ASINCRÓNICAS, APOYAR EN LA ORGANIZACIÓN Y GESTIÓN PARA LA ENTREGA OPORTUNA DE LOS CERTIFICADOS A LOS ESTUDIANTES, APOYAR EN LA CONSOLIDACIÓN DE INFORME DE CUMPLIMIENTO POR PARTE DE DOCENTES Y GESTIONAR LOS TRAMITES DE PAGOS CON LAS DEPENDENCIAS ENCARGADA, APOYAR EN LA ELABORACIÓN DE INFORMES GENERALES DEL DESARROLLO DE LOS DIPLOMADOS</t>
  </si>
  <si>
    <t>https://community.secop.gov.co/Public/Tendering/ContractNoticePhases/View?PPI=CO1.PPI.33414591&amp;isFromPublicArea=True&amp;isModal=False</t>
  </si>
  <si>
    <t>OPSP-CPF-0064-2024</t>
  </si>
  <si>
    <t>CO1.REQ.6620633</t>
  </si>
  <si>
    <t>APOYAR EN LA CREACIÓN Y APLICACIÓN DE ESTRATEGIAS DE MARKETING QUE GARANTICEN LA DIFUSIÓN DE LA OFERTA ACADÉMICA Y LA VENTA DE SERVICIOS DEL CENTRO, APOYAR EN LA PLANIFICACIÓN Y COORDINACIÓN DE LA PARTICIPACIÓN DEL CENTRO DE POSGRADOS EN EVENTOS ACADÉMICOS, COMERCIALES Y FERIAS INSTITUCIONALES, ASEGURANDO UNA PRESENCIA DESTACADA, APOYAR EN LA COORDINACIÓN DE LA EJECUCIÓN DE CAMPAÑAS PUBLICITARIAS Y PROMOCIONALES, OPTIMIZANDO EL USO DE RECURSOS Y MAXIMIZANDO EL ALCANCE, APOYAR EN LA COLABORACIÓN ESTRECHA ENTRE EL CENTRO DE POSGRADOS Y FORMACIÓN CONTINUA Y LAS DEMÁS DEPENDENCIAS DE LA UNIVERSIDAD PARA ASEGURAR LA ALINEACIÓN DE LOS ESFUERZOS DE MARKETING CON LOS OBJETIVOS GENERALES DE LA INSTITUCIÓN,  APOYAR EN LA COORDINACIÓN DE LA CREACIÓN DE CONTENIDO PARA REDES SOCIALES Y MATERIAL PUBLICITARIO, GARANTIZANDO QUE LOS MENSAJES SEAN COHERENTES Y ATRACTIVOS, APOYAR EN LA COORDINACIÓN Y LIDERAZGO DEL EQUIPO DE ATENCIÓN AL CLIENTE Y VENTAS A TRAVÉS DE TODOS LOS CANALES DISPONIBLES, MEJORANDO LA EXPERIENCIA DEL USUARIO, APOYAR EN LA ELABORACIÓN DE ACTAS DE REUNIONES RELACIONADAS CON LA EJECUCIÓN DE ACTIVIDADES DE MARKETING, ASEGURANDO UN SEGUIMIENTO ADECUADO Y LA IMPLEMENTACIÓN DE ACCIONES ACORDADAS</t>
  </si>
  <si>
    <t>LAURA ACEVEDO NAVARRO</t>
  </si>
  <si>
    <t>https://community.secop.gov.co/Public/Tendering/ContractNoticePhases/View?PPI=CO1.PPI.33462273&amp;isFromPublicArea=True&amp;isModal=False</t>
  </si>
  <si>
    <t>https://community.secop.gov.co/Public/Tendering/ContractNoticePhases/View?PPI=CO1.PPI.34098123&amp;isFromPublicArea=True&amp;isModal=False</t>
  </si>
  <si>
    <t xml:space="preserve">FABIO ANDRES FERNANDEZ PINTO </t>
  </si>
  <si>
    <t>2024-08-30 / 2024-08-27</t>
  </si>
  <si>
    <t>1983 - 2018</t>
  </si>
  <si>
    <t>ESCALERA S.A.S.</t>
  </si>
  <si>
    <t>La presente orden tiene por objeto: SERVICIO CATERIN REQUERIDO PARA EL LANZAMIENTO DEL TALLER DEL VOLUNTARIADO UNIMAGDALENA, EN EL MARCO DEL FONDO DE EXTENSION - PROMOCIÓN DE ALIANZAS PÚBLICO Y PRIVADAS, COOPERACIÓN NACIONAL E INTERNACIONAL PARA LA CREACIÓN DE VALOR SOCIAL EN EL TERRITORIO</t>
  </si>
  <si>
    <t>CO1.REQ.6782084</t>
  </si>
  <si>
    <t>OPS-VEX-0370-2024</t>
  </si>
  <si>
    <t>https://community.secop.gov.co/Public/Tendering/ContractNoticePhases/View?PPI=CO1.PPI.34096178&amp;isFromPublicArea=True&amp;isModal=False</t>
  </si>
  <si>
    <t xml:space="preserve">ALEXANDER ALFONSO BAYONA QUINTERO </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</si>
  <si>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 operativa y seguimiento con el equipo de trabajo nacional y territorial, para el desarrollo de las estrategias de atención, la planeación, el proceso psicosocial y pedagógico, organización de horarios, cronogramas y agendas, análisis de propuestas de mejora y análisis de resultados, entre otros de acuerdo con las orientaciones del Manual Operativo. 3. Liderar y desarrollar experiencias en las estrategias de atención con las niñas, los niños, adolescentes, sus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Diligenciar y reportar en los sistemas de información establecidos por el ICBF la información requerida por el supervisor del contrato. 6. Realizar reportes periódicos, Insumos a respuestas de diferentes requerimientos, informes, boletines, presentaciones y demás solicitudes, de acuerdo con los criterios y en los términos definidos por el ICBF. 7. Apoyar la generar de acciones de articulación interinstitucional para la Implementación de la Modalidad atrapasueños. 8. Activar rutas de restablecimiento de derechos y generar movilización de actores que hacen parte del Sistema Nacional de Bienestar Familiar (SNBF), cuando se Identifiquen casos de niñas, niños, adolescentes y familias que se encuentran en riesgo o amenaza de vulneración de derechos; y hacerles seguimiento a estas situaciones durante la vigencia del contrato. 9. Apoyar la organización y gestión de la entrega de insumos, tales como materiales, refrigerios y olla comunitaria para las y los participantes, y demás elementos que definan el ICBF. 10. Generar estrategias de escucha activa con niñas, niños, adolescentes y familias a partir de diferentes metodologías en coherencia con el Manual Operativo. 11. Elaborar en articulación con el equipo de trabajo, la sistematización del proceso de atención a las niñas, niños, adolescentes, sus familias y comunidades. 12. Cumplir con las demás orientaciones y actividades que estén relacionadas con el objeto del contrato y requeridas por el supervisor, con calidad, oportunidad y pertinencia. 13. Realizar registro fotográfico del estado en el que se reciben los refrigerios por parte del operador contratado para e la ejecución del componente nutricional del contrato de aportes. 14. Realizar registro fotográfico de entrega de refrigerios a los niños en cada uno de los encuentros que se realicen durante la ejecución del contrato de aportes. 15. Verificar que los niños, niñas y adolescentes beneficiarios del proyecto diligencien la lista de asistencia a los encuentros y demás actividades que demanden la entrega de refrigerio, materiales y otros insumos necesarios para el desarrollo del proyecto. 16. Diligenciar y reportar en los sistemas de información establecidos por el ICBF la información de cada participante y estrategias de atención de la Modalidad.</t>
  </si>
  <si>
    <t>CO1.REQ.6781241</t>
  </si>
  <si>
    <t>OPSP-VEX-0369-2024</t>
  </si>
  <si>
    <t>https://community.secop.gov.co/Public/Tendering/ContractNoticePhases/View?PPI=CO1.PPI.34070022&amp;isFromPublicArea=True&amp;isModal=False</t>
  </si>
  <si>
    <t>La presente orden tiene por objeto la SUMINISTRO DE ELEMENTOS DE VISIBILIZACION Y DOTACIÓN REQUERIDOS PARA EL TALLER DEL LANZAMIENTO DEL VOLUNTARIADO UNIMAGDALENA Y NUEVAS FORMAS DE COOPERAR PARA LA CREACIÓN DE VALOR SOCIAL EN EL TERRITORIO. La propuesta hace parte integral de la presente orden.</t>
  </si>
  <si>
    <t>CO1.REQ.6774848</t>
  </si>
  <si>
    <t>OPS-VEX-0368-2024</t>
  </si>
  <si>
    <t>https://community.secop.gov.co/Public/Tendering/ContractNoticePhases/View?PPI=CO1.PPI.34095288&amp;isFromPublicArea=True&amp;isModal=False</t>
  </si>
  <si>
    <t>FAISSALES MAITTE BUSTAMANTE TORRES</t>
  </si>
  <si>
    <t>La presente orden tiene por objeto: La prestación de servicios profesionales en el marco del Contrato de Aportes No. 47003332024 suscrito entre el instituto Colombiano de Bienestar Familiar-ICBF y la Universidad del Magdalena, para el desarrollo de las siguientes actividades como Psicólogo(a): 1. Realizar la búsqueda activa de los potenciales participantes, de acuerdo con lo establecido en los documentos técnicos de la modalidad. 2 Realizar en articulación con el equipo de trabajo con cada uno de las y los adolescentes y jóvenes las sesiones de aplicación del perfil 360, el cual debe contar con su respectivo informe de análisis de este. 3. Realizar la sensibilización, inscripción y caracterización de la población objeto de la modalidad. 4. Conformar los grupos de las y los adolescentes y jóvenes vinculados, teniendo en cuenta su curso de vida, y su proximidad geográfica. 5. Realizar los planes de trabajo, cronogramas, estrategias y horarios para la realización de los encuentros de conexión para la salud mental y buen vivir, la prevención de riesgos específicos, Servicio de Escucha Activa y orientación, de acuerdo con lo establecido en los documentos técnicos de la modalidad. 6. Proponer y socializar los ajustes razonables de las experiencias y el material de apoyo, con el Gestor Metodológico, de acuerdo con las necesidades del territorio y la realidad de las y los participantes. 7. Entregar refrigerios para adolescentes y jovenes que asistan a cada encuentro a su cargo. 8. Realizar actividades de Escucha Activa con los participantes, de acuerdo con los lineamientos establecidos. 9. Construir y diligenciar de manera permanente una herramienta de seguimiento para registrar el proceso que se sigue con cada participante en las consejerias individuales. 10. Garantizar la confidencialidad de la información relacionada con las experiencias de vida de los participantes, que surja en el desarrollo del proceso de atención en acuerdo con los lineamientos y la jurisprudencia colombiana particularmente la ley 1090 de 2006 11. En aquellos casos que se requiera realizar activación de rutas de prevención o atención a los adolescentes y jóvenes, sus familias y las comunidades en donde habitan 12. Garantizar la adecuada implementación y reporte de la gestión documental definida por el ICBF de acuerdo con los documentos técnicos 13. Apoyar la realización de los informes de gestión y documentos técnicos en la periodicidad y puntualidad requerida por el ICBF. 14. Apoyar la estrategia de gestión de conocimiento en el marco de las acciones desarrolladas en el territorio. 15. Gestionar, articular y activar la oferta interinstitucional del territorio, para la garantia de los derechos de los adolescentes y jóvenes, y el fortalecimiento familiar y comunitario, asi como la activación de rutas, en caso de posibles vulneraciones o amenazas. 16. Asistir y participar en las reuniones programadas por la supervisión del contrato cuando sea convocado(a). 17. Asistir y participar en las jornadas de asistencia técnica y demás reuniones interdisciplinarias en la ejecución de la modalidad 18. Cumplir con las demás obligaciones que sean requeridas por el supervisor del contrato, que estén relacionadas con el objeto de este, con calidad, oportunidad y pertinencia. 19. Realizar registro fotográfico del estado en el que se reciben los refrigerios por parte del operador contratado para e la ejecución del componente nutricional del contrato de aportes. 20. Realizar registro fotográfico de entrega de refrigerios a los niños en cada uno de los encuentros que se realicen durante la ejecución del contrato de aportes. 21. Verificar que los niños, niñas y adolescentes beneficiarios del proyecto diligencien la lista de asistencia a los encuentros y demás actividades que demanden la entrega de refrigerio, materiales y otros insumos necesarios para el desarrollo del proyecto</t>
  </si>
  <si>
    <t>CO1.REQ.6780970</t>
  </si>
  <si>
    <t>OPSP-VEX-0367-2024</t>
  </si>
  <si>
    <t>https://community.secop.gov.co/Public/Tendering/ContractNoticePhases/View?PPI=CO1.PPI.34094615&amp;isFromPublicArea=True&amp;isModal=False</t>
  </si>
  <si>
    <t xml:space="preserve">LIZETH CAROLINA PALACIO MAESTRE </t>
  </si>
  <si>
    <t>La presente orden tiene por objeto la prestación de servicios profesionales en el marco del Contrato de Aportes No. 47003332024 suscrito entre el Instituto Colombiano de Bienestar Familiar ICBF y la Universidad del Magdalena, para el desarrollo de las siguientes actividades como Psicólogo(a):1. Realizar la búsqueda activa de los potenciales participantes, de acuerdo con lo establecido en los documentos técnicos de la modalidad. 2. Realizar en articulación con el equipo de trabajo con cada uno de las y los adolescentes y jóvenes las sesiones de aplicación del perfil 360, el cual debe contar con su respectivo informe de análisis de este. 3. Realizar la sensibilización, inscripción y caracterización de la población objeto de la modalidad. 4. Conformar los grupos de las y los adolescentes y jóvenes vinculados, teniendo en cuenta su curso de vida, y su proximidad geográfica. 5. Realizar los planes de trabajo, cronogramas, estrategias y horarios para la realización de los encuentros de conexión para la salud mental y buen vivir, la prevención de riesgos específicos, Servicio de Escucha Activa y orientación, de acuerdo con lo establecido en los documentos técnicos de la modalidad. 6. Proponer y socializar los ajustes razonables de las experiencias y el material de apoyo, con el Gestor Metodológico, de acuerdo con las necesidades del territorio y la realidad de las y los participantes. 7. Entregar refrigerios para adolescentes y jóvenes que asistan a cada encuentro a su cargo. 8. Realizar actividades de Escucha Activa con los participantes, de acuerdo con los lineamientos establecidos. 9. Construir y diligenciar de manera permanente una herramienta de seguimiento para registrar el proceso que se sigue con cada participante en las consejerías individuales. 10. Garantizar la confidencialidad de la información relacionada con las experiencias de vida de los participantes, que surja en el desarrollo del proceso de atención en acuerdo con los lineamientos y la jurisprudencia colombiana, particularmente la ley 1090 de 2006. 11. En aquellos casos que se requiera realizar activación de rutas de prevención o atención a los adolescentes y jóvenes, sus familias y las comunidades en donde habitan. 12. Garantizar la adecuada implementación y reporte de la gestión documental definida por el ICBF de acuerdo con los documentos técnicos. 13. Apoyar la realización de los informes de gestión y documentos técnicos en la periodicidad y puntualidad requerida por el ICBF. 14. Apoyar la estrategia de gestión de conocimiento en el marco de las acciones desarrolladas en el territorio. 15. Gestionar, articular y activar la oferta interinstitucional del territorio, para la garantía de los derechos de los adolescentes y jóvenes, y el fortalecimiento familiar y comunitario, así como la activación de rutas, en caso de posibles vulneraciones o amenazas. 16. Asistir y participar en las reuniones programadas por la supervisión del contrato cuando sea convocado(a). 17. Asistir y participar en las jornadas de asistencia técnica y demás reuniones interdisciplinarias en la ejecución de la modalidad. 18. Cumplir con las demás obligaciones que sean requeridas por el supervisor del contrato, que estén relacionadas con el objeto de este, con calidad, oportunidad y pertinencia. 19. Realizar registro fotográfico del estado en el que se reciben los refrigerios por parte del operador contratado para e la ejecución del componente nutricional del contrato de aportes. 20. Realizar registro fotográfico de entrega de refrigerios a los niños en cada uno de los encuentros que se realicen durante la ejecución del contrato de aportes. 21. Verificar que los niños, niñas y adolescentes beneficiarios del proyecto diligencien la lista de asistencia a los encuentros y demás actividades que demanden la entrega de refrigerio, materiales y otros insumos necesarios para el desarrollo del proyecto.</t>
  </si>
  <si>
    <t>CO1.REQ.6780691</t>
  </si>
  <si>
    <t>OPSP-VEX-0366-2024</t>
  </si>
  <si>
    <t>https://community.secop.gov.co/Public/Tendering/ContractNoticePhases/View?PPI=CO1.PPI.34093926&amp;isFromPublicArea=True&amp;isModal=False</t>
  </si>
  <si>
    <t xml:space="preserve">JORGUE IVAN UJUETA LIÑAN </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</si>
  <si>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operativa y seguimiento con el equipo de trabajo nacional y territorial, para el desarrollo de las estrategias de atención, la planeación, el proceso psicosocial y pedagógico, organización de horarios, cronogramas y agendas, análisis de propuestas de mejora y análisis de resultados, entre otros de acuerdo con las orientaciones del Manual Operativo. 3. Liderar y desarrollar experiencias en las estrategias de atención con las niñas, los niños, adolescentes, sus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Diligenciar y reportar en los sistemas de información establecidos por el ICBF la información requerida por el supervisor del contrato. 6. Realizar reportes periódicos, insumos a respuestas de diferentes requerimientos, informes, boletines, presentaciones y demás solicitudes, de acuerdo con los criterios y en los términos definidos por el ICBF. 7. Apoyar la generar de acciones de articulación interinstitucional para la implementación de la Modalidad atrapasueños. 8. Activar rutas de restablecimiento de derechos y generar movilización de actores que hacen parte del Sistema Nacional de Bienestar Familiar SNBF, cuando se identifiquen casos de niñas, niños, adolescentes y familias que se encuentran en riesgo o amenaza de vulneración de derechos; y hacerles seguimiento a estas situaciones durante la vigencia del contrato. 9. Apoyar la organización y gestión de la entrega de insumos, tales como materiales, refrigerios y olla comunitaria para las y los participantes, y demás elementos que definan el ICBF. 10. Generar estrategias de escucha activa con niñas, niños, adolescentes y familias a partir de diferentes metodologías en coherencia con el Manual Operativo. 11. Elaborar en articulación con el equipo de trabajo, la sistematización del proceso de atención a las niñas, niños, adolescentes, sus familias y comunidades. 12. Cumplir con las demás orientaciones y actividades que estén relacionadas con el objeto del contrato y requeridas por el supervisor, con calidad, oportunidad y pertinencia. 13. Realizar registro fotográfico del estado en el que se reciben los refrigerios por parte del operador contratado para e la ejecución del componente nutricional del contrato de aportes. 14. Realizar registro fotográfico de entrega de refrigerios a los niños en cada uno de los encuentros que se realicen durante la ejecución del contrato de aportes. 15. Verificar que los niños, niñas y adolescentes beneficiarios del proyecto diligencien la lista de asistencia a los encuentros y demás actividades que demanden la entrega de refrigerio, materiales y otros insumos necesarios para el desarrollo del proyecto. 16. Diligenciar y reportar en los sistemas de información establecidos por el ICBF la información de cada participante y estrategias de atención de la Modalidad.</t>
  </si>
  <si>
    <t>CO1.REQ.6780637</t>
  </si>
  <si>
    <t>OPSP-VEX-0365-2024</t>
  </si>
  <si>
    <t>https://community.secop.gov.co/Public/Tendering/ContractNoticePhases/View?PPI=CO1.PPI.34087785&amp;isFromPublicArea=True&amp;isModal=False</t>
  </si>
  <si>
    <t>TATIANA DEL CARMEN CASTRO CANTILLO</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</si>
  <si>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operativa y seguimiento con el equipo de trabajo nacional y territorial, para el desarrollo de las estrategias de atención, la planeación, el proceso psicosocial y pedagógico, organización de horarios, cronogramas y agendas, análisis de propuestas de mejora y análisis de resultados, entre otros de acuerdo con las orientaciones del Manual Operativo. 3. Liderar y desarrollar experiencias en las estrategias de atención con las niñas, los niños, adolescentes, sus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Diligenciar y reportar en los sistemas de información establecidos por el ICBF la información requerida por el supervisor del contrato. 6. Realizar reportes periódicos, insumos a respuestas de diferentes requerimientos, informes, boletines, presentaciones y demás solicitudes, de acuerdo con los criterios y en los términos definidos por el ICBF. 7. Apoyar la generar de acciones de articulación interinstitucional para la implementación de la Modalidad atrapasueños. 8. Activar rutas de restablecimiento de derechos y generar movilización de actores que hacen parte del Sistema Nacional de Bienestar Familiar (SNBF), cuando se identifiquen casos de niñas, niños, adolescentes y familias que se encuentran en riesgo o amenaza de vulneración de derechos; y hacerles seguimiento a estas situaciones durante la vigencia del contrato. 9. Apoyar la organización y gestión de la entrega de insumos, tales como materiales, refrigerios y olla comunitaria para las y los participantes, y demás elementos que definan el ICBF. 10. Generar estrategias de escucha activa con niñas, niños, adolescentes y familias a partir de diferentes metodologías en coherencia con el Manual Operativo. 11. Elaborar en articulación con el equipo de trabajo, la sistematización del proceso de atención a las niñas, niños, adolescentes, sus familias y comunidades. 12. Cumplir con las demás orientaciones y actividades que estén relacionadas con el objeto del contrato y requeridas por el supervisor, con calidad, oportunidad y pertinencia. 13. Realizar registro fotográfico del estado en el que se reciben los refrigerios por parte del operador contratado para e la ejecución del componente nutricional del contrato de aportes. 14. Realizar registro fotográfico de entrega de refrigerios a los niños en cada uno de los encuentros que se realicen durante la ejecución del contrato de aportes. 15. Verificar que los niños, niñas y adolescentes beneficiarios del proyecto diligencien la lista de asistencia a los encuentros y demás actividades que demanden la entrega de refrigerio, materiales y otros insumos necesarios para el desarrollo del proyecto. 16. Diligenciar y reportar en los sistemas de información establecidos por el ICBF la información de cada participante y estrategias de atención de la Modalidad.</t>
  </si>
  <si>
    <t>CO1.REQ.6779133</t>
  </si>
  <si>
    <t>OPSP-VEX-0364-2024</t>
  </si>
  <si>
    <t>https://community.secop.gov.co/Public/Tendering/ContractNoticePhases/View?PPI=CO1.PPI.34087264&amp;isFromPublicArea=True&amp;isModal=False</t>
  </si>
  <si>
    <t>GEFRERSON JOSE CASTILLO PEREIRA</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</si>
  <si>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 operativa y seguimiento con el equipo de trabajo nacional y territorial, para el desarrollo de las estrategias de atención, la planeación, el proceso pedagógico, pertinencia de materiales, organización de horarios, cronogramas y agendas, análisis de propuestas de mejora y análisis de resultados, entre otros de acuerdo con las orientaciones del Manual Operativo. 3. Desarrollar experiencias en las estrategias de atención con las niñas, niños, adolescentes,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Realizar reportes periódicos, insumos a respuestas de diferentes requerimientos, informes, boletines, presentaciones y demás solicitudes, de acuerdo con los criterios y en los términos definidos por el ICBF. 6. Apoyar la generar de acciones de articulación interinstitucional para la implementación de la Modalidad Atrapasueños. 7. Activar rutas de restablecimientos de derechos y generar movilización de actores que hacen parte del Sistema Nacional de Bienestar Familiar (SNBF), cuando se identifiquen casos de niñas, niños, adolescentes y familias que se encuentran en riesgo o amenaza de vulneración de derechos. 8. Apoyar la organización y gestión de la entrega de insumos, tales como materiales, refrigerios y olla comunitaria para las y los participantes, y demás elementos que definan el ICBF. 9. Diligenciar y reportar en los sistemas de información establecidos por el ICBF la información requerida por el supervisor del contrato. 10. Elaborar en articulación con el equipo de trabajo, la sistematización del proceso de atención a niñas, niños, adolescentes, sus familias y comunidades. 11. Cumplir con las demás orientaciones y actividades que estén relacionadas con el objeto del contrato y requeridas por el supervisor, con calidad, oportunidad y pertinencia. 12. Realizar registro fotográfico del estado en el que se reciben los refrigerios por parte del operador contratado para e la ejecución del componente nutricional del contrato de aportes. 13. Realizar registro fotográfico de entrega de refrigerios a los niños en cada uno de los encuentros que se realicen durante la ejecución del contrato de aportes. 14. Verificar que los niños, niñas y adolescentes beneficiarios del proyecto diligencien la lista de asistencia a los encuentros y demás actividades que demanden la entrega de refrigerio, materiales y otros insumos necesarios para el desarrollo del proyecto. 15. Diligenciar y reportar en los sistemas de información establecidos por el ICBF la información de cada participante y estrategias de atención de la Modalidad.</t>
  </si>
  <si>
    <t>CO1.REQ.6778904</t>
  </si>
  <si>
    <t>OPSP-VEX-0363-2024</t>
  </si>
  <si>
    <t>https://community.secop.gov.co/Public/Tendering/ContractNoticePhases/View?PPI=CO1.PPI.34086752&amp;isFromPublicArea=True&amp;isModal=False</t>
  </si>
  <si>
    <t xml:space="preserve">VALERIE EUGENIA CORENA OSPINO </t>
  </si>
  <si>
    <t>La presente orden tiene por objeto. La prestación de servicios de apoyo a la gestión,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operativa y seguimiento con el equipo de trabajo nacional y territorial, para el desarrollo de las estrategias de atención, la planeación, el proceso pedagógico, pertinencia de materiales, organización de horarios, cronogramas y agendas, análisis de propuestas de mejora y análisis de resultados, entre otros de acuerdo con las orientaciones del Manual Operativo. 3. Desarrollar experiencias en las estrategias de atención con las niñas, niños, adolescentes,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Realizar reportes periódicos, insumos a respuestas de diferentes requerimientos, informes, boletines, presentaciones y demás solicitudes, de acuerdo con los criterios y en los terminos definidos por el ICBF. 6. Apoyar la generar de acciones de articulación interinstitucional para la implementación de la Modalidad Atrapasueños. 7. Activar rutas de restablecimientos de derechos y generar movilización de actores que hacen parte del Sistema Nacional de Bienestar Familiar (SNBF), cuando se identifiquen casos de niñas, niños, adolescentes y familias que se encuentran en riesgo o amenaza de vulneración de derechos. 8. Apoyar la organización y gestión de la entrega de insumos, tales como materiales, refrigerios y olla comunitaria para las y los participantes, y demás elementos que definan el ICBF. 9. Diligenciar y reportar en los sistemas de información establecidos por el ICBF la información requerida por el supervisor del contrato. 10. Elaborar en articulación con el equipo de trabajo, la sistematización del proceso de atención a niñas, niños, adolescentes, sus familias y comunidades. 11. Cumplir con las demás orientaciones y actividades que estén relacionadas con el objeto del contrato y requeridas por el supervisor, con calidad, oportunidad y pertinencia. 12. Realizar registro fotográfico del estado en el que se reciben los refrigerios por parte del operador contratado para e la ejecución del componente nutricional del contrato de aportes. 13. Realizar registro fotográfico de entrega de refrigerios a los niños en cada uno de los encuentros que se realicen durante la ejecución del contrato de aportes. 14. Verificar que los niños, niñas y adolescentes beneficiarios del proyecto diligencien la lista de asistencia a los encuentros y demás actividades que demanden la entrega de refrigerio, materiales y otros insumos necesarios para el desarrollo del proyecto. 15. Diligenciar y reportar en los sistemas de información establecidos por el ICBF la información de cada participante y estrategias de atención de la Modalidad.</t>
  </si>
  <si>
    <t>CO1.REQ.6778466</t>
  </si>
  <si>
    <t>OAG-VEX-0362-2024</t>
  </si>
  <si>
    <t>https://community.secop.gov.co/Public/Tendering/ContractNoticePhases/View?PPI=CO1.PPI.34085763&amp;isFromPublicArea=True&amp;isModal=False</t>
  </si>
  <si>
    <t>SONIA MAGALY ARCINIEGAS TRIANA</t>
  </si>
  <si>
    <t>La presente orden tiene por objeto la prestación de servicios profesionales en el marco del Contrato de Aportes No. 47003332024 suscrito entre el Instituto Colombiano de Bienestar Familiar-ICBF y la Universidad del Magdalena, para el desarrollo de las siguientes actividades como Psicólogo(a) 1. Realizar la búsqueda activa de los potenciales participantes, de acuerdo con lo establecido en los documentos técnicos de la modalidad. 2. Realizar en articulación con el equipo de trabajo con cada uno de las y los adolescentes y jóvenes las sesiones de aplicación del perfil 360, el cual debe contar con su respectivo informe de análisis de este. 3. Realizar la sensibilización, inscripción y caracterización de la población objeto de la modalidad. 4. Conformar los grupos de las y los adolescentes y jóvenes vinculados, teniendo en cuenta su curso de vida, y su proximidad geográfica. 5 Realizar los planes de trabajo, cronogramas, estrategias y horarios para la realización de los encuentros de conexión para la salud mental y buen vivir, la prevención de riesgos específicos, Servicio de Escucha Activa y orientación, de acuerdo con lo establecido en los documentos técnicos de la modalidad 6. Proponer y socializar los ajustes razonables de las experiencias y el material de apoyo, con el Gestor Metodológico, de acuerdo con las necesidades del territorio y la realidad de las y los participantes. 7. Entregar refrigerios para adolescentes y jóvenes que asistan a cada encuentro a su cargo. 8. Realizar actividades de Escucha Activa con los participantes, de acuerdo con los lineamientos establecidos. 9. Construir y diligenciar de manera permanente una herramienta de seguimiento para registrar el proceso que se sigue con cada participante en las consejerías individuales. 10. Garantizar la confidencialidad de la información relacionada con las experiencias de vida de los participantes, que surja en el desarrollo del proceso de atención en acuerdo con los lineamientos y la jurisprudencia colombiana particularmente la ley 1090 de 2005. 11. En aquellos casos que se requiera realizar activación de rutas de prevención o atención a los adolescentes y jóvenes, sus familias y las comunidades en donde habitan. 12. Garantizar la adecuada implementación y reporte de la gestión documental definida por el ICBF de acuerdo con los documentos técnicos. 13. Apoyar la realización de los informes de gestión y documentos técnicos en la periodicidad y puntualidad requerida por el ICBF 14. Apoyar la estrategia de gestión de conocimiento en el marco de las acciones desarrolladas en el territorio. 15. Gestionar, articular y activar la oferta interinstitucional del territorio, para la garantia de los derechos de los adolescentes y jóvenes, y el fortalecimiento familiar y comunitario, asi como la activación de rutas, en caso de posibles vulneraciones o amenazas 16 Asistir y participar en las reuniones programadas por la supervisión del contrato cuando sea convocado(a) 17. Asistir y participar en las jornadas de asistencia técnica y demás reuniones interdisciplinarias en la ejecución de la modalidad. 18. Cumplir con las demás obligaciones que sean requeridas por el supervisor del contrato, que estén relacionadas con el objeto de este, con calidad, oportunidad y pertinencia. 19. Realizar registro fotográfico del estado en el que se reciben los refrigerios por parte del operador contratado para e la ejecución del componente nutricional del contrato de aportes. 20. Realizar registro fotográfico de entrega de refrigerios a los niños en cada uno de los encuentros que se realicen durante la ejecución del contrato de aportes. 21. Verificar que los niños, niñas y adolescentes beneficiarios del proyecto diligencien la lista de asistencia a los encuentros y demás actividades que demanden la entrega de refrigerio, materiales y otros insumos necesarios para el desarrollo del proyecto</t>
  </si>
  <si>
    <t>CO1.REQ.6777991</t>
  </si>
  <si>
    <t>OPSP-VEX-0361-2024</t>
  </si>
  <si>
    <t>https://community.secop.gov.co/Public/Tendering/ContractNoticePhases/View?PPI=CO1.PPI.34104487&amp;isFromPublicArea=True&amp;isModal=False</t>
  </si>
  <si>
    <t>LILIANA MARIA LOZANO NAVARRO</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</si>
  <si>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operativa y seguimiento con el equipo de trabajo nacional y territorial, para el desarrollo de las estrategias de atención, la planeación, el proceso psicosocial y pedagógico, organización de horarios, cronogramas y agendas, análisis de propuestas de mejora y análisis de resultados, entre otros de acuerdo con las orientaciones del Manual Operativo. 3. Liderar y desarrollar experiencias en las estrategias de atención con las niñas, los niños, adolescentes, sus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Diligenciar y reportar en los sistemas de información establecidos por el ICBF la información requerida por el supervisor del contrato. 6. Realizar reportes periódicos, insumos a respuestas de diferentes requerimientos, informes, boletines, presentaciones y demás solicitudes, de acuerdo con los criterios y en los términos definidos por el ICBF. 7. Apoyar la generar de acciones de articulación interinstitucional para la implementación de la Modalidad atrapasueños. 8. Activar rutas de restablecimiento de derechos y generar movilización de actores que hacen parte del Sistema Nacional de Bienestar Familiar SNBF, cuando se identifiquen casos de niñas, niños, adolescentes y familias que se encuentran en riesgo o amenaza de vulneración de derechos; y hacerles seguimiento a estas situaciones durante la vigencia del contrato. 9. Apoyar la organización y gestión de la entrega de insumos, tales como materiales, refrigerios y olla comunitaria para las y los participantes, y demás elementos que definan el ICBF. 10. Generar estrategias de escucha activa con niñas, niños, adolescentes y familias a partir de diferentes metodologías en coherencia con el Manual Operativo. 11. Elaborar en articulación con el equipo de trabajo, la sistematización del proceso de atención a las niñas, niños, adolescentes, sus familias y comunidades. 12. Cumplir con las demás orientaciones y actividades que estén relacionadas con el objeto del contrato y requeridas por el supervisor, con calidad, oportunidad y pertinencia. 13. Realizar registro fotográfico del estado en el que se reciben los refrigerios por parte del operador contratado para e la ejecución del componente nutricional del contrato de aportes. 14. Realizar registro fotográfico de entrega de refrigerios a los niños en cada uno de los encuentros que se realicen durante la ejecución del contrato de aportes. 15. Verificar que los niños, niñas y adolescentes beneficiarios del proyecto diligencien la lista de asistencia a los encuentros y demás actividades que demanden la entrega de refrigerio, materiales y otros insumos necesarios para el desarrollo del proyecto. 16. Diligenciar y reportar en los sistemas de información establecidos por el ICBF la información de cada participante y estrategias de atención de la Modalidad,</t>
  </si>
  <si>
    <t>CO1.REQ.6784045</t>
  </si>
  <si>
    <t>OPSP-VEX-0360-2024</t>
  </si>
  <si>
    <t>https://community.secop.gov.co/Public/Tendering/ContractNoticePhases/View?PPI=CO1.PPI.34083610&amp;isFromPublicArea=True&amp;isModal=False</t>
  </si>
  <si>
    <t>BRAYAN DE JESUS CAMACHO NORIEGA</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</si>
  <si>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 operativa y seguimiento con el equipo de trabajo nacional y territorial, para el desarrollo de las estrategias de atención, la planeación, el proceso pedagógico, pertinencia de materiales, organización de horarios, cronogramas y agendas, análisis de propuestas de mejora y análisis de resultados, entre otros de acuerdo con las orientaciones del Manual Operativo. 3. Desarrollar experiencias en las estrategias de atención con las niñas, niños, adolescentes,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Realizar reportes periódicos, insumos a respuestas de diferentes requerimientos, informes, boletines, presentaciones y demás solicitudes, de acuerdo con los criterios y en los términos definidos por el ICBF. 6. Apoyar la generar de acciones de articulación interinstitucional para la implementación de la Modalidad Atrapasueños. 7. Activar rutas de restablecimientos de derechos y generar movilización de actores que hacen parte del Sistema Nacional de Bienestar Familiar (SNBF), cuando se identifiquen casos de niñas, niños, adolescentes y familias que se encuentran en riesgo o amenaza de vulneración de derechos. 8. Apoyar la organización y gestión de la entrega de insumos, tales como materiales, refrigerios y olla comunitaria para las y los participantes, y demás elementos que definan el ICBF. 9. Diligenciar y reportar en los sistemas de información establecidos por el ICBF la información requerida por el supervisor del contrato. 10. Elaborar en articulación con el equipo de trabajo, la sistematización del proceso de atención a niñas, niños, adolescentes, sus familias y comunidades. 11. Cumplir con las demás orientaciones y actividades que estén relacionadas con el objeto del contrato y requeridas por el supervisor, con calidad, oportunidad y pertinencia. 12. Realizar registro fotográfico del estado en el que se reciben los refrigerios por parte del operador contratado para e la ejecución del componente nutricional del contrato de aportes 13. Realizar registro fotográfico de entrega de refrigerios a los niños en cada uno de los encuentros que se realicen durante la ejecución del contrato de aportes. 14. Verificar que los niños, niñas y adolescentes beneficiarios del proyecto diligencien la lista de asistencia a los encuentros y demás actividades que demanden la entrega de refrigerio, materiales y otros insumos necesarios para el desarrollo del proyecto. 15. Diligenciar y reportar en los sistemas de información establecidos por el ICBF la información de cada participante y estrategias de atención de la Modalidad.</t>
  </si>
  <si>
    <t>CO1.REQ.6777689</t>
  </si>
  <si>
    <t>OPSP-VEX-0359-2024</t>
  </si>
  <si>
    <t>https://community.secop.gov.co/Public/Tendering/ContractNoticePhases/View?PPI=CO1.PPI.34104273&amp;isFromPublicArea=True&amp;isModal=False</t>
  </si>
  <si>
    <t xml:space="preserve">GLORIA MILENA REALES GOMEZ </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</si>
  <si>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 operativa y seguimiento con el equipo de trabajo nacional y territorial, para el desarrollo de las estrategias de atención, la planeación, el proceso pedagógico, pertinencia de materiales, organización de horarios, cronogramas y agendas, análisis de propuestas de mejora y análisis de resultados, entre otros de acuerdo con las orientaciones del Manual Operativo. 3. Desarrollar experiencias en las estrategias de atención con las niñas, niños, adolescentes,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Realizar reportes periódicos, insumos a respuestas de diferentes requerimientos, informes, boletines, presentaciones y demás solicitudes, de acuerdo con los criterios y en los términos definidos por el ICBF. 6. Apoyar la generar de acciones de articulación interinstitucional para la implementación de la Modalidad Atrapasueños. 7. Activar rutas de restablecimientos de derechos y generar movilización de actores que hacen parte del Sistema Nacional de Bienestar Familiar (SNBF), cuando se identifiquen casos de niñas, niños, adolescentes y familias que se encuentran en riesgo o amenaza de vulneración de derechos. 8. Apoyar la organización y gestión de la entrega de insumos, tales como materiales, refrigerios y olla comunitaria para las y los participantes, y demás elementos que definan el ICBF. 9. Diligenciar y reportar en los sistemas de información establecidos por el ICBF la información requerida por el supervisor del contrato. 10. Elaborar en articulación con el equipo de trabajo, la sistematización del proceso de atención a niñas, niños, adolescentes, sus familias y comunidades. 11. Cumplir con las demás orientaciones y actividades que estén relacionadas con el objeto del contrato y requeridas por el supervisor, con calidad, oportunidad y pertinencia. 12. Realizar registro fotográfico del estado en el que se reciben los refrigerios por parte del operador contratado para e la ejecución del componente nutricional del contrato de aportes. 13. Realizar registro fotográfico de entrega de refrigerios a los niños en cada uno de los encuentros que se realicen durante la ejecución del contrato de aportes. 14. Verificar que los niños, niñas y adolescentes beneficiarios del proyecto diligencien la lista de asistencia a los encuentros y demás actividades que demanden la entrega de refrigerio, materiales y otros insumos necesarios para el desarrollo del proyecto. 15. Diligenciar y reportar en los sistemas de información establecidos por el ICBF la información de cada participante y estrategias de atención de la Modalidad.</t>
  </si>
  <si>
    <t>CO1.REQ.6783791</t>
  </si>
  <si>
    <t>OPSP-VEX-0358-2024</t>
  </si>
  <si>
    <t>https://community.secop.gov.co/Public/Tendering/ContractNoticePhases/View?PPI=CO1.PPI.34081981&amp;isFromPublicArea=True&amp;isModal=False</t>
  </si>
  <si>
    <t>LAURA CRISTIANA SARMIENTO ARGOTA</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</si>
  <si>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 operativa y seguimiento con el equipo de trabajo nacional y territorial, para el desarrollo de las estrategias de atención, la planeación, el proceso psicosocial y pedagógico, organización de horarios, cronogramas y agendas, análisis de propuestas de mejora y análisis de resultados, entre otros de acuerdo con las orientaciones del Manual Operativo. 3. Liderar y desarrollar experiencias en las estrategias de atención con las niñas, los niños, adolescentes, sus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Diligenciar y reportar en los sistemas de información establecidos por el ICBF la información requerida por el supervisor del contrato. 6. Realizar reportes periódicos, insumos a respuestas de diferentes requerimientos, informes, boletines, presentaciones y demás solicitudes, de acuerdo con los criterios y en los términos definidos por el ICBF. 7 Apoyar la generar de acciones de articulación interinstitucional para la implementación de la Modalidad atrapasueños 8. Activar rutas de restablecimiento de derechos y generar movilización de actores que hacen parte del Sistema Nacional de Bienestar Familiar (SNBF), cuando se identifiquen casos de niñas, niños, adolescentes y familias que se encuentran en riesgo o amenaza de vulneración de derechos, y hacerles seguimiento a estas situaciones durante la vigencia del contrato. 9. Apoyar la organización y gestión de la entrega de insumos, tales como materiales, refrigerios y olla comunitaria para las y los participantes, y demás elementos que definan el ICBF. 10. Generar estrategias de escucha activa con niñas, niños, adolescentes y familias a partir de diferentes metodologias en coherencia con el Manual Operativo. 11. Elaborar en articulación con el equipo de trabajo, la sistematización del proceso de atención a las niñas, niños, adolescentes, sus familias y comunidades 12. Cumplir con las demás orientaciones y actividades que estén relacionadas con el objeto del contrato y requeridas por el supervisor, con calidad, oportunidad y pertinencia. 13. Realizar registro fotográfico del estado en el que se reciben los refrigerios por parte del operador contratado para e la ejecución del componente nutricional del contrato de aportes, 14. Realizar registro fotográfico de entrega de refrigerios a los niños en cada uno de los encuentros que se realicen durante la ejecución del contrato de aportes 15. Verificar que los niños, niñas y adolescentes beneficiarios del proyecto diligencien la lista de asistencia a los encuentros y demás actividades que demanden la entrega de refrigerio, materiales y otros insumos necesarios para el desarrollo del proyecto. 16. Diligenciar y reportar en los sistemas de información establecidos por el ICBF la información de cada participante y estrategias de atención de la Modalidad</t>
  </si>
  <si>
    <t>CO1.REQ.6776998</t>
  </si>
  <si>
    <t>OPSP-VEX-0357-2024</t>
  </si>
  <si>
    <t>https://community.secop.gov.co/Public/Tendering/ContractNoticePhases/View?PPI=CO1.PPI.34102530&amp;isFromPublicArea=True&amp;isModal=False</t>
  </si>
  <si>
    <t>ANGIE PAOLA PARRA LOPEZ</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</si>
  <si>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operativa y seguimiento con el equipo de trabajo nacional y territorial, para el desarrollo de las estrategias de atención, la planeación, el proceso pedagógico, pertinencia de materiales, organización de horarios, cronogramas y agendas, análisis de propuestas de mejora y análisis de resultados, entre otros de acuerdo con las orientaciones del Manual Operativo. 3. Desarrollar experiencias en las estrategias de atención con las niñas, niños, adolescentes,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Realizar reportes periódicos, insumos a respuestas de diferentes requerimientos, informes, boletines, presentaciones y demás solicitudes, de acuerdo con los criterios y en los términos definidos por el ICBF. 6. Apoyar la generar de acciones de articulación interinstitucional para la implementación de la Modalidad Atrapasueños. 7. Activar rutas de restablecimientos de derechos y generar movilización de actores que hacen parte del Sistema Nacional de Bienestar Familiar (SNBF), cuando se identifiquen casos de niñas, niños, adolescentes y familias que se encuentran en riesgo o amenaza de vulneración de derechos 8. Apoyar la organización y gestión de la entrega de insumos, tales como materiales, refrigerios y olla comunitaria para las y los participantes, y demás elementos que definan el ICBF. 9. Diligenciar y reportar en los sistemas de información establecidos por el ICBF la información requerida por el supervisor del contrato. 10. Elaborar en articulación con el equipo de trabajo, la sistematización del proceso de atención a niñas, niños, adolescentes, sus familias y comunidades. 11. Cumplir con las demás orientaciones y actividades que estén relacionadas con el objeto del contrato y requeridas por el supervisor, con calidad, oportunidad y pertinencia. 12. Realizar registro fotográfico del estado en el que se reciben los refrigerios por parte del operador contratado para e la ejecución del componente nutricional del contrato de aportes. 13. Realizar registro fotográfico de entrega de refrigerios a los niños en cada uno de los encuentros que se realicen durante la ejecución del contrato de aportes. 14. Verificar que los niños, niñas y adolescentes beneficiarios del proyecto diligencien la lista de asistencia a los encuentros y demás actividades que demanden la entrega de refrigerio, materiales y otros insumos necesarios para el desarrollo del proyecto. 15. Diligenciar y reportar en los sistemas de información establecidos por el ICBF la información de cada participante y estrategias de atención de la Modalidad</t>
  </si>
  <si>
    <t>CO1.REQ.6783336</t>
  </si>
  <si>
    <t>OPSP-VEX-0356-2024</t>
  </si>
  <si>
    <t>https://community.secop.gov.co/Public/Tendering/ContractNoticePhases/View?PPI=CO1.PPI.34057259&amp;isFromPublicArea=True&amp;isModal=False</t>
  </si>
  <si>
    <t>PATRICIA ELENA CAMARGO CUCUNUBA</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</si>
  <si>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 operativa y seguimiento con el equipo de trabajo nacional y territorial, para el desarrollo de las estrategias de atención, la planeación, el proceso psicosocial y pedagógico, organización de horarios, cronogramas y agendas, análisis de propuestas de mejora y análisis de resultados, entre otros de acuerdo con las orientaciones del Manual Operativo 3. Liderar y desarrollar experiencias en las estrategias de atención con las niñas, los niños, adolescentes, sus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Diligenciar y reportar en los sistemas de información establecidos por el ICBF la información requerida por el supervisor del contrato. 6. Realizar reportes periódicos, insumos a respuestas de diferentes requerimientos, informes, boletines, presentaciones y demás solicitudes, de acuerdo con los criterios y en los términos definidos por el ICBF 7. Apoyar la generar de acciones de articulación interinstitucional para la implementación de la Modalidad atrapasueños 8. Activar rutas de restablecimiento de derechos y generar movilización de actores que hacen parte del Sistema Nacional de Bienestar Familiar (SNBF), cuando se identifiquen casos de niñas, niños, adolescentes y familias que se encuentran en riesgo o amenaza de vulneración de derechos, y hacerles seguimiento a estas situaciones durante la vigencia del contrato. 9. Apoyar la organización y gestión de la entrega de insumos, tales como matenales, refngerios y olla comunitaria para las y los participantes, y demas elementos que definan el ICBF. 10. Generar estrategias de escucha activa con niñas, niños, adolescentes y familias a partir de diferentes metodologías en coherencia con el Manual Operativo 11. Elaborar en articulación con el equipo de trabajo, la sistematización del proceso de atención a las niñas, niños, adolescentes, sus familias y comunidades. 12. Cumplir con las demás orientaciones y actividades que esten relacionadas con el objeto del contrato y requeridas por el supervisor, con calidad, oportunidad y pertinencia 13 Realizar registro fotográfico del estado en el que se reciben los refrigerios por parte del operador contratado para e la ejecución del componente nutricional del contrato de aportes. 14 Realizar registro fotográfico de entrega de refrigerios a los niños en cada uno de los encuentros que se realicen durante la ejecución del contrato de aportes 15. Verificar que los niños, niñas y adolescentes beneficiarios del proyecto diligencien la lista de asistencia a los encuentros y demás actividades que demanden la entrega de refrigerio, materiales y otros insumos necesarios para el desarrollo del proyecto. 16. Diligenciar y reportar en los sistemas de información establecidos por el ICBF la información de cada participante y estrategias de atención de la Modalidad</t>
  </si>
  <si>
    <t>CO1.REQ.6770885</t>
  </si>
  <si>
    <t>OPSP-VEX-0355-2024</t>
  </si>
  <si>
    <t>https://community.secop.gov.co/Public/Tendering/ContractNoticePhases/View?PPI=CO1.PPI.34056363&amp;isFromPublicArea=True&amp;isModal=False</t>
  </si>
  <si>
    <t>FANNY GISELLA PERTUZ GARCIA</t>
  </si>
  <si>
    <t>La presente orden tiene por objeto la prestación de servicios profesionales en el marco del Contrato de Aportes No. 47003332024 suscrito entre el instituto Colombiano de Bienestar Familiar ICBF y la Universidad del Magdalena, para el desarrollo de las siguientes actividades como Psicólogo(a): 1. Realizar la búsqueda activa de los potenciales participantes, de acuerdo con lo establecido en los documentos técnicos de la modalidad. 2. Realizar en articulación con el equipo de trabajo con cada uno de las y los adolescentes y jóvenes las sesiones de aplicación del perfil 360, el cual debe contar con su respectivo informe de análisis de este. 3. Realizar la sensibilización, inscripción y caracterización de la población objeto de la modalidad. 4. Conformar los grupos de las y los adolescentes y jóvenes vinculados, teniendo en cuenta su curso de vida, y su proximidad geográfica. 5. Realizar los planes de trabajo, cronogramas, estrategias y horarios para la realización de los encuentros de conexión para la salud mental y buen vivir, la prevención de riesgos específicos, Servicio de Escucha Activa y orientación, de acuerdo con Lo establecido en los documentos técnicos de la modalidad. 6. Proponer y socializar los ajustes razonables de las experiencias y el material de apoyo, con el Gestor Metodológico, de acuerdo con las necesidades del territorio y la realidad de las y los participantes. 7. Entregar refrigerios para adolescentes y jóvenes que asistan a cada encuentro a su cargo. 8. Realizar actividades de Escucha Activa con los participantes, de acuerdo con los lineamientos establecidos. 9. Construir y diligenciar de manera permanente una herramienta de seguimiento para registrar el proceso que se sigue con cada participante en las consejerías individuales. 10. Garantizar la confidencialidad de la información relacionada con las experiencias de vida de los participantes, que surja en el desarrollo del proceso de atención en acuerdo con los lineamientos y la jurisprudencia colombiana, particularmente la ley 1090 de 2006. 11. En aquellos casos que se requiera realizar activación de rutas de prevención o atención a los adolescentes y jóvenes, sus familias y las comunidades en donde habitan. 12. Garantizar la adecuada implementación y reporte de la gestión documental definida por el ICBF de acuerdo con los documentos técnicos. 1*. Apoyar la realización de los informes de gestión y documentos técnicos en la periodicidad y puntualidad requerida por el ICBF. 14. Apoyar la estrategia de gestión de conocimiento en el marco de las acciones desarrolladas en el territorio. 15. Gestionar, articular y activar la oferta interinstitucional del territorio, para la garantía de los derechos de los adolescentes y jóvenes, y el fortalecimiento familiar y comunitario, así como la activación de rutas, en caso de posibles vulneraciones o amenazas. 16. Asistir y participar en las reuniones programadas por la supervisión del contrato cuando sea convocado(a). 17. Asistir y participar en las jornadas de asistencia técnica y demás reuniones interdisciplinarias en la ejecución de la modalidad. 18. Cumplir con las demás obligaciones que sean requeridas por el supervisor del contrato, que estén relacionadas con el objeto de este, con calidad, oportunidad y pertinencia. 19. Realizar registro fotográfico del estado en el que se reciben los refrigerios por parte del operador contratado para e la ejecución del componente nutricional del contrato de aportes. 20. Realizar registro fotográfico de entrega de refrigerios a los niños en cada uno de los encuentros que se realicen durante la ejecución del contrato de aportes. 21. Verificar que los niños, niñas y adolescentes beneficiarios del proyecto diligencien la lista de asistencia a los encuentros y demás actividades que demanden la entrega de refrigerio, materiales y otros insumos necesarios para el desarrollo del proyecto.</t>
  </si>
  <si>
    <t>CO1.REQ.6771111</t>
  </si>
  <si>
    <t>OPSP-VEX-0354-2024</t>
  </si>
  <si>
    <t>https://community.secop.gov.co/Public/Tendering/ContractNoticePhases/View?PPI=CO1.PPI.34055795&amp;isFromPublicArea=True&amp;isModal=False</t>
  </si>
  <si>
    <t>DELFILIA RAQUEL ALMANZA HURTADO</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</si>
  <si>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 operativa y seguimiento con el equipo de trabajo nacional y territorial, para el desarrollo de las estrategias de atención, la planeación, el proceso psicosocial y pedagógico, organización de horarios, cronogramas y agendas, análisis de propuestas de mejora y análisis de resultados, entre otros de acuerdo con las orientaciones del Manual Operativo. 3. Liderar y desarrollar experiencias en las estrategias de atención con las niñas, los niños, adolescentes, sus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Diligenciar y reportar en los sistemas de información establecidos por el ICBF la información requerida por el supervisor del contrato. 6. Realizar reportes periódicos, insumos a respuestas de diferentes requerimientos, informes, boletines, presentaciones y demás solicitudes, de acuerdo con los criterios y en los términos definidos por el ICBF. 7. Apoyar la generar de acciones de articulación interinstitucional para la implementación de la Modalidad atrapasueños. 8. Activar rutas de restablecimiento de derechos y generar movilización de actores que hacen parte del Sistema Nacional de Bienestar Familiar (SNBF), cuando se identifiquen casos de niñas, niños, adolescentes y familias que se encuentran en riesgo o amenaza de vulneración de derechos, y hacerles seguimiento a estas situaciones durante la vigencia del contrato. 9. Apoyar la organización y gestión de la entrega de insumos, tales como materiales, refrigerios y olla comunitaria para las y los participantes, y demás elementos que definan el ICBF, 10. Generar estrategias de escucha activa con niñas, niños, adolescentes y familias a partir de diferentes metodologias en coherencia con el Manual Operativo. 11. Elaborar en articulación con el equipo de trabajo, la sistematización del proceso de atención a las niñas, niños, adolescentes, sus familias y comunidades 12. Cumplir con las demás orientaciones y actividades que estén relacionadas con el objeto del contrato y requeridas por el supervisor, con calidad, oportunidad y pertinencia. 13. Realizar registro fotográfico del estado en el que se reciben los refrigerios por parte del operador contratado para e la ejecución del componente nutricional del contrato de aportes. 14. Realizar registro fotográfico de entrega de refrigerios a los niños en cada uno de los encuentros que se realicen durante la ejecución del contrato de aportes 15. Verificar que los niños, niñas y adolescentes beneficiarios del proyecto diligencien la lista de asistencia a los encuentros y demás actividades que demanden la entrega de refrigerio, materiales y otros insumos necesarios para el desarrollo del proyecto. 16. Diligenciar y reportar en los sistemas de información establecidos por el ICBF la información de cada participante y estrategias de atención de la Modalidad</t>
  </si>
  <si>
    <t>CO1.REQ.6770393</t>
  </si>
  <si>
    <t>OPSP-VEX-0353-2024</t>
  </si>
  <si>
    <t>https://community.secop.gov.co/Public/Tendering/ContractNoticePhases/View?PPI=CO1.PPI.34055274&amp;isFromPublicArea=True&amp;isModal=False</t>
  </si>
  <si>
    <t xml:space="preserve">ADRIANA CRISTIANA BOBADILLO PINEDA </t>
  </si>
  <si>
    <t>La presente orden tiene por objeto la prestación de servicios de apoyo a la gestión,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 operativa y seguimiento con el equipo de trabajo nacional y territorial para el desarrollo de las estrategias de atención, la planeación, el proceso pedagógico, pertinencia de materiales organización de horarios, cronogramas y agendas, análisis de propuestas de mejora y análisis de resultados, entre otros de acuerdo con las orientaciones del Manual Operativo 3. Desarrollar experiencias en las estrategias de atención con las niñas, niños, adolescentes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Realizar reportes periódicos, insumos a respuestas de diferentes recuerimientos informes, boletines presentaciones y demás solicitudes de acuerdo con los criterios y en los términos definidos por el ICBF. 6. Apoyar la generar de acciones de articulación interinstitucional para la implementación de la Modalidad Atrapasueños 7 Activar rutas de restablecimientos de derechos y generar movilización de actores que hacen parte del Sistema Nacional de Bienestar Familiar (SNBF), cuando se identifiquen casos de niñas, niños, adolescentes y familias que se encuentran en riesgo o amenaza de vulneración de derechos. 8. Apoyar la organización y gestión de la entrega de insumos, tales como materiales, refrigerios y olla comunitaria para las y los participantes, y demás elementos que definan el ICBF 9. Diligenciar y reportar en los sistemas de información establecidos por el ICBF la información requerida por el supervisor del contrato. 10. Elaborar en articulación con el equipo de trabajo, la sistematización del proceso de atención a niñas, niños adolescentes, sus familias y comunidades 11. Cumplir con las demás orientaciones y actividades que estén relacionadas con el objeto del contrato y requeridas por el supervisor con calidad, oportunidad y pertinencia 12 Realizar registro fotográfico del estado en el que se reciben los refrigerios por parte del operador contratado para e la ejecución del componente nutricional del contrato de aportes 13. Realizar registro fotográfico de entrega de refrigerios a los niños en cada uno de los encuentros que se realicen durante la ejecución del contrato de aportes. 14. Verificar que los niños, niñas y adolescentes beneficiarios del proyecto diligencien la lista de asistencia a los encuentros y demás actividades que demanden la entrega de refrigerio, materiales y otros insumos necesarios para el desarrollo del proyecto. 15. Diligenciar y reportar en los sistemas de información establecidos por el ICBF la información de cada participante y estrategias de atención de la Modalidad.</t>
  </si>
  <si>
    <t>CO1.REQ.6770448</t>
  </si>
  <si>
    <t>OAG-VEX-0352-2024</t>
  </si>
  <si>
    <t>https://community.secop.gov.co/Public/Tendering/ContractNoticePhases/View?PPI=CO1.PPI.34054902&amp;isFromPublicArea=True&amp;isModal=False</t>
  </si>
  <si>
    <t xml:space="preserve">NATALIA MORALES VERGARA </t>
  </si>
  <si>
    <t>La presente orden tiene por objeto la prestación de servicios profesionales en el marco del Contrato de Aportes No. 47003332024 suscrito entre el Instituto Colombiano de Bienestar Familiar-ICBF y la Universidad del Magdalena, para el desarrollo de las siguientes actividades como Psicólogo(a): 1. Realizar la búsqueda activa de los potenciales participantes, de acuerdo con lo establecido en los documentos técnicos de la modalidad. 2. Realizar en articulación con el equipo de trabajo con cada uno de las y los adolescentes y jóvenes las sesiones de aplicación del perfil 360, el cual debe contar con su respectivo informe de análisis de este 3. Realizar la sensibilización, inscripción y caracterización de la población objeto de la modalidad. 4. Conformar los grupos de las y los adolescentes y jóvenes vinculados, teniendo en cuenta su curso de vida, y su proximidad geográfica. 5. Realizar los planes de trabajo, cronogramas, estrategias y horarios para la realización de los encuentros de conexión para la salud mental y buen vivir, la prevención de riesgos especificos, Servicio de Escucha Activa y orientación, de acuerdo con lo establecido en los documentos técnicos de la modalidad 6. Proponer y socializar los ajustes razonables de las experiencias y el material de apoyo, con el Gestor Metodológico, de acuerdo con las necesidades del territorio y la realidad de las y los participantes. 7. Entregar refrigerios para adolescentes y jovenes que asistan a cada encuentro a su cargo. 8. Realizar actividades de Escucha Activa con los participantes, de acuerdo con los lineamientos establecidos. 9. Construir y diligenciar de manera permanente una herramienta de seguimiento para registrar el proceso que se sigue con cada participante en las consejerias individuales. 10. Garantizar la confidencialidad de la información relacionada con las experiencias de vida de los participantes, que surja en el desarrollo del proceso de atención en acuerdo con los lineamientos y la jurisprudencia colombiana, particularmente la ley 1090 de 2006. 11. En aquellos casos que se requiera realizar activación de rutas de prevención o atención a los adolescentes y jóvenes, sus familias y las comunidades en donde habitan. 12. Garantizar la adecuada implementación y reporte de la gestión documental definida por el ICBF de acuerdo con los documentos técnicos 13. Apoyar la realización de los informes de gestión y documentos técnicos en la periodicidad y puntualidad requerida por el ICBF. 14. Apoyar la estrategia de gestión de conocimiento en el março de las acciones desarrolladas en el territorio. 15. Gestionar, articular y activar la oferta interinstitucional del territorio, para la garantia de los derechos de los adolescentes y jóvenes, y el fortalecimiento familiar y comunitario, así como la activación de rutas, en caso de posibles vulneraciones o amenazas. 16. Asistir y participar en las reuniones programadas por la supervisión del contrato cuando sea convocado(a). 17. Asistir y participar en las jornadas de asistencia técnica y demás reuniones interdisciplinarias en la ejecución de la modalidad 18. Cumplir con las demás obligaciones que sean requeridas por el supervisor del contrato, que estén relacionadas con el objeto de este, con calidad, oportunidad y pertinencia 19. Realizar registro fotográfico del estado en el que se reciben los refrigerios por parte del operador contratado para e la ejecución del componente nutricional del contrato de aportes 20. Realizar registro fotográfico de entrega de refrigerios a los niños en cada uno de los encuentros que se realicen durante la ejecución del contrato de aportes. 21. Verificar que los niños, niñas y adolescentes beneficiarios del proyecto diligencien la lista de asistencia a los encuentros y demás. actividades que demanden la entrega de refrigerio, materiales y otros insumos necesarios para el desarrollo del proyecto</t>
  </si>
  <si>
    <t>CO1.REQ.6770422</t>
  </si>
  <si>
    <t>OPSP-VEX-0351-2024</t>
  </si>
  <si>
    <t>https://community.secop.gov.co/Public/Tendering/ContractNoticePhases/View?PPI=CO1.PPI.34053939&amp;isFromPublicArea=True&amp;isModal=False</t>
  </si>
  <si>
    <t>JHONATAN JAVIER BARROS TORRES</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</si>
  <si>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operativa y seguimiento con el equipo de trabajo nacional y territorial, para el desarrollo de las estrategias de atención, la planeación, el proceso pedagógico, pertinencia de materiales, organización de horarios, cronogramas y agendas, análisis de propuestas de mejora y análisis de resultados, entre otros de acuerdo con las orientaciones del Manual Operativo. 3. Desarrollar experiencias en las estrategias de atención con las niñas, niños, adolescentes,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Realizar reportes periódicos, insumos a respuestas de diferentes requerimientos, informes, boletines, presentaciones y demás solicitudes, de acuerdo con los criterios y en los términos definidos por el ICBF. 6. Apoyar la generar de acciones de articulación interinstitucional para la implementación de la Modalidad Atrapasueños. 7. Activar rutas de restablecimientos de derechos y generar movilización de actores que hacen parte del Sistema Nacional de Bienestar Familiar (SNBF), cuando se identifiquen casos de niñas, niños, adolescentes y familias que se encuentran en riesgo o amenaza de vulneración de derechos. 8. Apoyar la organización y gestión de la entrega de insumos, tales como materiales, refrigerios y olla comunitaria para las y los participantes, y demás elementos que definan el ICBF. 9. Diligenciar y reportar en los sistemas de información establecidos por el ICBF la información requerida por el supervisor del contrato. 10. Elaborar en articulación con el equipo de trabajo, la sistematización del proceso de atención a niñas, niños, adolescentes, sus familias y comunidades. 11. Cumplir con las demás orientaciones y actividades que estén relacionadas con el objeto del contrato y requeridas por el supervisor, con calidad, oportunidad y pertinencia. 12. Realizar registro fotográfico del estado en el que se reciben los refrigerios por parte del operador contratado para e la ejecución del componente nutricional del contrato de aportes. 13. Realizar registro fotográfico de entrega de refrigerios a los níños en cada uno de los encuentros que se realicen durante la ejecución del contrato de aportes. 14. Verificar que los niños, niñas y adolescentes beneficiarios del proyecto diligencien la lista de asistencia a los encuentros y demás actividades que demanden la entrega de refrigerio, materiales y otros insumos necesarios para el desarrollo del proyecto. 15. Diligenciar y reportar en los sistemas de información establecidos por el ICBF la información de cada participante y estrategias de atención de la Modalidad.</t>
  </si>
  <si>
    <t>CO1.REQ.6770082</t>
  </si>
  <si>
    <t>OPSP-VEX-0350-2024</t>
  </si>
  <si>
    <t>https://community.secop.gov.co/Public/Tendering/ContractNoticePhases/View?PPI=CO1.PPI.34052498&amp;isFromPublicArea=True&amp;isModal=False</t>
  </si>
  <si>
    <t>MARIA FERNANDA LOPEZ AVENDAÑO</t>
  </si>
  <si>
    <t>La presente orden tiene por objeto la prestación de servicios profesionales en el marco del Contrato de Aportes No. 47003332024 suscrito entre el Instituto Colombiano de Bienestar Familiar-ICBF y la Universidad del Magdalena, para el desarrollo de las siguientes actividades como Psicólogo(a): 1. Realizar la búsqueda activa de los potenciales participantes, de acuerdo con lo establecido en los documentos técnicos de la modalidad. 2. Realizar en articulación con el equipo de trabajo con cada uno de las y los adolescentes y jóvenes las sesiones de aplicación del perfil 360, el cual debe contar con su respectivo informe de análisis de este. 3. Realizar la sensibilización, inscripción y caracterización de la población objeto de la modalidad. 4. Conformar los grupos de las y los adolescentes y jóvenes vinculados, teniendo en cuenta su curso de vida, y su proximidad geográfica. 5. Realizar los planes de trabajo, cronogramas, estrategias y horarios para la realización de los encuentros de conexión para la salud mental y buen vivir, la prevención de riesgos específicos, Servicio de Escucha Activa y orientación, de acuerdo con lo establecido en los documentos técnicos de la modalidad. 6. Proponer y socializar los ajustes razonables de las experiencias y el material de apoyo, con el Gestor Metodológico, de acuerdo con las necesidades del territorio y la realidad de las y los participantes. 7. Entregar refrigerios para adolescentes y jovenes que asistan a cada encuentro a su cargo. 8. Realizar actividades de Escucha Activa con los participantes, de acuerdo con los lineamientos establecidos 9. Construir y diligenciar de manera permanente una herramienta de seguimiento para registrar el proceso que se sigue con cada participante en las consejerías individuales. 10. Garantizar la confidencialidad de la información relacionada con las experiencias de vida de los participantes, que surja en el desarrollo del proceso de atención en acuerdo con los lineamientos y la jurisprudencia colombiana, particularmente la ley 1090 de 2006. 11. En aquellos casos que se requiera realizar activación de rutas de prevención o atención a los adolescentes y jóvenes, sus familias y las comunidades en donde habitan. 12. Garantizar la adecuada implementación y reporte de la gestion documental definida por el ICBF de acuerdo con los documentos técnicos 13. Apoyar la realización de los informes de gestión y documentos técnicos en la periodicidad y puntualidad requerida por el ICBF. 14. Apoyar la estrategia de gestión de conocimiento en el marco de las acciones desarrolladas en el territorio 15. Gestionar, articular y activar la oferta interinstitucional del territorio, para la garantia de los derechos de los adolescentes y jóvenes, y el fortalecimiento familiar y comunitario, asi como la activación de rutas, en caso de posibles vulneraciones o amenazas. 16. Asistir y participar en las reuniones programadas por la supervisión del contrato cuando sea convocado(a). 17. Asistir y participar en las jornadas de asistencia técnica y demás reuniones interdisciplinarias en la ejecución de la modalidad. 18. Cumplir con las demás obligaciones que sean requeridas por el supervisor del contrato, que estén relacionadas con el objeto de este, con calidad, oportunidad y pertinencia 19. Realizar registro fotográfico del estado en el que se reciben los refrigerios por parte del operador contratado para e la ejecución del componente nutricional del contrato de aportes. 20. Realizar registro fotográfico de entrega de refrigerios a los niños en cada uno de los encuentros que se realicen durante la ejecución del contrato de aportes. 21. Verificar que los niños, niñas y adolescentes beneficiarios del proyecto diligencien la lista de asistencia a los encuentros y demás actividades que demanden la entrega de refrigerio, materiales y otros insumos necesarios para el desarrollo del proyecto</t>
  </si>
  <si>
    <t>CO1.REQ.6769691</t>
  </si>
  <si>
    <t>OPSP-VEX-0349-2024</t>
  </si>
  <si>
    <t>https://community.secop.gov.co/Public/Tendering/ContractNoticePhases/View?PPI=CO1.PPI.34052306&amp;isFromPublicArea=True&amp;isModal=False</t>
  </si>
  <si>
    <t>CARMEN MANUELA REYES LIZCANO</t>
  </si>
  <si>
    <t>La presente orden tiene por objeto: La prestación de servicios de apoyo a la gestión,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 operativa y seguimiento con el equipo de trabajo nacional y territorial, para el desarrollo de las estrategias de atención, la planeación, el proceso pedagógico, pertinencia de materiales, organización de horarios, cronogramas y agendas, análisis de propuestas de mejora y análisis de resultados, entre otros de acuerdo con las orientaciones del Manual Operativo. 3. Desarrollar experiencias en las estrategias de atención con las niñas, niños, adolescentes,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Realizar reportes periódicos, insumos a respuestas de diferentes requerimientos, informes, boletines, presentaciones y demás solicitudes, de acuerdo con los criterios y en los términos definidos por el ICBF. 6. Apoyar la generar de acciones de articulación interinstitucional para la implementación de la Modalidad Atrapasueños. 7. Activar rutas de restablecimientos de derechos y generar movilización de actores que hacen parte del Sistema Nacional de Bienestar Familiar (SNBF), cuando se identifiquen casos de niñas, niños, adolescentes y familias que se encuentran en riesgo o amenaza de vulneración de derechos. 8. Apoyar la organización y gestión de la entrega de insumos, tales como materiales, refrigerios y olla comunitaria para las y los participantes, y demás elementos que definan el ICBF. 9. Diligenciar y reportar en los sistemas de información establecidos por el ICBF la información requerida por el supervisor del contrato. 10. Elaborar en articulación con el equipo de trabajo, la sistematización del proceso de atención a niñas, niños, adolescentes, sus familias y comunidades. 11. Cumplir con las demás orientaciones y actividades que estén relacionadas con el objeto del contrato y requeridas por el supervisor, con calidad, oportunidad y pertinencia. 12. Realizar registro fotográfico del estado en el que se reciben los refrigerios por parte del operador contratado para e la ejecución del componente nutricional del contrato de aportes. 13. Realizar registro fotográfico de entrega de refrigerios a los niños en cada uno de los encuentros que se realicen durante la ejecución del contrato de aportes. 14. Verificar que los niños, niñas y adolescentes beneficiarios del proyecto diligencien la lista de asistencia a los encuentros y demás actividades que demanden la entrega de refrigerio, materiales y otros insumos necesarios para el desarrollo del proyecto. 15. Diligenciar y reportar en los sistemas de información establecidos por el ICBF la información de cada participante y estrategias de atención de la Modalidad.</t>
  </si>
  <si>
    <t>CO1.REQ.6769664</t>
  </si>
  <si>
    <t>OAG-VEX-0348-2024</t>
  </si>
  <si>
    <t>https://community.secop.gov.co/Public/Tendering/ContractNoticePhases/View?PPI=CO1.PPI.34051906&amp;isFromPublicArea=True&amp;isModal=False</t>
  </si>
  <si>
    <t xml:space="preserve">JULIA ISABEL ROJAS RODRIGUEZ </t>
  </si>
  <si>
    <t>La presente orden tiene por objeto: Prestar servicios profesionales, en el marco del Contrato No. 47004022024 suscrito entre el Instituto Colombiano de Bienestar Familiar (ICBF) y la Universidad del Magdalena, para desarrollar las siguientes actividades: 1. Apoyar y facilitar el desarrollo de acciones de identificación, priorización, vinculación, conformación de los grupos y permanencia de niñas, niños, adolescentes y familias de la Modalidad de acuerdo con el Manual Operativo. 2. Participar en los espacios de planeación estratégica, construcción técnica, operativa y seguimiento con el equipo de trabajo nacional y territorial, para el desarrollo de las estrategias de atención, planeación, proceso pedagógico, organización de horarios, cronogramas y agendas, análisis de propuestas de mejora y análisis de resultados, entre otros de acuerdo con las orientaciones del Manual Operativo. 3. Realizar procesos de cualificación, acompañamiento y formación al talento humano y las partes interesadas en la protección integral de niñas, niños y adolescentes, para fortalecer la implementación y desarrollo de experiencias de la Modalidad. 4. Gestionar acciones y análisis que favorezcan la incorporación e implementación del enfoque diferencial y territorial en los procesos de atención de la Modalidad. 5. Acompañar el desarrollo de las diversas estrategias de atención para retroalimentar y fortalecer las prácticas de trabajo con niñas, niños, adolescentes, familias, comunidades y revisar la pertinencia de los recursos de acuerdo con la intencionalidad de la planeación de los encuentros con las niñas, niños, adolescentes, familias y comunidad. 6. Acompañar el diseño e implementación de los apoyos y ajustes razonables que requieran las niñas, los niños y adolescentes con y sin discapacidad, para avanzar en su participación en los entornos naturales de interacción. 7. Propiciar y apoyar los espacios de visibilización de las creaciones artísticas, plásticas, deportivas dinamizadas por la participación de niñas, niños y adolescentes. 8. Realizar reportes periódicos, insumos a respuestas de diferentes requerimientos, informes, boletines, presentaciones y demás solicitudes, de acuerdo con los criterios y en los términos definidos por el ICBF. 9. Generar acciones de articulación interinstitucional para la implementación de la Modalidad Atrapasueños. 10. Activar rutas de restablecimientos de derechos y generar movilización de actores que hacen parte del Sistema Nacional de Bienestar Familiar (SNBF), cuando se identifiquen casos de niñas, niños, adolescentes y familias que se encuentran en riesgo o amenaza de vulneración de derechos. 11. Apoyar la organización y gestión de la entrega de insumos, tales como materiales, refrigerios y olla comunitaria para las y los participantes, y demás elementos que defina el ICBF. 12. Elaborar en articulación con el equipo de trabajo, la sistematización del proceso de atención de las niñas, los niños, adolescentes, sus familias y comunidades. 13. Diligenciar y reportar en los sistemas de información establecidos por el ICBF la información requerida por el supervisor del contrato. 14. Cumplir con las demás orientaciones y actividades que estén relacionadas con el objeto del contrato y requeridas por el supervisor, con calidad, oportunidad y pertinencia</t>
  </si>
  <si>
    <t>CO1.REQ.6769636</t>
  </si>
  <si>
    <t>OPSP-VEX-0347-2024</t>
  </si>
  <si>
    <t>https://community.secop.gov.co/Public/Tendering/ContractNoticePhases/View?PPI=CO1.PPI.34051053&amp;isFromPublicArea=True&amp;isModal=False</t>
  </si>
  <si>
    <t>ALEXANDRA CAROLINA LOPEZ JIMENEZ</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</si>
  <si>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 operativa y seguimiento con el equipo de trabajo nacional y territorial, para el desarrollo de las estrategias de atención, la planeación, el proceso pedagógico, pertinencia de materiales, organización de horarios, cronogramas y agendas, analisis de propuestas de mejora y análisis de resultados, entre otros de acuerdo con las orientaciones del Manual Operativo 3. Desarrollar experiencias en las estrategias de atención con las niñas, niños, adolescentes,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interaccion. 5. Realizar reportes periódicos, insumos a respuestas de diferentes requerimientos, informes, boletines, presentaciones y demás solicitudes, de acuerdo con los criterios y en los términos definidos por el ICBF 6 Apoyar la generar de acciones de articulación interinstitucional para la implementación de la Modalidad Atrapasueños. 7. Activar rutas de restablecimientos de derechos y generar movilización de actores que hacen parte del Sistema Nacional de Bienestar Familiar (SNBF), cuando se identifiquen casos de niñas, niños, adolescentes y familias que se encuentran en riesgo o amenaza de vulneración de derechos. 8. Apoyar la organización y gestión de la entrega de insumos, tales como materiales, refrigerios y olla comunitaria para las y los participantes, y demás elementos que definan el ICBF. 9. Diligenciar y reportar en los sistemas de información establecidos por el ICBF la información requerida por el supervisor del contrato. 10. Elaborar en articulación con el equipo de trabajo, la sistematización del proceso de atención a niñas, niños, adolescentes, sus familias y comunidades. 11. Cumplir con las demás orientaciones y actividades que estén relacionadas con el objeto del contrato y requeridas por el supervisor, con calidad, oportunidad y pertinencia. 12. Realizar registro fotográfico del estado en el que se reciben los refrigerios por parte del operador contratado para e la ejecución del componente nutricional del contrato de aportes. 13 Realizar registro fotográfico de entrega de refrigerios a los niños en cada uno de los encuentros que se realicen durante la ejecución del contrato de aportes. 14. Verificar que los niños, niñas y adolescentes beneficiarios del proyecto diligencien la lista de asistencia a los encuentros y demás actividades que demanden la entrega de refrigerio, materiales y otros insumos necesarios para el desarrollo del proyecto. 15. Diligenciar y reportar en los sistemas de información establecidos por el ICBF la información de cada participante y estrategias de atención de la Modalidad.</t>
  </si>
  <si>
    <t>CO1.REQ.6769701</t>
  </si>
  <si>
    <t>OPSP-VEX-0346-2024</t>
  </si>
  <si>
    <t>https://community.secop.gov.co/Public/Tendering/ContractNoticePhases/View?PPI=CO1.PPI.34036766&amp;isFromPublicArea=True&amp;isModal=False</t>
  </si>
  <si>
    <t xml:space="preserve">YAMILE DE JESUS CELIN RODRIGUEZ </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</si>
  <si>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 operativa y seguimiento con el equipo de trabajo nacional y territorial, para el cesarrollo de las estrategias de atención, la planeación, el proceso pedagógico, pertinencia de materiales, organización de horarios, cronogramas y agendas, análisis de propuestas de mejora y análisis de resultados, entre otros de acuerdo con las orientaciones del Manual Operativo. 3. Desarrollar experiencias en las estrategias de atención con las niñas, niños, adolescentes,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apcyos y ajustes razonables que requieran las niñas, los niños y adolescentes con y sin discapacidad, para avanzar en su participación en los entornos naturales de interacción. 5. Realizar reportes periódicos, insumos a respuestas de diferentes requerimientos, informes, boletines, presentaciones y demás solicitudes, de acuerdo con los criterios y en los términos definidos por el ICBF. 6. Apoyar la generar de acciones de articulación interinstitucional para la implementación de la Modalidad Atrapasueños. 7. Activar rutas de restablecimientos de derechos y generar movilización de actores que hacen parte del Sistema Nacional de Bienestar Familiar (SNBF), cuando se identifiquen casos de niñas, niños, adolescentes y familias que se encuentran en riesgo o amenaza de vulneración de derechos. 8. Apoyar la organización y gestión de la entrega de insumos, tales como materiales, refrigerios y olla comunitaria para las y los participantes, y demás elementos que definan el ICBF. 9. Diligenciar y reportar en los sistemas de información establecidos por el ICBF la información requerida por el supervisor del contrato. 10. Elaborar en articulación con el equipo de trabajo, la sistematización del proceso de atención a niñas, niños, adolescentes, sus familias y comunidades. 11. Cumplir con las demás orientaciones y actividades que estén relacionadas con el objeto del contrato y requeridas por el supervisor, con calidad, oportunidad y pertinencia. 12. Realizar registro fotográfico del estado en el que se reciben los refrigerios por parte del operador contratado para e la ejecución del componente nutricional del contrato de aportes 13. Realizar registro fotográfico de entrega de refrigerios a los niños en cada uno de los encuentros que se realicen durante la ejecución del contrato de aportes. 14. Verificar que los niños, niñas y adolescentes beneficiarios del proyecto diligencien la lista de asistencia a los encuentros y demás actividades que demanden la entrega de refrigerio, materiales y otros insumos necesarios para el desarrollo del proyecto. 15. Diligenciar y reportar en los sistemas de información establecidos por el ICBF la Información de cada participante y estrategias de atención de la Modalidad.</t>
  </si>
  <si>
    <t>CO1.REQ.6766257</t>
  </si>
  <si>
    <t>OPSP-VEX-0345-2024</t>
  </si>
  <si>
    <t>https://community.secop.gov.co/Public/Tendering/ContractNoticePhases/View?PPI=CO1.PPI.34035533&amp;isFromPublicArea=True&amp;isModal=False</t>
  </si>
  <si>
    <t>STEPHANIE MILENA ZUÑIGA LARA</t>
  </si>
  <si>
    <t>La presente orden tiene por objeto la prestación de servicios profesionales en el marco del Contrato de Aportes No. 47003332024 suscrito entre el instituto Colombiano de Bienestar Familiar-ICBF y la Universidad del Magdalena, para el desarrollo de las siguientes actividades como Psicólogo(a): 1. Realizar la búsqueda activa de los potenciales participantes, de acuerdo con lo establecido en los documentos técnicos de la modalidad 2. Realizar en articulación con el equipo de trabajo con cada uno de las y los adolescentes y jóvenes las sesiones de aplicación del perfil 360, el cual debe contar con su respectivo informe de análisis de este. 3. Realizar la sensibilización, inscripción y caracterización de la población objeto de la modalidad. 4. Conformar los grupos de las y los adolescentes y jóvenes vinculados, teniendo en cuenta su curso de vida, y su proximidad geográfica 5. Realizar los planes de trabajo, cronogramas, estrategias y horarios para la realización de los encuentros de conexión para la salud mental y buen vivir, la prevención de riesgos especificos, Servicio de Escucha Activa y orientación, de acuerdo con lo establecido en los documentos técnicos de la modalidad 6. Proponer y socializar los ajustes razonables de las experiencias y el material de apoyo, con el Gestor Metodológico, de acuerdo con las necesidades del territorio y la realidad de las y los participantes 7 Entregar refrigerios para adolescentes y jóvenes que asistan a cada encuentro a su cargo. 8. Realizar actividades de Escucha Activa con los participantes, de acuerdo con los lineamientos establecidos 9. Construir y diligenciar de manera permanente una herramienta de seguimiento para registrar el proceso que se sigue con cada participante en las consejerías individuales. 10. Garantizar la confidencialidad de la información relacionada con las experiencias de vida de los participantes. que surja en el desarrollo del proceso de atención en acuerdo con los lineamientos y la jurisprudencia colombiana, particularmente la ley 1090 de 2006. 11. En aquellos casos que se requiera realizar activación de rutas de prevención o atención a los adolescentes y jóvenes, sus familias y las comunidades en donde habitan 12 Garantizar la adecuada implementación y reporte de la gestión documental definida por el ICBF de acuerdo con los documentos técnicos 13. Apoyar la realización de los informes de gestión y documentos técnicos en la periodicidad y puntualidad requerida por el ICBF 14. Apoyar la estrategia de gestión de conocimiento en el marco de las acciones desarrolladas en el territorio. 15. Gestionar, articular y activar la oferta interinstitucional del territorio, para la garantia de los derechos de los adolescentes y jóvenes, y el fortalecimiento familiar y comunitario, asi como la activación de rutas, en caso de posibles vulneraciones o amenazas. 16. Asistir y participar en las reuniones programadas por la supervisión del contrato cuando sea convocado(a) 17. Asistir y participar en las jornadas de asistencia técnica y demás reuniones interdisciplinarias en la ejecución de la modalidad. 18. Cumplir con las demás obligaciones que sean requeridas por el supervisor del contrato, que estén relacionadas con el objeto de este, con calidad, oportunidad y pertinencia 19. Realizar registro fotográfico del estado en el que se reciben los refrigerios por parte del operador contratado para e la ejecución del componente nutricional del contrato de aportes. 20. Realizar registro fotográfico de entrega de refrigerios a los niños en cada uno de los encuentros que se realicen durante la ejecución del contrato de aportes 21. Verificar que los niños, niñas y adolescentes beneficiarios del proyecto diligencien la lista de asistencia a los encuentros y demás actividades que demanden la entrega de refrigerio, materiales y otros insumos necesarios para el desarrollo del proyecto.</t>
  </si>
  <si>
    <t>CO1.REQ.6765831</t>
  </si>
  <si>
    <t>OPSP-VEX-0344-2024</t>
  </si>
  <si>
    <t>https://community.secop.gov.co/Public/Tendering/ContractNoticePhases/View?PPI=CO1.PPI.34034123&amp;isFromPublicArea=True&amp;isModal=False</t>
  </si>
  <si>
    <t>BRANDON YESID LIBREROS CUELLO</t>
  </si>
  <si>
    <t>La presente orden tiene por objeto: La prestación de servicios de apoyo a la gestión en el marco del Contrato de Aportes No. 47003332024 suscrito entre el Instituto Colombiano de Bienestar Familiar - ICBF y la Universidad del Magdalena, para el desarrollo de las siguientes actividades como Auxiliar Administrativo: 1. Planear, desarrollar y administrar la Gestión Documental de la implementación de la modalidad. 2. Propender por la seguridad e integridad de la información de la implementación de la modalidad, que se encuentre en medio físico o medio electrónico. 3. Organizar la información de acuerdo con las especificaciones del Manual Operativo de la modalidad. 4. Registrar en el sistema de información que le indique el coordinador general del Proyecto, los datos de los participantes de la modalidad y demás documentos resultantes del proceso.5. Consolidar todos los soportes de la ejecución de las obligaciones ejecutadas por el operador en el marco del contrato de aporte suscrito con el ICBF. 6. Apoyar la gestión administrativa y operativa del operador teniendo en cuenta necesidades, normativa y lineamientos de la modalidad. 7. Asistir y participar en la totalidad de las reuniones programadas por la supervisión del contrato, en caso de que aplique. 8. Desarrollar los procesos de verificación de las cuentas y soportes que permitan eficiencia en la presentación de los informes financieros. 9. Garantizar la confidencialidad de la información relacionada con las experiencias de vida de los participantes, que surja en el desarrollo del proceso de atención. 10. Las demás que sean necesarias para cumplir con el objeto del contrato y necesarias para la implementación satisfactoria de la modalidad</t>
  </si>
  <si>
    <t>CO1.REQ.6765329</t>
  </si>
  <si>
    <t>OAG-VEX-0343-2024</t>
  </si>
  <si>
    <t>https://community.secop.gov.co/Public/Tendering/ContractNoticePhases/View?PPI=CO1.PPI.34032808&amp;isFromPublicArea=True&amp;isModal=False</t>
  </si>
  <si>
    <t xml:space="preserve">ANA MILENA PATERNINA PAREJA </t>
  </si>
  <si>
    <t>La presente orden tiene por objeto la prestación de servicios profesionales en el marco del Contrato de Aportes No 47003332024 suscrito entre el Instituto Colombiano de Bienestar Familiar-ICBF y la Universidad del Magdalena, para el desarrollo de las siguientes actividades como Psicólogo(a) 1. Realizar la búsqueda activa de los potenciales participantes, de acuerdo con lo establecido en los documentos técnicos de la modalidad. 2 Realizar en articulación con el equipo de trabajo con cada uno de las y los adolescentes y jóvenes las sesiones de aplicación del perfil 360, el cual debe contar con su respectivo informe de análisis de esto. 3. Realizar la sensibilización, Inscripción y caracterización de la población objeto de la modalidad. 4. Conformar los grupos de las y los adolescentes y jóvenes vinculados, teniendo en cuenta su curso de vida, y su proximidad geográfica 5. Realizar los planes de trabajo, cronogramas, estrategias y horarios para la realización de los encuentros de conexión para la salud mental y buen vivir, la prevención de riesgos especificos, Servicio de Escucha Activa y orientación, de acuerdo con lo establecido en los documentos técnicos de la modalidad. 6. Proponer y socializar los ajustes razonables de las experiencias y el material de apoyo, con el Gestor Metodológico, de acuerdo con las necesidades del territorio y la realidad de las y los participantes. 7. Entregar refrigerios para adolescentes y jovenes que asistan a cada encuentro a su cargo. 8. Realizar actividades de Escucha Activa con los participantes. de acuerdo con los lineamientos establecidos. 9. Construir y diligenciar de manera permanente una herramienta de seguimiento para registrar el proceso que se sigue con cada participante en las consejerias individuales 10. Garantizar la confidencialidad de la información relacionada con las experiencias de vida de los participantes, que surja en el cesarrollo del proceso de atención en acuerdo con los lineamientos y la jurisprudencia colombiana, particularmente la ley 1090 de 2006. 11. En aquellos casos que se requiera realizar activación de rutas de prevención o atención a los adolescentes y jóvenes, sus familias y las comunidades en donde habitan. 12 Garantizar la adecuada implementación y reporte de la gestión documental definida por el ICBF de acuerdo con los documentos técnicos 13. Apoyar la realización de los informes de gestión y documentos técnicos en la periodicidad y puntualidad requerida por el ICBF 14. Apoyar la estrategia de gestión de conocimiento en el marco de las acciones desarrolladas en el territorio. 15. Gestionar, articular y activar la oferta interinstitucional del territorio, para la garantia de los derechos de los adolescentes y jóvenes, y el fortalecimiento familiar y comunitario, así como la activación de rutas, en caso de posibles vulneraciones o amenazas. 16. Asistir y participar en las reuniones programadas por la supervisión del contrato cuando sea convocado(a) 17. Asistir y participar en las jornadas de asistencia técnica y demás reuniones interdisciplinanas en la ejecución de la modalidad 18 Cumplir con las demás obligaciones que sean requeridas por el supervisor del contrato, que estén relacionadas con el objeto de este, con calidad, oportunidad y pertinencia. 19. Realizar registro fotográfico del estado en el que se reciben los refrigerios por parte del operador contratado para e la ejecución del componente nutricional del contrato de aportes. 20. Realizar registro fotográfico de entrega de refrigerios a los niños en cada uno de los encuentros que se realicen durante la ejecución del contrato de aportes. 21. Verificar que los niños, niñas y adolescentes beneficiarios del proyecto diligencien la lista de asistencia a los encuentros y demás actividades que demanden la entrega de refrigerio, materiales y otros insumos necesarios para el desarrollo del proyecto</t>
  </si>
  <si>
    <t>CO1.REQ.6764972</t>
  </si>
  <si>
    <t>OPSP-VEX-0342-2024</t>
  </si>
  <si>
    <t>https://community.secop.gov.co/Public/Tendering/ContractNoticePhases/View?PPI=CO1.PPI.34025936&amp;isFromPublicArea=True&amp;isModal=False</t>
  </si>
  <si>
    <t xml:space="preserve">KELLY ROXANA CANTILLO BADILLO </t>
  </si>
  <si>
    <t>La presente orden tiene por objeto la prestación de servicios profesionales en el marco del Contrato de Aportes No. 47003332024 suscrito entre el Instituto Colombiano de Bienestar Familiar-ICBF y la Universidad del Magdalena, para el desarrollo de las siguientes actividades como Psicólogo(a) 1. Realizar la búsqueda activa de los potenciales participantes, de acuerdo con lo establecido en los documentos técnicos de la modalidad. 2 Realizar en articulación con el equipo de trabajo con cada uno de las y los adolescentes y jóvenes las sesiones de aplicación del perfil 360, el cual debe contar con su respectivo informe de análisis de este. 3 Realizar la sensibilización, inscripción y caracterización de la población objeto de la modalidad. 4. Conformar los grupos de las y los adolescentes y jovenes vinculados, teniendo en cuenta su curso de vida, y su proximidad geográfica 5 Realizar los planes de trabajo, cronogramas, estrategias y horarios para la realización de los encuentros de conexión para la salud mental y buen vivir, la prevención de riesgos específicos, Servicio de Escucha Activa y orientación, de acuerdo con lo establecido en los documentos técnicos de la modalidad &amp; Proponer y socializar los ajustes razonables de las experiencias y el material de apoyo, con el Gestor Metodológico, de acuerdo con las necesidades del teritono y la realidad de las y los participantes. 7 Entregar refrigerios para adolescentes y jóvenes que asistan a cada encuentro a su cargo. 8. Realizar actividades de Escucha Activa con los participantes de acuerdo con los lineamientos establecidos. 9. Construir y diligenciar de manera permanente una herramienta de seguimiento para registrar el proceso que se sigue con cada participante en las consejerias individuales 10 Garantizar la confidencialidad de la información relacionada con las experiencias de vida de los participantes que surja en el desarrollo del proceso de atención en acuerdo con los lineamientos y la jurisprudencia colombiana, particularmente la ley 1090 de 2006. 11. En aquellos casos que se requiera realizar activación de rutas de prevención o atención a los adolescentes y jóvenes, sus familias y las comunidades en donde habitan 12 Garantizar la adecuada implementación y reporte de la gestión documental definida por el ICBF de acuerdo con los documentos técnicos. 13. Apoyar la realización de los informes de gestión y documentos técnicos en la periodicidad y puntualidad requerida por el ICBF 14. Apoyar la estrategia de gestión de conocimiento en el marco de las acciones desarrolladas en el territorio 15. Gestionar, articular y activar la oferta interinstitucional del territorio, para la garantia de los derechos de los adolescentes y jovenes, y el fortalecimiento familiar y comunitario, asi como la activación de rutas, en caso de posibles vulneraciones o amenazas 16. Asistir y participar en las reuniones programadas por la supervisión del contrato cuando sea convocado(a) 17. Asistir y participar en las jornadas de asistencia técnica y demás reuniones interdisciplinarias en la ejecución de ta modalidad 18. Cumplir con las demas obligaciones que sean requeridas por el supervisor del contrato, que estén relacionadas con el objeto de este con calidad, oportunidad y pertinencia 19 Realizar registro fotografico del estado en el que se reciben los refrigerios por parte del operador contratado para e la ejecución del componente nutricional del contrato de aportes 20. Realizar registro fotográfico de entrega de refrigenos a los niños en cada uno de los encuentros que se realicen durante la ejecución del contrato de aportes 21. Verificar que los niños, niñas y adolescentes beneficiarios del proyecto diligencion la lista de asistencia a los encuentros y demás actividades que demanden la entrega de refrigerio, materiales y otros insurnos necesarios para el desarrollo del proyecto</t>
  </si>
  <si>
    <t>CO1.REQ.6763335</t>
  </si>
  <si>
    <t>OPSP-VEX-0341-2024</t>
  </si>
  <si>
    <t>https://community.secop.gov.co/Public/Tendering/ContractNoticePhases/View?PPI=CO1.PPI.34024941&amp;isFromPublicArea=True&amp;isModal=False</t>
  </si>
  <si>
    <t xml:space="preserve">INES AMALIA ZAMORA BARON </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</si>
  <si>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 operativa y seguimiento con el equipo de trabajo nacional y territorial, para el desarrollo de las estrategias de atención, la planeación, el proceso psicosocial y pedagógico, organización de horarios, cronogramas y agendas, análisis de propuestas de mejora y análisis de resultados, entre otros de acuerdo con las orientaciones del Manual Operativo. 3. Liderar y desarrollar experiencias en las estrategias de atención con las niñas, los niños, adolescentes, sus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Diligenciar y reportar en los sistemas de información establecidos por el ICBF la información requerida por el supervisor del contrato. 6. Realizar reportes periódicos, insumos a respuestas de diferentes requerimientos, informes, boletines, presentaciones y demás solicitudes, de acuerdo con los criterios y en los términos definidos por el ICBF. 7. Apoyar la generar de acciones de articulación interinstitucional para la implementación de la Modalidad atrapasueños. 8. Activar rutas de restablecimiento de derechos y generar movilización de actores que hacen parte del Sistema Nacional de Bienestar Familiar (SNBF), cuando se identifiquen casos de niñas, niños, adolescentes y familias que se encuentran en riesgo o amenaza de vulneración de derechos; y hacerles seguimiento a estas situaciones durante la vigencia del contrato. 9. Apoyar la organización y gestión de la entrega de insumos, tales como materiales, refrigerios y olla comunitaria para las y los participantes, y demás elementos que definan el ICBF. 10. Generar estrategias de escucha activa con niñas, niños, adolescentes y familias a partir de diferentes metodologias en coherencia con el Manual Operativo. 11. Elaborar en articulación con el equipo de trabajo, la sistematización del proceso de atención a las niñas, niños, adolescentes, sus familias y comunidades. 12. Cumplir con las demás orientaciones y actividades que estén relacionadas con el objeto del contrato y requeridas por el supervisor, con calidad, oportunidad y pertinencia. 13. Realizar registro fotográfico del estado en el que se reciben los refrigerios por parte del operador contratado para e la ejecución del componente nutricional del contrato de aportes. 14. Realizar registro fotográfico de entrega de refrigerios a los niños en cada uno de los encuentros que se realicen durante la ejecución del contrato de aportes. 15. Verificar que los niños, niñas y adolescentes beneficiarios del proyecto diligencien la lista de asistencia a los encuentros y demás actividades que demanden la entrega de refrigerio, materiales y otros insumos necesarios para el desarrollo del proyecto. 16. Diligenciar y reportar en los sistemas de información establecidos por el ICBF la información de cada participante y estrategias de atención de la Modalidad.</t>
  </si>
  <si>
    <t>CO1.REQ.6763064</t>
  </si>
  <si>
    <t>OPSP-VEX-0340-2024</t>
  </si>
  <si>
    <t>https://community.secop.gov.co/Public/Tendering/ContractNoticePhases/View?PPI=CO1.PPI.34024036&amp;isFromPublicArea=True&amp;isModal=False</t>
  </si>
  <si>
    <t>ERVIN DANIEL PEREZ SANDOVAL</t>
  </si>
  <si>
    <t>La presente orden tiene por objeto: Prestar servicios profesionales, en el marco del Contrato No. 47004022024 suscrito entre el instituto Colombiano de Bienestar Familiar (ICBF) y la Universidad del Magdalena, para desarrollar las siguientes actividades. 1. Apoyar y facilitar el desarrollo de acciones de identificación, priorización, vinculación, conformación de los grupos y permanencia de niñas, niños, adolescentes y familias de la Modalidad de acuerdo con el Manual Operativo. 2. Participar en los espacios de planeación estratégica, construcción técnica, operativa y seguimiento con el equipo de trabajo nacional y territorial, para el desarrollo de las estrategias de atención, planeación, proceso pedagógico, organización de horarios, cronogramas y agendas, análisis de propuestas de mejora y análisis de resultados, evire otros de acuerdo con las orientaciones del Manual Operativo. 3. Realizar procesos de cualificación, acompañamiento y formación al talento humano y las partes interesadas en la protección integral de niñas, niños y adolescentes, para fortalecer la implementación y desarrollo de experiencias de la Modalidad. 4. Gestionar acciones y análisis que favorezcan la incorporación e implementación del enfoque diferencial y territorial en los procesos de atención de la Modalidad. 5. Acompañar el desarrollo de las diversas estrategias de atención para retroalimentar y fortalecer las prácticas de trabajo con niñas, niños, adolescentes, familias, comunidades y revisar la pertinencia de los recursos de acuerdo con la intencionalidad de la planeación de los encuentros con las niñas, niños, adolescentes, familias y comunidad. 6. Acompañar el diseño e implementación de los apoyos y ajustes razonables que requieran las niñas, los niños y adolescentes con y sin discapacidad, para avanzar en su participación en los entornos naturales de interacción. 7. Propiciar y apoyar los espacios de visibilización de las creaciones artísticas, plásticas, deportivas dinamizadas por la participación de niñas, niños y adolescentes. 8. Realizar reportes periódicos, insumos a respuestas de diferentes requerimientos, informes, boletines, presentaciones y demás solicitudes, de acuerdo con los criterios y en los términos definidos por el ICBF. 9. Generar acciones de articulación interinstitucional para la implementación de la Modalidad Atrapasueños. 10. Activar rutas de restablecimientos de derechos y generar movilización de actores que hacen parte del Sistema Nacional de Bienestar Familiar (SNBF), cuando se identifiquen casos de niñas, niños, adolescentes y familias que se encuentran en riesgo o amenaza de vulneración de derechos 11. Apoyar la organización y gestión de la entrega de insumos, tales como materiales, refrigerios y olla comunitaria para las y los participantes, y demás elementos que defina el ICBF. 12. Elaborar en articulación con el equipo de trabajo, la sistematización del proceso de atención de las niñas, los niños, adolescentes, sus familias y comunidades, 13. Diligenciar y reportar en los sistemas de información establecidos por el ICBF la información requerida por el supervisor del contrato. 14. Cumplir con las demás orientaciones y actividades que estén relacionadas con el objeto del contrato y requeridas por el supervisor, con calidad, oportunidad y pertinencia.</t>
  </si>
  <si>
    <t>CO1.REQ.6762845</t>
  </si>
  <si>
    <t>OPSP-VEX-0339-2024</t>
  </si>
  <si>
    <t>https://community.secop.gov.co/Public/Tendering/ContractNoticePhases/View?PPI=CO1.PPI.34022879&amp;isFromPublicArea=True&amp;isModal=False</t>
  </si>
  <si>
    <t>MARIA SANTODOMINGO VIZCANIO</t>
  </si>
  <si>
    <t>La presente orden tiene por objeto la prestación de servicios profesionales en el marco del Contrato de Aportes No. 47003332024 suscrito entre el Instituto Colombiano de Bienestar Familiar-ICBF y la Universidad del Magdalena, para el desarrollo de las siguientes actividades como Psicólogo(a): 1. Realizar la búsqueda activa de los potenciales participantes, de acuerdo con lo establecido en los documentos técnicos de la modalidad. 2 Reafizar en articulación con el equipo de trabajo con cada uno de las y los adolescentes y jóvenes las sesiones de aplicación del perfil 360, el cual debe contar con su respectivo informe de análisis de este. 3. Realizar la sensibilización, inscripción y caracterización de la población objeto de la modalidad 4. Conformar los grupos de las y los adolescentes y jóvenes vinculados, teniendo en cuenta su curso de vida, y su proximidad geográfica. 5. Realizar los planes de trabajo, cronogramas, estrategias y horarios para la realización de los encuentros de conexión para la salud mental y buen vivir, la prevención de riesgos especifica Servicio de Escucha Activa y orientación, de acuerdo con lo establecido en los documentos técnicos de la modalidad. 6. Proponer y socializar los ajustes razonables de las experiencias y el material de apoyo, con el Gestor Metodológico, de acuerdo con las necesidades del territorio y la realidad de las y los participantes 7. Entregar refrigerios para adolescentes y jóvenes que asistan a cada encuentro a su cargo. 8. Realizar actividades de Escucha Activa con los participantes, de acuerdo con los lineamientos establecidos. 9. Construir y diligenciar de manera permanente una herramienta de seguimiento para registrar el proceso que se sigue con cada participante en las consejerías individuales. 10. Garantizar la confidencialidad de la información relacionada con las experiencias de vida de los participantes, que surja en el desarrollo del proceso de atención en acuerdo con los lineamientos y la jurisprudencia colombiana particularmente la ley 1090 de 2006. 11. En aquellos casos que se requiera realizar activación de rutas de prevención o atención a los adolescentes y jóvenes, sus familias y las comunidades en donde habitan. 12. Garantizar la adecuada implementación y reporte de la gestión documental definida por el ICBF de acuerdo con los documentos técnicos. 13 Apoyar la realización de los informes de gestión y documentos técnicos en la periodicidad y puntualidad requerida por el ICBF 14. Apoyar la estrategia de gestión de conocimiento en el marco de las acciones desarrolladas en el territorio. 15. Gestionar, articular y activar la oferta interinstitucional del territorio, para la garantia de los derechos de los adolescentes y jóvenes, y el fortalecimiento familiar y comunitario, asi como la activación de rutas, en caso de posibles vulneraciones o amenazas 16. Asistir y participar en las reuniones programadas por la supervisión del contrato cuando sea convocado(a) 17. Asistir y participar en las jornadas de asistencia técnica y demás reuniones interdisciplinarias en la ejecución de la modalidad 18. Cumplir con las demás obligaciones que sean requeridas por el supervisor del contrato, que estén relacionadas con el objeto de este, con calidad, oportunidad y pertinencia 19. Realizar registro fotográfico del estado en el que se reciben los refrigerios por parte del operador contratado para e la ejecución del componente nutricional del contrato de aportes 20. Realizar registro fotográfico de entrega de refrigerios a los niños en cada uno de los encuentros que se realicen durante la ejecución del contrato de aportes. 21. Verificar que los niños, niñas y adolescentes beneficiarios del proyecto diligencien la lista de asistencia a los encuentros y demás actividades que demanden la entrega de refrigerio, materiales y otros insumos necesarios para el desarrollo del proyecto</t>
  </si>
  <si>
    <t>CO1.REQ.6762398</t>
  </si>
  <si>
    <t>OPSP-VEX-0338-2024</t>
  </si>
  <si>
    <t>https://community.secop.gov.co/Public/Tendering/ContractNoticePhases/View?PPI=CO1.PPI.34021931&amp;isFromPublicArea=True&amp;isModal=False</t>
  </si>
  <si>
    <t>IVAN EDUARDO CABANA ROBLES</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</si>
  <si>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 operativa y seguimiento con el equipo de trabajo nacional y territorial, para el desarrollo de las estrategias de atención, la planeación, el proceso psicosocial y pedagógico, organización de horarios, cronogramas y agendas, análisis de propuestas de mejora y análisis de resultados, entre otros de acuerdo con las orientaciones del Manual Operativo. 3. Liderar y desarrollar experiencias en las estrategias de atención con las niñas, los niños, adolescentes, sus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Diligenciar y reportar en los sistemas de información establecidos por el ICBF la información requerida por el supervisor del contrato. 6. Realizar reportes periódicos, insumos a respuestas de diferentes requerimientos, informes, boletines, presentaciones y demás solicitudes, de acuerdo con los criterios y en los términos definidos por el ICBF. 7 Apoyar la generar de acciones de articulación interinstitucional para la implementación de la Modalidad atrapasueños. 8. Activar rutas de restablecimiento de derechos y generar movilización de actores que hacen parte del Sistema Nacional de Bienestar Familiar (SNBF), cuando se identifiquen casos de niñas, niños, adolescentes y familias que se encuentran en riesgo o amenaza de vulneración de derechos, y haceries seguimiento a estas situaciones durante la vigencia del contrato. 9. Apoyar la organización y gestión de la entrega de insumos, tales como materiales, refrigerios y olla comunitaria para las y los participantes, y demás elementos que definan el ICBF. 10. Generar estrategias de escucha activa con niñas, niños, adolescentes y familias a partir de diferentes metodologías en coherencia con el Manual Operativo. 11. Elaborar en articulación con el equipo de trabajo, la sistematización del proceso de atención a las niñas, niños, adolescentes, sus familias y comunidades. 12. Cumplir con las demás orientaciones y actividades que estén relacionadas con el objeto del contrato y requeridas por el supervisor, con calidad, oportunidad y pertinencia 13 Realizar registro fotográfico del estado en el que se reciben los refrigerios por parte del operador contratado para e la ejecución del componente nutricional del contrato de aportes. 14 Realizar registro fotográfico de entrega de refrigerios a los niños en cada uno de los encuentros que se realicen durante la ejecución del contrato de aportes. 15. Verificar que los niños, niñas y adolescentes beneficiarios del proyecto diligencien la lista de asistencia a los encuentros y demás actividades que demanden la entrega de refrigerio, materiales y otros insumos necesarios para el desarrollo del proyecto. 16. Diligenciar y reportar en los sistemas de información establecidos por el ICBF la información de cada participante y estrategias de atención de la Modalidad</t>
  </si>
  <si>
    <t>CO1.REQ.6762270</t>
  </si>
  <si>
    <t>OPSP-VEX-0337-2024</t>
  </si>
  <si>
    <t>https://community.secop.gov.co/Public/Tendering/ContractNoticePhases/View?PPI=CO1.PPI.34020376&amp;isFromPublicArea=True&amp;isModal=False</t>
  </si>
  <si>
    <t>CLAUDIA PATRICIA ARANGO GONZALEZ</t>
  </si>
  <si>
    <t>La presente orden tiene por objeto la prestación de servicios profesionales en el marco del Contrato de Aportes No. 47003332024 suscrito entre el Instituto Colombiano de Bienestar Familiar-ICBF y la Universidad del Magdalena, para el desarrollo de las siguientes actividades como Gestor(a) Metodologico: 1. Apoyar y garantizar la efectividad de los procesos de focalización en los municipios asignados. 2. Desarrollar esquemas que permitan adaptar las metodologías propuestas en la modalidad a las realidades locales, garantizando en todo caso el cumplimiento de los objetivos establecidos en los documentos técnicos de la modalidad. 3. Realizar los planes de trabajo, cronogramas, estrategias y horarios para la realización de los encuentros de conexión para la salud mental y buen vivir, la prevención de riesgos específicos, Servicio de Escucha Activa y Orientación, de acuerdo con lo establecido en los documentos técnicos de la modalidad. 4. Planlaar y desarrollar los procesos de capacitación para el talento humano en las metodologías propuestas por la modalidad en los diferentes documentos técnicos. 5. Orientar de manera permanente al talento humano sobre el desarrollo de los encuentros de trabajo con las y los adolescentes, jóvenes, sus familias y la comunidad con la que conviven. 6. Acompañar en sitio el desarrollo de sesiones de trabajo de los profesionales para retroalimentar y mejorar las practicas de trabajo con los adolescentes y jóvenes. 7. Supervisar que el talento humano cuente con todos los recursos necesarios para el desarrollo de las actividades y en caso de no contar con los recursos necesarios garantizar la entrega de estos. (chalecos, materiales, refrigerios, transporte, internet, etc.) 8. Brindar asistencia técnica permanente al talento humano según los documentos técnicos de la modalidad. 9. Realizar seguimiento a la asistencia, permanencia y desarrollo del proyecto de vida de las y los adolescentes y jóvenes participantes de la modalidad 10. Participar y apoyar en la elaboración de informes y entrega de productos requeridos en relación con la implementación metodológica. 11 Elaborar la sistematización de la experiencia de implementación de la modalidad en los diferentes territorios, en la cual se evidencien, lecciones aprendidas, buenas prácticas, y acciones innovadoras desarrolladas durante la vigencia. 12. Liderar el desarrollo de estrategias y acciones para garantizar la permanencia de las y los participantes en los procesos formativos. 13. Asistir y participar en las reuniones programadas por la supervisión del contrato cuando sea convocado(a). 14. Cumplir con las demás obligaciones que sean requeridas por el supervisor del contrato, que estén relacionadas con el objeto de este, con calidad, oportunidad y pertinencia</t>
  </si>
  <si>
    <t>CO1.REQ.6761789</t>
  </si>
  <si>
    <t>OPSP-VEX-0336-2024</t>
  </si>
  <si>
    <t>https://community.secop.gov.co/Public/Tendering/ContractNoticePhases/View?PPI=CO1.PPI.33981974&amp;isFromPublicArea=True&amp;isModal=False</t>
  </si>
  <si>
    <t xml:space="preserve">ISABEL ALICIA TRILLOS GOMEZ </t>
  </si>
  <si>
    <t>La presente orden tiene por objeto la prestación de servicios profesionales en el marco del Contrato de Aportes No. 47003332024 suscrito entre el Instituto Colombiano de Bienestar Familiar-ICBF y la Universidad del Magdalena, para el desarrollo de las siguientes actividades como Coordinador(a) General: 1. Dirigir, articular y coordinar la ejecución operativa y financiera de la modalidad en el respectivo contrato. 2. Coordinar y brindar acompañamiento técnico, metodológico y logístico a los procesos organizativos locales para el desarrollo e implementación de las acciones de la modalidad en el territorio. 3. Elaborar los informes previstos en el contrato para la operación de la modalidad. 4. Organizar las acciones propias y los equipos de trabajo para darle cumplimiento a las especificaciones técnicas señaladas en los documentos técnicos de la modalidad. 5. Apoyar la selección y contratación del talento humano en acuerdo con los perfiles establecidos en el presente manual operativo. 6. Apoyar la organización y asistir a las reuniones, encuentros vivenciales y demás eventos que se realicen en desarrollo de las actividades de la modalidad. 7. Coordinar el proceso de gestión documental de toda la información que se genere en la ejecución de las actividades de la modalidad, en los plazos establecidos. 8. Atender de forma oportuna las necesidades y requerimientos del equipo de trabajo relacionadas con la implementación de la modalidad. 9. Realizar los encuentros intersectoriales, para el fortalecimiento de las instituciones territoriales y la implementación de la estrategia Atrapasueños. 10. Acompañar y garantizar la efectividad de los procesos de priorización en los municipios asignados. 11. Socializar con el talento humano los documentos técnicos correspondientes a la modalidad y sus respectivos anexos. 12. Acompañar en sitio y garantizar el desarrollo de las actividades desarrolladas por el equipo de trabajo en el contrato. 13. Realizar el seguimiento técnico, operativo y financiero garantizar la ejecución y cumplimiento de las obligaciones y cláusulas contractuales. 14, Hacer segulmiento al adecuado uso de la plataforma tecnológica para el seguimiento de la modalidad, especialmente en lo relacionado con el cargue oportuno de información. 15. Gestionar acciones que permitan articulación de ofertas institucionales locales, nacionales e internacionales y formalizarias por medio del ICBF para el fortalecimiento de los servicios de la modalidad, asi como para la garantia de los derechos y activación de rutas, en caso de posibles vulneraciones o amenazas. 16. Reportar a la supervisión definida por el ICBF las alertas que identifique durante la implementación de la modalidad. 17. Participar en las reuniones y convocatorias que realice el ICBF. 18. Revisar, retroalimentar y apropiar los documentos técnicos y metodologias requeridas en el marco de la implementación de la modalidad 19. Apoyar la identificación y formulación de nuevas propuestas y/o nuevas acciones que puedan ejecutarse en la modalidad. 20. Coordinar y apoyar la implementación y sistematización de la experiencia de implementación de la modalidad en los diferentes territorios, en la cual se evidencien, lecciones aprendidas, buenas prácticas, y acciones innovadoras desarrolladas durante la vigencia, 21. Entregar al talento humano y al ICBF, la totalidad de los documentos generados en desarrollo de la modalidad, con el fin de que los mismos reposen en la carpeta del contrato, de conformidad con las normas y especificaciones del Sistema de Gestión Documental y las normas de la Ley General de Archivo. 22. Participar en los Consejos de Política Social y demás instancias intersectoriales, cuando sea convocado y en plena articulación con la supervisión del contrato y actores ICBF. 23. Cumplir con las demás obligaciones que sean requeridas por el supervisor del contrato, que estén relacionadas con el objeto de este, con calidad, oportunidad y pertinencia.</t>
  </si>
  <si>
    <t>CO1.REQ.6751448</t>
  </si>
  <si>
    <t>OPSP-VEX-0335-2024</t>
  </si>
  <si>
    <t>https://community.secop.gov.co/Public/Tendering/ContractNoticePhases/View?PPI=CO1.PPI.33980995&amp;isFromPublicArea=True&amp;isModal=False</t>
  </si>
  <si>
    <t xml:space="preserve">LUIS ARMANDO OLIVEROS PERTUZ </t>
  </si>
  <si>
    <t>La presente orden tiene por objeto: Prestar servicios profesionales, en el marco del Contrato No. 47004022024 suscrito entre el Instituto Colombiano de Bienestar Familiar (ICBF) y la Universidad del Magdalena, para desarrollar las siguientes actividades: 1. Apoyar y facilitar el desarrollo de acciones de identificación, priorización, vinculación, conformación de los grupos y permanencia de niñas, niños, adolescentes y familias de la Modalidad de acuerdo con el Manual Operativo. 2. Apoyar las acciones de atención para promoción de derechos y prevención de vulneraciones relacionadas con niñas, niños y adolescentes de la Modalidad en el marco de la protección integral. 3. Apoyar el proceso de la convocatoria de niñas, niños, adolescentes, familias y comunidades a las estrategias de atención de la Modalidad y velar por su participación. 4. Promover y generar los acuerdos y acciones necesarias para la implementación de la olla comunitaria de acuerdo con las actividades y encuentros programados 5. Generar y gestionar la articulación con las autoridades, la comunidad y los profesionales para el desarrollo de las estrategias de atención de la Modalidad en el marco de la protección integral. 6. Promover la apertura de espacios para la inclusión y participación de las niñas, los niños y adolescentes con y sin discapacidad. 7. Aportar insumos para la elaboración de informes, reportes y demás solicitudes de acuerdo con los criterios y en los términos definidos por el ICBF. 8. Apoyar los espacios de visibilización de las creaciones artisticas, plásticas, deportivas dinamizadas por la participación de niñas, niños y adolescentes. 9. Diligenciar y reportar en los sistemas de información establecidos por el ICBF la información requerida por el supervisor del contrato. 10. Apoyar la sistematización del proceso de atención de niñas, niños, adolescentes, sus familias y comunidades. 11. Cumplir con las demás orientaciones y actividades que estén relacionadas con el objeto del contrato y requeridas por el supervisor, con calidad, oportunidad y pertinencia.</t>
  </si>
  <si>
    <t>CO1.REQ.6751140</t>
  </si>
  <si>
    <t>OPSP-VEX-0334-2024</t>
  </si>
  <si>
    <t>https://community.secop.gov.co/Public/Tendering/ContractNoticePhases/View?PPI=CO1.PPI.33980608&amp;isFromPublicArea=True&amp;isModal=False</t>
  </si>
  <si>
    <t>MAIRA ALEJANDRA JURADO ROMERO</t>
  </si>
  <si>
    <t>La presente orden tiene por objeto la prestación de servicios profesionales en el marco del Contrato de Aportes No. 47003332024 suscrito entre el Instituto Colombiano de Bienestar Familiar - ICBF y la Universidad del Magdalena, para el desarrollo de las siguientes actividades como Gestor(a) Metodológico: 1. Apoyar y garantizar la efectividad de los procesos de focalización en los municipios asignados. 2. Desarrollar esquemas que permitan adaptar las metodologías propuestas en la modalidad a las realidades locales, garantizando en todo caso el cumplimiento de los objetivos establecidos en los documentos técnicos de la modalidad. 3. Realizar los planes de trabajo, cronogramas, estrategias y horarios para la realización de los encuentros de conexión para la salud mental y buen vivir, la prevención de riesgos específicos, Servicio de Escucha Activa y Orientación, de acuerdo con lo establecido en los documentos técnicos de la modalidad. 4. Planear y desarrollar los procesos de capacitación para el talento humano en las metodologias propuestas por la modalidad en los diferentes documentos técnicos. 5. Orientar de manera permanente al talento humano sobre el desarrollo de los encuentros de trabajo con las y los adolescentes, jóvenes, sus familias y la comunidad con la que conviven. 6. Acompañar en sitio el desarrollo de sesiones de trabajo de los profesionales para retroalimentar y mejorar las prácticas de trabajo con los adolescentes y jóvenes. 7. Supervisar que el talento humano cuente con todos los recursos necesarios para el desarrollo de las actividades y en caso de no contar con los recursos necesarios garantizar la entrega de estos. (chalecos, materiales, refrigerios, transporte, internet, etc.) 8. Brindar asistencia técnica permanente al talento humano según los documentos técnicos de la modalidad. 9. Realizar seguimiento a la asistencia, permanencia y desarrollo del proyecto de vida de las y los adolescentes y jóvenes participantes de la modalidad. 10. Participar y apoyar en la elaboración de informes y entrega de productos requeridos en relación con la implementación metodológica. 11. Elaborar la sistematización de la experiencia de implementación de la modalidad en los diferentes territorios, en la cual se evidencien, lecciones aprendidas, buenas prácticas, y acciones innovadoras desarrolladas durante la vigencia. 12. Liderar el desarrollo de estrategias y acciones para garantizar la permanencia de las y los participantes en los procesos formativos. 13. Asistir y participar en las reuniones programadas por la supervisión del contrato cuando sea convocado(a). 14. Cumplir con las demás obligaciones que sean requeridas por el supervisor del contrato, que estén relacionadas con el objeto de este, con calidad, oportunidad y pertinencia.</t>
  </si>
  <si>
    <t>CO1.REQ.6751110</t>
  </si>
  <si>
    <t>OPSP-VEX-0333-2024</t>
  </si>
  <si>
    <t>https://community.secop.gov.co/Public/Tendering/ContractNoticePhases/View?PPI=CO1.PPI.33963514&amp;isFromPublicArea=True&amp;isModal=False</t>
  </si>
  <si>
    <t xml:space="preserve">STEFANY XILENA GOMEZ SANCHEZ </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</si>
  <si>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 operativa y seguimiento con el equipo de trabajo nacional y territorial, para el desarrollo de las estrategias de atención, la planeación, el proceso psicosocial y pedagógico, organización de horarios, cronogramas y agendas, análisis de propuestas de mejora y análisis de resultados, entre otros de acuerdo con las orientaciones del Manual Operativo. 3. Liderar y desarrollar experiencias en las estrategias de atención con las niñas, los niños, adolescentes, sus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Diligenciar y reportar en los sistemas de información establecidos por el ICBF la información requerida por el supervisor del contrato. 6. Realizar reportes periódicos, insumos a respuestas de diferentes requerimientos, informes, boletines, presentaciones y demás solicitudes, de acuerdo con los criterios y en los términos definidos por el ICBF. 7. Apoyar la generar de acciones de articulación interinstitucional para la implementación de la Modalidad atrapasueños. 8. Activar rutas de restablecimiento de derechos y generar movilización de actores que hacen parte del Sistema Nacional de Bienestar Familiar (SNBF), cuando se identifiquen casos de niñas, niños, adolescentes y familias que se encuentran en riesgo o amenaza de vulneración de derechos; y hacerles seguimiento a estas situaciones durante la vigencia del contrato. 9. Apoyar la organización y gestión de la entrega ce insumos, tales como materiales, refrigerios y olla comunitaria para las y los participantes, y demás elementos que definan el ICBF. 10. Generar estrategias de escucha activa con niñas, niños, adolescentes y familias a partir de diferentes metodologias en coherencia con el Manual Operativo. 11. Elaborar en articulación con el equipo de trabajo, la sistematización del proceso de atención a las niñas, niños, adolescentes, sus familias y comunidades. 12. Cumplir con las demás orientaciones y actividades que estén relacionadas con el objeto del contrato y requeridas por el supervisor, con calidad, oportunidad y pertinencia. 13 Realizar registro fotográfico del estado en el que se reciben los refrigerios por parte del operador contratado para e la ejecución del componente nutricional del contrato de aportes. 14. Realizar registro fotográfico de entrega de refrigerios a los niños en cada uno de los encuentros que se realicen durante la ejecución del contrato de aportes. 15. Verificar que los niños, niñas y adolescentes beneficiarios del proyecto diligencien la lista de asistencia a los encuentros y demás actividades que demanden la entrega de refrigerio, materiales y otros insumos necesarios para el desarrollo del proyecto. 16. Diligenciar y reportar en los sistemas de información establecidos por el ICBF la información de cada participante y estrategias de atención de la Modalidad</t>
  </si>
  <si>
    <t>CO1.REQ.6747372</t>
  </si>
  <si>
    <t>OPSP-VEX-0332-2024</t>
  </si>
  <si>
    <t>https://community.secop.gov.co/Public/Tendering/ContractNoticePhases/View?PPI=CO1.PPI.33962382&amp;isFromPublicArea=True&amp;isModal=False</t>
  </si>
  <si>
    <t>KEVIN ALBERTO COBO FERRER</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</si>
  <si>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 operativa y seguimiento con el equipo de trabajo nacional y territorial, para el desarrollo de las estrategias de atención, la planeación, el proceso pedagógico, pertinencia de materiales, organización de horarios, cronogramas y agendas, análisis de propuestas de mejora y análisis de resultados, entre otros de acuerdo con las orientaciones del Manual Operativo. 3. Desarrollar experiencias en las estrategias de atención con las niñas, niños, adolescentes,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Realizar reportes periódicos, insumos a respuestas de diferentes requerimientos, informes, boletines, presentaciones y demás solicitudes, de acuerdo con los criterios y en los términos definidos por el ICBF. 6. Apoyar la generar de acciones de articulación interinstitucional para la implementación de la Modalidad Atrapasueños 7 Activar rutas de restablecimientos de derechos y generar movilización de actores que hacen parte del Sistema Nacional de Bienestar Familiar (SNBF), cuando se identifiquen casos de niñas, niños, adolescentes y familias que se encuentran en riesgo o amenaza de vulneración de derechos. 8. Apoyar la organización y gestión de la entrega de insumos, tales como materiales, refrigerios y olla comunitaria para las y los participantes, y demás elementos que definan el ICBF. 9. Diligenciar y reportar en los sistemas de información establecidos por el ICBF la información requerida por el supervisor del contrato. 10. Elaborar en articulación con el equipo de trabajo, la sistematización del proceso de atención a niñas, niños, adolescentes, sus familias y comunidades. 11. Cumplir con las demás orientaciones y actividades que estén relacionadas con el objeto del contrato y requeridas por el supervisor, con calidad, oportunidad y pertinencia 12. Realizar registro fotográfico del estado en el que se reciben los refrigerios por parte del operador contratado para e la ejecución del componente nutricional del contrato de aportes. 13. Realizar registro fotográfico de entrega de refrigerios a los niños en cada uno de los encuentros que se realicen durante la ejecución del contrato de aportes. 14. Verificar que los niños, niñas y adolescentes beneficiarios del proyecto diligencien la lista de asistencia a los encuentros y demás actividades que demanden la entrega de refrigerio, materiales y otros insumos necesarios para el desarrollo del proyecto. 15. Diligenciar y reportar en los sistemas de información establecidos por el ICBF la información de cada participante y estrategias de atención de la Modalidad.</t>
  </si>
  <si>
    <t>CO1.REQ.6746099</t>
  </si>
  <si>
    <t>OPSP-VEX-0331-2024</t>
  </si>
  <si>
    <t>https://community.secop.gov.co/Public/Tendering/ContractNoticePhases/View?PPI=CO1.PPI.33933978&amp;isFromPublicArea=True&amp;isModal=False</t>
  </si>
  <si>
    <t>GUSTAVO ADOLFO HERNANDEZ CORTES</t>
  </si>
  <si>
    <t>SAID SAMETH MARTINEZ MELENDEZ</t>
  </si>
  <si>
    <t>La presente orden tiene por objeto: Prestar servicios de apoyo a la gestión en el marco del contrato Interadministrativo No 588-22 suscrito entre CORPAMAG y la Universidad del Magdalena, para desarrollar las siguientes actividades: 1) Dar apoyo al especialista SST en las labores de seguimiento del contrato de obra. 2) Llevar registro fotográfico de cada una de las actividades del contrato de obra asignadas por el especialista SST. 3) Apoyar la realización de actividades del especialista SST. 4) Apoyar otras actividades que respalden el trabajo de campo en el área asignada por la interventoría.</t>
  </si>
  <si>
    <t>CO1.REQ.6739611</t>
  </si>
  <si>
    <t>OAG-VEX-0330-2024</t>
  </si>
  <si>
    <t>https://community.secop.gov.co/Public/Tendering/ContractNoticePhases/View?PPI=CO1.PPI.33933420&amp;isFromPublicArea=True&amp;isModal=False</t>
  </si>
  <si>
    <t>ANDRES FELIPE RODRIGUEZ ALVAREZ</t>
  </si>
  <si>
    <t>La presente orden tiene por objeto prestar servicios de profesionales en el marco del contrato Interadministrativo No 588-22 suscrito entre CORPAMAG y la Universidad del Magdalena, para desarrollar las siguientes actividades: 1) Dar apoyo a los residentes de Interventoría en las labores de seguimiento de obra. 2) Ilevar registro fotográfico de cada una de las actividades de obra. 3) Apoyar el proceso de verificación y revisión de los precios unitarios, las cantidades de obra, presupuesto, cronograma de obra y especificaciones de construcción en cada uno de sus componentes. 4) Apoyar la realización de actividades del Ing. Residente. 5) Apoyar otras actividades que respalden el trabajo de campo en el área asignada por la interventoria.</t>
  </si>
  <si>
    <t>CO1.REQ.6739134</t>
  </si>
  <si>
    <t>OPSP-VEX-0329-2024</t>
  </si>
  <si>
    <t>https://community.secop.gov.co/Public/Tendering/ContractNoticePhases/View?PPI=CO1.PPI.33931903&amp;isFromPublicArea=True&amp;isModal=False</t>
  </si>
  <si>
    <t xml:space="preserve">ZSA ZSA FERNANDA GOMEZ ROA </t>
  </si>
  <si>
    <t>La presente orden tiene por objeto: Prestar servicios profesionales, en el marco del Contrato No. 47004022024 suscrito entre el Instituto Colombiano de Bienestar Familiar -ICBF y la Universidad del Magdalena, para desarrollar las siguientes actividades: 1. Concertación con las comunidades para elaborar los ciclos de menú. 2. Derivación de los ciclos de menú de acuerdo con la minuta patrón y seguimiento a la aprobación por parte del ICBF Regional o Centro Zonal. 3. Elaborar y socializar el manual de buenas prácticas de manipulación de alimentos. 4. Cumplir con las demás orientaciones y actividades que estén relacionadas con el objeto del contrato y requeridas por el supervisor, con calidad, oportunidad y pertinencia.</t>
  </si>
  <si>
    <t>CO1.REQ.6738571</t>
  </si>
  <si>
    <t>OPSP-VEX-0328-2024</t>
  </si>
  <si>
    <t>https://community.secop.gov.co/Public/Tendering/ContractNoticePhases/View?PPI=CO1.PPI.33930121&amp;isFromPublicArea=True&amp;isModal=False</t>
  </si>
  <si>
    <t xml:space="preserve">JOHN ANTHONY FIGUEROA GARCIA </t>
  </si>
  <si>
    <t>La presente orden tiene por objeto prestar servicios de profesionales en el marco del contrato Interadministrativo No 588-22 suscrito entre CORPAMAG y la Universidad del Magdalena, para desarrollar las siguientes actividades: 1). Realizar inspecciones en SST periódicas a las áreas, frentesde trabajo y equipos en general asignados al proyecto. 2). Revisar los soportes de entrega de equipo de protección personal (EPP) a todo el personal del contratista de acuerdo a sus peligros y riesgos. 3). Apoyar al supervisor delegado en la revisión y verificación de las investigaciones y análisis de las causas de los accidentes e incidentes de trabajo y enfermedades laborales ocurridos al contratista a efectos de verificar la aplicación de las medidas correctivas necesarias durante el desarrollo de la ejecución del proyecto. 4). Asistir en el seguimiento a los planes de mejoramiento propuestos por el contratista, de acuerdo con los planes de acción estipulados en la investigación de los accidentes que se presenten durante la ejecución del contrato de obra. 5). Elaborar, mantener actualizados y analizar las estadísticas de los accidentes de trabajo y enfermedades laborales y mantener informada a la dirección interventoria del contrato de obra. 6). Apoyar al supervisor en la verificación del cumplimiento y los soportes de las capacitaciones en seguridad y salud en el trabajo realizado por el contratista al personal asignado al proyecto. 7). Apoyar al supervisor en la realización de las inspecciones de vigilancia a la realización de actividades de alto riesgo. 8). Asistir en la verificación del cumplimiento de las obligaciones en materia de SST del Programa de SST del contratista de obra. 9). Apoyar al supervisor en la verificación del cumplimiento de la Matriz de peligro y riesgos definida por el contratista de obra. 10). Apoyar al supervisor en la verificación en campo que el personal del contratista de la obra porte los implementos de seguridad y protección requeridos y adecuados para el tipo de labores a ejecutar, dando cumplimiento con la normatividad vigente. 11). Apoyar al supervisor con la vigilancia sobre el cumplimiento de las normas y requerimientos de carácter preventivo y en los que a SST se refiera. 12). Realizar y presentar informes semanales y mensuales acerca de la gestión en SST que requiera la dirección de la interventoria. 13) Participar de las reuniones de cierre y entrega de informe intermedios y finales.</t>
  </si>
  <si>
    <t>CO1.REQ.6738378</t>
  </si>
  <si>
    <t>OPSP-VEX-0327-2024</t>
  </si>
  <si>
    <t>https://community.secop.gov.co/Public/Tendering/ContractNoticePhases/View?PPI=CO1.PPI.33928301&amp;isFromPublicArea=True&amp;isModal=False</t>
  </si>
  <si>
    <t>EDGARDO JOSE ORTIZ VEGA</t>
  </si>
  <si>
    <t>La presente orden tiene por objeto: Prestar servicios de apoyo a la gestión en el marco del contrato Interadministrativo No 588-22 suscrito entre CORPAMAG y la Universidad del Magdalena, para desarrollar las siguientes actividades: 1). Realizar levantamientos topográficos de control y seguimiento de los proyectos realizados por el contratista de obra, esto en aras de corroborar los trazados y las cantidades de obra ejecutadas. 2). Revisar materialización de puntos de control georreferenciados del proyecto. 3). Apoyar la coordinación de la dirección y la comisión topográfica del contratista de obra que permita la materialización de los proyectos de acuerdo con los diseños. 4). Revisar los levantamientos realizados por el contratista de obra.</t>
  </si>
  <si>
    <t>CO1.REQ.6737651</t>
  </si>
  <si>
    <t>OAG-VEX-0326-2024</t>
  </si>
  <si>
    <t>https://community.secop.gov.co/Public/Tendering/ContractNoticePhases/View?PPI=CO1.PPI.33921322&amp;isFromPublicArea=True&amp;isModal=False</t>
  </si>
  <si>
    <t>1800-01-00</t>
  </si>
  <si>
    <t>CAROLINA ESTER OWEN JACQUIN</t>
  </si>
  <si>
    <t>La presente orden tiene por objeto prestar servicios de profesionales en el marco del contrato Interadministrativo No 588-22 suscrito entre CORPAMAG y la Universidad del Magdalena, para desarrollar las siguientes actividades: 1). Asistir en la verificación para que el proyecto incorpore las condiciones ambientales exigidas y que el contratista de obra disponga de los medios para ejecutar las medidas preventivas, correctoras y compensatorias. 2). Coadyuvar y asistir al funcionario designado en el seguimiento al cumplimiento del PMA o PAGA propuesto por el contratista de obra. 3). Brindar asesoría y acompañamiento en el tema ambiental durante la ejecución del contrato de obra. 4). Emitir conceptos técnicos requeridos para dar soluciones a controversias desde el punto de vista ambiental.</t>
  </si>
  <si>
    <t>CO1.REQ.6736141</t>
  </si>
  <si>
    <t>OPSP-VEX-0325-2024</t>
  </si>
  <si>
    <t>https://community.secop.gov.co/Public/Tendering/ContractNoticePhases/View?PPI=CO1.PPI.33920531&amp;isFromPublicArea=True&amp;isModal=False</t>
  </si>
  <si>
    <t>YOHELY PAOLA PADILLA MAZENETT</t>
  </si>
  <si>
    <t>La presente orden tiene por objeto prestar servicios de profesionales en el marco del contrato Interadministrativo No 588-22 suscrito entre CORPAMAG y la Universidad del Magdalena, para desarrollar las siguientes actividades: 1) Participar en todos los comités de obra, donde hará un recuento de las actividades de acompañamiento social realizadas con la comunidad durante el periodo correspondiente, presentará las actividades siguientes y hará las observaciones y solicitudes necesarias al Contratista de obra para el buen desarrollo de la gestión social. 2) Apoyar la supervisión de la dirección de la interventoría para hacer cumplir al contratista de obra, todos los requerimientos expresados en el Plan de Gestión Social. 3) Apoyar a la dirección de la interventoría en la revisión de las consultas previas a la comunidad y la verificación de las estructuras de las viviendas, del contrato de obra. 4) Apoyar en la revisión del cronograma de actividades elaborado por el Contratista de obra. 5) Acompañar las actividades de campo que sean ejecutadas por el Contratista de obra y cuenten con la presencia de la comunidad, definiendo en conjunto las herramientas e instrumentos necesarios que impliquen la labor y permitan su verificación. 6) Apoyar a la dirección de la interventoría con la revisión del contenido de todas las piezas de divulgación, presentaciones y convocatorias para los diferentes eventos que se adelanten en desarrollo de los proyectos. 7) Asistir a todos los lugares propuestos por el Contratista de obra para la realización de reuniones con la comunidad y para la instalación de piezas de divulgación.</t>
  </si>
  <si>
    <t>CO1.REQ.6735944</t>
  </si>
  <si>
    <t>OPSP-VEX-0324-2024</t>
  </si>
  <si>
    <t>https://community.secop.gov.co/Public/Tendering/ContractNoticePhases/View?PPI=CO1.PPI.33919194&amp;isFromPublicArea=True&amp;isModal=False</t>
  </si>
  <si>
    <t>MANUEL ENRIQUE HERNANDEZ VALBUENA</t>
  </si>
  <si>
    <t>La presente orden tiene por objeto prestar servicios de profesionales en el marco del contrato Interadministrativo No 588-22 suscrito entre CORPAMAG y la Universidad del Magdalena, para desarrollar las siguientes actividades: 1) Coadyuvar y asistir al funcionario designado para coordinar, supervisar y verificar la ejecución de las acciones impartidas por la Dirección de la Interventoría y acordadas con la UNIVERSIDAD. 2) Servir de enlace técnico entre la supervisión y el contratista para el desarrollo de las actividades relacionadas con la correcta ejecución de la obra, así como apoyar en la verificación de la celeridad y calidad de los trabajos a ejecutar. 3) Apoyar en la elaboración de soluciones técnicas a inconvenientes surgidos durante el desarrollo de las obras. 4) Asistir en la verificación de información de memorias de diseño, pianos técnicos y velar por su correcta ejecución. 5) Auxiliar en la Verificación del cumplimiento del cronograma de actividades y ejecución del contrato de obra o las tareas que fueren ordenadas de común acuerdo con la supervisión y la Dirección de Interventoria. 6) Informar a la UNIVERSIDAD y a la Dirección de la Interventoría las causas del no cumplimiento, verificar y apoyar la presentación a la dirección de planes de contingencia. 7) Preparar informes periódicos, revisar el contenido de la bítácora y demás documentos de supervisión del contrato de obra, así mismo, llevar registro fotográfico diario de cada una de las actividades de apoyo y acompañamiento a la supervisión del contrato de obra. 8) Asistir para apoyar en las reuniones y/o comités técnicos, en conjunto con el contratista de obra y el director de Interventoria cuando sean necesarios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contrato de obra y velar por el cumplimiento de los estándares y especificaciones técnicas legales requeridas. 11) Apoyar en la operación, en la conducción, en la vigilancia y en la atención del buen funcionamiento de los oficios de apoyo a su cargo. 12) Contribuir con la verificación del cumplimiento de las normas en la ejecución del contrato de obra. 13) Cumplir con las normas y procedimientos en materia de seguridad integral, establecidos por la organización.</t>
  </si>
  <si>
    <t>CO1.REQ.6735621</t>
  </si>
  <si>
    <t>OPSP-VEX-0323-2024</t>
  </si>
  <si>
    <t>https://community.secop.gov.co/Public/Tendering/ContractNoticePhases/View?PPI=CO1.PPI.33918307&amp;isFromPublicArea=True&amp;isModal=False</t>
  </si>
  <si>
    <t>CARLOS ARTURO BORJAS MARQUEZ</t>
  </si>
  <si>
    <t>La presente orden tiene por objeto prestar servicios de profesionales en el marco del contrato Interadministrativo No 588-22 suscrito entre CORPAMAG y la Universidad del Magdalena, para desarrollar las siguientes actividades: 1) Coadyuvar y asistir al funcionario designado para coordinar, supervisar y verificar la ejecución de las acciones impartidas por la Dirección de la Interventoria y acordadas con la UNIVERSIDAD. 2) Servir de enlace técnico entre la supervisión y el contratista para el desarrollo de las actividades relacionadas con la correcta ejecución de la obra, así como apoyar en la verificación de la celeridad y calidad de los trabajos a ejecutar. 3) Apoyar en la elaboración de soluciones técnicas a inconvenientes surgidos durante el desarrollo de las obras. 4) Asistir en la verificación de información de memorias de diseño, pianos técnicos y velar por su correcta ejecución. 5) Auxiliar en la Verificación del cumplimiento del cronograma de actividades y ejecución del contrato de obra o las tareas que fueren ordenadas de común acuerdo con la supervisión y la Dirección de Interventoria. 6) Informar a la UNIVERSIDAD y a la Dirección de la Interventoría las causas del no cumplimiento, verificar y apoyar la presentación a la dirección de planes de contingencia. 7) Preparar informes periódicos, revisar el contenido de la bítácora y demás documentos de supervisión del contrato de obra, así mismo, llevar registro fotográfico diario de cada una de las actividades de apoyo y acompañamiento a la supervisión del contrato de obra. 8) Asistir para apoyar en las reuniones y/o comités técnicos, en conjunto con el contratista de obra y el director de Interventoría cuando sean necesarios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contrato de obra y velar por el cumplimiento de los estándares y especificaciones técnicas legales requeridas. 11) Apoyar en la operación, en la conducción, en la vigilancia y en la atención del buen funcionamiento de los oficios de apoyo a su cargo. 12) Contribuir en la verificación del cumplimiento de las normas en la ejecución del contrato de obra. 13) Cumplir con las normas y procedimientos en materia de seguridad integral, establecidos por la organización.</t>
  </si>
  <si>
    <t>CO1.REQ.6735152</t>
  </si>
  <si>
    <t>OPSP-VEX-0322-2024</t>
  </si>
  <si>
    <t>https://community.secop.gov.co/Public/Tendering/ContractNoticePhases/View?PPI=CO1.PPI.33916395&amp;isFromPublicArea=True&amp;isModal=False</t>
  </si>
  <si>
    <t>ENGLYS JOHANA GUTIERREZ CANTILLO</t>
  </si>
  <si>
    <t>La presente orden tiene por objeto Prestar servicios profesionales, en el marco del Contrato No. 47004022024 suscrito entre el Instituto Colombiano de Bienestar Familiar (ICBF) y la Universidad del Magdalena, para desarrollar las siguientes actividades: 1. Construir, ajustar y hacer seguimiento de manera conjunta con los demás servidores públicos y contratistas los planes de trabajo, cronogramas, estrategias y horarios para la implementación de la Modalidad y el desarrollo de las estrategias de atención de acuerdo con lo definido en el Manual Operativo. 2. Apoyar y facilitar el proceso de pre-focalización, focalización y permanencia de las y los participantes de la Modalidad. 3. Realizar procesos de cualificación, acompañamiento y formación al talento humano y a las partes interesadas en la protección integral de niñas, niños y adolescentes, para fortalecer la implementación y desarrollo de experiencias de la Modalidad 4. Apoyar el desarrollo de las diversas estrategias de atención para retroalimentar y fortalecer las prácticas de trabajo con niñas, niños, adolescentes, familias, comunidades y verificar que se cuente con los recursos necesarios para el desarrollo de las experiencias. 5 Coordinar y apoyar la entrega de refrigerios y el desarrollo de la olla comunitaria de acuerdo con los encuentras y estrategias transversales programados en el marco de la Modalidad. 6. Generar acciones y análisis que favorezcan la incorporación e implementación del enfoque diferencial y territorial en los procesos relacionados con la atención integral de la infancia y la adolescencia de la Modalidad. 7 Elaborar y socializar informes, reportes, boletines, presentaciones y demás solicitudes de las distintas áreas del ICBF regionales y nacionales, con los actores comunitarios y aliados intersectoriales. 8. Generar acciones de articulación interinstitucional para la implementación de la Modalidad Atrapasueños, la promoción de la soberanía alimentaria de la población participante en coordinación con los agentes del Sistema Nacional de Bienestar Familiar (SNBF) 9. Participar en las mesas, comités y demás espacios institucionales, intersectoriales e interinstitucionales a los cuales sea designado por el supervisor del contrato, en favor de la protección integral de niñas, niños y adolescentes y la implementación de la Modalidad Atrapasueños 10. Liderar la sistematización del proceso de atencion a niñas, niños, adolescentes, sus familias y comunidades 11. Diligenciar y reportar en el sistema de información establecido por el ICBF la información requerida por el supervisor del contrato. 12. Cumplir con las demás orientaciones y actividades que estén relacionadas con el objeto del contrato y requeridas por el supervisor, con calidad, oportunidad y pertinencia.</t>
  </si>
  <si>
    <t>CO1.REQ.6734859</t>
  </si>
  <si>
    <t>OPSP-VEX-0321-2024</t>
  </si>
  <si>
    <t>https://community.secop.gov.co/Public/Tendering/ContractNoticePhases/View?PPI=CO1.PPI.33862942&amp;isFromPublicArea=True&amp;isModal=False</t>
  </si>
  <si>
    <t xml:space="preserve">KATTY MELISSA GONZALEZ FONSECA </t>
  </si>
  <si>
    <t>La presente orden tiene por objeto prestar servicios de profesionales en el marco del contrato Interadministrativo No 588-22 suscrito entre CORPAMAG y la Universidad del Magdalena, para desarrollar las siguientes actividades: 1). Organizar y desarrollar las actividades administrativas y financieras del contrato de interventoría y proyecto de extensión. 2). Articular con las dependencias administrativas y financieras de la Universidad, el proceso de creación de Certificados de Disponibilidad Presupuestal, Compromiso Presupuestal, generación de órdenes de pago, adiciones, disminuciones presupuestales, flujos presupuestales y plan anual de caja. 3). Gestionar las cuentas de cobro, desembolsos y pagos del contrato de interventoría y proyecto de extensión. 4). Revisar los documentos precontractuales, contractuales y postcontractuales, derivados del proceso de contratación del contrato de interventoría y proyecto de extensión. 5). Revisar y organizar los actos administrativos y financieros del contrato de interventoría y proyecto de extensión. 6). Realizar gestión y seguimiento a los procesos administrativos y financieros del contrato de interventoria y proyecto de extensión. 7.) Liquidar viáticos, apoyos económicos y ayudantias administrativas del equipo humano del contrato de interventoría y proyecto de extensión..</t>
  </si>
  <si>
    <t>CO1.REQ.6721081</t>
  </si>
  <si>
    <t>OPSP-VEX-0320-2024</t>
  </si>
  <si>
    <t>https://community.secop.gov.co/Public/Tendering/ContractNoticePhases/View?PPI=CO1.PPI.33887753&amp;isFromPublicArea=True&amp;isModal=False</t>
  </si>
  <si>
    <t xml:space="preserve">BETSY LAUDIT MANJARRES FERNANDEZ </t>
  </si>
  <si>
    <t>STEVENSON DAVID MONTERROSA DE LA HOZ</t>
  </si>
  <si>
    <t>La presente orden tiene por objeto: Prestar los servicios profesionales en la Dirección de Prácticas Profesionales, como monitor de practica en el Programa Académico de INGENIERIA ELECTRONICA,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comunicar con anticipación alguna situación excepcional en la no entrega de los informes de prácticas en los tiempos establecidos, para ser autonzada por la directora (a) de prácticas profesionales. 9. Hacer contacto con el estudiante y con el tutor empresarial a través de los diferentes medios virtuales y tecnológicos que existen para el seguimiento a las prácticas profesionales rurales, nacionales o internacionales. 10. Brindar a la Dirección de Prácticas un informe mensual de caracter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</si>
  <si>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CO1.REQ.6727671</t>
  </si>
  <si>
    <t>OPSP-VEX-0319-2024</t>
  </si>
  <si>
    <t>https://community.secop.gov.co/Public/Tendering/ContractNoticePhases/View?PPI=CO1.PPI.33837589&amp;isFromPublicArea=True&amp;isModal=False</t>
  </si>
  <si>
    <t>BEATRIZ EUGENIA RAPALINO PEDROZO</t>
  </si>
  <si>
    <t>La presente orden tiene por objeto: Prestar los servicios profesionales para el desarrollo de las siguientes actividades: 1. Organizar la logística para el desarrollo de las Jornadas de atención Integral lideradas por la Vicerrectoría de Extensión y Proyección Social en articulación con las Facultades. 2. Elaborar informes sobre el desarrollo e impacto de las Jornadas de atención Integral y presentarlos ante la Vicerrectoría de Extensión y Proyección Social. 3. Servir de enlace entre la Vicerrectoría de extensión y Proyección Social y el Programa de Odontología para la coordinación de actividades del programa la U va a la Escuela. 4. Realizar seguimiento, consolidar, organizar, y entregar oportunamente la información y los insumos requeridos para la elaboración del reporte de los indicadores asociados a las jornadas y en general la relacionada con las acciones de la Dirección de Desarrollo Social y Productivo aportantes al proyecto asociado del Plan de Acción de la Vicerrectoría, plan de desarrollo y demás planes de gestión institucional.</t>
  </si>
  <si>
    <t>CO1.REQ.6716077</t>
  </si>
  <si>
    <t>OPSP-VEX-0318-2024</t>
  </si>
  <si>
    <t>https://community.secop.gov.co/Public/Tendering/ContractNoticePhases/View?PPI=CO1.PPI.33833605&amp;isFromPublicArea=True&amp;isModal=False</t>
  </si>
  <si>
    <t>JUAN CARLOS OBREGON HERNANDEZ</t>
  </si>
  <si>
    <t>La presente orden tiene por objeto el Servicio de levantamiento Batimétrico en las PLAYAS DE SANTA VERONICA, MUNICIPIO JUAN DE ACOSTA, DEPARTAMENTO DEL ATLANTICO, COLOMBIA, para la elaboración del estudio de impacto ambiental con el fin de solicitar licencia ambiental y revisión y ajuste de las posibles fuentes de arena para el proyecto CONSTRUCCION DE OBRA PARA LA ESTABILIZACIÓN DE LAS PLAYAS DE SANTA VERONICA, MUNICIPIO JUAN DE ACOSTA, DEPARTAMENTO DEL ATLANTICO, COLOMBIA", el servicio incluye. Personal profesional capacitado, herramientas, equipos y elementos complementarios necesarios para la prestación del servicio, según las especificaciones técnicas requeridas en el marco del Convenio 0648-2024-Gob. Atlántico. La propuesta hace parte integral de la presente orden</t>
  </si>
  <si>
    <t>CO1.REQ.6714869</t>
  </si>
  <si>
    <t>OPS-VEX-0317-2024</t>
  </si>
  <si>
    <t>https://community.secop.gov.co/Public/Tendering/ContractNoticePhases/View?PPI=CO1.PPI.33830696&amp;isFromPublicArea=True&amp;isModal=False</t>
  </si>
  <si>
    <t xml:space="preserve">JOHN ALEXANDER TABORDA GIRALDO </t>
  </si>
  <si>
    <t>SARAI DAYANA RIBON REALES</t>
  </si>
  <si>
    <t>La presente orden tiene por objeto Prestar Servicios de Apoyo a la Gestión en el marco del Convenio Específico No. 3051459 de 2022, suscrito entre Ecopetrol S.A y la Universidad del Magdalena, para el desarrollo de las siguientes actividades: 1). Apoyar en la convocatoria, participación y promoción de los emprendimientos que participarán en la rueda de negocios. 2). Apoyar en la agenda académica que se desarrollará en el marco de la rueda de negocios. 3). Apoyar en el proceso de evaluación posterior al desarrollo de la rueda. 4). Apoyar en el montaje de la rueda de negocios.</t>
  </si>
  <si>
    <t>CO1.REQ.6713857</t>
  </si>
  <si>
    <t>OAG-VEX-0316-2024</t>
  </si>
  <si>
    <t>https://community.secop.gov.co/Public/Tendering/ContractNoticePhases/View?PPI=CO1.PPI.33825302&amp;isFromPublicArea=True&amp;isModal=False</t>
  </si>
  <si>
    <t>JAIDER ANTONIO MARTINEZ TRUJILLO</t>
  </si>
  <si>
    <t>SANDRA MARCELA PARRA MARULANDA</t>
  </si>
  <si>
    <t>La presente orden tiene por objeto prestar servicios profesionales, en el marco del Contrato No. 47004022024 suscrito entre el Instituto Colombiano de Bienestar Familiar (ICBF) y la Universidad del Magdalena, para desarrollar las siguientes actividades: 1. Apoyar las actividades administrativas, financieras y operativas derivadas de la implementación de la Modalidad Atrapasueños. 2. Fortalecer la logistica y acompañamiento en las estrategias de atención de la Modalidad para la promoción de derechos y prevención de vulneraciones relacionadas con las niñas, los niños y los adolescentes en clave de la protección integral. 3. Apoyar el proceso de socialización con la dirección regional, centros zonales de los planes de trabajo, cronogramas, etc., que se están desarrollando. 4. Apoyar la elaboración de informes, reportes y demás solicitudes con los criterios y en los términos definidos por el ICBF. Planear, desarrollar y administrar la Gestión Documental de la Modalidad Atrapasueños. 5. Diligenciar y reportar en los sistemas de información establecidos por el ICBF la información de cada participante y estrategias de atención de la Modalidad. 6. Apoyar en la elaboración de los informes técnicos, financieros y los documentos generados en el marco de la ejecución del contrato. 7. Efectuar y entregar los soportes contables para los informes financieros parciales y finales sobre la ejecución y terminación del contrato suscrito con el ICBF. 8. Cumplir con las demás orientaciones y actividades que estén relacionadas con el objeto del contrato y requeridas por el supervisor, con calidad, oportunidad y pertinencia. 9. Acompañamiento en el proceso de elaboración de presupuestos, adición presupuestal y plan anual de caja PAC, del proyecto. 10. Proyectar órdenes de prestación de servicios para la contratación del talento humano. 11. Proyectar órdenes de servicios, compra y/o suministros de proveedores. 12. Verificación de planillas de seguridad social y soportes de pagos de honorarios de los contratistas adscritos al convenio. 13. Realizar seguimiento a los procesos administrativos que genere el convenio. Las demás actividades que se deriven de la ejecución de la orden y que tengan relación directa con el objeto contractual. 14. Desarrollar actividades profesionales de la vicerrectoría de extensión y proyección social.</t>
  </si>
  <si>
    <t>CO1.REQ.6712032</t>
  </si>
  <si>
    <t>OPSP-VEX-0315-2024</t>
  </si>
  <si>
    <t>https://community.secop.gov.co/Public/Tendering/ContractNoticePhases/View?PPI=CO1.PPI.33823923&amp;isFromPublicArea=True&amp;isModal=False</t>
  </si>
  <si>
    <t>LAURA MARGARITA CANTILLO ROSARIO</t>
  </si>
  <si>
    <t>La presente orden tiene por objeto prestar servicios profesionales, en el marco del Contrato No. 47004022024 suscrito entre el Instituto Colombiano de Bienestar Familiar (ICBF) y la Universidad del Magdalena, para desarrollar las siguientes actividades: 1. Apoyar las actividades administrativas, financieras y operativas derivadas de la implementación de la Modalidad Atrapasueños. 2. Fortalecer la logística y acompañamiento en las estrategias de atención de la Modalidad para la promoción de derechos y prevención de vulneraciones relacionadas con las niñas, los niños y los adolescentes en clave de la protección integral. 3. Apoyar el proceso de socialización con la dirección regional, centros zonales de los planes de trabajo, cronogramas, etc., que se están desarrollando. 4. Apoyar la elaboración de informes, reportes y demás solicitudes con los criterios y en los términos definidos por el ICBF. Planear, desarrollar y administrar la Gestión Documental de la Modalidad Atrapasueños. 5. Diligenciar y reportar en los sistemas de información establecidos por el ICBF la información de cada participante y estrategias de atención de la Modalidad. 6. Apoyar en la elaboración de los informes técnicos, financieros y los documentos generados en el marco de la ejecución del contrato. 7. Efectuar y entregar los soportes contables para los informes financieros parciales y finales sobre la ejecución y terminación del contrato suscrito con el ICBF. 8. Cumplir con las demás orientaciones y actividades que estén relacionadas con el objeto del contrato y requeridas por el supervisor, con calidad, oportunidad y pertinencia. 9. Acompañamiento en el proceso de elaboración de presupuestos, adición presupuestal y plan anual de caja PAC, del proyecto. 10. Proyectar órdenes de prestación de servicios para la contratación del talento humano. 11. Proyectar órdenes de servicios, compra y/o suministros de proveedores. 12. Verificación de planillas de seguridad social y soportes de pagos de honorarios de los contratistas adscritos al convenio. 13. Realizar seguimiento a los procesos administrativos que genere el convenio. Las demás actividades que se deriven de la ejecución de la orden y que tengan relación directa con el objeto contractual. 14. Desarrollar actividades profesionales de la vicerrectoria de extensión y proyección social</t>
  </si>
  <si>
    <t>CO1.REQ.6711736</t>
  </si>
  <si>
    <t>OPSP-VEX-0314-2024</t>
  </si>
  <si>
    <t>https://community.secop.gov.co/Public/Tendering/ContractNoticePhases/View?PPI=CO1.PPI.33763507&amp;isFromPublicArea=True&amp;isModal=False</t>
  </si>
  <si>
    <t>GRUPO EMPRESARIAL GAVA S.A.S.</t>
  </si>
  <si>
    <t>La presente orden tiene por objeto: LA PRESTACION DE SERVICIOS DE APOYO LOGISTICO PARA EL DESAROLLO DE LAS ACTIVIDADES Y/O EVENTOS QUE SE REQUIERAN EN EL MARCO DE LA PLANEACION EJECUCION Y SEGUIMIENTO DE LOS CONVENIOS SUSCRITOS POR LA VICERRECTORIA DE EXTENSION Y PROYECCION SOCIAL</t>
  </si>
  <si>
    <t>CO1.REQ.6695878</t>
  </si>
  <si>
    <t>OPS-VEX-0313-2024</t>
  </si>
  <si>
    <t>https://community.secop.gov.co/Public/Tendering/ContractNoticePhases/View?PPI=CO1.PPI.33807367&amp;isFromPublicArea=True&amp;isModal=False</t>
  </si>
  <si>
    <t>KATRIN GISSETH PERILLA ROCHA</t>
  </si>
  <si>
    <t>La presente orden tiene por objeto: Prestar servicios profesionales, en el marco del convenio interadministrativo No.202400648-2024, suscrito entre la Gobernación del atlántico y la Universidad del Magdalena, para desarrollar las siguientes actividades: 1) Apoyar la realización de un diagnóstico y análisis de la información secundaria y primaria entregada por los profesionales asociados al proyecto para la elaboración del estudio de impacto ambiental. 2) Proponer las pautas de diseño del estudio de impacto ambiental. 3) Estructurar adecuadamente la información que sea generada por el proyecto, de acuerdo con los términos de referencia. 4) Velar por el cumplimiento de los tiempos de respuesta en las actividades de su responsabilidad. 5) Realizar la identificación y valoración de impactos ambientales asociados al proyecto para la elaboración del estudio de impacto ambiental. 6) Preparar y rendir los informes, conceptos y estudios correspondientes a las actividades asignadas de acuerdo con los lineamientos establecidos por el director del proyecto. 7) Apoyar la realización de actividades de planeación y ejecución conducentes a garantizar los requerimientos operativos, de recursos humanos, técnicos y tecnológicos relacionados con los objetivos del proyecto.</t>
  </si>
  <si>
    <t>CO1.REQ.6707178</t>
  </si>
  <si>
    <t>OPSP-VEX-0312-2024</t>
  </si>
  <si>
    <t>https://community.secop.gov.co/Public/Tendering/ContractNoticePhases/View?PPI=CO1.PPI.33806209&amp;isFromPublicArea=True&amp;isModal=False</t>
  </si>
  <si>
    <t>JUAN DE JESUS FINCE GUZMAN</t>
  </si>
  <si>
    <t>La presente orden tiene por objeto: Prestar Servicios Profesionales en el marco del Convenio No. 3051459, suscrito entre Ecopetrol S.A y la Universidad del Magdalena, para el desarrollo de las siguientes actividades. 1.) Gestionar transporte, hospedaje y alimentación de las agencias invitadas, expositores y los invitados especiales a la Rueda de Negocios. 2) Coordinar a los integrantes del Staff para el desarrollo de actividades de atención y acompañamiento durante el desarrollo de Na Rueda de Negocios. 3.) Apoyar el montaje del evento Rueda de Negocios</t>
  </si>
  <si>
    <t>CO1.REQ.6706948</t>
  </si>
  <si>
    <t>OPSP-VEX-0311-2024</t>
  </si>
  <si>
    <t>https://community.secop.gov.co/Public/Tendering/ContractNoticePhases/View?PPI=CO1.PPI.33805494&amp;isFromPublicArea=True&amp;isModal=False</t>
  </si>
  <si>
    <t>YICELIS ROCIO CANTILLO CORONADO</t>
  </si>
  <si>
    <t>CO1.REQ.6706848</t>
  </si>
  <si>
    <t>OAG-VEX-0310-2024</t>
  </si>
  <si>
    <t>https://community.secop.gov.co/Public/Tendering/ContractNoticePhases/View?PPI=CO1.PPI.33784809&amp;isFromPublicArea=True&amp;isModal=False</t>
  </si>
  <si>
    <t>YEFERSON JOSE SANCHEZ MANCERA</t>
  </si>
  <si>
    <t>La presente orden tiene por objeto: Prestar servicios profesionales, en el marco de la orden de servicio No. 8000004584 del 4 de marzo del 2024 celebrada entre PAREX RESOURCES y Universidad del Magdalena, desarrollando las siguientes actividades: 1. Gestionar y coordinar las actividades de cada grupo de docentes. 2. Facilitar la comunicación entre los diferentes actores del diplomado. 3. Organizar reuniones y sesiones de trabajo grupales. 4. Resolver problemas y asegurar el buen desarrollo de las actividades programadas</t>
  </si>
  <si>
    <t>CO1.REQ.6701989</t>
  </si>
  <si>
    <t>OPSP-VEX-0309-2024</t>
  </si>
  <si>
    <t>https://community.secop.gov.co/Public/Tendering/ContractNoticePhases/View?PPI=CO1.PPI.33782053&amp;isFromPublicArea=True&amp;isModal=False</t>
  </si>
  <si>
    <t>ANGELA ADRIANA ANAYA ANICHIARICO</t>
  </si>
  <si>
    <t>La presente orden tiene por objeto. Prestar los servicios profesionales para el desarrollo de las siguientes actividades: 1. Apoyar en la identificación de acciones a desarrollar en los territorios y en la región contempladas en el plan de acción de la universidad y la misionalidad de la Vicerrectoría de Extensión y Proyección Social, basado en los planes de desarrollo de los entes territoriales municipales y departamentales en la región Caribe y en especial en el departamento del Magdalena. 2. Apoyar en la formalización de la agencia territorial para el desarrollo, identificando y delineando las acciones necesarias para su establecimiento y funcionamiento. 3. Apoyar en la formulación de planes, programas y proyectos indicados por la Vicerrectoría de Extensión y Proyección Social, asegurando la alineación estratégica con los objetivos institucionales y las necesidades del entorno. 4. Apoyar en la coordinación y participación en mesas de trabajo y reuniones relacionadas con la extensión universitaria, asegurando la representación adecuada de la universidad y la colaboración efectiva con actores externos en los espacios en los que se delegue para ello.</t>
  </si>
  <si>
    <t>CO1.REQ.6699992</t>
  </si>
  <si>
    <t>OPSP-VEX-0308-2024</t>
  </si>
  <si>
    <t>https://community.secop.gov.co/Public/Tendering/ContractNoticePhases/View?PPI=CO1.PPI.33783249&amp;isFromPublicArea=True&amp;isModal=False</t>
  </si>
  <si>
    <t>VICTOR MANUEL PINZON OCHOA</t>
  </si>
  <si>
    <t>La presente orden tiene por objeto: Prestar servicios profesionales, en el marco del convenio interadministrativo No.202400648-2024, suscrito entre la Gobernación del atlántico y la Universidad del Magdalena, para desarrollar las siguientes actividades: 1) Realizar visita de campo con el fin de recopilar la información de: las aves, reptiles y mamíferos.; la flora y mamíferos (terrestres) la fauna marino-costera; y los ecosistemas marino costera. 2) Observar e identificar en tres estaciones en el área de estudio: las aves, reptiles y mamíferos.; la flora y mamíferos (terrestres).; la fauna marino-costera.; y los ecosistemas marino costera tres estaciones del área de estudio. 3) Entregar informe con la Bioestadística y comparación de las estaciones de muestreo. 4) Apoyar en la realización de un diagnóstico y análisis de la información primaria y secundaria entregada por los profesionales asociados al proyecto para la elaboración del estudio de impacto ambiental. 5) Apoyar la realización de actividades de planeación y ejecución conducentes a garantizar los requerimientos operativos, de recursos humanos, técnicos y tecnológicos relacionados con los objetivos del proyecto.</t>
  </si>
  <si>
    <t>CO1.REQ.6700629</t>
  </si>
  <si>
    <t>OPSP-VEX-0307-2024</t>
  </si>
  <si>
    <t>https://community.secop.gov.co/Public/Tendering/ContractNoticePhases/View?PPI=CO1.PPI.33760970&amp;isFromPublicArea=True&amp;isModal=False</t>
  </si>
  <si>
    <t xml:space="preserve">Promover el reconocimiento, la garantia y la protección integral de niñas y niños entre los seis (6) y trece (13) años, y adolescentes entre los catorce (14) y diecisiete (17) años once (11) meses y veintinueve (29) dias, en condición de vulnerabilidad social, territorial y de mayor exposición a riesgos psicosociales. Para que contribuyan como agentes de cambio a la protección integral y a la construcción de generaciones para la vida y para la paz." b) Que el Estudio de Conveniencia y Oportunidad de fecha 12 de agosto de 2024, estableció la necesidad de contratar un operador que cuente con las capacidades de infraestructura y logística necesaria para suministrar los apoyos nutricionales de acuerdo con las especificaciones técnicas y las cantidades descritas en el Manual Operativo Modalidad Atrapasueños; que permita la correcta ejecución del contrato de aportes 402-2024 c) Que el Manual Operativo Modalidad Atrapasueños y el Estudio de Mercado del proceso de contratación CV-PC-003-2024-SEN, estableció en su numeral 2.3 que: "La Modalidad Atrapasueños está dirigida a la generación de la vida y de la paz, niñas, niños y adolescentes entre los seis (6) y trece (13) años y adolescentes entre los catorce (14) y diecisiete (17) años, once (11) meses y veintinueve (29) dias en condición de vulnerabilidad social, territorial y de mayor exposición a riesgos psicosociales. "d) Que revisado el objeto de la presente contratación la Universidad dio aplicación a la modalidad de selección directa de conformidad con lo fijado en la causal 11 del Articulo 16 del Acuerdo Superior No. 010 de 2013 y adicionado por los Acuerdos Superiores No. 003 de 2015 y No. 013 de 2017. d) Que como consecuencia de lo anterior UNIMAGDALENA realizó solicitud de propuesta al proponente INTELUD S.A.S. de fecha 14 de Agosto de 2024. e) Que dentro del plazo para presentar propuesta la empresa hizo entrega de la misma de fecha 15 de agosto de 2024. f) Que UNIMAGDALENA realizó acta de evaluación de la propuesta de fecha 15 de agosto de 2024, donde se determina que cumple con las condiciones exigidas en la solicitud de propuesta. g) Que UNIMAGDALENA pagara el presente contrato de conformidad con el Certificado de Disponibilidad Presupuestal N°1852 de fecha 13 de agosto de 2024. El presente contrato se regirá por las siguientes CLÁUSULAS: PRIMERA.- OBJETO: El presente contrato tiene por objeto la CONTRATO DE SUMINISTRO DE REFRIGERIOS DENTRO DEL MARCO DE CONTRATO DE APORTES 402-2024 SUSCRITO CON EL IC.B.F </t>
  </si>
  <si>
    <t>CO1.REQ.6695750</t>
  </si>
  <si>
    <t>CSM-VEX-0002-2024</t>
  </si>
  <si>
    <t>https://community.secop.gov.co/Public/Tendering/ContractNoticePhases/View?PPI=CO1.PPI.33761491&amp;isFromPublicArea=True&amp;isModal=False</t>
  </si>
  <si>
    <t>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b) Que el Estudio de Conveniencia y Oportunidad de fecha 12 de agosto de 2024, estableció la necesidad de contratar un operador que cuente con las capacidades de infraestructura y logística necesaria para suministrar los apoyos nutricionales de acuerdo con las especificaciones técnicas y las cantidades descritas en el Manual Operativo Modalidad Para El Fortalecimiento De Habilidades, Vocaciones Y Talentos De Adolescentes Y Jóvenes y el Estudio de Mercado del proceso de contratación CV-PC-002-2024-SEN; que permita la correcta ejecución del contrato de aportes 333-2024. c) Que el Manual Operativo Modalidad Para El Fortalecimiento De Habilidades, Vocaciones Y Talentos De Adolescentes Y Jóvenes y el Estudio de Mercado del proceso de contratación CV-PC-002-2024-SEN, estableció en su numeral 4.2 que: "La población sujeta de atención de la "Modalidad para el Fortalecimiento de Habilidades, Vocaciones y Talentos de Adolescentes y Jóvenes son personas entre los 14 y 28 años, 11 meses y 29 dias, en condición de vulnerabilidad social, territorial y de mayor exposición a riesgos psicosociales. "d) Que revisado el objeto de la presente contratación la Universidad dio aplicación a la modalidad de selección directa de conformidad con lo fijado en la causal 11 del Articulo 16 del Acuerdo Superior No. 010 de 2013 y adicionado por los Acuerdos Superiores No. 003 de 2015 y No. 013 de 2017. d) Que como consecuencia de lo anterior UNIMAGDALENA realizó solicitud de propuesta al proponente INTELUD S.A.S. de fecha 13 de Agosto de 2024. e) Que dentro del plazo para presentar propuesta la empresa hizo entrega de la misma de fecha 14 de agosto de 2024. f) Que UNIMAGDALENA realizó acta de evaluación de la propuesta de fecha 15 de agosto de 2024, donde se determina que cumple con las condiciones exigidas en la solicitud de propuesta. g) Que UNIMAGDALENA pagara el presente contrato de conformidad con el Certificado de Disponibilidad Presupuestal N°1835 de fecha 12 de agosto de 2024. El presente contrato se regirá por las siguientes CLÁUSULAS: PRIMERA. OBJETO: El presente contrato tiene por objeto la CONTRATO DE SUMINISTRO DE REFRIGERIOS DENTRO DEL MARCO DE CONTRATO DE APORTES 333-2024 SUSCRITO CON EL I.C.B.F.</t>
  </si>
  <si>
    <t>CO1.REQ.6695599</t>
  </si>
  <si>
    <t>CSM-VEX-0001-2024</t>
  </si>
  <si>
    <t>https://community.secop.gov.co/Public/Tendering/ContractNoticePhases/View?PPI=CO1.PPI.33741941&amp;isFromPublicArea=True&amp;isModal=False</t>
  </si>
  <si>
    <t xml:space="preserve">KATHERINE LIZETH CAMPO PINTO </t>
  </si>
  <si>
    <t>La presente orden tiene por objeto: Prestar los servicios profesionales para el desarrollo de las siguientes actividades: 1. Realizar la gestión administrativa de los proyectos de la Vicerrectoria de Extensión y Proyección con la Fundación Casa en el Árbol. 2. Realizar informes de cada uno de los proyectos que se ejecutan con la Fundación Casa en el Árbol. 3. Prestar acompañamiento en cada uno de los proyectos vigentes de la Vicerrectoria de Extensión y Proyección con la Fundación Casa en el Árbol. 4. Organizar los archivos correspondientes de los proyectos de la Vicerrectoria de Extensión y Proyección con la Fundación Casa en el Árbol. 5. Sistematizar las experiencias e información recopiladas en campo de los proyectos ejecutados con la Fundación Casa en el Árbol. 7. Realizar seguimiento en la dirección y control de cronograma de los proyectos de la Vicerrectoria de Extensión y Proyección con la Fundación Casa en el Árbol, para el cumplimiento de los objetivos trazados. 8. Realizar seguimiento, consolidar, organizar, y entregar oportunamente la información y los insumos requeridos para la elaboración del reporte de los indicadores asociados a la Dirección de Desarrollo Social y Productivo aportantes al proyecto asociado del Plan de Acción de la Vicerrectoría, plan de desarrollo y demás planes de gestión institucional.</t>
  </si>
  <si>
    <t>CO1.REQ.6690429</t>
  </si>
  <si>
    <t>OPSP-VEX-0306-2024</t>
  </si>
  <si>
    <t>https://community.secop.gov.co/Public/Tendering/ContractNoticePhases/View?PPI=CO1.PPI.33740777&amp;isFromPublicArea=True&amp;isModal=False</t>
  </si>
  <si>
    <t>MARIA FERNANDA BARBOSA RAMOS</t>
  </si>
  <si>
    <t>La presente orden tiene por objeto: Prestar servicios profesionales para el desarrollo de las siguientes actividades: 1. Apoyar en la gestión de los proyectos vigentes desde el enfoque psicosocial con la población objeto de intervención de la Fundación Casa en el Árbol. 2.Generar alertas y seguimiento psicosocial a la población atendida de los proyectos de la Vicerrectoría de Extensión y Proyección con la Fundación Casa en el Árbol. 3. Organizar y manejar archivos correspondientes a los proyectos que se desarrollan de la Vicerrectoría de Extensión y Proyección con la Fundación Casa en el Árbol. 4. Sistematizar las experiencias de los proyectos de la Vicerrectoría de Extensión y Proyección con la Fundación Casa en el Árbol. 5. Presentar y elaborar informes de los proyectos que se desarrollan de la Vicerrectoría de Extensión y Proyección con la Fundación Casa en el Árbol. 6. Realizar seguimiento, consolidar, organizar y entregar oportunamente la información y los insumos requeridos para la elaboración del reporte de los indicadores asociados a la Dirección de Desarrollo Social y Productivo aportantes al proyecto asociado del Plan de Acción de la Vicerrectoría, plan de desarrollo y demás planes de gestión institucional.</t>
  </si>
  <si>
    <t>CO1.REQ.6690330</t>
  </si>
  <si>
    <t>OPSP-VEX-0305-2024</t>
  </si>
  <si>
    <t>https://community.secop.gov.co/Public/Tendering/ContractNoticePhases/View?PPI=CO1.PPI.33740022&amp;isFromPublicArea=True&amp;isModal=False</t>
  </si>
  <si>
    <t>ROBERTO CARLOS RIVERA MENDOZA</t>
  </si>
  <si>
    <t>La presente orden tiene por objeto: Prestar servicios profesionales, en el marco del proyecto del Plan de Acción denominado "Promoción de alianzas público y privadas, cooperación nacional e internacional para la creación de valor social en el territorio", para desarrollar las siguientes actividades: 1) Llevar a cabo el procesamiento y análisis de los microdatos consignados en las bases de datos de la encuesta estructural de pesca artesanal realizadas por el SEPEC a nivel nacional durante el año 2017.2) Participar en el proceso de elaboración del manuscrito titulado "Sitios Pesqueros Artesanales de Colombia: cambios temporales en magnitud, aspectos tecnológicos y distribución geográfica (2017-2023)", siguiendo el formato de capítulo de libro. 3) Presentar un informe de actividades donde se evidencie el cumplimiento de las obligaciones anteriores.</t>
  </si>
  <si>
    <t>CO1.REQ.6690142</t>
  </si>
  <si>
    <t>OPSP-VEX-0304-2024</t>
  </si>
  <si>
    <t>https://community.secop.gov.co/Public/Tendering/ContractNoticePhases/View?PPI=CO1.PPI.33760201&amp;isFromPublicArea=True&amp;isModal=False</t>
  </si>
  <si>
    <t>SEBASTIAN DAVID FAJARDO BERNAL</t>
  </si>
  <si>
    <t>La presente orden tiene por objeto: Prestar servicios profesionales, en el marco del convenio interadministrativo No.202400648-2024, suscrito entre la Gobernación del atlántico y la Universidad del Magdalena, para desarrollar las siguientes actividades: 1) Preparar y evaluar documentos registro del PAP. 2) Realizar diseño diagnóstico y propuesta metodológica de prospección y los diseños de análisis de laboratorio. 3) Elaborar y redactar el registro PAP, diagnóstico arqueológico y capítulo caracterización arqueológica EΙΑ. 4) Producir y verificar modelo de datos. 5) Apoyar en la realización de un diagnóstico y análisis de la información primaria y secundaria entregada por los profesionales asociados al proyecto para la elaboración del estudio de impacto ambiental. 6) Apoyar en la realización de actividades de planeación y ejecución conducentes a garantizar los requerimientos operativos, de recursos humanos, técnicos y tecnológicos relacionados con los objetivos del proyecto. 7) Entregar la información acorde a los términos de referencia aplicables al proyecto para la obtención de la licencia ambiental. 8) Elaborar un informe que contenga: Expectativa arqueológica, Zonificación arqueológica preliminar, revisión de metodologías de prospección previas y Metodología de prospección arqueológica</t>
  </si>
  <si>
    <t>CO1.REQ.6695497</t>
  </si>
  <si>
    <t>OPSP-VEX-0303-2024</t>
  </si>
  <si>
    <t>https://community.secop.gov.co/Public/Tendering/ContractNoticePhases/View?PPI=CO1.PPI.33738816&amp;isFromPublicArea=True&amp;isModal=False</t>
  </si>
  <si>
    <t xml:space="preserve">DANIEL DAVID GRANADOS PARODI </t>
  </si>
  <si>
    <t>La presente orden tiene por objeto: 1. Registrar órdenes de servicios en las plataformas Sistema Integral de Auditorías SIA OBSERVA, Sistema Electrónico para la Contratación Pública- SECOP II Y Sistema de información y Gestión del Empleo Público SIGEP II. 2. Registrar la totalidad de pagos de las órdenes de servicios en las plataformas SIA OBSERVA y SECOP II. 3. Elaborar y actualizar la matriz de los procesos contractuales. 4. Rendir informes mensuales o cuando el supervisor así lo requiera, sobre las actividades desarrolladas en cumplimiento de la orden de prestación de servicios. 5. Revisar y cargar las pólizas en la plataforma Sistema Electrónico para la Contratación Pública- SECOP II.</t>
  </si>
  <si>
    <t>CO1.REQ.6689843</t>
  </si>
  <si>
    <t>OAG-VEX-0302-2024</t>
  </si>
  <si>
    <t>https://community.secop.gov.co/Public/Tendering/ContractNoticePhases/View?PPI=CO1.PPI.33754907&amp;isFromPublicArea=True&amp;isModal=False</t>
  </si>
  <si>
    <t>MARIA DE LOS ANGELES GONZALEZ PABON</t>
  </si>
  <si>
    <t>La presente orden tiene por objeto: Prestar servicios profesionales, en el marco del proyecto del Plan de Acción denominado "Promoción de alianzas público y privadas, cooperación nacional e internacional para la creación de valor social en el territorio", para desarrollar las siguientes actividades: 1) Llevar a cabo el procesamiento y análisis de los microdatos consignados en las bases de datos de la encuesta estructural de pesca artesanal realizada por el SEPEC a nivel nacional durante el año 2023. 2) Participar en el proceso de elaboración del manuscrito titulado "Sitios Pesqueros Artesanales de Colombia: cambios temporales en magnitud, aspectos tecnológicos y distribución geográfica (2017- 2023)", siguiendo el formato de capítulo de libro. 3) Presentar un informe de actividades donde se evidencie el cumplimiento de las obligaciones anteriores.</t>
  </si>
  <si>
    <t>CO1.REQ.6694151</t>
  </si>
  <si>
    <t>OPSP-VEX-0301-2024</t>
  </si>
  <si>
    <t>https://community.secop.gov.co/Public/Tendering/ContractNoticePhases/View?PPI=CO1.PPI.33752971&amp;isFromPublicArea=True&amp;isModal=False</t>
  </si>
  <si>
    <t>LAURA JULIETA LAYTON HERRERA</t>
  </si>
  <si>
    <t>La presente orden tiene por objeto: Prestar servicios profesionales, en el marco del convenio interadministrativo No.202400648-2024, suscrito entre la Gobernación del atlántico y la Universidad del Magdalena, para desarrollar las siguientes actividades: 1Revisar los antecedentes arqueológicos y etnohistóricos. 2) Apoyar a la elaboración del registro del proyecto, supervisión y ejecución de actividades en campo. 3) Organizar las bases de datos documentales. 4) Apoyar a la redacción de informe final y PMA. 5) Apoyar en la realización de actividades de planeación y ejecución conducentes a garantizar los requerimientos operativos, de recursos humanos, técnicos y tecnológicos relacionados con los objetivos del proyecto. 6) Entregar la información acorde a los términos de referencia aplicables al proyecto para la obtención de la licencia ambiental. 7) Elaborar un informe que contenga: Expectativa arqueológica, Zonificación arqueológica preliminar, revisión de metodologías de prospección previas y Metodología de prospección arqueológica</t>
  </si>
  <si>
    <t>CO1.REQ.6693436</t>
  </si>
  <si>
    <t>OPSP-VEX-0300-2024</t>
  </si>
  <si>
    <t>https://community.secop.gov.co/Public/Tendering/ContractNoticePhases/View?PPI=CO1.PPI.33759175&amp;isFromPublicArea=True&amp;isModal=False</t>
  </si>
  <si>
    <t>ROBERTH LESMES ORJUELA</t>
  </si>
  <si>
    <t>La presente orden tiene por objeto: Prestar servicios profesionales, en el marco del convenio interadministrativo No.202400648-2024, suscrito entre la Gobernación del atlántico y la Universidad del Magdalena, para desarrollar las siguientes actividades: 11) Apoyar en a la identificación de normatividad legal aplicable al desarrollo del proyecto de acuerdo a los términos de referencia del estudio de impacto ambiental. 2) Adelantar la consecución de la información necesaria que permita el desarrollo y/o implementación o análisis de del componente social de acuerdo a los términos de referencia aplicables al proyecto. 3) Preparar y rendir los informes, conceptos y estudios correspondientes a las actividades asignadas de acuerdo con los lineamientos establecidos por el director del proyecto. 4) Velar por el cumplimiento de los tiempos de respuesta en las actividades de su responsabilidad. 5) Entregar informe detallado y los lineamientos para la gestión de la licencia ambiental. 6) Presentar informe que permita verificar el cumplimiento de los compromisos y obligaciones ambientales durante la implementación del Plan de Manejo Ambiental, y verificar el cumplimiento de los estándares de calidad ambiental establecidos en las normas vigentes.</t>
  </si>
  <si>
    <t>CO1.REQ.6695606</t>
  </si>
  <si>
    <t>OPSP-VEX-0299-2024</t>
  </si>
  <si>
    <t>https://community.secop.gov.co/Public/Tendering/ContractNoticePhases/View?PPI=CO1.PPI.33730006&amp;isFromPublicArea=True&amp;isModal=False</t>
  </si>
  <si>
    <t>ALEXANDRA SOLANO TUIRAN</t>
  </si>
  <si>
    <t>La presente orden tiene por objeto: Prestar los servicios profesionales para el desarrollo de las siguientes actividades: 1. Asesorar en la producción de Propuestas para financiamiento externo. 2. Asesorar en la generación de alianzas suscritas con actores del entorno. 3. Asesorar en el seguimiento de propuestas y proyectos de la Vicerrectoría de Extensión y Proyección Social a través de la Dirección de Desarrollo Social y Productivo. 4. Asesorar en el desarrollo de informes y documentos oficiales de la Vicerrectoría de Extensión y Proyección Social a través de la Dirección de Desarrollo Social y Productivo. 5. Asesorar en la organización de eventos y actividades cargadas a la Vicerrectora de Extensión y Proyección Social a través de la Dirección de Desarrollo Social y Productivo. 6. Asesorar en la construcción de procesos que tributen al mejoramiento continuo del Plan de Acción 2024 de la Vicerrectoría de Extensión y Proyección Social.</t>
  </si>
  <si>
    <t>CO1.REQ.6688441</t>
  </si>
  <si>
    <t>OPSP-VEX-0298-2024</t>
  </si>
  <si>
    <t>https://community.secop.gov.co/Public/Tendering/ContractNoticePhases/View?PPI=CO1.PPI.33729614&amp;isFromPublicArea=True&amp;isModal=False</t>
  </si>
  <si>
    <t>CARLOS MARIO SALAZAR PEREZ</t>
  </si>
  <si>
    <t>La presente orden tiene por objeto: Prestar servicios profesionales, en el marco del proyecto del Plan de Acción denominado "Promoción de alianzas público y privadas, cooperación nacional e internacional para la creación de valor social en el territorio", para desarrollar las siguientes actividades: 1) Llevar a cabo el procesamiento y análisis de los microdatos consignados en las bases de datos de latencuesta estructural de pesca artesanal realizada por el SEPEC a nivel nacional durante el año 2020.2) Participar en el proceso de elaboración del manuscrito titulado "Sitios Pesqueros Artesanales de Colombia: cambios temporales en magnitud, aspectos tecnológicos y distribución geográfica (2017-2023)", siguiendo el formato de capítulo de libro.3) Presentar un informe de actividades donde se evidencie el cumplimiento de las obligaciones anteriores.</t>
  </si>
  <si>
    <t>CO1.REQ.6688439</t>
  </si>
  <si>
    <t>OPSP-VEX-0297-2024</t>
  </si>
  <si>
    <t>https://community.secop.gov.co/Public/Tendering/ContractNoticePhases/View?PPI=CO1.PPI.33701805&amp;isFromPublicArea=True&amp;isModal=False</t>
  </si>
  <si>
    <t>LUIS ALVARO CADENA TEJEDA</t>
  </si>
  <si>
    <t>La presente orden tiene por objeto: Prestar los servicios profesionales para el desarrollo de las siguientes actividades: 1. Gestionar seis (6) conferencias para las temáticas definidas desde la Vicerrectoría de Extensión y Proyección Social, en articulación con las facultades, y en el marco de fortalecimiento de relaciones con el entorno encaminadas al cumplimiento del Plan de Acción de la Vicerrectoría, asimismo, presentar informes mensuales del avance del proceso. 2. Elaborar y gestionar el cronograma de sesiones espacios académicos el marco del en el marco de las actividades planificadas para el fortalecimiento de relaciones con el entorno, asimismo, realizar seguimiento al cumplimiento y desarrollo de este. 3. Establecer e implementar estrategias para la comunicación y aseguramiento de asistencia de invitados a los espacios académicos para el fortalecimiento de las relaciones con el entorno. 4. Gestionar y brindar apoyo en aspectos logísticos y demás requeridos, con la finalidad de garantizar el óptimo desarrollo de los espacios desarrollados para el fortalecimiento de relaciones con el entorno. 5. Consolidar y gestionar las bases de datos y registros de asistencia de los invitados a los espacios académicos para el fortalecimiento de las relaciones con el entorno. 6. Realizar acompañamiento en la formulación de propuestas de convenios, proyectos, contratos u otros, en atención a invitaciones recibidas u oportunidades identificadas desde la Vicerrectoría de Extensión y Proyección Social. 7. Brindar asesoramiento en la proyección de respuestas a las observaciones de las propuestas presentadas. 8. Organizar, consolidar y entregar oportunamente los insumos requeridos para la elaboración del reporte de los indicadores, relacionada con las acciones de la Dirección de Desarrollo Social y Productivo aportantes al proyecto asociado del Plan de Acción de la Vicerrectoría, plan de desarrollo y demás planes de gestión institucional que sean requeridos.</t>
  </si>
  <si>
    <t>CO1.REQ.6681407</t>
  </si>
  <si>
    <t>OPSP-VEX-0296-2024</t>
  </si>
  <si>
    <t>https://community.secop.gov.co/Public/Tendering/ContractNoticePhases/View?PPI=CO1.PPI.33701535&amp;isFromPublicArea=True&amp;isModal=False</t>
  </si>
  <si>
    <t>ERIKA PATRICIA PAVA ESCOBAR</t>
  </si>
  <si>
    <t>La presente orden tiene por objeto: Prestar servicios profesionales, en el marco del proyecto del Plan de Acción denominado "Promoción de alianzas público y privadas, cooperación nacional e internacional para la creación de valor social en el territorio", para desarrollar las siguientes actividades: 1) Llevar a cabo el procesamiento y análisis de los microdatos consignados en las bases de datos del SEPEC referidas al acopio de peces ornamentales durante el último período anual consolidado y auditado. 2) Elaborar un manuscrito titulado "Peces ornamentales acopiados en la Orinoquía y la Amazonía colombianas", siguiendo el formato de capítulo de libro. 3) Presentar un informe de actividades donde se evidencie el cumplimiento de las obligaciones anteriores.</t>
  </si>
  <si>
    <t>CO1.REQ.6681307</t>
  </si>
  <si>
    <t>OPSP-VEX-0295-2024</t>
  </si>
  <si>
    <t>https://community.secop.gov.co/Public/Tendering/ContractNoticePhases/View?PPI=CO1.PPI.33677150&amp;isFromPublicArea=True&amp;isModal=False</t>
  </si>
  <si>
    <t>JESUS EDUARDO CURIEL PEREZ</t>
  </si>
  <si>
    <t>La presente orden tiene por objeto: Prestar servicios profesionales, en el marco del proyecto del Plan de Acción denominado "Promoción de alianzas público y privadas, cooperación nacional e internacional para la creación de valor social en el territorio", para desarrollar las siguientes actividades: 1) Llevar a cabo el procesamiento de los microdatos consignados en las bases de datos de desembarcos pesqueros artesanales registrados por el SEPEC en la Amazonía y la Orinoquía colombianas, durante el último año consolidado y auditado, con miras a obtener los indicadores referidos al desembarco por unidad de esfuerzo, la estacionalidad de los desembarcos artesanales y la composición de especies, por tipo de arte o método de pesca. 2) Participar en el proceso de elaboración del manuscrito titulado "Desembarcos, pesqueros artesanales de Colombia". siguiendo el formato de capitulo de libro. 3) Presentar un informe de actividades donde se evidencie el cumplimiento de las obligaciones anteriores.</t>
  </si>
  <si>
    <t>CO1.REQ.6674375</t>
  </si>
  <si>
    <t>OPSP-VEX-0294-2024</t>
  </si>
  <si>
    <t>https://community.secop.gov.co/Public/Tendering/ContractNoticePhases/View?PPI=CO1.PPI.33676529&amp;isFromPublicArea=True&amp;isModal=False</t>
  </si>
  <si>
    <t>CESAR ENRIQUEPOLO CASTRO</t>
  </si>
  <si>
    <t>ANDRES FELIPE CAMARGO LASTRA</t>
  </si>
  <si>
    <t>La presente orden tiene por objeto: Prestar servicios profesionales, desarrollando las siguientes actividades: 1. Realizar el desarrollo de componentes software en tecnologias NetCore, Javascript, Angular, haciendo uso de patrones de diseño. 2. Realizar en la revisión de pull request generados. 3. Realizar en la implementación de principios SOLID en los sistemas de información institucionales. 4. Asesorar al director del centro en el diseño de estructuras de comunicación entre sistemas de información. 5. Realizar el proceso de optimización de sentencias SQL en SQL Server. 6. Incorporar elementos de diseños existentes en los productos tecnólogos.</t>
  </si>
  <si>
    <t>CO1.REQ.6674134</t>
  </si>
  <si>
    <t>OPSP-VEX-0293-2024</t>
  </si>
  <si>
    <t>https://community.secop.gov.co/Public/Tendering/ContractNoticePhases/View?PPI=CO1.PPI.33675077&amp;isFromPublicArea=True&amp;isModal=False</t>
  </si>
  <si>
    <t>IVIS DEL CARMEN ALVARADO MONTENEGRO</t>
  </si>
  <si>
    <t>RAFAEL DAVID PINEDA GUERRERO</t>
  </si>
  <si>
    <t>La presente orden tiene por objeto: Prestar servicios profesionales en el Centro de Egresados desarrollando las siguientes actividades: 1. Soporte del Sistema información para proceso de grado SIEG (actualización de fecha de grados de los egresados, creación de fechas de grados, paz y salvos etc. 2. Administración del portal web del centro de egresados. 3. Apoyar en la carga de tablas de referencias para el correcto funcionamiento del sistema de Administración de Egresados y Graduados. 4. Modelado, planificación e implementación del nuevo sistema de proceso de grado SAEG. 5. Apoyar en la carga de tablas de referencias para el correcto funcionamiento del sistema de Administración de Egresados y Graduados.</t>
  </si>
  <si>
    <t>CO1.REQ.6673466</t>
  </si>
  <si>
    <t>OPSP-VEX-0292-2024</t>
  </si>
  <si>
    <t>https://community.secop.gov.co/Public/Tendering/ContractNoticePhases/View?PPI=CO1.PPI.33674087&amp;isFromPublicArea=True&amp;isModal=False</t>
  </si>
  <si>
    <t xml:space="preserve">IBETH ROCIO NORIEGA HERAZO </t>
  </si>
  <si>
    <t>JORGE ARMANDO FORERO FERNANDEZ DE CASTRO</t>
  </si>
  <si>
    <t>La presente orden tiene por objeto: Prestar servicios profesionales para los procesos de la en la Dirección de Desarrollo Cultural, desarrollando las siguientes actividades: 1) Promocionar en las diferentes instituciones educativas las actividades culturales desarrolladas a través Sistema de Fortalecimiento de Museos y la Oferta Cultural. 2) Diseñar una estrategia de apoyo al Sistema de Museos para el desarrollo de actividades culturales del área de las artes musicales en las diferentes comunas del Distrito y el Departamento del Magdalena. 3) Apoyar El diseño y desarrollar el programa radial Orillas Magazine. 4) Apoyar en la Coordinación y desarrollo de los cursos relacionados con el área de artes musicales. 5) Contribuir en la elaboración de Proyectos de cooperación, creación artística y cultural de la Dirección de Proyección Cultural con otras instituciones y en convocatorias externas. 6) Apoyar el desarrollo de actividades culturales de la Dirección de Proyección Cultural. 7) Realizar seguimiento, consolidar, organizar y entregar oportunamente los insumos requeridos para la elaboración del reporte de los indicadores, relacionada con las acciones de la Dirección de Proyección Cultural Aportantes al proyecto asociado del Plan de Acción de la Vicerrectoria, plan de desarrollo y demás planes de gestión institucional.</t>
  </si>
  <si>
    <t>CO1.REQ.6673534</t>
  </si>
  <si>
    <t>OPSP-VEX-0291-2024</t>
  </si>
  <si>
    <t>https://community.secop.gov.co/Public/Tendering/ContractNoticePhases/View?PPI=CO1.PPI.33673005&amp;isFromPublicArea=True&amp;isModal=False</t>
  </si>
  <si>
    <t>BERTHA NAYIBE MURCIA MEDINA</t>
  </si>
  <si>
    <t>La presente orden tiene por objeto: Prestar servicios profesionales para los procesos de la Dirección de Prácticas Profesionales, desarrollando las siguientes actividades: 1) Preparar y presentar los informes de Acreditación de los diecisiete (17) programas que coordina la Dirección de Prácticas Profesionales-DIPPRO. 2) Apoyar en la implementación de estrategias que permita la recolección de datos históricos del archivo de la Dirección de Prácticas Profesionales de forma precisa, confiable y entrega oportuna a la Oficina de Aseguramiento de la Calidad. 3) Proyectar y presentar una ruta para organizar los archivos que contiene los datos que alimentan los informes de acreditación. 4) Apoyar en la gestión y elaboración de informes en el marco de las actividades de la Dirección de prácticas Profesionales, en temas relacionados con acreditación, calidad. 5) Apoyar todos los procesos de calidad que demande la Dirección de Práctica Profesionales, como en la actualización de los procesos, formatos y elaboración de instructivos. 6) Organizar, consolidar y entregar oportunamente los insumos requeridos para la elaboración del reporte de los indicadores, relacionada con las acciones de la Dirección de Prácticas Profesionales aportantes al proyecto asociado del Plan de Acción de la Vicerrectoría, plan de desarrollo y demás planes de gestión institucional. 7) Actualizar y/o desagregar la matriz de la Dirección de Prácticas Profesionales que permita ermitir indicador de calidad y acreditación. 8) Apoyar los procesos de prácticas (Atención solicitudes de usuarios, recepción, revisión y notificación a programas los formatos evaluativos aprobados al igual que las legalizaciones de las prácticas aprobadas por la Dirección), 9) Apoyar en la gestión y elaboración de informes en el marco de las actividades de la Dirección de prácticas Profesionales, en temas relacionados con el programa de Talento Magdalena.</t>
  </si>
  <si>
    <t>CO1.REQ.6673044</t>
  </si>
  <si>
    <t>OPSP-VEX-0290-2024</t>
  </si>
  <si>
    <t>https://community.secop.gov.co/Public/Tendering/ContractNoticePhases/View?PPI=CO1.PPI.33651245&amp;isFromPublicArea=True&amp;isModal=False</t>
  </si>
  <si>
    <t>DANA CABALLERO NAVARRO</t>
  </si>
  <si>
    <t>GLORIA JUDITH RODRIGUEZ CASTRILLO</t>
  </si>
  <si>
    <t>La presente orden tiene por objeto: Prestar servicios profesionales, desarrollando las siguientes actividades: 1. Elaborar los informes, gestión de información y documentación solicitada por la Vicerrectoría de Extensión y Proyección Social, en el marco de las actividades de extensión y proyección social. 2. Realizar la organización y planeación de reuniones, actividades y/o eventos organizados por la Vicerrectoria de Extensión y Proyección Social. 3. Organizar en la gestión de documentos remitidos a la Vicerrectoría y documentos para la firma del Vicerrector. 4. Gestionar las solicitudes realizadas por las unidades adscritas a la Vicerrectoria de Extensión y Proyección Social. 5. Brindar acompañamiento telefónico para la organización de reuniones y actividades programadas por el Vicerrector. 6. Apoyar en la solicitud y seguimiento de trámites administrativos (viáticos, apoyos económicos, movilidades, entre otros), de la Vicerrectoria de Extensión y Proyección Social.</t>
  </si>
  <si>
    <t>CO1.REQ.6667744</t>
  </si>
  <si>
    <t>OPSP-VEX-0289-2024</t>
  </si>
  <si>
    <t>https://community.secop.gov.co/Public/Tendering/ContractNoticePhases/View?PPI=CO1.PPI.33649760&amp;isFromPublicArea=True&amp;isModal=False</t>
  </si>
  <si>
    <t>CESAR ANDRES SCOTT PARDO</t>
  </si>
  <si>
    <t>La presente orden tiene por objeto: Prestar los servicios profesionales para el desarrollo de las siguientes actividades: 1) Apoyar con la digitalización de los archivos físicos utilizando las ayudas tecnológicas suministradas. 2) Asistir con el control del préstamo de documentos a los funcionarios y contratistas de la Vicerrectoría y las partes interesadas. 3) Coadyuvar con la elaboración de los inventarios de la documentación que reposa en el archivo de gestión y archivo central para facilitar su consulta y recuperación. 4) Apoyar en la organización de los documentos que reposan en el archivo central, para garantizar la adecuada conservación y consulta de la documentación institucional. 5) Apoyar con la organización y custodia del archivo de gestión y la depuración de los documentos que deben ir con destino al archivo central, de acuerdo con el procedimiento establecido. 6) Coadyuvar con la recepción, clasificación y archivo de los documentos de conformidad con las tablas de retención documental que se apliquen a los resultados de los procesos en que interviene. 7) Apoyar con la aplicación de los procedimientos de organización y conservación a los documentos que ingresan a la dependencia, en cumplimiento de la normatividad y directrices institucionales</t>
  </si>
  <si>
    <t>CO1.REQ.6666991</t>
  </si>
  <si>
    <t>OPSP-VEX-0288-2024</t>
  </si>
  <si>
    <t>https://community.secop.gov.co/Public/Tendering/ContractNoticePhases/View?PPI=CO1.PPI.33649062&amp;isFromPublicArea=True&amp;isModal=False</t>
  </si>
  <si>
    <t>JESUS CORREA HELBRUM</t>
  </si>
  <si>
    <t>La presente orden tiene por objeto: Prestar servicios profesionales, en el marco del proyecto del Plan de Acción denominado "Promoción de alianzas público y privadas, cooperación nacional e internacional para la creación de valor social en el territorio", para desarrollar las siguientes actividades: 1) Llevar a cabo el procesamiento y análisis de los microdatos consignados en las bases de datos referidas a los desembarcos pesqueros industriales registrados por el SEPEC en el Caribe colombiano durante el último período anual consolidado y auditado. 2) Participar en el proceso de elaboración del manuscrito titulado "Pesquerías industriales de Colombia: desembarco, esfuerzo y desembarco por unidad de esfuerzo", siguiendo el formato de capítulo de libro.3) Presentar un informe mensual de actividad donde se evidencie el cumplimiento de las obligaciones anteriores.</t>
  </si>
  <si>
    <t>CO1.REQ.6667044</t>
  </si>
  <si>
    <t>OPSP-VEX-0287-2024</t>
  </si>
  <si>
    <t>https://community.secop.gov.co/Public/Tendering/ContractNoticePhases/View?PPI=CO1.PPI.33648612&amp;isFromPublicArea=True&amp;isModal=False</t>
  </si>
  <si>
    <t>GLORIA CECILIA DE LEON MARTINEZ</t>
  </si>
  <si>
    <t>La presente orden tiene por objeto: Prestar servicios profesionales, en el marco del proyecto del Plan de Acción denominado "Promoción de alianzas público y privadas, cooperación nacional e internacional para la creación de valor social en el territorio", para desarrollar las siguientes actividades: 1) Llevar a cabo el procesamiento de los microdatos consignados en las bases de datos de desembarcos pesqueros artesanales registrados por el SEPEC en la cuenca del Magdalena, durante el último año consolidado y auditado, con miras a obtener los indicadores referidos al desembarco por unidad de esfuerzo, la estacionalidad de los desembarcos artesanales y la composición de especies, por tipo de arte o método de pesca_ 2) Participar en el proceso de elaboración del manuscrito titulado "Desembarcos pesqueros artesanales de Colombia", siguiendo el formato de capítulo de libro 3) Presentar un informe de actividades donde se evidencie el cumplimiento de las obligaciones anteriores</t>
  </si>
  <si>
    <t>CO1.REQ.6666841</t>
  </si>
  <si>
    <t>OPSP-VEX-0286-2024</t>
  </si>
  <si>
    <t>https://community.secop.gov.co/Public/Tendering/ContractNoticePhases/View?PPI=CO1.PPI.33645248&amp;isFromPublicArea=True&amp;isModal=False</t>
  </si>
  <si>
    <t>FELIX DE JESUS CUELLO</t>
  </si>
  <si>
    <t>La presente orden tiene por objeto: Prestar servicios profesionales, en el marco del proyecto del Plan de Acción denominado "Promoción de alianzas público y privadas, cooperación nacional e internacional para la creación de valor social en el territorio", para desarrollar las siguientes actividades: 1) Llevar a cabo el procesamiento de los microdatos consignados en las bases de datos de desembarcos pesqueros artesanales registrados por el SEPEC en el Caribe colombiano, durante el último año consolidado y auditado, con miras a obtener los indicadores referidos al desembarco por unidad de esfuerzo, la estacionalidad de los desembarcos artesanales y la composición de especies, por tipo de arte o método de pesca. 2) Participar en el proceso de elaboración del manuscrito titulado "Desembarcos pesqueros artesanales de Colombia", siguiendo el formato de capitulo de libro. 3) Presentar un informe de actividades donde se evidencie el cumplimiento de las obligaciones anteriores.</t>
  </si>
  <si>
    <t>CO1.REQ.6665593</t>
  </si>
  <si>
    <t>OPSP-VEX-0285-2024</t>
  </si>
  <si>
    <t>https://community.secop.gov.co/Public/Tendering/ContractNoticePhases/View?PPI=CO1.PPI.33627200&amp;isFromPublicArea=True&amp;isModal=False</t>
  </si>
  <si>
    <t xml:space="preserve">EDUARDO JESUS CHOLES RODRIGUEZ </t>
  </si>
  <si>
    <t>La presente orden tiene por objeto Prestar servicios profesionales, en el marco del proyecto del Plan de Acción denominado "Promoción de alianzas público y privadas, cooperación nacional e internacional para la creación de valor social en el territorio, para desarrollar las siguientes actividades. 1) Llevar a cabo el procesamiento y análisis de los microdatos consignados en las bases de datos referidas a los desembarcos pesqueros industriales registrados por el SEPEC en el Pacifico colombiano durante el último periodo anual consolidado y auditado. 2) Participar en el proceso de elaboración del manuscrito titulado "Pesquerias industriales de Colombia desembarco, esfuerzo y desembarco por unidad de esfuerzo", siguiendo el formato de capítulo de libro 3) Presentar un informe mensual de actividad donde se evidencie el cumplimiento de las obligaciones anteriores.</t>
  </si>
  <si>
    <t>CO1.REQ.6661380</t>
  </si>
  <si>
    <t>OPSP-VEX-0284-2024</t>
  </si>
  <si>
    <t>https://community.secop.gov.co/Public/Tendering/ContractNoticePhases/View?PPI=CO1.PPI.33605289&amp;isFromPublicArea=True&amp;isModal=False</t>
  </si>
  <si>
    <t xml:space="preserve">BRAYAN ENRIQUE ROCA LANAO </t>
  </si>
  <si>
    <t>La presente orden tiene por objeto: Prestar servicios profesionales, en el marco del proyecto del Plan de Acción denominado "Promoción de alianzas público y privadas, cooperación nacional e internacional para la creación de valor social en el territorio", para desarrollar las siguientes actividades: 1) Con base en los resultados del procesamiento de las respectivas bases de datos del SEPEC, elaborar un manuscrito titulado "Inventario y caracterización de las unidades de producción de acuicultura continental en Colombia", siguiendo el formato de capitulo de libro. 2) Con base en los resultados del procesamiento de las respectivas bases de datos del SEPEC, elaborar un manuscrito titulado "Producción de acuicultura en los departamentos de Córdoba, Huila y Tolima: resultados de la aplicación de una nueva metodologia de estimación", siguiendo el formato de capitulo de libro. 3) Presentar un informe de actividades donde se evidencie el cumplimiento de las obligaciones anteriores.</t>
  </si>
  <si>
    <t>CO1.REQ.6655657</t>
  </si>
  <si>
    <t>OPSP-VEX-0283-2024</t>
  </si>
  <si>
    <t>https://community.secop.gov.co/Public/Tendering/ContractNoticePhases/View?PPI=CO1.PPI.33604820&amp;isFromPublicArea=True&amp;isModal=False</t>
  </si>
  <si>
    <t xml:space="preserve">LUIS ORLANDO DUARTE CASARES </t>
  </si>
  <si>
    <t>La presente orden tiene por objeto: Prestar servicios profesionales, en el marco del proyecto del Plan de Acción denominado "Promoción de alianzas público y privadas, cooperación nacional e internacional para la creación de valor social en el territorio", para desarrollar las siguientes actividades: 1) Auditar y validar los datos históricos referidos a los desembarcos pesqueros artesanales registrados en las bases de datos del SEPEC para los dos litorales y las cinco cuencas continentales evaluadas.2) Llevar a cabo el análisis de los resultados del procesamiento de los microdatos almacenados en el sistema del SEPEC referidos a los desembarcos pesqueros artesanales registrados durante el período marzo 2017- octubre 2023. 3) Coordinar el proceso de elaboración de un manuscrito titulado "Desembarcos pesqueros artesanales de Colombia", siguiendo el formato de capítulo de libro. 4) Participar en el proceso de edición de los manuscritos referidos al componente de longitudes de captura y de encuesta estructural de pesca artesanal. 5) Presentar un informe de actividades donde se evidencie el cumplimiento de las obligaciones anteriores.</t>
  </si>
  <si>
    <t>CO1.REQ.6655297</t>
  </si>
  <si>
    <t>OPSP-VEX-0282-2024</t>
  </si>
  <si>
    <t>https://community.secop.gov.co/Public/Tendering/ContractNoticePhases/View?PPI=CO1.PPI.33591175&amp;isFromPublicArea=True&amp;isModal=False</t>
  </si>
  <si>
    <t>EDUARDO RAFAEL GARCIA RUBIO</t>
  </si>
  <si>
    <t>La presente orden tiene por objeto: Prestar servicios profesionales, en el marco del proyecto del Plan de Acción denominado "Promoción de alianzas público y privadas, cooperación nacional e internacional para la creación de valor social en el territorio", para desarrollar las siguientes actividades: 1) Llevar a cabo el procesamiento de los microdatos consignados en las bases de datos del SEPEC referidas al registro de longitudes de captura durante el último período anual consolidado y auditado. 2) Participar en la elaboración del manuscrito titulado "Estructura de longitudes de los desembarcos de las principales especies capturadas por las pesquerías artesanales de Colombia", siguiendo el formato de capítulo de libro. 3) Presentar un informe de actividades donde se evidencie el cumplimiento de las obligaciones anteriores.</t>
  </si>
  <si>
    <t>CO1.REQ.6652582</t>
  </si>
  <si>
    <t>OPSP-VEX-0281-2024</t>
  </si>
  <si>
    <t>https://community.secop.gov.co/Public/Tendering/ContractNoticePhases/View?PPI=CO1.PPI.33538193&amp;isFromPublicArea=True&amp;isModal=False</t>
  </si>
  <si>
    <t xml:space="preserve">JASON DE JESUS BUSTAMANTE ALVAREZ </t>
  </si>
  <si>
    <t>La presente orden tiene por objeto: Prestar servicios profesionales en el Centro de Egresados, desarrollando las siguientes actividades: 1. Elaborar y redactar informes estadísticos relacionados con los indicadores del Plan de Acción del Centro de Egresados. 2. Realizar y gestionar las diferentes estrategias de seguimiento a graduados para obtener resultados en el Seguimiento. 3. Elaborar informes estadísticos de seguimiento a graduados. 4. Realizar encuestas de seguimiento a graduados como insumos a los procesos de autoevaluación de los programas e institucional. 5. Apoyar en el desarrollo de las actividades de formación académica, culturales, deportivas y de extensión que se realicen en el marco del Plan de Acción del Centro. 6. Desarrollar las jornadas de carnetización y actualización de datos de los graduados. 7. Elaborar y apoyar la redacción de los procesos y procedimientos de calidad. 8. Gestionar convenios para la Red de Aliados Prime. 9. Apoyar en el desarrollo de la realización de actividades con Empresarios para los procesos de acreditación, Programa Talento Magdalena y Red de Padrinos.</t>
  </si>
  <si>
    <t>CO1.REQ.6639141</t>
  </si>
  <si>
    <t>OPSP-VEX-0280-2024</t>
  </si>
  <si>
    <t>https://community.secop.gov.co/Public/Tendering/ContractNoticePhases/View?PPI=CO1.PPI.33537519&amp;isFromPublicArea=True&amp;isModal=False</t>
  </si>
  <si>
    <t>BRENDA INES MANJARRES SANCHEZ</t>
  </si>
  <si>
    <t>La presente orden tiene por objeto: Prestar servicios profesionales en el Centro de Egresados, para el desarrollo de las siguientes actividades: 1. Elaborar, desarrollar y aplicar estrategias de seguimiento, para garantizar un óptimo acompañamiento y recolección de datos de los egresados, en sus diferentes modalidades (presencial y a distancia). 2. Elaborar y presentar informe de indicadores de seguimiento a graduados según el observatorio laboral para la educación con base en el censo de graduados de la institución. 3. Brindar apoyo en la gestión requerida la realización de la feria de empleabilidad y emprendimiento, y demás eventos realizados por el Centro de Egresados, con el fin de garantizar su óptimo desarrollo. 4. Consolidar, organizar, y entregar oportunamente los insumos requeridos por las dependencias de la institución, relacionadas con procesos de autoevaluación de los programas, informes de gestión y/o los demás requeridos por el supervisor. 5. Realizar seguimiento, consolidar, organizar, y entregar oportunamente los insumos requeridos para la elaboración del reporte de los indicadores, relacionada con las acciones del Centro de Egresados aportantes al proyecto asociado del Plan de Acción de la Vicerrectoría, plan de desarrollo y demás planes de gestión institucional. 6. Hacer seguimiento a las convocatorias laborales. 7. Gestionar convenios para la Red de Aliados Prime. 8. Apoyar en el desarrollo de la realización de actividades con Empresarios para los procesos de acreditación, Programa Talento Magdalena y Red de Padrinos. 9. Desarrollar actividades y estrategias de integración con los graduados, para el fortalecimiento de la relación Universidad - Graduado y el sentido de pertenencia para con la alma máter</t>
  </si>
  <si>
    <t>CO1.REQ.6638600</t>
  </si>
  <si>
    <t>OPSP-VEX-0279-2024</t>
  </si>
  <si>
    <t>https://community.secop.gov.co/Public/Tendering/ContractNoticePhases/View?PPI=CO1.PPI.33586351&amp;isFromPublicArea=True&amp;isModal=False</t>
  </si>
  <si>
    <t xml:space="preserve">CARLOS DAVID LINERO CUETO </t>
  </si>
  <si>
    <t>La presente orden tiene por objeto: Prestar servicios profesionales, en el marco del convenio interadministrativo No.202400648-2024, suscrito entre la Gobernación del atlántico y la Universidad del Magdalena, para desarrollar las siguientes actividades: 1) Realizar visita de campo con el fin de recopilar la información necesaria para los diferentes análisis y evaluaciones de los materiales arenosos a utilizar en el proyecto. 2) Realizar revisión de ensayos de laboratorio a materiales Arenosos: Contenido de Humedad, Granulometría, masa unitaria seca suelta y compactada, gravedad especifica y límites de Atterberg. 3) Hacer verificación de la clasificación de materiales arenosos con el sistema USCS y AASHTO. 4) Participar en los comités y reuniones técnicas que realicen. 5) Determinar de idoneidad del material arenoso para el relleno de playas mediante dragado hidráulico, de acuerdo con las especificaciones para este tipo de proyectos. 6) Las demás funciones que le solicite y le sean asignadas por el supervisor afines con la naturaleza del contrato.</t>
  </si>
  <si>
    <t>CO1.REQ.6651249</t>
  </si>
  <si>
    <t>OPSP-VEX-0278-2024</t>
  </si>
  <si>
    <t>https://community.secop.gov.co/Public/Tendering/ContractNoticePhases/View?PPI=CO1.PPI.33536569&amp;isFromPublicArea=True&amp;isModal=False</t>
  </si>
  <si>
    <t>MILENA MARIA CIFUENTES GARCIA</t>
  </si>
  <si>
    <t>Prestar servicios de apoyo a la gestión, en el marco de la orden de servicio No. 8000004584 del 4 de marzo del 2024 celebrada entre PAREX RESOURCES y Universidad del Magdalena, cuyo objeto es: 1. Gestionar la logística de eventos presenciales, incluyendo el montaje de equipos y materiales. 2. Apoyar en la distribución de recursos y materiales educativos. 3. Asistir en la organización de la mesa de registro y la atención a los participantes. 4. Coordinar el transporte y alojamiento de los participantes y docentes si es necesario.</t>
  </si>
  <si>
    <t>CO1.REQ.6638858</t>
  </si>
  <si>
    <t>OAG-VEX-0277-2024</t>
  </si>
  <si>
    <t>https://community.secop.gov.co/Public/Tendering/ContractNoticePhases/View?PPI=CO1.PPI.33550800&amp;isFromPublicArea=True&amp;isModal=False</t>
  </si>
  <si>
    <t>NATALIA ALEJANDRA CANTILLO TURIZO</t>
  </si>
  <si>
    <t>Prestar servicios de apoyo a la gestión, en el marco de la orden de servicio No. 8000004587 del 1 de marzo del 2024 celebrada entre PAREX RESOURCES y Universidad del Magdalena, cuyo objeto es: 1. Gestionar la logistica de eventos presenciales, incluyendo el montaje de equipos y materiales. 2. Apoyar en la distribución de recursos y materiales educativos. 3. Asistir en la organización de la mesa de registro y la atención a los participantes. 4. Coordinar el transporte y alojamiento de los participantes y docentes si es necesario.</t>
  </si>
  <si>
    <t>CO1.REQ.6643331</t>
  </si>
  <si>
    <t>OAG-VEX-0276-2024</t>
  </si>
  <si>
    <t>https://community.secop.gov.co/Public/Tendering/ContractNoticePhases/View?PPI=CO1.PPI.33535654&amp;isFromPublicArea=True&amp;isModal=False</t>
  </si>
  <si>
    <t>MARGARITA ROSA RANGEL DURAN</t>
  </si>
  <si>
    <t>La presente orden tiene por objeto: Prestar servicios profesionales, en el marco del proyecto del Plan de Acción denominado "Promoción de alianzas público y privadas, cooperación nacional e internacional para la creación de valor social en el territorio", para desarrollar las siguientes actividades: 1) Llevar a cabo el procesamiento y análisis de los microdatos consignados en las bases de datos del SEPEC referidas a la comercialización de productos pesqueros durante el último periodo anual consolidado y auditado. 2) Elaborar un manuscrito titulado "Comercialización de productos pesqueros en las principales ciudades de Colombia", siguiendo el formato de capítulo de libro. 3) Presentar un informe de actividades donde se evidencie el cumplimiento de las obligaciones anteriores.</t>
  </si>
  <si>
    <t>CO1.REQ.6638430</t>
  </si>
  <si>
    <t>OPSP-VEX-0275-2024</t>
  </si>
  <si>
    <t>https://community.secop.gov.co/Public/Tendering/ContractNoticePhases/View?PPI=CO1.PPI.33491315&amp;isFromPublicArea=True&amp;isModal=False</t>
  </si>
  <si>
    <t>ANDREA CAROLINA PALMERA MORENO</t>
  </si>
  <si>
    <t>La presente orden tiene por objeto: prestar los servicios de apoyo a la gestión en la Vicerrectoria de Extensión y Proyección Social. Para el cumplimiento del objeto el contratista se compromete a cumplir con las siguientes actividades: 1. Elaborar informes y documentos que sean solicitados por la Dirección de Desarrollo Social y Productivo, referentes a las actividades de extensión y proyección social. 2. Apoyar en la gestión de documentos remitidos a la Dirección de Desarrollo Social y documentos para firma del Director de Desarrollo Social y Productivo. 3. Apoyar en la organización y planeación de actividades y reuniones programadas desde la Dirección de Desarrollo Social y Productivo. 4. Apoyar en la solicitud y seguimiento de trámites administrativos (viáticos, apoyos económicos y movilidades) de la Dirección de Desarrollo Social y Productivo. 5.Apoyo en la organización de documentos de pago y seguimiento del cumplimiento de las actividades de los contratistas y proveedores adscritos a la Dirección de Desarrollo Social y Productivo. 6. Apoyar en la elaboración de estudio de conveniencia y minutas de las contrataciones de OPSP y OAG de la Dirección de Desarrollo Social y Productivo.</t>
  </si>
  <si>
    <t>CO1.REQ.6627986</t>
  </si>
  <si>
    <t>OAG-VEX-0274-2024</t>
  </si>
  <si>
    <t>https://community.secop.gov.co/Public/Tendering/ContractNoticePhases/View?PPI=CO1.PPI.33463939&amp;isFromPublicArea=True&amp;isModal=False</t>
  </si>
  <si>
    <t xml:space="preserve">NICOL CAROLINA SIERRA SANCHEZ </t>
  </si>
  <si>
    <t>Prestar servicios de apoyo a la gestión, en el marco de la orden de servicio No. 8000004584 del 4 de marzo del 2024 celebrada entre PAREX RESOURCES y Universidad del Magdalena, cuyo objeto es: 1. Gestionar la logistica de eventos presenciales, incluyendo el montaje de equipos y materiales. 2. Apoyar en la distribución de recursos y materiales educativos. 3. Asistir en la organización de la mesa de registro y la atención a los participantes. 4. Coordinar el transporte y alojamiento de los participantes y docentes si es necesario.</t>
  </si>
  <si>
    <t>CO1.REQ.6620763</t>
  </si>
  <si>
    <t>OAG-VEX-0273-2024</t>
  </si>
  <si>
    <t>https://community.secop.gov.co/Public/Tendering/ContractNoticePhases/View?PPI=CO1.PPI.33463209&amp;isFromPublicArea=True&amp;isModal=False</t>
  </si>
  <si>
    <t>2024-07-17 / 2024-07-18</t>
  </si>
  <si>
    <t>1623 - 1644</t>
  </si>
  <si>
    <t>DILAN DAVID SOLAR TOUS</t>
  </si>
  <si>
    <t>La presente orden tiene por objeto: Prestar los servicios de apoyo a la gestión, en el marco de la orden de servicio No. 8000004584 del 4 de marzo del 2024 y la orden de servicio No. 8000004587 del 1 de marzo del 2024 celebradas entre PAREX RESOURCES y Universidad del Magdalena, cuyo objeto es: 1. Brindar asistencia técnica y pedagógica en la formulación de proyectos de aula. 2. Acompañar a los docentes en la implementación y evaluación de sus proyectos. 3. Facilitar recursos y herramientas para el desarrollo de los proyectos. 4. Realizar seguimiento y asesoramiento personalizado a cada docente participante</t>
  </si>
  <si>
    <t>CO1.REQ.6620732</t>
  </si>
  <si>
    <t>OAG-VEX-0272-2024</t>
  </si>
  <si>
    <t>https://community.secop.gov.co/Public/Tendering/ContractNoticePhases/View?PPI=CO1.PPI.33462164&amp;isFromPublicArea=True&amp;isModal=False</t>
  </si>
  <si>
    <t>MARIA JOSE CASTILLO VIANA</t>
  </si>
  <si>
    <t>Prestar servicios profesionales, en el marco de la orden de servicio No. 8000004584 del 4 de marzo del 2024 y la orden de servicio No. 8000004587 del 1 de marzo del 2024 celebradas entre PAREX RESOURCES y Universidad del Magdalena, cuyo objeto es: 1. Identificar tecnologias emergentes aplicables en el aula. 2. Realizar sesiones de capacitación sobre nuevas herramientas TIC. 3. Asistir en la implementación de proyectos tecnológicos en las aulas. 4. Evaluar la efectividad de las tecnologias utilizadas y proponer mejoras, 5. Formular propuesta de Innovafest Aguachica. Coordinar el desarrollo del Innovafest Aguachica.</t>
  </si>
  <si>
    <t>CO1.REQ.6620503</t>
  </si>
  <si>
    <t>OPSP-VEX-0271-2024</t>
  </si>
  <si>
    <t>https://community.secop.gov.co/Public/Tendering/ContractNoticePhases/View?PPI=CO1.PPI.33462114&amp;isFromPublicArea=True&amp;isModal=False</t>
  </si>
  <si>
    <t xml:space="preserve">MARIA TERESA GARAY PAEZ </t>
  </si>
  <si>
    <t>Prestar servicios de apoyo a la gestión, en el marco de la orden de servicio No. 8000004587 del 1 de marzo del 2024 celebrada entre PAREX RESOURCES y Universidad del Magdalena, cuyo objeto es: 1. Gestionar la logística de eventos presenciales, incluyendo el montaje de equipos y materiales. 2. Apoyar en la distribución de recursos y materiales educativos. 3. Asistir en la organización de la mesa de registro y la atención a los participantes. 4. Coordinar el transporte y alojamiento de los participantes y docentes si es necesario.</t>
  </si>
  <si>
    <t>CO1.REQ.6619978</t>
  </si>
  <si>
    <t>OAG-VEX-0270-2024</t>
  </si>
  <si>
    <t>https://community.secop.gov.co/Public/Tendering/ContractNoticePhases/View?PPI=CO1.PPI.33459538&amp;isFromPublicArea=True&amp;isModal=False</t>
  </si>
  <si>
    <t>La presente orden tiene por objeto: Prestar servicios profesionales en el marco del Convenio No. 7000000063 de 2024, celebrado entre CENIT LOGÍSTICA Y TRANSPORTE DE HIDROCARBUROS S.A.S y la Universidad del Magdalena, para el desarrollo de las siguientes actividades: 1. Realizar el análisis de datos para validar la información que será ingresada al sistema para el monitoreo participativo de los desembarcos pesqueros artesanales, basado en ciencia ciudadana en el corredor pesquero Rodadero Aeropuerto. 2. Digitar los registros de información de los desembarcos pesqueros del área de estudio en la plataforma que sea desarrollada para tal fin. 3. Participar en los procesos de retroalimentación para la corrección de los registros de información de desembarcos pesqueros. 4. Entregar los insumos necesarios para la elaboración del informe mensual que contenga la estimación de los desembarcos pesqueros, haciendo énfasis en el archivo de los formularios en físico, debidamente digitalizados. 5. Colaborar con aquellas actividades de campo, logisticas y administrativas que sean requeridas para cumplir con el alcance planteado en el marco del componente del proyecto.</t>
  </si>
  <si>
    <t>CO1.REQ.6619738</t>
  </si>
  <si>
    <t>OPSP-VEX-0269-2024</t>
  </si>
  <si>
    <t>https://community.secop.gov.co/Public/Tendering/ContractNoticePhases/View?PPI=CO1.PPI.33458964&amp;isFromPublicArea=True&amp;isModal=False</t>
  </si>
  <si>
    <t xml:space="preserve">La presente orden tiene por objeto: Prestar servicios profesionales en el marco del Convenio No. 7000000063 de 2024, celebrado entre CENIT LOGISTICA Y TRANSPORTE DE HIDROCARBUROS S.A.S y la Universidad del Magdalena, para el desarrollo de las siguientes actividades: 1. Realizar una caracterización socioeconómica y socio-ecológica de las comunidades de pescadores del área de incidencia del proyecto, que destaque aspectos relacionados con los medios de vida, subsistencia y conocimiento etno-ecológico tradicional. 2. Preparar un instrumento (formulario) adaptado a los requerimientos de la caracterización socioeconómica y socio-ecológica, que debe ser consensuado con los coordinadores del componente. 3. Aplicar el instrumento a la población objetivo del proyecto, con la correspondiente digitalización, procesamiento y análisis de la información. 4. Presentar y socializar un informe detallado de los hallazgos relacionados con la caracterización socioeconómica y socio-ecológica. 5. Colaborar con aquellas actividades de campo, logísticas y administrativas que sean requeridas para cumplir con el alcance planteado en el marco del componente del proyecto	</t>
  </si>
  <si>
    <t>CO1.REQ.6619510</t>
  </si>
  <si>
    <t>OPSP-VEX-0268-2024</t>
  </si>
  <si>
    <t>https://community.secop.gov.co/Public/Tendering/ContractNoticePhases/View?PPI=CO1.PPI.33458347&amp;isFromPublicArea=True&amp;isModal=False</t>
  </si>
  <si>
    <t>La presente orden tiene por objeto: Prestar servicios profesionales en el marco del Convenio No.7000000063 de 2024, celebrado entre CENIT LOGÍSTICA Y TRANSPORTE DE HIDROCARBUROS S.A.S y la Universidad del Magdalena, para el desarrollo de las siguientes actividades: 1. Desarrollar desde el ámbito tecnológico herramientas para la Co-creación (Academia- comunidad de pescadores) y poner en funcionamiento un sistema para el monitoreo participativo de los desembarcos pesqueros artesanales, basado en ciencia ciudadana en el corredor pesquero Rodadero - Aeropuerto. 2. Planificar la implementación de un instrumento para la georreferenciación asociada al registro de información de los desembarcos pesqueros del área de estudio. 3. Participar en los procesos de capacitación y formación de las personas de las comunidades aledañas que harán las veces de colectores de información de desembarcos pesqueros. 4. Entregar los insumos necesarios para la elaboración del informe mensual que contenga la estimación de los desembarcos pesqueros, haciendo énfasis en los aspectos relacionados con la georreferenciación de los desembarcos. 5. Colaborar con aquellas actividades de campo, logísticas y administrativas que sean requeridas para cumplir con el alcance planteado en el marco del componente del proyecto.</t>
  </si>
  <si>
    <t>CO1.REQ.6619160</t>
  </si>
  <si>
    <t>OPSP-VEX-0267-2024</t>
  </si>
  <si>
    <t>https://community.secop.gov.co/Public/Tendering/ContractNoticePhases/View?PPI=CO1.PPI.33455456&amp;isFromPublicArea=True&amp;isModal=False</t>
  </si>
  <si>
    <t>EDUARDO JESUS CHOLES RODRIGUEZ</t>
  </si>
  <si>
    <t>La presente orden tiene por objeto: Prestar servicios profesionales en el marco del Convenio No. 7000000063 de 2024, celebrado entre CENIT LOGÍSTICA Y TRANSPORTE DE HIDROCARBUROS S.A.S y la Universidad del Magdalena, para el desarrollo de las siguientes actividades: 1.Contribuir a co-crear (Academia - comunidad de pescadores) y poner en funcionamiento un sistema para el monitoreo participativo de los desembarcos pesqueros artesanales, basado en ciencia ciudadana en el corredor pesquero Rodadero Aeropuerto. 2. Preparar los instrumentos (formularios de encuesta estructural, actividad, captura y esfuerzo), para el registro de información de los desembarcos pesqueros del área de estudio. 3. Planificar semanalmente el esfuerzo de muestreo directamente con los colectores de campo, que deberá ser establecido considerando sitio de desembarco y arte de pesca. 4. Coordinar los procesos de capacitación y formación de las personas de las comunidades aledañas que harán las veces de colectores de información de desembarcos pesqueros. 5. Elaborar un informe mensual que contenga la estimación de los desembarcos pesqueros, por sitio de desembarco y arte de pesca. 6. Colaborar con aquellas actividades de campo, logísticas y administrativas que sean requeridas para cumplir con el alcance planteado en el marco del componente del proyecto</t>
  </si>
  <si>
    <t>CO1.REQ.6618612</t>
  </si>
  <si>
    <t>OPSP-VEX-0266-2024</t>
  </si>
  <si>
    <t>https://community.secop.gov.co/Public/Tendering/ContractNoticePhases/View?PPI=CO1.PPI.33454736&amp;isFromPublicArea=True&amp;isModal=False</t>
  </si>
  <si>
    <t>RAFAEL ORLANDO MENDOZA URECHE</t>
  </si>
  <si>
    <t>La presente orden tiene por objeto: Prestar servicios profesionales, en el marco del proyecto del Plan de Acción denominado "Promoción de alianzas público y privadas, cooperación nacional e internacional para la creación de valor social en el territorio", para desarrollar las siguientes actividades: 1) Llevar a cabo el procesamiento de los microdatos consignados en las bases de datos del SEPEC referidas a la encuesta estructural de acuicultura durante el periodo 2018-2022 y a los datos de producción de acuicultura en los departamentos de Córdoba, Huila y Tolima. 2) Participar en la elaboración del manuscrito titulado "Producción de acuicultura en los departamentos de Córdoba, Huila y Tolima: resultados de la aplicación de una nueva metodología de estimación".3) Presentar un informe de actividades donde se evidencie el cumplimiento de las obligaciones anteriores</t>
  </si>
  <si>
    <t>CO1.REQ.6618427</t>
  </si>
  <si>
    <t>OPSP-VEX-0265-2024</t>
  </si>
  <si>
    <t>https://community.secop.gov.co/Public/Tendering/ContractNoticePhases/View?PPI=CO1.PPI.33464248&amp;isFromPublicArea=True&amp;isModal=False</t>
  </si>
  <si>
    <t>ALFREDO LUIS CALDERA GUZMAN</t>
  </si>
  <si>
    <t>Prestar servicios profesionales, en el marco de la orden de servicio No. 8000004584 del 4 de marzo del 2024 y la orden de servicio No. 8000004587 del 1 de marzo del 2024 celebradas entre PAREX RESOURCES y Universidad del Magdalena, cuyo objeto es: 1. Producir material audiovisual para las sesiones del diplomado y proyectos de aula.2. Documentar los eventos y actividades del diplomado. 3. Crear videos instructivos y promocionales. 4. Asistir en la edición y publicación de contenido multimedia en plataformas virtuales</t>
  </si>
  <si>
    <t>CO1.REQ.6620576</t>
  </si>
  <si>
    <t>OPSP-VEX-0264-2024</t>
  </si>
  <si>
    <t>https://community.secop.gov.co/Public/Tendering/ContractNoticePhases/View?PPI=CO1.PPI.33453785&amp;isFromPublicArea=True&amp;isModal=False</t>
  </si>
  <si>
    <t>ELIECER MIGUEL ZUÑIGA ORTIZ</t>
  </si>
  <si>
    <t xml:space="preserve">Prestar servicios profesionales, en el marco de la orden de servicio No.8000004587 del 1 de marzo del 2024 celebrada entre PAREX RESOURCES y Universidad del Magdalena, cuyo objeto es: 1. Gestionar y coordinar las actividades de cada grupo de docentes. 2. Facilitar la comunicación entre los diferentes actores del diplomado. 3. Organizar reuniones y sesiones de trabajo grupales. 4. Resolver problemas y asegurar el buen desarrollo de las actividades programadas.	</t>
  </si>
  <si>
    <t>CO1.REQ.6617770</t>
  </si>
  <si>
    <t>OPSP-VEX-0263-2024</t>
  </si>
  <si>
    <t>https://community.secop.gov.co/Public/Tendering/ContractNoticePhases/View?PPI=CO1.PPI.33447525&amp;isFromPublicArea=True&amp;isModal=False</t>
  </si>
  <si>
    <t>JORGE JOSE SANJUAN DE CASTRO</t>
  </si>
  <si>
    <t>Prestar servicios profesionales, en el marco de la orden de servicio No. 8000004587 del 1 de marzo del 2024 celebrada entre PAREX RESOURCES y Universidad de Magdalena, cuyo objeto es: 1. Gestionar y coordinar las actividades de cada grupo de docentes. 2. Facilitar la comunicación entre los diferentes actores del diplomado. 3. Organizar reuniones y sesiones de trabajo grupales. 4. Resolver problemas y asegurar el buen desarrollo de las actividades programadas.</t>
  </si>
  <si>
    <t>CO1.REQ.6616128</t>
  </si>
  <si>
    <t>OPSP-VEX-0262-2024</t>
  </si>
  <si>
    <t>https://community.secop.gov.co/Public/Tendering/ContractNoticePhases/View?PPI=CO1.PPI.33445718&amp;isFromPublicArea=True&amp;isModal=False</t>
  </si>
  <si>
    <t>MARIA ALEJANDRA TRESPALACIOS CASTILLO</t>
  </si>
  <si>
    <t>Prestar servicios profesionales, en el marco de la orden de servicio No. 8000004584 del 4 de marzo del 2024 celebrada entre PAREX RESOURCES y Universidad del Magdalena, cuyo objeto es: 1. Gestionar y coordinar las actividades de cada grupo de docentes. 2. Facilitar la comunicación entre los diferentes actores del diplomado. 3. Organizar reuniones y sesiones de trabajo grupales. 4. Resolver problemas y asegurar el buen desarrollo de las actividades programadas</t>
  </si>
  <si>
    <t>CO1.REQ.6615373</t>
  </si>
  <si>
    <t>OPSP-VEX-0261-2024</t>
  </si>
  <si>
    <t>https://community.secop.gov.co/Public/Tendering/ContractNoticePhases/View?PPI=CO1.PPI.33444427&amp;isFromPublicArea=True&amp;isModal=False</t>
  </si>
  <si>
    <t>ALVARO JOSE MENDEZ NAVARRO</t>
  </si>
  <si>
    <t>RODRIGO DAVID FRANCO BERROCAL</t>
  </si>
  <si>
    <t>La presente orden tiene por objeto Prestar servicios profesionales para el acompañamiento de los procesos de gestión de la calidad y sedes digitales en la Vicerrectoria de Extensión y Proyección Social, desarrollando las siguientes actividades: 1) Elaborar, desarrollar y aplicar estrategias de seguimiento y consolidación de información para la realización del reporte oportuno de los indicadores SNIES de la Vicerrectoria de Extensión y Proyección Social, conforme con los lineamientos impartidos por la Oficina Asesora de Planeación. 2) Brindar apoyo en el reporte de los avances de actividades y el cumplimiento de metas del Plan de Acción, Acuerdo de Gestión y demás planes de gestión institucional de la Vicerrectoria de Extensión y Proyección Social. 3) Realizar el diseño y actualización documental, seguimiento a mapas de riesgos, indicadores de gestión y a la mejora continua del proceso Gestión de Extensión y Proyección Social. 4) Acompañar en el diseño y desarrollo de los planes de calidad de los proyectos de extensión y proyección social. 5) Brindar apoyo en la gestión y consolidación de la información del factor de extensión como insumo para los informes de acreditación de los programas correspondiente a la empleabilidad, docentes, estudiantes y egresados participantes en los proyectos de extensión. 6) Coadyuvar en la identificación, análisis, medición y documentación de las necesidades, oportunidades de mejora y capacidades de los procesos de extensión y proyección social 7) Apoyar en la recolección de información para la gestión de procesos y participar en la formulación, diseño, organización, ejecución y control de planes y proyectos de la unidad. 8) Coadyuvar en el diseño de encuestas de satisfacción para mejoras continuas en los procesos de la gestión de extensión y proyección social. 9) Coadyuvar en el seguimiento del cumplimiento de los procesos, procedimientos, formatos, guias e instructivos relacionados con la gestión de extensión y proyección social en la herramienta tecnológica del Sistema "COGUI" denominado "Isolución" 10) Apoyar en la recolección de información para la elaboración de presentaciones relacionadas con la gestión de la gestión de extensión y proyección social. 11) Adelantar para la Vicerrectoria de Extensión y Proyección Social la actualización de las matrices que permitan la recolección y consolidación de información de gestión de la gestión de extensión y proyección social 12) Organizar y entregar oportunamente los insumos requeridos para la atención de solicitudes de las dependencias de la institución en el marco de las actividades de acreditación y demás aspectos adelantados por cada una de estas. 13) Realizar las acciones requeridas para el desarrollo de las actividades de mantenimiento y sostenibilidad de las sedes digitales bloque 10 de la Universidad del Magdalena 14). Apoyar en la gestión alianzas con las entidades para la puesta en funcionamiento de nuevas sedes digitales bloque 10.</t>
  </si>
  <si>
    <t>CO1.REQ.6615320</t>
  </si>
  <si>
    <t>OPSP-VEX-0260-2024</t>
  </si>
  <si>
    <t>https://community.secop.gov.co/Public/Tendering/ContractNoticePhases/View?PPI=CO1.PPI.33370646&amp;isFromPublicArea=True&amp;isModal=False</t>
  </si>
  <si>
    <t xml:space="preserve">DANIEL EDUARDO OSPINO DIAZ GRANADOS </t>
  </si>
  <si>
    <t>La presente orden tiene por objeto: La presente orden tiene por objeto: Prestar servicios profesionales en el marco del Convenio No. 7000000063 de 2024, celebrado entre CENIT LOGÍSTICA Y TRANSPORTE DE HIDROCARBUROS S.A.S y la Universidad del Magdalena, para el desarrollo de las siguientes actividades: 1. Coordinar las actividades de campo, logisticas y administrativas que sean requeridas para cumplir con el alcance planteado en el marco del convenio. 2. Apoyar en la planificación de los entregables comprometidos en el marco del convenio en coordinación con los responsables de cada componente. 3. Apoyar con los procesos de los trámites para la presentación de las cuentas de cobro del convenio con los soportes requeridos.</t>
  </si>
  <si>
    <t>CO1.REQ.6597978</t>
  </si>
  <si>
    <t>OPSP-VEX-0259-2024</t>
  </si>
  <si>
    <t>https://community.secop.gov.co/Public/Tendering/ContractNoticePhases/View?PPI=CO1.PPI.33368855&amp;isFromPublicArea=True&amp;isModal=False</t>
  </si>
  <si>
    <t xml:space="preserve">JOSE ALFONSO VILLACOB ROYERTH </t>
  </si>
  <si>
    <t>La presente orden tiene por objeto: La presente orden tiene por objeto: Prestar servicios profesionales en el marco del Convenio No. 7000000063 de 2024, celebrado entre CENIT LOGÍSTICA Y TRANSPORTE DE HIDROCARBUROS S.A.S y la Universidad del Magdalena, para el desarrollo de las siguientes actividades: 1. Implementar el proceso de visibilización y divulgación del proyecto utilizando recursos audiovisuales, redes sociales, talleres, y eventos académicos, técnicos o científicos. 2. Facilitar el proceso de apropiación social del conocimiento en las comunidades mediante la socialización de resultados parciales y la realización de capacitaciones técnicas en monitoreo pesquero y buceo. 3. Organizar jornadas de caza de pez león y actividades gastronómicas en colaboración con las comunidades de pescadores. 4. Coordinar la socialización de los resultados parciales del proyecto ante las comunidades, la Alcaldía, AUNAP, CORPAMAG, DIMAR Y CENIT. 5. Apoyar la coordinación de las actividades de campo, logísticas y administrativas necesarias para cumplir con el alcance planteado en el convenio.</t>
  </si>
  <si>
    <t>CO1.REQ.6597363</t>
  </si>
  <si>
    <t>OPSP-VEX-0258-2024</t>
  </si>
  <si>
    <t>https://community.secop.gov.co/Public/Tendering/ContractNoticePhases/View?PPI=CO1.PPI.33367247&amp;isFromPublicArea=True&amp;isModal=False</t>
  </si>
  <si>
    <t>La presente orden tiene por objeto: Prestar servicios profesionales, en el marco de la orden de servicio No. 8000004587 del 1 de marzo del 2024 celebrada entre PAREX RESOURCES y Universidad del Magdalena, cuyo objeto es: 1. Gestionar y coordinar las actividades de cada grupo de docentes. 2. Facilitar la comunicación entre los diferentes actores del diplomado. 3. Organizar reuniones y sesiones de trabajo grupales. 4. Resolver problemas y asegurar el buen desarrollo de las actividades programadas.</t>
  </si>
  <si>
    <t>CO1.REQ.6596953</t>
  </si>
  <si>
    <t>OPSP-VEX-0257-2024</t>
  </si>
  <si>
    <t>https://community.secop.gov.co/Public/Tendering/ContractNoticePhases/View?PPI=CO1.PPI.33314176&amp;isFromPublicArea=True&amp;isModal=False</t>
  </si>
  <si>
    <t xml:space="preserve">JOSE MIGUEL SALAS RODRIGUEZ </t>
  </si>
  <si>
    <t>Prestar servicios profesionales, en el marco de la orden de servicio No. 8000004584 del 4 de marzo del 2024 y la orden de servicio No. 8000004587 del 1 de marzo del 2024 celebradas entre PAREX RESOURCES y Universidad del Magdalena, cuyo objeto es: 1. Realizar la coordinación administrativa y financiera de la Orden de Servicio N° 8000004587-PAREX RESOURCES y Orden de Servicio N° 8000004584 - PAREX RESOURCES. 2. Proyectar certificados de disponibilidad presupuestal y estudios de conveniencia para el proceso de contratación 3. Recaudar y revisar la documentación requerida para la contratación del talento humano y proveedores necesarios para la ejecución de las órdenes. 4. Proyectar órdenes de prestación de servicios para la contratación del talento humano y proveedores. 5. Proyectar resoluciones para el pago de estímulos, bonificaciones, vinculación de ayudantes, pagos de gastos de viaje y viáticos en el marco del proyecto, 6. Recaudar y revisar la documentación para el trámite de pago de honorarios del talento humano y pago de proveedores. 7. Elaborar informe financiero del proyecto. 8. Gestión de factura y seguimiento a los desembolsos del proyecto.</t>
  </si>
  <si>
    <t>CO1.REQ.6582832</t>
  </si>
  <si>
    <t>OPSP-VEX-0256-2024</t>
  </si>
  <si>
    <t>https://community.secop.gov.co/Public/Tendering/ContractNoticePhases/View?PPI=CO1.PPI.33326868&amp;isFromPublicArea=True&amp;isModal=False</t>
  </si>
  <si>
    <t xml:space="preserve">DAVID MAURICIO GARCIA GUETTE </t>
  </si>
  <si>
    <t>La presente orden tiene por objeto: Prestar los servicios profesionales en la Dirección de Prácticas Profesionales, como monitor de practica en el Programa Académico de ECONOMÍA,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comunicar con anticipación alguna situación excepcional en la no entrega de los informes de prácticas en los tiempos establecidos, para ser autonzada por la directora (a) de prácticas profesionales. 9. Hacer contacto con el estudiante y con el tutor empresarial a través de los diferentes medios virtuales y tecnológicos que existen para el seguimiento a las prácticas profesionales rurales, nacionales o internacionales. 10. Brindar a la Dirección de Prácticas un informe mensual de caracter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</si>
  <si>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CO1.REQ.6586099</t>
  </si>
  <si>
    <t>OPSP-VEX-0255-2024</t>
  </si>
  <si>
    <t>https://community.secop.gov.co/Public/Tendering/ContractNoticePhases/View?PPI=CO1.PPI.33324352&amp;isFromPublicArea=True&amp;isModal=False</t>
  </si>
  <si>
    <t xml:space="preserve">ALEXANDER JOSE ORTIZ JIMENEZ </t>
  </si>
  <si>
    <t>La presente orden tiene por objeto: Prestar los servicios profesionales en la Dirección de Prácticas Profesionales, como monitor de practica en el Programa Académico de CONTADURÍA PÚBLICA,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comunicar con anticipación alguna situación excepcional en la no entrega de los informes de prácticas en los tiempos establecidos, para ser autonzada por la directora (a) de prácticas profesionales. 9. Hacer contacto con el estudiante y con el tutor empresarial a través de los diferentes medios virtuales y tecnológicos que existen para el seguimiento a las prácticas profesionales rurales, nacionales o internacionales. 10. Brindar a la Dirección de Prácticas un informe mensual de caracter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</si>
  <si>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CO1.REQ.6585326</t>
  </si>
  <si>
    <t>OPSP-VEX-0254-2024</t>
  </si>
  <si>
    <t>https://community.secop.gov.co/Public/Tendering/ContractNoticePhases/View?PPI=CO1.PPI.33323671&amp;isFromPublicArea=True&amp;isModal=False</t>
  </si>
  <si>
    <t>MARIA DEL PILAR SALES CAMARGO</t>
  </si>
  <si>
    <t>La presente orden tiene por objeto: Prestar los servicios profesionales en la Dirección de Prácticas Profesionales, como monitor de practica en el Programa Académico de INGENIERIA DE SISTEMAS,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comunicar con anticipación alguna situación excepcional en la no entrega de los informes de prácticas en los tiempos establecidos, para ser autonzada por la directora (a) de prácticas profesionales. 9. Hacer contacto con el estudiante y con el tutor empresarial a través de los diferentes medios virtuales y tecnológicos que existen para el seguimiento a las prácticas profesionales rurales, nacionales o internacionales. 10. Brindar a la Dirección de Prácticas un informe mensual de caracter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</si>
  <si>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CO1.REQ.6584967</t>
  </si>
  <si>
    <t>OPSP-VEX-0253-2024</t>
  </si>
  <si>
    <t>https://community.secop.gov.co/Public/Tendering/ContractNoticePhases/View?PPI=CO1.PPI.33313353&amp;isFromPublicArea=True&amp;isModal=False</t>
  </si>
  <si>
    <t>ALICIA DEL SOCORRO OROZCO SALINAS</t>
  </si>
  <si>
    <t>La presente orden tiene por objeto: Prestar los servicios profesionales en la Dirección de Prácticas Profesionales, como monitor de practica en el Programa Académico de CONTADURIA PUBLICA,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comunicar con anticipación alguna situación excepcional en la no entrega de los informes de prácticas en los tiempos establecidos, para ser autonzada por la directora (a) de prácticas profesionales. 9. Hacer contacto con el estudiante y con el tutor empresarial a través de los diferentes medios virtuales y tecnológicos que existen para el seguimiento a las prácticas profesionales rurales, nacionales o internacionales. 10. Brindar a la Dirección de Prácticas un informe mensual de caracter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</si>
  <si>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CO1.REQ.6582743</t>
  </si>
  <si>
    <t>OPSP-VEX-0252-2024</t>
  </si>
  <si>
    <t>https://community.secop.gov.co/Public/Tendering/ContractNoticePhases/View?PPI=CO1.PPI.33321172&amp;isFromPublicArea=True&amp;isModal=False</t>
  </si>
  <si>
    <t>LUIS GERARDO CUAO SERGE</t>
  </si>
  <si>
    <t>La presente orden tiene por objeto: Prestar los servicios profesionales en la Dirección de Prácticas Profesionales, como monitor de practica en el Programa Académico de ECONOMIA,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comunicar con anticipación alguna situación excepcional en la no entrega de los informes de prácticas en los tiempos establecidos, para ser autonzada por la directora (a) de prácticas profesionales. 9. Hacer contacto con el estudiante y con el tutor empresarial a través de los diferentes medios virtuales y tecnológicos que existen para el seguimiento a las prácticas profesionales rurales, nacionales o internacionales. 10. Brindar a la Dirección de Prácticas un informe mensual de caracter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</si>
  <si>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CO1.REQ.6584539</t>
  </si>
  <si>
    <t>OPSP-VEX-0251-2024</t>
  </si>
  <si>
    <t>https://community.secop.gov.co/Public/Tendering/ContractNoticePhases/View?PPI=CO1.PPI.33256677&amp;isFromPublicArea=True&amp;isModal=False</t>
  </si>
  <si>
    <t>LEANDRO JOSE PEÑA RODRIGUEZ</t>
  </si>
  <si>
    <t>La presente orden tiene por objeto: Prestar servicios profesionales para el acompañamiento de los procesos de gestión de la calidad en la Vicerrectoría de Extensión y Proyección Social, desarrollando las siguientes actividades: 1). Entregar informes de 1. Seguimiento y reporte de los indicadores de gestión y resultados institucionales. 2). Diseño y seguimiento de planes institucionales, estrategias y proyectos de inversión. 3). Informes relacionados con la ejecución de planes y proyectos institucionales.</t>
  </si>
  <si>
    <t>CO1.REQ.6570921</t>
  </si>
  <si>
    <t>OPSP-VEX-0250-2024</t>
  </si>
  <si>
    <t>https://community.secop.gov.co/Public/Tendering/ContractNoticePhases/View?PPI=CO1.PPI.33254661&amp;isFromPublicArea=True&amp;isModal=False</t>
  </si>
  <si>
    <t>CLAUDIA LILIANA TAMARA RUIZ</t>
  </si>
  <si>
    <t>La presente orden tiene por objeto: (1) Apoyar con la digitalización de los archivos físicos utilizando las ayudas tecnológicas suministradas. 2) Asistir con el control del préstamo de documentos a los funcionarios y contratistas de la Vicerrectoría y las partes interesadas. 3) Coadyuvar con la elaboración de los inventarios de la documentación que reposa en el archivo de gestión y archivo central para facilitar su consulta y recuperación. 4) Apoyar en la organización de los documentos que reposan en el archivo central, para garantizar la adecuada conservación y consulta de la documentación institucional. 5) Apoyar con la organización y custodia del archivo de gestión y la depuración de los documentos que deben ir con destino al archivo central, de acuerdo con el procedimiento establecido. 6) Coadyuvar con la recepción, clasificación y archivo de los documentos de conformidad con las tablas de retención documental que se apliquen a los resultados de los procesos en que interviene. 7) Apoyar con la aplicación de los procedimientos de organización y conservación a los documentos que ingresan a la dependencia, en cumplimiento de la normatividad y directrices institucionales</t>
  </si>
  <si>
    <t>CO1.REQ.6570371</t>
  </si>
  <si>
    <t>OAG-VEX-0249-2024</t>
  </si>
  <si>
    <t>https://community.secop.gov.co/Public/Tendering/ContractNoticePhases/View?PPI=CO1.PPI.33252837&amp;isFromPublicArea=True&amp;isModal=False</t>
  </si>
  <si>
    <t>JUSEINY CRISTINA CASTRO RICO</t>
  </si>
  <si>
    <t>La presente orden tiene por objeto Prestar los servicios profesionales en la Vicerrectoría de Extensión y Proyección Social, para el desarrollo de las siguientes actividades: 1. Formular las propuestas de los Diplomados en Economia Solidaria y Economía Popular a desarrollarse desde la Vicerrectoría de Extensión y Proyección Social. 2. Organizar los procesos de convocatoria de los participantes de los Diplomados en Economía Solidaria y Popular. 3. Ejecutar las propuestas de los Diplomados en Economía Solidaria y Popular conforme a los lineamientos establecidos en la propuesta de formación continua con código EX-F-033. 6. Realizar acompañamiento a cada una de las sesiones de los Diplomados en Economía Solidaria y Popular que se lleven a cabo. 7. Realizar la evaluación docente del personal vinculado a los Diplomados en Economía Solidaria y Popular y presentar los respectivos informes. 8. Aplicar y gestionar las encuestas de satisfacción a los procesos de los Diplomados en Economía Solidaria y Popular y elaborar los respectivos informes. 9. Organizar, gestionar y brindar apoyo requerido para la realización de espacios oportunos para la entrega de certificados a los estudiantes de los Diplomados en Economía Solidaria y Economia Popular. 10. Organizar, consolidar y entregar oportunamente los insumos requeridos para la elaboración del reporte de los indicadores, relacionada con las acciones de la Dirección de Desarrollo Social y Productivo aportantes al proyecto asociado Formato (AD-F-026) Préstamo y/o traslado de Bienes junto con el visto bueno del funcionario Responsable de Responsable de los equipos deberá informar por correo electrónico al Grupo de Compras y Administración de del Plan de Acción de la Vicerrectoría de Extensión y Proyección Social, plan de desarrollo y demás planes de gestión institucional que sean requeridos.</t>
  </si>
  <si>
    <t>CO1.REQ.6569980</t>
  </si>
  <si>
    <t>OPSP-VEX-0248-2024</t>
  </si>
  <si>
    <t>https://community.secop.gov.co/Public/Tendering/ContractNoticePhases/View?PPI=CO1.PPI.33227963&amp;isFromPublicArea=True&amp;isModal=False</t>
  </si>
  <si>
    <t>PAOLA ALEJANDRA PUENTES SAYO</t>
  </si>
  <si>
    <t>La presente orden tiene por objeto: La presente orden tiene por objeto: Prestar servicios profesionales en el marco del Convenio No. 7000000063 de 2024, celebrado entre CENIT LOGÍSTICA Y TRANSPORTE DE HIDROCARBUROS S.A.S y la Universidad del Magdalena, para el desarrollo de las siguientes actividades: 1.Coordinar y realizar el monitoreo ecológico sobre el área de arrecifes artificiales y la monoboya "La Valeria", lo cual incluye el seguimiento, inventario y cuantificación de la abundancia y riqueza de especies marinas asociadas a las estructuras. 2. Coordinar y realizar la ejecución de tareas de mantenimiento de los arrecifes artificiales establecidos, incluyendo la remoción periódica de las redes fantasma que se enredan en las estructuras. 3. Coordinar y realizar el control de pez león en los arrecifes artificiales por medio de su captura. 4. Coordinar y realizar un análisis de la información biológica obtenida del monitoreo y presentar informes bimensuales. 5. Apoyar con aquellas actividades de campo, logísticas y administrativas que sean requeridas para cumplir con el alcance planteado en el marco del componente del proyecto.</t>
  </si>
  <si>
    <t>CO1.REQ.6563976</t>
  </si>
  <si>
    <t>OPSP-VEX-0247-2024</t>
  </si>
  <si>
    <t>https://community.secop.gov.co/Public/Tendering/ContractNoticePhases/View?PPI=CO1.PPI.33202016&amp;isFromPublicArea=True&amp;isModal=False</t>
  </si>
  <si>
    <t>STEPHANIE CHAVEZ DONADO</t>
  </si>
  <si>
    <t>La presente orden tiene por objeto: Prestar servicios profesionales para el acompañamiento de los procesos de gestión de la calidad en la Vicerrectoría de Extensión y Proyección Social, desarrollando las siguientes actividades: 1) Apoyar a la Vicerrectoría de Extensión y Proyección Social en la identificación, registro, ejecución y seguimiento de indicadores de gestión de acuerdo con los compromisos asociados al Plan de Acción y Acuerdo de Gestión de la Vicerrectoría, plan de desarrollo y demás planes de gestión institucional. 2) Registrar en la plataforma SISPLAN los avances de actividades y cumplimiento de metas de los proyectos del Plan de Acción de la Vicerrectoría de Extensión y Proyección Social. 3) Cargar en la plataforma SISPLAN los soportes de los avances de actividades y cumplimiento de metas de los proyectos del Plan de Acción de la Vicerrectoria de Extensión y Proyección Social. 4) Elaborar los informes para la Acreditación de los Programas y la Acreditación Institucional. 5) Elaborar las presentaciones institucionales relacionadas con la gestión de la gestión de extensión y proyección social. 6) Elaborar informes institucionales requeridos por el Vicerrector de Extensión y Proyección Social en el marco del desarrollo de la función misional de extensión en la Universidad del Magdalena. 7) Apoyar en la recolección de información para la gestión de procesos y participar en la formulación, diseño, organización, ejecución y control de planes y proyectos de la unidad. 8) Coadyuvar en el diseño de encuestas de satisfacción para mejoras continuas en los procesos de la gestión de extensión y proyección social. 9) Adelantar para la Vicerrectoría de extensión y proyección social la actualización de las matrices que permitan la recolección y consolidación de información de gestión de la gestión de extensión y proyección social. 10) Organizar y entregar oportunarmente los insumos requeridos para la atención de solicitudes de las dependencias de la institución en el marco de las actividades de acreditación y demás aspectos adelantados por cada una de estas.</t>
  </si>
  <si>
    <t>CO1.REQ.6558117</t>
  </si>
  <si>
    <t>OPSP-VEX-0246-2024</t>
  </si>
  <si>
    <t>https://community.secop.gov.co/Public/Tendering/ContractNoticePhases/View?PPI=CO1.PPI.33165539&amp;isFromPublicArea=True&amp;isModal=False</t>
  </si>
  <si>
    <t xml:space="preserve">ROVIRA BEATRIZ LOPEZ OYAGA </t>
  </si>
  <si>
    <t>La presente orden tiene por objeto Prestar los servicios profesionales para el desarrollo de las siguientes actividades 1. Elaborar los Informes, gestion de informacion y documentacion solicitada por la Vicerrectoria, referentes a las actividades de extension y proyección social. 2 Apoyar en la organización y planeación de reuniones, actividades y/o eventos organizados por la Vicerrectorla de Extension y Proyección Social. 3. Apoyar en la gestion de documentos remitidos a la Vicerrectorla y documentos para la firma del Vicerrector. 4. Brindar acompañamiento telefónico para la organizacion de reuniones y actividades programadas por el Vicerrector. 5. Apoyar en la solicitud y seguimiento de trámites administrativos (viaticos, apoyos económicos, movilidades, entre otros) de la Vicerrectona de Extensión y Proyección Social 6. Apoyo en la gestion de solicitudes de las unidades adscntas a la Vicerrectoria de Extensión y Proyeccion Social</t>
  </si>
  <si>
    <t>CO1.REQ.6550284</t>
  </si>
  <si>
    <t>OPSP-VEX-0245-2024</t>
  </si>
  <si>
    <t>https://community.secop.gov.co/Public/Tendering/ContractNoticePhases/View?PPI=CO1.PPI.33162823&amp;isFromPublicArea=True&amp;isModal=False</t>
  </si>
  <si>
    <t>FRANCKY NORBERTO CORREDOR SANTAMARIA</t>
  </si>
  <si>
    <t>La presente orden tiene por objeto: Prestar los servicios profesionales para el desarrollo de las siguientes actividades: 1. Formular y hacer seguimiento de indicadores para medir el impacto de los proyectos a cargo de la vicerrectoria de extensión y proyección social. 2. Apoyar en la supervisión y seguimiento de las ordenes, contratos, proyectos y convenios adelantados por la vicerrectoría de extensión y proyección social. 3. Formular proyectos de acuerdo con los objetivos establecidos en el Plan de Acción 2024. 4. Apoyar en los procesos administrativos que se adelanten dentro de la dependencia. 5. Apoyar en la coordinación de actividades en el marco de proyectos y convenios desarrollados por la vicerrectoría de extensión y proyección social.</t>
  </si>
  <si>
    <t>CO1.REQ.6549635</t>
  </si>
  <si>
    <t>OPSP-VEX-0244-2024</t>
  </si>
  <si>
    <t>https://community.secop.gov.co/Public/Tendering/ContractNoticePhases/View?PPI=CO1.PPI.33161658&amp;isFromPublicArea=True&amp;isModal=False</t>
  </si>
  <si>
    <t>JOSE LUIS DIAZ DE LA CRUZ</t>
  </si>
  <si>
    <t>La presente orden tiene por objeto: Prestar servicios profesionales para el acompañamiento de los procesos administrativos de la Vicerrectoria de Extensión y Proyección Social, desarrollando las siguientes actividades: 1) Consolidar una base de datos de proyectos ejecutados por la Vicerrectoria de Extensión y Proyección Social cuya finalidad sirva como banco de consulta relacionando la experiencia con entidades públicas y privadas. 2) Realizar y Consolidar base de datos con la información de recaudo que den cuenta de la ejecución de los proyectos de la Vicerrectoria Extensión y Proyección Social correspondientes a las vigencias 2022 a 2024. 3) Acompañamiento al Profesional Universitario de la Vicerrectoria de Extensión y Proyección Social para la alimentación periódica de la base de datos.</t>
  </si>
  <si>
    <t>CO1.REQ.6549195</t>
  </si>
  <si>
    <t>OPSP-VEX-0243-2024</t>
  </si>
  <si>
    <t>https://community.secop.gov.co/Public/Tendering/ContractNoticePhases/View?PPI=CO1.PPI.33125697&amp;isFromPublicArea=True&amp;isModal=False</t>
  </si>
  <si>
    <t>La presente orden tiene por objeto: PRESTACION DE SERVICIOS DE APOYO LOGISTICO EN EL MARCO DEL CONTRATO INTERADMINISTRATIVO N° 588 2022 SUSCRITO CON LA CORPORACIÓN AUTÓNOMA REGIONAL DEL MAGDALENA -CORPAMAG. En desarrollo del anterior objeto contractual, el contratista se obliga a disponer al servicio de la Universidad del Magdalena, los siguientes bienes y servicios: 1. Servicio de transporte especial en dos (2) vehiculos tipo Duster 4x4 en jornadas aproximadas de 10 horas durante 130 días 2. Ocho (8) Almuerzos diarios Empacados durante 130 días los almuerzos deben contener (1 proteina, 2 carbohidratos, 1 ensalada, 1 bebida gaseosa o jugo natural). Las solicitudes de los servicios deberán ser atendidas con celeridad e inmediatez, y estas podrán realizarse de manera verbal, por via telefónica, por escrito, través de correo electrónico y/o cualquier App de mensajería instantánea, especificando el tipo de actividad o evento, el sitio de la realización, el número de personas a atender y los servicios requeridos para la realización de este. Las especificaciones técnicas y las cantidades de los bienes y servicios a contratar se encuentran descritas en el formato de oferta económica.</t>
  </si>
  <si>
    <t>CO1.REQ.6541539</t>
  </si>
  <si>
    <t>OPS-VEX-0242-2024</t>
  </si>
  <si>
    <t>https://community.secop.gov.co/Public/Tendering/ContractNoticePhases/View?PPI=CO1.PPI.33128610&amp;isFromPublicArea=True&amp;isModal=False</t>
  </si>
  <si>
    <t>LUIS DIEGO CORPUS PORTACIO</t>
  </si>
  <si>
    <t>La presente orden tiene por objeto: Presta servicios de apoyo a la gestión, en el marco del proyecto del Plan de Acción denominado "Promoción de alianzas público y privadas, cooperación nacional e internacional para la creación de valor social en el territorio", para desarrollar las siguientes actividades: 1). Coadyuvar con la elaboración de los inventarios de la documentación que reposa en el archivo de gestión y archivo central para facilitar su consulta y recuperación. 2) Apoyar en la organización de los documentos que reposan en el archivo central, para garantizar la adecuada conservación y consulta de la documentación institucional. 3) Apoyar con la organización y custodia del archivo de gestión y la depuración de los documentos que deben ir con destino al archivo central, de acuerdo con el procedimiento establecido. 4) Coadyuvar con la recepción, clasificación y archivo de los documentos de conformidad con las tablas de retención documental que se apliquen a los resultados de los procesos en que interviene. 5) Apoyar con la aplicación de los procedimientos de organización y conservación a los documentos que ingresan a la dependencia, en cumplimiento de la normatividad y directrices institucionales.</t>
  </si>
  <si>
    <t>CO1.REQ.6542150</t>
  </si>
  <si>
    <t>OAG-VEX-0241-2024</t>
  </si>
  <si>
    <t>https://community.secop.gov.co/Public/Tendering/ContractNoticePhases/View?PPI=CO1.PPI.33113974&amp;isFromPublicArea=True&amp;isModal=False</t>
  </si>
  <si>
    <t>MAIRENA MARCELA NIETO ORTEGA</t>
  </si>
  <si>
    <t>La presente orden tiene por objeto: Prestar servicios profesionales para el desarrollo de las siguientes actividades: 1. Apoyar en la coordinación de las actividades del Voluntariado de acuerdo con los lineamientos de la Dirección de Desarrollo Social y productivo y la Vicerrectoria de Extensión y Proyección Social. 2. Apoyar en la organización de las actividades en las comunidades (internas y externas) en las que se invite al Voluntariado Universitario. 3. Organizar las convocatorias para la selección de voluntarios. 4. Apoyar en la organización de encuentros con los estamentos vinculados al Voluntariado Universitario. 5.Gestionar capacitaciones, foros y congresos dirigidos a los voluntarios, comunidad intema Unimagdalena y externa. 6. Apoyar en la gestión de convenios y alianzas con diferentes organizaciones para el desarrollo de actividades conjuntas Interinstitucionales, de acuerdo con los lineamientos de la Dirección de Desarrollo Social y productivo y la Vicerrectoría de Extensión y Proyección Social. 7. Organizar, consolidar y entregar oportunamente los insumos requeridos para la elaboración del reporte de los indicadores, relacionada con las acciones del Voluntariado aportantes al proyecto asociado del Plan de Acción de la Vicerrectoria, plan de desarrollo y demás planes de gestión institucional</t>
  </si>
  <si>
    <t>CO1.REQ.6538357</t>
  </si>
  <si>
    <t>OPSP-VEX-0240-2024</t>
  </si>
  <si>
    <t>https://community.secop.gov.co/Public/Tendering/ContractNoticePhases/View?PPI=CO1.PPI.33111144&amp;isFromPublicArea=True&amp;isModal=False</t>
  </si>
  <si>
    <t>LINO DE JESUS TORREGROZA MONSALVE</t>
  </si>
  <si>
    <t>La presente orden tiene por objeto: Prestar los servicios profesionales en la Dirección de Prácticas Profesionales, como monitor de practica en el Programa Académico de INGENIERIA AMBIENTAL Y SANITARIA, desarrollando las siguientes actividades. 1. Brindar acompañamiento y asesoria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vias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Comunicar con anticipación alguna situación excepcional en la no entrega de los informes de prácticas en los tiempos establecidos, para ser autonzada por la directora (a) de prácticas profesionales. 9. Hacer contacto con el estudiante y con el tutor empresarial a través de los diferentes medios virtuales y tecnológicos que existen para el seguimiento a las prácticas profesionales rurales, nacionales o internacionales. 10. Brindar a la Dirección de Prácticas un informe mensual de caracter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</si>
  <si>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CO1.REQ.6537704</t>
  </si>
  <si>
    <t>OPSP-VEX-0239-2024</t>
  </si>
  <si>
    <t>https://community.secop.gov.co/Public/Tendering/ContractNoticePhases/View?PPI=CO1.PPI.33096159&amp;isFromPublicArea=True&amp;isModal=False</t>
  </si>
  <si>
    <t>LENIS MARIA RIOS GAMARRA</t>
  </si>
  <si>
    <t>La presente orden tiene por objeto: Prestar los servicios profesionales en la Dirección de Prácticas Profesionales, como monitor de practica en el Programa Académico de NEGOCIOS INTERNACIONALES, desarrollando las siguientes actividades. 1. Brindar acompañamiento y asesoria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vias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Comunicar con anticipación alguna situación excepcional en la no entrega de los informes de prácticas en los tiempos establecidos, para ser autonzada por la directora (a) de prácticas profesionales. 9. Hacer contacto con el estudiante y con el tutor empresarial a través de los diferentes medios virtuales y tecnológicos que existen para el seguimiento a las prácticas profesionales rurales, nacionales o internacionales. 10. Brindar a la Dirección de Prácticas un informe mensual de caracter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</si>
  <si>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CO1.REQ.6534171</t>
  </si>
  <si>
    <t>OPSP-VEX-0238-2024</t>
  </si>
  <si>
    <t>https://community.secop.gov.co/Public/Tendering/ContractNoticePhases/View?PPI=CO1.PPI.33089525&amp;isFromPublicArea=True&amp;isModal=False</t>
  </si>
  <si>
    <t>HERNANDO RAFAEL RODRIGUEZ BARBOSA</t>
  </si>
  <si>
    <t>CO1.REQ.6532246</t>
  </si>
  <si>
    <t>OPSP-VEX-0237-2024</t>
  </si>
  <si>
    <t>https://community.secop.gov.co/Public/Tendering/ContractNoticePhases/View?PPI=CO1.PPI.33088828&amp;isFromPublicArea=True&amp;isModal=False</t>
  </si>
  <si>
    <t>DANIELA PATRICIA CORTES VILLEGAS</t>
  </si>
  <si>
    <t>CO1.REQ.6532196</t>
  </si>
  <si>
    <t>OPSP-VEX-0236-2024</t>
  </si>
  <si>
    <t>https://community.secop.gov.co/Public/Tendering/ContractNoticePhases/View?PPI=CO1.PPI.33088048&amp;isFromPublicArea=True&amp;isModal=False</t>
  </si>
  <si>
    <t>ANDRES FELIPE VERGARA SALAZAR</t>
  </si>
  <si>
    <t>La presente orden tiene por objeto: Prestar los servicios profesionales en la Direccién de Practicas Profesionales, como monitor de practica en el Programa Académico de INGENIERIA CIVIL, desarrollando las siguientes actividades: 1. Brindar acompafamiento y asesoria a los estudiantes en practicas profesionales, en el desarrollo de las actividades y en la elaboracién de un plan de trabajo que permita garantizar el cumplimiento de los compromisos de cada uno de los actores que intervienen en el proceso de practicas. 2. Verificar que las actividades realizadas por los estudiantes en su lugar de practicas sean las establecidas en el Acta de legalizacion y/o aprobacion de practicas y estén acorde a sus areas de formacion académica. 3. Verificar que el tutor empresarial del estudiante se encuentre dentro de los perfiles académicos afines a la formacion del estudiante. 4. Establecer contacto directo con el tutor empresarial de los estudiantes y brindarle la orientacién pertinente con respecto al diligenciamiento de formatos de practica, la importancia de permanecer afiliado y activo en la ARL y las fechas de entrega de los formatos evaluativos y los avances del informe de practicas acorde al periodo evaluado y registrado en el plan de trabajo inicial. 5. Subir en el acceso a la Nube ONE DRIVE otorgado por la Direccién de Préacticas Profesionales los formatos de seguimiento de la practica de forma bimestral de los estudiantes asignados, para el cumplimiento de la labor como Monitor de Practica. 6. Brindar atencion oportuna por las diferentes vias de comunicacion y plataformas virtuales y tecnolégicas a los estudiantes en practica asignados y a la Direccion de Practicas Profesionales. 7. Realizar una visita mensual presencial con las evidencias y la firma del formato de visita, durante el periodo de practica profesional en el caso que las practicas sean locales; en el caso que no sean locales, debera realizar la visita mensual por medio de las plataformas virtuales y tecnologicas con las evidencias y la firma del formato de visita, en las cuales en ambos casos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afiliacion y pago mensual de la Administracion de Riesgos Laborales (ARL) del estudiante, el cual debe solicitar a la empresa D) Notificar a la Direccion de Practicas de manera oportuna cualquier anomalia o irregularidad relacionada con el desarrollo de las practicas. 8. Comunicar con anticipacion alguna situacién excepcional en la no entrega de los informes de practicas en los tiempos establecidos, para ser autorizada por la directora (a) de practicas profesionales. 9. Hacer contacto con el estudiante y con él tutor empresarial a traves de los diferentes medios virtuales y tecnolégicos que existen para el seguimiento a las practicas profesionales rurales, nacionales o internacionales. 10. Brindar a la Direccion de Practicas un informe mensual de caracter OBLIGATORIO, el cual debe ir acompafiado con los formatos de visitas de las asesorias que se les ha brindado a los estudiantes con firmas, la certificacion del pago de ARL de estudiantes y los formatos evaluativos del Tutor empresarial y del Monitor de Practicas (diligenciados correctamente). 11. Entregar de caracter OBLIGATORIO a la Direccién de Practicas mensualmente el pago de los aportes sociales y certificados de salud y pension que garanticen que se encuentra Activo Contributivo como cotizante. (Monitor Practica). 12. Socializar con el estudiante su nota de practicas. 13. Entregar a la Direccion de Préacticas Profesionales todos los formatos evaluativos requeridos diligenciados correctamente tanto del Monitor de Practicas como del Tutor Empresarial y el informe final de practicas, para finiquitar el proceso de acuerdo a la fecha de finalizacién registrada en el Acta de legalizacion y/o aprobacién de practica. 14. Para la entrega de todos los documentos de finalizacion de practicas y registro de la nota de practicas, debera realizarlo en el acceso a la nube ONE DRIVE otorgado por la Direccion de Practicas Profesionales; tiene maximo 8 dias calendario posterior a la finalizacion de la practica de los estudiantes asignados. 15. Coadyuvar con la UNIMAGDALENA a la retencion de la plaza actual que asesora por lo que debera notificar de manera anticipada minimo un mes la disponibilidad de la empresa en continuar con el cupo o nuevos cupos de practicas asignado para la universidad. 16. Coadyuvar con la UNIMAGDALENA en la busqueda de plazas para nuevos cupos de practicas. 17. Asistir de caracter obligatorio a las reuniones o mesas de trabajo que convoque la Direccion de Practicas Profesionales y Direccion de Programa. 18. Subiren el acceso a la Nube ONE DRIVE otorgado por la Direccion de Practicas Profesionales todos los documentos requeridos para el pago del servicio prestado.</t>
  </si>
  <si>
    <t>CO1.REQ.6531894</t>
  </si>
  <si>
    <t>OPSP-VEX-0235-2024</t>
  </si>
  <si>
    <t>https://community.secop.gov.co/Public/Tendering/ContractNoticePhases/View?PPI=CO1.PPI.33087537&amp;isFromPublicArea=True&amp;isModal=False</t>
  </si>
  <si>
    <t>MARIO JOSE CALLEJAS CABARCAS</t>
  </si>
  <si>
    <t>CO1.REQ.6531855</t>
  </si>
  <si>
    <t>OPSP-VEX-0234-2024</t>
  </si>
  <si>
    <t>https://community.secop.gov.co/Public/Tendering/ContractNoticePhases/View?PPI=CO1.PPI.33086903&amp;isFromPublicArea=True&amp;isModal=False</t>
  </si>
  <si>
    <t>ANA MILENA BRITTO GRANADOS</t>
  </si>
  <si>
    <t>La presente orden tiene por objeto: Prestar los servicios profesionales en la Dirección de Prácticas Profesionales, como monitor de practica en el Programa Académico de INGENIERIA INDUSTRIAL,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comunicar con anticipación alguna situación excepcional en la no entrega de los informes de prácticas en los tiempos establecidos, para ser autonzada por la directora (a) de prácticas profesionales. 9. Hacer contacto con el estudiante y con el tutor empresarial a través de los diferentes medios virtuales y tecnológicos que existen para el seguimiento a las prácticas profesionales rurales, nacionales o internacionales. 10. Brindar a la Dirección de Prácticas un informe mensual de caracter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</si>
  <si>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CO1.REQ.6531813</t>
  </si>
  <si>
    <t>OPSP-VEX-0233-2024</t>
  </si>
  <si>
    <t>https://community.secop.gov.co/Public/Tendering/ContractNoticePhases/View?PPI=CO1.PPI.33036752&amp;isFromPublicArea=True&amp;isModal=False</t>
  </si>
  <si>
    <t>HARRISON PINEDA PEREZ</t>
  </si>
  <si>
    <t>La presente orden tiene por objeto: Prestar los servicios profesionales en la Vicerrectoría de Extensión y Proyección Social, en el marco del proyecto de fondo de extensión promoción de alianza público y privadas, cooperación nacional e internacional para la creación de valor social en el territorio. Para el cumplimiento del objeto el contratista se compromete a cumplir con las siguientes actividades: 1. Asesorar a la Vicerrectorla de Extensión y Proyección Social en la interpretación y presentación de información financiera de acuerdo con los requerimientos y solicitudes. 2. Analizar los requerimientos de las auditorías realizadas por los entes de control externos e internos y hacer asesoramiento en las respuestas proyectadas. 3. Hacer seguimientos a los procesos de auditorlas que realicen los entes de control externos e internos a la Vicerrectoria de Extensión y Proyección Social y hacer recomendaciones en torno a los requerimientos que se deriven de ella. 4. Realizar seguimiento financiero a los contratos interadministrativos y a los convenios suscritos por la Vicerrectoría de Extensión y Proyección Social</t>
  </si>
  <si>
    <t>CO1.REQ.6519969</t>
  </si>
  <si>
    <t>OPSP-VEX-0232-2024</t>
  </si>
  <si>
    <t>https://community.secop.gov.co/Public/Tendering/ContractNoticePhases/View?PPI=CO1.PPI.33035763&amp;isFromPublicArea=True&amp;isModal=False</t>
  </si>
  <si>
    <t>SORAYA SOFIA HOWELL MOLINA</t>
  </si>
  <si>
    <t xml:space="preserve">JORGE ELIECER ARDILA OROZCO </t>
  </si>
  <si>
    <t>La presente orden tiene por objeto: Prestar servicios profesionales para asesorar jurídicamente a la Vicerrectoría de Extensión y Proyección Social en el marco de los convenios que haya suscrito con entidades públicas y para realizar las siguientes actividades: 1) Prestar asesoria jurídica en las etapas precontractual, contractual y postcontractual de los procesos de selección adelantados en la Vicerrectoría de Extensión y Proyección Social. 2) Prestar asesoría jurídica y resolver consultas de tipo jurídico sobre la ejecución de los proyectos de la Vicerrectoría de Extensión y Proyección Social de conformidad con la normatividad vigente. 3) Prestar asesoría jurídica contractual en los procesos de selección en los que la Universidad actúe en calidad de interesado o proponente. 4) Proyectar minutas de convenios y contratos que requiera la Vicerrectoría de Extensión y Proyección Social. 5) Revisar pólizas para su respectiva aprobación. 6) Prestar asesoría y revisión de tramites cobros que realice la entidad cuando actúe como contratista.</t>
  </si>
  <si>
    <t>CO1.REQ.6519931</t>
  </si>
  <si>
    <t>OPSP-VEX-0231-2024</t>
  </si>
  <si>
    <t>https://community.secop.gov.co/Public/Tendering/ContractNoticePhases/View?PPI=CO1.PPI.33034983&amp;isFromPublicArea=True&amp;isModal=False</t>
  </si>
  <si>
    <t xml:space="preserve">RITO ANTONIO PINEDA BONETT </t>
  </si>
  <si>
    <t>La presente orden tiene por objeto: Prestar servicios profesionales para asesorar jurídicamente a la Vicerrectoria de Extensión y Proyección Social en el marco de los convenios que haya suscrito con entidades públicas y realizar las siguientes actividades: 1) Prestar asesoría jurídica en las etapas precontractual, contractual y postcontractual de los procesos de selección adelantados en la Vicerrectoria de Extensión y Proyección Social. 2) Prestar asesoría juridica y resolver consultas de tipo jurídico sobre la ejecución de los proyectos de la Vicerrectoria de Extensión y Proyección Social de conformidad con la normatividad vigente. 3) Prestar asesoría jurídica contractual en los procesos de licitación y/o convocatorias en los que sea requerido. 4) Proyectar minutas de convenios y contratos que requiera la Vicerrectoria de Extensión y Proyección Social. 5) Proyectar respuestas a las consultas, peticiones, quejas y reclamos que se generen en la Vicerrectoria de Extensión y Proyección Social, tomando en consideración los términos de la Ley y los procedimientos internos establecidos. 6) Revisar pólizas para su respectiva aprobación. 7) Elaborar los conceptos jurídicos que sean solicitados por la Vicerrectoria de Extensión y Proyección Social y/o por la Oficina Asesora Juridica de la Universidad.</t>
  </si>
  <si>
    <t>CO1.REQ.6519842</t>
  </si>
  <si>
    <t>OPSP-VEX-0230-2024</t>
  </si>
  <si>
    <t>https://community.secop.gov.co/Public/Tendering/ContractNoticePhases/View?PPI=CO1.PPI.32955355&amp;isFromPublicArea=True&amp;isModal=False</t>
  </si>
  <si>
    <t>HANSER ADONIS VELASQUEZ CORVACHO</t>
  </si>
  <si>
    <t>La presente orden tiene por objeto el servicio de elaboracion de prótesis dentales parciales en acrílico, totales en acrílico y flexibles tipo heiker, necesarios para el desarrollo de actividades, que se adelantarán en el marco del Convenio Específico No 3054229 de 2023, suscrito entre ECOPETROL S.A. y la Universidad del Magdalena. La propuesta hace parte integral de la presente orden.</t>
  </si>
  <si>
    <t>CO1.REQ.6501682</t>
  </si>
  <si>
    <t>OPS-VEX-0229-2024</t>
  </si>
  <si>
    <t>https://community.secop.gov.co/Public/Tendering/ContractNoticePhases/View?PPI=CO1.PPI.32929486&amp;isFromPublicArea=True&amp;isModal=False</t>
  </si>
  <si>
    <t>La presente orden tiene por objeto: Prestar servicios profesionales para el acompañamiento de los procesos financieros de la Vicerrectoria de Extensión y Proyección Social, desarrollando las siguientes actividades: 1) Brindar apoyo en los diferentes procesos y procedimientos de planeación financieros y presupuestales. 2) Brindar apoyo al Profesional Especializado del Grupo de Contabilidad en la conciliación contable de los proyectos de la Vicerrectoría. 3) Preparar y presentar informes consolidados de la ejecución financiera y presupuestal de los proyectos que ejecuta la Vicerrectoría. 4) Revisar los informes contables y financieros elaborados por la Vicerrectoría y requeridos por los diferentes entes de control o por cualquier otra entidad. 5) Preparar, presentar y realizar seguimiento en el proceso de consolidación de la información contable respecto a la ejecución periódica de los proyectos de la Vicerrectoría. 6) Brindar apoyo al Profesional Universitario de la Vicerrectoría de Extensión y Proyección Social, la liberación y adición de los recursos de los contratos y convenios que se encuentren liquidados. 7) Realizar matrices, formatos, guías o instructivos necesarios para realizar control de trámites administrativos y ejecución presupuestal y financiera de la Vicerrectoria de Extensión y Proyección Social. 8) Brindar apoyo al Profesional Universitario de la Vicerrectoría de Extensión y Proyección Social en la ejecución presupuestal respecto a las actividades relacionadas con los objetos de los convenios, contratos o figura juridica que corresponda, ejecutados por la Vicerrectoria.</t>
  </si>
  <si>
    <t>CO1.REQ.6495641</t>
  </si>
  <si>
    <t>OPSP-VEX-0228-2024</t>
  </si>
  <si>
    <t>https://community.secop.gov.co/Public/Tendering/ContractNoticePhases/View?PPI=CO1.PPI.32928133&amp;isFromPublicArea=True&amp;isModal=False</t>
  </si>
  <si>
    <t>KATHERIN JULIETH ALMENDRALES TEJEDA</t>
  </si>
  <si>
    <t>La presente orden tiene por objeto: Prestar servicios profesionales para el acompañamiento de los procesos de la Vicerrectoria de Extensión y Proyección Social, desarrollando las siguientes actividades: 1. Revisión de solicitudes de carácter administrativo realizadas a la Vicerrectoría de extensión y proyección social. 2. Elaboración de resoluciones de viáticos, comisiones, apoyo económico, ayudantías administrativas de acuerdo a requerimiento del supervisor de la orden. 3. Revisar y validar las hojas de vida del personal a contratar por funcionamiento, plan de acción y de los proyectos adscritos a la Vicerrectoria de Extensión y proyección social, y enviar a activación de usuarios para el cargue de la documentación por parte del contratista 4. Recopilar, analizar, revisar y diligenciar los formatos requeridos en la etapa precontractual y contractual de las órdenes de gasto autorizadas por la Vicerrectoria de Extensión y Proyección Social. 5. Designar los requerimientos de contratación al grupo de apoyo administrativo de forma equitativa. 6. Realizar seguimiento a solicitud de CDP, traslados presupuestales y afectaciones de funcionamiento y plan de acción .7. Realizar los sondeos comerciales de productos, bienes y servicios para y acompañamiento de acuerdo con los tramites de selección de proveedores de extensión. 8. Revisión en las plataformas GEDOCO de los documentos de pago aportado por los contratistas de funcionamiento, plan de acción y los proyectos adscritos a la Vicerrectoría de Extensión y proyección social. 9. Apoyar en el diligenciamiento de las diferentes matrices de ejecución presupuestal y del Sistema de Información de la Vicerrectoria. 10. Rendir informes mensuales o cuando el supervisor asi lo requiera, sobre las actividades desarrolladas en cumplimiento de la orden de prestación de servicios. 11. Apoyar la búsqueda de itinerarios y compra de boletos aéreos para los invitados nacionales y extranjeros, registrándolos en la matriz de tiquetes y en el sistema de información SIARE.</t>
  </si>
  <si>
    <t>CO1.REQ.6495556</t>
  </si>
  <si>
    <t>OPSP-VEX-0227-2024</t>
  </si>
  <si>
    <t>https://community.secop.gov.co/Public/Tendering/ContractNoticePhases/View?PPI=CO1.PPI.32905013&amp;isFromPublicArea=True&amp;isModal=False</t>
  </si>
  <si>
    <t>GLORIA MARINA FLORIAN MARTINEZ</t>
  </si>
  <si>
    <t>Prestar servicios profesionales para el desarrollo de las siguientes actividades: 1. Desarrollar actividades para el plan integrador del pueblo Arhuaco. 2. Desarrollar y hacer seguimiento a los objetivos de cada uno de los proyectos relacionados con el pueblo indígena Arhuaco. 3. Acompañamiento en los pueblos indígenas del pueblo Arhuaco desarrollando reuniones y seguimiento a las mismas. 4. Revisar y actualizar la renovación del portafolio de servicios de la vicerrectoría de extensión. 5. Realizar acompañamiento a cada uno de los procesos para la renovación de catálogo de servicios.</t>
  </si>
  <si>
    <t>CO1.REQ.6489837</t>
  </si>
  <si>
    <t>OPSP-VEX-0226-2024</t>
  </si>
  <si>
    <t>https://community.secop.gov.co/Public/Tendering/ContractNoticePhases/View?PPI=CO1.PPI.32904216&amp;isFromPublicArea=True&amp;isModal=False</t>
  </si>
  <si>
    <t>ARTURO ROZO CELEMIN</t>
  </si>
  <si>
    <t>La presente orden tiene por objeto: Prestar servicios profesionales, en el marco del convenio interadministrativo No.202400648-2024, suscrito entre la Gobernación del atlántico y la Universidad del Magdalena, para desarrollar las siguientes actividades: 1) Realizar el manejo de cartografía general, temática y herramientas de Sistemas de información Geográfica relacionadas con el proyecto. 2) Adelantar las funciones encaminadas a llevar a cabo la interpretación de imágenes y cobertura de la tierra, a diferentes escalas. 3) Adelantar la consecución de la información necesaria que permita el desarrollo y/o implementación o análisis de los sistemas de captura de información, procesamiento de bases de datos, diseño de reportes, Manejo de software, y estándares geográficos nacionales. 4) Recopilar, revisar, analizar, tabular y georreferenciar la información que se requiera para la construcción de la Geodata base. 5) Preparar y rendir los informes, conceptos y estudios correspondientes a las actividades asignadas de acuerdo con los lineamientos establecidos por el director del proyecto. 6) Apoyar la construcción de los informes de gestión, monitoreo y evaluación, documentos técnicos y de gestión de conocimiento, en la periodicidad y oportunidad requerida por el director del proyecto de acuerdo a los términos de referencia aplicables para el EIA. Parágrafo No 1. El contratista tendrá disponibilidad para viajar al corregimiento de Santa Verónica, municipio de Juan de acosta, atlántico, de acuerdo con el desarrollo de sus funciones.</t>
  </si>
  <si>
    <t>CO1.REQ.6489556</t>
  </si>
  <si>
    <t>OPSP-VEX-0225-2024</t>
  </si>
  <si>
    <t>https://community.secop.gov.co/Public/Tendering/ContractNoticePhases/View?PPI=CO1.PPI.32920800&amp;isFromPublicArea=True&amp;isModal=False</t>
  </si>
  <si>
    <t>CO1.REQ.6493979</t>
  </si>
  <si>
    <t>OPSP-VEX-0224-2024</t>
  </si>
  <si>
    <t>https://community.secop.gov.co/Public/Tendering/ContractNoticePhases/View?PPI=CO1.PPI.32901103&amp;isFromPublicArea=True&amp;isModal=False</t>
  </si>
  <si>
    <t xml:space="preserve">ANDREA CAROLINA PALMERA MORENO </t>
  </si>
  <si>
    <t>La presente orden tiene por objeto: prestar los servicios de apoyo a la gestión en la Vicerrectoría de Extensión y Proyección Social. Para el cumplimiento del objeto el contratista se compromete a cumplir con las siguientes actividades: 1 Elaborar los informes, gestión de información y documentación solicitada por la Vicerrectoría, referentes a las actividades de extensión y proyección social. 2. Apoyar en la organización y planeación de reuniones, actividades y/o eventos organizados por la Vicerrectoría de Extensión y Proyección Social. 3. Apoyar en la gestión de documentos remitidos a la Vicerrectoría, y documentos para la firma del Vicerrector. 4. Brindar acompañamiento telefónico para la organización de reuniones y actividades programadas por el vicerrector. 5. Apoyar en la solicitud y seguimiento de trámites administrativos (viáticos, apoyos económicos, movilidades, entre otros), de la Vicerrectoría de Extensión y Proyección Social.</t>
  </si>
  <si>
    <t>CO1.REQ.6489047</t>
  </si>
  <si>
    <t>OAG-VEX-0223-2024</t>
  </si>
  <si>
    <t>https://community.secop.gov.co/Public/Tendering/ContractNoticePhases/View?PPI=CO1.PPI.32889453&amp;isFromPublicArea=True&amp;isModal=False</t>
  </si>
  <si>
    <t>ESTEBAN FORERO BORDAMALO</t>
  </si>
  <si>
    <t>La presente orden tiene por objeto: Prestar servicios profesionales, en el marco del convenio interadministrativo No.202400648-2024, suscrito entre la Gobernación del Atlántico y la Universidad del Magdalena, para desarrollar las siguientes actividades: 1) Apoyar en a la identificación de Asentamientos humanos en la Infraestructura existente, incluyendo la que ya se haya construido con el mismo fin, Zonas de interés turístico, colegios, hospitales, parques, Redes de servicios públicos de la zona de influencia de desarrollo del proyecto. 2) Apoyar el Desarrollo del componente de arqueología de acuerdo a los términos de referencia aplicables al EIA. 3) Programar y ejecutar las acciones asociadas al manejo de la comunidad en el área de desarrollo del proyecto para cumplir con los términos de referencia aplicables para el EIA. 4) Adelantar la consecución de la información necesaria que permita el desarrollo y/o implementación o análisis de del componente social de acuerdo a los términos de referencia aplicables al proyecto. 5) Preparar y rendir los informes, conceptos y estudios correspondientes a las actividades asignadas de acuerdo con los lineamientos establecidos por el director del proyecto. 6) Apoyar la construcción de los informes de gestión, monitoreo y evaluación, documentos técnicos y de gestión de conocimiento, en la periodicidad y oportunidad requerida por el director del proyecto.</t>
  </si>
  <si>
    <t>CO1.REQ.6486809</t>
  </si>
  <si>
    <t>OPSP-VEX-0222-2024</t>
  </si>
  <si>
    <t>https://community.secop.gov.co/Public/Tendering/ContractNoticePhases/View?PPI=CO1.PPI.32888389&amp;isFromPublicArea=True&amp;isModal=False</t>
  </si>
  <si>
    <t xml:space="preserve">CLAUDIA LILIANA TAMARA RUIZ </t>
  </si>
  <si>
    <t>La presente orden tiene por objeto prestar servicios de apoyo a la gestión para el desarrollo de las siguientes actividades: 1) Apoyar con la digitalización de los archivos físicos utilizando las ayudas tecnológicas suministradas. 2) Asistir con el control del préstamo de documentos a los funcionarios y contratistas de la Vicerrectoría y las partes interesadas. 3) Coadyuvar con la elaboración de los inventarios de la documentación que reposa en el archivo de gestión y archivo central para facilitar su consulta y recuperación. 4) Apoyar en la organización de los documentos que reposan en el archivo central, para garantizar la adecuada conservación y consulta de la documentación institucional. 5) Apoyar con la organización y custodia del archivo de gestión y la depuración de los documentos que deben ir con destino al archivo central, de acuerdo con el procedimiento establecido. 6) Coadyuvar con la recepción, clasificación y archivo de los documentos de conformidad con las tablas de retención documental que se apliquen a los resultados de los procesos en que interviene. 7) Apoyar con la aplicación de los procedimientos de organización y conservación a los documentos que ingresan a la dependencia, en cumplimiento de la normatividad y directrices institucionales.</t>
  </si>
  <si>
    <t>CO1.REQ.6486277</t>
  </si>
  <si>
    <t>OAG-VEX-0221-2024</t>
  </si>
  <si>
    <t>https://community.secop.gov.co/Public/Tendering/ContractNoticePhases/View?PPI=CO1.PPI.32850323&amp;isFromPublicArea=True&amp;isModal=False</t>
  </si>
  <si>
    <t>ANDRES ALFONSO FERNANDEZ QUINTERO</t>
  </si>
  <si>
    <t>La presente orden tiene por objeto: Prestar los servicios profesionales en la Dirección de Prácticas Profesionales, como monitor de practica en el Programa Académico de INGENIERIA PESQUERA,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comunicar con anticipación alguna situación excepcional en la no entrega de los informes de prácticas en los tiempos establecidos, para ser autonzada por la directora (a) de prácticas profesionales. 9. Hacer contacto con el estudiante y con el tutor empresarial a través de los diferentes medios virtuales y tecnológicos que existen para el seguimiento a las prácticas profesionales rurales, nacionales o internacionales. 10. Brindar a la Dirección de Prácticas un informe mensual de caracter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</si>
  <si>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CO1.REQ.6477640</t>
  </si>
  <si>
    <t>OAG-VEX-0220-2024</t>
  </si>
  <si>
    <t>https://community.secop.gov.co/Public/Tendering/ContractNoticePhases/View?PPI=CO1.PPI.32848586&amp;isFromPublicArea=True&amp;isModal=False</t>
  </si>
  <si>
    <t>KEILA ISABEL HERNANDEZ ZAPATA</t>
  </si>
  <si>
    <t>CO1.REQ.6477049</t>
  </si>
  <si>
    <t>OPSP-VEX-0219-2024</t>
  </si>
  <si>
    <t>https://community.secop.gov.co/Public/Tendering/ContractNoticePhases/View?PPI=CO1.PPI.32847751&amp;isFromPublicArea=True&amp;isModal=False</t>
  </si>
  <si>
    <t>ALFONSO ENRIQUE PIRELA LLANOS</t>
  </si>
  <si>
    <t>CO1.REQ.6476472</t>
  </si>
  <si>
    <t>OPSP-VEX-0218-2024</t>
  </si>
  <si>
    <t>https://community.secop.gov.co/Public/Tendering/ContractNoticePhases/View?PPI=CO1.PPI.32847107&amp;isFromPublicArea=True&amp;isModal=False</t>
  </si>
  <si>
    <t>JONATHAN JAVIER COHEN GRANADOS</t>
  </si>
  <si>
    <t>CO1.REQ.6476340</t>
  </si>
  <si>
    <t>OPSP-VEX-0217-2024</t>
  </si>
  <si>
    <t>https://community.secop.gov.co/Public/Tendering/ContractNoticePhases/View?PPI=CO1.PPI.32846336&amp;isFromPublicArea=True&amp;isModal=False</t>
  </si>
  <si>
    <t>MERCEDES ELENA MARTINEZ ZABALETA</t>
  </si>
  <si>
    <t>La presente orden tiene por objeto: Prestar los servicios profesionales en la Dirección de Prácticas Profesionales, como monitor de practica en el Programa Académico de ADMINISTRACION DE EMPRESAS,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comunicar con anticipación alguna situación excepcional en la no entrega de los informes de prácticas en los tiempos establecidos, para ser autonzada por la directora (a) de prácticas profesionales. 9. Hacer contacto con el estudiante y con el tutor empresarial a través de los diferentes medios virtuales y tecnológicos que existen para el seguimiento a las prácticas profesionales rurales, nacionales o internacionales. 10. Brindar a la Dirección de Prácticas un informe mensual de caracter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</si>
  <si>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CO1.REQ.6476071</t>
  </si>
  <si>
    <t>OPSP-VEX-0216-2024</t>
  </si>
  <si>
    <t>https://community.secop.gov.co/Public/Tendering/ContractNoticePhases/View?PPI=CO1.PPI.32845435&amp;isFromPublicArea=True&amp;isModal=False</t>
  </si>
  <si>
    <t>RAFAEL ALBERTO ALZAMORA GOMEZ</t>
  </si>
  <si>
    <t>CO1.REQ.6475938</t>
  </si>
  <si>
    <t>OPSP-VEX-0215-2024</t>
  </si>
  <si>
    <t>https://community.secop.gov.co/Public/Tendering/ContractNoticePhases/View?PPI=CO1.PPI.32850925&amp;isFromPublicArea=True&amp;isModal=False</t>
  </si>
  <si>
    <t xml:space="preserve">ALEX ALBERTO MAESTRE CARDENAS </t>
  </si>
  <si>
    <t>CO1.REQ.6477821</t>
  </si>
  <si>
    <t>OPSP-VEX-0214-2024</t>
  </si>
  <si>
    <t>https://community.secop.gov.co/Public/Tendering/ContractNoticePhases/View?PPI=CO1.PPI.32842137&amp;isFromPublicArea=True&amp;isModal=False</t>
  </si>
  <si>
    <t>LUIS ALFREDO AGUDELO GUERRERO</t>
  </si>
  <si>
    <t>CO1.REQ.6474822</t>
  </si>
  <si>
    <t>OPSP-VEX-0213-2024</t>
  </si>
  <si>
    <t>https://community.secop.gov.co/Public/Tendering/ContractNoticePhases/View?PPI=CO1.PPI.32841554&amp;isFromPublicArea=True&amp;isModal=False</t>
  </si>
  <si>
    <t>MARIBEL DEL CARMEN TEJADA CABRERA</t>
  </si>
  <si>
    <t>CO1.REQ.6474591</t>
  </si>
  <si>
    <t>OPSP-VEX-0212-2024</t>
  </si>
  <si>
    <t>https://community.secop.gov.co/Public/Tendering/ContractNoticePhases/View?PPI=CO1.PPI.32812346&amp;isFromPublicArea=True&amp;isModal=False</t>
  </si>
  <si>
    <t xml:space="preserve">JORGE GOMEZ ROJAS </t>
  </si>
  <si>
    <t>2124 - 193</t>
  </si>
  <si>
    <t>APLICACIONES CORPORATIVAS S.A.S</t>
  </si>
  <si>
    <t>La presente orden tiene por objeto: la Compra de un sensor de humedad y temperatura de suelo para cumplir con el desarrollo de la actividad MGA 2.1.2 relacionados en el objetivo 2 del proyecto ΒΡΙΝ 2020000100417 "Diseño e implementación de sistemas inteligentes para la gestión de recursos y detección De enfermedades en sistemas de producción en bänano en los departamentos de la Guajira y Magdalena</t>
  </si>
  <si>
    <t>CO1.REQ.6469679</t>
  </si>
  <si>
    <t>ODC-VEX-0003-2024</t>
  </si>
  <si>
    <t>https://community.secop.gov.co/Public/Tendering/ContractNoticePhases/View?PPI=CO1.PPI.32772470&amp;isFromPublicArea=True&amp;isModal=False</t>
  </si>
  <si>
    <t>La presente orden tiene por objeto la PRESTACION DE SERVICIO DE IMPRESIONES, ESTAMPADOS Y ARTICULOS DE PUBLICIDAD QUE SE REQUIERAN EN EL MARCO DE LA PLANEACION Y SEGUIMIENTO DE LOS CONVENIOS SUSCRITOS POR LA VICERRECTORIA DE EXTENSION Y PROYECCION SOCIAL.</t>
  </si>
  <si>
    <t>CO1.REQ.6458152</t>
  </si>
  <si>
    <t>OPS-VEX-0211-2024</t>
  </si>
  <si>
    <t>https://community.secop.gov.co/Public/Tendering/ContractNoticePhases/View?PPI=CO1.PPI.32772426&amp;isFromPublicArea=True&amp;isModal=False</t>
  </si>
  <si>
    <t xml:space="preserve">ISADORA ELJADUE PEREZ </t>
  </si>
  <si>
    <t>La presente orden tiene por objeto: Prestar los servicios profesionales en la Dirección de Prácticas Profesionales, como monitor de practica en el Programa Académico de ADMINISTRACION DE EMPRESAS, desarrollando las siguientes actividades. 1. Brindar acompañamiento y asesoria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vias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Comunicar con anticipación alguna situación excepcional en la no entrega de los informes de prácticas en los tiempos establecidos, para ser autonzada por la directora (a) de prácticas profesionales. 9. Hacer contacto con el estudiante y con el tutor empresarial a través de los diferentes medios virtuales y tecnológicos que existen para el seguimiento a las prácticas profesionales rurales, nacionales o internacionales. 10. Brindar a la Dirección de Prácticas un informe mensual de caracter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</si>
  <si>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CO1.REQ.6458135</t>
  </si>
  <si>
    <t>OPSP-VEX-0210-2024</t>
  </si>
  <si>
    <t>https://community.secop.gov.co/Public/Tendering/ContractNoticePhases/View?PPI=CO1.PPI.32771324&amp;isFromPublicArea=True&amp;isModal=False</t>
  </si>
  <si>
    <t>JOSE DE JESUS SUAREZ SEGURA</t>
  </si>
  <si>
    <t>La presente orden tiene por objeto: Prestar los servicios profesionales en la Direccién de Practicas Profesionales, como monitor de practica en el Programa Académico de INGENIERIA PESQUERA, desarrollando las siguientes actividades: 1. Brindar acompafiamiento y asesoria a los estudiantes en practicas profesionales, en el desarrollo de las actividades y en la elaboracién de un plan de trabajo que permita garantizar el cumplimiento de los compromisos de cada uno de los actores que intervienen en el proceso de practicas. 2. Verificar que las actividades realizadas por los estudiantes en su lugar de practicas sean las establecidas en el Acta de legalizacion y/o aprobacion de practicas y estén acorde a sus areas de formacion academica. 3. Verificar que el tutor empresarial del estudiante se encuentre dentro de los perfiles académicos afines a la formacidn del estudiante. 4. Establecer contacto | directo con el tutor empresarial de los estudiantes y brindarle la orientacion pertinente con respecto al diligenciamiento de formatos de practica, la importancia de permanecer afiliado y activo en la ARL y las fechas de entrega de los formatos evaluativos y los avances del informe de practicas acorde al periodo evaluado y registrado en el plan de trabajo inicial. 5. Subir en el acceso a la Nube ONE DRIVE otorgado | por la Direccion de Practicas Profesionales los formatos de seguimiento de la practica de forma bimestral de los estudiantes asignados, para el cumplimiento de la labor como Monitor de Practica. 6. Brindar atencién oportuna por las diferentes vias de comunicacién y plataformas virtuales y tecnologicas a los estudiantes | en practica asignados y a la Direccion de Practicas Profesionales. 7. Realizar una visita mensual presencial \ con las evidencias y la firma del formato de visita, durante el periodo de practica profesional en el caso que las practicas sean locales; en el caso que no sean locales, debera realizar la visita mensual por medio de | las plataformas virtuales y tecnolégicas con las evidencias y la firma del formato de visita, en las cuales en ambos casos debera verificar: A) Las condiciones de seguridad industrial del area en la que el estudiante desarrolla sus practicas. B) El horario establecido para el desarrollo de las practicas no sea igual o superior | a la jornada ordinaria de la entidad donde este desarrolle sus practicas y en todo caso a la maxima legal vigente. C) Verificar el cumplimiento de la afiliacion y pago mensual de la Administracién de Riesgos | Laborales (ARL) del estudiante, el cual debe solicitar a la empresa D) Notificar a la Direccion de Préacticas de manera oportuna cualquier anomalia o irregularidad relacionada con el desarrollo de las practicas. 8. Comunicar con anticipacién alguna situacion excepcional en la no entrega de los informes de practicas en los tiempos establecidos, para ser autorizada por la directora (a) de practicas profesionales. 9. Hacer ‘ contacto con el estudiante y con él tutor empresarial a través de los diferentes medios virtuales y tecnolégicos que existen para el seguimiento a las practicas profesionales rurales, nacionales o ‘ internacionales. 10. Brindar a la Direccién de Practicas un informe mensual de caracter OBLIGATORIO, el cual debe ir acompaiiado con los formatos de visitas de las asesorias que se les ha brindado a los estudiantes con firmas, la certificacion del pago de ARL de estudiantes y los formatos evaluativos del Tutor empresarial y del Monitor de Practicas (diligenciados correctamente). 11. Entregar de caracter | OBLIGATORIO a la Direccion de Practicas mensualmente el pago de los aportes sociales y certificados de | salud y pension que garanticen que se encuentra Activo Contributivo como cotizante. (Monitor Practica). 12. Socializar con el estudiante su nota de practicas. 13. Entregar a la Direccion de Practicas Profesionales todos los formatos evaluativos requeridos diligenciados correctamente tanto del Monitor de Practicas como del Tutor Empresarial y el informe final de practicas, para finiquitar el proceso de acuerdo a la fecha de finalizacion registrada en el Acta de legalizacion y/o aprobacion de practica. 14. Para la entrega de todos los documentos de finalizacién de practicas y registro de la nota de précticas, debera realizarlo en el acceso a la nube ONE DRIVE otorgado por la Direccion de Practicas Profesionales; tiene maximo 8 dias calendario posterior a la finalizacion de la practica de los estudiantes asignados. 15. Coadyuvar con la UNIMAGDALENA a la retencion de la plaza actual que asesora por lo que debera notificar de manera anticipada minimo un mes la disponibilidad de la empresa en continuar con el cupo o nuevos cupos de practicas asignado para la universidad. 16. Coadyuvar con la UNIMAGDALENA en la busqueda de plazas para nuevos cupos de practicas. 17. Asistir de caracter obligatorio a las reuniones o mesas de trabajo que convoque la Direccién de Practicas Profesionales y Direcciéon de Programa. 18. Subir en el acceso a la Nube ONE DRIVE otorgado por la Direccién de Practicas Profesionales todos los documentos requeridos para el pago del servicio prestado.</t>
  </si>
  <si>
    <t>CO1.REQ.6457847</t>
  </si>
  <si>
    <t>OPSP-VEX-0209-2024</t>
  </si>
  <si>
    <t>https://community.secop.gov.co/Public/Tendering/ContractNoticePhases/View?PPI=CO1.PPI.32770594&amp;isFromPublicArea=True&amp;isModal=False</t>
  </si>
  <si>
    <t>ALEXIS RAFAEL MERCADO GARCIA</t>
  </si>
  <si>
    <t>La presente orden tiene por objeto: Prestar los servicios profesionales en la Dirección de Prácticas Profesionales, como monitor de practica en el Programa Académico de INGENIERIA AMBIENTAL, desarrollando las siguientes actividades. 1. Brindar acompañamiento y asesoria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vias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Comunicar con anticipación alguna situación excepcional en la no entrega de los informes de prácticas en los tiempos establecidos, para ser autonzada por la directora (a) de prácticas profesionales. 9. Hacer contacto con el estudiante y con el tutor empresarial a través de los diferentes medios virtuales y tecnológicos que existen para el seguimiento a las prácticas profesionales rurales, nacionales o internacionales. 10. Brindar a la Dirección de Prácticas un informe mensual de caracter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</si>
  <si>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CO1.REQ.6457786</t>
  </si>
  <si>
    <t>OPSP-VEX-0208-2024</t>
  </si>
  <si>
    <t>https://community.secop.gov.co/Public/Tendering/ContractNoticePhases/View?PPI=CO1.PPI.32770559&amp;isFromPublicArea=True&amp;isModal=False</t>
  </si>
  <si>
    <t>LUIS ALBERTO MOZO ACOSTA</t>
  </si>
  <si>
    <t>CO1.REQ.6457763</t>
  </si>
  <si>
    <t>OPSP-VEX-0207-2024</t>
  </si>
  <si>
    <t>https://community.secop.gov.co/Public/Tendering/ContractNoticePhases/View?PPI=CO1.PPI.32769515&amp;isFromPublicArea=True&amp;isModal=False</t>
  </si>
  <si>
    <t>KATY LIZETH HENRIQUEZ BONILLA</t>
  </si>
  <si>
    <t>CO1.REQ.6457610</t>
  </si>
  <si>
    <t>OPSP-VEX-0206-2024</t>
  </si>
  <si>
    <t>https://community.secop.gov.co/Public/Tendering/ContractNoticePhases/View?PPI=CO1.PPI.32766379&amp;isFromPublicArea=True&amp;isModal=False</t>
  </si>
  <si>
    <t>KATIANA MILENA BERNIER CERVANTES</t>
  </si>
  <si>
    <t>La presente orden tiene por objeto: Prestar los servicios profesionales en la Direccion de Practicas Profesionales, como monitor de practica en el Programa Académico de PSICOLOGIA, desarrollando las siguientes actividades: 1. Brindar acompafiamiento y asesoria a los estudiantes en practicas profesionales, en el desarrollo de las actividades y en la elaboracién de un plan de trabajo que permita garantizar el cumplimiento de los compromisos de cada uno de los actores que intervienen en el proceso de practicas. 2. Verificar que las actividades realizadas por los estudiantes en su lugar de practicas sean las establecidas en el Acta de legalizacién y/o aprobacion de practicas y estén acorde a sus areas de formacién académica. 3. Verificar que el tutor empresarial del estudiante se encuentre dentro de los perfiles académicos afines a la formacion del estudiante. 4. Establecer contacto directo con el tutor empresarial de los estudiantes y brindarle la orientacién pertinente con respecto al diligenciamiento de formatos de practica, la importancia de permanecer afiliado y activo en la ARL y las fechas de entrega de los formatos evaluativos y los avances del informe de practicas acorde al periodo evaluado y registrado en el plan de trabajo inicial. 5. Subir en el acceso a la Nube ONE DRIVE otorgado por la Direccién de Practicas Profesionales los formatos de seguimiento de la practica de forma bimestral de los estudiantes asignados, para el cumplimiento de la labor como Monitor de Practica. 6. Brindar atencién oportuna por las diferentes vias de comunicacion y plataformas virtuales y tecnologicas a los estudiantes en practica asignados y a la Direccion de Practicas Profesionales. 7. Realizar una visita mensual presencial con las evidencias y la firma del formato de visita, durante el periodo de practica profesional en el caso que las practicas sean locales; en el caso que no sean locales, debera realizar la visita mensual por medio de las plataformas virtuales y tecnologicas con las evidencias y la firma del formato de visita, en las cuales en ambos casos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afiliaciéon y pago mensual de la Administracion de Riesgos Laborales (ARL) del estudiante, el cual debe solicitar a la empresa D) Notificar a la Direccion de Practicas de manera oportuna cualquier anomalia o irregularidad relacionada con el desarrollo de las practicas. 8. Comunicar con anticipacion alguna situacién excepcional en la no entrega de los informes de practicas en los tiempos establecidos, para ser autorizada por la directora (a) de practicas profesionales. 9. Hacer contacto con el estudiante y con él tutor empresarial a través de los diferentes medios virtuales y tecnolégicos que existen para el seguimiento a las practicas profesionales rurales, nacionales o internacionales. 10. Brindar a la Direccion de Practicas un informe mensual de caracter OBLIGATORIO, el cual debe ir acompafiado con los formatos de visitas de las asesorias que se les ha brindado a los estudiantes con firmas, la certificacion del pago de ARL de estudiantes y los formatos evaluativos del Tutor empresarial y del Monitor de Practicas (diligenciados correctamente). 11. Entregar de caracter OBLIGATORIO a la Direccién de Practicas mensualmente el pago de los aportes sociales y certificados de salud y pension que garanticen que se encuentra Activo Contributivo como cotizante. (Monitor Practica). 12. Socializar con el estudiante su nota de practicas. 13. Entregar a la Direccién de Practicas Profesionales todos los formatos evaluativos requeridos diligenciados correctamente tanto del Monitor de Practicas como del Tutor Empresarial y el informe final de practicas, para finiquitar el proceso de acuerdo a la fecha de finalizacién registrada en el Acta de legalizacion y/o aprobacion de practica. 14. Para la entrega de todos los documentos de finalizacion de practicas y registro de la nota de practicas, debera realizarlo en el acceso a la nube ONE DRIVE otorgado por la Direccién de Préacticas Profesionales; tiene maximo 8 dias calendario posterior a la finalizacion de la practica de los estudiantes asignados. 15. Coadyuvar con la UNIMAGDALENA a la retencion de la plaza actual que asesora por lo que debera notificar de manera anticipada minimo un mes la disponibilidad de la empresa en continuar con el cupo o nuevos cupos de practicas asignado para la universidad. 16. Coadyuvar con la UNIMAGDALENA en la busqueda de plazas para nuevos cupos de practicas. 17. Asistir de caracter obligatorio a las reuniones o mesas de trabajo que convoque la Direccion de Practicas Profesionales y Direccion de Programa. 18. Subir en el acceso a la Nube ONE DRIVE otorgado por la Direccion de Practicas Profesionales todos los documentos requeridos para el pago del servicio prestado.</t>
  </si>
  <si>
    <t>CO1.REQ.6456607</t>
  </si>
  <si>
    <t>OPSP-VEX-0205-2024</t>
  </si>
  <si>
    <t>https://community.secop.gov.co/Public/Tendering/ContractNoticePhases/View?PPI=CO1.PPI.32768938&amp;isFromPublicArea=True&amp;isModal=False</t>
  </si>
  <si>
    <t>RAMIRO JOSE PEREIRA GARCIA</t>
  </si>
  <si>
    <t>CO1.REQ.6457328</t>
  </si>
  <si>
    <t>OPSP-VEX-0204-2024</t>
  </si>
  <si>
    <t>https://community.secop.gov.co/Public/Tendering/ContractNoticePhases/View?PPI=CO1.PPI.32765195&amp;isFromPublicArea=True&amp;isModal=False</t>
  </si>
  <si>
    <t>RUBEN DARIO SOSSA ALVAREZ</t>
  </si>
  <si>
    <t>La presente orden tiene por objeto: Prestar los servicios profesionales en la Dirección de Prácticas Profesionales, como monitor de practica en el Programa Académico de TECNOLOGÍA EN GESTIÓN HOTELERA Y TURÍSTICA Y ADMINISTRACIÓN DE EMPRESAS,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ORIVE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Comunicar con anticipación alguna situación excepcional en la no entrega de los informes de prácticas en los tiempos establecidos, para ser autorizada por la directora (a) de prácticas profesionales. 9. Hacer contacto con el estudiante y con él tutor empresarial a través de los diferentes medios virtuales y tecnológicos que existen para el seguimiento a las prácticas profesionales rurales, nacionales o internacionales. 1 O. Brindar a la Dirección de Prácticas un informe mensual de carácter OBLIGATORIO, el cual debe ir acompañado con los formatos de visitas de las asesorías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ORIVE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mínimo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ORIVE otorgado por la Dirección de Prácticas Profesionales todos los documentos requeridos para el pago del servicio prestado.</t>
  </si>
  <si>
    <t>CO1.REQ.6456462</t>
  </si>
  <si>
    <t>OPSP-VEX-0203-2024</t>
  </si>
  <si>
    <t>https://community.secop.gov.co/Public/Tendering/ContractNoticePhases/View?PPI=CO1.PPI.32764837&amp;isFromPublicArea=True&amp;isModal=False</t>
  </si>
  <si>
    <t>GEIDIS MARCELA ARRAZOLA MURILLO</t>
  </si>
  <si>
    <t>La presente orden tiene por objeto: Prestar los servicios profesionales en la Direccion de Practicas Profesionales, como monitor de practica en el Programa Académico de INGENIERIA AGRONOMICA, desarrollando las siguientes actividades: 1. Brindar acompafiamiento y asesoria a los estudiantes en practicas profesionales, en el desarrollo de las actividades y en la elaboracion de un plan de trabajo que permita garantizar el cumplimiento de los compromisos de cada uno de los actores que intervienen en el proceso de practicas. 2. Verificar que las actividades realizadas por los estudiantes en su lugar de practicas sean las establecidas en el Acta de legalizacion y/o aprobacién de précticas y estén acorde a sus areas de formacién académica. 3. Verificar que el tutor empresarial del estudiante se encuentre dentro de los perfiles académicos afines a la formacién del estudiante. 4. Establecer contacto directo con el tutor empresarial de los estudiantes y brindarle la orientacion pertinente con respecto al diligenciamiento de formatos de practica, la importancia de permanecer afiliado y activo en la ARL y las fechas de entrega de los formatos evaluativos y los avances del informe de practicas acorde al periodo evaluado y registrado en el plan de trabajo inicial. 5. Subir en el acceso a la Nube ONE DRIVE otorgado por la Direccion de Practicas Profesionales los formatos de seguimiento de la practica de forma bimestral de los estudiantes asignados, para el cumplimiento de la labor como Monitor de Practica. 6. Brindar atencion oportuna por las diferentes vias de comunicacion y plataformas virtuales y tecnologicas a los estudiantes en practica asignados y a la Direccion de Practicas Profesionales. 7. Realizar una visita mensual presencial con las evidencias y la firma del formato de visita, durante el periodo de practica profesional en el caso que las practicas sean locales; en el caso que no sean locales, debera realizar la visita mensual por medio de las plataformas virtuales y tecnologicas con las evidencias y la firma del formato de visita, en las cuales en ambos casos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afiliacién y pago mensual de la Administracién de Riesgos Laborales (ARL) del estudiante, el cual debe solicitar a la empresa D) Notificar a la Direccidén de Practicas de manera oportuna cualquier anomalia o irregularidad relacionada con el desarrollo de las practicas. 8. Comunicar con anticipacion alguna situacion excepcional en la no entrega de los informes de practicas en los tiempos establecidos, para ser autorizada por la directora (a) de practicas profesionales. 9. Hacer contacto con el estudiante y con él tutor empresarial a través de los diferentes medios virtuales y tecnolégicos que existen para el seguimiento a las practicas profesionales rurales, nacionales o internacionales. 10. Brindar a la Direccién de Practicas un informe mensual de caracter OBLIGATORIO, el cual debe ir acompafado con los formatos de visitas de las asesorias que se les ha brindado a los estudiantes con firmas, la certificacion del pago de ARL de estudiantes y los formatos evaluativos del Tutor empresarial y del Monitor de Practicas (diligenciados correctamente). 11. Entregar de caracter OBLIGATORIO a la Direccién de Practicas mensualmente el pago de los aportes sociales y certificados de salud y pension que garanticen que se encuentra Activo Contributivo como cotizante. (Monitor Practica). 12. Socializar con el estudiante su nota de practicas. 13. Entregar a la Direccion de Practicas Profesionales todos los formatos evaluativos requeridos diligenciados correctamente tanto del Monitor de Practicas como del Tutor Empresarial y el informe final de practicas, para finiquitar el proceso de acuerdo a la fecha de finalizacion registrada en el Acta de legalizacion y/o aprobacion de practica. 14. Para la entrega de todos los documentos de finalizacion de practicas y registro de la nota de practicas, debera realizarlo en el acceso a la nube ONE DRIVE otorgado por la Direccion de Practicas Profesionales; tiene maximo 8 dias calendario posterior a la finalizacién de la practica de los estudiantes asignados. 15. Coadyuvar con la UNIMAGDALENA a la retencion de la plaza actual que asesora por lo que debera notificar de manera anticipada minimo un mes la disponibilidad de la empresa en continuar con el cupo o nuevos cupos de practicas asignado para la universidad. 16. Coadyuvar con la UNIMAGDALENA en la busqueda de plazas para nuevos cupos de practicas. 17. Asistir de caracter obligatorio a las reuniones o mesas de trabajo que convoque la Direcciéon de Practicas Profesionales y Direccion de Programa. 18. Subir en el acceso a la Nube ONE DRIVE otorgado por la Direccion de Practicas Profesionales todos los documentos requeridos para el pago del servicio prestado.</t>
  </si>
  <si>
    <t>CO1.REQ.6455974</t>
  </si>
  <si>
    <t>OPSP-VEX-0202-2024</t>
  </si>
  <si>
    <t>https://community.secop.gov.co/Public/Tendering/ContractNoticePhases/View?PPI=CO1.PPI.32763229&amp;isFromPublicArea=True&amp;isModal=False</t>
  </si>
  <si>
    <t>YESID MANUEL GRANADOS TRAVECEDO</t>
  </si>
  <si>
    <t>La presente orden tiene por objeto: Prestar los servicios profesionales en la Direccion de Practicas Profesionales, como monitor de practica en el Programa Académico de INGENIERIA DE SISTEMAS, desarrollando las siguientes actividades: 1. Brindar acompafiamiento y asesoria a los estudiantes en practicas profesionales, en el desarrollo de las actividades y en la elaboracion de un plan de trabajo que permita garantizar el cumplimiento de los compromisos de cada uno de los actores que intervienen en el proceso de practicas. 2. Verificar que las actividades realizadas por los estudiantes en su lugar de practicas sean las establecidas en el Acta de legalizacion y/o aprobacion de practicas y estén acorde a sus areas de formacion académica. 3. Verificar que el tutor empresarial del estudiante se encuentre dentro de los perfiles académicos afines a la formacién del estudiante. 4. Establecer contacto directo con el tutor empresarial de los estudiantes y brindarle la orientacién pertinente con respecto al diligenciamiento de formatos de practica, la importancia de permanecer afiliado y activo en la ARL y las fechas de entrega de los formatos evaluativos y los avances del informe de practicas acorde al periodo evaluado y registrado en el plan de trabajo inicial. 5. Subir en el acceso a la Nube ONE DRIVE otorgado por la Direccion de Practicas Profesionales los formatos de seguimiento de la practica de forma bimestral de los estudiantes asignados, para el cumplimiento de la labor como Monitor de Practica. 6. Brindar atenciéon oportuna por las diferentes vias de comunicacion y plataformas virtuales y tecnoldgicas a los estudiantes en practica asignados y a la Direccion de Practicas Profesionales. 7. Realizar una visita mensual presencial con las evidencias y la firma del formato de visita, durante el periodo de practica profesional en el caso que las practicas sean locales; en el caso que no sean locales, debera realizar la visita mensual por medio de las plataformas virtuales y tecnolégicas con las evidencias y la firma del formato de visita, en las cuales en ambos casos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afiliacion y pago mensual de la Administracién de Riesgos Laborales (ARL) del estudiante, el cual debe solicitar a la empresa D) Notificar a la Direccion de Practicas de manera oportuna cualquier anomalia o irregularidad relacionada con el desarrollo de las practicas. 8. Comunicar con anticipacion alguna situacion excepcional en la no entrega de los informes de practicas en los tiempos establecidos, para ser autorizada por la directora (a) de practicas profesionales. 9. Hacer contacto con el estudiante y con él tutor empresarial a través de los diferentes medios virtuales y tecnologicos que existen para el seguimiento a las practicas profesionales rurales, nacionales o internacionales. 10. Brindar a la Direccién de Practicas un informe mensual de caracter OBLIGATORIO, el cual debe ir acompafiado con los formatos de visitas de las asesorias que se les ha brindado a los estudiantes con firmas, la certificacion del pago de ARL de estudiantes y los formatos evaluativos del Tutor empresarial y del Monitor de Practicas (diligenciados correctamente). 11. Entregar de caracter OBLIGATORIO a la Direccién de Practicas mensualmente el pago de los aportes sociales y certificados de salud y pensién que garanticen que se encuentra Activo Contributivo como cotizante. (Monitor Practica). 12. Socializar con el estudiante su nota de practicas. 13. Entregar a la Direccion de Practicas Profesionales todos los formatos evaluativos requeridos diligenciados correctamente tanto del Monitor de Practicas como del Tutor Empresarial y el informe final de practicas, para finiquitar el proceso de acuerdo a la fecha de finalizacion registrada en el Acta de legalizacion y/o aprobacion de practica. 14. Para la entrega de todos los documentos de finalizacion de préacticas y registro de la nota de practicas, debera realizarlo en el acceso a la nube ONE DRIVE otorgado por la Direccion de Practicas Profesionales; tiene maximo 8 dias calendario posterior a la finalizacion de la practica de los estudiantes asignados. 15. Coadyuvar con la UNIMAGDALENA a la retencion de la plaza actual que asesora por lo que debera notificar de manera anticipada minimo un mes la disponibilidad de la empresa en continuar con el cupo o nuevos cupos de practicas asignado para la universidad. 16. Coadyuvar con la UNIMAGDALENA en la busgueda de plazas para nuevos cupos de practicas. 17. Asistir de caracter obligatorio a las reuniones o mesas de trabajo que convoque la Direccién de Practicas Profesionales y Direccion de Programa. 18. Subir en el acceso a la Nube ONE DRIVE otorgado por la Direccién de Practicas Profesionales todos los documentos requeridos para el pago del servicio prestado.</t>
  </si>
  <si>
    <t>CO1.REQ.6456020</t>
  </si>
  <si>
    <t>OPSP-VEX-0201-2024</t>
  </si>
  <si>
    <t>https://community.secop.gov.co/Public/Tendering/ContractNoticePhases/View?PPI=CO1.PPI.32761976&amp;isFromPublicArea=True&amp;isModal=False</t>
  </si>
  <si>
    <t>La presente orden tiene por objeto: Prestar los servicios profesionales en la Direccién de Practicas Profesionales, como monitor de practica en el Programa Académico de ADMINISTRACION DE EMPRESAS, desarrollando las siguientes actividades: 1. Brindar acompafamiento y asesoria a los estudiantes en practicas profesionales, en el desarrollo de las actividades y en |la elaboracion de un plan de trabajo que permita garantizar el cumplimiento de los compromisos de cada uno de los actores que intervienen en el proceso de practicas. 2. Verificar que las actividades realizadas por los estudiantes en su lugar de practicas sean las establecidas en el Acta de legalizacién y/o aprobacion de practicas y estén acorde a sus areas de formacion académica. 3. Verificar que el tutor empresarial del estudiante se encuentre dentro de los perfiles académicos afines a la formacion del estudiante. 4. Establecer contacto directo con el tutor empresarial de los estudiantes y brindarle la orientacion pertinente con respecto al diligenciamiento de formatos de practica, la importancia de permanecer afiliado y activo en la ARL y las fechas de entrega de los formatos evaluativos y los avances del informe de practicas acorde al periodo evaluado y registrado en el plan de trabajo inicial. 5. Subir en el acceso a la Nube ONE DRIVE otorgado por la Direccion de Practicas Profesionales los formatos de seguimiento de la practica de forma bimestral de los estudiantes asignados, para el cumplimiento de la labor como Monitor de Practica. 6. Brindar atencion oportuna por las diferentes vias de comunicacion y plataformas virtuales y tecnologicas a los estudiantes en practica asignados y a la Direccion de Practicas Profesionales. 7. Realizar una visita mensual presencial con las evidencias y la firma del formato de visita, durante el periodo de practica profesional en el caso que las practicas sean locales; en el caso que no sean locales, debera realizar la visita mensual por medio de las plataformas virtuales y tecnologicas con las evidencias y la firma del formato de visita, en las cuales en ambos casos debera verificar: A) Las condiciones de seguridad industrial del area en la que el estudiante desarrolla sus practicas. B) El horario establecido para el desarrollo de las practicas no sea igual o superior a la jornada ordinaria de la entidad donde este desarrolle sus préacticas y en todo caso a la maxima legal vigente. C) Verificar el cumplimiento de la afiliacion y pago mensual de la Administracién de Riesgos Laborales (ARL) del estudiante, el cual debe solicitar a la empresa D) Notificar a la Direcciéon de Practicas de manera oportuna cualquier anomalia o irregularidad relacionada con el desarrollo de las préacticas. 8. Comunicar con anticipacion alguna situacion excepcional en la no entrega de los informes de practicas en los tiempos establecidos, para ser autorizada por la directora (a) de practicas profesionales. 9. Hacer contacto con el estudiante y con él tutor empresarial a través de los diferentes medios virtuales y tecnologicos que existen para el seguimiento a las practicas profesionales rurales, nacionales o internacionales. 10. Brindar a la Direccién de Practicas un informe mensual de caracter OBLIGATORIO, el cual debe ir acompafado con los formatos de visitas de las asesorias que se les ha brindado a los estudiantes con firmas, la certificacion del pago de ARL de estudiantes y los formatos evaluativos del Tutor empresarial y del Monitor de Practicas (diligenciados correctamente). 11. Entregar de caracter OBLIGATORIO a la Direccion de Practicas mensualmente el pago de los aportes sociales y certificados de salud y pensién que garanticen que se encuentra Activo Contributivo como cotizante. (Monitor Practica). 12. Socializar con el estudiante su nota de practicas. 13. Entregar a la Direccion de Practicas Profesionales todos los formatos evaluativos requeridos diligenciados correctamente tanto del Monitor de Practicas como del Tutor Empresarial y el informe final de practicas, para finiquitar el proceso de acuerdo a la fecha de finalizacion registrada en el Acta de legalizacién y/o aprobacion de practica. 14. Para la entrega de todos los documentos de finalizacion de practicas y registro de la nota de practicas, debera realizarlo en el acceso a la nube ONE DRIVE otorgado por la Direccion de Practicas Profesionales; tiene maximo 8 dias calendario posterior a la finalizacién de la practica de los estudiantes asignados. 15. Coadyuvar con la UNIMAGDALENA a la retencion de la plaza actual que asesora por lo que debera notificar de manera anticipada minimo un mes la disponibilidad de la empresa en continuar con el cupo o nuevos cupos de practicas asignado para la universidad. 16. Coadyuvar con la UNIMAGDALENA en la busqueda de plazas para nuevos cupos de practicas. 17. Asistir de caracter obligatorio a las reuniones o mesas de trabajo que convoque la Direccion de Practicas Profesionales y Direccion de Programa. 18. Subir en el acceso a la Nube ONE DRIVE otorgado por la Direccion de Practicas Profesionales todos los documentos requeridos para el pago del servicio prestado.</t>
  </si>
  <si>
    <t>CO1.REQ.6455459</t>
  </si>
  <si>
    <t>OPSP-VEX-0200-2024</t>
  </si>
  <si>
    <t>https://community.secop.gov.co/Public/Tendering/ContractNoticePhases/View?PPI=CO1.PPI.32761045&amp;isFromPublicArea=True&amp;isModal=False</t>
  </si>
  <si>
    <t>La presente orden tiene por objeto: Prestar los servicios profesionales en |la Direccion de Practicas Profesionales, como monitor de practica en el Programa Académico de CINE Y AUDIOVISUALES, desarrollando las siguientes actividades: 1. Brindar acompafiamiento y asesoria a los estudiantes en practicas profesionales, en el desarrollo de las actividades y en la elaboracién de un plan de trabajo que permita garantizar el cumplimiento de los compromisos de cada uno de los actores que intervienen en el proceso de practicas. 2. Verificar que las actividades realizadas por los estudiantes en su lugar de practicas sean las establecidas en el Acta de legalizaciéon y/o aprobacién de practicas y estén acorde a sus areas de formacién académica. 3. Verificar que el tutor empresarial del estudiante se encuentre dentro de los perfiles académicos afines a la formacién del estudiante. 4. Establecer contacto directo con el tutor empresarial de los estudiantes y brindarle la orientacion pertinente con respecto al diligenciamiento de formatos de practica, la importancia de permanecer afiliado y activo en la ARL y las fechas de entrega de los formatos evaluativos y los avances del informe de practicas acorde al periodo evaluado y registrado en el plan de trabajo inicial. 5. Subir en el acceso a la Nube ONE DRIVE otorgado por la Direccién de Practicas Profesionales los formatos de seguimiento de la practica de forma bimestral de los estudiantes asignados, para el cumplimiento de la labor como Monitor de Practica. 6. Brindar atencién oportuna por las diferentes vias de comunicacion y plataformas virtuales y tecnoldgicas a los estudiantes en practica asignados y a la Direccion de Practicas Profesionales. 7. Realizar una visita mensual presencial con las evidencias y la firma del formato de visita, durante el periodo de préactica profesional en el caso que las practicas sean locales; en el caso que no sean locales, debera realizar la visita mensual por medio de las plataformas virtuales y tecnolégicas con las evidencias y la firma del formato de visita, en las cuales en ambos casos debera verificar: A) Las condiciones de seguridad industrial del 4rea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afiliacién y pago mensual de la Administracion de Riesgos Laborales (ARL) del estudiante, el cual debe solicitar a la empresa D) Notificar a la Direccion de Practicas de manera oportuna cualquier anomalia o irregularidad relacionada con el desarrollo de las practicas. 8. Comunicar con anticipacién alguna situacion excepcional en la no entrega de los informes de practicas en los tiempos establecidos, para ser autorizada por la directora (a) de practicas profesionales. 9. Hacer contacto con el estudiante y con el tutor empresarial a través de los diferentes medios virtuales y tecnologicos que existen para el seguimiento a las practicas profesionales rurales, nacionales o internacionales. 10. Brindar a la Direccién de Practicas un informe mensual de caracter OBLIGATORIO, el cual debe ir acompafnado con los formatos de visitas de las asesorias que se les ha brindado a los estudiantes con firmas, la certificacion del pago de ARL de estudiantes y los formatos evaluativos del Tutor empresarial y del Monitor de Practicas (diligenciados correctamente). 11. Entregar de caracter OBLIGATORIO a la Direccién de Practicas mensualmente el pago de los aportes sociales y certificados de salud y pension que garanticen que se encuentra Activo Contributivo como cotizante. (Monitor Practica). 12. Socializar con el estudiante su nota de practicas. 13. Entregar a la Direccion de Préacticas Profesionales todos los formatos evaluativos requeridos diligenciados correctamente tanto del Monitor de Practicas como del Tutor Empresarial y el informe final de préacticas, para finiquitar el proceso de acuerdo a la fecha de finalizacion registrada en el Acta de legalizacion y/o aprobacion de practica. 14. Para la entrega de todos los documentos de finalizacion de practicas y registro de la nota de practicas, debera realizarlo en el acceso a la nube ONE DRIVE otorgado por la Direccién de Practicas Profesionales; tiene méaximo 8 dias calendario posterior a la finalizacion de la practica de los estudiantes asignados. 15. Coadyuvar con la UNIMAGDALENA a la retencion de la plaza actual que asesora por lo que debera notificar de manera anticipada minimo un mes la disponibilidad de la empresa en continuar con el cupo o nuevos cupos de practicas asignado para la universidad. 16. Coadyuvar con la UNIMAGDALENA en la busqueda de plazas para nuevos cupos de practicas. 17. Asistir de caracter obligatorio a las reuniones o mesas de trabajo que convoque la Direccién de Practicas Profesionales y Direccion de Programa. 18. Subir en el acceso a la Nube ONE DRIVE otorgado por la Direccion de Practicas Profesionales todos los documentos requeridos para el pago del servicio prestado.</t>
  </si>
  <si>
    <t>CO1.REQ.6455433</t>
  </si>
  <si>
    <t>OPSP-VEX-0199-2024</t>
  </si>
  <si>
    <t>https://community.secop.gov.co/Public/Tendering/ContractNoticePhases/View?PPI=CO1.PPI.32768460&amp;isFromPublicArea=True&amp;isModal=False</t>
  </si>
  <si>
    <t>DANIELA JOSE ALEAN MOLINARES</t>
  </si>
  <si>
    <t>La presente orden tiene por objeto: Prestar los servicios profesionales en la Dirección de Prácticas Profesionales, como monitor de practica en el Programa Académico de PSICOLOGÍA , desarrollando las siguientes actividades. 1. Brindar acompañamiento y asesoria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vias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Comunicar con anticipación alguna situación excepcional en la no entrega de los informes de prácticas en los tiempos establecidos, para ser autonzada por la directora (a) de prácticas profesionales. 9. Hacer contacto con el estudiante y con el tutor empresarial a través de los diferentes medios virtuales y tecnológicos que existen para el seguimiento a las prácticas profesionales rurales, nacionales o internacionales. 10. Brindar a la Dirección de Prácticas un informe mensual de caracter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</si>
  <si>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CO1.REQ.6456972</t>
  </si>
  <si>
    <t>OPSP-VEX-0198-2024</t>
  </si>
  <si>
    <t>https://community.secop.gov.co/Public/Tendering/ContractNoticePhases/View?PPI=CO1.PPI.32767873&amp;isFromPublicArea=True&amp;isModal=False</t>
  </si>
  <si>
    <t>ELIECER DE JESUS CORRO LOPEZ</t>
  </si>
  <si>
    <t>CO1.REQ.6457111</t>
  </si>
  <si>
    <t>OPSP-VEX-0197-2024</t>
  </si>
  <si>
    <t>https://community.secop.gov.co/Public/Tendering/ContractNoticePhases/View?PPI=CO1.PPI.32760380&amp;isFromPublicArea=True&amp;isModal=False</t>
  </si>
  <si>
    <t>JOSE LUIS PACHECO PEREZ</t>
  </si>
  <si>
    <t>CO1.REQ.6454989</t>
  </si>
  <si>
    <t>OPSP-VEX-0196-2024</t>
  </si>
  <si>
    <t>https://community.secop.gov.co/Public/Tendering/ContractNoticePhases/View?PPI=CO1.PPI.32759558&amp;isFromPublicArea=True&amp;isModal=False</t>
  </si>
  <si>
    <t>KAREN FLOMARA ALSINA RANGEL</t>
  </si>
  <si>
    <t>La presente erden tiene por objeto. Prestar los servicios profesionales en la Dirección de Prácticas Profesionales, como monitor de practica en el Programa Académico de INGENIERIA CIVIL desarrollando las siguientes actividades 1 Brindar acompañamiento y asesoria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estudiarites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practicas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Practica. 6. Brindar atención oportuna por las diferentes vias de comunicación y plataformas virtuales y tecnológicas a los estudiantes en practica asignados y a la Dirección de Practicas Profesionales 7 Realizar una visita mensual presencial con las evidencias y la firma del formato de visita, durante el periodo de practica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on la que el estudiante desarrolla sus prácticas B) El horario establecido para el desarrollo de las prácticas no sea igual o superior a la jornada ordinaria de la entidad donde este desarrolle sus prácticas y en todo caso a la máxima legal vigente. C) Venficar el cumplimiento de la afiliación y pago mensual de la Administración de Riesgos Laborales (ARL) del estudiante, el cual debe solicitar a la empresa D) Notificar a la Dirección de Prácticas de manera oportuna cualquier anomalia o iregularidad relacionada con el desarrollo de las prácticas 8 Comunicar con anticipacion alguna situación excepcional en la no entrega de los informes de practicas en los tiempos establecidos, para ser autorizada por la directora (a) de prácticas profesionales 9 Hacer contacto con el estudiante y con el tutor empresarial a través de los diferentes medies virtuales y tecnológicos que existen para el seguimiento a las prácticas profesionales rurales, nacionales o internacionales 10. Brindar a la Dirección de Prácticas un informe mensual de caracter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caracter OBLIGATORIO a la Dirección de Prácticas mensualmente el pago de los aportes sociales y certificados de salud y pensión que garanticen que se encuentra Active Contributivo como cotizante (Monitor Práctica) 12. Socializar con el estudiante su nota de prácticas 13. Entregar a la Dirección de Practicas Profesionales todos los formatos evaluativos requendos däigenciados correctamente tanto del Monitor de Practicas come del Tutor Empresarial y el informe final de prácticas, para finiquitar el proceso de acuerdo a la fecha de finalizacion registrada en el Acta de legalización y/o aprobación de practica. 14. Para la entrega de todos los documentos de finalización de practicas y registro de la nota de prácticas, deberá realizarlo en el acceso a la nube ONE DRIVE otorgado por la Dirección de Prácticas Profesionales, tiene maximo &amp; dias calendano poster 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practicas asignado para la universidad. 16 Coadyuvar con la UNIMAGDALENA en la búsqueda de plazas para nuevos cupos de practicas 17 Asistir de carácter obligatorio a las reuniones o mesas de trabajo que convoque la Direccion de Prácticas Profesionales y Dirección de Programa 18 Subir en el acceso a la Nube ONE DRIVE otorgado por la Dirección de Practicas Profesionales todos los documentos requeridos para el pago del servicio prestado.</t>
  </si>
  <si>
    <t>CO1.REQ.6454881</t>
  </si>
  <si>
    <t>OPSP-VEX-0195-2024</t>
  </si>
  <si>
    <t>https://community.secop.gov.co/Public/Tendering/ContractNoticePhases/View?PPI=CO1.PPI.32767113&amp;isFromPublicArea=True&amp;isModal=False</t>
  </si>
  <si>
    <t>JORGE ENRIQUE PINZON MAHECHA</t>
  </si>
  <si>
    <t>La presente orden tiene por objeto Prestar los servicios profesionales en la Dirección de Prácticas Profesionales, como monitor de practica en el Programa Académico de INGENIERÍA INDUSTRIAL, desarrollando las siguientes actividades: 1 Brindar acompañamiento y asesoria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practicas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vias de comunicación y plataformas virtuales y tecnológicas a los estudiantes en práctica asignados y a la Dirección de Prácticas Profesionales 7. Realizar una visita Lænsual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area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anomalia o irregularidad relacionada con el desarrollo de las prácticas. 8. Comunicar con anticipación alguna situación excepcional en la no entrega de los informes de prácticas en los tiempos establecidos, para ser autorizada por la directora (a) de prácticas profesionales. 9. Hacer contacto con el estudiante y con el tutor empresarial a través de los diferentes medios virtuales y tecnológicos que existen para el seguimiento a las prácticas profesionales rurales, nacionales o internacionales. 10. Brindar a la Dirección de Prácticas un informe mensual de carácter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Active Contributivo como cotizante (Monitor Práctica) 12. Socializar con el estudiante su nota de prácticas. 13. Entregar a la Dirección de Prácticas Profesionales todos los formatos evaluativos requeridos diligenciados correctamente tanto del Monitor de Practicas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dias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</si>
  <si>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CO1.REQ.6456852</t>
  </si>
  <si>
    <t>OPSP-VEX-0194-2024</t>
  </si>
  <si>
    <t>https://community.secop.gov.co/Public/Tendering/ContractNoticePhases/View?PPI=CO1.PPI.32758977&amp;isFromPublicArea=True&amp;isModal=False</t>
  </si>
  <si>
    <t>JOSE LUIS LOBO DIAZ</t>
  </si>
  <si>
    <t>La presente orden tiene por objeto: Prestar los servicios profesionales en la Direccion de Practicas Profesionales, como monitor de practica en el Programa Académico de INGENIERIA INDUSTRIAL, desarrollando las siguientes actividades: 1. Brindar acompafamiento y asesoria a los estudiantes en practicas profesionales, en el desarrollo de las actividades y en la elaboracién de un plan de trabajo que permita garantizar el cumplimiento de los compromisos de cada uno de los actores que intervienen en el proceso de practicas. 2. Verificar que las actividades realizadas por los estudiantes en su lugar de practicas sean las establecidas en el Acta de legalizacion y/o aprobacion de practicas y estén acorde a sus areas de formacion académica. 3. Verificar que el tutor empresarial del estudiante se encuentre dentro de los perfiles académicos afines a la formacién del estudiante. 4. Establecer contacto directo con el tutor empresarial de los estudiantes y brindarle la orientacion pertinente con respecto al diligenciamiento de formatos de practica, la importancia de permanecer afiliado y activo en la ARL y las fechas de entrega de los formatos evaluativos y los avances del informe de practicas acorde al periodo evaluado y registrado en el plan de trabajo inicial. 5. Subir en el acceso a la Nube ONE DRIVE otorgado por la Direccion de Practicas Profesionales los formatos de seguimiento de la practica de forma bimestral de los estudiantes asignados, para el cumplimiento de la labor como Monitor de Practica. 6. Brindar atencion oportuna por las diferentes vias de comunicacion y plataformas virtuales y tecnologicas a los estudiantes en practica asignados y a la Direccidn de Practicas Profesionales. 7. Realizar una visita mensual presencial con las evidencias y la firma del formato de visita, durante el periodo de practica profesional en el caso que las practicas sean locales; en el caso que no sean locales, debera realizar la visita mensual por medio de las plataformas virtuales y tecnoldgicas con las evidencias y la firma del formato de visita, en las cuales en ambos casos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afiliacién y pago mensual de la Administracién de Riesgos Laborales (ARL) del estudiante, el cual debe solicitar a la empresa D) Notificar a la Direccion de Practicas de manera oportuna cualquier anomalia o irregularidad relacionada con el desarrollo de las practicas. 8. Comunicar con anticipacién alguna situaciéon excepcional en la no entrega de los informes de practicas en los tiempos establecidos, para ser autorizada por la directora (a) de practicas profesionales. 9. Hacer contacto con el estudiante y con él tutor empresarial a través de los diferentes medios virtuales y tecnologicos que existen para el seguimiento a las practicas profesionales rurales, nacionales o internacionales. 10. Brindar a la Direccion de Practicas un informe mensual de caracter OBLIGATORIO, el cual debe ir acompafado con los formatos de visitas de las asesorias que se les ha brindado a los estudiantes con firmas, la certificacion del pago de ARL de estudiantes y los formatos evaluativos del Tutor empresarial y del Monitor de Practicas (diligenciados correctamente). 11. Entregar de caracter OBLIGATORIO a la Direccion de Practicas mensualmente el pago de los aportes sociales y certificados de salud y pensién que garanticen que se encuentra Activo Contributivo como cotizante. (Monitor Practica). 12. Socializar con el estudiante su nota de practicas. 13. Entregar a la Direccion de Practicas Profesionales todos los formatos evaluativos requeridos diligenciados correctamente tanto del Monitor de Practicas como del Tutor Empresarial y el informe final de practicas, para finiquitar el proceso de acuerdo a la fecha de finalizacion registrada en el Acta de legalizacion y/o aprobacion de practica. 14. Para la entrega de todos los documentos de finalizacion de practicas y registro de la nota de practicas, debera realizarlo en el acceso a la nube ONE DRIVE otorgado por la Direccion de Practicas Profesionales; tiene maximo 8 dias calendario posterior a la finalizaciéon de la practica de los estudiantes asignados. 15. Coadyuvar con la UNIMAGDALENA a la retencion de la plaza actual que asesora por lo que debera notificar de manera anticipada minimo un mes la disponibilidad de la empresa en continuar con el cupo o nuevos cupos de practicas asignado para la universidad. 16. Coadyuvar con la UNIMAGDALENA en la basqueda de plazas para nuevos cupos de practicas. 17. Asistir de caracter obligatorio a las reuniones o mesas de trabajo que convoque la Direccion de Practicas Profesionales y Direccion de Programa. 18. Subir en el acceso a la Nube ONE DRIVE otorgado por la Direccion de Practicas Profesionales todos los documentos requeridos para el pago del servicio prestado.</t>
  </si>
  <si>
    <t>CO1.REQ.6454915</t>
  </si>
  <si>
    <t>OPSP-VEX-0193-2024</t>
  </si>
  <si>
    <t>https://community.secop.gov.co/Public/Tendering/ContractNoticePhases/View?PPI=CO1.PPI.32758925&amp;isFromPublicArea=True&amp;isModal=False</t>
  </si>
  <si>
    <t>HUGO ALBERTO PAYARES BECERRA</t>
  </si>
  <si>
    <t>La presente orden tiene por objeto: Prestar los servicios profesionales en la Direcciéon de Practicas Profesionales, como monitor de practica en el Programa Académico de INGENIERIA DE SISTEMAS, desarrollando las siguientes actividades: 1. Brindar acompafiamiento y asesoria a los estudiantes en practicas profesionales, en el desarrollo de las actividades y en la elaboracion de un plan de trabajo que permita garantizar el cumplimiento de los compromisos de cada uno de los actores que intervienen en el proceso de practicas. 2. Verificar que las actividades realizadas por los estudiantes en su lugar de practicas sean las establecidas en el Acta de legalizacion y/o aprobacion de practicas y estén acorde a sus areas de formacién académica. 3. Verificar que el tutor empresarial del estudiante se encuentre dentro de los perfiles académicos afines a la formacion del estudiante. 4. Establecer contacto directo con el tutor empresarial de los estudiantes y brindarle la orientacion pertinente con respecto al diligenciamiento de formatos de practica, la importancia de permanecer afiliado y activo en la ARL vy las fechas de entrega de los formatos evaluativos y los avances del informe de practicas acorde al periodo evaluado y registrado en el plan de trabajo inicial. 5. Subir en el acceso a la Nube ONE DRIVE otorgado por la Direccion de Practicas Profesionales los formatos de seguimiento de la practica de forma bimestral de los estudiantes asignados, para el cumplimiento de la labor como Monitor de Practica. 6. Brindar atencion oportuna por las diferentes vias de comunicacion y plataformas virtuales y tecnolégicas a los estudiantes en practica asignados y a la Direccién de Practicas Profesionales. 7. Realizar una visita mensual presencial con las evidencias y la firma del formato de visita, durante el periodo de practica profesional en el caso que las practicas sean locales; en el caso que no sean locales, debera realizar la visita mensual por medio de las plataformas virtuales y tecnologicas con las evidencias y la firma del formato de visita, en las cuales en ambos casos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afiliacién y pago mensual de la Administracion de Riesgos Laborales (ARL) del estudiante, el cual debe solicitar a la empresa D) Notificar a la Direccidén de Practicas de manera oportuna cualquier anomalia o irregularidad relacionada con el desarrollo de las practicas. 8. Comunicar con anticipacion alguna situacion excepcional en la no entrega de los informes de practicas en los tiempos establecidos, para ser autorizada por la directora (a) de practicas profesionales. 9. Hacer contacto con el estudiante y con él tutor empresarial a través de los diferentes medios virtuales y tecnolégicos que existen para el seguimiento a las practicas profesionales rurales, nacionales o internacionales. 10. Brindar a la Direcciéon de Practicas un informe mensual de caracter OBLIGATORIO, el cual debe ir acompafado con los formatos de visitas de las asesorias que se les ha brindado a los estudiantes con firmas, la certificacion del pago de ARL de estudiantes y los formatos evaluativos del Tutor empresarial y del Monitor de Practicas (diligenciados correctamente). 11. Entregar de caracter OBLIGATORIO a la Direccién de Practicas mensualmente el pago de los aportes sociales y certificados de salud y pensién que garanticen que se encuentra Activo Contributivo como cotizante. (Monitor Practica). 12. Socializar con el estudiante su nota de practicas. 13. Entregar a la Direccién de Practicas Profesionales todos los formatos evaluativos requeridos diligenciados correctamente tanto del Monitor de Practicas como del Tutor Empresarial y el informe final de practicas, para finiquitar el proceso de acuerdo a la fecha de finalizacion registrada en el Acta de legalizacion y/o aprobacion de practica. 14. Para la entrega de todos los documentos de finalizacion de practicas y registro de la nota de préacticas, debera realizarlo en el acceso a la nube ONE DRIVE otorgado por la Direccién de Practicas Profesionales; tiene maximo 8 dias calendario posterior a la finalizacién de la practica de los estudiantes asignados. 15. Coadyuvar con la UNIMAGDALENA a la retencion de la plaza actual que asesora por lo que debera notificar de manera anticipada minimo un mes la disponibilidad de la empresa en continuar con el cupo o nuevos cupos de practicas asignado para la universidad. 16. Coadyuvar con la UNIMAGDALENA en la busqueda de plazas para nuevos cupos de practicas. 17. Asistir de caracter obligatorio a las reuniones o mesas de trabajo que convoque la Direcciéon de Practicas Profesionales y Direccion de Programa. 18. Subir en el acceso a la Nube ONE DRIVE otorgado por la Direccion de Practicas Profesionales todos los documentos requeridos para el pago del servicio prestado.</t>
  </si>
  <si>
    <t>CO1.REQ.6454671</t>
  </si>
  <si>
    <t>OPSP-VEX-0192-2024</t>
  </si>
  <si>
    <t>https://community.secop.gov.co/Public/Tendering/ContractNoticePhases/View?PPI=CO1.PPI.32758747&amp;isFromPublicArea=True&amp;isModal=False</t>
  </si>
  <si>
    <t>YUSLAY MISEL VALLE TETTE</t>
  </si>
  <si>
    <t>La presente orden tiene por objeto: Prestar los servicios profesionales en la Dirección de Prácticas Profesionales, como monitor de practica en el Programa Académico de INGENIERIA AGRONOMICA, desarrollando las siguientes actividades 1 Brindar acompañamiento y asesoria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practicas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accese a la Nube ONI DRIVE otorgado por la Dirección de Prácticas Profesionales los formatos de seguimiento de la práctica de forma bimestral de los estudiantes asignados, para el cumplimiento de la labor como Monitor de Práctica. 6. Brindar atención oportuna por las diferentes vias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venficar. A) Las condiciones de seguridad industrial del área en la que el estudiante desarrolla sus prácticas, B) El horario establecido para el desarrollo de las prácticas no sea igual o superior a la jomada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anomalia o irregularidad relacionada con el desarrollo de las prácticas 8 Comunicar con anticipación alguna situación excepcional en la no entrega de los informes de prácticas en los tiempos establecidos, para ser autorizada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Practicas un informe mensual de carácter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Practicas mensualmente el pago de los aportes sociales y certificados de salud y pensión que garanticen que se encuentra Activo Contributivo como cotizante (Monitor Practica) 12. Socializar con el estudiante su nota de prácticas 13. Entregar a la Dirección de Prácticas Profesionales todos los formatos evaluativos requerides diligenciados correctamente tanto del Monitor de Prácticas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dias calendario posterior a la finalización de la práctica de los estudiantes asignados. 15. Coadyuvar con la UNIMAGDALENA a la retención de la plaza actual que asesora por lo que deberá notificar de manera anticipada mínimo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</si>
  <si>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CO1.REQ.6454562</t>
  </si>
  <si>
    <t>OPSP-VEX-0191-2024</t>
  </si>
  <si>
    <t>https://community.secop.gov.co/Public/Tendering/ContractNoticePhases/View?PPI=CO1.PPI.32690877&amp;isFromPublicArea=True&amp;isModal=False</t>
  </si>
  <si>
    <t>KENNY JOEL PUELLO PACHECO</t>
  </si>
  <si>
    <t>La presente orden tiene por objeto: Prestar servicios profesionales en el marco del Convenio Interadministrativo No. 2360 de 2023 celebrado entre LA NACION - MINISTERIO DEL INTERIOR vy la Universidad del Magdalena, para desarrollar las siguientes actividades: 1. Revisar y validar con la instancia respectiva de la Direccion de Asuntos Religiosos del Misterio del Interior los productos e indicadores de los objetivos 5 y 6 para lograr el cierre técnico del Convenio Interadministrativo No. 2360 de 2023. 2. Participar en las reuniones técnicas que se requieran para concertar la aprobacion final de los productos e indicadores de los objetivos 5 y 6 para lograr el cierre técnico del Convenio Interadministrativo No. 2360 de 2023. 3. Construir el informe técnico parcial sobre la ejecucion y cumplimiento de los productos e indicadores de los objetivos 5y 6 establecidos en el marco del Convenio Interadministrativo No. 2360 de 2023 y apoyar la integracién técnico final de ejecucion y cumplimiento. 4. Participar en el comité técnico de seguimiento y cierre a la ejecucion del Convenio Interadministrativo No. 2360 de 2023. 5. Generar los archivos técnicos de los productos e indicadores de los objetivos 5 y 6 del convenio que deben ser presentados, en forma integral, ante el supervisor delegado por la Vicerrectoria de Extension y Proyeccion Social como soportes del cierre técnico del Convenio Interadministrativo No. 2360 de 2023.</t>
  </si>
  <si>
    <t>CO1.REQ.6437331</t>
  </si>
  <si>
    <t>OPSP-VEX-0190-2024</t>
  </si>
  <si>
    <t>https://community.secop.gov.co/Public/Tendering/ContractNoticePhases/View?PPI=CO1.PPI.32690328&amp;isFromPublicArea=True&amp;isModal=False</t>
  </si>
  <si>
    <t>AUGUSTA ROSA MORENO QUANT</t>
  </si>
  <si>
    <t>La presente orden tiene por objeto: Prestar servicios profesionales en el marco del Convenio Interadministrativo No. 2360 de 2023 celebrado entre LA NACION - MINISTERIO DEL INTERIOR vy la Universidad del Magdalena, para desarrollar las siguientes actividades: 1. Revisar y validar con la instancia respectiva de la Direccion de Asuntos Religiosos del Misterio del Interior los productos e indicadores de los objetivos 1y 2 para lograr el cierre técnico del Convenio Interadministrativo No. 2360 de 2023. 2. Participar en las reuniones técnicas que se requieran para concertar la aprobacién final de los productos e indicadores de los objetivos 1 y 2 para lograr el cierre técnico del Convenio Interadministrativo No. 2360 de 2023. 3. Construir el informe técnico parcial sobre la ejecucion y cumplimiento de los productos e indicadores de los objetivos 1y 2 establecidos en el marco del Convenio Interadministrativo No. 2360 de 2023 y apoyar la integracion técnico final de ejecucion y cumplimiento. 4. Participar en el comité técnico de seguimiento y cierre a la ejecucion del Convenio Interadministrativo No. 2360 de 2023. 5. Generar los archivos técnicos de los productos e indicadores de los objetivos 1y 2 del convenio que deben ser presentados, en forma integral, ante el supervisor delegado por la Vicerrectoria de Extension y Proyeccion Social como soportes del cierre técnico del Convenio Interadministrativo No. 2360 de 2023.</t>
  </si>
  <si>
    <t>CO1.REQ.6436766</t>
  </si>
  <si>
    <t>OPSP-VEX-0189-2024</t>
  </si>
  <si>
    <t>https://community.secop.gov.co/Public/Tendering/ContractNoticePhases/View?PPI=CO1.PPI.32689316&amp;isFromPublicArea=True&amp;isModal=False</t>
  </si>
  <si>
    <t>GISSETT JOHANA BORREGO JUVINAO</t>
  </si>
  <si>
    <t>La presente orden tiene por objeto: Prestar servicios profesionales en el marco del Convenio Interadministrativo No. 2360 de 2023 celebrado entre LA NACIÓN MINISTERIO DEL INTERIOR y la Universidad del Magdalena, para desarrollar las siguientes actividades: 1 Revisar y validar con la instancia respectiva de la Dirección de Asuntos Religiosos del Misterio del Interior los productos e indicadores de los objetivos 3 y 4 para lograr el cierre técnico del Convenio Interadministrativo No. 2360 de 2023. 2. Participar en las reuniones técnicas que se requieran para concertar la aprobación final de los productos e indicadores de los objetivos 3 y 4 para lograr el cierre técnico del Convenio Interadministrativo No. 2360 de 2023. 3. Construir el informe técnico parcial sobre la ejecución y cumplimiento de los productos e indicadores de los objetivos 3 y 4 establecidos en el marco del Convenio Interadministrativo No. 2360 de 2023. 4. Participar en el comité técnico de seguimiento y cierre a la ejecución del Convenio Interadministrativo No. 2360 de 2023. 5. Generar los archivos técnicos de los productos e indicadores de los objetivos 3 y 4 del convenio que deben ser presentados, en forma integral, ante el supervisor delegado por la Vicerrectoria de Extensión y Proyección Social como soportes del cierre técnico del Convenio Interadministrativo No. 2360 de 2023. 6. Integrar los informes técnicos parciales de ejecución y cumplimiento de los productos e indicadores de los 6 objetivos del Convenio Interadministrativo No. 2360 de 2023 y construir el informe técnico final de ejecución y cumplimiento.</t>
  </si>
  <si>
    <t>CO1.REQ.6437030</t>
  </si>
  <si>
    <t>OPSP-VEX-0188-2024</t>
  </si>
  <si>
    <t>https://community.secop.gov.co/Public/Tendering/ContractNoticePhases/View?PPI=CO1.PPI.32682648&amp;isFromPublicArea=True&amp;isModal=False</t>
  </si>
  <si>
    <t>CARLOS DE LOS REYES CAMARGO CERVANTES</t>
  </si>
  <si>
    <t>La presente orden tiene por objeto: Prestar servicios profesionales en el marco del Convenio Interadministrativo No. 2360 de 2023 celebrado entre LA NACIÓN MINISTERIO DEL INTERIOR y la Universidad del Magdalena, para desarrollar las siguientes actividades: 1. Coordinar el proceso de cierre técnico y liquidación contractual del Convenio Interadministrativo No 2360 de 2023. 2. Orientar al equipo de profesionales responsables de la construcción de los productos, para que adelanten las acciones técnicas necesarias para la revisión, validación, concertación y aprobación final, por parte de la instancia respectiva de la Dirección de Asuntos Religiosos del Ministerio del Interior, de los 30 productos esperados para lograr el cierre técnico del Convenio Interadministrativo No. 2360 de 2023. 3. Aprobar, con visto bueno, los informes de actividades que presenten los profesionales contratados para solicitar el pago de sus honorarios. 4. Participar en el comité técnico de seguimiento cierre a la ejecución del Convenio Interadministrativo No. 2360 de 2023. 5. Participar en el espacio definido por la Dirección de Asuntos Religiosos del Misterio para la socialización de los productos validados, concertados y aprobados en el marco del cierre técnico del Convenio Interadministrativo No. 2360 de 2023. 6. Revisar, aprobar y presentar a la Dirección de Asuntos Religiosos del Ministerio del Interior el informe técnico final de ejecución y cumplimiento del Convenio Interadministrativo No. 2360 de 2023. 7. Entregar al supervisor delegado por la Vicerrectoría de Extensión y Proyección Social todos los soportes de cierre técnico del Convenio Interadministrativo No. 2360 de 2023.</t>
  </si>
  <si>
    <t>CO1.REQ.6434694</t>
  </si>
  <si>
    <t>OPSP-VEX-0187-2024</t>
  </si>
  <si>
    <t>https://community.secop.gov.co/Public/Tendering/ContractNoticePhases/View?PPI=CO1.PPI.32688002&amp;isFromPublicArea=True&amp;isModal=False</t>
  </si>
  <si>
    <t>La presente orden tiene por objeto: prestar servicios profesionales para el desarrollo de las siguientes actividades: 1. Formular y hacer seguimiento de indicadores para medir el impacto de los proyectos a cargo de la Vicerrectoria de Extension y Proyeccion Social. 2. Apoyar en la supervision y seguimiento de las ordenes, contratos, proyectos y convenios adelantados por la Vicerrectoria de Extension y Proyeccion Social. 3. Formular proyectos de acuerdo con los objetivos establecidos en el Plan de Accion 2024. 4. Apoyar en los procesos administrativos que se adelanten dentro de la dependencia. 5. Apoyar actividades en el marco de proyectos y convenios desarrollados por la Vicerrectoria de Extension y Proyeccion social.</t>
  </si>
  <si>
    <t>CO1.REQ.6436530</t>
  </si>
  <si>
    <t>OPSP-VEX-0186-2024</t>
  </si>
  <si>
    <t>https://community.secop.gov.co/Public/Tendering/ContractNoticePhases/View?PPI=CO1.PPI.32636221&amp;isFromPublicArea=True&amp;isModal=False</t>
  </si>
  <si>
    <t>1396 - 1395</t>
  </si>
  <si>
    <t>La presente orden tiene por objeto: PRESTACION DE SERVICIOS DE APOYO LOGISTICO PARA LA REALIZACION DE LA FERIA GASTRONÓMICA Y TURÍSTICA POZOS COLORADOS. En desarrollo del anterior objeto contractual, el contratista se obliga a disponer al servicio de la Universidad del Magdalena, los siguientes bienes y servicios</t>
  </si>
  <si>
    <t>CO1.REQ.6424722</t>
  </si>
  <si>
    <t>OPS-VEX-0185-2024</t>
  </si>
  <si>
    <t>https://community.secop.gov.co/Public/Tendering/ContractNoticePhases/View?PPI=CO1.PPI.32579853&amp;isFromPublicArea=True&amp;isModal=False</t>
  </si>
  <si>
    <t>MARGIE MILENA SILVA OLAYA</t>
  </si>
  <si>
    <t>La presente orden tiene por objeto: Prestar servicios profesionales para el desarrollo de las siguientes actividades: 1. Diseñar, construir identidad gráfica y desarrollar imágenes para eventos presenciales o virtuales realizados por la Vicerrectoría de Extensión y Proyección Social y sus unidades. 2. Diseñar piezas promocionales físicas y digitales (afiches, brochoure, tarjetas, pendones, volantes, plegables, banners, backings, botones, estandartes, vallas, membretes, etc.) que sean solicitadas por parte de la Vicerrectoría de Extensión y Proyección Social y sus unidades. 3. Diagramar documentos, folletos e infografías requeridas por la Vicerrectoría de Extensión y Proyección Social y sus unidades. 4. Ilustraciones digitales (Photoshop) requeridas para obras editoriales y para el desarrollo de imagen de eventos de la Vicerrectoría de Extensión y Proyección Social y sus unidades. 5. Apoyar en el desarrollo de piezas para los diferentes eventos institucionales, culturales y académicos de la Vicerrectoría de Extensión y Proyección Social y sus unidades. 6. Realizar Diseño de elementos de merchandising para diferentes áreas y/o eventos institucionales de la Vicerrectoría de Extensión y Proyección Social y sus unidades</t>
  </si>
  <si>
    <t>CO1.REQ.6411866</t>
  </si>
  <si>
    <t>OPSP-VEX-0184-2024</t>
  </si>
  <si>
    <t>https://community.secop.gov.co/Public/Tendering/ContractNoticePhases/View?PPI=CO1.PPI.32571173&amp;isFromPublicArea=True&amp;isModal=False</t>
  </si>
  <si>
    <t>La presente orden tiene por objeto: Prestar servicios profesionales en el marco del proyecto del Plan de Acción denominado "Promoción de alianzas público y privadas, cooperación nacional e internacional para la creación de valor social en el territorio"; para el desarrollo de las siguientes actividades: 1.) Liderar la formulación y construcción de entregables del proyecto de fortalecimiento y recuperación medio ambiental para pueblos indígenas en el marco de la convocatoria del ministerio del medio ambiente.</t>
  </si>
  <si>
    <t>CO1.REQ.6409562</t>
  </si>
  <si>
    <t>OPSP-VEX-0183-2024</t>
  </si>
  <si>
    <t>https://community.secop.gov.co/Public/Tendering/ContractNoticePhases/View?PPI=CO1.PPI.32527493&amp;isFromPublicArea=True&amp;isModal=False</t>
  </si>
  <si>
    <t xml:space="preserve">DARLYS MILENA RODRIGUEZ VILLAR </t>
  </si>
  <si>
    <t>La presente orden tiene por objeto: Prestar servicios profesionales en el marco del proyecto del Plan de Acción denominado "Promoción de alianzas público y privadas, dpoperación nacional e internacional para la creación de valor social en el territorio", para desarrollar las siguientes actividades: 1. Diseñar los componentes ambiental y social de la propuesta. Socializar con las autoridades indígenas de la comunidad la propuesta.</t>
  </si>
  <si>
    <t>CO1.REQ.6400778</t>
  </si>
  <si>
    <t>OPSP-VEX-0182-2024</t>
  </si>
  <si>
    <t>https://community.secop.gov.co/Public/Tendering/ContractNoticePhases/View?PPI=CO1.PPI.32526973&amp;isFromPublicArea=True&amp;isModal=False</t>
  </si>
  <si>
    <t>ESTEFANIA DE JESUS VASQUEZ CAMPO</t>
  </si>
  <si>
    <t>La presente orden tiene por objeto: Prestar servicios profesionales para el desarrollo de las siguientes actividades: 1. Registrar y cargar la información precontractual, contractual y postcontractual de las ordenes de servicios suscritas por la Vicerrectoría de Extensión y Proyección Social en las plataformas Sistema Integral de Auditorias SIA OBSERVA, Sistema Electrónico para la Contratación Pública- SECOP II y Sistema de información y Gestión del Empleo Público SIGEP II.2. Elaborar y actualizar la matriz de los procesos contractuales. 3. Archivar la información de los convenios suscritos en los medios tecnológicos designados por la Vicerrectoria de Extensión y Proyección Social. 4. Rendir informes mensuales o cuando el supervisor así lo requiera, sobre las actividades desarrolladas en cumplimiento de la orden de prestación de servicios.</t>
  </si>
  <si>
    <t>CO1.REQ.6401088</t>
  </si>
  <si>
    <t>OPSP-VEX-0181-2024</t>
  </si>
  <si>
    <t>https://community.secop.gov.co/Public/Tendering/ContractNoticePhases/View?PPI=CO1.PPI.32526259&amp;isFromPublicArea=True&amp;isModal=False</t>
  </si>
  <si>
    <t>LAINA VANESSA CERVANTES AREVALO</t>
  </si>
  <si>
    <t>La presente orden tiene por objeto. Prestar servicios profesionales para el desarrollo de las siguientes actividades: 1, Apoyar en la activación de usuarios y la revisión de hojas de vida en la plataforma SIGEP II de los documentos precontractuales necesarios para la elaboración de órdenes de servicios profesionales y de apoyo a la gestión de la Vicerrectoría. 2. Registrar ordenes de servicios en las plataformas Sistema Integral de Auditorias SIA OBSERVA, Sistema Electrónico para la Contratación Pública- SECOP II y Sistema de información y Gestión del Empleo Público SIGEP II. 3. Registrar los pagos de las ordenes de servicios en las plataformas SIA OBSERVA Y SECOP II. 4. Registrar novedades contractuales de las ordenes de servicios suscritas por la Vicerrectoria de Extensión y Proyección Social en las plataformas Sistema Integral de Auditorias SIA OBSERVA, Sistema Electrónico para la Contratación Pública SECOP II y Sistema de información y Gestión del Empleo Público SIGEP II. 5. Elaborar y actualizar la matriz de los procesos contractuales. 6. Archivar la información contractual en los medios tecnológicos designados por la Vicerrectoria de Extensión y Proyección Social. 7. Apoyar los trámites de calidad y planes de mejoramiento de los procesos y procedimientos de la Vicerrectoría de Extensión y Proyección Social. 8. Realizar la verificación de la aplicación de los procedimientos para la toma de acciones correctivas, preventivas y de mejora; y de auditorías internas de calidad 7. Rendir informes mensuales o cuando el supervisor así lo requiera, sobre las actividades desarrolladas en cumplimiento de la orden de prestación de servicios</t>
  </si>
  <si>
    <t>CO1.REQ.6400870</t>
  </si>
  <si>
    <t>OPSP-VEX-0180-2024</t>
  </si>
  <si>
    <t>https://community.secop.gov.co/Public/Tendering/ContractNoticePhases/View?PPI=CO1.PPI.32525663&amp;isFromPublicArea=True&amp;isModal=False</t>
  </si>
  <si>
    <t>HERNANDO JOSE MOGOLLON ROCHA</t>
  </si>
  <si>
    <t>La presente orden tiene por objeto: Prestar servicios profesionales para el desarrollo de las siguientes actividades: 1. Apoyar en la activación de usuarios y la revisión en la plataforma del GEDOCO y SIGEP II de los documentos precontractuales necesarios para la elaboración de órdenes de servicios profesionales y de apoyo a la gestión de la Vicerrectoria 2. Apoyar la solicitud de creación de correos institucionales a nuevos contratistas. 3. Registrar ordenes de servicios en las plataformas Sistema Integral de Auditorias SIA OBSERVA, Sistema Electrónico para la Contratación Pública SECOP II y Sistema de información y Gestión del Empleo Público SIGEP II. 4. Registrar los pagos de las ordenes de servicios en las plataformas SIA OBSERVA y SECOP II. 5. Elaborar y actualizar la matriz de los procesos contractuales. 6. Apoyar en la habilitación de pagos en la plataforma GEDOCO de los contratistas por prestación de servicios profesionales y de apoyo a la gestión de la vicerrectoría. 7. Apoyar en la revisión de los documentos para trámite de liquidación de honorarios de los contratistas por prestación de servicios de la Vicerrectoria. 8. Cargar los contratos en la plataforma GEDOCO para solicitar la firma del contratista y solicitar el Registro Presupuestal posteriormente.</t>
  </si>
  <si>
    <t>CO1.REQ.6400832</t>
  </si>
  <si>
    <t>OPSP-VEX-0179-2024</t>
  </si>
  <si>
    <t>https://community.secop.gov.co/Public/Tendering/ContractNoticePhases/View?PPI=CO1.PPI.32545144&amp;isFromPublicArea=True&amp;isModal=False</t>
  </si>
  <si>
    <t>RUBEN DAVID ANDRADE ALVAREZ</t>
  </si>
  <si>
    <t>La presente orden tiene por objeto Prestar servicios profesionales en el marco del Contrato Interadministrativo No 235 suscrito entre CORMAGDALENA y la Universidad del Magdalena, para desarrollar las siguientes actividades: 1) Coadyuvar y asistir al funcionario designado para coordinar, supervisar y verificar la ejecución de las acciones mpartidas por la dirección de la interventoría y acordadas con UNIMAGDALENA. 2) Servir de enlace técnico entre la supervisión y el contratista para el desarrollo de las actividades relacionadas con la correcta ejecución de la obra, así como apoyar en la verificación de la celeridad y calidad de los trabajos a ejecutar. 3) Apoyar en la elaboración de soluciones técnicas a inconvenientes surgidos durante el desarrollo de las obras. 4) Asistir en la Verificación de información de memorias de diseño, pianos técnicos y velar por su correcta ejecución. 15) Auxiliar en la verificación del cumplimiento del cronograma de actividades y ejecución del contrato de obra o las tareas que fueren ordenadas de común acuerdo con la supervisión y la dirección de interventoria. 6) Informar a la UNIVERSIDAD y a la dirección de la interventoria las causas del no cumplimiento, verificar y apoyar la presentación a la dirección de planes de contingencia. 7) Preparar informes periódicos, revisar el contenido de la bitácora y demás documentos de supervisión del contrato de obra, así mismo, llevar registro fotográfico diario de cada una de las actividades de apoyo y acompañamiento a la supervisión del contrato de obra. 8) Asistir para apoyar en las reuniones y/o comités técnicos, en conjunto con el contratista de obra y el director de interventoría cuando sean necesarios,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contrato de obra y velar por el cumplimiento de los estándares y especificaciones técnicas legales requeridas. 11) Apoyar en la operación, en la conducción, en la vigilancia y en la atención del buen funcionamiento de los oficios de apoyo a su cargo. 12) Contribuir en la verificación del cumplimiento de las normas en la ejecución del contrato de obra. 13) Cumplir con las normas y procedimientos en materia de seguridad integral, establecidos por la organización. 14) Mantener en orden equipo y sitio de trabajo, reportando cualquier anomalia.</t>
  </si>
  <si>
    <t>CO1.REQ.6404047</t>
  </si>
  <si>
    <t>OPSP-VEX-0178-2024</t>
  </si>
  <si>
    <t>https://community.secop.gov.co/Public/Tendering/ContractNoticePhases/View?PPI=CO1.PPI.32525211&amp;isFromPublicArea=True&amp;isModal=False</t>
  </si>
  <si>
    <t>FABIAN ANDRES MOLINA LOZANO</t>
  </si>
  <si>
    <t>La presente orden tiene por objeto Prestar servicios profesionales en el marco del Proyecto del Plan de Acción denominado "Promoción de alianzas público y privadas, cooperación nacional e internacional para la creación de valor social en el territorio de la Universidad del Magdalena, para el desarrollo de las siguientes actividades 1. Construir la cadena de valor, presupuesto y cronograma de actividades del proyecto denomindado "Promoción de alianzas público y privadas, cooperación nacional e internacional para la creación de valor social en el territorio</t>
  </si>
  <si>
    <t>CO1.REQ.6400707</t>
  </si>
  <si>
    <t>OPSP-VEX-0177-2024</t>
  </si>
  <si>
    <t>https://community.secop.gov.co/Public/Tendering/ContractNoticePhases/View?PPI=CO1.PPI.32543569&amp;isFromPublicArea=True&amp;isModal=False</t>
  </si>
  <si>
    <t>SANDRA LUCERO QUIÑONES DEL CASTILLO</t>
  </si>
  <si>
    <t>Prestar servicios de apoyo a la gestión en el marco del Plan de Acción de la Universidad del Magdalena, para el desarrollo de las siguientes actividades: 1. Apoyar la planeación de talleres, conversatorios, charlas y ciclos de conferencias con diferentes invitados afines a la cultura, humanidades y turismo cultural. 2. Apoyar la planeación, diseño y ejecución rutas asociadas al realismo mágico. 3. Apoyar la gestión de alianzas y convenios entre las Instituciones Educativas para el desarrollo de talleres de formación dirigido a docentes y estudiantes. 4. Apoyar a las actividades culturales que se realizan en conjunto con otras dependencias a través del Sistema de Museos y la Dirección Cultural. 5. Apoyar el diseño de estrategias de apropiación social de conocimientos asociadas al turismo cultural de la ciudad. 6. Apoyar el diseño y la implementación de rutas turisticas relacionadas con la cultura y el patrimonio vinculadas al área de la dirección cultural.</t>
  </si>
  <si>
    <t>CO1.REQ.6403492</t>
  </si>
  <si>
    <t>OAG-VEX-0176-2024</t>
  </si>
  <si>
    <t>https://community.secop.gov.co/Public/Tendering/ContractNoticePhases/View?PPI=CO1.PPI.32475859&amp;isFromPublicArea=True&amp;isModal=False</t>
  </si>
  <si>
    <t>MARITIMA DEL CARIBE S.A.S</t>
  </si>
  <si>
    <t>El presente contrato tiene por objeto la COMPRA DE MOTORES, EMBARCACIONES Y DOTACIONES DE Cilindrada 669 c.c., Diámetro por carrera 78 x 70 mm, Potencia de salida 40 HP @5000 rpm, Rango máx. 4500-5500 rpm, Régimen min. 1100-1200 rpm, Bujla B7HS, Relación de comprensión 6,3: 1, Encendido COI, Sistema de arranque -Manual, Sistemas de mandos -Manuales, Sistema de inclinación -Manual, comprensión 7.0: 1, Encendido CDI, Sistema de arranque Manual, Sistemas de mandos Manuales, Sistema de inclinación Manual, Sistema de lubricación Pre-mezcla 50:1, Peso seco 38-41 Kg Altura Espejo 0.38 m. 15", 0.51 m. 20", Pintura - Pintura multicapa anticorrosiva patentada YAMAHA, Ánodos de sacrificio Instalados desde fábrica. lii) Cuatro (04) Embarcaciones (BOTE) BTE25BURL: Eslora 7.70 m. 25,26, Manga 1.96 m. 6,43′, Puntual 1.02m. 3,35, Carga Útil 1400 Kg = 3080 lb, Motor Máx **200hp, Peso Aprox. Del bote 415kg 915lb., Altura Espejo 0.51 m. 20" 0.64 m. 25". iv) Nueve (09) Dotaciones de Embarcaciones (57 Chalecos, 16 bancas, 9 carpa, 9 salvavidas. V) Servicio de Traslado de los motores y embarcaciones.</t>
  </si>
  <si>
    <t>CO1.REQ.6390822</t>
  </si>
  <si>
    <t>CCO-VEX-0001-2024</t>
  </si>
  <si>
    <t>https://community.secop.gov.co/Public/Tendering/ContractNoticePhases/View?PPI=CO1.PPI.32460253&amp;isFromPublicArea=True&amp;isModal=False</t>
  </si>
  <si>
    <t>JOHANNA PATRICIA MOLINA MENDIVIL</t>
  </si>
  <si>
    <t>La presente orden tiene por objeto: Prestar servicios profesionales en la Vicerrectoría de Extensión y Proyección Social, para el desarrollo de las siguientes actividades: 1. Identificar los convenios suscritos entre la Vicerrectoría de Extensión y Proyección Social y entidades públicas o privadas en las vigencias comprendidas entre el 2019 y 2023. 2. Consolidar los expedientes de los convenios y/o contratos suscritos e identificar los posibles excedentes o remanentes. 3. Realizar el informe de los saldos y de saneamiento contable de los proyectos identificados.</t>
  </si>
  <si>
    <t>CO1.REQ.6387539</t>
  </si>
  <si>
    <t>OPSP-VEX-0175-2024</t>
  </si>
  <si>
    <t>https://community.secop.gov.co/Public/Tendering/ContractNoticePhases/View?PPI=CO1.PPI.32428458&amp;isFromPublicArea=True&amp;isModal=False</t>
  </si>
  <si>
    <t>GUSTAVO HERNANDEZ CORTES</t>
  </si>
  <si>
    <t>2024-02-19/2024-05-22</t>
  </si>
  <si>
    <t>416 - 1226</t>
  </si>
  <si>
    <t>PAOLA ANDREA GONZALEZ FONSECA</t>
  </si>
  <si>
    <t>La presente orden tiene por objeto: Prestar servicios profesionales, en el marco del Convenio Interadministrativo No 202400648-2024, suscrito entre la Gobernación del Atlántico y la Universidad del Magdalena y el Contrato Interadministrativo No 235 suscrito entre CORMAGDALENA y la Universidad del Magdalena, para desarrollar las siguientes actividades: 1). Desarrollar actividades financieras necesarias para el buen desarrollo de los proyectos. 2). Realizar seguimiento a los trámites financieros en los procesos de creación de Certificados de Disponibilidad Presupuestal, Compromiso Presupuestal, generación de órdenes de pago, adiciones, disminuciones, liquidación de viáticos y apoyos económicos. 3). Gestionar las cuentas de cobro, desembolsos y pagos que permita velar por la conservación del equilibrio financiero de los proyectos. 4). Preparar y presentar informes financieros del estado de ejecución de los proyectos de manera mensual. 5). Brindar asesoria ante inquietudes, novedad, reuniones o solicitudes que permita el análisis del estado de ejecución de los proyectos. 6.) Realizar el balance económico para la liquidación de los contratos que requiera el Director de los Proyectos.</t>
  </si>
  <si>
    <t>CO1.REQ.6381098</t>
  </si>
  <si>
    <t>OPSP-VEX-0174-2024</t>
  </si>
  <si>
    <t>https://community.secop.gov.co/Public/Tendering/ContractNoticePhases/View?PPI=CO1.PPI.32367609&amp;isFromPublicArea=True&amp;isModal=False</t>
  </si>
  <si>
    <t xml:space="preserve">JAIME ALBERTO MORON CARDENAS </t>
  </si>
  <si>
    <t xml:space="preserve">DANIEL ARNULFO BALLESTAS LOPEZ </t>
  </si>
  <si>
    <t>La presente orden tiene por objeto: Prestar servicios profesionales en el marco del Convenio No 7000000013 de 2021, celebrado entre CENIT LOGÍSTICA Y TRANSPORTE DE HIDROCARBUROS S.A.S y la Universidad del Magdalena, para el desarrollo de las siguientes actividades: 1. Diseñar el protocolo de actuación y ruta metodológica para llevar a cabo el ejercicio de evaluación de impacto del proyecto en cada uno de los componentes. 2. Diseñar los instrumentos para recopilar la información por componentes del impacto del proyecto. 3. Analizar los resultados de impacto luego de la aplicación de los instrumentos de recolección de la información. 4. Organizar la información recolectada en herramienta digital. 5. Entregar un documento técnico que dé cuenta de las actividades realizadas con sus respectivos resultados y soportes</t>
  </si>
  <si>
    <t>CO1.REQ.6368083</t>
  </si>
  <si>
    <t>OPSP-VEX-0173-2024</t>
  </si>
  <si>
    <t>https://community.secop.gov.co/Public/Tendering/ContractNoticePhases/View?PPI=CO1.PPI.32372138&amp;isFromPublicArea=True&amp;isModal=False</t>
  </si>
  <si>
    <t xml:space="preserve">CARLOS IVAN MAESTRE CASTRILLON </t>
  </si>
  <si>
    <t>La presente orden tiene por objeto Prestar servicios profesionales en el marco del Convenio No. 7000000013 de 2021, celebrado entre CENIT LOGÍSTICA Y TRANSPORTE DE HIDROCARBUROS S.A.S y la Universidad del Magdalena, para el desarrollo de las siguientes actividades: 1. Diseñar la ruta metodológica para llevar a cabo el proceso de monitoreo y seguimiento en cada uno de los componentes que logre visibilizar la efectividad y eficacia el proyecto. 2. Diseñar instrumentos para recoger la información necesaria dentro del ejercicio de monitoreo y seguimiento en cada uno de los componentes. 3. Diseñar la herramienta para el análisis de los resultados obtenidos luego de la aplicación de los instrumentos de recolección de la información. 4. Analizar la información suministrada por los analistas de datos durante el proceso de recolección de la información. 5. Hacer entrega del informe técnico que dé cuenta de las actividades realizadas con sus respectivos resultados y soporte.</t>
  </si>
  <si>
    <t>CO1.REQ.6369414</t>
  </si>
  <si>
    <t>OPSP-VEX-0172-2024</t>
  </si>
  <si>
    <t>https://community.secop.gov.co/Public/Tendering/ContractNoticePhases/View?PPI=CO1.PPI.32368169&amp;isFromPublicArea=True&amp;isModal=False</t>
  </si>
  <si>
    <t>ANGIE LICETH HENAO ROA</t>
  </si>
  <si>
    <t>La presente orden tiene por objeto: Prestar servicios profesionales en el marco del Convenio No. 7000000013 de 2021, celebrado entre CENIT LOGÍSTICA Y TRANSPORTE DE HIDROCARBUROS S.A.S y la Universidad del Magdalena, para el desarrollo de las siguientes actividades: 1. Aplicar instrumentos de seguimiento y monitoreo para recolectar la información necesaria en los componentes de Mujeres y JAC por medio de indicadores. 2. Analizar los resultados obtenidos luego de la aplicación de los instrumentos de seguimiento y monitoreo, donde se comparen las acciones planificadas y las acciones ejecutadas en el periodo de ejecución para valorar los alcances e impactos en los componentes de Mujeres y JAC. 3. Hacer un estudio de las métricas de desempeño dentro del cronograma, el presupuesto y el alcance en los componentes de Mujeres y JAC. 4. Organizar la información recolectada en herramienta digital. 5. Entregar un documento técnico que dé cuenta de las actividades realizadas con sus respectivos resultados y soportes.</t>
  </si>
  <si>
    <t>CO1.REQ.6368640</t>
  </si>
  <si>
    <t>OPSP-VEX-0171-2024</t>
  </si>
  <si>
    <t>https://community.secop.gov.co/Public/Tendering/ContractNoticePhases/View?PPI=CO1.PPI.32355577&amp;isFromPublicArea=True&amp;isModal=False</t>
  </si>
  <si>
    <t>La presente orden tiene por objeto: Prestar servicios profesionales en el marco del Convenio No 7000000013 de 2021, celebrado entre CENIT LOGISTICA Y TRANSPORTE DE HIDROCARBUROS SAS y la Universidad del Magdalena, para el desarrollo de las siguientes actividades: 1. Aplicar instrumentos de seguimiento y monitoreo para recolectar la información necesaria en los componentes de Operadores turísticos y Pescadores por medio de indicadores 2 Analizar los resultados obtenidos luego de la aplicación de los instrumentos de seguimiento y monitoreo, donde se comparen las acciones planificadas y las acciones ejecutadas en el periodo de ejecución para valorar los alcances e impactos en los componentes de Operadores turísticos y Pescadores. 3. Hacer un estudio de las métricas de desempeño dentro del cronograma, el presupuesto y el alcance en los componentes de Operadores turísticos y Pescadores. 4. Organizar la información recolectada en herramienta digital. 5. Entregar un documenta técnico que dé cuenta de las actividades realizadas con sus respectivos resultados y soportes.</t>
  </si>
  <si>
    <t>CO1.REQ.6365877</t>
  </si>
  <si>
    <t>OPSP-VEX-0170-2024</t>
  </si>
  <si>
    <t>https://community.secop.gov.co/Public/Tendering/ContractNoticePhases/View?PPI=CO1.PPI.32353450&amp;isFromPublicArea=True&amp;isModal=False</t>
  </si>
  <si>
    <t xml:space="preserve">RADAMES ALEXANDER FERREIRA BARROS </t>
  </si>
  <si>
    <t>La presente orden tiene por objeto Prestar servicios en el marco del Convenio Especifico No 3051459 de 2022, suscrito entre Ecopetrol S.A y la Universidad del Magdalena, para el desarrollo de las siguientes actividades: 1.) Desarrollar el Módulo Manipulación de Alimentos en el grupo Punta Gallinas (La Guajira), en el marco del diplomado Diseño y Promoción de Productos y Servicio Turisticos.</t>
  </si>
  <si>
    <t>CO1.REQ.6365561</t>
  </si>
  <si>
    <t>OAG-VEX-0169-2024</t>
  </si>
  <si>
    <t>https://community.secop.gov.co/Public/Tendering/ContractNoticePhases/View?PPI=CO1.PPI.32350924&amp;isFromPublicArea=True&amp;isModal=False</t>
  </si>
  <si>
    <t>EFRAIN ENRIQUE OLIVOS CEBALLOS</t>
  </si>
  <si>
    <t xml:space="preserve">ROBERTH IVAN QUIROZ MANJARREZ </t>
  </si>
  <si>
    <t>La presente orden tiene por objeto Prestar servicios de apoyo a la gestión en el marco del contrato interadministrativo No. 0-204-2022 con la Corporación Autónoma Regional del Rio Grande de la Magdalena CORMAGDALENA y la Universidad del Magdalena, para desarrollar las siguientes actividades: 1. Apoyar en la elaboración de inventarios documentales de archivos del proyecto. 2. Realizar seguimiento a las notificaciones y documentación recibida en el correo del proyecto u otros medios y llevar archivo físico y digital de forma cronológica en concordancia con lo establecido por el director del proyecto. 3. Apoyar en la redacción de actas de inicio, suspensión y/o reinicio y las actas de reuniones requeridas en el marco de los proyectos ejecutados en el marco del Contrato Interadministrativo No. 204 de 2022. 4. Apoyar a la coordinadora del proyecto, en la entrega y recolección de documentos ante las otras dependencias de la Universidad del Magdalena y en las actividades administrativas designadas.</t>
  </si>
  <si>
    <t>CO1.REQ.6365303</t>
  </si>
  <si>
    <t>OAG-VEX-0168-2024</t>
  </si>
  <si>
    <t>https://community.secop.gov.co/Public/Tendering/ContractNoticePhases/View?PPI=CO1.PPI.32250086&amp;isFromPublicArea=True&amp;isModal=False</t>
  </si>
  <si>
    <t>La presente orden tiane por objeto: Prestar servicios en el marco del Convenio Específico No 3051459 de 2022, suscrito entre Ecopetrol S.A. y la Universidad del Magdalena, para el desarrollo de las siguientes actividades: 1.) Desarrollar el módulo de Atención al Cliente en el grupo de Media Luna en el municipio de Uribia (La Guajira); en el marco del diplomado Diseño y Promoción de Productos y Servicios Turísticos.</t>
  </si>
  <si>
    <t>CO1.REQ.6342360</t>
  </si>
  <si>
    <t>OAG-VEX-0167-2024</t>
  </si>
  <si>
    <t>https://community.secop.gov.co/Public/Tendering/ContractNoticePhases/View?PPI=CO1.PPI.32146083&amp;isFromPublicArea=True&amp;isModal=False</t>
  </si>
  <si>
    <t>SERVIENTREGA S.A.</t>
  </si>
  <si>
    <t>La presente orden tiene por objeto servicio de mensajeria express nacional, empaques y embalaje, para el envió de documentos y demás elementos que produzcan la Vicerrectoría de Extensión y Proyección Social, en el marco del Proyecto del Fondo de Extensión Desarrollo de acciones institucionales y alianzas con el entorno para fortalecer procesos de formación, investigación y extensión para la creación de valor social en el territorio. La propuesta hace parte integral de la presente orden.</t>
  </si>
  <si>
    <t>CO1.REQ.6319727</t>
  </si>
  <si>
    <t>OPS-VEX-0166-2024</t>
  </si>
  <si>
    <t>https://community.secop.gov.co/Public/Tendering/ContractNoticePhases/View?PPI=CO1.PPI.32118884&amp;isFromPublicArea=True&amp;isModal=False</t>
  </si>
  <si>
    <t>ANDRY ELEAN IGUARAN MEJIA</t>
  </si>
  <si>
    <t>La presente orden tiene por objeto: Prestar servicios profesionales en el marco del convenio interadministrativo N° CD-CI-SPL-001-2024 con el Municipio de Hatonuevo, Departamento de la guajira y la Universidad del Magdalena, para desarrollar las siguientes actividades: 1. Revisar los documentos que se van a priorizar e incluir en el Plan de Desarrollo municipal de Hatonuevo 2. Servir de enlace entre la alcaldía de Hatonuevo y la Universidad del Magdalena. 3. Consolidar el documento de los ejes estratégicos y diseño gráfico 4. Elaborar documento técnico de los lineamientos estratégicos para la formulación de políticas Públicas 5. Apoyo en la construcción del componente estratégico del sector ciudad vivienda y territorio. 6. Asociar programas de indicadores de producto asociado a la linea estratégica.</t>
  </si>
  <si>
    <t>CO1.REQ.6312792</t>
  </si>
  <si>
    <t>OPSP-VEX-0165-2024</t>
  </si>
  <si>
    <t>https://community.secop.gov.co/Public/Tendering/ContractNoticePhases/View?PPI=CO1.PPI.32116375&amp;isFromPublicArea=True&amp;isModal=False</t>
  </si>
  <si>
    <t>ANDREA CAROLINA GRANADOS ARANGO</t>
  </si>
  <si>
    <t>La presente orden tiene por objeto: Prestar servicios profesionales en el marco del Convenio Interadministrativo No. CD-CI-SPL-001-2024, celebrado entre Municipio de Hatonuevo, La Guajira y la Universidad del Magdalena, para el desarrollo de las siguientes actividades: 1. Proyectar los actos administrativos que se requieran durante la ejecución del proyecto 2 Apoyar a la supervisión en los aspectos juridicos. 3. Elaborar el documento técnico de la construcción del marco legal en el Plan de Desarrollo del Municipio de Hatonuevo La Guajira. 4. Elaborar proyecto de acuerdo 5. Proyectar respuestas a las consultas, peticiones, quejas y reclamos que se generen en el marco del convenio. 6. Elaborar informes del plan anticorrupción y de atención al ciudadano 7. Socializar las normas que regulan el tema. 8. Prestar asesoria juridica al equipo técnico de la normativa actual de conformidad con el plan anticorrupción 9. Las demás de su naturaleza que sean requeridas en la ejecución del proyecto.</t>
  </si>
  <si>
    <t>CO1.REQ.6313125</t>
  </si>
  <si>
    <t>OPSP-VEX-0164-2024</t>
  </si>
  <si>
    <t>https://community.secop.gov.co/Public/Tendering/ContractNoticePhases/View?PPI=CO1.PPI.31974952&amp;isFromPublicArea=True&amp;isModal=False</t>
  </si>
  <si>
    <t xml:space="preserve">LAURA MARIA CORREA GONZALEZ </t>
  </si>
  <si>
    <t>La presente orden tiene por objeto. Prestar servicios en el marco del Convenio Específico No 3051459 de 2022, suscrito entre Ecopetrol SA y la Universidad del Magdalena, para el desarrollo de las siguientes actividades: 1) Desarrollar el módulo Ingles para el Turismo en los grupos Cabecera 2 y Cabo de la Vela 2, Punta Gallinas y Media Luna, en el marco del diplomado Diseño y Promoción de Productos y Servicios Turisticos.</t>
  </si>
  <si>
    <t>CO1.REQ.6280570</t>
  </si>
  <si>
    <t>OAG-VEX-0163-2024</t>
  </si>
  <si>
    <t>https://community.secop.gov.co/Public/Tendering/ContractNoticePhases/View?PPI=CO1.PPI.31950648&amp;isFromPublicArea=True&amp;isModal=False</t>
  </si>
  <si>
    <t>DANIEL DAVID GRANADOS PARODI</t>
  </si>
  <si>
    <t>La presente orden tiene por objeto: Prestar servicios profesionales para el desarrollo de las siguientes actividades: 1). Revisar los registros del proceso de contratación, en las etapas precontractual, de ejecución contractual y post contractual vigencia 2023 de la Vicerrectoría de Extensión y Proyección Social y realizar informe del estado de cada acto administrativo para el proceso de auditoria institucional. 2). Apoyar en el cierre de procesos contractuales en la plataforma SECOP II y SIA OBSERVA de las ordenes suscritas en la vigencia 2023 de la Vicerrectoría de Extensión y Proyección Social 3). Realizar la organización del archivo digital de las órdenes de servicios apoyo a la gestión, compras y suministros suscritas por la Vicerrectoría de Extensión y Proyección Social, y presentar informe del estado del archivo. 4). Realizar el cuadro de seguimiento de los trámites administrativos y juridicos para la Vicerrectoría de extensión, para realizar informe de los tiempos que se generan en la elaboración de los tramites y plantear alternativas para agilizar los procesos, en los casos que se consideren. 5). Apoyar en el cargue de la documentación que se deba corregir o anexar a los procesos contractuales del año 2023.</t>
  </si>
  <si>
    <t>CO1.REQ.6275071</t>
  </si>
  <si>
    <t>OAG-VEX-0162-2024</t>
  </si>
  <si>
    <t>https://community.secop.gov.co/Public/Tendering/ContractNoticePhases/View?PPI=CO1.PPI.31950329&amp;isFromPublicArea=True&amp;isModal=False</t>
  </si>
  <si>
    <t>CO1.REQ.6274968</t>
  </si>
  <si>
    <t>OPSP-VEX-0161-2024</t>
  </si>
  <si>
    <t>https://community.secop.gov.co/Public/Tendering/ContractNoticePhases/View?PPI=CO1.PPI.31949234&amp;isFromPublicArea=True&amp;isModal=False</t>
  </si>
  <si>
    <t>CO1.REQ.6274734</t>
  </si>
  <si>
    <t>OPSP-VEX-0160-2024</t>
  </si>
  <si>
    <t>https://community.secop.gov.co/Public/Tendering/ContractNoticePhases/View?PPI=CO1.PPI.31948703&amp;isFromPublicArea=True&amp;isModal=False</t>
  </si>
  <si>
    <t>CO1.REQ.6274690</t>
  </si>
  <si>
    <t>OPSP-VEX-0159-2024</t>
  </si>
  <si>
    <t>https://community.secop.gov.co/Public/Tendering/ContractNoticePhases/View?PPI=CO1.PPI.31937073&amp;isFromPublicArea=True&amp;isModal=False</t>
  </si>
  <si>
    <t>WILMER ARIEL ECHAVARRIA PARDO</t>
  </si>
  <si>
    <t>Prestar servicios profesionales en el marco de la Orden de Servicio N° 8000004587 celebrada entre PAREX RESOURCES y la Universidad del Magdalena para el desarrollo de las siguientes actividades: 1. Realizar revisión de actos administrativos que se generen en el marco del proyecto. 2. Proyectar minutas contractuales para proveedores, personal de apoyo y profesional que se requiera en el marco del proyecto. 3. Revisar y aprobar los documentos contractuales de personas naturales y jurídicas que se requieran en el marco del proyecto.</t>
  </si>
  <si>
    <t>CO1.REQ.6272754</t>
  </si>
  <si>
    <t>OPSP-VEX-0158-2024</t>
  </si>
  <si>
    <t>https://community.secop.gov.co/Public/Tendering/ContractNoticePhases/View?PPI=CO1.PPI.31930028&amp;isFromPublicArea=True&amp;isModal=False</t>
  </si>
  <si>
    <t>La presente orden tiene por objeto: PRESTACION DE SERVICIOS LOGISTICOS PARA LA REALIZACION DEL NCUENTRO DE GRADUADOS INDIGENAS Y DE INGENIEROS AGRONOMOS GRADUADOS HACE 50 AÑOS Y DEL LANZAMIENTO DEL PORTAFOLIO DE SERVICIOS DE LA UNIVERSIDAD DEL MAGDALENA, En desarrollo del anterior objeto contractual, el contratista se obliga a disponer al servicio de la Universidad del Magdalena, los siguientes bienes y servicios Para el evento encuentro de graduados indigenas y de ingenieros agrónomos graduados hace 50 años se suministraran 140 almuerzos tipo buffet incluye (2 proteinas, 2 carbohidratos, ensalada, postre, bebida y menaje para el servicio) 140 coctel de bienvenida 2 picadas surtidas (deditos, empanaditas, bolitas de carnes) 1 estación de agua, café, aromática, galletas, mezcladores, azúcar, esplenda para 100 personas 1 estación de agua, café, aromática, galletas, mezcladores, azúcar, esplenda para 40 personas. 10 meseros para las actividades 15 refrigerios para grupos culturales Para el evento lanzamiento del portafolio de servicios de la Universidad Del Magdalena se suministrarán 105 Almuerzo tipo buffet incluye (2 proteínas, 2 carbohidratos, ensalada, postre, bebida y menaje para el servicio) 105 coctel de bienvenida. 1 estación de agua café, aromática, galletas, mezcladores, azúcar, esplenda para 100 personas 10 meseros para las actividades 105 refrigerios Las solicitudes de los servicios deberán ser atendidas con celeridad e inmediatez, y estas podrán realizarse de manera verbal, por via telefónica, por escrito, través de correo electrónico y/o cualquier App de mensajeria instantánea, especificando el tipo de actividad o evento, evento, el sitio de la realización, el número de personas a atender y los servicios requeridos para la realización del mismo Las especificaciones técnicas y las cantidades de los bienes y servicios a contratar se encuentran descritas en el formato de oferta económica.</t>
  </si>
  <si>
    <t>CO1.REQ.6271109</t>
  </si>
  <si>
    <t>OPS-VEX-0157-2024</t>
  </si>
  <si>
    <t>https://community.secop.gov.co/Public/Tendering/ContractNoticePhases/View?PPI=CO1.PPI.31921035&amp;isFromPublicArea=True&amp;isModal=False</t>
  </si>
  <si>
    <t>La presente orden tiene por objeto el servicio de impresiones a color y a blanco y negro necesarios para el desarrollo de las actividades requeridas para el cumplimiento de los indicadores de la Vicerrectoria de Extensión y Proyección Social y el logro de los objetivos institucionales. La propuesta hace parte integral de la presente orden. Con las siguientes especificaciones:</t>
  </si>
  <si>
    <t>CO1.REQ.6268793</t>
  </si>
  <si>
    <t>OPS-VEX-0156-2024</t>
  </si>
  <si>
    <t>https://community.secop.gov.co/Public/Tendering/ContractNoticePhases/View?PPI=CO1.PPI.31902898&amp;isFromPublicArea=True&amp;isModal=False</t>
  </si>
  <si>
    <t>Prestar servicios profesionales en el marco del Convenio Interadministrativo No. 2360 de 2023 celebrado entre LA NACIÓN - MINISTERIO DEL INTERIOR y la Universidad del Magdalena para: 1. Colaborar en la construcción de propuestas pedagógicas para el fortalecimiento de capacidades del sector interreligioso priorizando la formación sobre políticas públicas desarrolladas a su favor e implementación de espacios, incluye Promoción de espacios de relacionamiento e interacción para el alcance de objetivos comunes y Fortalecimiento del aporte a la paz, el perdón y la reconciliación. 2 Trabajar en la implementación de un mapeo y caracterización de la labor cultural, social, cultural, educativa, de convivencia, de paz, reconciliación y enfoque diferencial de las entidades religiosas y sus organizaciones. 3. Contribuir en el desarrollo de un plan de información y divulgación nación-territorio bajo una estrategia de participación social e interinstitucional de las acciones implementadas para la garantia del derecho a la igualdad y libertad religiosa y de cultos. 4. Apoyar en la construcción de un documento analitico cuantitativo y cualitativo de los resultados de caracterización realizada a entidades religiosas u organizaciones del sector religioso de la Región Caribe 5. Coadyuvar en la construcción de un documento de identificación de avances de la implementación de la política pública de libertad religiosa y de cultos nacional 6 apoyar la construcción de un documento que recoja la descripción de adopción de politica pública de libertad religiosa y de cultos en departamentos y distritos del pais y propuesta de articulación con miras al cumplimiento del artículo 312 de la ley 2294 de 2023</t>
  </si>
  <si>
    <t>CO1.REQ.6265464</t>
  </si>
  <si>
    <t>OPSP-VEX-0155-2024</t>
  </si>
  <si>
    <t>https://community.secop.gov.co/Public/Tendering/ContractNoticePhases/View?PPI=CO1.PPI.31901715&amp;isFromPublicArea=True&amp;isModal=False</t>
  </si>
  <si>
    <t>Prestar servicios profesionales en el marco del Convenio Interadministrativo No. 2360 de 2023 celebrado entre LA NACIÓN - MINISTERIO DEL INTERIOR y la Universidad del Magdalena para: 1. Asesorar el diseño de una estrategia de No Discriminación (Nación Territorio), Incluye: Estrategia para la adopción de medidas efectivas en la prevención de ataques al derecho de la libertad religiosa y de cultos e identificación de los efectos multiplicadores positivos que un accionar de las entidades religiosas y sus organizaciones desencadene sobre los ODS. 2. Asesorar en la estructuración e implementación de actividades de fortalecimiento de capacidades del sector interreligioso priorizando la formación sobre politicas públicas desarrolladas a su favor e implementación de espacios, incluye Promoción de espacios de relacionamiento e interacción para el alcance de objetivos comunes y Fortalecimiento del aporte a la paz, el perdón y la reconciliación. 3. Asesorar en la implementación de un Banco de Iniciativas Sociales Interreligiosas BIIR para fortalecer el aporte social de las organizaciones religiosas en favor de las comunidades, apoyando económicamente las iniciativas sociales interreligiosas que constituyan buenas prácticas. 4. Asesorar la implementación de un mapeo y caracterización de la labor cultural, social, cultural, educativa, de convivencia, de paz, reconciliación y enfoque diferencial de las entidades religiosas y sus organizaciones. 5. Asesorar en la implementación de acciones de articulación de Sector Educativo, la Dirección de Asuntos Religiosos y Sector Interreligioso en el marco de desarrollo de la Red Académica. 6. Asesorar en el desarrollo de un plan de información y divulgación nación-territorio bajo una estrategia de participación social e interinstitucional de las acciones implementadas para la garantia del derecho a la igualdad y libertad religiosa y de cultos.</t>
  </si>
  <si>
    <t>CO1.REQ.6264876</t>
  </si>
  <si>
    <t>OPSP-VEX-0154-2024</t>
  </si>
  <si>
    <t>https://community.secop.gov.co/Public/Tendering/ContractNoticePhases/View?PPI=CO1.PPI.31886709&amp;isFromPublicArea=True&amp;isModal=False</t>
  </si>
  <si>
    <t xml:space="preserve">GISSETT JOHANA BORREGO JUVINAO </t>
  </si>
  <si>
    <t>Prestar servicios profesionales en el marco del Convenio Interadministrativo No. 2360 de 2023 celebrado entre LA NACIÓN - MINISTERIO DEL INTERIOR y la Universidad del Magdalena para: 1. Apoyar el proceso de convocatoria cuyo objeto es "Financiar nueve (9) iniciativas, que sean presentadas por las entidades religiosas u organizaciones del sector religioso, que cumplan con los requisitos contemplados en los términos de referencia de la convocatoria para el sector religioso en la vigencia 2024 del Banco de Iniciativas Interreligiosas -BIIR, de la Dirección de Asuntos religiosos DAR, del Ministerio del Interior". 2. Apoyar la construcción de información asociada a los productos esperados de la convocatoria para implementación del Banco de iniciativas interreligiosas BIIR-2024. 3. Realizar Acompañamiento Técnico al Desarrollo de las iniciativas seleccionadas por el Comité Asesor del Banco de Proyectos del Ministerio del interior, en el marco de la convocatoria para implementación del Banco de iniciativas interreligiosas BIIR-2024. 4. Apoyar la construcción de informes de seguimiento técnico a la implementación de las iniciativas seleccionadas por el Comité Asesor del Banco de Proyectos del Ministerio del interior, en el marco de la convocatoria para implementación del Banco de iniciativas interreligiosas BIIR-2024. 5 Atender las demás solicitudes que realice el director del convenio en el marco de su ejecución.</t>
  </si>
  <si>
    <t>CO1.REQ.6262058</t>
  </si>
  <si>
    <t>OPSP-VEX-0153-2024</t>
  </si>
  <si>
    <t>https://community.secop.gov.co/Public/Tendering/ContractNoticePhases/View?PPI=CO1.PPI.31797534&amp;isFromPublicArea=True&amp;isModal=False</t>
  </si>
  <si>
    <t>EDWIN CAUSADO RODRIGUEZ</t>
  </si>
  <si>
    <t xml:space="preserve">123 - 32123 </t>
  </si>
  <si>
    <t>XHLAR S.A.S</t>
  </si>
  <si>
    <t>La presente orden tiene por objeto: Prestar los servicios tecnológicos de un servidor virtual privado (VPS - virtual private server), que permita proponer un nuevo proceso de comercialización a través de medios digitales, tales como e-comerce, market place e inbound marketing para el desarrollo de la actividad MGA 3.1.3 del objetivo 3 (Plantear modelos de negocios y planes de comercialización de Queso Costeño a nivel nacional e internacional) del proyecto BPIN 2020000100116: "Fortalecimiento de la capacidad productiva y comercial de la cadena de suministro del Queso Costeño en las subregiones Del caribe colombiano, departamentos De Magdalena, Córdoba, La Guajira".</t>
  </si>
  <si>
    <t>CO1.REQ.6249468</t>
  </si>
  <si>
    <t>OPS-VEX-0152-2024</t>
  </si>
  <si>
    <t>https://community.secop.gov.co/Public/Tendering/ContractNoticePhases/View?PPI=CO1.PPI.31867163&amp;isFromPublicArea=True&amp;isModal=False</t>
  </si>
  <si>
    <t>La presente orden tiene por objeto LA PRESTACIÓN DE SERVICIOS DE APOYO LOGISTICO EN EL MARCO DE LA EJECUCIÓN DEL CONVENIO INTERADMINISTRATIVO N° CD-CI- SPL-001-2024. En desarrollo del antenor objeto contractual, el contratista se obliga a disponer al servicio de la Universidad del Magdalena, los siguientes bienes y servicios: 1. Sillas para 15 mesas de participación aproximadamente (100 sillas por mesa) 2 Mesa para 15 mesas de participación aproximadamente (15 mesas para cada evento) 3 Estaciones de agua y café para 15 mesas 4. Refrigerios (horneado o frito o sandwich + bebida) para las 15 mesas 5. Servicios de perifoneo de las mesas municipales (15 mesas) 6 Servicio de transporte para ocho miembros del equipo técnico que asistirá a los 9 mesas zona rural resguardos, veredas y corregimientos (servicio en vehiculos tipo camioneta 4x4 modelos superiores a 2005, incluye conductor) para lo cual se dispondran 2 vehiculos, por tanto corresponde a 18 viajes 7. Servicio de transporte para miembros de la administración de Municipal que asistirá a las 9 mesas zona rural resguardos, veredas y corregimientos (servicio en vehiculos tipo camioneta 4x4 modelos superiores a 2005, incluye conductor), para lo cual se dispondrá de 4 vehiculos es decir 36 viajes 8. Servicios de alimentación (desayunos y almuerzos) para miembros de la administración que participaran en las mesas zona rural - resguardos, veredas y corregimientos 9 Servicio de alimentación (desayunos y almuerzos) para miembros del equipo técnico durante 10 días, es decir, 80 servicioS 10. Servicio de hospedaje para 8 miembros del equipo técnico durante 10 dias, es decir, 80 servicios 11. Formatos de recolección de información en mesas y listados de asistencia impresos full color (10 páginas) 12 Impresión de Habladores (con nombres de las mesas y miembros de mesa principal) en cartón paja de 1/8 13. Pancartas rollup o Pendón para mesas 14. Chalecos distintivos con imagen institucional para identificar el equipo 15. Mapas del municipio ploteados, para utilizar en cada mesa</t>
  </si>
  <si>
    <t>CO1.REQ.6258347</t>
  </si>
  <si>
    <t>OPS-VEX-0151-2024</t>
  </si>
  <si>
    <t>https://community.secop.gov.co/Public/Tendering/ContractNoticePhases/View?PPI=CO1.PPI.31853374&amp;isFromPublicArea=True&amp;isModal=False</t>
  </si>
  <si>
    <t>La presente orden tiene por objeto el servicio de alquiler de cuatro (4) módulos metálicos de 20ft (6m aprox.) adecuados para almacenar las cajas codificadas que contienen los formatos de campo del Proyecto SEPEC, los cuales se hace necesario por la naturaleza del contrato conservar los formatos de la vigencia del último año de ejecución del proyecto suscrito entre la Autoridad Nacional de Acuicultura y Pesca - AUNAP y la Universidad del Magdalena, en el marco del FONDO DE EXTENSION -Promoción de alianzas público y privadas, cooperación nacional e internacional para la creación de valor social en el territorio - Nación Transferencias. La propuesta hace parte integral de la presente orden.</t>
  </si>
  <si>
    <t>CO1.REQ.6253977</t>
  </si>
  <si>
    <t>OPS-VEX-0150-2024</t>
  </si>
  <si>
    <t>https://community.secop.gov.co/Public/Tendering/ContractNoticePhases/View?PPI=CO1.PPI.31822725&amp;isFromPublicArea=True&amp;isModal=False</t>
  </si>
  <si>
    <t xml:space="preserve">CARLOS DE LOS REYES CAMARGO CERVANTES </t>
  </si>
  <si>
    <t>La presente orden tiene por objeto Prestar servicios profesionales en el marco del Convenio Interadministrativo No 2360 de 2023 celebrado entre LA NACIÓN MINISTERIO DEL INTERIOR y la Universidad del Magdalena, para desarrollar las siguientes actividades 1 Dirigir la ejecución del convenio de forma integral, velando en todo momento se cumpla con el objeto contractual del mismo. 2. Informar periódicamente al supervisor del convenio sobre avance o retrasos en su ejecución 3. Realizar seguimiento y control oportuno a la construcción de los productos del convenio por parte de los profesionales contratados para tal fin 4. Orientar al equipo de profesionales contratados en las tareas y/o actividades a que haya lugar para la construcción de los productos esperados. 5. Apoyar en la revisión de los informes que presenten los profesionales contratados para el cumplimiento del Convenio Interadministrativo No 2360 de 2023, mediante un visto bueno. 6. Participar en las reuniones y/o comités solicitados por el ministerio para hacer seguimiento a la ejecución del convenio. 7. Participar en todos los espacios de socialización, coordinación, validación y concertación de los productos esperados de acuerdo con el plan de trabajo aprobado.</t>
  </si>
  <si>
    <t>CO1.REQ.6246358</t>
  </si>
  <si>
    <t>OPSP-VEX-0149-2024</t>
  </si>
  <si>
    <t>https://community.secop.gov.co/Public/Tendering/ContractNoticePhases/View?PPI=CO1.PPI.31698152&amp;isFromPublicArea=True&amp;isModal=False</t>
  </si>
  <si>
    <t>ROBERTO AGUAS NUÑEZ</t>
  </si>
  <si>
    <t>191 - 1924</t>
  </si>
  <si>
    <t>JOSE DAVID MOLINA HERNANDEZ</t>
  </si>
  <si>
    <t>La presente orden tiene por objeto: Prestar sus servicios profesionales independientes como ANIMADOR en marco del desarrollo de la actividad MGA 2.1.2 en el desarrollo de las actividades propias del proyecto denominado "Fortalecimiento de habilidades y competencias comunicativas, investigativas y tecnológicas alrededor de la memoria histórica y cultural en niños, adolescentes y jóvenes del departamento del Cesar" cumpliendo con las siguientes actividades: 1) Diseñar las piezas gráficas de los productos RA RV del proyecto. 2) Realizar cinco animaciones 3D de los personajes modelados del universo Piragua para los productos RA y RV. 3) Participar de las reuniones que le sean designadas por líderes y supervisor y atender las sugerencias del proyecto. 4) Entregar sus avances en los diferentes formatos que requiera el proyecto. 5) Realizar un documento final con todos los entregables y avances solicitados en la orden.</t>
  </si>
  <si>
    <t>CO1.REQ.6222670</t>
  </si>
  <si>
    <t>OPSP-VEX-0148-2024</t>
  </si>
  <si>
    <t>https://community.secop.gov.co/Public/Tendering/ContractNoticePhases/View?PPI=CO1.PPI.31721636&amp;isFromPublicArea=True&amp;isModal=False</t>
  </si>
  <si>
    <t>GESTION DEL DESARROLLO TERRITORIAL SOSTENIBLE S.A.S.</t>
  </si>
  <si>
    <t>La presente orden tiene por objeto el servicio de apoyo logístico (suministro de alimentos y bebidas, 'sonido, sillas, mesas, servicio de estacion de agua y café y servicio de transporte), requeridos para el desarrollo de 15 eventos que se llevaran a cabo durante la ejecucion del proyecto, en el marco del contrato Interadministrativo No 020-2024 suscrito entre la Universidad del Magdalena y el departamento de la Guajira, el cual tiene por objeto "CONTRATAR LOS RECURSOS TÉCNICOS, JURÍDICOS, ADMINISTRATIVOS Y FINANCIEROS PARA EL PROCESO DE FORMULACIÓN DEL PLAN DE DESARROLLO DEPARTAMENTAL DE LA GUAJIRA". La propuesta hace parte integral de la presente orden.</t>
  </si>
  <si>
    <t>CO1.REQ.6222961</t>
  </si>
  <si>
    <t>OPS-VEX-0147-2024</t>
  </si>
  <si>
    <t>https://community.secop.gov.co/Public/Tendering/ContractNoticePhases/View?PPI=CO1.PPI.31660401&amp;isFromPublicArea=True&amp;isModal=False</t>
  </si>
  <si>
    <t>192 - 2024</t>
  </si>
  <si>
    <t>La presente orden tiene por objeto: Prestar el Servicio logístico de transporte, alimentación y hospedaje para la movilización de investigadores en los municipios de acción e intervención con el objeto de realizar salida de campo para el desarrollo del proyecto BPIN 2019000100064 denominado: "Fortalecimiento de habilidades y competencias comunicativas, investigativas y tecnológicas alrededor de la memoria histórica y cultural en niños, adolescentes y jóvenes del departamento del Cesar"</t>
  </si>
  <si>
    <t>CO1.REQ.6211473</t>
  </si>
  <si>
    <t>OPS-VEX-0146-2024</t>
  </si>
  <si>
    <t>https://community.secop.gov.co/Public/Tendering/ContractNoticePhases/View?PPI=CO1.PPI.31718053&amp;isFromPublicArea=True&amp;isModal=False</t>
  </si>
  <si>
    <t>JANINA GARCIA ECHEVERRIA</t>
  </si>
  <si>
    <t>La presente orden tiene por objeto: 1. Apoyar en la planeación, consolidación y seguimiento oportuno a la ejecución del calendario de exposiciones, talleres, charlas, conferencias ciclos de cine, y demás actividades culturales y/o educativas que se coordinan desde la Dirección de Proyección Cultural en la casa Museo Gabriel García Márquez 2. Brindar apoyo a la elaboración, puesta en marcha y seguimiento oportuno de estrategias y campañas encaminadas a generar un optimo posicionamiento de la Casa Museo GGM a nivel local, regional, nacional e internacional. 3. Brindar apoyo en la planeación, ejecución y seguimiento de los aspectos logisticos requeridos para el desarrollo de eventos, actividades de relaciones públicas, exposiciones, y demás actividades y/o eventos realizados en el marco de la Dirección de Proyección Cultural en la casa Museo Gabriel García Márquez. 4. Realizar la proyección de informes consolidados de seguimiento, efectividad y eficiencia de las actividades número de beneficiarios y estrategias desarrolladas, con la finalidad de presentario mensualmente a la Dirección de Proyección Cultural en la casa Museo Gabriel Garcia Márquez. 5. Organizar, consolidar y entregar oportunamente los insumos requeridos para la elaboración del reporte de los indicadores, relacionada con las acciones de la Casa Museo GGM aportantes al proyecto asociado del Plan de Acción de la Vicerrectoria de Extensión y Proyección social, plan de desarrollo y demás planes de gestión institucional, así como insumos para los informes de la Dirección de Proyección Cultural para la Acreditación de los programas y la Acreditación Institucional.</t>
  </si>
  <si>
    <t>CO1.REQ.6222101</t>
  </si>
  <si>
    <t>OAG-VEX-0145-2024</t>
  </si>
  <si>
    <t>https://community.secop.gov.co/Public/Tendering/ContractNoticePhases/View?PPI=CO1.PPI.31604959&amp;isFromPublicArea=True&amp;isModal=False</t>
  </si>
  <si>
    <t>JAIME ALBERTO MORON CARDENAS</t>
  </si>
  <si>
    <t>ELIANA RAQUEL CASTELLANOS BOTTO</t>
  </si>
  <si>
    <t>La presente orden tiene por objeto: Prestar servicios profesionales en el marco del Convenio No. 7000000013 de 2021, celebrado entre CENIT LOGÍSTICA Y TRANSPORTE DE HIDROCARBUROS S.A.S y la Universidad del Magdalena, para el desarrollo de las siguientes actividades: 1. Registrar ordenes de servicios en las plataformas Sistema Integral de Auditorias SIA OBSERVA, Sistema Electrónico para la Contratación Pública - SECOP II y Sistema de información y Gestión del Empleo Público SIGEP II. 2. Registrar los pagos de las ordenes de servicios en las plataformas SIA OBSERVA Y SECOP II. 3. Elaborar y actualizar la matriz de los procesos contractuales. 4. Rendir informes mensuales o cuando el supervisor así lo requiera, sobre las actividades desarrolladas en cumplimiento de la orden de prestación de servicios.</t>
  </si>
  <si>
    <t>CO1.REQ.6195335</t>
  </si>
  <si>
    <t>OPSP-VEX-0144-2024</t>
  </si>
  <si>
    <t>https://community.secop.gov.co/Public/Tendering/ContractNoticePhases/View?PPI=CO1.PPI.31604404&amp;isFromPublicArea=True&amp;isModal=False</t>
  </si>
  <si>
    <t>ALBANIS ISABEL OROZCO PULIDO</t>
  </si>
  <si>
    <t>La presente orden tiene por objeto: Prestar servicios profesionales en el marco del Convenio Específico No. 3051459 de 2022, suscrito entre Ecopetrol S.A y la Universidad del Magdalena, para el desarrollo de las siguientes actividades 1). Desarrollar el módulo de Primeros Auxilios en el grupo 1 del Cabo de la Vela, grupo 2 Cabecera, grupo Punta Gallinas y Media Luna, en el departamento de La Guajira.</t>
  </si>
  <si>
    <t>CO1.REQ.6194987</t>
  </si>
  <si>
    <t>OPSP-VEX-0143-2024</t>
  </si>
  <si>
    <t>https://community.secop.gov.co/Public/Tendering/ContractNoticePhases/View?PPI=CO1.PPI.31603250&amp;isFromPublicArea=True&amp;isModal=False</t>
  </si>
  <si>
    <t>SELYOMAR GOMEZ PALLARES</t>
  </si>
  <si>
    <t>La presente orden tiene por objeto: Prestar servicios profesionales en el marco del Plan de Acción 2024, para el desarrollo de las siguientes actividades: 1. Elaborar y gestionar el cronograma de sesiones de formación en el marco del Programa de Alfabetización y Educación Básica y Media para Adultos, así mismo, realizar seguimiento al cumplimiento y desarrollo de este. 2. Gestionar y brindar apoyo en aspectos logísticos y demás requeridos, con la finalidad de garantizar el óptimo desarrollo de las sesiones formativas del Programa de Alfabetización y Educación Básica y Media para Adultos. 3. Presentar informes mensuales del avance del proceso de formación del Programa de Alfabetización y Educación Básica y Media para Adultos. 4. Organizar, consolidar y entregar oportunamente los insumos requeridos para la elaboración del reporte de los indicadores. relacionada con las acciones de la Direccion de Desarrollo Social y Productivo aportantes al proyecto asociado del Plan de Acción de la Vicerrectoria de Extensión y Proyección social, plan de desarrollo y demas planes de gestion institucional que se requieran.</t>
  </si>
  <si>
    <t>CO1.REQ.6194821</t>
  </si>
  <si>
    <t>OPSP-VEX-0142-2024</t>
  </si>
  <si>
    <t>https://community.secop.gov.co/Public/Tendering/ContractNoticePhases/View?PPI=CO1.PPI.31602806&amp;isFromPublicArea=True&amp;isModal=False</t>
  </si>
  <si>
    <t>NATALIA MARLEN LAFAURIE PALACIO</t>
  </si>
  <si>
    <t>La presente orden tiene por objeto: Prestar servicios profesionales en el marco de la Orden de Servicio No. 8000004584, suscrita entre Parex Resources y la Universidad del Magdalena, para el desarrollo de las siguientes actividades 1). Realizar proyección de términos de referencia para la convocatoria de los docentes. 2). Acompañar el proceso de alistamiento del diplomado. 3). Apoyar en proceso de selección de los beneficiarios del proyecto. 4). Apoyar en la elaboración del plan de trabajo del proyecto.</t>
  </si>
  <si>
    <t>CO1.REQ.6194617</t>
  </si>
  <si>
    <t>OPSP-VEX-0141-2024</t>
  </si>
  <si>
    <t>https://community.secop.gov.co/Public/Tendering/ContractNoticePhases/View?PPI=CO1.PPI.31518565&amp;isFromPublicArea=True&amp;isModal=False</t>
  </si>
  <si>
    <t>NICOLAS RAUL HERAZO THERAN</t>
  </si>
  <si>
    <t>La presente orden tiene por objeto: Prestar servicios profesionales en el marco del Convenio Interadministrativo No. CD-CI-SPL-001-2024, celebrado entre Municipio de Hatonuevo, La Guajira y la Universidad del Magdalena, para el desarrollo de las siguientes actividades: 1. Construir la línea estratégica cambio por la transformación productiva y gestión ambiental y ordenamiento territorial 2. Realizar el diagnostico de los sectores: Comercio, industria y turismo; agricultura y desarrollo rural; Ciencia Tecnología e Innovación, Ordenamiento territorial y ambiente 3. Brindar acompañamiento al proceso de divulgación y socialización del plan plurianual del plan de desarrollo.</t>
  </si>
  <si>
    <t>CO1.REQ.6174632</t>
  </si>
  <si>
    <t>OPSP-VEX-0140-2024</t>
  </si>
  <si>
    <t>https://community.secop.gov.co/Public/Tendering/ContractNoticePhases/View?PPI=CO1.PPI.31520165&amp;isFromPublicArea=True&amp;isModal=False</t>
  </si>
  <si>
    <t>COOP MEDICA DEL VALLE Y DE PROFESIONALES DE COLOMBIA COOMEVA</t>
  </si>
  <si>
    <t>La presente orden tiene por objeto el servicio para la realización de cursos virtuales en formación cooperativa y formación en competencias profesionales y personales, para el desarrollo del Ciclo de formación para el entorno laboral - Pre-prácticas, con la finalidad de capacitar a los estudiantes de preprácticas semestrales e intersemestrales del periodo 20241, como pre-requisito de carácter obligatorio para el proceso de practicas profesionales. La propuesta hace parte integral de la presente orden. Especificaciones de los cursos virtuales: Uso de Plataforma con disponibilidad 24/7, desarrollo de contenidos, creación y matricula de 1.800 de usuarios, envio de notificaciones y motivaciones, soporte de ususarios y certificaciones. Se puede acceder a través de computador, Tablet o celular:HABILIDADES GERENCIALES: Contiene los Modulos de: 1: Liderazgo estratégico. 2: Resolución de conflictos. Modulo 3: Comunicación asertiva organizacional y 4: Equipos hibridos de alto rendimiento. START WORKING: Contiene los Modulos de: 1: Hoja de vida institucional para prácticas empresariales, Enfrentarse a una oferta laboral, Aplicación pruebas psicotécnicas, Seguridad y responsabilidad en el Trabajo. Modulo 2: Master class grupo de 100 estudiantes, Vía teams fogeo de entrevista Cantidad de grupos 8 y Conferencia como tener una entrevista de trabajo exitosa desafio y oportunidades de la formación laboral en los entornos Vuca. TU MENTE, TU PODER: Contiene los Modulos: 1: Inteligencia emocional y 2: Integridad.</t>
  </si>
  <si>
    <t>CO1.REQ.6175119</t>
  </si>
  <si>
    <t>OPS-VEX-0139-2024</t>
  </si>
  <si>
    <t>https://community.secop.gov.co/Public/Tendering/ContractNoticePhases/View?PPI=CO1.PPI.31466473&amp;isFromPublicArea=True&amp;isModal=False</t>
  </si>
  <si>
    <t>SANDRA MILENA NOGUERA YANES</t>
  </si>
  <si>
    <t>La presente orden tiene por objeto: Prestar sus servicios profesionales independientes como personal de apoyo community manager para el desarrollo de las actividades propias del proyecto BPIN 2019000100064 denominado: "Fortalecimiento de habilidades y competencias comunicativas, investigativas y tecnológicas alrededor de la memoria histórica y cultural en niños, adolescentes y jóvenes del departamento del Cesar" cumpliendo con las siguientes actividades: 1) Administrar y difundir material promocional, informativo y representativo de los resultados del proyecto en sus redes sociales y demás plataformas online. 2) Cumplir con los lineamientos de la propuesta comunicativa y estética del uso, manejo e imagen del proyecto en las redes y demás plataformas online. 3) Entregar dos informes del material audiovisual grafico editado, organizado y graficado y debe publicarlo en las redes sociales y demás plataformas online del proyecto. 4) Debe compartir y socializar mensualmente la programación de contenido para que el investigador principal de aval de ser publicadas. 5) Cumplir a cabalidad con los planes de trabajo mensuales relacionados con el objeto del contrato los cuales, son entregados por directores y/o supervisor. 6) Desarrollar un informe de comunicación y divulgación como aporte al informe final.</t>
  </si>
  <si>
    <t>CO1.REQ.6175077</t>
  </si>
  <si>
    <t>OPSP-VEX-0138-2024</t>
  </si>
  <si>
    <t>https://community.secop.gov.co/Public/Tendering/ContractNoticePhases/View?PPI=CO1.PPI.31517479&amp;isFromPublicArea=True&amp;isModal=False</t>
  </si>
  <si>
    <t>CRISTIAN ANDRES HERNANDEZ ARENILLA</t>
  </si>
  <si>
    <t>La presente orden tiene por objeto: Prestar servicios profesionales en el marco del Convenio Interadministrativo No. CD-CI-SPL-001-2024, celebrado entre Municipio de Hatonuevo, La Guajira y la Universidad del Magdalena, para el desarrollo de las siguientes actividades: 1. Construir con el profesional social el mapeo de actores. 2. Hacer el documento de sistematización de participación y dialogo social. 3, Garantizar la participación de los actores en el proceso de divulgación y socialización del plan plurianual del Plan de Desarrollo Departamental. 4. Realizar la construcción de la sección de participación ciudadana en el documento técnico del Plan de Desarrollo.</t>
  </si>
  <si>
    <t>CO1.REQ.6174503</t>
  </si>
  <si>
    <t>OPSP-VEX-0137-2024</t>
  </si>
  <si>
    <t>https://community.secop.gov.co/Public/Tendering/ContractNoticePhases/View?PPI=CO1.PPI.31494098&amp;isFromPublicArea=True&amp;isModal=False</t>
  </si>
  <si>
    <t>CRISTIAN EDUARDO CARREÑO MARTINEZ</t>
  </si>
  <si>
    <t>Prestar servicios profesionales en el marco de la ejecución del Convenio Interadministrativo N° CD-CI-SPL-001-2024, para el desarrollo de las siguientes actividades: 1. Apoyar en el proceso de priorización de las inversiones con cargo del sistema general de regallas. 2. Realización de diagnóstico de los sectores: Gobernanza, desempeño territorial y convergencia. 3. construcción de documentos técnicos en las lineas de transformación productiva. 4. Construccion de documentos diagnóstico en articulación de los objetivos desarrollo sostenible con el Plan De desarrollo Municipal.</t>
  </si>
  <si>
    <t>CO1.REQ.6169161</t>
  </si>
  <si>
    <t>OPSP-VEX-0136-2024</t>
  </si>
  <si>
    <t>https://community.secop.gov.co/Public/Tendering/ContractNoticePhases/View?PPI=CO1.PPI.31492976&amp;isFromPublicArea=True&amp;isModal=False</t>
  </si>
  <si>
    <t>La presente orden tiene por objeto prestar servicios profesionales en el marco del Plan de Acción 2024, para el desarrollo de las siguientes actividades: 1. Planificación de talleres para catálogo de servicios de la Vicerrectoria de Extensión Proyección Social. 2. Diseño de metodologia talleres para catálogo Vicerrectoria de Extension y Proyección Social 3. Realización de talleres internos y sector externo para catálogo de servicios de la Vicerrectoria de Extensión y Proyección Social. 4. Informe de realización de talleres para catálogo de servicios de la Vicerrectoria de Extensión y Proyección Social</t>
  </si>
  <si>
    <t>CO1.REQ.6169135</t>
  </si>
  <si>
    <t>OPSP-VEX-0135-2024</t>
  </si>
  <si>
    <t>https://community.secop.gov.co/Public/Tendering/ContractNoticePhases/View?PPI=CO1.PPI.31490569&amp;isFromPublicArea=True&amp;isModal=False</t>
  </si>
  <si>
    <t>SARAI DAYANA RIBÓN REALES</t>
  </si>
  <si>
    <t>La presente orden tiene por objeto: Prestar servicios en el marco del Convenio Específico No 3051459 de 2022, suscrito entre Ecopetrol S.A y la Universidad del Magdalena, para el desarrollo de las siguientes actividades: 1.) Desarrollar el módulo E-Commerce en el marco del diplomado Diseño y Promoción de Productos y Servicio Turisticos</t>
  </si>
  <si>
    <t>CO1.REQ.6169114</t>
  </si>
  <si>
    <t>OAG-VEX-0134-2024</t>
  </si>
  <si>
    <t>https://community.secop.gov.co/Public/Tendering/ContractNoticePhases/View?PPI=CO1.PPI.31489880&amp;isFromPublicArea=True&amp;isModal=False</t>
  </si>
  <si>
    <t>LINY LENA DE ANGEL MORA</t>
  </si>
  <si>
    <t>La presente orden tiene por objeto prestar los servicios de apoyo a la gestión en el marco del Convenio Interadministrativo N° CD-CI-SPL-001-2024 con el Municipio de Hatonuevo, Departamento de la Guajira y la Universidad del Magdalena, para desarrollar las siguientes actividades: 1. Apoyar a la coordinación técnica en la construcción de la formulación del Plan de Desarrollo Departamental. 2. Apoyar en la coordinación del equipo de trabajo, en la realización de las actividades a desarrollar. 3. Apoyar a la integración del documento técnico del Plan de Desarrollo. 4. Apoyar a la construcción de informes de ejecución del proyecto</t>
  </si>
  <si>
    <t>CO1.REQ.6168722</t>
  </si>
  <si>
    <t>OAG-VEX-0133-2024</t>
  </si>
  <si>
    <t>https://community.secop.gov.co/Public/Tendering/ContractNoticePhases/View?PPI=CO1.PPI.31452637&amp;isFromPublicArea=True&amp;isModal=False</t>
  </si>
  <si>
    <t>La presente orden tiene por objeto prestar servicios de apoyo a la gestión para el desarrollo de las siguientes actividades: 1) Apoyar con la digitalización de los archivos físicos utilizando las ayudas tecnológicas suministradas. 2) Asistir con el control del préstamo de documentos a los funcionarios y contratistas de la Vicerrectoria y las partes interesadas 3) Coadyuvar con la elaboración de los inventarios de la documentación que reposa en el archivo de gestión y archivo central para facilitar su consulta y recuperación. 4) Apoyar en la organización de los documentos que reposan en el archivo central, para garantizar la adecuada conservación y consulta de la documentación institucional. 5) Apoyar con la organización y custodia del archivo de gestión y la depuración de los documentos que deben ir con destino al archivo central de acuerdo con el procedimiento establecido. 6) Coadyuvar con la recepción, clasificación y archivo de los documentos de conformidad con las tablas de retención documental que se apliquen a los resultados de los procesos en que interviene 7) Apoyar con la aplicación de los procedimientos de organización y conservación a los documentos que ingresan a la dependencia, en cumplimiento de la normatividad y directrices institucionales.</t>
  </si>
  <si>
    <t>CO1.REQ.6159532</t>
  </si>
  <si>
    <t>OAG-VEX-0132-2024</t>
  </si>
  <si>
    <t>https://community.secop.gov.co/Public/Tendering/ContractNoticePhases/View?PPI=CO1.PPI.31383336&amp;isFromPublicArea=True&amp;isModal=False</t>
  </si>
  <si>
    <t>EQUISERVIS LTDA</t>
  </si>
  <si>
    <t>La presente orden tiene por objeto la compra de elementos de papaleria, requeridos para el desarrollo de las actividades del Contrato Interadministrativo No. 018-2024, suscrito entre el municipio de San Carlos (Córdoba) y la Universidad del Magdalena. La propuesta hace parte integral de la presente orden.</t>
  </si>
  <si>
    <t>CO1.REQ.6143670</t>
  </si>
  <si>
    <t>ODC-VEX-0002-2024</t>
  </si>
  <si>
    <t>https://community.secop.gov.co/Public/Tendering/ContractNoticePhases/View?PPI=CO1.PPI.31354193&amp;isFromPublicArea=True&amp;isModal=False</t>
  </si>
  <si>
    <t>LUIS EDUARDO VIANA FONTALVO</t>
  </si>
  <si>
    <t>Prestar servicios profesionales en el marco del Convenio Interadministrativo No. CD-CI-SPL-001- 2024 celebrado entre el municipio de HATONUEVO LA GUAJIRA y la Universidad del Magdalena para el desarrollo de las siguientes actividades: 1) Brindar acompañamiento al proceso de divulgación y socialización del plan plurianual del plan de desarrollo. 2) Construccion de la linea de bienestrar e inclusión social del documento tecnico del Plan de Desarrollo.</t>
  </si>
  <si>
    <t>CO1.REQ.6136862</t>
  </si>
  <si>
    <t>OPSP-VEX-0131-2024</t>
  </si>
  <si>
    <t>https://community.secop.gov.co/Public/Tendering/ContractNoticePhases/View?PPI=CO1.PPI.31305704&amp;isFromPublicArea=True&amp;isModal=False</t>
  </si>
  <si>
    <t>NIVER ALBERTO QUIROZ MORA</t>
  </si>
  <si>
    <t>La presente orden tiene por objeto: Prestar servicios profesionales en el marco del convenio interadministrativo N° CD-CI-SPL-001-2024 celebrado entre el municipio de Hatonuevo (La Guajira) y la Universidad del Magdalena, para el desarrollo de las siguientes actividades: 1) Integrar al equipo técnico del proyecto. 2.) Realizar las proyecciones del presupuesto por inversión para el cuatrienio 2024-2027 del SGP y los recursos propios. 3) Liderar los procesos de divulgación y socialización del plan plurianual del plan de desarrollo. 4.) Integrar cada componente desarrollados por el equipo técnico en la construcción del Plan de Desarrollo. 5.) Articular el Plan de Desarrollo Municipal con el Plan Nacional de Desarrollo 2022-2026 "Colombia potencia mundial de la vida", el Plan de Desarrollo Departamental y los objetivos de desarrollo sostenible -ODS.</t>
  </si>
  <si>
    <t>CO1.REQ.6126472</t>
  </si>
  <si>
    <t>OPSP-VEX-0130-2024</t>
  </si>
  <si>
    <t>https://community.secop.gov.co/Public/Tendering/ContractNoticePhases/View?PPI=CO1.PPI.31248086&amp;isFromPublicArea=True&amp;isModal=False</t>
  </si>
  <si>
    <t>127686300 / 24613831.70 / 15434632 / 1755953 / 24183866 / 2107144 / 705372.50 / 24613831.70 / 15434632</t>
  </si>
  <si>
    <t xml:space="preserve">2023-02-01/ 2024-12-03 / 2024-12-04 / 2023-01-13 </t>
  </si>
  <si>
    <t>20 - 183 - 191 - 10623 - 10323 - 10223 - 14523 - 1024- 1924</t>
  </si>
  <si>
    <t xml:space="preserve">LAURA MARCELA MARIN TREJOS </t>
  </si>
  <si>
    <t>La presente orden tiene por objeto: Prestar sus servicios independientes como personal de apoyo - productor general en el desarrollo de las actividades necesarias para la elaboración del producto 2.1.2: Producir dos co-creaciones audiovisuales e incorporar tecnologia 360, realidad virtual y aumentada que permita la participación en la reconstrucción de memoria y la recuperación de los saberes locales del proyecto BPIN 2019000100064 denominado: "Fortalecimiento de habilidades y competencias comunicativas, investigativas y tecnológicas alrededor de la memoria histórica y cultural en niños, adolescentes y jóvenes del departamento del Cesar" cumpliendo con las siguientes actividades: 1) Participar en el desarrollo de la metodologia SCRUM y reestructuración de las actividades del proyecto para el periodo 2024. 2) Apoyar la logistica de salidas de campo mediante el trámite de los recursos técnicos, la coordinación con proveedores, personajes y el equipo de trabajo. 3) Apoyar en la vigilancia y control del listado de equipos tecnológicos usados en cada una de las actividades. 4) Presentar los informes técnicos requeridos por el supervisor inherentes al avance de las actividades MGA de los objetivos 1 y 2 en el marco del proyecto. 5) Asistir a las reuniones y/o encuentros virtuales y presenciales agendados. 6) Apoyar en la organización del documento técnico final con sus anexos.</t>
  </si>
  <si>
    <t>CO1.REQ.6130927</t>
  </si>
  <si>
    <t>OPSP-VEX-0129-2024</t>
  </si>
  <si>
    <t>https://community.secop.gov.co/Public/Tendering/ContractNoticePhases/View?PPI=CO1.PPI.31231843&amp;isFromPublicArea=True&amp;isModal=False</t>
  </si>
  <si>
    <t>MIGUEL ANGEL FERREIRA LARA</t>
  </si>
  <si>
    <t>La presente orden tiene por objeto: Prestar servicios de apoyo a la gestión en el marco del contrato interadministrativo N. 0-204-2022 con la Corporación Autónoma Regional del Rio Grande de la Magdalena - CORMAGDALENA y la Universidad del Magdalena, para desarrollar las siguientes actividades: 1. Apoyo en la revisión de medición de las cantidades presentadas en las memorias de cálculo presentadas por los contratos de obra ejecutados en el Contrato Interadministrativo No. 0-204-2022. 2. Imprimir y/o escanear la documentación requerida por el director de proyecto o por los contratistas vinculados al Contrato Interadministrativo No. 0-204-2022. 3. Apoyar al director de proyecto y a los contratistas vinculados al mismo, en el seguimiento a las diferentes solicitudes realizadas a la Vicerrectoría de Extensión y Proyección social.</t>
  </si>
  <si>
    <t>CO1.REQ.6110627</t>
  </si>
  <si>
    <t>OAG-VEX-0128-2024</t>
  </si>
  <si>
    <t>https://community.secop.gov.co/Public/Tendering/ContractNoticePhases/View?PPI=CO1.PPI.31231010&amp;isFromPublicArea=True&amp;isModal=False</t>
  </si>
  <si>
    <t>La presente orden tiene por objeto: Prestar servicios profesionales, para el desarrollo de las siguientes actividades: 1) Realizar la creación del módulo de evaluaciones de los tutores en GEDOPRAC relacionados con los formatos EX F26 y EXF27. 2) Generar en formato PDF las evaluaciones de los tutores con los Formatos EX - F26 y EX-F27. 3) Hacer el formato del consolidado de las evaluaciones de los tutores formato EX-F29.</t>
  </si>
  <si>
    <t>CO1.REQ.6110261</t>
  </si>
  <si>
    <t>OPSP-VEX-0127-2024</t>
  </si>
  <si>
    <t>https://community.secop.gov.co/Public/Tendering/ContractNoticePhases/View?PPI=CO1.PPI.31153905&amp;isFromPublicArea=True&amp;isModal=False</t>
  </si>
  <si>
    <t>106 - 30423</t>
  </si>
  <si>
    <t>ANDRES MAURICIO PEÑALOZA FERNANDEZ</t>
  </si>
  <si>
    <t>La presente orden tiene por objeto Servicios Profesionales Independientes como Coinvestigador de las actividades MGA 1.1.3, 2.1.1, 2.1.2, 3.1.2, 3.1.6, 4.1.1 y 4.1.5 de los Objetivos 1, 2, 3 y 4 del proyecto de investigación BPΡΙΝ 2020000100116 para participar en la implementación de las acciones que conciernen al desarrollo de las actividades globales del proyecto financiado con recursos del Sistema General de Regalias y en especial a las asociadas a los objetivos de referencia cumpliendo con las siguientes actividades: 1) Articulación y entrega del documento y bases de datos del Diagnóstico de la cadena de suministro del queso costeño respecto a la capacidad de procesos, indicadores KPI's, costos, precios, rentabilidad, flujos de información y niveles de productividad (alcance con información primaria de la salida de campo por departamento del año 2024). 2) Ejecutar talleres de asociatividad y gestión empresarial entregando el informe del desarrollo de los talleres de capacitación y entrenamiento para el trabajo en: I. manipulación de alimentos, higiene y condiciones sanitarias, II. buenas prácticas de manufactura BPM de elaboración de Queso Costeño y III. gestión empresarial y asociatividad de los departamentos del Magdalena, Córdoba y La Guajira (Entrega de informe de ejecución de talleres). 3) Asistir a la toma de muestras de leche y Queso Costeño, mediante salidas de campo para determinación de parámetros bromatológicos y microbiológicos de acuerdo con la norma técnica NTC 750 DE 2009 (Entrega de informe de la salida de campo). 4) Formulación de Spin Off Universitaria (Entrega de documento técnico). 5) Formulación del Plan de Negocios de la Plataforma Tecnológica (Entrega de documento técnico). 6). Entrega de un (1) Articulo científico escrito con el director del proyecto para someter a revista indexada.</t>
  </si>
  <si>
    <t>CO1.REQ.6100562</t>
  </si>
  <si>
    <t>OPSP-VEX-0126-2024</t>
  </si>
  <si>
    <t>https://community.secop.gov.co/Public/Tendering/ContractNoticePhases/View?PPI=CO1.PPI.31117492&amp;isFromPublicArea=True&amp;isModal=False</t>
  </si>
  <si>
    <t>183 - 1024</t>
  </si>
  <si>
    <t>ALEXANDER BALLESTEROS PINEDA</t>
  </si>
  <si>
    <t>La presente orden tiene por objeto: Prestar sus servicios profesionales independientes como personal de apoyo Coinvestigador en el desarrollo de la actividad MGA 2.1.3 propias del proyecto BPIN 2019000100064 denominado: "Fortalecimiento de habilidades y competencias comunicativas, investigativas y tecnológicas alrededor de la memoria histórica y cultural en niños, adolescentes y jóvenes del departamento del Cesar cumpliendo con las siguientes actividades: 1) Participar en el desarrollo de la metodologia y estructuración de las actividades del proyecto para el periodo 2024. 2) Asistir a las reuniones y/o encuentros virtuales y presenciales agendados. 3) Apoyar en facilitar las herramienta para el desarrollo de las actividades pactadas. 4) Liderar la escritura de un artículo cientifico relacionado con los resultados de la caracterización y velar por la postulación de este en revistas indexadas a nivel nacional o internacional. 5) Presentar los informes técnicos de avance requeridos por el supervisor inherentes al avance de la estructuración de las entregables actividades MGA de los objetivos 1 y 2 en el marco del proyecto. 6) Realizar las subsanaciones u observaciones derivadas del proceso de revisión por parte del editor de la revista que conlleven a la aceptación del articulo. 7) Liderar la compilación y estructuración del documento final del proyecto con sus respectivos anexos, con base en los materiales, métodos y resultados obtenidos en todas las actividades MGA en concordancia con el documento técnico aprobado por el OCAD.</t>
  </si>
  <si>
    <t>CO1.REQ.6087229</t>
  </si>
  <si>
    <t>OPSP-VEX-0125-2024</t>
  </si>
  <si>
    <t>https://community.secop.gov.co/Public/Tendering/ContractNoticePhases/View?PPI=CO1.PPI.31217928&amp;isFromPublicArea=True&amp;isModal=False</t>
  </si>
  <si>
    <t>La presente orden tiene por objeto: Prestar servicios en el marco del Convenio Específico No. 3051459 de 2022, suscrito entre Ecopetrol S.A y la Universidad del Magdalena, para el desarrollo de las siguientes actividades: 1.) Desarrollar el módulo de Atención al Clinete en el grupo de Punta Gallinas municipio de Uribia (La Guajira); en el marco del diplomado Diseño y Promoción de Productos y Servicio Turísticos.</t>
  </si>
  <si>
    <t>CO1.REQ.6108220</t>
  </si>
  <si>
    <t>OAG-VEX-0124-2024</t>
  </si>
  <si>
    <t>https://community.secop.gov.co/Public/Tendering/ContractNoticePhases/View?PPI=CO1.PPI.31216861&amp;isFromPublicArea=True&amp;isModal=False</t>
  </si>
  <si>
    <t>La presente orden tiene por objeto: Prestar servicios profesionales en el marco del contrato interadministrativo N. 0-204-2022 con la Corporación Autónoma Regional del Río Grande de la Magdalena- CORMAGDALENA y la Universidad del Magdalena, para desarrollar las siguientes actividades: 1. Prestar apoyo a la Dirección General del Contrato Interadministrativo 0-204-2022 en el seguimiento a los avances y verificación de las condiciones de ejecución de los proyectos de obra que se encuentran dentro del Contrato Interadministrativo mencionado. 2. Participar de las reuniones con contratistas y municipios contratantes. 3. Coadyuvar en el seguimiento a los compromisos contraídos por los contratistas y municipios contratantes. 4. Participar en la proyección de oficios, comunicaciones, solicitudes y/o actas que se generen durante la ejecución de los contratos. 5. Coadyuvar en las solicitudes de reajuste económico solicitado por los Municipios. 6. Apoyar en la elaboración de los informes técnicos generales de Interventoría.</t>
  </si>
  <si>
    <t>CO1.REQ.6107673</t>
  </si>
  <si>
    <t>OPSP-VEX-0123-2024</t>
  </si>
  <si>
    <t>https://community.secop.gov.co/Public/Tendering/ContractNoticePhases/View?PPI=CO1.PPI.31212133&amp;isFromPublicArea=True&amp;isModal=False</t>
  </si>
  <si>
    <t>ENEILA LITH CAMPO MOVIL</t>
  </si>
  <si>
    <t>La presente orden tiene por objeto: Prestar servicios profesionales en el marco del Contrato Interadministrativo No. 020 de 2024 "Plan de Desarrollo Departamental de La Guajira 2024 2027", mediante la ejecución de las siguientes actividades: 1. Construir junto con el profesional social el mapeo de actores. 2. Construir documento de sistematización de participación y dialogo social. 3. Garantizar la participación de los actores en el proceso de divulgación y socialización del plan plurianual del Plan de Desarrollo Departamental. 4. Construir la sección de participación ciudadana en el documento técnico del Plan de Desarrollo.</t>
  </si>
  <si>
    <t>CO1.REQ.6106468</t>
  </si>
  <si>
    <t>OPSP-VEX-0122-2024</t>
  </si>
  <si>
    <t>https://community.secop.gov.co/Public/Tendering/ContractNoticePhases/View?PPI=CO1.PPI.31118730&amp;isFromPublicArea=True&amp;isModal=False</t>
  </si>
  <si>
    <t>ANGELICA MARIA PUYO JIMENEZ</t>
  </si>
  <si>
    <t>La presente orden tiene como objeto la compra de elementos de publicidad y el servicio de Alquiler de Video Bin, alquiler de sonido para el desarrollo de los talleres de participación ciudadana, requeridos para el desarrollo de las actividades en el marco del contrato Interadministrativo No. 020- 2024, suscrito entre el Municipio de San Carlos y la Universidad del Magdalena, cuyo objeto es "CONTRATO DE APOYO A LA GESTION PARA FORMULACION DEL PLAN DE DESARROLLO MUNICIPAL DE SAN CARLOS CORDOBA PARA EL PERIODO 2024-2027". La propuesta hace parte integral de la presente orden.</t>
  </si>
  <si>
    <t>ODC-VEX-0001-2024</t>
  </si>
  <si>
    <t>https://community.secop.gov.co/Public/Tendering/ContractNoticePhases/View?PPI=CO1.PPI.31094978&amp;isFromPublicArea=True&amp;isModal=False</t>
  </si>
  <si>
    <t>CARLOS DAVID LINERO CUETO</t>
  </si>
  <si>
    <t>La presente orden tiene por objeto el servicio de topografia, toma de Muestras y ensayos de laboratorio de suelos y concreto, los cuales incluyen: Personal profesional capacitado, herramientas, equipos y elementos complementarios necesarios para la prestación del servicio, y lugar de operaciones según las especificaciones técnicas requeridas y el transporte requerido para la llegada de las muestras al laboratorio., según las especificaciones técnicas requeridas en el marco de Contrato Interadministrativo de Interventoría No.0 235-2021, a desarrollar dentro del proyecto "CONSTRUCCIÓN DE OBRAS DE CONSTRUCCIÓN Y ESTABILIACIÓN DE SUELO EN PEÑON BOLIVAR". La propuesta hace parte integral de la presente orden.</t>
  </si>
  <si>
    <t>CO1.REQ.6081263</t>
  </si>
  <si>
    <t>OPS-VEX-0121-2024</t>
  </si>
  <si>
    <t>https://community.secop.gov.co/Public/Tendering/ContractNoticePhases/View?PPI=CO1.PPI.31116463&amp;isFromPublicArea=True&amp;isModal=False</t>
  </si>
  <si>
    <t>LEIDYS KATIANA FONTALVO GONZALEZ</t>
  </si>
  <si>
    <t>La presente orden tiene por objeto: Pistar servicios en el marco del Convenio Especifico No. 3051459 de 2022, suscrito entre Ecopetrol S.A y la Universidad del Magdalena, para el desarrollo de las siguientes actividades: 1.) Desarrollar el módulo Manipulación de Alimentos en los grupos Cabecera, Cabo de la Vela 1 y Nazareth en el departamento de La Guajira, en el marco del diplomado Diseño y Promoción de Productos y Servicio Turisticos.</t>
  </si>
  <si>
    <t>CO1.REQ.6086329</t>
  </si>
  <si>
    <t>OAG-VEX-0120-2024</t>
  </si>
  <si>
    <t>https://community.secop.gov.co/Public/Tendering/ContractNoticePhases/View?PPI=CO1.PPI.31105167&amp;isFromPublicArea=True&amp;isModal=False</t>
  </si>
  <si>
    <t>Prestar servicios profesionales para el desarrollo de las siguientes actividades: 1. Realizar estudios generales y específicos, requeridos en la elaboración de los planes, programas y proyectos institucionales. 2. Mantener actualizado los sistemas de información relacionados con el proceso de planeación. 3. Realizar seguimiento y reporte de los indicadores de gestión y resultados institucionales. 4. Diseño y seguimiento de planes institucionales, estrategias y proyectos de inversión. 5. Elaborar informes relacionados con la ejecución de planes y proyectos institucionales.</t>
  </si>
  <si>
    <t>CO1.REQ.6082988</t>
  </si>
  <si>
    <t>OPSP-VEX-0119-2024</t>
  </si>
  <si>
    <t>https://community.secop.gov.co/Public/Tendering/ContractNoticePhases/View?PPI=CO1.PPI.31104375&amp;isFromPublicArea=True&amp;isModal=False</t>
  </si>
  <si>
    <t>JHON JEILER MORA DE LA HOZ</t>
  </si>
  <si>
    <t>Prestar servicios profesionales en el marco del Plan de Acción de la Universidad del Magdalena, para el desarrollo de las siguientes actividades: 1. Apoyar en la construcción del diseño metodológico del proceso participativo con actores sociales en el marco de la formulación del Plan de Desarrollo Territorial (PDT) del Distrito de Santa Marta (2024-2027). 2. Apoyar en la coordinación de las actividades desarrolladas por los estudiantes - ayudantes vinculados para apoyar los espacios diálogos y mesas de trabajo den actores sociales en el marco del Plan de Desarrollo Territorial (PDT) del Distrito de Santa Marta (2024-2027) 3. Apoyar en la recolección de información primaria del Plan de Desarrollo Territorial (PDT) del Distrito de Santa Marta (2024- 2027) que se genere en los espacios de diálogos y las mesas de trabajo con actores sociales de la ciudad de Santa Marta. 4. Apoyar en la organización y sistematización de información primaria obtenida en los espacios de diálogos y mesas de trabajo con actores sociales de la ciudad de Santa Marta. 5. Crear modelos de visualización y generar reportes en Power Bi de la asistencia de los actores sociales que participaran en los espacios de diálogos y mesas de trabajo. 6. Construir un informe técnico final que compile y articule lo discutido en los espacios de diálogos y las diferentes mesas de trabajo con los actores sociales que participaron en el marco del proceso participativo de la formulación del Plan de Desarrollo Territorial (PDT) del Distrito de Santa Marta (2024-2027). 7. Otras actividades que sean de importancia y que contribuyan al proceso participativo de la formulación del Plan de Desarrollo Territorial (PDT) del Distrito de Santa Marta (2024-2027).</t>
  </si>
  <si>
    <t>CO1.REQ.6083342</t>
  </si>
  <si>
    <t>OPSP-VEX-0118-2024</t>
  </si>
  <si>
    <t>https://community.secop.gov.co/Public/Tendering/ContractNoticePhases/View?PPI=CO1.PPI.31088906&amp;isFromPublicArea=True&amp;isModal=False</t>
  </si>
  <si>
    <t>EDUARDO JOSE BARRENECHE AVILA</t>
  </si>
  <si>
    <t>La presente orden tiene por objeto: Prestar servicios profesionales en marco del contrato interadministrativo N. 0-204-2022 con la Corporación Autónoma Regional del Rio Grande de la Magdalena CORMAGDALENA y la Universidad del Magdalena, para desarrollar las siguientes actividades: 1. Prestar asesoria jurídica y resolver consultas de tipo juridico sobre la ejecución del contrato Interadministrativo No. 0- 204-2022. 2. Revisar y lo proyectar respuestas a peticiones, actas, adiciones, otrosies, suspensiones, reinicios y demás que requiera la ejecución del contrato Interadministrativo No. 0-204-2022. 3. Elaborar los conceptos juridicos que sean solicitados por la dirección del contrato Interadministrativo No. 0-204-2022 4. Realizar la revisión jurídica contractual a las órdenes y/o contratos de servicios profesionales, proveedores y demás que se generen en la ejecución contrato Interadministrativo No. 0-204-2022.</t>
  </si>
  <si>
    <t>CO1.REQ.6079865</t>
  </si>
  <si>
    <t>OPSP-VEX-0117-2024</t>
  </si>
  <si>
    <t>https://community.secop.gov.co/Public/Tendering/ContractNoticePhases/View?PPI=CO1.PPI.31087667&amp;isFromPublicArea=True&amp;isModal=False</t>
  </si>
  <si>
    <t>EVELYN ROSANA MARTINEZ ORTEGA</t>
  </si>
  <si>
    <t>La presente orden tiene por objeto: Prestar servicios profesionales en el marco del contrato interadministrativo N. 0-204-2022 con la Corporación Autónoma Regional del Rio Grande de la Magdalena - CORMAGDALENA y la Universidad del Magdalena, para desarrollar las siguientes actividades: 1. Brindar apoyo a la Dirección General de los contratos interadministrativos en el seguimiento a los avances y verificación de las condiciones de ejecución de los proyectos de obra. 2. Participar de las reuniones con contratistas y municipios contratantes. 3. Coadyuvar en el seguimiento a los compromisos contraídos por los contratistas y municipios contratantes. 4. Participar en la proyección de oficios, comunicaciones, solicitudes y/o actas que se generen durante la ejecución de los contratos. 5. Coadyuvar en las solicitudes de reajuste económico solicitado por los Municipios. 6. Apoyar en la elaboración de los informes técnicos generales de Interventoria.</t>
  </si>
  <si>
    <t>CO1.REQ.6079382</t>
  </si>
  <si>
    <t>OPSP-VEX-0116-2024</t>
  </si>
  <si>
    <t>https://community.secop.gov.co/Public/Tendering/ContractNoticePhases/View?PPI=CO1.PPI.31106154&amp;isFromPublicArea=True&amp;isModal=False</t>
  </si>
  <si>
    <t>ZULLY CLEMENCIA DAVID HOYOS</t>
  </si>
  <si>
    <t>La presente orden tiene por objeto prestar servicios profesionales en el marco del Contrato Interadministrativo No. 020 de 2024 "Plan de Desarrollo Departamental de La Guajira 2024-2027", mediante la ejecución de las siguientes actividades: 1. Integrar cada componente desarrollado por el equipo técnico en la construcción del Plan de Desarrollo. 2. Articular el Plan de Desarrollo Departamental con el Plan Nacional de Desarrollo 2022-2026 "Colombia potencia mundial de la vida" y los objetivos de desarrollo sostenible - ODS. 3. Construir el capítulo de paz y víctimas del conflicto armado. 4. Liderar el proceso de priorización de las inversiones con cargo del Sistema General de Regalías.</t>
  </si>
  <si>
    <t>CO1.REQ.6083445</t>
  </si>
  <si>
    <t>OPSP-VEX-0115-2024</t>
  </si>
  <si>
    <t>J-J</t>
  </si>
  <si>
    <t>https://community.secop.gov.co/Public/Tendering/ContractNoticePhases/View?PPI=CO1.PPI.31086268&amp;isFromPublicArea=True&amp;isModal=False</t>
  </si>
  <si>
    <t xml:space="preserve">MARIA CAMILA CELEDON TACHE </t>
  </si>
  <si>
    <t>La presente orden tiene por objeto prestar servicios profesionales en el marco del Contrato Interadministrativo No. 020-2024, para el desarrollo de las siguientes actividades: 1. Brindar acompañamiento al proceso de divulgación y socialización del plan prlurianual del Plan de Desarrollo. 2. Construir la linea de territorio sostenible y resilente del documento tecnico del Plan de Desarrollo. 3. Realizar diagnóstico de los sectores de ordenamiento territorial y gestion del agua, gestión del Riesgo y cambio climatico y conservación ambiental.</t>
  </si>
  <si>
    <t>CO1.REQ.6079310</t>
  </si>
  <si>
    <t>OPSP-VEX-0114-2024</t>
  </si>
  <si>
    <t>https://community.secop.gov.co/Public/Tendering/ContractNoticePhases/View?PPI=CO1.PPI.31084994&amp;isFromPublicArea=True&amp;isModal=False</t>
  </si>
  <si>
    <t>DANIEL ARNULFO BALLESTAS LOPEZ</t>
  </si>
  <si>
    <t>La presente orden tiene por objeto prestar servicios profesionales en el marco del Conwato Interadministrativo No 020-2024 para el desarrollo de las siguientes actividades 1. Construcción de la linea de gobernanza y convergencia territorial 2. Realizacion de diagnóstico de los sectores de gobernanza, desempeño territorial y convergencia. 3. Brindar acompañamiento al proceso de divulgación y socialización del plan prlurianual del Plan de Desarrollo.</t>
  </si>
  <si>
    <t>CO1.REQ.6078920</t>
  </si>
  <si>
    <t>OPSP-VEX-0113-2024</t>
  </si>
  <si>
    <t>https://community.secop.gov.co/Public/Tendering/ContractNoticePhases/View?PPI=CO1.PPI.31078550&amp;isFromPublicArea=True&amp;isModal=False</t>
  </si>
  <si>
    <t>YESENIA PAOLA FONTALVO QUESADA</t>
  </si>
  <si>
    <t>La presente orden tiene por objeto prestar servicios de apoyo a la gestión en el marco del Contrato Interadministrativo No. 020 de 2024 "Plan de Desarrollo Departamental de La Guajira 2024 - 2027", mediante la ejecución de las siguientes actividades: 1. Apoyar a la coordinación técnica en la construcción de la formulación del Plan de Desarrollo Departamental. 2. Acompañar al equipo de trabajo en la realización de las actividades a desarrollar. 3. Apoyar en la integraden del documento técnico del Plan de Desarrollo. 4. Apoyar en la construcción de informes de ejecución del proyecto. 5. Apoyar en las proyecciones del presupuesto por inversión para el cuatrienio 2024-2027 del SGP y los recursos propios.</t>
  </si>
  <si>
    <t>CO1.REQ.6077706</t>
  </si>
  <si>
    <t>OAG-VEX-0112-2024</t>
  </si>
  <si>
    <t>https://community.secop.gov.co/Public/Tendering/ContractNoticePhases/View?PPI=CO1.PPI.31077404&amp;isFromPublicArea=True&amp;isModal=False</t>
  </si>
  <si>
    <t>CASA REAL MONTERIA S.A.S</t>
  </si>
  <si>
    <t>La presente orden tiene por objeto el servicio de apoyo logistico (suministro de alimentos y bebidas, alquiler de salon, sonido, sillas, mesas, servicio de estacion de agua y café y servicio de meseros), requeridos para el desarrollo de 11 talleres que se llevaran a cabo durante la ejecucion del proyecto, en el marco del contrato Interadministrativo No 018-2024 suscrito entre la Universidad del Magdalena y el Municipio de San Carlos. La propuesta hace parte integral de la presente orden.</t>
  </si>
  <si>
    <t>CO1.REQ.6077057</t>
  </si>
  <si>
    <t>OPS-VEX-0111-2024</t>
  </si>
  <si>
    <t>https://community.secop.gov.co/Public/Tendering/ContractNoticePhases/View?PPI=CO1.PPI.31074567&amp;isFromPublicArea=True&amp;isModal=False</t>
  </si>
  <si>
    <t>CARMEN EUSTACIA VILLALOBOS BORRE</t>
  </si>
  <si>
    <t>La presente orden tiene por objeto: Prestar servicios profesionales en el marco del proyecto del Plan de Acción denominado "Promoción de alianzas público y privadas, cooperación nacional e internacional para la creación de valor social en el territorio"; para el desarrollo de las siguientes actividades: 1). Separar e identificar de muestras biológicas de macroinvertebrados acuáticos, diligenciamiento de plantilla DarwinCore, 2). Apoyar en el trámite de ingreso de las muestras biológicas recolectadas en el contrato en el Centro de Colecciones Biológicas de la Universidad del Magdalena.</t>
  </si>
  <si>
    <t>CO1.REQ.6076273</t>
  </si>
  <si>
    <t>OPSP-VEX-0110-2024</t>
  </si>
  <si>
    <t>https://community.secop.gov.co/Public/Tendering/ContractNoticePhases/View?PPI=CO1.PPI.31035394&amp;isFromPublicArea=True&amp;isModal=False</t>
  </si>
  <si>
    <t xml:space="preserve">EVILA ROJAS PARRA </t>
  </si>
  <si>
    <t>La presente orden tiene por objeto. Prestar sus servicios profesionales como productor de campo para el desarrollo de las actividades MGA 2.1.2 propias del proyecto BPIN 2019000100064 denominado: "Fortalecimiento de habilidades y competencias comunicativas, investigativas y tecnológicas alrededor de la memoria histórica y cultural en niños, adolescentes y jóvenes del departamento del Cesar' cumpliendo con las siguientes actividades: 1) Coordinar con el recurso humano y técnico necesario para salidas de campo para el cumplimiento de compromiso con la Institución Educativa José Celestino Mutis del corregimiento de Guacoche y Rincon Hondo. 2) Participar en los procesos programados para la estructuración de los-insumos técnicos relacionados con la actividad MGA 2.1.2 en relación con la preproducción, producción, postproducción y socialización. 3) Acompañar la implementación de las acciones programadas para la obtención de resultados de desarrollo tecnológico, nuevo conocimiento o innovación, relacionados con las actividades MGA 2.1.2.</t>
  </si>
  <si>
    <t>CO1.REQ.6075828</t>
  </si>
  <si>
    <t>OPSP-VEX-0109-2024</t>
  </si>
  <si>
    <t>https://community.secop.gov.co/Public/Tendering/ContractNoticePhases/View?PPI=CO1.PPI.31029333&amp;isFromPublicArea=True&amp;isModal=False</t>
  </si>
  <si>
    <t>GERMAN FIDEL VILLALOBOS PEREZ</t>
  </si>
  <si>
    <t>La presente orden tiene por objeto: Prestar sus servicios profesionales como Director de Narrativas inmersivas en el desarrollo de las actividades necesarias para la elaboración del productos 2.1: Productos de investigación en artes, arquitectura y diseño y las actividades MGA 2.1.2 y 2.1.3 del proyecto ΒΡΙΝ 2019000100064 denominado "Fortalecimiento de habilidades y competencias comunicativas, investigativas y tecnológicas alrededor de la memoria histórica y cultural en niños, adolescentes y jóvenes del departamento del Cesar" cumpliendo con las siguientes actividades: 1) Liderar y atender las necesidades técnicas y conceptuales de perfeccionamiento y evolución de la plataforma "Piragua extendida". 2) Contribuir al desarrollo y planificación de las actividades que tengan lugar en las salidas de campo. 3) Ejecutar y liderar procesos creativos y tecnológicos e inmersivos. 4) Participar de la escritura y postulación de convocatorias y festivales que permitan la continuidad y expansión del proyecto.</t>
  </si>
  <si>
    <t>CO1.REQ.6073375</t>
  </si>
  <si>
    <t>OPSP-VEX-0108-2024</t>
  </si>
  <si>
    <t>https://community.secop.gov.co/Public/Tendering/ContractNoticePhases/View?PPI=CO1.PPI.31036058&amp;isFromPublicArea=True&amp;isModal=False</t>
  </si>
  <si>
    <t>MADELEINE LIZETH MELENDEZ MOZO</t>
  </si>
  <si>
    <t>La presente orden tiene por objeto: Prestar sus servicios profesionales independientes como personal de apoyo en la elaboración de productos MGA 1.1 propias del proyecto BPIN 2019000100064 denominado: "Fortalecimiento de habilidades y competencias comunicativas, investigativas y tecnológicas alrededor de la memoria histórica y cultural en niños, adolescentes y jóvenes del departamento del Cesar" cumpliendo con las siguientes actividades: 1) Liderar y escribir la escritura de un artículo científico (caracterización). 2) Velar por la postulación del artículo en una revista indexada y aplicación de subsanaciones solicitadas por la revista. 3) Realización de ajustes y correcciones a la gula pedagógica. 4) Participar de la escritura del informe final en lo referente al componente pedagógico. 5) Atender los requerimientos que sean formulados por el supervisor.</t>
  </si>
  <si>
    <t>CO1.REQ.6073316</t>
  </si>
  <si>
    <t>OPSP-VEX-0107-2024</t>
  </si>
  <si>
    <t>https://community.secop.gov.co/Public/Tendering/ContractNoticePhases/View?PPI=CO1.PPI.31056049&amp;isFromPublicArea=True&amp;isModal=False</t>
  </si>
  <si>
    <t>FRAND ALEXANDER AMILCAR PINTO OJEDA</t>
  </si>
  <si>
    <t>La presente orden tiene por objeto prestar servicios profesionales en el marco del Contrato Interadministrativo No. 020-2024, para el desarrollo de las siguientes actividades: 1. Brindar acompañamiento al proceso de divulgación y socialización del plan plurianual del Plan de Desarrollo. 2. Construccion de la linea de bienestrar e inclusión social del documento tecnico del Plan de Desarrollo</t>
  </si>
  <si>
    <t>CO1.REQ.6072228</t>
  </si>
  <si>
    <t>OPSP-VEX-0106-2024</t>
  </si>
  <si>
    <t>https://community.secop.gov.co/Public/Tendering/ContractNoticePhases/View?PPI=CO1.PPI.30992452&amp;isFromPublicArea=True&amp;isModal=False</t>
  </si>
  <si>
    <t xml:space="preserve">MARGIE MILENA SILVA OLAYA </t>
  </si>
  <si>
    <t>Prestar servicios profesionales para el desarrollo de las siguientes actividades 1. Diseñar, construir identidad gráfica y desarrollar imágenes para eventos presenciales o virtuales realizados por la Vicerrectoria de Extensión y Proyección Social y sus unidades. 2. Diseñar piezas promocionales fisicas y digitales (afiches brochoure, tarjetas, pendones volantes, plegables, banners, backings, botones, estandartes, vallas, membretes, etc.) que sean solicitadas por parte de la Vicerrectoría de Extensión y Proyección Social y sus unidades. 3. Diagramar documentos, folletos e infografias requeridas por la Vicerrectoria de Extensión y Proyección Social y sus unidades. 4. Ilustraciones digitales (Photoshop) requeridas para obras editoriales y para el desarrollo de imagen de eventos de la Vicerrectoria de Extensión y Proyección Social y sus unidades 5. Apoyar en el desarrollo de piezas para los diferentes eventos institucionales, culturales y académicos de la Vicerrectoria de Extensión y Proyección Social y sus unidades 6 Realizar diseño de elementos de merchandising para diferentes áreas y/o eventos institucionales de la Vicerrectoria de Extensión y Proyección Social y sus unidades</t>
  </si>
  <si>
    <t>CO1.REQ.6057178</t>
  </si>
  <si>
    <t>OPSP-VEX-0105-2024</t>
  </si>
  <si>
    <t>https://community.secop.gov.co/Public/Tendering/ContractNoticePhases/View?PPI=CO1.PPI.30924538&amp;isFromPublicArea=True&amp;isModal=False</t>
  </si>
  <si>
    <t>MIGUEL ANTONIO FERNANDEZ DE CASTRO ZUÑIGA</t>
  </si>
  <si>
    <t>La presente orden tiene por objeto: Prestar servicios profesionales en el marco del Contrato Interadministrativo No 020 de 2024 "Plan de Desarrollo Departamental de La Guajira 2024-2027", mediante la ejecución de las siguientes actividades: 1 Brindar las asesorias necesarias para la Construcción de la sección transformación productiva y gestión del conocimiento. 2. Brindar las asesorías necesarias para la realización del diagnóstico de los sectores Comercio, industria y turismo; agricultura y desarrollo rural 3. Brindar cl acompañamiento al proceso de divulgación y socialización del plan priurianual del plan de desarrollo.</t>
  </si>
  <si>
    <t>CO1.REQ.6040675</t>
  </si>
  <si>
    <t>OPSP-VEX-0104-2024</t>
  </si>
  <si>
    <t>https://community.secop.gov.co/Public/Tendering/ContractNoticePhases/View?PPI=CO1.PPI.30881283&amp;isFromPublicArea=True&amp;isModal=False</t>
  </si>
  <si>
    <t>EMIR JAVIER SUAREZ JIMENEZ</t>
  </si>
  <si>
    <t>La presente orden tiene por objeto: Prestación de servicios profesionales independientes para el cumplimiento de las actividades 4.1.2 y 4.1.3, del Objetivo 4 del proyecto investigación BPIN 2020000100116 cumpliendo con las siguientes actividades: 1) Revisar los estatutos de la Asociación de Queseros Tradicionales del Magdalena ASOQUEMAG, Los estatutos de la Asociación de Queseros Tradicionales de Córdoba ASOQUECOR, y Los estatutos de la Asociación de Queseros Tradicionales de La Guajira ASOQUEGUA. 2) Apoyar la elaboración del acta de constitución de la Asociación de Queseros Tradicionales del Magdalena ASOQUEMAG, La Asociación de Queseros Tradicionales de Córdoba ASOQUECOR, y la Asociación de Queseros Tradicionales de La Guajira - ASOQUEGUA. 3) Organizar y garantizar la documentación requerida que avale el proceso de constitución y registro de la Asociación de Queseros Tradicionales del Magdalena - ASOQUEMAG, La Asociación de Queseros Tradicionales de Córdoba ASOQUECOR, y la Asociación de Queseros Tradicionales de la Guajira ASOQUEGUA. 4) Apoyar el proceso de registro de las Asociación de Queseros Tradicionales del Magdalena ASOQUEMAG, La Asociación de Queseros Tradicionales de Córdoba - ASOQUECOR, y la Asociación de Queseros Tradicionales de La Guajira ASOQUEGUA, ante la cámara de comercio de Santa Marta - CCSM, la Cámara de Comercio de Monteria - CCM y la Cámara de Comercio de La Guajira CCG.</t>
  </si>
  <si>
    <t>CO1.REQ.6040460</t>
  </si>
  <si>
    <t>OPSP-VEX-0103-2024</t>
  </si>
  <si>
    <t>https://community.secop.gov.co/Public/Tendering/ContractNoticePhases/View?PPI=CO1.PPI.30923806&amp;isFromPublicArea=True&amp;isModal=False</t>
  </si>
  <si>
    <t>La presente orden tiene por objeto: Prestar servicios profesionales en el marco del Contrato Interadministrativo No. 020 de 2024 "Plan de Desarrollo Departamental de La Guajira 2024-2027", mediante la ejecución de las siguientes actividades: 1. Coordinar al equipo técnico en la formulación del Plan de Desarrollo Departamental de La Guajira. 2. Integrar al equipo técnico del proyecto. 3. Realizar las proyecciones del presupuesto por inversión para el cuatrienio 2024-2027 del SGP y los recursos propios. 4. Liderar los procesos de divulgación y socialización del plan plurianual del plan de desarrollo.</t>
  </si>
  <si>
    <t>CO1.REQ.6040726</t>
  </si>
  <si>
    <t>OPSP-VEX-0102-2024</t>
  </si>
  <si>
    <t>https://community.secop.gov.co/Public/Tendering/ContractNoticePhases/View?PPI=CO1.PPI.30872664&amp;isFromPublicArea=True&amp;isModal=False</t>
  </si>
  <si>
    <t>INVERSIONES SORUBA S.A.S.</t>
  </si>
  <si>
    <t>La presente orden tiene por objeto: LA PRESTACION DE SERVICIOS DE APOYO LOGISTICO PARA EL DESAROLLO DE LAS ACTIVIDADES Y/O EVENTOS QUE SE REQUIERAN POR PARTE DE LA DIRECCIÓN DE DESARROLLO SOCIAL Y PRODUCTIVO PARA EL CUMPLIMIENTO DE LAS METAS DEL PLAN DE ACCION 2024.</t>
  </si>
  <si>
    <t>CO1.REQ.6029497</t>
  </si>
  <si>
    <t>OPS-VEX-0101-2024</t>
  </si>
  <si>
    <t>https://community.secop.gov.co/Public/Tendering/ContractNoticePhases/View?PPI=CO1.PPI.30853705&amp;isFromPublicArea=True&amp;isModal=False</t>
  </si>
  <si>
    <t>LEONARDO FABIO MELO MELO</t>
  </si>
  <si>
    <t>Prestar servicios profesionales en la Dirección de Desarrollo Social y Productivo para desarrollar las siguientes actividades: 1. Apoyar en el desarrollo de diplomados, cursos o talleres articulados con las Facultades y Programas en los procesos de formación de liderazgo transformacional. 2. Apoyar la Cátedra Universidad y Territorio fomentando la vinculación de estudiantes, graduados, docentes y funcionarios de la comunidad universitaria. 3. Apoyar en la elaboración de informes cuantitativos y cualitativos de las actividades realizadas entre la Dirección de Desarrollo Social y Productivo y las Facultades o Programas de La Institución. 4. Realizar seguimiento de cursos ofertados desde la Dirección de Desarrollo Social y Productivo del Programa a lo largo de la vida del Bloque 10 de la Universidad del Magdalena.5. Apoyar actividades administrativas propuestas por la Vicerrectoria de Extensión y Proyección Social 6. Apoyar eventos institucionales que se desarrollen desde la Vicerrectoria de Extensión y Proyección Social</t>
  </si>
  <si>
    <t>CO1.REQ.6024962</t>
  </si>
  <si>
    <t>OPSP-VEX-0100-2024</t>
  </si>
  <si>
    <t>https://community.secop.gov.co/Public/Tendering/ContractNoticePhases/View?PPI=CO1.PPI.30853103&amp;isFromPublicArea=True&amp;isModal=False</t>
  </si>
  <si>
    <t>CARLOS JOSE MATTOS PERILLA</t>
  </si>
  <si>
    <t>Prestar servicios profesionales en la Dirección de Desarrollo Social y Productivo para desarrollar las siguientes actividades 1. Apoyar en el desarrollo de diplomados, cursos o talleres articulados con las Facultades y Programas en los procesos de formación de liderazgo transformacional. 2. Apoyar la Cátedra Universidad y Territorio fomentando la vinculación de estudiantes, graduados, docentes y funcionarios de la comunidad universitaria. 3 Apoyar en la elaboración de informes cuantitativos y cualitativos de las actividades realizadas entre la Dirección de Desarrollo Social y Productivo y las Facultades o Programas de La Institución. 4. Realizar seguimiento de cursos ofertados desde la Dirección de Desarrollo Social y Productivo del Programa a lo largo de la vida del Bloque 10 de la Universidad del Magdalena 5. Apoyar actividades administrativas propuestas por la Vicerrectoria de Extensión y Proyección Social 6. Apoyar eventos institucionales que se desarrollen desde la Vicerrectoria de Extensión y Proyección Social</t>
  </si>
  <si>
    <t>CO1.REQ.6025414</t>
  </si>
  <si>
    <t>OPSP-VEX-0099-2024</t>
  </si>
  <si>
    <t>https://community.secop.gov.co/Public/Tendering/ContractNoticePhases/View?PPI=CO1.PPI.30851294&amp;isFromPublicArea=True&amp;isModal=False</t>
  </si>
  <si>
    <t>FREDY DE JESUS SALCEDO OSPINO</t>
  </si>
  <si>
    <t>Prestar servicios profesionales en la Dirección de Desarrollo Social y Productivo para desarrollar las siguientes actividades: 1. Apoyar en el desarrollo de diplomados, cursos o talleres articulados con las Facultades y Programas en los procesos de formación de liderazgo transformacional. 2. Apoyar la Cátedra Universidad y Territorio fomentando la vinculación de estudiantes, graduados, docentes y funcionarios de la comunidad universitaria. 3. Apoyar en la elaboración de informes cuantitativos y cualitativos de las actividades realizadas entre la Dirección de Desarrollo Social y Productivo y las Facultades o Programas de La Institución. 4. Realizar seguimiento de cursos ofertados desde la Dirección de Desarrollo Social y Productivo del Programa a lo largo de la vida del Bloque 10 de la Universidad del Magdalena. 5. Apoyar actividades administrativas propuestas por la Vicerrectoría de Extensión y Proyección Social.6. Apoyar eventos institucionales que se desarrollen desde la Vicerrectoría de Extensión y Proyección Social.</t>
  </si>
  <si>
    <t>CO1.REQ.6024587</t>
  </si>
  <si>
    <t>OPSP-VEX-0098-2024</t>
  </si>
  <si>
    <t>https://community.secop.gov.co/Public/Tendering/ContractNoticePhases/View?PPI=CO1.PPI.30844726&amp;isFromPublicArea=True&amp;isModal=False</t>
  </si>
  <si>
    <t>MAURICIO JOSE RAMOS DORIA</t>
  </si>
  <si>
    <t>Prestar servicios profesionales en la Dirección de Desarrollo Social y Productivo para desarrollar las siguientes actividades: 1. Apoyar en el desarrollo de diplomados, cursos o talleres articulados con las Facultades y Programas en los procesos de formación de liderazgo transformacional. 2. Apoyar la Cátedra Universidad y Territorio fomentando la vinculación de estudiantes, graduados, docentes y funcionarios de la comunidad universitaria 3. Apoyar en la elaboración de informes cuantitativos y cualitativos de las actividades realizadas entre la Dirección de Desarrollo Social y Productivo y las Facultades o Programas de La Institución. 4. Realizar seguimiento de cursos ofertados desde la Dirección de Desarrollo Social y Productivo del Programa a lo largo de la vida del Bloque 10 de la Universidad del Magdalena. 5. Apoyar actividades administrativas propuestas por la Vicerrectoria de Extensión y Proyección Social.6. Apoyar eventos institucionales que se desarrollen desde la Vicerrectoria de Extensión y Proyección Social.</t>
  </si>
  <si>
    <t>CO1.REQ.6023080</t>
  </si>
  <si>
    <t>OPSP-VEX-0097-2024</t>
  </si>
  <si>
    <t>https://community.secop.gov.co/Public/Tendering/ContractNoticePhases/View?PPI=CO1.PPI.30843224&amp;isFromPublicArea=True&amp;isModal=False</t>
  </si>
  <si>
    <t>JUAN ANDRES BUCHAAR OLIVEROS</t>
  </si>
  <si>
    <t>La presente orden tiene por objeto: prestar servicios profesionales en la Vicerrectoría de Extensión y Proyección Social desarrollando las siguientes actividades: 1. Asesorar en el proceso de redacción del Plan de Procesos y Trámites de la Vicerrectorla de Extensión y Proyección Social a través de la Dirección de Desarrollo Social y Productive. 2. Asesorar en la generación de Convenios de las Alianzas estratégicas propuestas en el Pian de Acción Institucional 2024. 3. Asesorar en la redacción del Programa a lo largo de la vida propuesto dentro del Plan de Acción Institucional 2024 4. Asesorar en la redacción de Programas y Proyectos enmarcados desde el VOLUNTARIADO UNIMAGDALENA 5. Asesorar en la creación del Documento Balance Estratégico del Entorno propuesto desde el Plan de Acción Institucional 2024. 6. Asesorar en la elaboración de resoluciones y actos administrativos que oficialicen programas y procesos de la Dirección de Desarrollo Social y Productivo de La Institución.</t>
  </si>
  <si>
    <t>CO1.REQ.6023115</t>
  </si>
  <si>
    <t>OPSP-VEX-0096-2024</t>
  </si>
  <si>
    <t>https://community.secop.gov.co/Public/Tendering/ContractNoticePhases/View?PPI=CO1.PPI.30838720&amp;isFromPublicArea=True&amp;isModal=False</t>
  </si>
  <si>
    <t>NILSON ALEXANDER MADROÑERO RACINE</t>
  </si>
  <si>
    <t>La presente orden tiene por objeto: prestar servicios profesionales en la Vicerrectoría de Extensión y Proyección Social desarrollando las siguientes actividades: 1. Asesorar en el proceso de redacción del Plan de Procesos y Trámites de la Vicerrectoría de Extensión y Proyección Social a través de la Dirección de Desarrollo Social y Productivo. 2. Asesorar en la generación de Convenios de las Alianzas estratégicas propuestas en el Plan de Acción Institucional 2024 3 Asesorar en la redacción del Programa a lo largo de la vida propuesto dentro del Plan de Acción Institucional 2024. 4. Asesorar en la redacción de Programas y Proyectos enmarcados desde el VOLUNTARIADO UNIMAGDALENA. 5. Asesorar en la creación del Documento Balance Estratégico del Entorno propuesto desde el Plan de Acción Institucional 2024. 6. Asesorar en la elaboración de resoluciones y actos administrativos que oficialicen programas y procesos de la Dirección de Desarrollo Social y Productivo de La Institución</t>
  </si>
  <si>
    <t>CO1.REQ.6022289</t>
  </si>
  <si>
    <t>OPSP-VEX-0095-2024</t>
  </si>
  <si>
    <t>https://community.secop.gov.co/Public/Tendering/ContractNoticePhases/View?PPI=CO1.PPI.30837969&amp;isFromPublicArea=True&amp;isModal=False</t>
  </si>
  <si>
    <t>La presente orden tiene por objeto prestar servicios profesionales para el desarrollo de las siguientes actividades: 1. Formular y hacer seguimiento de indicadores para medir el impacto de los proyectos a cargo de la Vicerrectoría de Extensión y Proyección Social. 2. Apoyar en la supervisión y seguimiento de las ordenes, contratos, proyectos y convenios adelantados por la Vicerrectoria de Extensión y Proyección Social. 3. Formular proyectos de acuerdo con los objetivos establecidos en el Plan de Acción 2024. 4. Apoyar en los procesos administrativos que se adelanten dentro de la dependencia. 5. Coordinar actividades en el marco de proyectos y convenios desarrollados por la Vicerrectoría de Extensión y Proyección social.</t>
  </si>
  <si>
    <t>CO1.REQ.6022181</t>
  </si>
  <si>
    <t>OPSP-VEX-0094-2024</t>
  </si>
  <si>
    <t>https://community.secop.gov.co/Public/Tendering/ContractNoticePhases/View?PPI=CO1.PPI.30840017&amp;isFromPublicArea=True&amp;isModal=False</t>
  </si>
  <si>
    <t>SANDRA PATRICIA MARTINEZ CASTRO</t>
  </si>
  <si>
    <t>Prestar servicios de apoyo a la gestion, en el marco del Convenio Específico Nº 3054229 del 2023 celebrado entre ECOPETROL S.A y Universidad del Magdalena, cuyo objeto es: 1. Entregar el instrumental requerido para la atención en el área destinada. 2. Recoger el instrumental una vez terminada la atención. 3. Realizar lavado, secado, empaquetado y esterilización del instrumental. 4. Almacenar el instrumental. 5. Entregar de los insumos requeridos para la atención en el área destinada. 6. Almacenar los insumos requeridos para la atención en el área destinada. 7. Entregar los dispositivos requeridos para la atención en el área destinada. 8. Realizar limpieza de los dispositivos una vez terminada la atención. 9. Almacenar los dispositivos utilizados durante la atención</t>
  </si>
  <si>
    <t>CO1.REQ.6022751</t>
  </si>
  <si>
    <t>OAG-VEX-0093-2024</t>
  </si>
  <si>
    <t>https://community.secop.gov.co/Public/Tendering/ContractNoticePhases/View?PPI=CO1.PPI.30741567&amp;isFromPublicArea=True&amp;isModal=False</t>
  </si>
  <si>
    <t>La presente orden tiene por objeto prestar servicios profesionales en el marco del Plan de Acción 2024, mediante la ejecución de las siguientes actividades: 1) Apoyar a la Dirección de Desarrollo Social y Productivo en la revisión de los requisitos de proyectos internos y externos de la Vicerrectoría de Extensión; 2) Diligenciar y actualizar la inscripción de los proyectos en el Sistema de Información de la Vicerrectoria de Extensión; 3) Apoyar a la Dirección de Desarrollo Social y Productivo en el seguimiento de a la ejecución de los proyectos. 4) Apoyar la recolección, registro y monitoreo de la información para el cálculo de indicadores del sistema de gestión de la Vicerrectoria de Extensión. 5) Apoyar a los docentes en el cumplimiento de los objetos de las órdenes o contratos suscritas por la Vicerrectoría de Extensión.</t>
  </si>
  <si>
    <t>CO1.REQ.5996597</t>
  </si>
  <si>
    <t>OPSP-VEX-0092-2024</t>
  </si>
  <si>
    <t>https://community.secop.gov.co/Public/Tendering/ContractNoticePhases/View?PPI=CO1.PPI.30740548&amp;isFromPublicArea=True&amp;isModal=False</t>
  </si>
  <si>
    <t>CESAR ALBERTO MERA RUIZ</t>
  </si>
  <si>
    <t>La presente orden tiene por objeto: Prestar servicios en el marco del Convenio Específico No. 3051459 de 2022, suscrito entre Ecopetrol S.A y la Universidad del Magdalena, para el desarrollo de las siguientes actividades: 1.) Desarrollar el módulo de Inglés para el Turismo en los grupos de Cabecera y Cabo de la Vela y el módulo de Atención al Cliente en el grupo de Nazareth municipio de Uribia (La Guajira); en el marco del diplomado Diseño y Promoción de Productos y Servicio Turísticos</t>
  </si>
  <si>
    <t>CO1.REQ.5996827</t>
  </si>
  <si>
    <t>OAG-VEX-0091-2024</t>
  </si>
  <si>
    <t>https://community.secop.gov.co/Public/Tendering/ContractNoticePhases/View?PPI=CO1.PPI.30739568&amp;isFromPublicArea=True&amp;isModal=False</t>
  </si>
  <si>
    <t>JHAN CARLOS STAND FLOREZ</t>
  </si>
  <si>
    <t>La presente orden tiene por objeto: Prestar servicios profesionales en el marco del Convenio Específico No. 3051459 de 2022, suscrito entre Ecopetrol S.A y la Universidad del Magdalena, para el desarrollo de las siguientes actividades 1) Desarrollar el módulo E-COMMERCE en el grupo 2 Cabecera municipio de Uribia (La Guajira), en el marco del diplomado Diseño y Promoción de Productos y Servicio Turísticos.</t>
  </si>
  <si>
    <t>CO1.REQ.5996425</t>
  </si>
  <si>
    <t>OPSP-VEX-0090-2024</t>
  </si>
  <si>
    <t>https://community.secop.gov.co/Public/Tendering/ContractNoticePhases/View?PPI=CO1.PPI.30698090&amp;isFromPublicArea=True&amp;isModal=False</t>
  </si>
  <si>
    <t>107 - 30523</t>
  </si>
  <si>
    <t>ALDAIR JOSE DUARTE SANCHEZ</t>
  </si>
  <si>
    <t>La presente orden tiene por objeto: Prestar servicios profesionales como Asistente de investigación de las actividades 1.1.2, 2.1.1, 3.1.2, 3.2.1, relacionadas con los objetivos 1, 2 y 3 del proyecto ΒΡΙΝ 2020000100417, denominado: "Diseño e implementación de sistemas inteligentes para la gestión de recursos y detección de enfermedades en sistemas de producción en banano en los departamentos de La Guajira y Magdalena" cumpliendo con las siguientes actividades: 1) Brindar soporte técnico y científico en el desarrollo de las acciones implementadas para el cumplimiento de las actividades propuestas y de las demás comprometidas en el desarrollo global del proyecto. 2) Documentar cuales son las condiciones ideales que se deben cumplir en los cultivos, teniendo en cuenta factores climáticos predisponentes para los requerimientos hídricos, para aumentar la productividad y calidad de estos. 3) Documentar los factores climáticos predisponentes (Precipitación, Temperatura, Humedad relativa y Punto de rocio), en enfermedades foliares tales como Sigatoka negra (Mycosphaerella fijiensis) y Fusarium R4T (Fusarium oxysporum). 4) Documentar el histórico de productividad de los sistemas de producción escogidos. 5) Elaborar informes y reportes de la investigación.</t>
  </si>
  <si>
    <t>CO1.REQ.5992328</t>
  </si>
  <si>
    <t>OPSP-VEX-0089-2024</t>
  </si>
  <si>
    <t>https://community.secop.gov.co/Public/Tendering/ContractNoticePhases/View?PPI=CO1.PPI.30715277&amp;isFromPublicArea=True&amp;isModal=False</t>
  </si>
  <si>
    <t>JHON ERICK BALETA NOVOA</t>
  </si>
  <si>
    <t>Prestar servicios profesionales, en el marco del Convenio Específico Nº 3054229 del 2023 celebrado entre ECOPETROL S.A y Universidad del Magdalena, cuyo objeto es: 1. Orientar la elaboración de los instrumentos de recolección datos, según los requerido para su especialidad. 2. Elaborar y desarrollar los talleres de educación en salud oral. 3. Participar en la realización de resinas. 4. Acompañar el proceso de realización de prótesis parcial y/o total removible. 5. Supervisar a los estudiantes en el diligenciamiento de historia clínicas y tratamiento bucal preventivo y correctivo. 6. Elaborar y entregar informes de atenciones y talleres.</t>
  </si>
  <si>
    <t>CO1.REQ.5989614</t>
  </si>
  <si>
    <t>OPSP-VEX-0088-2024</t>
  </si>
  <si>
    <t>https://community.secop.gov.co/Public/Tendering/ContractNoticePhases/View?PPI=CO1.PPI.30713967&amp;isFromPublicArea=True&amp;isModal=False</t>
  </si>
  <si>
    <t>La presente orden tiene por objeto Prestar servicios profesionales para el desarrollo de las siguientes actividades: 1) Desarrollar actividades para la ejecución del plan integrador del Pueblo Aruhaco2) Revisar y actualizar el portafolio de servicios de la Vicerrectoria de Extensión y Proyección Social. 3). Realizar el seguimiento a cada uno de los procesos para el renovamiento del catálogo de servicios de la Vicerrectoría de la Extensión y Proyección Social. 4) Desarrollar y hacer seguimiento a los objetivos de cada uno de los proyectos relacionados con el pueblo indigena Arahuaco. 5). Acompañamiento en los territorios indígenas del pueblo Aruhaco, desarrollando reuniones y seguimiento a las mismas.</t>
  </si>
  <si>
    <t>CO1.REQ.5988991</t>
  </si>
  <si>
    <t>OPSP-VEX-0087-2024</t>
  </si>
  <si>
    <t>https://community.secop.gov.co/Public/Tendering/ContractNoticePhases/View?PPI=CO1.PPI.30712944&amp;isFromPublicArea=True&amp;isModal=False</t>
  </si>
  <si>
    <t>ARACELLI LOPEZ VILLA</t>
  </si>
  <si>
    <t>La presente orden tiene por objeto Prestar servicios profesionales para el desarrollo de las siguientes actividades: 1) Coordinar los procesos de homologación de programas que se incorporen al componente Cadena de Formación del convenio SENA Unimagdalena. 2) Gestionar el proceso de preinscripción e inscripción de los aspirantes a beneficiarse del componente Cadena de Formación del convenio SENA Unimagdalena en los diferentes programas académicos ofertados en cada periodo académico incluyendo: Elaboración del Cronograma del proceso y envio a la oficina del comunicaciones de la vicerrectoria para la divulgación en canales institucionales, recepción, documentos, revisión de requisitos para aspirantes, facilitar espacios de orientación y solución de inquietudes y proyección de respuesta a comunicaciones recibidas en el correo conveniosena@unimagdalena.edu.co. 3) Coordinar, concretar y organizar las pruebas de conocimiento de competencias tal como lo estipula el AS 026 de 2018, así como hacer seguimiento del proceso de homologación de créditos académico de los aspirantes a los programas académicos ofertados en el marco del Convenio SE-Unimagdalena. 4). Articular con la división de admisiones, registro y control, el proceso de liquidación de matrícula de los aspirantes seleccionados. 5). Articular con el grupo de facturación, créditos y cartera, el proceso de pago de derechos de Homologación de los créditos académicos. 6. Concertación de la agenda de reuniones del comité técnico del SENA Unimagdalena, asi como apoyar el desarrollo de las sesiones del mismo. 7. Elaboración y presentación de informes trimestral y semestral del proceso de preinscripción, inscripción y selección de los aspirantes del Convenio</t>
  </si>
  <si>
    <t>CO1.REQ.5988841</t>
  </si>
  <si>
    <t>OPSP-VEX-0086-2024</t>
  </si>
  <si>
    <t>https://community.secop.gov.co/Public/Tendering/ContractNoticePhases/View?PPI=CO1.PPI.30663763&amp;isFromPublicArea=True&amp;isModal=False</t>
  </si>
  <si>
    <t>MARIA FERNANDA BUSTAMANTE DIAZ</t>
  </si>
  <si>
    <t>Prestar servicios de apoyo a la gestion, en el marco del Convenio Específico N° 3054229 del 2023 celebrado entre ECOPETROL S.A y Universidad del Magdalena, cuyo objeto es: 1. Entregar el instrumental requerido para la atención en el área destinada. 2. Recoger el instrumental una vez terminada la atención. 3. Realizar lavado, secado, empaquetado y esterilización del instrumental. 4. Almacenar el instrumental. 5. Entregar de los insumos requeridos para la atención en el área destinada. 6. Almacenar los insumos requeridos para la atención en el área destinada. 7. Entregar los dispositivos requeridos para la atención en el área destinada. 8. Realizar limpieza de los dispositivos una vez terminada la atención. 9. Almacenar los dispositivos utilizados durante la atención.</t>
  </si>
  <si>
    <t>CO1.REQ.5976028</t>
  </si>
  <si>
    <t>OAG-VEX-0085-2024</t>
  </si>
  <si>
    <t>https://community.secop.gov.co/Public/Tendering/ContractNoticePhases/View?PPI=CO1.PPI.30656590&amp;isFromPublicArea=True&amp;isModal=False</t>
  </si>
  <si>
    <t>KATHERINE LIZETH CAMPO PINTO</t>
  </si>
  <si>
    <t>La presente orden tiene por objeto: Prestar servicios de apoyo a la gestión para el desarrollo de las siguientes actividades. 1. Apoyar la gestión administrativa de los proyectos de la Vicerrectoria de Extensión y Proyección con la Fundación Casa en el Árbol. 2. Apoyar en la elaboración de informes de cada uno de los proyectos que se ejecutan con la Fundación Casa en el Árbol. 3. Prestar acompañamiento en cada uno de los proyectos vigentes de la Vicerrectoria de Extensión y Proyección con la Fundación Casa en el Árbol. 4. Organizar los archivos correspondientes de los proyectos de la Vicerrectoria de Extensión y Proyección con la Fundación Casa en el Árbol 5. Sistematizar las experiencias, e información recopiladas en campo de los proyectos ejecutados con la Fundación Casa en el Árbol. 7. Apčiyar en la dirección y control de cronograma de los proyectos de la Vicerrectoria de Extensión y Proyección con la Fundación Casa en el Árbol, para el cumplimiento de los objetivos trazados. 8. Realizar seguimiento, consolidar, organizar, y entregar oportunamente la información y los insumos requeridos para la elaboración del reporte de los indicadores asociados a la Dirección de Desarrollo Social y Productivo aportantes al proyecto asociado del Plan de Acción de la Vicerrectoría, plan de desarrollo y demás planes de gestión institucional.</t>
  </si>
  <si>
    <t>CO1.REQ.5973734</t>
  </si>
  <si>
    <t>OAG-VEX-0084-2024</t>
  </si>
  <si>
    <t>https://community.secop.gov.co/Public/Tendering/ContractNoticePhases/View?PPI=CO1.PPI.30656056&amp;isFromPublicArea=True&amp;isModal=False</t>
  </si>
  <si>
    <t>CRISPIN ALBERTO MEDINA ROMERO</t>
  </si>
  <si>
    <t>La presente orden tiene por objeto: Prestar servicios profesionales en el marco del Contrato Interadministrativo No 235 suscrito entre CORMAGDALENA y la Universidad del Magdalena, para desarrollar las siguientes actividades: 1) Apoyar a la supervisión en la verificación de la ejecución de las acciones impartidas por la Dirección de la interventoria y acordadas con LA UNIVERSIDAD. 2) Servir de ehlace técnico entre la supervisión y el contratista para el desarrollo de las actividades relacionadas con la correcta ejecución de la obra, así como apoyar en la verificación de la celeridad y calidad de los trabajos a ejecutar. 3) Apoyar en la elaboración de soluciones técnicas a inconvenientes surgidos durante el desarrollo de las obras. 4) Apoyar a la dirección de la interventoria en la Verificación de información de memorias de diseño, pianos técnicos y velar por su correcta ejecución. 5) Apoyar en la verificación del cumplimiento del cronograma de actividades y ejecución del contrato de obra o las tareas que fueren ordenadas de común acuerdo con la supervisión y la dirección de interventoria. 6) Apoyar a la supervisión con la presentación a la dirección de planes de contingencia. 7) Apoyar a la supervisión a preparar informes periódicos, revisar el contenido de la bitácora y demás documentos de supervisión del contrato de obra, así mismo, llevar registro fotográfico diario de cada una de las actividades de apoyo y acompañamiento a la supervisión del contrato de obra. 8) Asistir para apoyar en las reuniones y/o comités técnicos, en conjunto con el contratista de obra y el director de interventoría cuando sean necesarios.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contrato de obra y velar por el cumplimiento de los estándares y especificaciones técnicas legales requeridas. 11) Apoyar en la operación, en la conducción, en la vigilancia y en la atención del buen funcionamiento de los oficios de apoyo a su cargo. 12) Brindar apoyo en la verificación del cumplimiento de las normas en la ejecución del contrato de obra.</t>
  </si>
  <si>
    <t>CO1.REQ.5973198</t>
  </si>
  <si>
    <t>OPSP-VEX-0083-2024</t>
  </si>
  <si>
    <t>https://community.secop.gov.co/Public/Tendering/ContractNoticePhases/View?PPI=CO1.PPI.30654226&amp;isFromPublicArea=True&amp;isModal=False</t>
  </si>
  <si>
    <t>MARIA JOSE JANICA ACOSTA</t>
  </si>
  <si>
    <t>La presente orden tiene por objeto: Prestar servicios profesionales, en el marco del Convenio Específico N° 3054229 del 2023 celebrado entre ECOPETROL S.A. y Universidad del Magdalena, desarrollando las siguientes actividades: 1.Orientar la elaboración de los instrumentos de recolección datos, según los requerido para su especialidad. 2. Participar de los talleres de educación en salud oral. 3. Diligenciar historias clinicas. 4. Realizar procedimiento de aplicación de flúor, sellantes, resinas y exodoncias. 5. Supervisión de estudiantes en el diligenciamiento de historia clinicas y tratamiento bucal preventivo y correctivo. 6. Elaboración y entrega de informes de atenciones y talleres.</t>
  </si>
  <si>
    <t>CO1.REQ.5973224</t>
  </si>
  <si>
    <t>OPSP-VEX-0082-2024</t>
  </si>
  <si>
    <t>https://community.secop.gov.co/Public/Tendering/ContractNoticePhases/View?PPI=CO1.PPI.30652666&amp;isFromPublicArea=True&amp;isModal=False</t>
  </si>
  <si>
    <t>JHON JAIRO ROMERO LUNA</t>
  </si>
  <si>
    <t>Prestar servicios de apoyo a la gestión, en el marco del Convenio Específico Nº 3054229 del 2023 celebrado entre ECOPETROL S.A y Universidad del Magdalena, cuyo objeto es: 1. Realizar mantenimiento de los equipos utilizados en la atención de los beneficiarios del proyecto 2. Revisar revisiones periódicas preventivas de los equipos utilizados en la atención de los beneficiarios del proyecto. 3. Participar en el traslado de los equipos utilizados en la atención de los beneficiarios del proyecto.</t>
  </si>
  <si>
    <t>CO1.REQ.5972697</t>
  </si>
  <si>
    <t>OAG-VEX-0081-2024</t>
  </si>
  <si>
    <t>https://community.secop.gov.co/Public/Tendering/ContractNoticePhases/View?PPI=CO1.PPI.30626804&amp;isFromPublicArea=True&amp;isModal=False</t>
  </si>
  <si>
    <t>ESTEFANY RAMOS PEREZ</t>
  </si>
  <si>
    <t>La presente orden tiene por objeto: Prestar servicios profesionales, en el marco del Convenio Específico N° 3054229 del 2023 celebrado entre ECOPETROL S.A. y Universidad del Magdalena, desarrollando las siguientes actividades: 1. Aplicar los consentimientos informados y asentimiento. 2. Participar en las reuniones con los acudientes y docentes. 3. Realizar la definición operacional de las variables, instrumentos, dimensiones, opciones de respuesta. 4. Aplicar los instrumentos de recolección datos de la caracterización. 5. Organizar el documento de las técnicas cualitativa (grupo focal, talleres) con padres, profesores y escolares. 6. Apoyar en la elaboración y desarrollo de los talleres de educación en salud oral. 7. Realizar abordaje de la población para el desarrollo de talleres de educación para la salud. 8. Apoyar en el desarrollo de grupos focales. 9. Elaborar y entregar los informes de talleres.</t>
  </si>
  <si>
    <t>CO1.REQ.5966194</t>
  </si>
  <si>
    <t>OPSP-VEX-0080-2024</t>
  </si>
  <si>
    <t>https://community.secop.gov.co/Public/Tendering/ContractNoticePhases/View?PPI=CO1.PPI.30623981&amp;isFromPublicArea=True&amp;isModal=False</t>
  </si>
  <si>
    <t>ALVARO RAMIRO SUAREZ CASSARES</t>
  </si>
  <si>
    <t>La presente orden tiene por objeto: Prestar servicios profesionales, en el marco del Convenio Especifico N° 3054229 del 2023 celebrado entre ECOPETROL S.A. y Universidad del Magdalena, desarrollando las siguientes actividades: 1.Orientar la elaboración de los instrumentos de recolección datos, según los requerido para su especialidad. 2. Participar en el diligenciamiento de historias clínicas odontológicas. 3. Elaborar y desarrollar los talleres de educación en salud oral. 4. Realizar ambientación o terapia periodontal básica para el tratamiento de rehabilitación oral en pacientes adultos. 5. Realizar estabilidad periodontal para el tratamiento de rehabilitación oral en pacientes adultos. 6. Participar en la realización de exodoncias. 7. Elaborar y entregar los informes de atenciones y talleres.</t>
  </si>
  <si>
    <t>CO1.REQ.5965708</t>
  </si>
  <si>
    <t>OPSP-VEX-0079-2024</t>
  </si>
  <si>
    <t>https://community.secop.gov.co/Public/Tendering/ContractNoticePhases/View?PPI=CO1.PPI.30555658&amp;isFromPublicArea=True&amp;isModal=False</t>
  </si>
  <si>
    <t>GINNA MARCELA CUADRADO LEMUS</t>
  </si>
  <si>
    <t>La presente orden tiene por objeto: Prestar servicios profesionales en el marco del Contrato Interadministrativo No 588-2022 suscrito entre CORPAMAG y la Universidad del Magdalena, para desarrollar las siguientes actividades: 1) Realizar la revisión juridica a las órdenes y/o contratos adscritos en la Vicerrectoria de Extensión y Proyección Social. 2) Prestar asesoría juridica y resolver consultas de tipo jurídico sobre la ejecución de los proyectos de la Vicerrectoría de Extensión y Proyección Social de conformidad con la normatividad vigente. 3) Prestar asesoria juridica contractual en los procesos de licitación y/o convocatorias en los que sea requerido. 4) Proyectar minutas de convenios y contratos que requiera la Vicerrectoria de Extensión y Proyección Social. 5) Proyectar respuestas a las consultas, peticiones, quejas y reclamos que se generen en la Vicerrectoria de Extensión y Proyección Social, tomando en consideración los términos de la Ley y los procedimientos internos establecidos. 6) Revisar pólizas para su respectiva aprobación. 7) Elaborar los conceptos jurídicos que sean solicitados por la Vicerrectoria de Extensión y Proyección Social y/o por la Oficina Asesora Juridica de la Universidad.</t>
  </si>
  <si>
    <t>CO1.REQ.5948023</t>
  </si>
  <si>
    <t>OPSP-VEX-0078-2024</t>
  </si>
  <si>
    <t>https://community.secop.gov.co/Public/Tendering/ContractNoticePhases/View?PPI=CO1.PPI.30554513&amp;isFromPublicArea=True&amp;isModal=False</t>
  </si>
  <si>
    <t>Suspendido</t>
  </si>
  <si>
    <t>JUAN DAVID SALCEDO SALGADO</t>
  </si>
  <si>
    <t>Prestar servicios profesionales, en el marco del Convenio Específico Nº 3054229 del 2023 celebrado entre ECOPETROL S.A y Universidad del Magdalena, cuyo objeto es: 1 Orientar la elaboración de los instrumentos de recolección datos, según los requerido para su especialidad 2. Participar en el diligenciamiento de historias clínicas odontológicas 3. Participar en la elaboración y desarrollo de los talleres de educación en salud oral 4. Elaborar las estrategias de educación para la salud requeridas para la implementación de la estrategia APS mediante los talleres de educación. 5. Implementar las estrategias de educación para la salud requeridas para la implementación de la estrategia APS mediante los talleres de educación 6. Participar en el desarrollo de grupos focales. 7 Elaborar y entregar informes</t>
  </si>
  <si>
    <t>CO1.REQ.5947488</t>
  </si>
  <si>
    <t>OPSP-VEX-0077-2024</t>
  </si>
  <si>
    <t>https://community.secop.gov.co/Public/Tendering/ContractNoticePhases/View?PPI=CO1.PPI.30553624&amp;isFromPublicArea=True&amp;isModal=False</t>
  </si>
  <si>
    <t>La presente orden tiene por objeto: Prestar servicios profesionales para el desarrollo de las siguientes actividades: 1). Organizar la logistica para el desarrollo de las jornadas de atención integral lideradas por la Vicerrectora de extension y proyección social en articulación con otras facultades. 2) Elaborar informes sobre el desarrollo e impacto de las jornadas de atención integral y representarios ante la Vicerrectora de extensión y proyección social. 3) Servir de enlace entre la Vicerrectora de extensión y proyección social y el programa de Odontologia para la coordinación de actividades del programa la U va a la escuela. 4). Realizar seguimiento, consolidar, organizar y entregar oportunamente la información y los insumos requeridos para la elaboración del reporte de los indicadores asociados las jornadas y en general la relacionada con las acciones de la Dirección de Desarrollo Social y Productivo aportantes el proyecto asociado al Plan de Acción de la Vicerrectoria, Plan de Desarrollo y demás planes de gestión Institucional</t>
  </si>
  <si>
    <t>CO1.REQ.5947095</t>
  </si>
  <si>
    <t>OPSP-VEX-0076-2024</t>
  </si>
  <si>
    <t>https://community.secop.gov.co/Public/Tendering/ContractNoticePhases/View?PPI=CO1.PPI.30552439&amp;isFromPublicArea=True&amp;isModal=False</t>
  </si>
  <si>
    <t>ANGELA EDIHT CORAL CORDOBA</t>
  </si>
  <si>
    <t>Prestar servicios profesionales, en el marco del Convenio Específico Nº 3054229 del 2023 celebrado entre ECOPETROL S.A y Universidad del Magdalena, cuyo objeto es: 1. Elaborar herramientas de planificación para la toma de decisiones acerca de la asignación de los recursos específicos previo y durante la intervención (Talento humano, equipos y/o dispositivos biomédicos de uso odontológico, procedimientos, historia clínica y RIPS) 2. Recolectar de forma sistemática datos de la presencia de enfermedades morbilidad, para caracterizar el perfil epidemiológico de 420 beneficiarios (100 mujeres Arhuacas y 320 niños Koguis y Wiwas). 3. Realizar valoración, profilaxis, sellante, exodoncia simple, impresión inicial, impresión prótesis total, resina compuesta de una superficie con ionómero de vidrio, resina fluida, resina preventiva y talleres de educación en salud. 4. Monitorear y evaluar las intervenciones realizadas 5 Analizar los datos recolectados para la identificación de prevalencia en las diferentes patologias bucales evidencias clinicamente durante la intervención. 6. Analizar el desarrollo de las estrategias de la atención primaria de salud (APS) 7. Elaborar y entregar informes</t>
  </si>
  <si>
    <t>CO1.REQ.5946871</t>
  </si>
  <si>
    <t>OPSP-VEX-0075-2024</t>
  </si>
  <si>
    <t>https://community.secop.gov.co/Public/Tendering/ContractNoticePhases/View?PPI=CO1.PPI.30551429&amp;isFromPublicArea=True&amp;isModal=False</t>
  </si>
  <si>
    <t>La presente orden tiene por objeto: Prestar servicios profesionales en la Dirección de Desarrollo Cultural, realizando las siguientes actividades: 1) Promocionar en las diferentes instituciones educativas las actividades culturales desarrolladas a través Sistema de Fortalecimiento de Museos y la Oferta Cultural. 2) Diseñar una estrategia de apoyo al Sistema de Museos para el desarrollo de actividades culturales del área de las artes musicales en las diferentes comunas del Distrito y el Departamento del Magdalena. 3) Apoyar el diseño y desarrollar el programa radial Orillas Magazine. 4) Apoyar en la Coordinacion y desarrollo de los cursos relacionados con el área de artes musicales. 5) Contribuir en la elaboración de proyectos de cooperación, creación artistica y cultural de la Direccion de Proyección Cultural con otras instituciones y en convocatorias externas. 6) Apoyar el desarrollo de actividades culturales de la Dirección de Proyección Cultural 7) Realizar seguimiento, consolidar, organizar y entregar oportunamente los insumos requeridos para la elaboración del reporte de los indicadores, relacionada con las acciones de la Direccion de Proyección Cultural aportantes al proyecto asociado del Plan de Acción de la Vicerrectoria, plan de desarrollo y demás planes de gestión institucional.</t>
  </si>
  <si>
    <t>CO1.REQ.5946834</t>
  </si>
  <si>
    <t>OPSP-VEX-0074-2024</t>
  </si>
  <si>
    <t>https://community.secop.gov.co/Public/Tendering/ContractNoticePhases/View?PPI=CO1.PPI.30532603&amp;isFromPublicArea=True&amp;isModal=False</t>
  </si>
  <si>
    <t>JORGE MATUTE SCHOTBORGH</t>
  </si>
  <si>
    <t>La presente orden tiene por objeto la prestación de servicios profesionales en el marco del Contrato Interadministrativo de Interventoria No. 0-204-2022 suscrito entre CORMAGDALENA Y UNIMAGDALENA, para la ejecución de las siguientes actividades: 1) Recolectar y organizar la información obtenida de los diferentes proyectos de obra, necesaria para la elaboración del informe técnico general de interventoría. 2) Efectuar la revisión preliminar de los documentos técnicos requeridos para el informe técnico general de interventoria.</t>
  </si>
  <si>
    <t>CO1.REQ.5942231</t>
  </si>
  <si>
    <t>OPSP-VEX-0073-2024</t>
  </si>
  <si>
    <t>https://community.secop.gov.co/Public/Tendering/ContractNoticePhases/View?PPI=CO1.PPI.30527006&amp;isFromPublicArea=True&amp;isModal=False</t>
  </si>
  <si>
    <t>YESENIA PAOLA VILLALOBOS ACUÑA</t>
  </si>
  <si>
    <t>La presente orden tiene por objeto: Prestar servicios profesionales en el marco del Convenio No. 7000000013 de 2021, celebrado entre CENIT LOGÍSTICA Y TRANSPORTE DE HIDROCARBUROS S.A.S y la Universidad del Magdalena, para el desarrollo de las siguientes actividades: 1) Ejercer el rol de profesional logistico del componente de Operadores Turisticos del proyecto de extension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 2) Apoyar en la gestión de espacios y elementos necesarios para la realización de módulos, socializaciones, foros, cursos y actividades tendientes al fortalecimiento de los miembros de asociaciones de operadores turisticos en el área de influencia del terminal de pozos colorados. 3) Organizar con los proveedores, la logistica de los eventos dirigidos a los miembros de asociaciones de operadores turisticos. 4) Brindar acompañamiento a los proveedores en la ejecución de las ferias turisticas y gastronómicas 5) Diligenciar formatos de consentimiento informado de los participantes de operadores turisticos en las reuniones y mesas de trabajo. 6) Apoyar la sistematización de la experiencia en cada una de las actividades desarrolladas en el marco del componente. 7) Prestar servicio profesional logistico en el evento de certificación y clausura del proceso formativo, 8) Prestar servicio profesional logistico en la entrega de dotaciones a los beneficiarios del componente.</t>
  </si>
  <si>
    <t>CO1.REQ.5940345</t>
  </si>
  <si>
    <t>OPSP-VEX-0072-2024</t>
  </si>
  <si>
    <t>https://community.secop.gov.co/Public/Tendering/ContractNoticePhases/View?PPI=CO1.PPI.30524664&amp;isFromPublicArea=True&amp;isModal=False</t>
  </si>
  <si>
    <t>ANA ISABEL TETTE MARQUEZ</t>
  </si>
  <si>
    <t>Prestar servicios profesionales, en el marco del Convenio Específico Nº 3054229 del 2023 celebrado entre ECOPETROL SA y Universidad del Magdalena, cuyo objeto es: 1. Supervisar el cumplimiento de los protocolos y procedimientos en las diferentes actividades del proyecto según las normas en salud oral. 2. Realizar auditoria de las Historias clínicas. 3. Elaborar y entregar los informes</t>
  </si>
  <si>
    <t>CO1.REQ.5939957</t>
  </si>
  <si>
    <t>OPSP-VEX-0071-2024</t>
  </si>
  <si>
    <t>https://community.secop.gov.co/Public/Tendering/ContractNoticePhases/View?PPI=CO1.PPI.30522953&amp;isFromPublicArea=True&amp;isModal=False</t>
  </si>
  <si>
    <t>La presente orden tiene por objeto: Prestar servicios profesionales en el marco del Convenio No. 7000000013 de 2021, celebrado entre CENIT LOGISTICA Y TRANSPORTE DE HIDROCARBUROS S.A.S y la Universidad del Magdalena, para el desarrollo de las siguientes actividades: 1) Ejercer el rol de Coordinador de las actividades del componente de fortalecimiento de Pescadores del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AREA DE INFLUENCIA DEL TERMINAL DE POZOS COLORADOS EN SANTA MARTA, MAGDALENA" 2) Coordinar el desarrollo de los módulos, cursos, foros, ferias y demás actividades relacionadas con el componente de Pescadores del proyecto. 3) Coordinar el desarrollo de los procesos de conservación y restauración de playas, 4) Coordinar la entrega de dotaciones a los beneficiarios del componente</t>
  </si>
  <si>
    <t>CO1.REQ.5939375</t>
  </si>
  <si>
    <t>OPSP-VEX-0070-2024</t>
  </si>
  <si>
    <t>https://community.secop.gov.co/Public/Tendering/ContractNoticePhases/View?PPI=CO1.PPI.30522192&amp;isFromPublicArea=True&amp;isModal=False</t>
  </si>
  <si>
    <t>Prestar servicios profesionales en el marco del Plan de acción denominado "Desarrollo de acciones institucionales y alinzas con el entornopara fortalecer los procesos de formación, investigaión y extensión para la creación del valor social en el terriotrorio para el desarrollo de las siguientes actividades 1). Realizar el registro de información en las matrices de seguimiento y consolidación de la información adscrita a la Vicerectoria de Extensión y Proyección Social 2). Apoyar en la organización y planeación de reuniones, actividades y/o eventos organizados por Vicerectoria de Extensión y Proyección Social 3) Gestionar la actualizacion y ajuste de los datos registrados en el sistema de información de la Vicerectoria de Extensión y Proyección Social, relacionada con los proyectos y convenios, en los casos que sea necesario.</t>
  </si>
  <si>
    <t>CO1.REQ.5939417</t>
  </si>
  <si>
    <t>OPSP-VEX-0069-2024</t>
  </si>
  <si>
    <t>https://community.secop.gov.co/Public/Tendering/ContractNoticePhases/View?PPI=CO1.PPI.30504971&amp;isFromPublicArea=True&amp;isModal=False</t>
  </si>
  <si>
    <t>La presente orden tiene por objeto Prestar servicios profesionales en el marco del Convenio No. 7000000013 de 2021, celebrado entre CENIT LOGISTICA Y TRANSPORTE DE HIDROCARBUROS S.A.S y la Universidad del Magdalena, para el desarrollo de las siguientes actividades: 1) Ejercer el rol de profesional administrativo de las actividades del componente de fortalecimiento de Pescadores del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 2) Participar en el desarrollo de reuniones, mesas de trabajo, y socializaciones del componente de Pescadores del proyecto. 3) Realizar y presentar informes mensuales de la ejecución financiera del componente de Pescadores. 4) Participar en la elaboración de informes técnicos del componente de Pescadores del proyecto 5) Realizar reportes a CENIT LOGISTICA Y TRANSPORTE DE HIDROCARBUROS SAS sobre los trabajos realizados en campo con respecto al componente de Pescadores 6) Realizar seguimiento presupuestal a cada uno de los Certificados de Disponibilidad de Presupuestal (CDP) expedidos para el componente. 7) Velar por que se cumpla la ejecución financiera según lo establecido en el Plan Anual Mensualizado de Caja - PAC -y el Plan de Gastos e Inversiones PGI del componente. 8) Cargar al drive del proyecto, toda la información técnica y financiera del componente.</t>
  </si>
  <si>
    <t>CO1.REQ.5934678</t>
  </si>
  <si>
    <t>OPSP-VEX-0068-2024</t>
  </si>
  <si>
    <t>https://community.secop.gov.co/Public/Tendering/ContractNoticePhases/View?PPI=CO1.PPI.30502098&amp;isFromPublicArea=True&amp;isModal=False</t>
  </si>
  <si>
    <t>BERNARDO MIGUEL CHARRIS DIAZ</t>
  </si>
  <si>
    <t>La presente orden tiene por objeto. Prestar servicios profesionales en el marco del Contrato No. 018-2024, suscrito entre el Municipio de San Carlos y la Universidad del Magdalena, para el desarrollo de las siguientes actividades: 1) Recolectar información de tipo conceptual, cualitativo, estadístico y normativo requerida en las fases diagnostica y de formulación del Plan de Desarrollo Territorial del municipio de San Carlos. 2) Apoyar en la construcción del diagnostico situacional del municipio de San Carlos. 3) Participar en los talleres territoriales requeridos para la elaboración del diagnóstico participativo del Plan de Desarrollo Territorial. 4) Construir la matriz de actores territoriales para el desarrollo de las distintas fases de la formulación del Plan de Desarrollo Territorial. 5) Participar y apoyar en los espacios de discusión y aprobación con el Consejo Territorial de Planeación, Consejo de Gobierno, supervisión del contrato y demás entidades que lo requieran. 6) Apoyar en la formulación del Plan de Desarrollo Territorial de San Carlos.</t>
  </si>
  <si>
    <t>CO1.REQ.5934104</t>
  </si>
  <si>
    <t>OPSP-VEX-0067-2024</t>
  </si>
  <si>
    <t>https://community.secop.gov.co/Public/Tendering/ContractNoticePhases/View?PPI=CO1.PPI.30477638&amp;isFromPublicArea=True&amp;isModal=False</t>
  </si>
  <si>
    <t>La presente orden tiene por objeto: Prestar servicios profesionales en el marco del Contrato Interadministrativo No. 0-204-2022 suscrito entre CORMAGDALENA y UNIMAGDALENA para: 1. Brindar apoyo a la Dirección General de los contratos interadministrativos en el seguimiento a los avances y verificación de las condiciones de ejecución de los proyectos de obra. 2. Participar de las reuniones con contratistas y municipios contratantes. 3. Coadyuvar en el seguimiento a los compromisos contraídos por los contratistas y municipios contratantes. 4. Coadyuvar en las solicitudes de reajuste económico solicitado por los Municipios.</t>
  </si>
  <si>
    <t>CO1.REQ.5927595</t>
  </si>
  <si>
    <t>OPSP-VEX-0066-2024</t>
  </si>
  <si>
    <t>https://community.secop.gov.co/Public/Tendering/ContractNoticePhases/View?PPI=CO1.PPI.30474143&amp;isFromPublicArea=True&amp;isModal=False</t>
  </si>
  <si>
    <t>La presente orden tiene por objeto: Prestar servicios profesionales en el marco del Convenio No. 7000000013 de 2021, celebrado entre CENIT LOGÍSTICA Y TRANSPORTE DE HIDROCARBUROS S.A.S y la Universidad del Magdalena, para el desarrollo de las siguientes actividades: 1) Ejercer el rol de profesional logistico del componente de Pescadores del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 para el grupo No. 1 Sector Cristo Rey. 2) Apoyar en la gestión de espacios y elementos necesarios para la realización de socializaciones, foros, cursos y actividades tendientes al fortalecimiento de los miembros de asociaciones de pescadores en el área de influencia del terminal de pozos colorados del grupo asignado. 3) Organizar con los proveedores, la logistica de los eventos dirigidos a los miembros de asociaciones de pescadores del correspondiente grupo. 4) Diligenciar formatos de consentimiento informado de los participantes de las reuniones y mesas de trabajo. 5) Apoyar la sistematización de la experiencia en cada una de las actividades desarrolladas por el grupo de personas asignadas. 6) Prestar servicio profesional logistico en los procesos de conservación y restauración de playas donde participe el grupo asignado. 7) Prestar servicio profesional logístico en la entrega de dotaciones a los beneficiarios del componente.</t>
  </si>
  <si>
    <t>CO1.REQ.5926581</t>
  </si>
  <si>
    <t>OPSP-VEX-0065-2024</t>
  </si>
  <si>
    <t>https://community.secop.gov.co/Public/Tendering/ContractNoticePhases/View?PPI=CO1.PPI.30472566&amp;isFromPublicArea=True&amp;isModal=False</t>
  </si>
  <si>
    <t>CARLOS GABRIEL HERNANDEZ ANDRADE</t>
  </si>
  <si>
    <t>La presente orden tiene por objeto: Prestar servicios profesionales en el marco del Contrato No. 018-2024, suscrito entre el Municipio de San Carlos y la Universidad del Magdalena, para el desarrollo de las siguientes actividades: 1) Garantizar la calidad, la excelencia y la pertinencia académica en la coordinación, ejecución y terminación del proyecto y sus productos. 2) Asumir las responsabilidades administrativas relacionadas con la ejecución y liquidación del contrato interadministrativo. 3) Revisar los marcos teóricos, normativos, técnicos y conceptuales referentes a la formulación del Plan Territorial de Desarrollo. 4) Definir una guia metodológica para la formulación del Plan de Desarrollo Territorial. 5) Realización del mapeo de actores sociales presentes en el municipio. 6) Elaborar el informe técnico de diagnóstico situacional del municipio de San Carlos, Córdoba. 7) Elaborar y presentar los informes técnicos pactados contractualmente. 8) Participar en todos los espacios de socialización, coordinación, validación y concertación del Plan Territorial de Desarrollo del municipio de San Carlos, Córdoba. 9) Construcción del proyecto Plan de Desarrollo Territorial (PDT) del municipio de San Carlos. Córdoba. 10) Organizar y archivar la información generada en el marco del proyecto en los medios tecnológicos designados por la Vicerrectoría de Extensión y Proyección Social.</t>
  </si>
  <si>
    <t>CO1.REQ.5926274</t>
  </si>
  <si>
    <t>OPSP-VEX-0064-2024</t>
  </si>
  <si>
    <t>https://community.secop.gov.co/Public/Tendering/ContractNoticePhases/View?PPI=CO1.PPI.30424409&amp;isFromPublicArea=True&amp;isModal=False</t>
  </si>
  <si>
    <t>La presente orden tiene por objeto: Prestar servicios profesionales en el marco del Convenio No. 7000000013 de 2021, celebrado entre CENIT LOGISTICA Y TRANSPORTE DE HIDROCARBUROS S.A.S y la Universidad del Magdalena, para el desarrollo de las siguientes actividades: 1) Ejercer el rol de profesional logistico cel componente de Pescadores del proyecto de extensión denominado: "CONTRIBUCIÓN AL DESARROLLO LABORAL EMPODERAMIENTO LOCAL Y REPRESENTATIVIDAD DE JUNTAS DE ACCION COMUNAL OPERADORES TURÍSTICOS, ASOCIACIONES DE PESCADORES Y MUJERES CABEZA DE HOGAR, A TRAVÉS DEL FORTALECIMIENTO DE COMPETENCIAS DE LIDERAZGO, EMPRENDIMIENTO Y DESARROLLO EMPRESARIAL DEL ÁREA DE INFLUENCIA DEL TERMINAL DE POZOS COLORADOS EN SANTA MARTA, MAGDALENA", para el grupo No 2 Sector La Paz. 2) Apoyar en la gestión de espacios y elementos necesarios para la realización ce socializaciones, foros, cursos y actividades tendientes al fortalecimiento de los miembros de asociaciones de pescadores en el area de influencia del terminal de pozos colorados del grupo asignado 3) Organizar con los proveedores, la logística de los eventos dirigidos a los miembros de asociaciones de pescadores del correspondiente grupo. 4) Diligenciar formatos de consentimiento informado de los participantes de las reuniones y mesas de trabajo. 5) Apoyar la sistematización de la experiencia en cada una de las actividades desarrolladas por el grupo de personas asigradas 6) Prestar servicio profesional logistico en los procesos de conservación y restauración de playas donde participe el grupo asignado. 7) Prestar servicio profesional logistico en la entrega de dotaciones a los beneficiarios del componente</t>
  </si>
  <si>
    <t>CO1.REQ.5914069</t>
  </si>
  <si>
    <t>OPSP-VEX-0063-2024</t>
  </si>
  <si>
    <t>https://community.secop.gov.co/Public/Tendering/ContractNoticePhases/View?PPI=CO1.PPI.30422734&amp;isFromPublicArea=True&amp;isModal=False</t>
  </si>
  <si>
    <t>ANGELA DEL CARMEN CUETER GHISAYS</t>
  </si>
  <si>
    <t>Prestar servicios profesionales en el marco del Contrato No. 018-2024, suscrito entre el Municipio de San Carlos Córdoba y la Universidad del Magdalena, para el desarrollo de las siguientes actividades 1) Elaboración del diagnostico de la situación financiera del municipio de San Carlos. 2) Identificación de fuentes de financiación de los distintas acciones, planes, programas y proyectos propuestos para el Plan de Desarrollo Territorial de San Carlos 3) Participar y apoyar en los distintos espacios rectores requeridos para la socialización y aprobación del Plan de Desarrollo Territorial de San Carlos. Parágrafo Primero: En el caso que El Contratista lo requiera, UNIMAGDALENA podrá facilitarle los equipos y espacio fisico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</si>
  <si>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CO1.REQ.5913722</t>
  </si>
  <si>
    <t>OPSP-VEX-0062-2024</t>
  </si>
  <si>
    <t>https://community.secop.gov.co/Public/Tendering/ContractNoticePhases/View?PPI=CO1.PPI.30377801&amp;isFromPublicArea=True&amp;isModal=False</t>
  </si>
  <si>
    <t>151305246.06 - 23849740.80</t>
  </si>
  <si>
    <t>2023-01-02 - 2023-01-13</t>
  </si>
  <si>
    <t>36 - 6323</t>
  </si>
  <si>
    <t>KEVIN ANDRES ROPAIN NUÑEZ</t>
  </si>
  <si>
    <t>La presente orden tiene por objeto: Prestación de servicios profesionales independientes para el cumplimiento de las actividades 1.1.1, 3.1.2, 3.1.3, 3.1.5, 3.1.6 y 4.1.3, de los Objetivos 1, 3 y 4 del proyecto investigación BPIN 2020000100116 cumpliendo con las siguientes actividades: 1) Diseñar y poner en marcha la plataforma tecnológica para la comercialización de queso costeño del Caribe colombiano, mediante la facilitación del registro de distintos usuarios, recepción de ofertas departamentales de productores y demandas nacionales e internacionales de clientes, despacho de productos, actualización de inventarios y precios, transacciones seguras en linea, y especificación de tiempos de entrega mediante el uso de dicha plataforma. 2) Coordinar el diseño, articulación e implementación de la plataforma tecnológica en los componentes de (a. Seguridad, pagos y sistematización de procesos; b. Bases de Datos y redes sociales; c. El diseño de catálogo de productos) entregada y funcionando de manera óptima. 3) Brindar soporte técnico en el desarrollo de las acciones de integración de la plataforma techológica con las redes sociales, e integración de un modelo de optimización para el despacho de solicitudes de compra; mediante el uso de lenguaje de programación Golang, React: Biblioteca de JavaScript para construir interfaces de usuario interactivas y eficientes, MySQL: Base de datos para almacenar información de productos, usuarios y transacciones. y Python: Construcción de API Restful para integración del modelo. 4) Apoyar la conformación de la red colaborativa, la red de comercialización y el spin off universitaria. 5) Apoyo en la elaboración de informes trimestrales y anuales.</t>
  </si>
  <si>
    <t>CO1.REQ.5901756</t>
  </si>
  <si>
    <t>OPSP-VEX-0061-2024</t>
  </si>
  <si>
    <t>https://community.secop.gov.co/Public/Tendering/ContractNoticePhases/View?PPI=CO1.PPI.30409451&amp;isFromPublicArea=True&amp;isModal=False</t>
  </si>
  <si>
    <t>56050000 - 1860000</t>
  </si>
  <si>
    <t>264-263</t>
  </si>
  <si>
    <t>CLARA PATRICIA ROLDAN GOMEZ</t>
  </si>
  <si>
    <t>La presente orden tiene por objeto la PRESTACION DE SERVICIOS DE IMPRESION PARA EL DESAROLLO DE LAS ACTIVIDADES QUE SE DESAROLLARAN DENTRO DE LA EJECUCION DE CONVEΝΙΟ 3051459 SUSCRITO ENTRE LA UNIVERSIDAD DEL MAGDALENA Y ECOPETROL. La propuesta hace parte integral de la presente orden.</t>
  </si>
  <si>
    <t>CO1.REQ.5910560</t>
  </si>
  <si>
    <t>OPS-VEX-0060-2024</t>
  </si>
  <si>
    <t>https://community.secop.gov.co/Public/Tendering/ContractNoticePhases/View?PPI=CO1.PPI.30470950&amp;isFromPublicArea=True&amp;isModal=False</t>
  </si>
  <si>
    <t>La presente orden tiene por objeto. Prestar servicios profesionales para el desarrollo de las siguientes actividades: 1) Gestionar seis (6) conferencias para las temáticas definidas desde la Vicerrectoria de Extensión y Proyección Social, en articulación con las facultades, y en el marco de fortalecimiento de relaciones con el entorno encamin das al cumplimiento del Plan de Acción de la Vicerrectoria, asimismo, presentar informes mensuales del avance del proceso. 2. Elaborar y gestionar el cronograma de sesiones espacios académicos el marco del en el marco de las actividades planificadas para el fortalecimiento de relaciones con el entorno, asimismo, realizar seguimiento al cumplimiento y desarrollo de este. 3. Implementar estrategias para la comunicación y aseguramiento de asistencia de invitados a los espacios académicos para el fortalecimiento de las relaciones con el entorno. 4. Brindar apoyo en aspectos logisticos y demás requeridos, con la finalidad de garantizar el óptimo desarrollo de los espacios desarrollados para el fortalecimiento de relaciones con el entorno. 5. Consolidar y gestionar las bases de datos y registros de asistencia de los invitados a los espacios académicos para el fortalecimiento de las relaciones con el entorno. 6. Realizar acompañamiento en la formulación de propuestas de convenios, proyectos, entre otros, en atención a invitaciones recibidas u oportunidades identificadas desde la Vicerrectoria de Extensión y Proyección Social. 7. Brindar asesoramiento en la proyección de respuestas a las observaciones de las propuestas presentadas. 8 Organizar, consolidar y entregar oportunamente los insumos requeridos para la elaboración del reporte de los indicadores, relacionada con las acciones de la Direccion de Desarrollo Social y Productivo aportantes al proyecto asociado del Plan de Acción de la Vicerrectoria, plan de desarrollo y demás planes de gestión institucional que sean requeridos. 9. Apoyar en las acciones de la Universidad expandida y comprometida con el territorio. 10. Acompañar y apoyar en las Cátedras Universidad-Entorno para la Creación de Valor Social, en alianzas (Universidad-Empresa y Universidad-Comunidad) para fortalecer procesos de formación, investigación, co-creción, innovación, transferencia y apropiación del conocimiento.</t>
  </si>
  <si>
    <t>CO1.REQ.5925735</t>
  </si>
  <si>
    <t>OPSP-VEX-0059-2024</t>
  </si>
  <si>
    <t>https://community.secop.gov.co/Public/Tendering/ContractNoticePhases/View?PPI=CO1.PPI.30367368&amp;isFromPublicArea=True&amp;isModal=False</t>
  </si>
  <si>
    <t xml:space="preserve">MAIRENA MARCELA NIETO ORTEGA </t>
  </si>
  <si>
    <t>La presente orden tiene por objeto Prestar servicios profesionales para el desarrollo de las siguientes actividades: 1. Apoyar en la coordinación de las actividades del Voluntariado de acuerdo con los lineamientos de la Dirección de Desarrollo Social y productivo y la Vicerrectoria de Extensión y Proyección Social. 2. Apoyar en la organización de las actividades en las comunidades (internas y externas) en las que se invite al Voluntariado Universitario 3. Organizar las convocatorias para la selección de voluntarios. 4. Apoyar en la organización de encuentros con los estamentos vinculados al Voluntariado Universitario. 5. Gestionar capacitaciones, foros y congresos dirigidos a los voluntarios, comunidad interna Unimagdalena y externa. 6. Apoyar en la gestión de convenios y alianzas con diferentes organizaciones para el desarrollo de actividades juntas interinstitucionales, de acuerdo con los lineamientos de la Dirección de Desarrollo Social y productivo y la Vicerrectoria de Extensión y Proyección Social. 7. Organizar, consolidar y entregar oportunamente los insumos requeridos para la elaboración del reporte de los indicadores, relacionada con las acciones del Voluntariado aportantes al proyecto asociado del Plan de Acción de la Vicerrectoría, plan de desarrollo y demás planes de gestión institucional.</t>
  </si>
  <si>
    <t>CO1.REQ.5898238</t>
  </si>
  <si>
    <t>OPSP-VEX-0058-2024</t>
  </si>
  <si>
    <t>https://community.secop.gov.co/Public/Tendering/ContractNoticePhases/View?PPI=CO1.PPI.30366824&amp;isFromPublicArea=True&amp;isModal=False</t>
  </si>
  <si>
    <t>La presente orden tiene por objeto: Prestar servicios de apoyo a la gestión para el desarrollo de las siguientes actividades 1. Apoyar en la gestión de los proyectos vigentes desde el enfoque psicosocial con la población objeto de intervención de la Fundación Casa en el Árbol. 2. Generar alertas y seguimiento psicosocial a la población atendida de los proyectos de la Vicerrectoria de Extensión y Proyección con la Fundación Casa en el Arbol. 3. Organizar y manejar archivos correspondientes a los proyectos que se desarrollan de la Vicerrectoria de Extensión y Proyección con la Fundación Casa en el Árbol. 4. Sistematizar las experiencias de los proyectos de la Vicerrectoria de Extensión y Proyección con la Fundación Casa en el Arbol. 5. Presentar y elaborar informes de los proyectos que se desarrollan de la Vicerrectoria de Extensión y Proyección con la Fundación Casa en el Árbol. 6. Realizar seguimiento, consolidar, organizar y entregar oportunamente la información y los insumos requeridos para la elaboración del reporte de los indicadores asociados a la Direccion de Desarrollo Social y Productivo aportantes al proyecto asociado del Plan de Acción de la Vicerrectoria, plan de desarrollo y demás planes de gestión institucional.</t>
  </si>
  <si>
    <t>CO1.REQ.5898030</t>
  </si>
  <si>
    <t>OAG-VEX-0057-2024</t>
  </si>
  <si>
    <t>https://community.secop.gov.co/Public/Tendering/ContractNoticePhases/View?PPI=CO1.PPI.30378617&amp;isFromPublicArea=True&amp;isModal=False</t>
  </si>
  <si>
    <t>MIRIAM LUZ CASTILLO VIANA</t>
  </si>
  <si>
    <t>La presente orden tene por objeto: Prestar servicios en el marco del Convenio Especifico No 3051459 de 2022, suscrito entre Ecopetrol S.A y la Universidad del Magdalena, para el desarrollo de las siguientes actividades: 1) Desarrollar el modulo de Atención al Cliente del diplomado Diseño y Promoción de Productos y Servicios Turisticos grupo 2 Cabo de la Vela, en el municipio de Uribia (La Guajira)</t>
  </si>
  <si>
    <t>CO1.REQ.5901536</t>
  </si>
  <si>
    <t>OAG-VEX-0055-2024</t>
  </si>
  <si>
    <t>https://community.secop.gov.co/Public/Tendering/ContractNoticePhases/View?PPI=CO1.PPI.30353187&amp;isFromPublicArea=True&amp;isModal=False</t>
  </si>
  <si>
    <t>La presente orden tiene por objeto: Prestar servicios profesionales para el desarrollo de las siguientes actividades: 1) Apoyar con la digitalización de los archivos físicos utilizando las ayudas tecnológicas suministradas. 2) Asistir con el control del préstamo de documentos a los funcionarios y contratistas de la Vicerrectoria y las partes interesadas. 3) Coadyuvar con la elaboración de los inventarios de la documentación que reposa en el archivo de gestión y archivo central para facilitar su consulta y recuperación. 4) Apoyar en la organización de los documentos que reposan en el archivo central, para garantizar la adecuada conservación y consulta de la documentación institucional. 5) Apoyar con la organización y custodia del archivo de gestión y la depuración de los documentos que deben ir con destino al archivo central, de acuerdo con el procedimiento establecido. 6) Coadyuvar con la recepción, clasificación y archivo de los documentos de conformidad con las tablas de retención documental que se apliquen a los resultados de los procesos en que interviene, 7) Apoyar con la aplicación de los procedimientos de organización y conservación a los documentos que ingresan a la dependencia, en cumplimiento de la normatividad y directrices institucionales.</t>
  </si>
  <si>
    <t>CO1.REQ.5894377</t>
  </si>
  <si>
    <t>OPSP-VEX-0054-2024</t>
  </si>
  <si>
    <t>https://community.secop.gov.co/Public/Tendering/ContractNoticePhases/View?PPI=CO1.PPI.30354856&amp;isFromPublicArea=True&amp;isModal=False</t>
  </si>
  <si>
    <t>ALIMENTOS Y SERVICIOS S.M. S.A.S.</t>
  </si>
  <si>
    <t>La presente orden tiene por objeto: LA PRESTACION DE SERVICIOS DE APOYO LOGISTICO PARA EL DESAROLLO DE LAS ACTIVIDADES QUE SE DESAROLLARAN DENTRO DE LA EJECUCION DE CONVENIO 3051459 SUSCRITO ENTRE LA UNIVERSIDAD DEL MAGDALENA Y ECOPETROL.</t>
  </si>
  <si>
    <t>CO1.REQ.5895203</t>
  </si>
  <si>
    <t>OPS-VEX-0053-2024</t>
  </si>
  <si>
    <t>https://community.secop.gov.co/Public/Tendering/ContractNoticePhases/View?PPI=CO1.PPI.30352409&amp;isFromPublicArea=True&amp;isModal=False</t>
  </si>
  <si>
    <t>ROBERTO ALFONSO GARCIA CAMPO</t>
  </si>
  <si>
    <t>La presente orden tiene por objeto: Prestar servicios profesionales en el marco del Convenio No 7000000013 de 2021, suscrito entre Cent Logistica Y Transporte De Hidrocarburos SAS y la Universidad de Magdalena, para desarrollar las siguientes actividades 1) Ejercer el rol de profesional administrativo de las actividades del componente de fortalecimiento de Operadores Turisticos del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 2) Participar en el desarrollo de módulos, reuniones mesas de trabajo, y socializaciones del componente de operadores turisticos del proyecto 3) Realizar y presentar informes mensuales de la ejecución financiera del componente de operadores turisticos del prayecto 4) Participar en la elaboración de informes técnicos del componente de operadores turisticos del proyecto 5) Realizar reportes a CENIT LOGISTICA Y TRANSPORTE DE HIDROCARBUROS SAS sobre los trabhjos realizados en campo con respecto al componente de operadores turisticos 6) Realizar seguimiento presupuestal a cada uno de los Certificados de Disponibilidad de Presupuestal (CDP) expedidos para el componente. 7) Velar por que se cumpla la ejecución financiera según lo establecido en el Plan Anual Mensualizado de Caja PAC-y el Plan de Gastos e Inversiones PGI del componente 8) Solicitar las respectivas cuentas de cobro al Grupo de Facturación y Cartera de la Universidad para ser presentadas a CENIT LOGISTICA Y TRANSPORTE DE HIDROCARBUROS SAS 9) Revisar y hacer seguimiento a los pagos de honorarios y estímulos económicos para docentes, 10) Cargar al drive del proyecto, toda la información técnica y financiera del componente de operadores turisticos.</t>
  </si>
  <si>
    <t>CO1.REQ.5893582</t>
  </si>
  <si>
    <t>OPSP-VEX-0052-2024</t>
  </si>
  <si>
    <t>https://community.secop.gov.co/Public/Tendering/ContractNoticePhases/View?PPI=CO1.PPI.30349390&amp;isFromPublicArea=True&amp;isModal=False</t>
  </si>
  <si>
    <t>MANUEL ENRIQUE HERNANADEZ</t>
  </si>
  <si>
    <t>La presente orden tiene por objeto: Prestar servicios profesionales en el marco del Contrato Interadministrativo No 588-2022 suscrito entre CORPAMAG y la Universidad del Magdalena para desarrollar las siguientes actividades 1) Coadyuvar y asistir al funcionario designado para coordinar, supervisar y verificar la ejecución de las acciones impartidas por la dirección de la interventoria y acordadas con LA UNIVERSIDAD 2) Servir de enlace tecnico entre la supervisión y el contratista para el desarrollo de las actividades relacionadas con la correcta ejecución de la obra, asi como apoyar en la verificación de la celeridad y calidad de los trabajos a ejecutar 3) Apoyar en la elaboración de soluciones técnicas a inconvenientes surgidos durante el desarrollo de las obras 4) Asistir en la Verificación de información de memorias de diseño, pianos técnicos y velar por su correcta ejecución. 5) Auxiliar en la verificación del cumplimiento del cronograma de actividades y ejecución del contrato de obra o las tareas que fueren ordenadas de común acuerdo con la supervisión y la dirección de interventoria. 6) Informar a la UNIVERSIDAD y a la dirección de la interventoria las causas del no cumplimiento, verificar y apoyar la presentación a la dirección de planes de contingencia. 7) Preparar informes periódicos, revisar el contenido de la bitácora y demás documentos de supervisión del contrato de obra, asi mismo, llevar registro fotográfico diario de cada una de las actividades de apoyo y acompañamiento a la supervisión del contrato de obra. 8) Asistir para apoyar en las reuniones y/o comités técnicos, en conjunto con el contratista de obra y el director de interventoria cuando sean necesarios.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contrato de obra y velar por el cumplimiento de los estándares y especificaciones técnicas legales requeridas 11) Apoyar en la operación, en la conducción, en la vigilancia y en la atención del buen funcionamiento de los oficios de apoyo a su cargo. 12) Contribuir en la verificación del cumplimiento de las normas en la ejecución del contrato de obra 13) Cumplir con las normas y procedimientos en materia de seguridad integral, establecidos por la organización. 14) Mantener en orden equipo y sitio de trabajo, reportando cualquier anomalia.</t>
  </si>
  <si>
    <t>CO1.REQ.5893261</t>
  </si>
  <si>
    <t>OPSP-VEX-0051-2024</t>
  </si>
  <si>
    <t>https://community.secop.gov.co/Public/Tendering/ContractNoticePhases/View?PPI=CO1.PPI.30348259&amp;isFromPublicArea=True&amp;isModal=False</t>
  </si>
  <si>
    <t>CARLOS ATURO BORJAS MARQUEZ</t>
  </si>
  <si>
    <t>La presente orden tiene por objeto: Prestar servicios profesionales en el marco del Contrato Interadministrativo No 588-2022 suscrito entre CORPAMAG y la Universidad del Magdalena, para desarrollar las siguientes actividades: 1) Coadyuvar y asistir al funcionario designado para coordinar, supervisar y verificar la ejecución de las acciones impartidas por la dirección de la interventoria y acordadas con LA UNIVERSIDAD 2) Servir de enlace técnico entre la supervisión y el contratista para el desarrollo de las actividades relacionadas con la correcta ejecución de la obra, asi como apoyar en la verificación de la celeridad y calidad de los trabajos a ejecutar, 3) Apoyar en la elaboración de soluciones técnicas a inconvenientes surgidos durante el desarrollo de las obras. 4) Asistir en la Verificación de información de memorias de diseño, pianos técnicos y velar por su correcta ejecución. 5) Auxiliar en la verificación der cumplimiento del cronograma de actividades y ejecución del contrato de obra o las tareas que fueren ordenadas de común acuerdo con la supervisión y la dirección de interventoria. 6) Informar a la UNIVERSIDAD y a la dirección de la interventoria las causas del no cumplimiento, verificar y apoyar la presentación a la dirección de planes de contingencia 7) Preparar informes periódicos, revisar el contenido de la bitácora y demás documentos de supervisión del contrato de obra, asi mismo, llevar registro fotográfico diario de cada una de las actividades de apoyo y acompañamiento a la supervisión del contrato de obra 8) Asistir para apoyar en las reuniones y/o comités técnicos, en conjunto con el contratista de obra y el director de interventoria cuando sean necesarios.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contrato de obra y velar por el cumplimiento de los estándares y especificaciones técnicas legales requeridas 11) Apoyar en la operación, en la conducción, en la vigilancia y en la atención del buen funcionamiento de los oficios de apoyo a su cargo 12) Contribuir en la verificación del cumplimiento de las normas en la ejecución del contrato de obra 13) Cumplir con las normas y procedimientos en materia de seguridad integral. establecidos por la organización 14) Mantener en orden equipo y sitio de trabajo, reportando cualquier anomalia.</t>
  </si>
  <si>
    <t>CO1.REQ.5892848</t>
  </si>
  <si>
    <t>OPSP-VEX-0050-2024</t>
  </si>
  <si>
    <t>https://community.secop.gov.co/Public/Tendering/ContractNoticePhases/View?PPI=CO1.PPI.30347416&amp;isFromPublicArea=True&amp;isModal=False</t>
  </si>
  <si>
    <t>JHON ANTONY FIGUEROA GARCIA</t>
  </si>
  <si>
    <t>La presente orden tiene por objeto: Prestar servicios profesionales en el marco del Contrato Interadministrativo No 588-2022 suscrito entre CORPAMAG y la Universidad del Magdalena, para desarrollar las siguientes actividades 1) Realizar inspecciones periódicas a las áreas, frentes de trabajo y equipos en general 2), Realizar entrega de equipo de protección a todo el personal que lo requiera de acuerdo con la periodicidad descrita en el Programa de salud ocupacional, diligenciar las plantillas correspondientes, 3), Realizar las investigaciones y análisis de las causas de los accidentes e incidentes de trabajo y enfermedades profesionales a efectos de aplicar las medidas correctivas necesarias. 4). Apoyar el seguimiento a los planes de mejoramiento, de acuerdo con los accidentes que se presenten durante la ejecución del contrato de obra. 5). Elaborar, mantener actualizados y analizar las estadísticas de los accidentes de trabajo, hacer el reporte a la interventoria del contrato de obra. 6). Programar y realizar capacitaciones de seguridad industrial al personal operativo 7) Realizar inspecciones de vigilancia a la realización de actividades de alto riesgo. 8). Realizar análisis de puestos de trabajo y presentar informes mensuales. 9). Dar cumplimiento a las obligaciones en materia de Salud Ocupacional y Seguridad Industrial para lo cual deberá presentar el Programa de Salud Ocupacional a implementar. 10). Diseñar y entregar al Interventor/Supervisor del contrato de obra, el "Panorama de Factores de Riesgo Prioritarios 11). Velar por que el personal a cargo de la obra porte los implementos de seguridad y protección requeridos y adecuados para el tipo de labores a ejecutar, dando cumplimiento con la normatividad vigente. 12). Mantener constante vigilancia sobre el cumplimiento de las normas y requerimientos de carácter preventivo y en los que a salud ocupacional se refiera. 13). Realizar informes que requiera la dirección de la interventoria. 14) Participar de las reuniones de cierre y entrega de Informe intermedios y finales.</t>
  </si>
  <si>
    <t>CO1.REQ.5892458</t>
  </si>
  <si>
    <t>OPSP-VEX-0049-2024</t>
  </si>
  <si>
    <t>https://community.secop.gov.co/Public/Tendering/ContractNoticePhases/View?PPI=CO1.PPI.30339943&amp;isFromPublicArea=True&amp;isModal=False</t>
  </si>
  <si>
    <t>La presente orden tiene por objeto: Prestar servicios profesionales en el marco del Convenio Especifico No. 3051459 de 2022, suscrito entre Ecopetrol S.A y la Universidad del Magdalena, para desarrollar el módulo de Atención al Cliente del diplomado Diseño y Promoción de Productos y Servicios Turisticos grupo 2 Cabo de la Vela, en el municipio de Uribia (La Guajira).</t>
  </si>
  <si>
    <t>CO1.REQ.5890761</t>
  </si>
  <si>
    <t>OPSP-VEX-0048-2024</t>
  </si>
  <si>
    <t>https://community.secop.gov.co/Public/Tendering/ContractNoticePhases/View?PPI=CO1.PPI.30339241&amp;isFromPublicArea=True&amp;isModal=False</t>
  </si>
  <si>
    <t xml:space="preserve">La presente orden tiene por objeto: Prestar servicios profesionales en el marco del Contrato Interadministrativo No 235 suscito entre CORMAGDALENA y la Universidad del Magdalena, para desarrollar las siguientes actividades 1) Coadyuvar y asistir al funcionario designado para coordinar supervisar y verificar la ejecución de las acciones impartidas por la dirección de la interventoria y acordadas con LA UNIVERSIDAD. 2) Servir de enlace técnico entre la supervisión y el contratista para el desarrollo de las actividades relacionadas con la correcta ejecución de la obra, asi como apoyar en la verificación de la celeridad y calidad de los trabajos a ejecutar 3) Apoyar en la elaboración de soluciones técnicas a inconvenientes surgidos durante el desarrollo de las obras. 4) Asistir en la Verificación de información de memorias de diseño, pianos técnicos y velar por su correcta ejecución. 5) Auxiliar en la verificación del cumplimiento del cronograma de actividades y ejecución del contrato de obra o las tareas que fueren ordenadas de común acuerdo con la supervisión y la dirección de interventoria. 6) Informar a la UNIVERSIDAD y a la dirección de la interventoria acompañamiento a la supervisión del contrato de obra. 8) Asistir para apoyar en las reuniones y/o comités. técnicos, en conjunto con el contratista de obra y el director de interventaria cuando sean necesarios.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las causas del no cumplimiento, verificar y apoyar la presentación a la dirección de planes de contingencia 7) Preparar informes periódicos, revisar el contenido de la bitácora y demás documentos de supervisión del contrato de obra asi mismo, llevar registro fotográfico diario de cada una de las actividades de apoyo y contrato de obra y velar por el cumplimiento de los estándares y especificaciones técnicas legales requeridas. 11) Apoyar en la operación, en la conducción, en la vigilancia y en la atención del buen funcionamiento de los oficios de apoyo a su cargo. 12) Contribuir en la verificación del cumplimiento de las normas en la ejecución del contrato de obra. 13) Cumplir con las normas y procedimientos en materia de seguridad integral, establecidos por la organización 14) Mantener en orden equipo y sitio de trabajo, reportando cualquier anomalia. </t>
  </si>
  <si>
    <t>CO1.REQ.5890364</t>
  </si>
  <si>
    <t>OPSP-VEX-0047-2024</t>
  </si>
  <si>
    <t>https://community.secop.gov.co/Public/Tendering/ContractNoticePhases/View?PPI=CO1.PPI.30368923&amp;isFromPublicArea=True&amp;isModal=False</t>
  </si>
  <si>
    <t>CARLOS DE LOS REYES CAMARGO CERVANTE</t>
  </si>
  <si>
    <t>MARIA VICTORIA REALES GARCIA</t>
  </si>
  <si>
    <t>Prestar servicios profesionales en el marco del Convenio Interadministrativo No. 2360 de 2023 celebrado entre LA NACIÓN - MINISTERIO DEL INTERIOR y la Universidad del Magdalena para 1. Apoyar el proceso de convocatoria cuyo objeto es "Financiar nueve (9) iniciativas, que sean presentadas por las entidades religiosas u organizaciones del sector religioso, que cumplan con los requisitos contemplados en los términos de referencia de la convocatoria para el sector religioso en la vigencia 2024 del Banco de Iniciativas Interreligiosas -BIIR, de la Dirección de Asuntos religiosos DAR, del Ministerio del Interior" 2. Apoyar la construcción de información asociada a los productos esperados de la convocatoria para implementación del Banco de iniciativas interreligiosas BIIR-2024 3. Apoyar el proceso de seguimiento técnico a la implementación de las iniciativas seleccionadas por el Comité Asesor del Banco de Proyectos del Ministerio del interior, en el marco de la convocatoria para implementación del Banco de iniciativas interreligiosas BIIR-2024. 4. Apoyar la construcción de informes de seguimiento técnico a la implementación de las iniciativas seleccionadas por el Comité Asesor del Banco de Proyectos del Ministerio del interior, en el marco de la convocatoria para implementación del Banco de iniciativas interreligiosas BIIR-2024. 5. Atender las demás solicitudes que realice el director del convenio en el marco de su ejecución.</t>
  </si>
  <si>
    <t>CO1.REQ.5898682</t>
  </si>
  <si>
    <t>OPSP-VEX-0046-2024</t>
  </si>
  <si>
    <t>https://community.secop.gov.co/Public/Tendering/ContractNoticePhases/View?PPI=CO1.PPI.30338058&amp;isFromPublicArea=True&amp;isModal=False</t>
  </si>
  <si>
    <t>La presente orden tiene por objeto: Prestar servicios profesionales en el marco del Contrato Interadministrativo No 588-2022 suscrito entre CORPAMAG y la Universidad del Magdalena, para desarrollar las siguientes actividades: 1) Dar apoyo a los residentes de Interventoria en las labores de seguimiento de obra. 2) llevar registro fotográfico de cada una de las actividades de obra. 3) Verificar y revisar los precios unitarios, las cantidades de obra, presupuesto, cronograma de obra y especificaciones de construcción en cada uno de sus componentes. 4) Apoyar la realización de actividades del Ing. Residente. 5) Apoyar otras actividades que respalden el trabajo de campo en el área asignada por la interventoria.</t>
  </si>
  <si>
    <t>CO1.REQ.5890309</t>
  </si>
  <si>
    <t>OPSP-VEX-0045-2024</t>
  </si>
  <si>
    <t>https://community.secop.gov.co/Public/Tendering/ContractNoticePhases/View?PPI=CO1.PPI.30282330&amp;isFromPublicArea=True&amp;isModal=False</t>
  </si>
  <si>
    <t xml:space="preserve">INVERSIONES SORUBA S.A.S. </t>
  </si>
  <si>
    <t>La presente orden tiene por objeto: LA PRESTACION DE SERVICIOS DE APOYO LOGISTICO PARA EL DESAROLLO DE LAS ACTIVIDADES Y/O EVENTOS QUE SE REQUIERAN EN EL MARCO DEL PLAN DE ACCION DE LA VICERRECTORIA DE EXTENSION Y PROYECCION SOCIAL.</t>
  </si>
  <si>
    <t>CO1.REQ.5876431</t>
  </si>
  <si>
    <t>OPS-VEX-0044-2024</t>
  </si>
  <si>
    <t>https://community.secop.gov.co/Public/Tendering/ContractNoticePhases/View?PPI=CO1.PPI.30246710&amp;isFromPublicArea=True&amp;isModal=False</t>
  </si>
  <si>
    <t>Prestar servicios profesionales en el marco del Convenio Interadministrativo No. 2360 de 2023celebrado entre LA NACIÓN - MINISTERIO DEL INTERIOR y la Universidad del Magdalena para 1. Apoyar el proceso de convocatoria cuyo objeto es "Financiar nueve (9) iniciativas, que sean presentadas por las entidades religiosas u organizaciones del sector religioso, que cumplan con los requisitos contemplados en los términos de referencia de la convocatoria para el sector religioso en la vigencia 2024 del Banco de Iniciativas Interreligiosas -BIIR, de la Dirección de Asuntos religiosos - DAR, del Ministerio del Interior" 2. Apoyar la construcción de información asociada a los productos esperados de la convocatoria para implementación del Banco de iniciativas interreligiosas BIIR-2024. 3. Apoyar el proceso de seguimiento técnico a la implementación de las iniciativas seleccionadas por el Comité Asesor del Banco de Proyectos del Ministerio del interior, en el marco de la convocatoria para implementación del Banco de iniciativas interreligiosas BIIR-2024. 4. Apoyar la construcción de informes de seguimiento técnico a la implementación de las iniciativas seleccionadas por el Comité Asesor del Banco de Proyectos del Ministerio del interior, en el marco de la convocatoria para implementación del Banco de iniciativas interreligiosas BIIR-2024. 5. Atender las demás solicitudes que realice el director del convenio en el marco de su ejecución.</t>
  </si>
  <si>
    <t>CO1.REQ.5864686</t>
  </si>
  <si>
    <t>OPSP-VEX-0043-2024</t>
  </si>
  <si>
    <t>https://community.secop.gov.co/Public/Tendering/ContractNoticePhases/View?PPI=CO1.PPI.30241005&amp;isFromPublicArea=True&amp;isModal=False</t>
  </si>
  <si>
    <t>JORGE ENRIQUE MALDONADO PEREZ</t>
  </si>
  <si>
    <t>Prestar servicios profesionales en el marco del Convenio Interadministrativo No. 2360 de 2023 celebrado entre LA NACIÓN MINISTERIO DEL INTERIOR y la Universidad del Magdalena para 1. Apoyar el proceso de convocatoria cuyo objeto es Financiar nueve (9) iniciativas, que sean presentadas por las entidades religiosas u organizaciones del sector religioso, que cumplan con los requisitos contemplados en los términos de referencia de la convocatoria para el sector religioso en la vigencia 2024 del Banco de Iniciativas Interreligiosas -BIIR, de la Dirección de Asuntos religiosos DAR, del Ministerio del Interior". 2. Apoyar la construcción de información asociada a los productos esperados de la convocatoria para implementación del Banco de iniciativas interreligiosas BIIR-2024. 3 apoyar el proceso de seguimiento técnico a la implementación de las iniciativas seleccionadas por el Comité Asesor del Banco de Proyectos del Ministerio del interior, en el marco de la convocatoria para implementación del Banco de iniciativas interreligiosas BIIR-2024. 4. Apoyar la construcción de informes de seguimiento técnico a la implementación de las iniciativas seleccionadas por el Comité Asesor del Banco de Proyectos del Ministerio del interior, en el marco de la convocatoria para implementación del Banco de iniciativas interreligiosas BIIR-2024. 5. Atender las demás solicitudes que realice el director del convenio en el marco de su ejecución.</t>
  </si>
  <si>
    <t>CO1.REQ.5863156</t>
  </si>
  <si>
    <t>OPSP-VEX-0042-2024</t>
  </si>
  <si>
    <t>https://community.secop.gov.co/Public/Tendering/ContractNoticePhases/View?PPI=CO1.PPI.30239124&amp;isFromPublicArea=True&amp;isModal=False</t>
  </si>
  <si>
    <t>LIZETH CAROLINA PALACIO MAESTRE</t>
  </si>
  <si>
    <t>La presente orden tiene por objeto Prestar servicios profesionales en el marco del Contrato Interadministrativo No. 588-2022 suscrito entre CORPAMAG y la Universidad del Magdalena, para desarrollar las siguientes actividades: 1) Apoyar la participación en los comités de obra asignados, donde hará un recuento de las actividades de acompañamiento social realizadas con la comunidad durante el periodo correspondiente. 2) Acompañar el proceso de supervisión al Contratista de obra en todos los requerimientos expresados en el Plan de Gestión Social 3) Asistir a las actividades de campo que sean ejecutadas por el contratista de obra y cuenten con la presencia de la comunidad, definiendo en conjunto las herramientas e instrumentos necesarios que implique la labor y permitan su verificación 4) Apoyar el proceso de verificación del contenido de todas las piezas de divulgación, presentaciones y convocatorias para los diferentes eventos que se adelanten en desarrollo de los proyectos 5) Apoyar el proceso de verificación de los lugares propuestos por el Contratista de obra para la realización de reuniones con la comunidad.</t>
  </si>
  <si>
    <t>CO1.REQ.5862928</t>
  </si>
  <si>
    <t>OPSP-VEX-0041-2024</t>
  </si>
  <si>
    <t>https://community.secop.gov.co/Public/Tendering/ContractNoticePhases/View?PPI=CO1.PPI.30238358&amp;isFromPublicArea=True&amp;isModal=False</t>
  </si>
  <si>
    <t>La presente orden tiene por objeto Prestar servicios profesionales en el marco del Contrato Interadministrativo No 588-2022 suscrito entre CORPAMAG y la Universidad del Magdalena, para desarrollar las siguientes actividades. 1) Participar en todos los comites de obra, donde hará un recuento de las actividades de acompañamiento social realizadas con la comunidad durante el periodo correspondiente presentará las actividades siguientes y hará las observaciones y solicitudes necesarias al contratista de obra para el buen desarrollo de la gestión social 2) Apoyar la supervisión de la dirección de la interventoria para hacer cumplir al contratista de obra todos los requerimientos expresados en el Plan de Gestion Social. 3) Apoyar a la dirección de la interventoría en la revision de las consultas previas a la comunidad y la verificación de las estructuras de las viviendas, del contrato de obra 4) Apoyar en la revisión del cronograma de actividades elaborado por el Contratista de obra. 5) Acompañar las actividades de campo que sean ejecutadas por el contratista de obra y cuenten con la presencia de la comunidad, definiendo en conjunto las herramientas e instrumentos necesarios que impliquen la labor y permitan su verificación 6) Apoyar a la dirección de la interventoria con la revisión del contenido de todas las piezas de divulgación, presentaciones y convocatorias para los diferentes eventos que se adelanten en desarrollo de los proyectos. 7) Asistir a todos los lugares propuestos por el Contratista de obra para la realización de reuniones con la comunidad y para la instalación de piezas de divulgación</t>
  </si>
  <si>
    <t>CO1.REQ.5862725</t>
  </si>
  <si>
    <t>OPSP-VEX-0040-2024</t>
  </si>
  <si>
    <t>https://community.secop.gov.co/Public/Tendering/ContractNoticePhases/View?PPI=CO1.PPI.30236996&amp;isFromPublicArea=True&amp;isModal=False</t>
  </si>
  <si>
    <t xml:space="preserve">La presente orden tiene por objeto. Prestar servicios profesionales en el marco del Contrato Interadministrativo No 588-2022 suscrito entre CORPAMAG y la Universidad del Magdalena, para desarrollar las siguientes actividades 1). Verificar que el proyecto incorpore las condiciones ambientales exigidas y que el contratista de obra disponga de los medios para ejecutar las medidas preventivas, correctoras y compensatorias. 2) Revisar estudios de impacto ambiental antes de comenzar con la obra. 3) Hacer seguimiento al cumplimiento del PMA O PAGA propuesto por el contratista de obra. 4) Brindar asesoría y acompañamiento tanto en el tema ambiental durante la ejecución del contrato de obra. 5) Emitir conceptos técnicos requeridos para dar soluciones a controversias desde el punto de vista ambiental. </t>
  </si>
  <si>
    <t>CO1.REQ.5862274</t>
  </si>
  <si>
    <t>OPSP-VEX-0039-2024</t>
  </si>
  <si>
    <t>https://community.secop.gov.co/Public/Tendering/ContractNoticePhases/View?PPI=CO1.PPI.30236036&amp;isFromPublicArea=True&amp;isModal=False</t>
  </si>
  <si>
    <t>La presente orden tiene por objeto: Prestar servicios de apoyo a la gestión, en el marco del Contrato Interadministrativo No 588-2022 suscrito entre CORPAMAG y la Universidad del Magdalena, para desarrollar las siguientes actividades: 1.) Realizar levantamientos topográficos de control y seguimiento de los proyectos realizados por el contratista de obra, esto en aras de corroborar los trazados y las cantidades de obra ejecutadas. 2) Revisar materialización de puntos de control georreferenciados del proyecto. 3). Apoyar la coordinación de la dirección y la comisión topográfica del contratista de obra que permita la materialización de los proyectos de acuerdo con los diseños 4) Revisar los levantamientos realizados por el contratista.</t>
  </si>
  <si>
    <t>CO1.REQ.5861788</t>
  </si>
  <si>
    <t>OAG-VEX-0038-2024</t>
  </si>
  <si>
    <t>https://community.secop.gov.co/Public/Tendering/ContractNoticePhases/View?PPI=CO1.PPI.30195376&amp;isFromPublicArea=True&amp;isModal=False</t>
  </si>
  <si>
    <t>JAIRO RAFAEL BERRERA CUELLAR</t>
  </si>
  <si>
    <t xml:space="preserve">La presente orden tiene por objeto: Prestar servicios profesionales en el marco del Contrato Interadministrativo No 588-2022 suscrito entre CORPAMAG y la Universidad del Magdalena, para desarrollar las siguientes actividades: 1) Prestar asesoria juridica y resolver consultas de tipo legal sobre la ejecución del proyecto. 2) Realizar la revisión juridica contractual de las ordenes y/o contratos que se generen durante la ejecución del proyecto. 3) Revisar y lo proyectar respuestas a solicitudes, requerimientos, peticiones, tutelas y demás que requiera la ejecución del proyecto. 4) Revisar o asesorar la suscripción de pólizas o garantías para la respectiva aprobación. 5) Elaborar los conceptos juridicos que sean solicitados por la Vicerrectoria de Extensión y Proyección Social y/o por la dirección del proyecto 6) verificación, aplicación y cumplimiento de los aspectos regulatorios y contractuales relacionados con el contrato de obra 7) En virtud de ello, informar oportunamente sobre cualquier incumplimiento del contratista de obra o en relación con las obligaciones contractuales y normativas a su cargo, recomendando el procedimiento a seguir y la tasación de la multa respectiva en caso de que aplique. 8) Realizar los procesos y actividades enfocadas en asegurar el cumplimiento por parte del contratista de las obligaciones relacionadas con la consecución y mantenimiento de los seguros, pólizas y garantias exigidos para el proyecto, verificando entre otros la correcta y oportuna expedición de estas, validez juridica y vigencia, según lo prevé el correspondiente contrato objeto de esta interventoria, 9) Diseñar e implantar un sistema dedicado a la identificación y previsión de los principales nesgos asociados con el contrato de obra, que permita prever, organizar y replizar acciones frente a la posibilidad de materialización de riesgos y minimización de impactos, que pudieran poner en riesgo la viabilidad y buena ejecución del contrato. 10) Las demas actividades que se deriven de la ejecución de la orden y que tengan relación directa con el objeto contractual. </t>
  </si>
  <si>
    <t>CO1.REQ.5850627</t>
  </si>
  <si>
    <t>OPSP-VEX-0037-2024</t>
  </si>
  <si>
    <t>https://community.secop.gov.co/Public/Tendering/ContractNoticePhases/View?PPI=CO1.PPI.30164827&amp;isFromPublicArea=True&amp;isModal=False</t>
  </si>
  <si>
    <t>KATTY MELISSA GONZALEZ FONSECA</t>
  </si>
  <si>
    <t>La presente orden tiene por objeto: Prestar servicios profesionales en el marco del Contrato Interadministrativo No 588-2022 suscrito entre CORPAMAG y la Universidad del Magdalena, para desarrollar las siguientes actividades 1). Organizar y desarrollar las actividades administrativas y financieras del contrato de interventoría y proyecto de extension. 2). Articular con las dependencias administrativas y financieras de la Universidad, el proceso de creación de Certificados de Disponibilidad Presupuestal, Compromiso Presupuestal, generación de ordenes de pago, adiciones y disminuciones: 3). Gestionar las cuentas de cobro, desembolsos y pagos del contrato de interventoria y proyecto de extensión 4) Revisar y verificar los documentos precontractuales, contractuales y post-contractuales, derivados del proceso de contratación del contrato de interventoría y proyecto de extension. 5). Revisar y organizar los actos administrativos y financieros del contrato de interventoria y proyecto de extensión. 6) Realizar gestión y seguimiento a los procesos administrativos y financieros del contrato de interventoria y proyecto de extensión. 7.) Liquidar viáticos, apoyos económicos y ayudantias administrativas.</t>
  </si>
  <si>
    <t>CO1.REQ.5842308</t>
  </si>
  <si>
    <t>OPSP-VEX-0036-2024</t>
  </si>
  <si>
    <t>https://community.secop.gov.co/Public/Tendering/ContractNoticePhases/View?PPI=CO1.PPI.30113458&amp;isFromPublicArea=True&amp;isModal=False</t>
  </si>
  <si>
    <t>OLGA DANIELA MEDRANO PARRA</t>
  </si>
  <si>
    <t>La presente orden tiene por objeto: Prestar servicios profesionales en el marco del Convenio Específico No. 3051459 de 2022, suscrito entre Ecopetrol S.A y la Universidad del Magdalena, para el desarrollo del módulo de Mercadeo y Comercialización en el grupo de Nazareth en el municipio de Uribia (La Guajira).</t>
  </si>
  <si>
    <t>CO1.REQ.5827314</t>
  </si>
  <si>
    <t>OPSP-VEX-0035-2024</t>
  </si>
  <si>
    <t>https://community.secop.gov.co/Public/Tendering/ContractNoticePhases/View?PPI=CO1.PPI.30087661&amp;isFromPublicArea=True&amp;isModal=False</t>
  </si>
  <si>
    <t>PEDRO LUIS NAVARRO HERNANDEZ</t>
  </si>
  <si>
    <t>La presente orden tiene por objeto: Prestar servicios profesionales en el marco del Convenio Especifico No. 3051459 de 2022, suscrito entre Ecopetrol S.A y la Universidad del Magdalena, para el desarrollo de las siguientes actividades 1) Desarrollar el módulo de Mercadeo y Comercialización en el grupo Cabo de la Vela 2 y el módulo Ecommerce en el grupo Cabo de la Vela. Parágrafo</t>
  </si>
  <si>
    <t>CO1.REQ.5819723</t>
  </si>
  <si>
    <t>OPSP-VEX-0034-2024</t>
  </si>
  <si>
    <t>https://community.secop.gov.co/Public/Tendering/ContractNoticePhases/View?PPI=CO1.PPI.30012842&amp;isFromPublicArea=True&amp;isModal=False</t>
  </si>
  <si>
    <t>La presente orden tiene por objeto. La prestación del servicio de fotografia especializada, elaboración de video documental de alta resolución, y servicio de comunity manager de las redes sociales que permitan mostrar el proyecto de queso costeño y el producto del queso costeño del Caribe colombiano, desde otra perspectiva con manejo de imágenes limpias de alta resolución y de alta calidad en video audiovisual documental, fotografia y manejo de redes sociales, disponibles para cualquier uso del proyecto y de las universidades del Magdalena, Córdoba y La Guajira. Con el fin de dar cumplimiento al desarrollo de la actividad de la MGA 3.15 y MGA 211 de los objetivos 3 y 2 del proyecto BPIN 2020000100116 "Fortalecimiento de la capacidad productiva y comercial de la cadena de suministro del queso costeño en las subregiones del caribe colombiano, departamento del Magdalena, Córdoba, y La Guajira La propuesta hace parte integral de la presente orden.</t>
  </si>
  <si>
    <t>CO1.REQ.5798414</t>
  </si>
  <si>
    <t>OPS-VEX-0033-2024</t>
  </si>
  <si>
    <t>https://community.secop.gov.co/Public/Tendering/ContractNoticePhases/View?PPI=CO1.PPI.30078146&amp;isFromPublicArea=True&amp;isModal=False</t>
  </si>
  <si>
    <t>214-216</t>
  </si>
  <si>
    <t>MANUEL ALEXANDER MUÑOZ BANDERA</t>
  </si>
  <si>
    <t>La presente orden tiene por objeto: Prestar servicios en el marco del Convenio Específico No. 3051459 de 2022, suscrito entre Ecopetrol S.A y la Universidad del Magdalena, para el desarrollo de las siguientes actividades: 1.) Realizar seguimiento a los procesos de relacionamiento comercial y canales de venta de las artesanas beneficiarias del proyecto. 2). Participar de las reuniones de seguimiento con los diferentes actores del territorio. 3) Desarrollar el módulo Mercadeo y Comercialización en el Grupo Cabo de la Vela y Cabecera del diplomado Diseño y Promoción de Productos y Servicio Turisticos. 4) Desarrollar el módulo Atención al Cliente en el Grupo 2 Cabecera del diplomado Diseño y Promoción de Productos y Servicios Turísticos.</t>
  </si>
  <si>
    <t>CO1.REQ.5817531</t>
  </si>
  <si>
    <t>OAG-VEX-0032-2024</t>
  </si>
  <si>
    <t>https://community.secop.gov.co/Public/Tendering/ContractNoticePhases/View?PPI=CO1.PPI.30067927&amp;isFromPublicArea=True&amp;isModal=False</t>
  </si>
  <si>
    <t>ESPERANZA MOSQUERA MATURANA</t>
  </si>
  <si>
    <t xml:space="preserve">La presente orden tiene por objeto: Prestar servicios profesionales en el marco del Convenio Específico No. 3051459 de 2022, suscrito entre Ecopetrol S.A y la Universidad del Magdalena, para el desarrollo de las siguientes actividades 1). Desarrollar el módulo Mercadeo y Comercialización en el grupo Cabecera 2 y Punta Gallinas, y el módulo E-Commerce en Nazareth. </t>
  </si>
  <si>
    <t>CO1.REQ.5814226</t>
  </si>
  <si>
    <t>OPSP-VEX-0031-2024</t>
  </si>
  <si>
    <t>https://community.secop.gov.co/Public/Tendering/ContractNoticePhases/View?PPI=CO1.PPI.30014578&amp;isFromPublicArea=True&amp;isModal=False</t>
  </si>
  <si>
    <t>353-364-363</t>
  </si>
  <si>
    <t>La presente orden tiene por objeto: LA PRESTACION DE SERVICIOS DE APOYO LOGISTICO PARA EL DESAROLLO DE LAS ACTIVIDADES Y/O EVENTOS QUE SE REQUIERAN EN EL MARCO DE LA PLANEACION EJECUCION Y SEGUIMIENTO DE LOS CONVENIOS SUSCRITOS POR LA VICERRECTORIA DE EXTENSION Y PROYECCION SOCIAL.</t>
  </si>
  <si>
    <t>CO1.REQ.5798237</t>
  </si>
  <si>
    <t>OPS-VEX-0030-2024</t>
  </si>
  <si>
    <t>https://community.secop.gov.co/Public/Tendering/ContractNoticePhases/View?PPI=CO1.PPI.29960122&amp;isFromPublicArea=True&amp;isModal=False</t>
  </si>
  <si>
    <t>335-347</t>
  </si>
  <si>
    <t>SANDRA MARCELA PARRA MARURALDA</t>
  </si>
  <si>
    <t>La presente orden tiene por objeto: Prestar servicios profesionales en el marco del Contrato Interadministrativo No 588-2022 suscrito entre CORPAMAG y la Universidad del Magdalena, para desarrollar las siguientes actividades de la Vicerrectoría de Extensión y Proyección Social: 1. Acompañamiento en el proceso de elaboración de presupuestos, adición presupuestal y plan anual de caja PAC, de los proyectos de la Vicerrectoría de Extensión y Proyección Social. 2. Apoyar en la etapa de liquidación y cierre de los proyectos de la Vicerrectoria de Extensión y Proyección Social. 3. Realizar actividades administrativas y financieras en el marco de la consecución del objeto misional de la Vicerrectoría de Extensión y Proyección Social. 4. Organizar y clasificar los soportes documentales de los proyectos y los respectivos pagos parciales en las plataformas propias de la universidad. 5. Realizar seguimientos a los procedimientos financieros que se ejecutan en la Vicerrectoría de Extensión y Proyección Social.</t>
  </si>
  <si>
    <t>CO1.REQ.5781876</t>
  </si>
  <si>
    <t>OPSP-VEX-0029-2024</t>
  </si>
  <si>
    <t>https://community.secop.gov.co/Public/Tendering/ContractNoticePhases/View?PPI=CO1.PPI.29958093&amp;isFromPublicArea=True&amp;isModal=False</t>
  </si>
  <si>
    <t>La presente orden tiene por objeto: Prestar servicios profesionales en el marco del Contrato Interadministrativo No 588-2022 suscrito entre CORPAMAG y la Universidad del Magdalena, para desarrollar las siguientes actividades de la Vicerrectoría de Extensión y Proyección Social: 1. Acompañamiento en el proceso de elaboración de presupuestos, adición presupuestal y plan anual de caja - PAC, de los proyectos de la Vicerrectoría de Extensión y Proyección Social. 2. Apoyar en la etapa de liquidación y cierre de los proyectos de la Vicerrectoría de Extensión y Proyección Social. 3. Realizar actividades administrativas y financieras en el marco de la consecución del objeto misional de la Vicerrectoría de Extensión y Proyección Social. 4. Organizar y clasificar los soportes documentales de los proyectos y los respectivos pagos parciales en las plataformas propias de la universidad. 5. Realizar seguimientos a los procedimientos financieros que se ejecutan en la Vicerrectoría de Extensión y Proyección Social.</t>
  </si>
  <si>
    <t>CO1.REQ.5781453</t>
  </si>
  <si>
    <t>OPSP-VEX-0028-2024</t>
  </si>
  <si>
    <t>https://community.secop.gov.co/Public/Tendering/ContractNoticePhases/View?PPI=CO1.PPI.29931895&amp;isFromPublicArea=True&amp;isModal=False</t>
  </si>
  <si>
    <t>120-118</t>
  </si>
  <si>
    <t>La presente orden tiene por objeto: La prestación del servicio logistico para el desarrollo de capacitación a 540 actores de la cadena de suministro de queso costeño en el Caribe colombiano y Toma de 81 muestras de leche y queso costeño en las subregiones del caribe colombiano, ambas actividades en los Municipios de (El Banco, Guamal, Santa Ana, Arigukani, Nueva Granada, Plato, Fundación, Pivijay y Ciènaga) en el departamento del Magdalena, en los municipios de (Dibulla, Riohacha, Hato Nuevo, Villanueva, San Juan del Cesar, Urumita, Maicao, Uribia y Manaure) en el departamento de La Guajira, y los municipios de (San Antero, Monteria, Puerto Escondido, Los Córdobas, Planeta Rica, Montelíbano, Pueblo Nuevo, Sahagún y ChinU) en el departamento de Córdoba, a fin de dar cumplimiento al desarrollo de la actividad de la MGA 2.1.1, 2.1.2 y MGA 4.1.4 de los objetivos 2 y 4 del proyecto BPIN 2020000100116 "Fortalecimiento de la capacidad productiva y comercial de la cadena de suministro del queso costeño en las subregiones del caribe colombiano, departamento de la Magdalena, Córdoba, La Guajira</t>
  </si>
  <si>
    <t>CO1.REQ.5786177</t>
  </si>
  <si>
    <t>OPS-VEX-0027-2024</t>
  </si>
  <si>
    <t>https://community.secop.gov.co/Public/Tendering/ContractNoticePhases/View?PPI=CO1.PPI.29956997&amp;isFromPublicArea=True&amp;isModal=False</t>
  </si>
  <si>
    <t>La presente orden tiene por objeto: prestar los servicios profesionales en la Vicerrectoría de Extensión y Proyección Social. Para el cumplimiento del objeto el contratista se compromete a cumplir con las siguientes actividades: 1. Asesorar a la Vicerrectorla de Extensión y Proyección Social en la interpretación y presentación de información financiera de acuerdo con los requerimientos y solicitudes. 2. Analizar los requerimientos de las auditorías realizadas por los entes de control externos e internos y hacer asesoramiento en las respuestas proyectadas. 3. Hacer seguimientos a los procesos de auditorlas que realicen los entes de control externos e internos a la Vicerrectoria de Extensión y Proyección Social y hacer recomendaciones en torno a los requerimientos que se deriven de ella. 4. Realizar seguimiento financiero a los contratos interadministrativos y a los convenios suscritos por la Vicerrectoría de Extensión y Proyección Social.</t>
  </si>
  <si>
    <t>CO1.REQ.5780917</t>
  </si>
  <si>
    <t>OPSP-VEX-0026-2024</t>
  </si>
  <si>
    <t>https://community.secop.gov.co/Public/Tendering/ContractNoticePhases/View?PPI=CO1.PPI.29956193&amp;isFromPublicArea=True&amp;isModal=False</t>
  </si>
  <si>
    <t>Prestar servicios profesionales en el marco del Contrato Interadministrativo de Interventoria No. 0- 204-2022 suscrito entre CORMAGDALENA Y UNIMAGDALENA para: 1. Prestar asesoría jurídica y resolver consultas de tipo jurídico sobre la ejecución del contrato Interadministrativo No. 0-204-2022. 2. Revisar y lo proyectar respuestas a peticiones, actas, adiciones, otrosles, suspensiones, reinicios y demás que requiera la ejecución del contrato Interadministrativo No. 0-204-2022. 3. Elaborar los conceptos jurídicos que sean solicitados por la dirección del contrato Interadministrativo No. 0-204-2022 4. Realizar la revisión jurídica contractual a las órdenes y/o contratos de servicios profesionales, proveedores y demás que se generen en la ejecución contrato Interadministrativo No. 0-204-2022.</t>
  </si>
  <si>
    <t>CO1.REQ.5780369</t>
  </si>
  <si>
    <t>OPSP-VEX-0025-2024</t>
  </si>
  <si>
    <t>https://community.secop.gov.co/Public/Tendering/ContractNoticePhases/View?PPI=CO1.PPI.29940362&amp;isFromPublicArea=True&amp;isModal=False</t>
  </si>
  <si>
    <t>YAJAIRA PATRICIA LOPEZ TOSCANO</t>
  </si>
  <si>
    <t>La presente orden tiene por objeto: Prestar los servicios de apoyo a la gestión en la Vicerrectoria de Extensión y Proyección Social, desarrollando las siguientes actividades: 1) Apoyar con la digitalización de los archivos fisicos utilizando las ayudas tecnológicas suministradas. 2) Asistir con el control del préstamo de documentos a los funcionarios y contratistas de la Vicerrectoria y las partes interesadas 3) Coadyuvar con la elaboración de los inventarios de la documentación que reposa en el archivo de gestión y archivo central para facilitar su consulta y recuperación. 4) Apoyar en la organización de los documentos que reposan en el archivo central, para garantizar la adecuada conservación y consulta de la documentación institucional. 5) Apoyar con la organización y custodia del archivo de gestión y la depuración de los documentos que deben ir con destino al archivo central, de acuerdo con el procedimiento establecido. 6) Coadyuvar con la recepción, clasificación y archivo de los documentos de conformidad con las tablas de retención documental que se apliquen a los resultados de los procesos en que interviene. 7) Apoyar con la aplicación de los procedimientos de organización y conservación a los documentos que ingresan a la dependencia, en cumplimiento de la normatividad y directrices institucionales</t>
  </si>
  <si>
    <t>CO1.REQ.5776133</t>
  </si>
  <si>
    <t>OAG-VEX-0024-2024</t>
  </si>
  <si>
    <t>https://community.secop.gov.co/Public/Tendering/ContractNoticePhases/View?PPI=CO1.PPI.29912129&amp;isFromPublicArea=True&amp;isModal=False</t>
  </si>
  <si>
    <t>MARITZA ISABEL FUENTES PEREZ</t>
  </si>
  <si>
    <t>La presente orden tiene por objeto: Prestar los servicios de apoyo a la gestión en la Vicerrectoria de Extensión y Proyección Social, desarrollando las siguientes actividades: 1) Apoyar con la digitalización de los archivos físicos utilizando las ayudas tecnológicas suministradas. 2) Asistir con el control del préstamo de documentos a los funcionarios y contratistas de la Vicerrectoria y las partes interesadas. 3) Coadyuvar con la elaboración de los inventarios de la documentación que reposa en el archivo de gestión y archivo central para facilitar su consulta y recuperación 4) Apoyar en la organización de los documentos que reposan en el archivo central, para garantizar la adecuada conservación y consulta de la documentación institucional. 5) Apoyar con la organización y custodia del archivo de gestión y la depuración de los documentos que deben ir con destino al archivo central, de acuerdo con el procedimiento establecido. 6) Coadyuvar con la recepción, clasificación y archivo de los documentos de conformidad con las tablas de retención documental que se apliquen a los resultados de los procesos en que interviene. 7) Apoyar con la aplicación de los procedimientos de organización y conservación a los documentos que ingresan a la dependencia, en cumplimiento de la normatividad y directrices institucionales</t>
  </si>
  <si>
    <t>CO1.REQ.5767309</t>
  </si>
  <si>
    <t>OAG-VEX-0023-2024</t>
  </si>
  <si>
    <t>https://community.secop.gov.co/Public/Tendering/ContractNoticePhases/View?PPI=CO1.PPI.29939074&amp;isFromPublicArea=True&amp;isModal=False</t>
  </si>
  <si>
    <t>KAREN STEPHANIE JIMENEZ CHARRIS</t>
  </si>
  <si>
    <t>La presente orden tiene por objeto: Prestar servicios profesionales en el marco del Contrato Interadministrativo de Interventoria No. 0-204-2022 suscrito entre CORMAGDALENA y UNIMAGDALENA para:1) Gestionar las actividades administrativas y financieras del Contrato Interadministrativo No. 0-204-2022. 2) Entregar Informe financiero de la ejecución del contrato Interadministrativo a corte 31 de diciembre de 2023. 3) Entregar Informe consolidado del recaudo del Contrato Interadministrativo a corte 31 de diciembre de 2023. 4) Entregar Informe general del contrato y pagos tercero del Contrato Interadministrativo mencionado a corte 31 de diciembre de 2023. 5) Articular con las dependencias administrativa y financieras de la Universidad, las solicitudes de Certificados de Disponibilidad Presupuestal, Compromiso Presupuestal, órdenes de pago y requerimientos financieros generados durante la ejecución. Tramitar solicitudes de apoyos económicos por desplazamiento y estímulos a docentes vinculados a la ejecución del Contrato Interadministrativo No. 0-204- 2022. 7) Revisar y gestionar las solicitudes de pago y el trámite ante la Dirección Financiera. 8) Proyectar las diferentes solicitudes que se requieran durante la ejecución del contrato Interadministrativo No. 0-204-2022. 9) Realizar revisión y verificación de las hojas de vida en la plataforma SIGEP del personal vinculado en el contrato Interadministrativo.</t>
  </si>
  <si>
    <t>CO1.REQ.5775741</t>
  </si>
  <si>
    <t>OPSP-VEX-0022-2024</t>
  </si>
  <si>
    <t>https://community.secop.gov.co/Public/Tendering/ContractNoticePhases/View?PPI=CO1.PPI.29908401&amp;isFromPublicArea=True&amp;isModal=False</t>
  </si>
  <si>
    <t>NICOL CAROLINA SIERRA SANCHEZ</t>
  </si>
  <si>
    <t>La presente orden tiene por objeto. Prestar servicios profesionales en el marco del Convenio Especifico No. 3051459 de 2022, suscrito entre Ecopetrol SA y la Un vers dad del Magdalena, para el desarrollo de las siguientes actividades 1) Brindar apoyo logistico en campo, a las actividades que se desarrollan en el marco del diplomado de Diseño y Promoción de Productos y Servicio Turisticos.</t>
  </si>
  <si>
    <t>CO1.REQ.5765976</t>
  </si>
  <si>
    <t>OAG-VEX-0021-2024</t>
  </si>
  <si>
    <t>https://community.secop.gov.co/Public/Tendering/ContractNoticePhases/View?PPI=CO1.PPI.29901252&amp;isFromPublicArea=True&amp;isModal=False</t>
  </si>
  <si>
    <t>La presente orden tiene por objeto. Prestar servicios profesionales en el marco del Convenio Especifico No. 3051459 de 2022, suscrito entre Ecopetrol S.A y la Universidad del Magdalena, para el desarrollo de las siguientes actividades 1) Elaborar plan de trabajo del componente de los prestadores de servicios turisticos 2) Planear los procesos de capacitación de los prestadores de servicios turisticos 3).Estructurar la rueda de negocios para dinamizar el tejido empresarial de los prestadores de servicios turisticos. 4). Coordinar la actividad de entrega de dotación dirigido a los prestadores de servicios turisticos. 5). Realizar reuniones de socialización y seguimiento con los diferentes actores del territorio. 6). Elaborar informes de avance del componente.</t>
  </si>
  <si>
    <t>CO1.REQ.5763956</t>
  </si>
  <si>
    <t>OPSP-VEX-0020-2024</t>
  </si>
  <si>
    <t>https://community.secop.gov.co/Public/Tendering/ContractNoticePhases/View?PPI=CO1.PPI.29900606&amp;isFromPublicArea=True&amp;isModal=False</t>
  </si>
  <si>
    <t>La presente orden tiene por objeto: Prestar servicios profesionales en el marco del Convenio Específico No 3051459 de 2022, suscrito entre Ecopetrol S.A y la Universidad del Magdalena, para el desarrollo de las siguientes actividades 1). Coordinar logísticamente el desarrollo de los procesos de capacitación de los prestadores de servicios turisticos. 2). Apoyar en la organización de la rueda de negocios. 3). Apoyar en la actividad de entrega de dotación dirigido a los prestadores de servicios turisticos. 4). Participar de las reuniones de seguimiento con los diferentes actores del territorio. 5). Apoyar en la elaboración de informes de avance del componente.</t>
  </si>
  <si>
    <t>CO1.REQ.5763641</t>
  </si>
  <si>
    <t>OPSP-VEX-0019-2024</t>
  </si>
  <si>
    <t>https://community.secop.gov.co/Public/Tendering/ContractNoticePhases/View?PPI=CO1.PPI.29899335&amp;isFromPublicArea=True&amp;isModal=False</t>
  </si>
  <si>
    <t>La presente orden tiene por objeto: prestar los servicios de apoyo a la gestión en la Vicerrectora de Extensión y Proyección Social. Para el cumplimiento del objeto el contratista se compromete a cumplir con las siguientes actividades: 1. Elaborar los informes, gestión de Información y documentación solicitada por la Vicerrectoria, referentes a las actividades de extensión y proyección social. 2. Apoyar en la organización y planeación de reuniones, actividades y/o eventos organizados por la Vicerrectoria de Extensión y Proyección Social. 3. Apoyar en la gestión de documentos remitidos a la Vicerrectoría, y documentos para la firma del Vicerrector. 4. Brindar acompañamiento telefónico para la organización de reuniones y actividades programadas por el vicerrector. 5. Apoyar en la solicitud y seguimiento de trámites administrativos (viáticos, apoyos económicos, movilidades, entre otros), de la Vicerrectoria de Extensión y Proyección Social.</t>
  </si>
  <si>
    <t>CO1.REQ.5762935</t>
  </si>
  <si>
    <t>OAG-VEX-0018-2024</t>
  </si>
  <si>
    <t>https://community.secop.gov.co/Public/Tendering/ContractNoticePhases/View?PPI=CO1.PPI.29888743&amp;isFromPublicArea=True&amp;isModal=False</t>
  </si>
  <si>
    <t>ROVIRA BEATRIZ LOPEZ OYAGA</t>
  </si>
  <si>
    <t>La presente orden tiene por objeto: prestar los servicios profesionales en la Vicerrectoría de Extensión y Proyección Social. Para el cumplimiento del objeto el contratista se compromete a cumplir con las siguientes actividades: 1. Elaborar los informes, gestión de información y documentación solicitada por la Vicerrectoria, en el marco de las actividades de extensión y proyección social. 2. Apoyar en la organización y planeación de reuniones, actividades y/o eventos organizados por la Vicerrectoría de Extensión y Proyección Social. 3. Apoyar en la gestión de documentos remitidos a la Vicerrectoría y documentos para la firma del Vicerrector. 4 Apoyo en la gestión de las solicitudes de las Unidades adscritas a la Vicerrectoría de Extensión y Proyección Social. 5. Brindar acompañamiento telefónico para la organización de reuniones y actividades programadas por el Vicerrector. 6. Apoyar en la solicitud y seguimiento de trámites administrativos (viáticos, apoyos económicos, movilidades, entre otros), de la Vicerrectoria de Extensión y Proyección Social.</t>
  </si>
  <si>
    <t>CO1.REQ.5760174</t>
  </si>
  <si>
    <t>OPSP-VEX-0017-2024</t>
  </si>
  <si>
    <t>https://community.secop.gov.co/Public/Tendering/ContractNoticePhases/View?PPI=CO1.PPI.29888380&amp;isFromPublicArea=True&amp;isModal=False</t>
  </si>
  <si>
    <t>KATERIN JULIETH ALMENDRALES TEJEDA</t>
  </si>
  <si>
    <t>La presente orden tiene por objeto: Prestar servicios profesionales para el acompañamiento de los procesos de la Vicerrectoria de Extensión y Proyección Social, desarrollando las siguientes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contractual de las órdenes de gasto autorizadas por la Vicerrectoría de Extensión y Proyección Social. 3. Coadyuvar en la proyección de las órdenes de gasto y formatos autorizadas por la institución, remitir a la Dirección de Talento Humano el listado de los contratistas para que sean afiliados a la ARL, comunicar a los supervisores contratistas y a las Unidades de la Vicerrectoria, la expedición de las órdenes de gasto y realizar el acompañamiento de la evaluación de los proveedores. 4. Realizar los sondeos comerciales de productos bienes y servicios para los proyectos de extensión. 5. Apoyo en el seguimiento hasta su finalización del proceso de pago de las diferentes órdenes de gasto a cargo de la Vicerrectoria ante las dependencias administrativas. 6. Apoyar en el diligenciamiento de las diferentes matrices de ejecución presupuestal y del Sistema de Información de la Vicerrectoria 7. Rendir informes mensuales o cuando el supervisor asi lo requiera, sobre las actividades desarrolladas en cumplimiento de la orden de prestación de servicios. 8. Apoyar la búsqueda de itinerarios y compra de boletos aéreos para los invitados nacionales y extranjeros, registrándolos en la matriz de tiquetes y en el sistema de información SIARE.</t>
  </si>
  <si>
    <t>CO1.REQ.5760144</t>
  </si>
  <si>
    <t>OPSP-VEX-0016-2024</t>
  </si>
  <si>
    <t>https://community.secop.gov.co/Public/Tendering/ContractNoticePhases/View?PPI=CO1.PPI.29885086&amp;isFromPublicArea=True&amp;isModal=False</t>
  </si>
  <si>
    <t>La presente orden tiene por objeto: Prestar servicios profesionales para el acompañamiento de los procesos financieros de la Vicerrectoria de Extensión y Proyección Social, desarrollando las siguientes actividades: 1) Brindar apoyo en los diferentes procesos y procedimientos de planeación financieros y presupuestales. 2) Brindar apoyo al Profesional Especializado del Grupo de Contabilidad en la conciliación contable de los proyectos de la Vicerrectoria. 3) Preparar y presentar informes consolidados de la ejecución financiera y presupuestal de los proyectos que ejecuta la Vicerrectoria. 4) Revisar los informes contables y financieros elaborados por la Vicerrectoria y requeridos por los diferentes entes de control a por cualquier otra entidad. 5) Preparar, presentar y realizar seguimiento en el proceso de consolidación de la información contable respecto a la ejecución periódica de los proyectos de la Vicerrectorla. 6) Brindar apoyo al Profesional Universitario de la Vicerrectoría de Extensión y Proyección Social, la liberación y adición de los recursos de los contratos y convenios que se encuentren liquidados. 7) Realizar matrices, formatos, gulas o instructivos necesarios para realizar control de trámites administrativos y ejecución presupuestal y financiera de la Vicerrectoria de Extensión y Proyección Social. 8) Brindar apoyo al Profesional Universitario de la Vicerrectoria de Extensión y Proyección Social en la ejecución presupuestal respecto a las actividades relacionadas con los objetos de los convenios, contratos o figura jurídica que corresponda, ejecutados por la Vicerrectorla.</t>
  </si>
  <si>
    <t>CO1.REQ.5759566</t>
  </si>
  <si>
    <t>OPSP-VEX-0015-2024</t>
  </si>
  <si>
    <t>https://community.secop.gov.co/Public/Tendering/ContractNoticePhases/View?PPI=CO1.PPI.29814495&amp;isFromPublicArea=True&amp;isModal=False</t>
  </si>
  <si>
    <t>BRAYAN JOSE PARRA ORTIZ</t>
  </si>
  <si>
    <t>La presente orden tiene por objeto: Prestar servicios profesionales en el marco del plan de acción 2024, para el desarrollo de las siguientes actividades: 1. Elaborar y redactar informes estadísticos relacionados con los indicaciores del Plan de Acción del Centro de Egresados. 2. Realizar y gestionar las diferentes estrategias de seguimiento a graduados para obtener resultados en el Seguimiento. 3. Elaborar informes estadísticos de seguimiento a graduados. 4. Realizar encuestas de seguimiento a graduados como insumos a los procesos de autoevaluación de los programas e institucional. 5. Apoyar en el desarrollo de las actividades de formación académica, culturales, deportivas y de extensión que se realicen en el marco del Plan de Acción del Centro. 6. Desarrollar las jornadas de carnetización y actualización de datos de los graduados. 7. Elaborar y apoyar la redacción de los procesos y procedimientos de calidad. 8. Gestionar convenlos para la Red de Aliados Prime. 9. Apoyar en el desarrollo de la realización de actividades con Empresarios para los procesos de acreditación, Programa Talento Magdalena y Red de Padrinos.</t>
  </si>
  <si>
    <t>CO1.REQ.5739566</t>
  </si>
  <si>
    <t>OPSP-VEX-0014-2024</t>
  </si>
  <si>
    <t>https://community.secop.gov.co/Public/Tendering/ContractNoticePhases/View?PPI=CO1.PPI.29813252&amp;isFromPublicArea=True&amp;isModal=False</t>
  </si>
  <si>
    <t>SANDRA PATRICIA ZAPATA FRAGOSO</t>
  </si>
  <si>
    <t>La presente orden tiene por objeto: Prestar servicios profesionales en el marco del Convenio Específico No. 3051459 de 2022, suscrito entre Ecopetrol S.A y la Universidad del Magdalena, para el desarrollo de las siguientes 1. Proyectar solicitudes de certificados de disponibilidad presupuestal y estudios de conveniencia para el proceso de contratación. 2. Recaudar y revisar la documentación requerida para la contratación del talento humano y proveedores necesarios para la ejecución del Convenio. 3. Proyectar órdenes de prestación de servicios para la contratación del talento humano y proveedores, 4. Proyectar resoluciones para el pago de viáticos, desplazamientos y estimulas del talento humano del Proyecto. 5. Recaudar y revisar la documentación para el trámite de pago de honorarios del talento humano y pago de proveedores, 6. Elaborar informe de ejecución presupuestal del Programa.</t>
  </si>
  <si>
    <t>CO1.REQ.5739005</t>
  </si>
  <si>
    <t>OPSP-VEX-0013-2024</t>
  </si>
  <si>
    <t>https://community.secop.gov.co/Public/Tendering/ContractNoticePhases/View?PPI=CO1.PPI.29811032&amp;isFromPublicArea=True&amp;isModal=False</t>
  </si>
  <si>
    <t>BERNARDA ELENA ESMERAL MUÑOZ</t>
  </si>
  <si>
    <t>La presente orden tiene por objeto: Prestar servicios profesionales para los procesos de la Dirección de Proyección Cultural, desarrollando las siguientes actividades: 1) Apoyar la preparación del protocolo para el desarrollo de las actividades y eventos académicos, sociales y culturales que realicen de manera virtual y/o presencial de la Dirección de Proyección Cultural. 2) Apoyar en la articulación de la Dirección de Proyección Cultural y la Vicerrectora de Extensión y Proyección Social, para el cubrimiento de medios y la generación de noticias de las actividades que en ella se desarrollen de manera virtual y/c presencial. 3) Brindar apoyo en el desarrollo de las actividades administrativas, registro de información en las matrices de seguimiento y con consolidación de información adscritas a la Dirección de Proyección Cultural. 4) Elaborar, presentar y realizar seguimiento del reporte de los indicadores, relacionados con las acciones de la Dirección de Proyección Cultural aportantes al proyecto asociado del Plan de Acción de la Vicerrectoría, plan de desarrollo y demas planes de gestión institucional.</t>
  </si>
  <si>
    <t>CO1.REQ.5738328</t>
  </si>
  <si>
    <t>OPSP-VEX-0012-2024</t>
  </si>
  <si>
    <t>https://community.secop.gov.co/Public/Tendering/ContractNoticePhases/View?PPI=CO1.PPI.29806351&amp;isFromPublicArea=True&amp;isModal=False</t>
  </si>
  <si>
    <t>La presente orden tiene por objeto: Prestar servicios profesionales para el acompañamiento de los procesos de gestión de la calidad en la Vicerrectoría de Extensión y Proyección Social, desarrollando las siguientes actividades: 1) Apoyar a la Vicerrectoria de Extensión y Proyección Social en la identificación, registro, ejecución y seguimiento de indicadores do gestión de acuerdo con los compromisos asociados al Plan de Acción y Acuerdo de Gestión de la Vicerrectoria, plan de desarrollo y demás planes de gestión institucional. 2) Apoyar en la recolección de información para el registro de indicadores en la plataforma SISPLAN y los avances de actividades y cumplimiento de metas de los proyectos del Plan de Acción de la Vicerrectoría de Extensión y Proyección Social. 3) Elaborar los informes para la Acreditación de los Programas y la Acreditación Institucional. 4) Elaborar las presentaciones institucionales relacionadas con la gestión de la gestión de extensión y proyección social. 5) Elaborar Informes institucionales requeridos por el Vicerrector de Extensión y Proyección Social en el marco del desarrollo de la función misional de extensión en la Universidad del Magdalena. 6) Apoyar en la recolección de informacion para la gestión de procesos y participar en la formulación, diseño, organización, ejecución y control de planes y proyectos de la unidad. 7) Coadyuvar en el diseño de encuestas de satisfacción para mejoras continuas en los procesos de la gestión de extensión y proyección social. 8) Adelantar para la Vicerrectoría de extensión y proyección social la actualización de las matrices que permitan la recolección y consolidación de información de gestión de la gestión de extensión y proyección social 9) Organizar y entregar oportunamente los insumos requeridos para la atención de solicitudes de las dependencias de la institución en el marco de las actividades de acreditación y demás aspectos adelantados por cada una de estas.</t>
  </si>
  <si>
    <t>CO1.REQ.5736271</t>
  </si>
  <si>
    <t>OPSP-VEX-0011-2024</t>
  </si>
  <si>
    <t>https://community.secop.gov.co/Public/Tendering/ContractNoticePhases/View?PPI=CO1.PPI.29805468&amp;isFromPublicArea=True&amp;isModal=False</t>
  </si>
  <si>
    <t>La presente orden tiene por objeto: 1) Apoyar en la promoción en las diferentes instituciones educativas las actividades culturales desarrolladas a través Sistema de Fortalecimiento de Museos y la Oferta Cultural. 2) Apoyar en la estrategia de divulgación de las actividades culturales de la Casa Museo Gabriel Garcia Márquez. 3) Apoyar el desarrollo de actividades culturales de la Casa Museo Gabriel García Márquez. 4) Apoyar el proyecto de cine y literatura de la casa Museo.</t>
  </si>
  <si>
    <t>CO1.REQ.5736319</t>
  </si>
  <si>
    <t>OAG-VEX-0010-2024</t>
  </si>
  <si>
    <t>https://community.secop.gov.co/Public/Tendering/ContractNoticePhases/View?PPI=CO1.PPI.29804717&amp;isFromPublicArea=True&amp;isModal=False</t>
  </si>
  <si>
    <t>DONAL JOSE RAMOS MOLINA</t>
  </si>
  <si>
    <t>La presente orden tiene por objeto: 1) Apoyar en la promoción en las diferentes instituciones educativas las actividades culturales desarrolladas a través Sistema de Fortalecimiento de Museos y la Oferta Cultural. 2) Apoyar en la estrategia de divulgación de las actividades culturales de la Casa Museo Gabriel García Márquez. 3) Apoyar el desarrollo de actividades culturales de la Casa Museo Gabriel García Márquez. 4) Apoyar el proyecto de cine y literatura de la casa Museo.</t>
  </si>
  <si>
    <t>CO1.REQ.5735779</t>
  </si>
  <si>
    <t>OAG-VEX-0009-2024</t>
  </si>
  <si>
    <t>https://community.secop.gov.co/Public/Tendering/ContractNoticePhases/View?PPI=CO1.PPI.29788883&amp;isFromPublicArea=True&amp;isModal=False</t>
  </si>
  <si>
    <t>JOHANNA PATRICIA FONSECA TOVAR</t>
  </si>
  <si>
    <t>La presente orden tiene por objeto Prestar sus servicios profesionales independientes como Coinvestigadora de las actividades 1.12 212 215 312 3 16 413 415 de los Objetivos 1, 2, 3 y 4 del proyecto de investigacion BPIN 2020000100116 para participar en la implementación de las acciones que conciernen al desarrollo de las actividades globales del proyecto financiado con recursos del Sistema General de Regalias y en especial a las asociadas a los objetivos de referencia cumpliendo con las siguientes actividades: 1) Apoyar proceso de salidas de campo para aplicacion de encuestas, mediante contacto a los actores de la cadena de suministro de queso costeño en los departamentos del Magdalena Córdoba y La Guajira. 2) Entregar diseño de logo de marca colectiva para el queso costeño 3) Entrega de documento Instrumento (formato) elaborado para el manejo de acuerdos y pactos entre actores de la cadena de suministro de queso costeño 4) Apoyar a la realización del documento de Formulación y registro de SPIN OFF Universitaria. 5) Apoyar con información para Talleres yio Diplomados de capacitación y entrenamiento para e trabajo 6) Apoyo en la elaboración de informes trimestrales y anuales, 7) Apoyar en la suscripción de Alianzas y Acuerdos de Entendimiento interinstitucionales para la formalización del encadenamiento productivo de Queso Costeño</t>
  </si>
  <si>
    <t>CO1.REQ.5763478</t>
  </si>
  <si>
    <t>OPSP-VEX-0008-2024</t>
  </si>
  <si>
    <t>https://community.secop.gov.co/Public/Tendering/ContractNoticePhases/View?PPI=CO1.PPI.29803542&amp;isFromPublicArea=True&amp;isModal=False</t>
  </si>
  <si>
    <t>La presente orden tiene por objeto: Prestar servicios profesionales para el acompañamiento de los procesos de gestión de la calidad y sedes digitales en la Vicerrectoria de Extensión y Proyección Social, desarrollando las siguientes actividades: 1) Elaborar, desarrollar y aplicar estrategias de seguimiento y consolidación de información para la realización del reporte oportuno de los Indicadores SNIES de la Vicerrectoria de Extensión y Proyección Social, conforme con los Ilneamientos impartidos por la Oficina Asesora de Planeación 2) Brindar apoyo en el reporte de los avances de actividades y el cumplimiento de metas del Plan de Acción, Acuerdo de Gestión y demás planes de gestión institucional de la Vicerrectoría de Extensión y Proyección Social, 3) Realizar el diseño y actualización documental, seguimiento a imapas de riesgos, indicadores de gestión y a la mejora continua del proceso Gestión de Extensión y Proyección Social. 4) Acompañar en el diseño y desarrollo de los planes de calidad de los proyectos de extensión y proyección social. 5) Brindar apoyo en la gestión y consolidación de la información del factor de extensión como insumo para les informes de acreditación de los programas correspondiente a la empleabilidad, docentes, estudiantes y egresados participantes en los proyectos de extensión, 6) Coadyuvar en la identificación, análisis, medición y documentación de las necesidades, oportunidades de mejora y capacidades de los procesos de extensión y proyección social. 7) Apoyar en la recolección de Información para la gestión de procesos y participar en la formulación, diseño, organización, ejecución y control de planes y proyectos de la unidad. 8) Coadyuvar en el diseño de encuestas de satisfacción para mejoras continuas en los procesos de la gestión de extensión y proyección social. 9) Coadyuvar en el seguimiento del cumplimiento de los procesos, procedimientos, formatos, gulas e instructivos relacionados con la gestión de extensión y proyección social en la herramienta tecnológica del Sistema "COGU! +" denominado "Isolución". 10) Apoyar en la recolección de información para la elaboración de presentaciones relacionadas con la gestión de la gestión de extensión y proyección social. 11) Adelantar para la Vicerrectoría de Extensión y Proyección Social la actualización de las matrices que permitan la recolección y consolidación de información de gestión de la gestión de extensión y proyección social. 12) Organizar y entregar oportunamente los insumos requeridos para la atención de solicitudes de las dependencias de la institución en el marco de las actividades de acreditación y demás aspectos adelantados por cada una de estas 13) Realizar las acciones requeridas para el desarrollo de las actividades de mantenimiento y sostenibilidad de las sedes digitales bloque 10 de la Universidad del Magdalena. 14). Apoyar en la gestión alianzas con las entidades para la puesta en funcionamiento de nuevas sedes digitales bloque</t>
  </si>
  <si>
    <t>CO1.REQ.5735662</t>
  </si>
  <si>
    <t>OPSP-VEX-0007-2024</t>
  </si>
  <si>
    <t>https://community.secop.gov.co/Public/Tendering/ContractNoticePhases/View?PPI=CO1.PPI.29802592&amp;isFromPublicArea=True&amp;isModal=False</t>
  </si>
  <si>
    <t>BETSY LAUDIT MANJARRES FERNANDEZ</t>
  </si>
  <si>
    <t>La presente orden tiene por objeto: Prestar servicios profesionales para los procesos de la Dirección de Prácticas Profesionales, desarrollando las siguientes actividades: 1) Preparar y presentar los Informes de Acreditación de los diecisiete (17) programas que coordina la Dirección de Prácticas Profesionales- DIPPRO. 2) Apoyar en la implementación de estrategias que permita la recolección de datos históricos del archivo de la Dirección de Prácticas Profesionales de forma precisa, confiable y entrega oportuna a la Oficina de Aseguramiento de la Calidad. 3) Proyectar y presentar una ruta para organizar los archivos que contiene los datos que alimentan los informes de acreditación. 4) Apoyar en la gestión y elaboración de informes en el marco de las actividades de la Dirección de prácticas Profesionales, en temas relacionados con acreditación, calidad. 5) Apoyar todos los procesos de calidad que demande la Dirección de Práctica Profesionales, como en la actualización de los procesos, formatos y elaboración de instructivos. 6) Organizar, consolidar y entregar oportunamente los insumos requeridos para la elaboración del reporte de los indicadores, relacionada con las acciones de la Dirección de Prácticas Profesionales aportantes al proyecto asociado del Plan de Acción de la Vicerrectoria, plan de desarrollo y demás planes de gestión institucional. 7) Actualizar y/o desagregar la matriz de la Dirección de Prácticas Profesionales que permita emitir indicador de calidad y acreditación.</t>
  </si>
  <si>
    <t>CO1.REQ.5734899</t>
  </si>
  <si>
    <t>OPSP-VEX-0006-2024</t>
  </si>
  <si>
    <t>https://community.secop.gov.co/Public/Tendering/ContractNoticePhases/View?PPI=CO1.PPI.29784746&amp;isFromPublicArea=True&amp;isModal=False</t>
  </si>
  <si>
    <t>La presente orden tiene por objeto: Prestar servicios profesionales en el marco del plan de acción 2024, para el desarrollo de las siguientes actividades: 1. Elaborar, desarrollar y aplicar estrategias de seguimiento, para garantizar un óptimo acompañamiento y recolección de datos de los egresados, en sus diferentes modalidades (presencial y a distancia). 2. Elaborar y presentar informe de indicadores de seguimiento a graduados según el observatorio laboral para la educación con base en el censo de graduados de la institución. 3. Brindar apoyo en la gestión requerida la realización de la feria de empleabilidad y emprendimiento, y demás eventos realizados por el Centro de Egresados, con el fin de garantizar su óptimo cesariollo. 4. Consolidar, organizar, y entregar oportunamente los insumos requeridos por las dependencias de la institución, relacionadas con procesos de autoevaluación de los programas, Informes de gestión y/o los demás requeridos por el supervisor. 5. Realizar seguimiento, consolidar, organizar, y entregar oportünamente los Insumos requeridos para la elaboración del reporte de los indicadores, relacionada con las acciones del Centro de Egresados aportantes al proyecto asociado del Plan de Acción de la Vicerrectoria, plan de desarrollo y demás planes de gestión institucional. 6. Hacer seguimiento a las convocatorias laborales. 7. Gestionar convenios para la Red de Allados Prime 8. Apoyar en el desarrollo de la realización de actividades con Empresarios para los procesos de acreditación, Programa Talento Magdalena y Red de Padrinos. 9. Desarrollar actividades y estrategias de integración con los graduados, para el fortalecimiento de la relación Universidad Graduado y el sentido de pertenencia para con la alma máter.</t>
  </si>
  <si>
    <t>CO1.REQ.5729880</t>
  </si>
  <si>
    <t>OPSP-VEX-0005-2024</t>
  </si>
  <si>
    <t>https://community.secop.gov.co/Public/Tendering/ContractNoticePhases/View?PPI=CO1.PPI.29783757&amp;isFromPublicArea=True&amp;isModal=False</t>
  </si>
  <si>
    <t>La presente orden tiene por objeto: Prestar servicios profesionales en el marco del plan de acción 2024, para el desarrollo de las siguientes actividades: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tecnólogos.</t>
  </si>
  <si>
    <t>CO1.REQ.5729717</t>
  </si>
  <si>
    <t>OPSP-VEX-0004-2024</t>
  </si>
  <si>
    <t>https://community.secop.gov.co/Public/Tendering/ContractNoticePhases/View?PPI=CO1.PPI.29780667&amp;isFromPublicArea=True&amp;isModal=False</t>
  </si>
  <si>
    <t>La presente orden tiene por objeto: Prestar servicios Profesionales, para el desarrollo de las siguientes actividades: 1. Apoyar en el aprovisionamiento a nivel de infraestructura del Sistema de Administración de Egresados y Graduados. 2. Capacitar a los coordinadores de programas en la utilización. 3. del Sistema de Administración de Egresados y Graduados. 3. Apoyar en los ajustes técnicos reportados como bugs en el proceso de implementación del Sistema de Administración de Egresados y Graduados, 4. Apoyar en refactorizaciones de procesos y componentes software que permitan la optimización del Sistema de Administración de Egresados y Graduados. 5. Apoyar en la carga de tablas de referencias para el correcto funcionamiento del sistema de Administración de Egresados y Graduados.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les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</si>
  <si>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CO1.REQ.5729015</t>
  </si>
  <si>
    <t>OPSP-VEX-0003-2024</t>
  </si>
  <si>
    <t>https://community.secop.gov.co/Public/Tendering/ContractNoticePhases/View?PPI=CO1.PPI.29751057&amp;isFromPublicArea=True&amp;isModal=False</t>
  </si>
  <si>
    <t>RITO PINEDA BONETT</t>
  </si>
  <si>
    <t>La presente orden tiene por objeto: prestar servicios profesionales para asesorar juridicamente a la Vicerrectoria de Extensión y Proyección Social en el marco de los convenios que haya suscrito con entidades públicas y realizar las siguientes actividades: 1) Prestar asesoria juridica en las etapas precontractual contractual y postcontractual de los procesos de selección adelantados en la Vicerrectoria de Extensión y Proyección Social, 2) Prestar asesoría juridica y resolver consultas de tipo jurídico sobre la ejecución de los proyectos de la Vicerrectoría de Extensión y Proyección Social de conformidad con la normatividad vigente. 3) Prestar asesoria juridica contractual en los procesos de licitación y/o convocatorias on los que sea requerido. 4) Proyectar minutas de convenios y contratos que requiera la Vicerrectoria de Extensión y Proyección Social 5) Proyectar respuestas a las consultas, peticiones, quejas y reclamos que se generen en la Vicerrectoría de Extensión y Proyección Social, tomando en consideración los términos de la Ley y los procedimientos internos establecidos 6) Revisar pelizas para su respectiva aprobación. 7) Elaborar los conceptos juridicos que sean solicitados por la Vicerrectoria de Extensión y Proyección Social y/o por la Oficina Asesora Juridica de la Universidad.</t>
  </si>
  <si>
    <t>CO1.REQ.5719240</t>
  </si>
  <si>
    <t>OPSP-VEX-0002-2024</t>
  </si>
  <si>
    <t>https://community.secop.gov.co/Public/Tendering/ContractNoticePhases/View?PPI=CO1.PPI.29743448&amp;isFromPublicArea=True&amp;isModal=False</t>
  </si>
  <si>
    <t>JORGE ELIECER ARDILA OROZCO</t>
  </si>
  <si>
    <t>La presente orden tiene por objeto. Prestar servicios profesionales para asesorar juridicamente a la Vicerrectoria de Extensión y Proyección Social en el marco de los convenios que haya suscrito con entidades públicas y realizar las siguientes actividades 1) Prestar asesoria juridica en las etapas precontractual, contractual y postcontractual de los procesos de selección adelantados en la Vicerrectoría de Extensión y Proyección Social 2) Prestar asesoria juridica, y resolver consultas de tipo juridico sobre la ejecución de los proyectos de la Vicerrectoria de Extensión y Proyección Social de conformidad con la normatividad vigente. 3) Prestar asesoria juridica contractual en los procesos de licitación y/o convocatorias en los que sea requerido. 4) Proyectar minutas de convenios y contratos que requiera la Vicerrectoría de Extensión y Proyección Social 5) Proyectar respuestas a las consultas, peticiones, quejas y reclamos que se generen en la Vicerrectoria de Extensión y Proyección Social, tomando en consideración los términos de la Ley y los procedimientos internos establecidos 6) Revisar polizas para su respectiva aprobación. 7) Elaborar los conceptos jurídicos que sean solicitados por la Vicerrectoria de Extensión y Proyección Social y/o por la Oficina Asesora Jurídica de la Universidad</t>
  </si>
  <si>
    <t>CO1.REQ.5717053</t>
  </si>
  <si>
    <t>OPSP-VEX-0001-2024</t>
  </si>
  <si>
    <t>VICERRECTORIA DE EXTENSIÓN Y PROYECCIÓN SOCIAL</t>
  </si>
  <si>
    <t>https://community.secop.gov.co/Public/Tendering/OpportunityDetail/Index?noticeUID=CO1.NTC.6621351&amp;isFromPublicArea=True&amp;isModal=False</t>
  </si>
  <si>
    <t>ALBERTO RUIZ MIER</t>
  </si>
  <si>
    <t>RUBEN DARIO FONTALVO GOMEZ</t>
  </si>
  <si>
    <t>LA PRESENTE ORDEN TIENE POR OBJETO: 1). . DIRIGIR Y ORIENTAR AL EQUIPO DE APOYO EN LA APLICACIÓN DE LAS TÉCNICAS DE MUESTREO PARA EL COMPONENTE DE HERPETOS Y AVES CON FINES DE CARACTERIZAR LA FAUNA Y FLORA ASOCIADA AL ÁREA DE MUESTREO. 2). LLEVAR EL REGISTRO DE CAMPO CON EVIDENCIAS FOTOGRÁFICAS DE LAS ACTIVIDADES DE CAMPO Y ESPACIOS DE PARTICIPACIÓN. 3). PRESENTAR DOS INFORMES TÉCNICOS (AVANCE Y FINAL) CON SOPORTES VERIFICABLES DEL PROCESO DE IMPLEMENTACIÓN QUE INCLUYA EN LOS RESULTADOS: COMPOSICIÓN, RIQUEZA Y ABUNDANCIA DE ESPECIES DE HERPETOS Y AVES, TABLAS DE GRADO DE AMENAZA, MAPAS DE COBERTURA, DISTRIBUCIÓN DE LAS ESPECIES Y REGISTRO FOTOGRÁFICO.  4). PARTICIPAR EN LOS ESPACIOS DE COORDINACIÓN CONVOCADOS O REALIZADOS PARA DAR LINEAMIENTOS DE LAS ACTIVIDADES DEL CONVENIO.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</si>
  <si>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CO1.REQ.6739882</t>
  </si>
  <si>
    <t>OPSP-VAD-1475-2024</t>
  </si>
  <si>
    <t>https://community.secop.gov.co/Public/Tendering/OpportunityDetail/Index?noticeUID=CO1.NTC.6620502&amp;isFromPublicArea=True&amp;isModal=False</t>
  </si>
  <si>
    <t>KAREN ROCIO SARMIENTOPEREZ VILLARREAL</t>
  </si>
  <si>
    <t>LA PRESENTE ORDEN TIENE POR OBJETO: 1. APOYAR EN LA ORGANIZACIÓN Y DIGITALIZACIÓN DE EXPEDIENTES, DE ACUERDO CON LOS PROCEDIMIENTOS Y DIRECTRICES INSTITUCIONALES. 2. APOYAR EN LA ELABORACIÓN DE INVENTARIOS DOCUMENTALES DE ARCHIVOS. 3.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</si>
  <si>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CO1.REQ.6738497</t>
  </si>
  <si>
    <t>OAG-VAD-1474-2024</t>
  </si>
  <si>
    <t>https://community.secop.gov.co/Public/Tendering/OpportunityDetail/Index?noticeUID=CO1.NTC.6621520&amp;isFromPublicArea=True&amp;isModal=False</t>
  </si>
  <si>
    <t>MARIA ISABEL MAYA AGUIRRE</t>
  </si>
  <si>
    <t>LA PRESENTE ORDEN TIENE POR OBJETO: 1). DIRIGIR Y ORIENTAR AL EQUIPO DE APOYO EN LA APLICACIÓN DE LAS TÉCNICAS DE MUESTREO PARA EL COMPONENTE DE MAMÍFEROS CON FINES DE CARACTERIZAR LA FAUNA Y FLORA ASOCIADA AL ÁREA DE MUESTREO. 2). LLEVAR EL REGISTRO DE CAMPO CON EVIDENCIAS FOTOGRÁFICAS DE LAS ACTIVIDADES DE CAMPO Y ESPACIOS DE PARTICIPACIÓN. 3). PRESENTAR DOS INFORMES TÉCNICOS (AVANCE Y FINAL) CON SOPORTES VERIFICABLES DEL PROCESO DE IMPLEMENTACIÓN QUE INCLUYA EN LOS RESULTADOS: COMPOSICIÓN, RIQUEZA Y ABUNDANCIA DE ESPECIES DE MAMÍFEROS, TABLAS DE GRADO DE AMENAZA, MAPAS DE COBERTURA, DISTRIBUCIÓN DE LAS ESPECIES Y REGISTRO FOTOGRÁFICO4). PARTICIPAR EN LOS ESPACIOS DE COORDINACIÓN CONVOCADOS O REALIZADOS PARA DAR LINEAMIENTOS DE LAS ACTIVIDADES DEL CONVENIO.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</si>
  <si>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CO1.REQ.6739937</t>
  </si>
  <si>
    <t>OPSP-VAD-1473-2024</t>
  </si>
  <si>
    <t>https://community.secop.gov.co/Public/Tendering/OpportunityDetail/Index?noticeUID=CO1.NTC.6620990&amp;isFromPublicArea=True&amp;isModal=False</t>
  </si>
  <si>
    <t xml:space="preserve">ALDAIR DE JESUS CASTRILLO MIRANDA </t>
  </si>
  <si>
    <t>LA PRESENTE ORDEN TIENE POR OBJETO: 1). DIRIGIR Y ORIENTAR AL EQUIPO DE APOYO EN LA APLICACIÓN DE LAS TÉCNICAS DE MUESTREO PARA EL COMPONENTE DE VEGETACIÓN CON FINES DE CARACTERIZAR LA FAUNA Y FLORA ASOCIADA AL ÁREA DE MUESTREO.2). LLEVAR EL REGISTRO DE CAMPO CON EVIDENCIAS FOTOGRÁFICAS DE LAS ACTIVIDADES DE CAMPO Y ESPACIOS DE PARTICIPACIÓN. 3). PRESENTAR DOS INFORMES TECNICOS (AVANCE Y FINAL) CON SOPORTES VERIFICABLES DEL PROCESO DE IMPLEMENTACIÓN QUE INCLUYA EN LOS RESULTADOS: COMPOSICIÓN, RIQUEZA Y ABUNDANCIA DE ESPECIES DE COBERTURA VEGETAL, TABLAS DE GRADO DE AMENAZA, MAPAS DE COBERTURA, DISTRIBUCIÓN DE LAS ESPECIES Y REGISTRO FOTOGRÁFICO.  4). PARTICIPAR EN LOS ESPACIOS DE COORDINACIÓN CONVOCADOS O REALIZADOS PARA DAR LINEAMIENTOS DE LAS ACTIVIDADES DEL CONVENIO.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</si>
  <si>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CO1.REQ.6739724</t>
  </si>
  <si>
    <t>OPSP-VAD-1472-2024</t>
  </si>
  <si>
    <t>https://community.secop.gov.co/Public/Tendering/OpportunityDetail/Index?noticeUID=CO1.NTC.6620663&amp;isFromPublicArea=True&amp;isModal=False</t>
  </si>
  <si>
    <t xml:space="preserve">ANA MARIA INFANTE CUAN </t>
  </si>
  <si>
    <t>LA PRESENTE ORDEN TIENE POR OBJETO: 1) DIRIGIR Y ORIENTAR AL EQUIPO DE APOYO EN LA APLICACIÓN DE LAS TÉCNICAS DE MUESTREO PARA EL COMPONENTE DE ARTRÓPODOS CON FINES DE CARACTERIZAR LA FAUNA Y FLORA ASOCIADA AL ÁREA DE MUESTREO. 2). LLEVAR EL REGISTRO DE CAMPO CON EVIDENCIAS FOTOGRÁFICAS DE LAS ACTIVIDADES DE CAMPO Y ESPACIOS DE PARTICIPACIÓN. 3). PRESENTAR DOS INFORMES TECNICOS (AVANCE Y FINAL) CON SOPORTES VERIFICABLES DEL PROCESO DE IMPLEMENTACIÓN QUE INCLUYA EN LOS RESULTADOS: COMPOSICIÓN, RIQUEZA Y ABUNDANCIA DE ESPECIES DE ARTRÓPODOS, TABLAS DE GRADO DE AMENAZA, MAPAS DE COBERTURA, DISTRIBUCIÓN DE LAS ESPECIES Y REGISTRO FOTOGRÁFICO. 4). PARTICIPAR EN LOS ESPACIOS DE COORDINACIÓN CONVOCADOS O REALIZADOS PARA DAR LINEAMIENTOS DE LAS ACTIVIDADES DEL CONVENIO.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</si>
  <si>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CO1.REQ.6739371</t>
  </si>
  <si>
    <t>OPSP-VAD-1471-2024</t>
  </si>
  <si>
    <t>https://community.secop.gov.co/Public/Tendering/OpportunityDetail/Index?noticeUID=CO1.NTC.6621115&amp;isFromPublicArea=True&amp;isModal=False</t>
  </si>
  <si>
    <t>ALEJANDRA BARRIOS YEPES</t>
  </si>
  <si>
    <t>LA PRESENTE ORDEN TIENE POR OBJETO: 1). DESARROLLAR UN PLAN DETALLADO QUE ABORDE LA CONSERVACIÓN Y GESTIÓN SOSTENIBLE DE LA BIODIVERSIDAD EN LOS ECOSISTEMAS DEL AREA DE ESTUDIO. 2). CONSOLIDAR Y PRESENTAR INFORMES TÉCNICOS (AVANCE Y FINAL) QUE DOCUMENTE LOS HALLAZGOS DE CAMPO, LOS RESULTADOS DE LAS EVALUACIONES DE DIVERSIDAD. 3). PARTICIPAR EN LA REVISIÓN Y ANÁLISIS DE INFORMES DEL LEVANTAMIENTO DE DIVERSIDAD, CONTRIBUYENDO CON CORRECCIONES Y SUGERENCIAS A LOS INVESTIGADORES. 4). APOYAR EN LA ELABORACIÓN DEL MATERIAL DE DIVULGACIÓN Y PARTICIPAR EN ACTIVIDADES DE SENSIBILIZACIÓN SOBRE LA IMPORTANCIA DE LA CONSERVACIÓN DE LA FAUNA Y FLORA EN LOS ECOSISTEMAS TROPICALES. 5). DESARROLLAR UN PLAN ESPECÍFICO PARA LA CONSERVACIÓN Y MANEJO DE ESPECIES VULNERABLES EN LOS ECOSISTEMAS TROPICALES, QUE INCLUYA PROTOCOLOS DE MANEJO ADAPTADOS A LAS NECESIDADES DE ESTAS ESPECIES Y ESTRATEGIAS EFECTIVAS DE SENSIBILIZACIÓN PARA PROMOVER SU PROTECCIÓN Y CONSERVACIÓN. 6). DISEÑAR UN PLAN DETALLADO QUE ABORDE LA MITIGACIÓN DE LOS IMPACTOS AMBIENTALES RELACIONADOS CON LA DEFORESTACIÓN PARA LAS CONSTRUCCIONES DEL PROYECTO. ESTO INCLUIRÁ ESTRATEGIAS PARA COMPENSAR LAS COBERTURAS VEGETALES AFECTADAS, ASÍ COMO MEDIDAS DE MITIGACIÓN PARA REDUCIR EL IMPACTO EN EL HÁBITAT DE LA FAUNA Y FLORA.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</si>
  <si>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CO1.REQ.6739914</t>
  </si>
  <si>
    <t>OPSP-VAD-1470-2024</t>
  </si>
  <si>
    <t>https://community.secop.gov.co/Public/Tendering/OpportunityDetail/Index?noticeUID=CO1.NTC.6621051&amp;isFromPublicArea=True&amp;isModal=False</t>
  </si>
  <si>
    <t>GABRIEL DE JESUS LOAIZA REALES</t>
  </si>
  <si>
    <t>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 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</si>
  <si>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CO1.REQ.6739194</t>
  </si>
  <si>
    <t>OPSP-VAD-1469-2024</t>
  </si>
  <si>
    <t>https://community.secop.gov.co/Public/Tendering/OpportunityDetail/Index?noticeUID=CO1.NTC.6620911&amp;isFromPublicArea=True&amp;isModal=False</t>
  </si>
  <si>
    <t>NATALY DE LA PAVA SUAREZ</t>
  </si>
  <si>
    <t>DENIS MARGARITA MOLINA CERVANTES</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</si>
  <si>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</si>
  <si>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CO1.REQ.6739240</t>
  </si>
  <si>
    <t>OAG-VAD-1468-2024</t>
  </si>
  <si>
    <t>https://community.secop.gov.co/Public/Tendering/OpportunityDetail/Index?noticeUID=CO1.NTC.6620710&amp;isFromPublicArea=True&amp;isModal=False</t>
  </si>
  <si>
    <t>ANA EMILIA BARROS NIETO</t>
  </si>
  <si>
    <t>DANIELA CAROLINA JOHNSON CASTAÑEDA</t>
  </si>
  <si>
    <t>LA PRESENTE ORDEN TIENE POR OBJETO: 1. APOYAR EN LA ATENCIÓN AL PÚBLICO EN GENERAL. 2. APOYAR EN EL RECIBO Y SEGUIMIENTO A CORRESPONDENCIA INTERNAS RECIBIDAS Y ENVIADAS FÍSICAS Y DIGITALES, EXTERNAS RECIBIDAS Y ENVIADAS. 3. APOYAR EN LA RESPUESTA OPORTUNA A SOLICITUDES PRESENTADAS A LA DEPENDENCIA. 4. APOYAR EN LA ACTUALIZACIÓN DE LA BASE DE DATOS DE CORRESPONDENCIA TRAMITADA. 5. APOYAR EN LA ORGANIZACIÓN DE ARCHIVOS PARA TRANSFERENCIA DOCUMENTAL DE LA VIGENCIA ESPECIFICADA. 6. APOYAR EN LA LOGÍSTICA DE LOS EVENTOS ORGANIZADOS POR LA DEPENDENCIA. 7. APOYAR EN LA CREACIÓN DE PROCEDIMIENTO A TRÁMITES ADMINISTRATIVOS INTERNO.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</si>
  <si>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CO1.REQ.6739139</t>
  </si>
  <si>
    <t>OAG-VAD-1467-2024</t>
  </si>
  <si>
    <t>https://community.secop.gov.co/Public/Tendering/OpportunityDetail/Index?noticeUID=CO1.NTC.6613064&amp;isFromPublicArea=True&amp;isModal=False</t>
  </si>
  <si>
    <t>MARTHA CAROLINA GONZALEZ ORTEGA</t>
  </si>
  <si>
    <t>ESTEFANIA DEL CARMEN VANEGAS HERNANDEZ</t>
  </si>
  <si>
    <t>LA PRESENTE ORDEN TIENE POR OBJETO: 1. APOYAR EN LA ORGANIZACIÓN DOCUMENTAL Y EN LA GESTIÓN DE LA RESPUESTA A SOLICITUDES ADMINISTRATIVAS REMITIDAS A LA ORI 2. APOYAR EN LA ORGANIZACIÓN DE LOS PROCESOS ADMINISTRATIVOS DE LA DEPENDENCIA 3. APOYAR EN EL DESARROLLO DE CONVOCATORIAS ESTRATÉGICAS DE INTERNACIONALIZACIÓN. 4. APOYAR EN LA ATENCIÓN A LA COMUNIDAD UNIVERSITARIA EN LOS PROCESOS DE LA DEPENDENCIA. 5. APOYAR EN LOS PROCESOS DE GESTIÓN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</si>
  <si>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CO1.REQ.6731743</t>
  </si>
  <si>
    <t>OPSP-VAD-1466-2024</t>
  </si>
  <si>
    <t>https://community.secop.gov.co/Public/Tendering/OpportunityDetail/Index?noticeUID=CO1.NTC.6613227&amp;isFromPublicArea=True&amp;isModal=False</t>
  </si>
  <si>
    <t>JOSE FRANCISCO ALVAREZ CASTRO</t>
  </si>
  <si>
    <t>LA PRESENTE ORDEN TIENE POR OBJETO: 1. PRESTAR ASESORÍA Y APOYAR EN LA REVISIÓN DE LOS DOCUMENTOS PRECONTRACTUALES, CONTRACTUALES Y POSCONTRACTUALES QUE LE SEAN TRASLADADOS DE LOS PROCESOS DE CONTRATACIÓN DE OBRA, BIENES Y SERVICIOS ADELANTADOS POR UNIMAGDALENA. 2. APOYAR EN LA PROYECCIÓN Y REVISIÓN DE MINUTAS DE CONTRATOS, CONVENIOS, PROCESOS DE CONVOCATORIAS, TÉRMINOS DE REFERENCIA, ACTOS ADMINISTRATIVOS, ACTAS DE INICIO, SUSPENSIÓN, REINICIO, FINAL, TERMINACIÓN Y LIQUIDACIÓN. 3. APOYAR EN LA REVISIÓN EN LA PLATAFORMA DEL GEDOCO Y SIGEP II DE LOS DOCUMENTOS PRECONTRACTUALES NECESARIOS PARA LA ELABORACIÓN DE ÓRDENES DE SERVICIOS PROFESIONALES Y DE APOYO A LA GESTIÓN DEL VICERRECTOR ADMINISTRATIVO Y/O DIRECTOR ADMINISTRATIVO. 4. PROYECTAR RESPUESTAS A LAS PETICIONES QUE LE SEAN TRASLADADAS, CON EL FIN QUE LAS MISMAS SE RESUELVAN DENTRO DE LOS PLAZOS Y/O TÉRMINOS ESTABLECIDOS EN LA LEY. 5. EMITIR LOS CONCEPTOS JURÍDICOS QUE LE HAYAN SIDO TRASLADADOS Y QUE TENGAN RELACIÓN CON EL ÁMBITO DE COMPETENCIA DEL GRUPO DE CONTRATACIÓN. 6. ASESORAR Y APOYAR EL PROCESO DE REVISIÓN DE GARANTÍAS CONTRACTUALES PARA APROBACIÓN POR PARTE DEL ORDENADOR DEL GASTO. 7. APOYAR EN LA REVISIÓN DE LA INFORMACIÓN CONTRACTUAL CARGADA EN LAS PLATAFORMAS DEL SIA OBSERVA- AUDITORIA, SECOP II Y SIGEP II, ASÍ COMO DE EXPEDIENTES CONTRACTUALES DE PROCESOS QUE HAYAN SIDO ADELANTADOS POR LOS DIFERENTES ORDENADORES DEL GASTO DELEGADOS. 8. APOYAR EN LA REVISIÓN DE LOS DOCUMENTOS PARA TRÁMITE DE LIQUIDACIÓN DE HONORARIOS DE ÓRDENES DE PRESTACIÓN DE SERVICIOS PROFESIONALES Y DE APOYO A LA GESTIÓN.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</si>
  <si>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CO1.REQ.6731200</t>
  </si>
  <si>
    <t>OPSP-VAD-1465-2024</t>
  </si>
  <si>
    <t>https://community.secop.gov.co/Public/Tendering/OpportunityDetail/Index?noticeUID=CO1.NTC.6614310&amp;isFromPublicArea=True&amp;isModal=False</t>
  </si>
  <si>
    <t>JOSÉ RAFAEL VÁSQUEZ POLO</t>
  </si>
  <si>
    <t>DANIEL DE JESUS CALENDARIO MACIAS</t>
  </si>
  <si>
    <t>LA PRESENTE ORDEN TIENE POR OBJETO: 1. REVISAR INFORMACIÓN TÉCNICA Y COMPARAR LAS CARACTERÍSTICAS DE LOS PREDIOS VERSUS EL CULTIVO PRIORIZADO SELECCIONADO POR LOS BENEFICIARIOS CON EL OBJETO DE IDENTIFICAR CONDICIONES ESPECIALES PARA CULTIVO. 2. REVISAR Y AJUSTAR LOS PRESUPUESTOS DE SIEMBRA POR HECTÁREA DE LOS CULTIVOS PRIORIZADOS POR MUNICIPIO Y AJUSTAR EN CASO DE REQUERIRSE. 3. REVISAR CALIDAD DE INFORMACIÓN TÉCNICA LEVANTADA. 4. APOYAR EN LA ELABORACIÓN DE PLANES DE INTERVENCIÓN DE LOS LOTES EXPERIMENTALES. 5. APOYAR EN LAS ACTIVIDADES DE LA FASE DE IMPLEMENTACIÓN DE PLAN DE INTERVENCIÓN. 6. APOYAR EN LA ELABORACIÓN DE DOCUMENTOS TÉCNICOS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</si>
  <si>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CO1.REQ.6732513</t>
  </si>
  <si>
    <t>OPSP-VAD-1464-2024</t>
  </si>
  <si>
    <t>https://community.secop.gov.co/Public/Tendering/OpportunityDetail/Index?noticeUID=CO1.NTC.6613648&amp;isFromPublicArea=True&amp;isModal=False</t>
  </si>
  <si>
    <t>LA PRESENTE ORDEN TIENE POR OBJETO: 1). APOYAR EN LA COORDINACIÓN Y LA ORGANIZACIÓN LOGÍSTICA LAS ACTIVIDADES RELACIONADAS CON EL PROYECTO. 2). HACER SEGUIMIENTO DE LOS CENSOS DE DIVERSIDAD Y BRINDAR APOYO EN LOS REQUERIMIENTOS SOLICITADOS POR LOS PROFESIONALES. 3). REALIZAR LA CONSOLIDACIÓN DE LOS INFORMES DE CAMPO EN LAS FECHAS ESTABLECIDAS. 4). BRINDAR LA INFORMACIÓN DE LA DOCUMENTACIÓN PRECONTRACTUAL, Y POS CONTRACTUAL DURANTE LA EJECUCIÓN DE LAS ACTIVIDADES PARA EL PROCESO DE CONTRATACIÓN Y AUTORIZACIÓN DE PAGOS. 5). APOYAR EN EL SEGUIMIENTO DE LOS INFORMES REQUERIDOS PARA SOLICITAR EL AVANCE O PAGO PARCIAL DEL PROYECTO. 6). PARTICIPAR, APOYAR Y CONTRIBUIR EN LA DIFUSIÓN DEL PROYECTO EN LOS CANALES INSTITUCIONALES Y MEDIOS DE DIVULGACIÓN. 7). APOYAR EN LA GESTIÓN Y EL CUMPLIMIENTO DE LAS DECISIONES TOMADAS CON EL DIRECTOR DEL PROYECTO. 8). MANTENER LA DOCUMENTACIÓN TÉCNICA NECESARIA PARA EL DESARROLLO DEL PROYECTO, INCLUYENDO PERMISOS, LICENCIAS Y OTROS DOCUMENTOS REQUERIDOS PARA EL CUMPLIMIENTO NORMATIVO.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</si>
  <si>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CO1.REQ.6732068</t>
  </si>
  <si>
    <t>OPSP-VAD-1463-2024</t>
  </si>
  <si>
    <t>https://community.secop.gov.co/Public/Tendering/OpportunityDetail/Index?noticeUID=CO1.NTC.6613618&amp;isFromPublicArea=True&amp;isModal=False</t>
  </si>
  <si>
    <t>MARIAN JOSE SERPA BROCHERO</t>
  </si>
  <si>
    <t>LA PRESENTE ORDEN TIENE POR OBJETO: 1. APOYAR EL DISEÑO E IMPLEMENTACIÓN DE LAS LÍNEAS ESTRATÉGICAS EN MATERIA DE INTERNACIONALIZACIÓN DEL CURRÍCULO A NIVEL INSTITUCIONAL. 2. APOYAR EL DESARROLLO DE ACTIVIDADES QUE PROMUEVAN LA INTERNACIONALIZACIÓN EN CASA CON LA PARTICIPACIÓN DE DISTINTOS MIEMBROS DE LA COMUNIDAD UNIVERSITARIA. 3. GESTIONAR LA ESTRUCTURACIÓN Y OFERTA DE CONTENIDOS VIRTUALES E HÍBRIDOS EN EL MARCO DE LOS PROGRAMAS DE MOVILIDAD QUE SE DESARROLLEN. 4. APOYAR EN LA PROMOCIÓN DEL DESARROLLO DE ESQUEMAS DE COLABORACIÓN INTERNACIONAL EN LOS PROGRAMAS ACADÉMICOS EN LOS DISTINTOS NIVELES DE FORMACIÓN, COMO COLLABORATIVE ONLINE INTERNATIONAL LEARNING COIL, CLASES ESPEJO, ENTRE OTROS. 5. APOYAR EN LA ORGANIZACIÓN E IMPLEMENTACIÓN DE LA SEMANA INTERNACIONAL DE UNIMAGDALENA. 6. APOYAR EN LA GESTIÓN DE DOBLES Y TRIPLES TITULACIONES.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</si>
  <si>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CO1.REQ.6732124</t>
  </si>
  <si>
    <t>OPSP-VAD-1462-2024</t>
  </si>
  <si>
    <t>https://community.secop.gov.co/Public/Tendering/OpportunityDetail/Index?noticeUID=CO1.NTC.6614269&amp;isFromPublicArea=True&amp;isModal=False</t>
  </si>
  <si>
    <t>JAIME ALFREDO NOGUERA SERRANO</t>
  </si>
  <si>
    <t>JUAN DAVID CORVACHO BARROS</t>
  </si>
  <si>
    <t>LA PRESENTE ORDEN TIENE POR OBJETO: 1. APOYAR CON EL RECIBO EN DIGITAL DE LOS ESTUDIOS DE CONVENIENCIA Y OPORTUNIDAD PARA CONTRATAR, ASÍ COMO DE LAS SOLICITUDES DE ADICIÓN, TERMINACIÓN, SUSPENSIÓN Y DEMÁS NOVEDADES DE LAS ORDENES DE SERVICIOS PROFESIONALES Y DE APOYO A LA GESTIÓN SUSCRITAS MEDIANTE LA CARTA DE ACEPTACIÓN DE PROPUESTA N° 005 DE 2024. 2. APOYAR EN LA REVISIÓN DE INFORMES PRESENTADOS POR EL MINISTERIO DE EDUCACIÓN, REFERENTE A LOS AVANCES DEL COMPONENTE PEDAGÓGICO, LOGÍSTICO Y FINANCIERO. 3. APOYAR EN EL SEGUIMIENTO Y CONTROL DE LLAMADAS DE LA BASE DE DATOS DE LOS 940 DOCENTES INSCRITOS EN EL PROYECTO MEF MEDIANTE LA CARTA DE ACEPTACIÓN DE PROPUESTA N° 005 DE 2024. 4. APOYAR EN LA ORGANIZACIÓN DEL ARCHIVO DIGITAL DE LAS ÓRDENES DE SERVICIOS PROFESIONALES Y DE APOYO A LA GESTIÓN SUSCRITAS MEDIANTE LA CARTA DE ACEPTACIÓN DE PROPUESTA N° 005 DE 2024. 5. APOYAR EN LA ELABORACIÓN Y ENVIÓ DE LA INFORMACIÓN CONCERNIENTE A LAS ÓRDENES DE PRESTACIÓN DE SERVICIOS PROFESIONALES Y DE APOYO A LA GESTIÓN, SUSCRITAS MEDIANTE LA CARTA DE ACEPTACIÓN DE PROPUESTA N° 005 DE 2024. 6. APOYAR EN LA ATENCIÓN Y ORIENTACIÓN A LOS DOCENTES BENEFICIADOS SUMINISTRANDO LA INFORMACIÓN GENERAL QUE REQUIERAN DE CONFORMIDAD CON LOS TRÁMITES, LAS AUTORIZACIONES Y LOS PROCEDIMIENTOS ESTABLECIDOS PROPIOS ESTABLECIDOS EN EL ANEXO TÉCNICO DE LA CARTA DE ACEPTACIÓN DE PROPUESTA N° 005 DE 2024. 7. BRINDAR ACOMPAÑAMIENTO, APOYO LOGÍSTICO Y ADMINISTRATIVO REQUERIDO PARA EL DESARROLLO DE ACTIVIDADES, EVENTOS O REUNIONES QUE SE REALICEN DE ACUERDO CON EL CRONOGRAMA DENTRO DE LA CARTA DE ACEPTACIÓN DE PROPUESTA N° 005 DE 2024. 9. PARTICIPAR EN REUNIONES QUE SE PROGRAMEN EN EL DESARROLLO DEL PROYECTO, Y QUE SEAN BÁSICAS PARA EL DESARROLLO DE LAS ACTIVIDADES, PREVIO ACUERDO CON EL SUPERVISOR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</si>
  <si>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CO1.REQ.6732661</t>
  </si>
  <si>
    <t>OPSP-VAD-1461-2024</t>
  </si>
  <si>
    <t>https://community.secop.gov.co/Public/Tendering/OpportunityDetail/Index?noticeUID=CO1.NTC.6614440&amp;isFromPublicArea=True&amp;isModal=False</t>
  </si>
  <si>
    <t>DESIRETH BEATRIZ PEREZ RODRIGUEZ</t>
  </si>
  <si>
    <t>LA PRESENTE ORDEN TIENE POR OBJETO: 1. APOYAR EN LA COORDINACIÓN DE LOS CUBRIMIENTOS PERIODÍSTICOS DE LA DIRECCIÓN DE BIENESTAR UNIVERSITARIO. 2. APOYAR LA LOGÍSTICA Y PROTOCOLO PARA LOS EVENTOS. 3. REALIZAR REDACCIÓN DE BOLETINES INFORMATIVOS DE PRENSA. 4. REALIZAR PIEZAS AUDIOVISUALES PARA REDES SOCIALES DE LA UNIVERSIDAD Y DE LA DIRECCIÓN DE BIENESTAR UNIVERSITARIO. 5. REALIZAR TRANSMISIONES EN DIRECTO DE LOS EVENTOS EN LOS CUALES LA UNIVERSIDAD DEL MAGDALENA PARTICIPE. 6. REALIZAR PRESENTACIÓN DE EVENTOS DE LA FUENTE INSTITUCIONAL CORRESPONDIENTE.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</si>
  <si>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CO1.REQ.6732560</t>
  </si>
  <si>
    <t>OPSP-VAD-1460-2024</t>
  </si>
  <si>
    <t>https://community.secop.gov.co/Public/Tendering/OpportunityDetail/Index?noticeUID=CO1.NTC.6614104&amp;isFromPublicArea=True&amp;isModal=False</t>
  </si>
  <si>
    <t>WILLIAN ANTONIO RETAMOZO CHAVEZ</t>
  </si>
  <si>
    <t>ANDERSON PALACIO VILARO</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</si>
  <si>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</si>
  <si>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CO1.REQ.6732400</t>
  </si>
  <si>
    <t>OAG-VAD-1459-2024</t>
  </si>
  <si>
    <t>https://community.secop.gov.co/Public/Tendering/OpportunityDetail/Index?noticeUID=CO1.NTC.6603910&amp;isFromPublicArea=True&amp;isModal=False</t>
  </si>
  <si>
    <t>LILIANA PAULINA NOGUERA BARRIOS</t>
  </si>
  <si>
    <t>LA PRESENTE ORDEN TIENE POR OBJETO: 1. APOYAR LA PLANEACIÓN, EVALUACIÓN Y CONTROL DE LOS PROCESOS DE LA GESTIÓN DE LA TESORERÍA Y TRÁMITE DE OBLIGACIONES PRESUPUESTALES, DE ACUERDO CON LAS DIRECTRICES TRAZADAS POR LA VICERRECTORÍA ADMINISTRATIVA. 2. COADYUVAR EN LA REVISIÓN Y APROBACIÓN DE LAS OBLIGACIONES FINANCIERAS QUE SE GENEREN DENTRO DEL PROCEDIMIENTO DE TRÁMITES DE PAGOS. 3. APOYAR EN LA FORMULACIÓN DE MEJORAS A LOS PROCESOS Y PROCEDIMIENTOS A CARGO DE LA VICERRECTORÍA ADMINISTRATIVA Y UNIDADES ADSCRITAS. 4. REALIZAR SEGUIMIENTO A LOS PROYECTOS ASIGNADOS A LA DIRECCIÓN FINANCIERA Y A LOS GRUPOS DE TRABAJO ADSCRITOS A ESTA DEPENDENCIA.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</si>
  <si>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CO1.REQ.6721977</t>
  </si>
  <si>
    <t>OPSP-VAD-1458-2024</t>
  </si>
  <si>
    <t>https://community.secop.gov.co/Public/Tendering/OpportunityDetail/Index?noticeUID=CO1.NTC.6603812&amp;isFromPublicArea=True&amp;isModal=False</t>
  </si>
  <si>
    <t>MARIA CONCEPCION PINEDO MURGAS</t>
  </si>
  <si>
    <t>LA PRESENTE ORDEN TIENE POR OBJETO: 1. MANTENER ACTUALIZADA LA BASE DE DATOS DE CORRESPONDENCIA TRAMITADA. 2. DESARROLLAR ACTIVIDADES CORRESPONDIENTES A LA TRANSFERENCIA DOCUMENTAL DE ARCHIVOS DE LOS PROCESOS DE CONTRATACIÓN DE LOS PERIODOS 2018 A 2022 DE LA VICERRECTORÍA ADMINISTRATIVA Y LA DIRECCIÓN ADMINISTRATIVA, INCLUIDA LA REALIZACIÓN DEL PROCESO DE FOLIADO, ORGANIZACIÓN CRONOLÓGICA DE DOCUMENTOS, MARCADO DE CARPETAS Y DEMÁS TENDIENTES A FINIQUITAR EL PROCESO DE TRANSFERENCIA, DE CONFORMIDAD CON LOS PARÁMETROS DEL SISTEMA DE GESTION DE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</si>
  <si>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CO1.REQ.6722038</t>
  </si>
  <si>
    <t>OAG-VAD-1457-2024</t>
  </si>
  <si>
    <t>https://community.secop.gov.co/Public/Tendering/OpportunityDetail/Index?noticeUID=CO1.NTC.6604950&amp;isFromPublicArea=True&amp;isModal=False</t>
  </si>
  <si>
    <t>HAROL ALBERTO ROMERO CAHUANA</t>
  </si>
  <si>
    <t>CEIDY MARIA LEAL VALERA</t>
  </si>
  <si>
    <t>LA PRESENTE ORDEN TIENE POR OBJETO: 1) APOYAR EN EL SEGUIMIENTO A LAS REUNIONES DEL COMITÉ PARITARIO DE SALUD OCUPACIONAL DE LA INSTITUCIÓN. 2) APOYAR EN EL SEGUIMIENTO DE LOS COMPROMISOS Y TAREAS DEL COMITÉ PARITARIO DE SALUD OCUPACIONAL DE LA INSTITUCIÓN. 3) APOYAR AL PERSONAL ENCARGADO DE LOS PROGRAMAS DE VIGILANCIA EPIDEMIOLÓGICO EN LA SENSIBILIZACIÓN Y SOCIALIZACIÓN DE ESTOS. 4) APOYAR EN LA ORGANIZACIÓN DE LOS EXPEDIENTES CORRESPONDIENTES AL GRUPO DE SEGURIDAD Y SALUD EN EL TRABAJO, DE ACUERDO CON LOS PROCEDIMIENTOS ESTABLECIDOS. 5) APOYAR EN LA REALIZACIÓN DE VISITAS PERIÓDICAS A LAS DIFERENTES ÁREAS, SEDES Y LABORATORIOS DE LA UNIVERSIDAD DEL MAGDALENA CON EL FIN DE VERIFICAR Y GARANTIZAR EL CUMPLIMIENTO DE LAS NORMAS ESTABLECIDOS POR LA UNIVERSIDAD. 6) APOYAR AL GRUPO DE SEGURIDAD Y SALUD EN EL TRABAJO EN EL SEGUIMIENTO DE LAS ACTIVIDADES PROPIAS DE EQUIPO DE TRABAJO.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</si>
  <si>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CO1.REQ.6722197</t>
  </si>
  <si>
    <t>OAG-VAD-1456-2024</t>
  </si>
  <si>
    <t>https://community.secop.gov.co/Public/Tendering/ContractNoticePhases/View?PPI=CO1.PPI.33865985&amp;isFromPublicArea=True&amp;isModal=False</t>
  </si>
  <si>
    <t xml:space="preserve">PEDRO MERCADO GONZALEZ </t>
  </si>
  <si>
    <t>LINA MARIA ANDRADE GUTIERREZ</t>
  </si>
  <si>
    <t>A PRESENTE ORDEN TIENE POR OBJETO: 1. APOYAR EN EL DISEÑO Y ASIGNACIÓN DE ÁREAS, PREPARACIÓN DE LOTES DE PRÁCTICAS, ENSAYOS Y PARCELAS EXPERIMENTALES EN LOS PROYECTOS AGRÍCOLAS. 2. APOYAR EN LA REALIZACIÓN Y RELACIÓN DE INFORMACIÓN DE CAMPO EN PROYECTOS AGRÍCOLAS Y PRODUCTIVOS, PRÁCTICAS ACADÉMICAS EN LA GRANJA EXPERIMENTAL. 3. APOYAR EN MUESTREOS DE LOS ENSAYOS DE LAS PARCELAS EXPERIMENTALES Y DATOS ESTADÍSTICOS. 4. APOYAR EN LA ELABORACIÓN Y SUPERVISIÓN DEL MANUAL DE PROCEDIMIENTO DE LAS UNIDADES EXPERIMENTALES AGRÍCOLAS. 5. APOYAR EN LA ELABORACIÓN, ACTUALIZACIÓN Y DILIGENCIAMIENTO DEL FORMATO DE HERRAMIENTAS, INSUMOS. 6. APOYAR EN LA EJECUCIÓN DE LOS PROYECTOS AGRÍCOLAS. 7. APOYAR EN LOS REQUERIMIENTOS TÉCNICOS EXPERIMENTALES. 8. APOYAR EN LOS PROCESOS DE IMPLEMENTACIÓN DE LOS CURSOS LIBRES EN LA GRANJA EXPERIMENTAL 9. APOYAR Y FACILITAR LA ASIGNACIÓN DE LOTES DE PRÁCTICAS E INSTALACIONES A LOS DOCENTES, ESTUDIANTES Y DEMÁS PERSONAL QUE NECESITE HACER USO DE ELLA PARA PROYECTOS, TESIS Y ENSAYOS AGRÍCOLAS. 10. APOYAR EN ELABORACIÓN DE INFORMES PERIÓDICOS SOBRE LOS AVANCES EN LA TOMA DE INFORMACIÓN DE CAMPO EN PROYECTOS AGRÍCOLAS PRODUCTIVOS Y PRÁCTICAS ACADÉMICAS EN LA GRANJA EXPERIMENTAL. 11. APOYAR EN EL DILIGENCIAMIENTO, SUPERVISIÓN DE LAS LABORES Y TAREAS DE CAMPO.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</si>
  <si>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CO1.REQ.6721887</t>
  </si>
  <si>
    <t>OPSP-VAD-1455-2024</t>
  </si>
  <si>
    <t>https://community.secop.gov.co/Public/Tendering/OpportunityDetail/Index?noticeUID=CO1.NTC.6603436&amp;isFromPublicArea=True&amp;isModal=False</t>
  </si>
  <si>
    <t>RONAL MARTINEZ ABUABARA</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</si>
  <si>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</si>
  <si>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CO1.REQ.6721650</t>
  </si>
  <si>
    <t>OAG-VAD-1454-2024</t>
  </si>
  <si>
    <t>https://community.secop.gov.co/Public/Tendering/OpportunityDetail/Index?noticeUID=CO1.NTC.6603284&amp;isFromPublicArea=True&amp;isModal=False</t>
  </si>
  <si>
    <t>NERLYS VANESSA SOBRINO ERAZO</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</si>
  <si>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PARA LAS CUALES FUE CONTRATADA. 2. APOYAR EN LA ASESORÍA BÁSICA, OPORTUNA Y ADECUADA COMO APOYO A LAS ACTIVIDADES DE MEDICINA EN RELACIÓN A TÉCNICAS REHABILITADORAS QUE SE PRESCRIBAN A TODOS LOS MIEMBROS DE COMUNIDAD UNIVERSITARIA QUE LO SOLICITEN. 3. ASESORAR A LOS MIEMBROS DE LA COMUNIDAD UNIVERSITARIA QUE LO NECESITEN SOBRE PAUTAS DE MOVILIZACIONES Y LOS TRATAMIENTOS EN LOS QUE TENGAN INCIDENCIA LAS TÉCNICAS FISIOTERAPÉUTICAS SEGÚN SUGERENCIAS DEL MÉDICO. 4. APOYAR A LA DIRECCIÓN DE BIENESTAR UNIVERSITARIO EN EL FOMENTO AL INTERIOR DE LA COMUNIDAD UNIVERSITARIA, ACTIVIDADES DE PROMOCIÓN Y PREVENCIÓN QUE PERMITAN EVITAR ENFERMEDADES RELACIONADAS CON DIFICULTADES DE MOVILIZACIONES Y POSTURAS CORPORALES EN LOS AMBIENTES LABORALES. 5. DILIGENCIAR OPORTUNAMENTE LOS FORMATOS DEL PROCESO "BIENESTAR UNIVERSITARIO" DEL SISTEMA DE GESTIÓN DE CALIDAD. 6. PRESENTAR INFORMES MENSUALES AL COORDINADOR DEL ÁREA SOBRE LAS ACTIVIDADES DESARROLLADAS Y PLANTEADAS EN EL PLAN DE TRABAJO. EL INFORME DEBE TENER ANEXOS COMO SOPORTE. 7. ENTREGAR DE MANERA OPORTUNA Y BAJO SU RESPONSABILIDAD LOS INFORMES QUE SE LE SOLICITEN QUE SEAN DE SU COMPETENCIA PARA SER PRESENTADOS EN OTRAS DEPENDENCIAS. 8. APOYAR EN LA PARTICIPACIÓN DE LOS DIFERENTES EVENTOS REALIZADOS POR LA DIRECCIÓN DE BIENESTAR UNIVERSITARIO: BIENVENIDA A LOS ESTUDIANTES Y DÍA DE LA FAMILIA.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</si>
  <si>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CO1.REQ.6721562</t>
  </si>
  <si>
    <t>OPSP-VAD-1453-2024</t>
  </si>
  <si>
    <t>https://community.secop.gov.co/Public/Tendering/OpportunityDetail/Index?noticeUID=CO1.NTC.6603181&amp;isFromPublicArea=True&amp;isModal=False</t>
  </si>
  <si>
    <t>ASDRUBAL SENEN OROZCO SANJUANELO</t>
  </si>
  <si>
    <t>LA PRESENTE ORDEN TIENE POR OBJETO: 1. APOYAR EN LA ATENCIÓN BÁSICA, OPORTUNA Y ADECUADA EN CONSULTA COMO ODONTÓLOGO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DISPONIBLES. 6. REALIZAR ACTIVIDADES DOCENTE ASISTENCIALES BAJO LA MODALIDAD DE SUPERVISIÓN DE PRÁCTICAS FORMATIVAS A LOS ESTUDIANTES DE LA FACULTAD DE CIENCIAS DE LA SALUD DE LA UNIVERSIDAD DEL MAGDALENA. 7. APOYAR EN LA PARTICIPACIÓN DE LOS DIFERENTES EVENTOS REALIZADOS POR LA DIRECCIÓN DE BIENESTAR UNIVERSITARIO: BIENVENIDA A LOS ESTUDIANTES Y DÍA DE LA FAMILIA.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</si>
  <si>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CO1.REQ.6721255</t>
  </si>
  <si>
    <t>OPSP-VAD-1452-2024</t>
  </si>
  <si>
    <t>https://community.secop.gov.co/Public/Tendering/OpportunityDetail/Index?noticeUID=CO1.NTC.6594654&amp;isFromPublicArea=True&amp;isModal=False</t>
  </si>
  <si>
    <t>GLORIA HELENA FIERRO RIVAS</t>
  </si>
  <si>
    <t>MARIA INES MOSCARELLA VALLE</t>
  </si>
  <si>
    <t>LA PRESENTE ORDEN TIENE POR OBJETO: 1- APOYAR EN LA COORDINACIÓN, LOGÍSTICA Y DESARROLLO DE CAPACITACIONES VIRTUALES, PRESENCIALES Y EVENTOS ORGANIZADOS POR EL GRUPO DE DESARROLLO ORGANIZACIONAL DE LA DIRECCIÓN DE TALENTO HUMANO. 2- APOYAR CON LA ACTUALIZACIÓN DEL REPOSITORIO DE LAS CAPACITACIONES Y CARGUE DE LOS MÓDULOS DE INDUCCIÓN Y REINDUCCIÓN, EJECUTADAS POR EL GRUPO DE DESARROLLO ORGANIZACIONAL DE LA DIRECCIÓN DE TALENTO HUMANO. 3- APOYAR CON LA ACTUALIZACIÓN DE ISOLUCIÖN, RESPECTO A LAS ACTIVIDADES Y ACCIONES DE MEJORA DEL GRUPO DE DESARROLLO ORGANIZACIONAL DE LA DIRECCIÓN DE TALENTO HUMANO. 4-APOYAR CON LA CONSTRUCCIÓN, APLICACIÓN Y TABULACIÓN DE LAS ENCUESTAS DE “NECESIDADES DE CAPACITACIÓN” Y “SATISFACCIÓN DE BIENESTAR LABORAL” 5- APOYAR EN LA CONSTRUCCIÓN DEL PLAN DE CAPACITACIÓN INSTITUCIONAL Y PLAN DE ESTÍMULOS Y BIENESTAR LABORAL DE LA DIRECCIÓN DE TALENTO HUMANO.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</si>
  <si>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CO1.REQ.6712705</t>
  </si>
  <si>
    <t>OPSP-VAD-1451-2024</t>
  </si>
  <si>
    <t>https://community.secop.gov.co/Public/Tendering/OpportunityDetail/Index?noticeUID=CO1.NTC.6594554&amp;isFromPublicArea=True&amp;isModal=False</t>
  </si>
  <si>
    <t>MELISSA YELENIS CORREA JIMENEZ</t>
  </si>
  <si>
    <t>LA PRESENTE ORDEN TIENE POR OBJETO: 1. APOYAR EN LA RECOPILACIÓN DE INFORMACIÓN Y REDACTAR NOTAS PERIODÍSTICAS. 2. APOYAR EN LA ADMINISTRACIÓN DE LA PÁGINA WEB DE BIENESTAR UNIVERSITARIO. 3. REALIZAR CUBRIMIENTO PERIODÍSTICO DE EVENTOS Y ACTIVIDADES DE BIENESTAR UNIVERSITARIO. 4. APOYAR EN LA REDACCIÓN DE TEXTOS PARA BANNERS Y MENSAJES INSTITUCIONALES. 5. REALIZAR LA EDICIÓN DIGITAL DE ARCHIVOS DE AUDIOS ADJUNTOS A LOS BOLETINES DIGITALES DE PRENSA EXTERNOS. 6. PRESENTAR LOS EVENTOS REALIZADOS POR LA DIRECCIÓN DE BIENESTAR UNIVERSITARIO. 7. ENTREGAR DE MANERA OPORTUNA Y BAJO SU RESPONSABILIDAD LOS INFORMES QUE SE LE SOLICITEN QUE SEAN DE SU COMPETENCIA PARA SER ENTREGADOS EN OTRAS DEPENDENCIAS. 8. ASISTIR Y CUBRIR EVENTOS ACADÉMICOS, CIENTÍFICOS, ARTÍSTICOS, CULTURALES, DEPORTIVOS, DE SALUD Y DESARROLLO HUMANO DENTRO Y FUERA DEL LUGAR HABITUAL DE LA EJECUCIÓN DE LAS ACTIVIDADES. 9. ASISTIR Y CUBRIR LOS DIFERENTES EVENTOS REALIZADOS POR LA DIRECCIÓN DE BIENESTAR UNIVERSITARIO: BIENVENIDA A LOS ESTUDIANTES Y DÍA DE LA FAMILIA.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</si>
  <si>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CO1.REQ.6712507</t>
  </si>
  <si>
    <t>OAG-VAD-1450-2024</t>
  </si>
  <si>
    <t>https://community.secop.gov.co/Public/Tendering/OpportunityDetail/Index?noticeUID=CO1.NTC.6594340&amp;isFromPublicArea=True&amp;isModal=False</t>
  </si>
  <si>
    <t>KAREN AVILA LABASTIDAS</t>
  </si>
  <si>
    <t>ELIU MANUEL FAJARDO CASTILLO</t>
  </si>
  <si>
    <t>LA PRESENTE ORDEN TIENE POR OBJETO: 1. APOYAR EN LA EVALUACIÓN DEL DESEMPEÑO DE LOS ASESORES ASIGNADOS AL PROYECTO “PROGRAMA DE ATENCIÓN PSICOLÓGICA (PAP)”. 2. APOYAR EN LA VERIFICACIÓN DEL CUMPLIMIENTO DE OBJETIVOS PLANTEADOS EN EL PROGRAMA DE ATENCIÓN PSICOLÓGICA A NIVEL DE EXTENSIÓN Y PROYECCIÓN DE LOS SERVICIOS HACIA LA COMUNIDAD ACADÉMICA Y DE INFLUENCIA DE LA UNIVERSIDAD DEL MAGDALENA. 3. APOYAR LA COORDINACIÓN DE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APOYAR LAS ACTIVIDADES DE SEGUIMIENTO A LOS ESTUDIANTES DE PRÁCTICAS ASIGNADOS AL PROGRAMA DE ATENCIÓN PSICOLOGICA, ACORDE CON LO ESTABLECIDO EN EL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APOYAR EL CUMPLIMIENTO DE LAS ORIENTACIONES DE LA UNIVERSIDAD EN ASPECTOS RELACIONADOS CON PLANES CURRICULARES, ESTRATEGIAS PEDAGÓGICAS Y DE EVALUACIÓN FORMATIVA (DECRETO 780 DE 2016, PARTE 7, CAPÍTULO 1, ARTÍCULO 2.7.1.1.17 PARÁGRAFO 2). 10. VERIFICAR QUE LOS PROCESOS Y MANUALES ORGANIZACIONALES DEL PROGRAMA QUE EXISTEN SE CUMPLAN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</si>
  <si>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CO1.REQ.6711881</t>
  </si>
  <si>
    <t>OPSP-VAD-1449-2024</t>
  </si>
  <si>
    <t>https://community.secop.gov.co/Public/Tendering/OpportunityDetail/Index?noticeUID=CO1.NTC.6588883&amp;isFromPublicArea=True&amp;isModal=False</t>
  </si>
  <si>
    <t>ROSA PAULINA CEBALLOS RIASCOS</t>
  </si>
  <si>
    <t>LA PRESENTE ORDEN TIENE POR OBJETO: 1. APOYAR AL GRUPO DE DESARROLLO ORGANIZACIONAL DE LA DIRECCIÓN DE TALENTO HUMANO, EN LA COORDINACIÓN, LOGÍSTICA Y DESARROLLO DEL PROGRAMA DE DESVINCULACIÓN ASISTIDA, ESCUELA DE PADRES, CAMPAÑA VALORES INSTITUCIONALES Y ENCUENTRO DE PENSIONADOS, ENTRE OTROS. 2.  APOYAR EN LA COORDINACIÓN, LOGÍSTICA, DESARROLLO Y EVALUACIÓN DE LAS CAPACITACIONES DESARROLLADAS POR EL GRUPO DE DESARROLLO ORGANIZACIONAL. 3. APOYAR CON LA CONSOLIDACIÓN DE LA ESTADÍSTICA DE LAS ACTIVIDADES DE BIENESTAR LABORAL Y DE LAS CAPACITACIONES DESARROLLADAS POR EL GRUPO DE DESARROLLO ORGANIZACIONAL DE LA DIRECCIÓN DE TALENTO HUMANO 4. APOYAR EN LA ELABORACIÓN, SEGUIMIENTO Y TABULACIÓN DE LAS ENCUESTAS APLICADAS A TRAVÉS DEL GRUPO DE DESARROLLO ORGANIZACIONAL DE LA DIRECCIÓN DE TALENTO HUMANO. 5. APOYAR AL GRUPO DE DESARROLLO ORGANIZACIONAL, CON LA ACTUALIZACIÓN DE LOS PROCESOS COGUI+ Y CONSTRUCCIÓN DEL PLAN ESTRATÉGICO DE TALENTO HUMANO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</si>
  <si>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CO1.REQ.6705766</t>
  </si>
  <si>
    <t>OPSP-VAD-1448-2024</t>
  </si>
  <si>
    <t>https://community.secop.gov.co/Public/Tendering/OpportunityDetail/Index?noticeUID=CO1.NTC.6589024&amp;isFromPublicArea=True&amp;isModal=False</t>
  </si>
  <si>
    <t>MICHEL JOSE RAMIREZ GONZALEZ</t>
  </si>
  <si>
    <t>LA PRESENTE ORDEN TIENE POR OBJETO: 1. APOYAR EN LA CONSOLIDACIÓN DE LAS POLÍTICAS DE INCLUSIÓN EDUCATIVA PARA LOS ESTUDIANTES CON DISCAPACIDAD AUDITIVA, A TRAVÉS DE LA FORMACIÓN BÁSICA EN LENGUA DE SEÑAS COLOMBIANA PARA LOS FUNCIONARIOS, CONTRATISTAS Y DOCENTES DE LA UNIVERSIDAD DEL MAGDALENA. 2. APOYAR EL DESARROLLO DE ACTIVIDADES QUE PROMUEVAN EL RESPETO POR LA DIFERENCIA Y LA ACEPTACIÓN DE LAS PERSONAS CON DISCAPACIDAD COMO PARTE DE LA DIVERSIDAD Y LA CONDICIÓN HUMANA 3. APOYAR EN LA ORGANIZACIÓN DE LAS ACTIVIDADES DE APOYO EXTRA-CLASE CON LOS ESTUDIANTES CON DISCAPACIDAD AUDITIVA DE LA UNIVERSIDAD DEL MAGDALENA. 4. REALIZAR INFORMES MENSUALES DE LOS APOYOS EXTRA-CLASE BRINDADOS A LOS ESTUDIANTES CON DISCAPACIDAD AUDITIVA. 5. APOYAR EN LA CREACIÓN DE UN REPOSITORIO DE LAS LECTURAS BÁSICAS DE CADA UNO DE LOS PROGRAMAS ACADÉMICOS DE LA INSTITUCIÓN EN LENGUA DE SEÑAS COLOMBIANA PARA LOS ESTUDIANTES CON DISCAPACIDAD AUDITIVA. 6. APOYAR LA CREACIÓN DE CARTILLAS DE VOCABULARIO EN LENGUA DE SEÑAS COLOMBIANA. 7. APOYAR LA CREACIÓN DE NEOLOGISMOS EN LENGUA DE SEÑAS COLOMBIANA. 8. REALIZAR ACOMPAÑAMIENTO EN CURSO DE LENGUA CASTELLANA PARA PERSONAS SORDAS. 9. APOYAR EN LA CREACIÓN DE VIDEOS INFORMATIVOS PARA LA COMUNIDAD SORDA. 10. APOYAR EN LA INDUCCIÓN A ESTUDIANTES DE PRIMER SEMESTRE CON DISCAPACIDAD AUDITIVA. 11. APOYAR LOS TRABAJOS DE INVESTIGACIÓN REALIZADOS POR LA DIRECCIÓN DE DESARROLLO ESTUDIANTIL.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</si>
  <si>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CO1.REQ.6705872</t>
  </si>
  <si>
    <t>OPSP-VAD-1447-2024</t>
  </si>
  <si>
    <t>https://community.secop.gov.co/Public/Tendering/OpportunityDetail/Index?noticeUID=CO1.NTC.6588854&amp;isFromPublicArea=True&amp;isModal=False</t>
  </si>
  <si>
    <t>JOSÉ JULIÁN RÍOS BOTACHE</t>
  </si>
  <si>
    <t>ELVIRA MARIA ATIA BELLO</t>
  </si>
  <si>
    <t>LA PRESENTE ORDEN TIENE POR OBJETO: 1. PRESTAR ASESORÍA Y APOYAR LA REVISIÓN DE LOS DOCUMENTOS PRECONTRACTUALES Y CONTRACTUALES QUE LE SEAN TRASLADADOS DE LOS PROCESOS DE CONTRATACIÓN DE OBRAS, BIENES Y SERVICIOS ADELANTADOS POR UNIMAGDALENA. 2. APOYAR EN LA REVISIÓN EN LA PLATAFORMA DEL GEDOCO Y SIGEP II DE LOS DOCUMENTOS PRECONTRACTUALES NECESARIOS PARA LA ELABORACIÓN DE ÓRDENES DE SERVICIOS PROFESIONALES Y DE APOYO A LA GESTIÓN DEL VICERRECTOR ADMINISTRATIVO Y/O DIRECTOR ADMINISTRATIVO. 3. APOYAR EN LA REVISIÓN DE LOS DOCUMENTOS PARA TRÁMITE DE LIQUIDACIÓN DE HONORARIOS DE ÓRDENES DE PRESTACIÓN DE SERVICIOS PROFESIONALES Y DE APOYO A LA GESTIÓN. 4. PROYECTAR RESPUESTAS A LAS PETICIONES QUE LE SEAN TRASLADADAS, CON EL FIN QUE LAS MISMAS SE RESUELVAN DENTRO DE LOS PLAZOS Y/O TÉRMINOS ESTABLECIDOS EN LA LEY. 5. APOYAR EN LA REVISIÓN DE LOS DOCUMENTOS PRECONTRACTULES Y PROYECCIÓN DE MINUTAS DE ÓRDENES, CONTRATOS, CONVENIOS, PROCESOS DE CONVOCATORIAS, TÉRMINOS DE REFERENCIA, ACTOS ADMINISTRATIVOS, ACTAS DE INICIO, TERMINACIÓN, SUSPENSIÓN, REINICIO Y LIQUIDACIÓN. 6. ASESORAR Y APOYAR EL PROCESO DE REVISIÓN DE GARANTÍAS CONTRACTUALES PARA APROBACIÓN POR PARTE DEL ORDENADOR DEL GASTO. 7. APOYAR EN EL CARGUE Y ACTUALIZACIÓN DE INFORMACIÓN PRECONTRACTUAL, CONTRACTUAL Y POSTCONTRACTUAL EN LAS PLATAFORMAS DEL SIA OBSERVA , SECOP II Y SIGEP II DE LAS ORDENES SUSCRITAS POR EL VICERRECTOR ADMINISTRATIVO Y/O DIRECTOR ADMINISTRATIVO. 8. APOYAR EN LA REVISIÓN DE LA INFORMACIÓN CONTRACTUAL CARGADA POR LOS DIFERENTES ORDENADORES DEL GASTO DELEGADOS, EN LAS PLATAFORMAS DEL SIA OBSERVA- AUDITORÍA, SIGEP II Y SECOP II.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</si>
  <si>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CO1.REQ.6706031</t>
  </si>
  <si>
    <t>OPSP-VAD-1446-2024</t>
  </si>
  <si>
    <t>https://community.secop.gov.co/Public/Tendering/OpportunityDetail/Index?noticeUID=CO1.NTC.6589147&amp;isFromPublicArea=True&amp;isModal=False</t>
  </si>
  <si>
    <t>JORGE ALFONSO APREZA FERNANDEZ</t>
  </si>
  <si>
    <t>MARENA SOFIA SABALLET RADA</t>
  </si>
  <si>
    <t>LA PRESENTE ORDEN TIENE POR OBJETO: 1. APOYAR EN EL FOMENTO Y DIVULGACIÓN DE LAS ACTIVIDADES DE CARÁCTER RECREATIVO, FORMATIVO Y REPRESENTATIVO PARA EL FORTALECIMIENTO DE LOS PROCESOS ARTÍSTICOS Y CULTURALES EN LA UNIVERSIDAD. 2. APOYAR EL PROCESO DE SELECCIÓN DE LOS BACHILLERES ASPIRANTES A LOS CUPOS ARTISTAS OFRECIDOS POR LA INSTITUCIÓN. 3. APOYAR LA EJECUCIÓN DE ESTRATEGIAS SOBRE LA INSCRIPCIÓN Y PARTICIPACIÓN ACTIVA Y PERMANENTE DE LOS MIEMBROS DE LA COMUNIDAD UNIVERSITARIA EN LAS ACTIVIDADES Y/O TALLERES CULTURALES, QUE PERMITAN AMPLIAR LA COBERTURA DE LOS SERVICIOS DE BIENESTAR UNIVERSITARIO. 4. DILIGENCIAR OPORTUNAMENTE LOS FORMATOS ESTABLECIDOS POR BIENESTAR UNIVERSITARIO EN EL SISTEMA DE GESTIÓN DE LA CALIDAD. 5.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6.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LA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</si>
  <si>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CO1.REQ.6706505</t>
  </si>
  <si>
    <t>OAG-VAD-1445-2024</t>
  </si>
  <si>
    <t>https://community.secop.gov.co/Public/Tendering/OpportunityDetail/Index?noticeUID=CO1.NTC.6589301&amp;isFromPublicArea=True&amp;isModal=False</t>
  </si>
  <si>
    <t xml:space="preserve">JESÚS SUESCÚN ARREGOCÉS </t>
  </si>
  <si>
    <t>CESAR DAVID NAVARRO ALTAMAR</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</si>
  <si>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ASESORAR Y APOYAR EN LA PROMOCIÓN DEL DEPORTE O DISCIPLINA QUE DIRIGE TENIENDO PRESENTE LAS MEDIDAS ACADÉMICAS DISPUESTAS POR LA INSTITUCIÓN. 3. APOYAR EN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8. APOYAR EN LA PARTICIPACIÓN DE LOS DIFERENTES EVENTOS REALIZADOS POR LA DIRECCIÓN DE BIENESTAR UNIVERSITARIO: BIENVENIDA A LOS ESTUDIANTES Y DÍA DE LA FAMILIA. 9.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</si>
  <si>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CO1.REQ.6706324</t>
  </si>
  <si>
    <t>OAG-VAD-1444-2024</t>
  </si>
  <si>
    <t>https://community.secop.gov.co/Public/Tendering/OpportunityDetail/Index?noticeUID=CO1.NTC.6590470&amp;isFromPublicArea=True&amp;isModal=False</t>
  </si>
  <si>
    <t>AILEN LUCILA ZAMBRANO VIñAS</t>
  </si>
  <si>
    <t>LA PRESENTE ORDEN TIENE POR OBJETO: 1. APOYAR EN LA CREACIÓN DE 10 A 15 PROPUESTAS SEMANALES PARA PUBLICAR CONTENIDOS ESTRATÉGICOS EN LA RED SOCIAL DE FACEBOOK DE UNIMAGDALENA. 2. APOYAR A LA DIRECCIÓN DE COMUNICACIONES EN LA PREPRODUCCIÓN, PRODUCCIÓN Y EDICIÓN DE ENTRE 4 A 6 TRABAJOS AUDIOVISUALES SEMANALES PARA PUBLICAR A TRAVÉS DE LAS REDES SOCIALES DE LA UNIVERSIDAD. 3. APOYAR EN LAS RESPUESTAS OPORTUNAS DE LAS PQR´S DE LA COMUNIDAD UNIVERSITARIA Y CIUDADANÍA EN GENERAL QUE SE GENERAN A TRAVÉS DEL PERFIL DE FACEBOOK INSTITUCIONAL. 5. APOYAR AL EQUIPO DE REDES SOCIALES ADSCRITO A LA DIRECCIÓN DE COMUNICACIONES EN EL CUBRIMIENTO DE ACTIVIDADES ACADÉMICAS DE LAS DIFERENTES DEPENDENCIAS Y DE EVENTOS ESPECIALES, CON LA GENERACIÓN DE FOTOGRAFÍAS, VÍDEOS, ENTREVISTAS. 6. APOYAR EN LA PROVISIÓN Y REDACCIÓN DE CONTENIDOS PARA EL POSICIONAMIENTO DEL GRUPO DE FACEBOOK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</si>
  <si>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CO1.REQ.6707927</t>
  </si>
  <si>
    <t>OPSP-VAD-1443-2024</t>
  </si>
  <si>
    <t>https://community.secop.gov.co/Public/Tendering/OpportunityDetail/Index?noticeUID=CO1.NTC.6590082&amp;isFromPublicArea=True&amp;isModal=False</t>
  </si>
  <si>
    <t>ANDRES FELIPE VALLE GONZALEZ</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</si>
  <si>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</si>
  <si>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CO1.REQ.6707572</t>
  </si>
  <si>
    <t>OAG-VAD-1441-2024</t>
  </si>
  <si>
    <t>https://community.secop.gov.co/Public/Tendering/OpportunityDetail/Index?noticeUID=CO1.NTC.6590047&amp;isFromPublicArea=True&amp;isModal=False</t>
  </si>
  <si>
    <t>PAOLA INES RAMIREZ ROSADO</t>
  </si>
  <si>
    <t>LA PRESENTE ORDEN TIENE POR OBJETO: 1. PRESENTAR EL PLAN DE TRABAJO DE ACTIVIDADES A DESARROLLAR, DETALLANDO OBJETIVOS, FECHAS, METODOLOGÍA, METAS, INDICADORES ACORDES CON LAS DIRECTRICES IMPARTIDAS POR EL DIRECTOR DE DESARROLLO ESTUDIANTIL QUE DE RESPUESTA A LAS ACTIVIDADES POR LA CUAL FUE CONTRATADO. 2. PRESTAR SERVICIO DE INTERPRETACIÓN EN LENGUA DE SEÑAS COLOMBIANA Y CASTELLANO A LA COMUNIDAD ESTUDIANTIL (SORDOS Y OYENTES) 3. REALIZAR ACOMPAÑAMIENTO A ESTUDIANTES CON DISCAPACIDAD AUDITIVA EN SUS ACTIVIDADES ACADÉMICAS DURANTE EL SEMESTRE DE 2024-II. 4. 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6.REALIZAR ACOMPAÑAMIENTO DE ACTIVIDADES EXTRA-CLASE CON LOS ESTUDIANTES CON DISCAPACIDAD AUDITIVA DE LA UNIVERSIDAD DEL MAGDALENA. 7. REALIZAR INFORMES MENSUALES DE RETROALIMENTACIÓN DEL ACOMPAÑAMIENTO REALIZADO. 8.ASISTIR A LAS REUNIONES, TALLERES Y CAPACITACIONES PROGRAMADAS POR LA DIRECCIÓN DE DESARROLLO ESTUDIANTIL, PREVIA COORDINACIÓN CON EL SUPERVISOR (A) DE LA ORDEN. 9. REALIZAR ACOMPAÑAMIENTO EN EVENTOS INSTITUCIONALES COMO INTÉRPRETE DE LENGUA DE SEÑAS COLOMBIANA. 10. REALIZAR ACTIVIDADES COMO INTÉRPRETE DE LENGUA DE SEÑAS COLOMBIANA EN LAS GRABACIONES DEL CAMPUS TV.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</si>
  <si>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CO1.REQ.6706957</t>
  </si>
  <si>
    <t>OAG-VAD-1440-2024</t>
  </si>
  <si>
    <t>https://community.secop.gov.co/Public/Tendering/OpportunityDetail/Index?noticeUID=CO1.NTC.6591445&amp;isFromPublicArea=True&amp;isModal=False</t>
  </si>
  <si>
    <t>ANA VANESSA ESCALANTE MENDOZA</t>
  </si>
  <si>
    <t>LA PRESENTE ORDEN TIENE POR OBJETO: 1. APOYAR EN LA CREACIÓN DE ENTRE 10 A 20 CONTENIDOS CREATIVOS MENSUALES PARA APORTAR AL CRECIMIENTO Y A LA CONSOLIDACIÓN DE LA COMUNIDAD DIGITAL, A TRAVÉS DE LAS REDES SOCIALES DE LA UNIVERSIDAD DEL MAGDALENA. 2. REALIZAR ENTRE 6 A 10 TRABAJOS AUDIOVISUALES SEMANALES, SOBRE TEMAS INFORMATIVOS DE LA INSTITUCIÓN Y DE OFERTA ACADÉMICA. 3. APOYAR AL EQUIPO DE REDES SOCIALES ADSCRITO A LA DIRECCIÓN DE COMUNICACIONES EN EL CUBRIMIENTO DE ACTIVIDADES ACADÉMICAS DE LAS DIFERENTES DEPENDENCIAS Y DE EVENTOS ESPECIALES, A TRAVÉS DE TOMA DE FOTOGRAFÍAS, GRABACIÓN Y EDICIÓN DE CONTENIDOS AUDIOVISUALES. 4. APOYAR EN LAS CAMPAÑAS ESTRATÉGICAS DE SOCIAL MEDIA QUE APORTEN AL POSICIONAMIENTO Y FIDELIZACIÓN DE LA COMUNIDAD DIGITAL. 5. APOYAR EN LA PRESENTACIÓN DE EVENTOS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</si>
  <si>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CO1.REQ.6709215</t>
  </si>
  <si>
    <t>OPSP-VAD-1439-2024</t>
  </si>
  <si>
    <t>https://community.secop.gov.co/Public/Tendering/OpportunityDetail/Index?noticeUID=CO1.NTC.6591516&amp;isFromPublicArea=True&amp;isModal=False</t>
  </si>
  <si>
    <t>LILIBETH ESTHER FLOREZ DIAZ</t>
  </si>
  <si>
    <t>CO1.REQ.6708965</t>
  </si>
  <si>
    <t>OAG-VAD-1438-2024</t>
  </si>
  <si>
    <t>https://community.secop.gov.co/Public/Tendering/OpportunityDetail/Index?noticeUID=CO1.NTC.6591287&amp;isFromPublicArea=True&amp;isModal=False</t>
  </si>
  <si>
    <t>VIVIAN CAROLINA BAUTE ZULUAGA</t>
  </si>
  <si>
    <t>LA PRESENTE ORDEN TIENE POR OBJETO: 1. APOYAR EN LA EVALUACIÓN DEL DESEMPEÑO DE LOS ASESORES ASIGNADOS AL PROYECTO “PROGRAMA DE ATENCIÓN PSICOLÓGICA (PAP)”. 2. APOYAR EN LA VERIFICACIÓN DEL CUMPLIMIENTO DE OBJETIVOS PLANTEADOS EN EL PROGRAMA DE ATENCIÓN PSICOLÓGICA A NIVEL DE EXTENSIÓN Y PROYECCIÓN DE LOS SERVICIOS HACIA LA COMUNIDAD ACADÉMICA Y DE INFLUENCIA DE LA UNIVERSIDAD DEL MAGDALENA. 3. APOYAR LA COORDINACIÓN DE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APOYAR LAS ACTIVIDADES DE SEGUIMIENTO A LOS ESTUDIANTES DE PRÁCTICAS ASIGNADOS AL PROGRAMA DE ATENCIÓN PSICOLOGICA, ACORDE CON LO ESTABLECIDO EN EL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APOYAR EL CUMPLIMIENTO DE LAS ORIENTACIONES DE LA UNIVERSIDAD EN ASPECTOS RELACIONADOS CON PLANES CURRICULARES, ESTRATEGIAS PEDAGÓGICAS Y DE EVALUACIÓN FORMATIVA (DECRETO 780 DE 2016, PARTE 7, CAPÍTULO 1, ARTÍCULO 2.7.1.1.17 PARÁGRAFO 2). 10. VERIFICAR QUE LOS PROCESOS Y MANUALES ORGANIZACIONALES DEL PROGRAMA QUE EXISTEN SE CUMPLAN.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</si>
  <si>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CO1.REQ.6708953</t>
  </si>
  <si>
    <t>OPSP-VAD-1437-2024</t>
  </si>
  <si>
    <t>https://community.secop.gov.co/Public/Tendering/OpportunityDetail/Index?noticeUID=CO1.NTC.6591082&amp;isFromPublicArea=True&amp;isModal=False</t>
  </si>
  <si>
    <t>FAY VANESSA CERVANTES MARQUEZ</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</si>
  <si>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LAS INSTITUCIÓN.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ENTRE OTROS.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</si>
  <si>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CO1.REQ.6708785</t>
  </si>
  <si>
    <t>OAG-VAD-1436-2024</t>
  </si>
  <si>
    <t>https://community.secop.gov.co/Public/Tendering/OpportunityDetail/Index?noticeUID=CO1.NTC.6591180&amp;isFromPublicArea=True&amp;isModal=False</t>
  </si>
  <si>
    <t>ANNYE MARSHELL DE LOS REYES CASTILLO</t>
  </si>
  <si>
    <t>LA PRESENTE ORDEN TIENE POR OBJETO: 1. DESARROLLAR LAS ACTIVIDADES DE DIAGNÓSTICO, EVALUACIÓN, INTERVENCIÓN CLÍNICA PARA NIÑOS, ADOLESCENTES Y ADULTOS O LOS SERVICIOS QUE DESDE SU ÁREA REQUIERA EL PROGRAMA. 2. APOYAR LAS JORNADAS DE SALUD Y LOS PROYECTOS DE INVESTIGACIÓN DESARROLLADOS DESDE EL PAP. 3. APOYAR LAS ACTIVIDADES DE SEGUIMIENTO A LOS ESTUDIANTES DE PRÁCTICAS ASIGNADOS AL PROGRAMA DE ATENCIÓN PSICOLÓGICA, ACORDE CON LO ESTABLECIDO EN EL DECRETO 780 DE 2016, PARTE 7, CAPÍTULO 1, CAPÍTULO ARTÍCULO 2.7.1.1.13. 4.REGISTRAR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PARÁGRAFO 2)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</si>
  <si>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CO1.REQ.6709107</t>
  </si>
  <si>
    <t>OPSP-VAD-1435-2024</t>
  </si>
  <si>
    <t>https://community.secop.gov.co/Public/Tendering/OpportunityDetail/Index?noticeUID=CO1.NTC.6591313&amp;isFromPublicArea=True&amp;isModal=False</t>
  </si>
  <si>
    <t>CARLOS ANDRES VICENTE VELILLA</t>
  </si>
  <si>
    <t>LA PRESENTE ORDEN TIENE POR OBJETO: 1. APOYAR LA COORDINACIÓN DE LAS ACTIVIDADES ASOCIADAS A LA TRANSMISIÓN DE EVENTOS DENTRO DE LOS AUDITORIOS DEL EDIFICIO MAR CARIBE Y LAS SALAS ESPECIALIZADAS. 2. APOYAR EL MANTENIMIENTO DEL ESTADO FUNCIONAL DE LAS HERRAMIENTAS MULTIMEDIALES QUE DAN SOPORTE A LAS TRANSMISIONES DE EVENTOS DURANTE EL USO DE LOS AUDITORIOS. 3. APOYAR EN EL SOPORTE Y LA CONFIGURACIÓN DE LOS EQUIPOS MULTIMEDIALES (ATRIL PILOT Y SISTEMA DE AUTOMATIZACIÓN) CON QUE CUENTAN AUDITORIOS. 4. APOYAR EN LA ACTUALIZACIÓN DEL REGISTRO DE EVENTOS Y RESPONSABLES DEL MAL USO DE LAS HERRAMIENTAS Y REPORTAR SU MAL DESEMPEÑO ANTE EL SUPERVISOR. 5. APOYAR LA CORRECTA OPERACIÓN DEL SOFTWARE, HARDWARE Y DEMÁS DOTACIÓN QUE COMPLEMENTA LA OPERACIÓN DE LOS AUDITORIOS Y SUMINISTRAR LA INFORMACIÓN QUE PERMITA LA CORRECTA Y OPORTUNA GESTIÓN DE SU MANTENIMIENTO. 6. APOYAR EN LA ASISTENCIA A EXPOSITORES DURANTE LOS EVENTOS QUE SE DESARROLLAN EN LOS AUDITORIOS 7. APOYAR EN LA ATENCIÓN Y LA OPORTUNA RESPUESTA A LAS INQUIETUDES O SOLICITUDES DE LOS USUARIOS MIENTRAS SE PRESTAN LOS SERVICIOS. 8. APOYAR CON LA INFORMACIÓN AL SUPERVISOR DE CUALQUIER NOVEDAD QUE SE PRESENTE CON LOS EQUIPOS CUANDO SE PRESTEN LOS SERVICIOS. 9. HACER RECOMENDACIONES A LOS USUARIOS SOBRE EL USO ESPECIAL QUE DEBE DARSE A LOS RECURSOS, YA SEA A TRAVÉS DE INSTRUCTIVOS, CAPACITACIONES O DIRECTAMENTE EN EL MOMENTO DEL PRÉSTAMO. 10. REALIZAR CAPACITACIONES A LOS USUARIOS EN EL MANEJO DE LAS AYUDAS MULTIMEDIALES DEL AUDITORIO. 11. APOYAR LA DISPOSICIÓN DE LOS RECURSOS PARA GARANTIZAR EL CUMPLIMIENTO DE LA PROGRAMACIÓN QUE DESDE LA PLATAFORMA SIARE SE ESTABLEZCA PARA EL USO DE LOS ESPACIOS. 12. APOYAR LA REALIZACIÓN DE EVALUACIÓN A LOS USUARIOS FRENTE AL PRÉSTAMO DEL RECURSO AUDITORIO SU DOTACIÓN Y ESPACIO. 13. APOYAR LA RECOLECCIÓN DE INFORMACIÓN DE SATISFACCIÓN DEL SERVICIO.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</si>
  <si>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CO1.REQ.6708858</t>
  </si>
  <si>
    <t>OAG-VAD-1434-2024</t>
  </si>
  <si>
    <t>https://community.secop.gov.co/Public/Tendering/OpportunityDetail/Index?noticeUID=CO1.NTC.6590117&amp;isFromPublicArea=True&amp;isModal=False</t>
  </si>
  <si>
    <t>VICTOR MANUEL CHARRIS CASTILLO</t>
  </si>
  <si>
    <t>LA PRESENTE ORDEN TIENE POR OBJETO: 1. APOYAR EN LAS ACTIVIDADES DE ATENCIÓN INDIVIDUAL QUE DESDE SU ÁREA REQUIERAN EL PROGRAMA, 2. APOYAR LAS JORNADAS DE SALUD Y LOS PROYECTOS DE INVESTIGACIÓN DESARROLLADOS DESDE EL PAP. 3. APOYAR LA IMPLEMENTACIÓN ESTRATEGIAS DE PREVENCIÓN DESDE EL ÁREA DE PSICOLOGÍA JURÍDICA DEL PROGRAMA DE ATENCIÓN PSICOLÓGICA EN LOS ESCENARIOS ACADÉMICOS Y COMUNIDAD EN GENERAL. 4. APOYAR LAS ACTIVIDADES DE SEGUIMIENTO A LOS ESTUDIANTES DE PRÁCTICAS ASIGNADOS AL PROGRAMA DE ATENCIÓN PSICOLÓGICA, ACORDE CON LO ESTABLECIDO EN EL DECRETO 780 DE 2016, PARTE 7, CAPÍTULO 1, ARTÍCULO 2.7.1.1.14.4., APOYANDO EN EL REGISTRO DE ACTIVIDADES DESARROLLADAS EN LA HISTORIA CLÍNICA DEL PACIENTE O EN LOS REGISTROS QUE CORRESPONDA. LA INFORMACIÓN DEBE CONSIGNARSE POR EL PROFESIONAL RESPONSABLE Y DEBE ESTAR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PARRÁGRAFO 2).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</si>
  <si>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CO1.REQ.6707083</t>
  </si>
  <si>
    <t>OPSP-VAD-1433-2024</t>
  </si>
  <si>
    <t>https://community.secop.gov.co/Public/Tendering/OpportunityDetail/Index?noticeUID=CO1.NTC.6584854&amp;isFromPublicArea=True&amp;isModal=False</t>
  </si>
  <si>
    <t>SHAROL CORTES MIRANDA</t>
  </si>
  <si>
    <t>CO1.REQ.6702020</t>
  </si>
  <si>
    <t>OPSP-VAD-1432-2024</t>
  </si>
  <si>
    <t>https://community.secop.gov.co/Public/Tendering/OpportunityDetail/Index?noticeUID=CO1.NTC.6584549&amp;isFromPublicArea=True&amp;isModal=False</t>
  </si>
  <si>
    <t>MAURICIO ARRIETA FONTANILLA</t>
  </si>
  <si>
    <t>DANIEL ESTEBAN MONTES ROMERO</t>
  </si>
  <si>
    <t>LA PRESENTE ORDEN TIENE POR OBJETO: 1. APOYAR EL DESARROLLO DE PROPUESTA CREATIVA PARA LOS MATERIALES AUDIOVISUALES DEL CETEP. 2. APOYAR EN LA COORDINACIÓN DEL EQUIPO DE MOTION GRAPHICS PARA LOS MATERIALES AUDIOVISUALES DEL CETEP. 3. APOYAR EN LA ELABORACIÓN DE PIEZAS PUBLICITARIAS DEL CETEP. 4. APOYAR EN LA ELABORACIÓN DE GUION TÉCNICO Y PLAN DE RODAJE PARA LOS MATERIALES AUDIOVISUALES DEL CETEP. 5. APOYAR EN LA SELECCIÓN DE LOCACIONES PARA GRABACIONES DE CONTENIDOS AUDIOVISUALES PARA LOS MATERIALES AUDIOVISUALES DEL CETEP.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</si>
  <si>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CO1.REQ.6701190</t>
  </si>
  <si>
    <t>OAG-VAD-1431-2024</t>
  </si>
  <si>
    <t>https://community.secop.gov.co/Public/Tendering/OpportunityDetail/Index?noticeUID=CO1.NTC.6584322&amp;isFromPublicArea=True&amp;isModal=False</t>
  </si>
  <si>
    <t>LEIDY ESTEPHANIA CANEDO PEDROZO</t>
  </si>
  <si>
    <t>LA PRESENTE ORDEN TIENE POR OBJETO: 1. APOYAR EN CAPACITACIONES Y ASESORÍAS PRESENCIALES Y VIRTUALES A DOCENTES Y ESTUDIANTES EN EL PROYECTO DE “INNOVACIÓN EDUCATIVA UNIMAGDALENA”: COMPETENCIAS DIGITALES DOCENTES EN CAMPUS VIRTUAL, COLABORACIÓN Y DISEÑO EDUCATIVO. 2. APOYAR EN LA CREACIÓN DE CONTENIDOS DE INNOVACIÓN EDUCATIVA EN BLOQUE 10 Y CAMPUS VIRTUAL. 3. APOYAR EN LA PROYECCION DE RESPUESTAS RELACIONADAS CON LAS INQUIETUDES, SOLICITUDES Y REQUERIMIENTOS DE LOS DOCENTES EN LA PLATAFORMA DE CAMPUS VIRTUAL. 4. APOYAR EN EL DISEÑO DE ESTRATEGIAS DE EDUCACIÓN TRANSMEDIA QUE RESPONDAN A LAS NECESIDADES DE INNOVACIÓN DE LA COMUNIDAD UNIMAGDALENA. 5. APOYAR EN EL DISEÑO DE SOLUCIONES DE COMUNICACIÓN Y COLABORACIÓN EN LA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</si>
  <si>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CO1.REQ.6701158</t>
  </si>
  <si>
    <t>OAG-VAD-1430-2024</t>
  </si>
  <si>
    <t>https://community.secop.gov.co/Public/Tendering/OpportunityDetail/Index?noticeUID=CO1.NTC.6583999&amp;isFromPublicArea=True&amp;isModal=False</t>
  </si>
  <si>
    <t>BRAYAN ALBERTO MACIAS JIMENO</t>
  </si>
  <si>
    <t>LA PRESENTE ORDEN TIENE POR OBJETO: 1. APOYAR CON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LOS CONTRATISTAS POR PRESTACIÓN DE SERVICIOS PROFESIONALES Y DE APOYO A LA GESTIÓN DE LA VICERRECTORÍA ADMINISTRATIVA Y DIRECCIÓN ADMINISTRATIVA. 3. APOYAR EN LA REVISIÓN DE LA INFORMACIÓN CONTRACTUAL CARGADA EN LAS PLATAFORMAS DEL SIA OBSERVA- AUDITORÍA, SIGEP II Y SECOP II. 4. APOYAR EN EL CARGUE Y ACTUALIZACIÓN DE INFORMACIÓN PRECONTRACTUAL, CONTRACTUAL Y POSTCONTRACTUAL EN LAS PLATAFORMAS DEL SIA OBSERVA, SECOP II Y SIGEP II DE LAS ORDENES SUSCRITAS POR EL VICERRECTOR ADMINISTRATIVO Y/O DIRECTOR ADMINISTRATIVO. 5. APOYAR AL GRUPO INTERNO DE CONTRATACIÓN EN LA ELABORACIÓN DE LOS CERTIFICADOS CONTRACTUALES. 6. APOYAR AL GRUPO DE CONTRATACIÓN EN LA ORGANIZACIÓN DEL ARCHIVO DIGITAL DE LAS ÓRDENES DE SERVICIOS PROFESIONALES Y DE APOYO A LA GESTIÓN SUSCRITAS POR EL VICERRECTOR ADMINISTRATIVO Y/O EL DIRECTOR ADMINISTRATIVO.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</si>
  <si>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CO1.REQ.6700891</t>
  </si>
  <si>
    <t>OAG-VAD-1429-2024</t>
  </si>
  <si>
    <t>https://community.secop.gov.co/Public/Tendering/OpportunityDetail/Index?noticeUID=CO1.NTC.6584938&amp;isFromPublicArea=True&amp;isModal=False</t>
  </si>
  <si>
    <t>JOSE LUIS BARROS ATEHORTUA</t>
  </si>
  <si>
    <t>LA PRESENTE ORDEN TIENE POR OBJETO: 1. APOYAR EN LA PROMOCIÓN DE LAS DIFERENTES DISCIPLINAS DEPORTIVA OFERTADAS POR EL ÁREA DE DEPORTES DE LA DIRECCIÓN DE BIENESTAR UNIVERSITARIO. 2. BRINDAR ASISTENCIA A LOS INTEGRANTES DE LA COMUNIDAD UNIVERSITARIA QUE NECESITEN INFORMACIÓN ACERCA DE LOS DIVERSOS SERVICIOS OFRECIDOS POR BIENESTAR UNIVERSITARIO. 3. APOYAR EN LAS ACTIVIDADES PARA EL MANTENIMIENTO DE LOS ESCENARIOS DEPORTIVOS Y ESPACIOS DE ACTIVIDAD FÍSICA. 4. APOYAR EL PROCESO DE REALIZACIÓN DE LOS INVENTARIOS QUE SE REALICEN EN LA DIRECCIÓN DE BIENESTAR UNIVERSITARIO. 5. APOYAR EN EL PRESTAMOS DE LOS IMPLEMENTOS Y/O ESCENARIOS DEPORTIVOS A LA COMUNIDAD UNIVERSITARIA. 6. APOYAR EN EL PROCESO LOGÍSTICO RELACIONADO CON LA ADMISIÓN DE ASPIRANTES A LAS PLAZAS DESTINADAS A DEPORTISTAS OFRECIDAS POR LA INSTITUCIÓN, CONFORME AL ACUERDO SUPERIOR NO. 026 DE 2017, QUE ESTABLECE DISPOSICIONES SOBRE INSCRIPCIÓN, SELECCIÓN, ADMISIÓN Y ASIGNACIÓN DE CUPOS ESPECIALES Y ESTÍMULOS A DEPORTISTAS Y ARTISTAS. 7. ENTREGAR INFORMES QUE LE SEAN SOLICITADOS, CON SOPORTES ESTADÍSTICOS.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</si>
  <si>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CO1.REQ.6701908</t>
  </si>
  <si>
    <t>OPSP-VAD-1428-2024</t>
  </si>
  <si>
    <t>https://community.secop.gov.co/Public/Tendering/OpportunityDetail/Index?noticeUID=CO1.NTC.6584372&amp;isFromPublicArea=True&amp;isModal=False</t>
  </si>
  <si>
    <t>ISAAC DANIEL HENRIQUEZ BOUHOT</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</si>
  <si>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12.APOYAR EN LA ENTREGA AL FINALIZAR LA ORDEN DE SERVICIO DEL INVENTARIO DE LOS EQUIPOS DEL LABORATORIO DETALLANDO EL ESTADO DE LOS MISMOS. 13. APOYAR CON LA RECOLECCIÓN DE INFORMACIÓN DE SATISFACCIÓN DEL SERVICIO.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</si>
  <si>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CO1.REQ.6701711</t>
  </si>
  <si>
    <t>OAG-VAD-1427-2024</t>
  </si>
  <si>
    <t>https://community.secop.gov.co/Public/Tendering/OpportunityDetail/Index?noticeUID=CO1.NTC.6584710&amp;isFromPublicArea=True&amp;isModal=False</t>
  </si>
  <si>
    <t>ANA KARINA ALVAREZ ESPINOSA</t>
  </si>
  <si>
    <t>MILAGRO ELENA GAMEZ OSPINO</t>
  </si>
  <si>
    <t>LA PRESENTE ORDEN TIENE POR OBJETO: PRESTAR SERVICIOS PROFESIONALES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EN LA BÚSQUEDA DE LA NORMATIVA INSTITUCIONAL Y NACIONAL Y SU APLICABILIDAD EN LA ESTRUCTURACIÓN DEL MARCO JURÍDICO DE LAS ÓRDENES DE GASTO Y CONVENIOS DEL PROYECTO. 2. APOYAR EN LA EMISIÓN DE CONCEPTOS JURÍDICOS DE ACUERDO CON LAS NECESIDADES ESPECÍFICAS DEL COMPONENTE ADMINISTRATIVO DEL PROYECTO Y DE LAS SOLICITUDES EXPRESAS DE LA DIRECCIÓN DEL PROYECTO. 3. APOYAR EN LA PROYECCIÓN DE RESPUESTAS A REQUERIMIENTOS DE BASE JURÍDICA DE LOS DIFERENTES ACTORES DEL PROYECTO, DEL SGR, ENTES DE CONTROL Y OTRAS INSTANCIAS. 4. APOYAR EN LA ELABORACIÓN Y/O REVISIÓN DE LAS ÓRDENES, RESOLUCIONES, ACTAS Y OTROS DOCUMENTOS DE BASE JURÍDICA DEL PROYECTO. 5. REALIZAR LA REVISIÓN FINAL DE LOS DOCUMENTOS PRECONTRACTUALES EN LA PLATAFORMA GEDOCO, DE LAS PERSONAS EN PROCESO DE VINCULACIÓN AL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</si>
  <si>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CO1.REQ.6701642</t>
  </si>
  <si>
    <t>OPSP-VAD-1426-2024</t>
  </si>
  <si>
    <t>https://community.secop.gov.co/Public/Tendering/OpportunityDetail/Index?noticeUID=CO1.NTC.6584114&amp;isFromPublicArea=True&amp;isModal=False</t>
  </si>
  <si>
    <t>MARTIN ALONSO SUAREZ MAZENETT</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</si>
  <si>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ASESORAR Y APOYAR EN LA PROMOCIÓN DEL DEPORTE O DISCIPLINA QUE DIRIGE TENIENDO PRESENTE LAS MEDIDAS ACADÉMICAS DISPUESTAS POR LA INSTITUCIÓN. 3. APOYAR EN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8. APOYAR EN LA PARTICIPACIÓN DE LOS DIFERENTES EVENTOS REALIZADOS POR LA DIRECCIÓN DE BIENESTAR UNIVERSITARIO: BIENVENIDA A LOS ESTUDIANTES Y DÍA DE LA FAMILIA.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</si>
  <si>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CO1.REQ.6700575</t>
  </si>
  <si>
    <t>OAG-VAD-1425-2024</t>
  </si>
  <si>
    <t>https://community.secop.gov.co/Public/Tendering/OpportunityDetail/Index?noticeUID=CO1.NTC.6583934&amp;isFromPublicArea=True&amp;isModal=False</t>
  </si>
  <si>
    <t>AQUILES COHEN LLANES</t>
  </si>
  <si>
    <t>VICENTE ANTONIO VILLALBA CÁRDENAS</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</si>
  <si>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GRUPO DE GESTIÓN DE TICS Y EL PROGRAMA DE INGENIERÍA DE SISTEMAS. 9. HACER RECOMENDACIONES A LOS USUARIOS SOBRE EL USO ESPECIAL QUE DEBE DARSE A LOS RECURSOS, YA SEA A TRAVÉS DE INSTRUCTIVOS, CAPACITACIONES O DIRECTAMENTE EN EL MOMENTO DEL PRÉSTAMO. 10. APOYAR CUANDO SEA REQUERIDO EN LAS ACTIVIDADES EXTRAS ORGANIZADAS EN LOS LABORATORIOS TALES COMO: PRUEBAS, CAPACITACIONES, SEMINARIOS, REUNIONES ADMINISTRATIVAS PARA GARANTIZAR LA EFICIENCIA EN LA PRESTACIÓN DE LOS SERVICIOS DEL PROGRAMA DE INGENIERÍA DE SISTEMAS, DEL GRUPO DE RECURSOS EDUCATIVOS Y ADMINISTRACIÓN DE LABORATORIOS 11.APOYAR EN LA VERIFICACIÓN PERIÓDICAMENTE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</si>
  <si>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CO1.REQ.6700397</t>
  </si>
  <si>
    <t>OAG-VAD-1424-2024</t>
  </si>
  <si>
    <t>https://community.secop.gov.co/Public/Tendering/OpportunityDetail/Index?noticeUID=CO1.NTC.6583807&amp;isFromPublicArea=True&amp;isModal=False</t>
  </si>
  <si>
    <t>PRISCO MANUEL RAMIREZ RODRIGUEZ</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</si>
  <si>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ASESORAR Y APOYAR EN LA PROMOCIÓN DEL DEPORTE O DISCIPLINA QUE DIRIGE TENIENDO PRESENTE LAS MEDIDAS ACADÉMICAS DISPUESTAS POR LA INSTITUCIÓN. 3. APOYAR EN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8. APOYAR EN LA PARTICIPACIÓN DE LOS DIFERENTES EVENTOS REALIZADOS POR LA DIRECCIÓN DE BIENESTAR UNIVERSITARIO: BIENVENIDA A LOS ESTUDIANTES Y DÍA DE LA FAMILIA.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</si>
  <si>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CO1.REQ.6699989</t>
  </si>
  <si>
    <t>OAG-VAD-1423-2024</t>
  </si>
  <si>
    <t>https://community.secop.gov.co/Public/Tendering/OpportunityDetail/Index?noticeUID=CO1.NTC.6583288&amp;isFromPublicArea=True&amp;isModal=False</t>
  </si>
  <si>
    <t>HENRY DAVID BRUGES CARBONO</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</si>
  <si>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CONTRATADO. 2. ASESORAR A LA DIRECCIÓN DE DESARROLLO ESTUDIANTIL EN LA PLANEACIÓN Y EJECUCIÓN DE ESTRATEGIAS DE ATENCIÓN PSICOSOCIAL Y PSICOPEDAGÓGICA A ESTUDIANTES CON DISCAPACIDAD DE LA UNIVERSIDAD DEL MAGDALENA. 3. APOYAR A LA DIRECCIÓN DE DESARROLLO ESTUDIANTIL EN LA ACTUALIZACIÓN DE LOS DOCUMENTOS, PROCESOS, PROCEDIMIENTOS Y FORMATOS PARA LA ATENCIÓN DE ESTUDIANTES CON DISCAPACIDAD. 4. APOYAR A LA DIRECCIÓN DE DESARROLLO ESTUDIANTIL EN LA ORGANIZACIÓN Y EJECUCIÓN DE JORNADAS DE SENSIBILIZACIÓN CON ESTUDIANTES Y PERSONAL ADMINISTRATIVO DE LA UNIVERSIDAD DEL MAGDALENA, PARA FAVORECER LA INCLUSIÓN DE LOS ESTUDIANTES CON DISCAPACIDAD. 4. ELABORAR LOS INFORMES DE CARACTERIZACIÓN DE CADA UNO DE LOS ESTUDIANTES CON DISCAPACIDAD DE LA UNIVERSIDAD DEL MAGDALENA. 5. APOYAR A LA DIRECCIÓN DE DESARROLLO ESTUDIANTIL EN LA COORDINACIÓN DEL PROCESO DE ADQUISICIÓN DE BIENES, SERVICIOS, EQUIPOS E INSTALACIONES DE DISEÑO UNIVERSAL, QUE REQUIERAN LA MENOR ADAPTACIÓN POSIBLE Y EL MENOR COSTO PARA SATISFACER LAS NECESIDADES ESPECÍFICAS DE LOS ESTUDIANTES CON DISCAPACIDAD DE LA UNIVERSIDAD DEL MAGDALENA. 6. APOYAR A LA DIRECCIÓN DE DESARROLLO ESTUDIANTIL EN LA PROMOCIÓN Y PROTECCIÓN DE LOS DERECHOS HUMANOS DE LAS PERSONAS CON DISCAPACIDAD. 7. APOYAR A LA DIRECCIÓN DE DESARROLLO ESTUDIANTIL EN LA PROMOCIÓN DE LA INCLUSIÓN REAL Y EFECTIVA DE LOS ESTUDIANTES CON DISCAPACIDAD EN LA UNIVERSIDAD DEL MAGDALENA. 8. APOYAR A LA DIRECCIÓN DE DESARROLLO ESTUDIANTIL EN LA RECOPILACIÓN DE LA INFORMACIÓN Y ENTREGA DE INFORMES SOLICITADOS POR EL SUPERVISOR DE LA ORDEN. 9. APOYAR A LA DIRECCIÓN DE DESARROLLO ESTUDIANTIL EN EL DISEÑO DE MATERIALES DE ACOMPAÑAMIENTO PARA LOS ESTUDIANTES CON DISCAPACIDAD DE LA UNIVERSIDAD DEL MAGDALENA. 10. PARTICIPAR DE MANERA REMOTA O PRESENCIAL A LAS REUNIONES DE PLANEACIÓN, SEGUIMIENTO Y EVALUACIÓN CONVOCADAS POR EL DIRECTOR (A) DE DESARROLLO ESTUDIANTIL, PREVIO ACUERDO E INVITACIÓN QUE REALICE EL SUPERVISOR. 11. ASESORAR Y APOYAR EL DISEÑO DE MATERIALES DE ACOMPAÑAMIENTO PARA LOS ESTUDIANTES DEL TALENTO MAGDALENA. 12. APOYAR Y ASESORAR EL DESARROLLO DE ACTIVIDADES DEL PROCESO DE ADMISIÓN DEL PROGRAMA TALENTO MAGDALENA. 13. APOYAR Y ASESORAR LAS ENTREVISTAS DE ORIENTACIÓN VOCACIONAL DEL PROCESO DE ADMISIÓN DEL PROGRAMA TALENTO MAGDALENA. 14. APOYAR DURANTE EL PROCESO DE APLICACIÓN DE PRUEBAS PSICOTÉCNICAS QUE HACEN PARTE DEL SISTEMA DE ANÁLISIS, SEGUIMIENTO Y EVALUACIÓN A LA DESERCIÓN ESTUDIANTIL -SASED Y PROCESOS DE ADMISIÓN ESTUDIANTES NUEVOS CON DISCAPACIDAD.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</si>
  <si>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CO1.REQ.6699891</t>
  </si>
  <si>
    <t>OPSP-VAD-1422-2024</t>
  </si>
  <si>
    <t>https://community.secop.gov.co/Public/Tendering/OpportunityDetail/Index?noticeUID=CO1.NTC.6585431&amp;isFromPublicArea=True&amp;isModal=False</t>
  </si>
  <si>
    <t>ROSALIA LIA BUSTILLO VERBEL</t>
  </si>
  <si>
    <t>MARCELA AYALA VESGA</t>
  </si>
  <si>
    <t>LA PRESENTE ORDEN TIENE POR OBJETO: 1. APOYAR EN EL FORTALECIMIENTO DEL BANCO DE PACIENTES DE LA CLÍNICA ODONTOLÓGICA, GENERAR ESTRATEGIAS Y PLANES DE ACCIÓN. 2. APOYAR EN LA CONSOLIDACIÓN DEL SISTEMA DE INFORMACIÓN (INDICADORES DE GESTIÓN) DE ACUERDO CON EL PERFIL EPIDEMIOLÓGICO GENERADO DE LAS ATENCIONES EN LA CLÍNICA. 3. APOYAR EN JORNADAS EXTRACURRICULARES DE ACUERDO A PROYECTOS ENCAMINADOS A ATENCIÓN PRIMARIA EN SALUD (APS). 4. APOYAR LA REVISIÓN Y ACTUALIZACIÓN DE LA DOCUMENTACIÓN EXISTENTE. 5. APOYAR EN LA GESTIÓN DE LOS INDICADORES DE SATISFACCIÓN. 6. APOYAR EN LA GESTIÓN Y PRÉSTAMO DEL LABORATORIO PRE CLÍNICA ODONTOLÓGICA A ESTUDIANTES EN HORARIO DIFERENTES A LOS ASIGNADOS. 7. APOYAR EN LA ELABORACIÓN DE LAS CUENTAS POR COBRAR DE LOS ESTUDIANTES DE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</si>
  <si>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CO1.REQ.6702309</t>
  </si>
  <si>
    <t>OPSP-VAD-1421-2024</t>
  </si>
  <si>
    <t>https://community.secop.gov.co/Public/Tendering/OpportunityDetail/Index?noticeUID=CO1.NTC.6585418&amp;isFromPublicArea=True&amp;isModal=False</t>
  </si>
  <si>
    <t xml:space="preserve">ENRIQUE ALFONSO NAVARRO URBINA </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</si>
  <si>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CONTRATADO. 2. APOYAR EN LA CONSOLIDACIÓN DE LAS POLÍTICAS DE INCLUSIÓN EDUCATIVA PARA LOS ESTUDIANTES CON DISCAPACIDAD AUDITIVA, A TRAVÉS DE LA FORMACIÓN BÁSICA EN LENGUA DE SEÑAS COLOMBIANA PARA LOS FUNCIONARIOS, CONTRATISTAS Y DOCENTES DE LA UNIVERSIDAD DEL MAGDALENA. 2. APOYAR EL DESARROLLO DE ACTIVIDADES QUE PROMUEVAN EL RESPETO POR LA DIFERENCIA Y LA ACEPTACIÓN DE LAS PERSONAS CON DISCAPACIDAD COMO PARTE DE LA DIVERSIDAD Y LA CONDICIÓN HUMANA 3. APOYAR EN LA ORGANIZACIÓN DE LAS ACTIVIDADES DE APOYO EXTRA-CLASE CON LOS ESTUDIANTES CON DISCAPACIDAD AUDITIVA DE LA UNIVERSIDAD DEL MAGDALENA. 4. REALIZAR INFORMES MENSUALES DE LOS APOYOS EXTRA-CLASE BRINDADOS A LOS ESTUDIANTES CON DISCAPACIDAD AUDITIVA. 5. APOYAR EN LA CREACIÓN DE UN REPOSITORIO DE LAS LECTURAS BÁSICAS DE CADA UNO DE LOS PROGRAMAS ACADÉMICOS DE LA INSTITUCIÓN EN LENGUA DE SEÑAS COLOMBIANA PARA LOS ESTUDIANTES CON DISCAPACIDAD AUDITIVA. 6. APOYAR LA CREACIÓN DE CARTILLAS DE VOCABULARIO EN LENGUA DE SEÑAS COLOMBIANA. 7. APOYAR LA CREACIÓN DE NEOLOGISMOS EN LENGUA DE SEÑAS COLOMBIANA. 8. REALIZAR ACOMPAÑAMIENTO EN CURSO DE LENGUA CASTELLANA PARA PERSONAS SORDAS. 9. APOYAR EN LA CREACIÓN DE VIDEOS INFORMATIVOS PARA LA COMUNIDAD SORDA. 10. APOYAR EN LA INDUCCIÓN A ESTUDIANTES DE PRIMER SEMESTRE CON DISCAPACIDAD AUDITIVA. 11. APOYAR LOS TRABAJOS DE INVESTIGACIÓN REALIZADOS POR LA DIRECCIÓN DE DESARROLLO ESTUDIANTIL.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</si>
  <si>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CO1.REQ.6700251</t>
  </si>
  <si>
    <t>OPSP-VAD-1420-2024</t>
  </si>
  <si>
    <t>https://community.secop.gov.co/Public/Tendering/OpportunityDetail/Index?noticeUID=CO1.NTC.6583281&amp;isFromPublicArea=True&amp;isModal=False</t>
  </si>
  <si>
    <t>MARINA ESMERALDA TORRES ALMEIDA</t>
  </si>
  <si>
    <t>CO1.REQ.6699962</t>
  </si>
  <si>
    <t>OAG-VAD-1419-2024</t>
  </si>
  <si>
    <t>https://community.secop.gov.co/Public/Tendering/OpportunityDetail/Index?noticeUID=CO1.NTC.6584945&amp;isFromPublicArea=True&amp;isModal=False</t>
  </si>
  <si>
    <t>JOAQUÍN ALBERTO POMARES BLAISE</t>
  </si>
  <si>
    <t>CAMILO DAVID QUINTANA GAMARRA</t>
  </si>
  <si>
    <t>LA PRESENTE ORDEN TIENE POR OBJETO: 1) APOYAR EN LA RECOLECCIÓN DE EVIDENCIAS DOCUMENTAL (FÍSICA Y DIGITAL) DEL PROCESO DE AUTOEVALUACIÓN CON FINES DE ACREDITACIÓN INTERNACIONAL ABET POR CALIDAD DEL PROGRAMA DE INGENIERÍA PESQUERA. 2) APOYAR EN LA SISTEMATIZACIÓN DE INFORMACIÓN DOCUMENTAL DEL PROCESO DE AUTOEVALUACIÓN CON FINES DE ACREDITACIÓN INTERNACIONAL ABET POR CALIDAD DEL PROGRAMA DE INGENIERÍA PESQUERA. 3) APOYAR EN LA ORGANIZACIÓN, PLANIFICACIÓN DE REUNIONES CON RESPONSABLES DE LOS RESULTADOS DE APRENDIZAJE ABET DEL PROGRAMA DE INGENIERÍA PESQUERA 4) APOYAR EN LA ORGANIZACIÓN Y PREPARACIÓN DE VISITA EN EL PROCESO DE ACREDITACIÓN INTERNACIONAL POR ALTA CALIDAD DEL PROGRAMA DE INGENIERÍA PESQUERA. 5) APOYAR EN EL DESARROLLO DE REUNIONES PREPARATORIAS PREVIAS A LA VISITA DE PARES DEL PROCESO DE AUTOEVALUACIÓN CON FINES DE ACREDITACIÓN INTERNACIONAL ABET POR CALIDAD DEL PROGRAMA DE INGENIERÍA PESQUERA 6) APOYAR EN LA CONSTRUCCIÓN DE AYUDAS TECNOLÓGICAS, PRESENTACIONES, PLANTILLAS Y FORMATOS REQUERIDOS PARA EL PROCESO DE ASSESSMENT (EN INGLÉS Y ESPAÑOL) PROCESO DE AUTOEVALUACIÓN CON FINES DE ACREDITACIÓN INTERNACIONAL ABET POR CALIDAD DEL PROGRAMA DE INGENIERÍA PESQUERA.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</si>
  <si>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CO1.REQ.6701764</t>
  </si>
  <si>
    <t>OPSP-VAD-1418-2024</t>
  </si>
  <si>
    <t>https://community.secop.gov.co/Public/Tendering/OpportunityDetail/Index?noticeUID=CO1.NTC.6584719&amp;isFromPublicArea=True&amp;isModal=False</t>
  </si>
  <si>
    <t>PEDRO LUIS SALCEDO RAMIREZ</t>
  </si>
  <si>
    <t>BREYNNER DAVID BARRERA LOPEZ</t>
  </si>
  <si>
    <t>LA PRESENTE ORDEN TIENE POR OBJETO: 1. APOYAR EN LA APERTURA, ENTREGA Y CIERRE DEL LABORATORIO DE ANÁLISIS DE DATOS, EL LABORATORIO DE PROCESOS INDUSTRIALES, SALA CAD Y LABORATORIO DE DISEÑO Y FABRICACIÓN DIGITAL EN LOS HORARIOS ESTABLECIDOS PARA LA PRESTACIÓN DE LOS SERVICIOS. 2. APOYAR EN LA ATENCIÓN OPORTUNA DE LAS INQUIETUDES O SOLICITUDES DE LOS DOCENTES PERMANENTES Y/O VISITANTES. 3. CAPACITAR A LOS USUARIOS DE SALAS Y LABORATORIOS EN EL BUEN USO DE LOS EQUIPOS 4. APOYAR EN EL SEGUIMIENTO Y CONTROL DEL INVENTARIO Y ESTADO DE LOS RECURSOS. 5. APOYAR EN LA REVISIÓN BÁSICA Y REPORTE DE ANOMALÍAS EN LOS COMPUTADORES DE LAS SALAS Y LABORATORIOS DE COMPUTO ASIGNADOS. 6. APOYAR EL CUMPLIMIENTO A CABALIDAD DE LOS PROCEDIMIENTOS ESTABLECIDOS PARA LA PRESTACIÓN DE LOS SERVICIOS. 7. APOYAR CON EL REPORTE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QUE SE PROGRAMEN PARA GARANTIZAR LA EFICIENCIA EN LA PRESTACIÓN DE LOS SERVICIOS DEL GRUPO DE RECURSOS EDUCATIVOS Y ADMINISTRACIÓN DE LABORATORIOS, POR EJEMPLO CAPACITACIONES, INVENTARIOS, PROCESOS DE MANTENIMIENTO DE EQUIPOS DEL LABORATORIO, ETC.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</si>
  <si>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CO1.REQ.6701902</t>
  </si>
  <si>
    <t>OAG-VAD-1417-2024</t>
  </si>
  <si>
    <t>https://community.secop.gov.co/Public/Tendering/OpportunityDetail/Index?noticeUID=CO1.NTC.6584705&amp;isFromPublicArea=True&amp;isModal=False</t>
  </si>
  <si>
    <t>JOSE MANUEL BETANCOURT AVILA</t>
  </si>
  <si>
    <t>CO1.REQ.6701719</t>
  </si>
  <si>
    <t>OAG-VAD-1416-2024</t>
  </si>
  <si>
    <t>https://community.secop.gov.co/Public/Tendering/OpportunityDetail/Index?noticeUID=CO1.NTC.6582888&amp;isFromPublicArea=True&amp;isModal=False</t>
  </si>
  <si>
    <t>NICOLE TATIANA GARCIA ALGARIN</t>
  </si>
  <si>
    <t>LA PRESENTE ORDEN TIENE POR OBJETO: 1. DESARROLLAR LAS ACTIVIDADES DE DIAGNÓSTICO, EVALUACIÓN, INTERVENCIÓN CLÍNICA PARA NIÑOS, ADOLESCENTES Y ADULTOS O LOS SERVICIOS QUE DESDE SU ÁREA REQUIERA EL PROGRAMA. 2. APOYAR LAS JORNADAS DE SALUD Y LOS PROYECTOS DE INVESTIGACIÓN DESARROLLADOS DESDE EL PAP. 3. APOYAR LAS ACTIVIDADES DE SEGUIMIENTO A LOS ESTUDIANTES DE PRÁCTICAS ASIGNADOS AL PROGRAMA DE ATENCIÓN PSICOLÓGICA, ACORDE CON LO ESTABLECIDO EN EL DECRETO 780 DE 2016, PARTE 7, CAPÍTULO 1, CAPÍTULO ARTÍCULO 2.7.1.1.13. 4.REGISTRAR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PARÁGRAFO 2).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</si>
  <si>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CO1.REQ.6699667</t>
  </si>
  <si>
    <t>OPSP-VAD-1415-2024</t>
  </si>
  <si>
    <t>https://community.secop.gov.co/Public/Tendering/OpportunityDetail/Index?noticeUID=CO1.NTC.6582686&amp;isFromPublicArea=True&amp;isModal=False</t>
  </si>
  <si>
    <t>ANA KARINA GONZALEZ VIVES </t>
  </si>
  <si>
    <t>LA PRESENTE ORDEN TIENE POR OBJETO: 1. DESARROLLAR DISEÑO GRÁFICO PARA LOS DISTINTOS PROCESOS INSTITUCIONALES (FECHAS ESPECIALES, ANUNCIOS INSTITUCIONALES, MENSUALMENTE SE TRABAJAN POST, ENTRE 20 A 30. 2. REALIZAR DISEÑOS Y DESARROLLOS DE ANIMACIONES REALIZADAS PARA LA UNIVERSIDAD DEL MAGDALENA Y LAS DIFERENTES ACTIVIDADES, TALLERES, INFORMES Y MATERIAL MULTIMEDIA; SE REALIZAN DIFERENTES ANIMACIONES, MOTIONS GRAPHIC Y ELEMENTOS MULTIMEDIA MENSUALMENTE, ENTRE 5 A 10 3. REALIZAR DISEÑO EN LA IMAGEN CORPORATIVA PARA LA UNIVERSIDAD DEL MAGDALENA Y SU DIVULGACIÓN COMO ELEMENTOS DE MERCHANDISING PARA LAS DIFERENTES ÁREAS Y/O EVENTOS INSTITUCIONALES, ENTRE 10 A 15 4. APOYAR EN LOS PROCESOS DE GESTIÓN DE LA CALIDAD, TALES COMO INFORMES SEMESTRALES DE LOS AVANCES DE LA UNIVERSIDAD DEL MAGDALENA; ENTRE ELLOS GRÁFICOS Y ENTRE 3 A 5. 5. APOYAR EN EL FORTALECIMIENTO DE GESTIÓN DE LA CALIDAD “SISTEMA COGUI”; DISEÑOS Y DOCUMENTOS NECESARIOS MENSUALES ENTRE 2 A 3 6. PRESENTAR LOS INFORMES QUE SEAN REQUERIDOS POR EL SUPERVISOR DE LA ORDEN SE MOSTRARÁ LA CANTIDAD DE MATERIAL GRÁFICO DURANTE EL MES: BANNERS: ENTRE 60 Y 80 BANNER PARA LA PÁGINA Y LAS IMÁGENES DE PORTADA DE LAS DIFERENTES REDES DE LA UNIVERSIDAD. ANIMACIONES: ENTRE 50 Y 60 ANIMACIONES DONDE SE INCLUYEN MOTIONS GRAPHIC, ANIMACIONES, ELEMENTOS PARA LA, MULTIMEDIA Y LOS SITIOS WEB DE LA PÁGINA DE LA UNIVERSIDAD DEL MAGDALENA ILUSTRACIONES: ENTRE 10 Y 20 REALIZADOS INFOGRAFÍAS: ENTRE 30 Y 40. CRONOGRAMAS: ENTRE 15 A 20 REALIZADOS, POST: ENTRE 120 Y 150 ,LOS CUALES INCLUYEN FECHAS ESPECIALES, ANUNCIOS INSTITUCIONALES, HISTORIAS: ENTRE 60 Y 90 REALIZADOS . ELEMENTOS WEB: ENTRE 10 Y 40 REALIZADOS. FECHAS ESPECIALES: ENTRE 70 Y 100 REALIZADOS, GRÁFICOS INSTITUCIONALES: ENTRE 10 Y 20 REALIZADOS, AGENDAS: ENTRE 5 Y 10 REALIZADOS.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</si>
  <si>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CO1.REQ.6699555</t>
  </si>
  <si>
    <t>OPSP-VAD-1414-2024</t>
  </si>
  <si>
    <t>https://community.secop.gov.co/Public/Tendering/OpportunityDetail/Index?noticeUID=CO1.NTC.6582667&amp;isFromPublicArea=True&amp;isModal=False</t>
  </si>
  <si>
    <t>PAULA MARCELA PINEDO CARRASCAL</t>
  </si>
  <si>
    <t>ANTONIO DE JESUS FORERO GRANADOS</t>
  </si>
  <si>
    <t>LA PRESENTE ORDEN TIENE POR OBJETO: 1. IDENTIFICAR CONTRIBUYENTES, Y LOS AGENTES OBLIGADOS A RETENER O EXIGIR EL PAGO DEL TRIBUTO. 2. RECOPILAR, CONSOLIDAR Y CONFRONTAR LA INFORMACIÓN DE LAS ENTIDADES PARA INICIAR EL PROCESO DE APOYO EN LA FISCALIZACION DE LAS ESTAMPILLAS DEPARTAMENTALES,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LAS AUDITORIAS REALIZADAS POR EL SUJETO ACTIVO (GOBERNACION DEL MAGDALENA) CONTRA LOS ARCHIVOS QUE REPOSAN EN LA OFICINA DE ESTAMPILLA. 6. ALIMENTAR LA MATRIZ DE INFORMACIÓN A FIN DE DEPURAR LOS RESULTADOS FINANCIEROS DE LA INVESTIGACIÓN. 7. CLASIFICAR LA INFORMACIÓN FINANCIERA Y DOCUMENTAL A FIN DE REMITIRLA AL ABOGADO, QUIEN JUNTO CON LA COORDINADORA SEÑALARÁN LAS ACCIONES A SEGUIR. 8. ADELANTAR LAS GESTIONES INSTRUIDAS POR LA COORDINACIÓN UNA VEZ SE HUBIERE RECIBIDO RESPUESTA DE LA AMPLIACIÓN DE LA INFORMACIÓN SOLICITADA A LAS ENTIDADES. 9. CONFRONTAR LA INFORMACIÓN PROVISTA POR LA ENTIDAD VS LA INFORMACIÓN RECIBIDA A FIN DE ESTABLECER EL HALLAZGO DE TIPO FISCAL. 10. REALIZAR LAS ACTIVIDADES REQUERIDAS PARA CONFORMAR LAS MESAS DE TRABAJO. 11. REALIZAR SEGUIMIENTO AL CUMPLIMIENTO DE LOS COMPROMISOS ADQUIRIDOS EN LA MESA DE TRABAJO. 12. APOYAR A LAS ENTIDADES AGENTES RETEDORAS EN EL PROCESO DE FISCALIZACION DE LAS ESTAMPILLAS DEPARTAMENTALES. 13. ASISTIR A LAS REUNIONES, CAPACITACIONES Y/O MESAS DE TRABAJO PROGRAMADAS. 14. VERIFICAR QUE LAS ENTIDADES RETENEDORAS CUMPLAN CON EL PROCESO DE LIQUIDAR, RETENER, DECLARAR Y GIRAR LAS ESTAMPILLAS DEPARTAMENTALES. 15. ASESORAR Y APOYAR EL DESARROLLO DE ACCIONES ENCAMINADAS AL PLAN DE MEJORAMIENTO DEL RECAUDO DE LOS RECURSOS Y LOS REGISTROS DE INFORMACIÓN DE LA ESTAMPILLA EN BENEFICIO DE LA UNIVERSIDAD. 16. ELABORAR Y EMITIR INFORME FINAL DE LAS ENTIDADES AUDITADAS A LA COORDINACIÓN DE LA OFICINA. 17. LLEVAR LA BITÁCORA EN EL SISTEMA DE CADA ENTIDAD VERIFICADA.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</si>
  <si>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CO1.REQ.6699419</t>
  </si>
  <si>
    <t>OPSP-VAD-1413-2024</t>
  </si>
  <si>
    <t>https://community.secop.gov.co/Public/Tendering/OpportunityDetail/Index?noticeUID=CO1.NTC.6582653&amp;isFromPublicArea=True&amp;isModal=False</t>
  </si>
  <si>
    <t>MARIA JOSE RAMOS JIMENEZ</t>
  </si>
  <si>
    <t>LA PRESENTE ORDEN TIENE POR OBJETO: 1. APOYAR EN LA EVALUACIÓN DEL DESEMPEÑO DE LOS ASESORES ASIGNADOS AL PROYECTO “PROGRAMA DE ATENCIÓN PSICOLÓGICA (PAP)”. 2. APOYAR EN LA VERIFICACIÓN DEL CUMPLIMIENTO DE OBJETIVOS PLANTEADOS EN EL PROGRAMA DE ATENCIÓN PSICOLÓGICA A NIVEL DE EXTENSIÓN Y PROYECCIÓN DE LOS SERVICIOS HACIA LA COMUNIDAD ACADÉMICA Y DE INFLUENCIA DE LA UNIVERSIDAD DEL MAGDALENA. 3. APOYAR LA COORDINACIÓN DE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APOYAR LAS ACTIVIDADES DE SEGUIMIENTO A LOS ESTUDIANTES DE PRÁCTICAS ASIGNADOS AL PROGRAMA DE ATENCIÓN PSICOLOGICA, ACORDE CON LO ESTABLECIDO EN EL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APOYAR EL CUMPLIMIENTO DE LAS ORIENTACIONES DE LA UNIVERSIDAD EN ASPECTOS RELACIONADOS CON PLANES CURRICULARES, ESTRATEGIAS PEDAGÓGICAS Y DE EVALUACIÓN FORMATIVA (DECRETO 780 DE 2016, PARTE 7, CAPÍTULO 1, ARTÍCULO 2.7.1.1.17 PARÁGRAFO 2). 10. VERIFICAR QUE LOS PROCESOS Y MANUALES ORGANIZACIONALES DEL PROGRAMA QUE EXISTEN SE CUMPLAN. "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</si>
  <si>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CO1.REQ.6699322</t>
  </si>
  <si>
    <t>OPSP-VAD-1412-2024</t>
  </si>
  <si>
    <t>https://community.secop.gov.co/Public/Tendering/OpportunityDetail/Index?noticeUID=CO1.NTC.6582725&amp;isFromPublicArea=True&amp;isModal=False</t>
  </si>
  <si>
    <t>STEFFAN ANDERSON VERGARA TORRES</t>
  </si>
  <si>
    <t>CO1.REQ.6699310</t>
  </si>
  <si>
    <t>OAG-VAD-1411-2024</t>
  </si>
  <si>
    <t>https://community.secop.gov.co/Public/Tendering/OpportunityDetail/Index?noticeUID=CO1.NTC.6582532&amp;isFromPublicArea=True&amp;isModal=False</t>
  </si>
  <si>
    <t>DAVID NUMAN FLORIAN</t>
  </si>
  <si>
    <t>MARTIN JOSE LLANOS PERTUZ</t>
  </si>
  <si>
    <t>LA PRESENTE ORDEN TIENE POR OBJETO: 1. APOYAR EN LA APERTURA, ENTREGA Y CIERRE DE LAS SALAS Y LABORATORIOS DE FINANZAS Y MERCADEO ASIGNADOS EN LOS HORARIOS ESTABLECIDOS PARA LA PRESTACIÓN DE LOS SERVICIOS. 2. APOYAR EN LA ATENCIÓN OPORTUNA DE LAS INQUIETUDES O SOLICITUDES DE LOS DOCENTES PERMANENTES Y/O VISITANTES. 3. CAPACITAR A LOS USUARIOS DE SALAS Y LABORATORIOS DE FINANZAS Y MERCADEO EN EL BUEN USO DE LOS EQUIPOS DE CÓMPUTO. 4. APOYAR EN EL SEGUIMIENTO Y CONTROL DEL INVENTARIO Y ESTADO DE LOS RECURSOS. 5. APOYAR EN LA REVISIÓN BÁSICA Y REPORTE DE ANOMALÍAS EN LOS COMPUTADORES DE LAS SALAS Y LABORATORIOS DE FINANZAS Y MERCADEO. 6. APOYAR EL CUMPLIMIENTO A CABALIDAD DE LOS PROCEDIMIENTOS ESTABLECIDOS PARA LA PRESTACIÓN DE LOS SERVICIOS. 7. APOYAR CON EL REPORTE OPORTUNO SOBRE SITUACIONES QUE AFECTEN EL DESARROLLO DE LAS ACTIVIDADES EN LOS LABORATORIOS DE FINANZAS Y MERCADEO.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DE FINANZAS Y MERCADEO TALES COMO: PRUEBAS, CAPACITACIONES, SEMINARIOS, REUNIONES ADMINISTRATIVAS PARA GARANTIZAR LA EFICIENCIA EN LA PRESTACIÓN DE LOS SERVICIOS DEL GRUPO DE RECURSOS EDUCATIVOS Y ADMINISTRACIÓN DE LABORATORIOS 11.APOYAR EN LA VERIFICACIÓN PERIÓDICA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</si>
  <si>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CO1.REQ.6699170</t>
  </si>
  <si>
    <t>OAG-VAD-1410-2024</t>
  </si>
  <si>
    <t>https://community.secop.gov.co/Public/Tendering/OpportunityDetail/Index?noticeUID=CO1.NTC.6584419&amp;isFromPublicArea=True&amp;isModal=False</t>
  </si>
  <si>
    <t>JUAN MANUEL LORA FONTALVO</t>
  </si>
  <si>
    <t>LA PRESENTE ORDEN TIENE POR OBJETO: 1.​​ APOYAR EN LAS REUNIONES TÉCNICAS Y DE SEGUIMIENTO EN QUE SEAN REQUERIDOS POR PARTE DEL EQUIPO TÉCNICO DE LOS PROYECTOS. 2. REALIZAR VISITAS DE CAMPO EN LOS LUGARES DE EJECUCIÓN DE LOS PROYECTOS EN LOS MUNICIPIOS BENEFICIADOS POR LOS PROYECTOS, CON EL FIN DE APOYAR EN LA INSPECCIÓN, VERIFICACIÓN Y COORDINACIÓN DE LA PREPARACIÓN DE SUELOS, SIEMBRA Y COSECHA DE PRODUCTOS AGRÍCOLAS ESPECÍFICOS EN LOS MUNICIPIOS BENEFICIADOS. 3. APOYAR EN SITIO LA RECOLECCIÓN DE DATOS, CÁLCULO DE CANTIDADES Y COSTOS DE LOS MATERIALES Y MANO DE OBRA NECESARIA PARA PROYECTOS AGRÍCOLAS. 4. REALIZAR VISITAS DE CAMPO, CON EL FIN DE APOYAR LA ASESORÍA A LOS BENEFICIARIOS ASIGNADOS PARA LA IMPLEMENTACIÓN Y MANTENIMIENTO DE BUENAS PRÁCTICAS AGRÍCOLAS, EN LOS CULTIVOS DE LOS BENEFICIARIOS DEL PROYECTO ORIENTAR, VERIFICAR Y RECOMENDAR LA SEÑALIZACIÓN LOS LUGARES DE SIEMBRA DE LAS PARCELAS ASIGNADAS QUE SERÁN ESTABLECIDAS EN EL MARCO DEL PRESENTE PROYECTO 5. APOYAR EN EL ESTABLECIMIENTO DE SISTEMAS ARTESANALES DE RIEGO PARA LOS CULTIVOS ESTABLECIDOS. 6. ORIENTAR A LOS BENEFICIARIOS ASIGNADOS PARA LA SIEMBRA DE LOS DIFERENTES CULTIVOS QUE SERÁN ENTREGADAS EN EL MARCO DE LA EJECUCIÓN DEL CONTRATO. 7. REALIZAR LAS VISITAS DE ACOMPAÑAMIENTO TÉCNICAS PERIÓDICAS A LOS BENEFICIARIOS DE LOS MUNICIPIOS CONFORME A LO ESTABLECIDO EN EL PROYECTO. 8. ACOMPAÑAR EL PROCESO DE ENTREGAS DE LOS INSUMOS, MATERIALES, EQUIPOS Y SERVICIOS Y HACER SEGUIMIENTO AL BUEN USO DE DICHOS BIENES DURANTE LA VIGENCIA DEL CONTRATO.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</si>
  <si>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CO1.REQ.6701151</t>
  </si>
  <si>
    <t>OAG-VAD-1409-2024</t>
  </si>
  <si>
    <t>https://community.secop.gov.co/Public/Tendering/OpportunityDetail/Index?noticeUID=CO1.NTC.6584140&amp;isFromPublicArea=True&amp;isModal=False</t>
  </si>
  <si>
    <t>MARVIN ALEXI GARCIA RODRIGUEZ</t>
  </si>
  <si>
    <t>CO1.REQ.6701018</t>
  </si>
  <si>
    <t>OAG-VAD-1408-2024</t>
  </si>
  <si>
    <t>https://community.secop.gov.co/Public/Tendering/OpportunityDetail/Index?noticeUID=CO1.NTC.6584041&amp;isFromPublicArea=True&amp;isModal=False</t>
  </si>
  <si>
    <t>MARVI LAIDYS CAICEDO OSPINA</t>
  </si>
  <si>
    <t>CO1.REQ.6700677</t>
  </si>
  <si>
    <t>OAG-VAD-1407-2024</t>
  </si>
  <si>
    <t>https://community.secop.gov.co/Public/Tendering/OpportunityDetail/Index?noticeUID=CO1.NTC.6583880&amp;isFromPublicArea=True&amp;isModal=False</t>
  </si>
  <si>
    <t>HEYNER ALONSO CARROL PINEDA</t>
  </si>
  <si>
    <t>CO1.REQ.6700807</t>
  </si>
  <si>
    <t>OAG-VAD-1406-2024</t>
  </si>
  <si>
    <t>https://community.secop.gov.co/Public/Tendering/OpportunityDetail/Index?noticeUID=CO1.NTC.6583919&amp;isFromPublicArea=True&amp;isModal=False</t>
  </si>
  <si>
    <t>WALDIR MANGA BARROS</t>
  </si>
  <si>
    <t>CO1.REQ.6700518</t>
  </si>
  <si>
    <t>OAG-VAD-1405-2024</t>
  </si>
  <si>
    <t>https://community.secop.gov.co/Public/Tendering/OpportunityDetail/Index?noticeUID=CO1.NTC.6583803&amp;isFromPublicArea=True&amp;isModal=False</t>
  </si>
  <si>
    <t xml:space="preserve">RONALD ROJAS DUICA </t>
  </si>
  <si>
    <t>MARIA DEL CARMEN PINZON MAHECHA</t>
  </si>
  <si>
    <t>LA PRESENTE ORDEN TIENE POR OBJETO: 1. APOYAR A LA DIRECCIÓN FINANCIERA EN EL SEGUIMIENTO Y ANÁLISIS DE INDICADORES DE GESTIÓN FINANCIERO. 2. APOYAR A LA DIRECCIÓN FINANCIERA EN LAS ACTIVIDADES DEL SISTEMA DE GESTIÓN DE CALIDAD DEL PROCESO FINANCIERO BAJO LA NORMA ISO 9001:2015. 3. APOYAR A LA DIRECCIÓN FINANCIERA EN EL CONTROL Y SEGUIMIENTO DE LOS MAPAS DE RIESGOS DEL PROCESO FINANCIERO. 4. ASESORAR A LA DIRECCIÓN FINANCIERA EN LA ELABORACIÓN Y PRESENTACIÓN DE INFORMES ANTE EL GRUPO DE SISTEMA DE GESTIÓN DE LA CALIDAD. 5. APOYAR A LA DIRECCIÓN FINANCIERA EN LA ACTUALIZACIÓN DE LOS PROCEDIMIENTOS, GUÍAS, INSTRUCTIVOS Y MANUALES DE LA GESTIÓN FINANCIERA 6. ASESORAR A LA DIRECCIÓN FINANCIERA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</si>
  <si>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CO1.REQ.6700328</t>
  </si>
  <si>
    <t>OPSP-VAD-1404-2024</t>
  </si>
  <si>
    <t>https://community.secop.gov.co/Public/Tendering/OpportunityDetail/Index?noticeUID=CO1.NTC.6577229&amp;isFromPublicArea=True&amp;isModal=False</t>
  </si>
  <si>
    <t>GISELL GRAVINI PORRAS</t>
  </si>
  <si>
    <t>LA PRESENTE ORDEN TIENE POR OBJETO: 1. PRESENTAR EL PLAN DE TRABAJO DE ACTIVIDADES A DESARROLLAR, DETALLANDO OBJETIVOS, FECHAS, METODOLOGÍA, METAS, INDICADORES ACORDES CON LAS DIRECTRICES IMPARTIDAS POR EL DIRECTOR DE DESARROLLO ESTUDIANTIL QUE DE RESPUESTA A LAS ACTIVIDADES POR LAS CUALES FUE CONTRATADA. 2. PRESTAR SERVICIO DE INTERPRETACIÓN EN LENGUA DE SEÑAS COLOMBIANA Y CASTELLANO A LA COMUNIDAD ESTUDIANTIL (SORDOS Y OYENTES) 3. REALIZAR ACOMPAÑAMIENTO A ESTUDIANTES CON DISCAPACIDAD AUDITIVA EN SUS ACTIVIDADES ACADÉMICAS DURANTE EL SEMESTRE DE 2024-II. 4. 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6.REALIZAR ACOMPAÑAMIENTO DE ACTIVIDADES EXTRA-CLASE CON LOS ESTUDIANTES CON DISCAPACIDAD AUDITIVA DE LA UNIVERSIDAD DEL MAGDALENA. 7. REALIZAR INFORMES MENSUALES DE RETROALIMENTACIÓN DEL ACOMPAÑAMIENTO REALIZADO. 8. ASISTIR A LAS REUNIONES, TALLERES Y CAPACITACIONES PROGRAMADAS POR LA DIRECCIÓN DE DESARROLLO ESTUDIANTIL, PREVIA COORDINACIÓN CON EL SUPERVISOR (A) DE LA ORDEN. 9. REALIZAR ACOMPAÑAMIENTO EN EVENTOS INSTITUCIONALES COMO INTÉRPRETE DE LENGUA DE SEÑAS COLOMBIANA. 10. REALIZAR ACTIVIDADES COMO INTÉRPRETE DE LENGUA DE SEÑAS COLOMBIANA EN LAS GRABACIONES DEL CAMPUS TV.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</si>
  <si>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CO1.REQ.6693573</t>
  </si>
  <si>
    <t>OAG-VAD-1403-2024</t>
  </si>
  <si>
    <t>https://community.secop.gov.co/Public/Tendering/OpportunityDetail/Index?noticeUID=CO1.NTC.6576654&amp;isFromPublicArea=True&amp;isModal=False</t>
  </si>
  <si>
    <t>RUTH ELENA NIETO BENJUMEA</t>
  </si>
  <si>
    <t>LA PRESENTE ORDEN TIENE POR OBJETO: 1. PRESENTAR EL PLAN DE TRABAJO DE ACTIVIDADES A DESARROLLAR, DETALLANDO OBJETIVOS, FECHAS, METODOLOGÍA, METAS, INDICADORES ACORDES CON LAS DIRECTRICES IMPARTIDAS POR LA DIRECTORA DE DESARROLLO ESTUDIANTIL QUE DE RESPUESTA A LAS ACTIVIDADES PARA LAS CUALES FUE CONTRATADA. 2. APOYAR A LA DIRECCIÓN DE DESARROLLO ESTUDIANTIL EN LA ADMINISTRACIÓN DEL CENTRO PARA EL LIDERAZGO ESTUDIANTIL, QUE TIENE COMO FINALIDAD LOGRAR LA INTEGRACIÓN DE LAS ORGANIZACIONES, COLECTIVOS, MOVIMIENTOS Y/O GRUPOS ESTUDIANTILES Y ADICIONALMENTE PODRÁN APOYARSE PARA LA PROPICIACIÓN DE ESPACIOS DE DIÁLOGO, PLANEACIÓN, CREACIÓN Y CO-CREACIÓN DE SUS ESTRATEGIAS, PROYECTOS E INICIATIVAS. 3. APOYAR EN LA VERIFICACIÓN DEL DILIGENCIAMIENTO OPORTUNO DE LOS FORMATOS ESTABLECIDOS POR LA DIRECCIÓN DE DESARROLLO ESTUDIANTIL EN EL SISTEMA DE GESTIÓN DE LA CALIDAD Y OTROS PROCESOS, PARA EL REGISTRO DE TODAS LAS ACTIVIDADES QUE SE REALICEN. 4. APOYAR A LA DIRECCIÓN DE DESARROLLO ESTUDIANTIL EN LA ORGANIZACIÓN Y DIGITALIZACIÓN DE LA DOCUMENTACIÓN PERTENECIENTE A LAS ESTRATEGIAS DE PARTICIPACIÓN ESTUDIANTIL. 5. REALIZAR INFORMES ASOCIADOS AL APROVECHAMIENTO DEL CENTRO PARA EL LIDERAZGO ESTUDIANTIL POR PARTE DE LOS ESTUDIANTES. 6. ASISTIR A LAS REUNIONES DE PLANEACIÓN, SEGUIMIENTO Y EVALUACIÓN CONVOCADAS POR LA DIRECTORA DE DESARROLLO ESTUDIANTIL, PREVIO ACUERDO Y AVISO DEL (LA) SUPERVISOR (A) DE LA PRESENTE ORDEN. 7. ENTREGAR DE MANERA OPORTUNA Y BAJO SU RESPONSABILIDAD LOS INFORMES QUE SE LE SOLICITEN QUE SEAN DE SU COMPETENCIA PARA SER PRESENTADOS EN OTRAS DEPENDENCIAS.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</si>
  <si>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CO1.REQ.6693085</t>
  </si>
  <si>
    <t>OPSP-VAD-1402-2024</t>
  </si>
  <si>
    <t>https://community.secop.gov.co/Public/Tendering/OpportunityDetail/Index?noticeUID=CO1.NTC.6576460&amp;isFromPublicArea=True&amp;isModal=False</t>
  </si>
  <si>
    <t>HUGO DAVID DURAN GAMARRA</t>
  </si>
  <si>
    <t>LA PRESENTE ORDEN TIENE POR OBJETO: 1. APOYAR EN EL SEGUIMIENTO AL INVENTARIO DE LOS INSUMOS NECESARIOS PARA EL FUNCIONAMIENTO DE LOS LABORATORIOS DEL PROGRAMA DE ANTROPOLOGÍA (ARQUEOLOGÍA Y BIOANTROPLOGÍA). 2. APOYAR EN LA  REVISIÓN Y VERIFICACIÓN DEL CUMPLIMIENTO DE LOS PROTOCOLOS PARA INGRESAR Y USAR LOS ELEMENTOS DE LOS LABORATORIOS. 3. APOYAR LA REALIZACIÓN DE LAS JORNADAS DE DIVULGACIÓN DE LOS PROCESOS INVESTIGATIVOS QUE SE REALIZAN EN LOS LABORATORIOS. 4. APOYAR EN EL ACCESO A LOS DOCENTES, ESTUDIANTES Y PERSONAS EN GENERAL DE LA COMUNIDAD UNIVERSITARIA Y SAMARIA CON EL RESPECTIVO PERMISO. 5. APOYAR EN LA REALIZACIÓN DEL CALENDARIO DE DISPONIBILIDAD DE LOS LABORATORIOS.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</si>
  <si>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CO1.REQ.6692933</t>
  </si>
  <si>
    <t>OAG-VAD-1401-2024</t>
  </si>
  <si>
    <t>https://community.secop.gov.co/Public/Tendering/OpportunityDetail/Index?noticeUID=CO1.NTC.6576327&amp;isFromPublicArea=True&amp;isModal=False</t>
  </si>
  <si>
    <t>EDWIN DAVID ROSADO FLOREZ</t>
  </si>
  <si>
    <t>LA PRESENTE ORDEN TIENE POR OBJETO: 1. BRINDAR ORIENTACIÓN A LOS USUARIOS SOBRE EL ACCESO A LOS SERVICIOS DE BIBLIOTECA. 2. BRINDAR ASISTENCIA A LOS USUARIOS EN LA ELECCIÓN DE MATERIALES Y RECURSOS, ADAPTANDO LA AYUDA SEGÚN LAS NECESIDADES INDIVIDUALES DE CADA UNO. 3. APOYAR EN EL ACOMPAÑAMIENTO PERSONALIZADO A USUARIOS CON DISCAPACIDAD. 4. APOYAR A LOS USUARIOS EN EL PRÉSTAMO Y DEVOLUCIÓN DE MATERIALES BIBLIOGRÁFICOS. 5. APOYAR EN LA GESTIÓN DE PRÉSTAMO DE COMPUTADORES DE CONSULTA EN SALAS VIRTUALES. 6. APOYAR EN LA RESOLUCIÓN DE PROBLEMAS QUE PUEDAN SURGIR ENTRE LOS USUARIOS EN RELACIÓN CON EL USO DE LOS SERVICIOS O RECURSOS DE LA BIBLIOTECA. 7. APOYAR EN LA ORGANIZACIÓN DE COLECCIONES EN LAS ESTANTERÍAS PARA ASEGURAR SU ORDEN Y ACCESIBILIDAD Y APOYAR LAS JORNADAS DE INVENTARIOS. 8. APOYAR EN LA IDENTIFICACIÓN Y REPARACIÓN DE EJEMPLARES DETERIORADOS Y EN LA PREPARACIÓN DE MATERIALES ADQUIRIDOS POR COMPRA O DONACIÓN. 9. APOYAR EN LA PLANIFICACIÓN Y EJECUCIÓN DE EVENTOS CULTURALES. 10. APOYAR LA DIFUSIÓN DE SERVICIOS Y ACTIVIDADES DE LA BIBLIOTECA EN REDES SOCIALES. 11. APOYAR EN LA ELABORACIÓN DE INFORMES Y ESTADÍSTICAS. 12. APOYAR EN LA DIGITALIZACIÓN DE ARCHIVOS CORPES Y EN EL AUTOARCHIVO EN EL REPOSITORIO DIGITAL INSTITUCIONAL. 13. APOYAR EL PROCESO DE FORMACIÓN DE USUARIOS SOBRE EL USO DE BASES DE DATOS ACADÉMICAS Y DE INVESTIGACIÓN, GESTORES BIBLIOGRÁFICOS, REPOSITORIO DIGITAL INSTITUCIONAL, LEGANTO Y OTRAS HERRAMIENTAS. 14. APOYAR EN LA SUPERVISIÓN DEL COMPORTAMIENTO DE LOS USUARIOS PARA MANTENER UN AMBIENTE DE ESTUDIO ADECUADO. 15. APOYAR LA CONSTRUCCIÓN DE CURSOS VIRTUALES OFRECIDOS POR LA BIBLIOTECA EN EL BLOQUE 10.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</si>
  <si>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CO1.REQ.6692745</t>
  </si>
  <si>
    <t>OAG-VAD-1400-2024</t>
  </si>
  <si>
    <t>https://community.secop.gov.co/Public/Tendering/OpportunityDetail/Index?noticeUID=CO1.NTC.6576215&amp;isFromPublicArea=True&amp;isModal=False</t>
  </si>
  <si>
    <t>SILENYS MARGARITA RESTREPO OÑATE</t>
  </si>
  <si>
    <t>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APOYAR EL DISEÑO, LA REALIZACIÓN Y DIGITALIZACIÓN DE PLANOS EN 2D Y 3D Y REVISIÓN TÉCNICA DE LOS PROYECTOS COORDINADOS DESDE EL GRUPO DE INFRAESTRUCTURA Y PLANTA FÍSICA. 5. APOYAR AL GRUPO DE INFRAESTRUCTURA Y PLANTA FÍSICA EN LA ELABORACIÓN, ANÁLISIS Y REVISIÓN DE PRECIOS UNITARIOS. 6. APOYAR AL GRUPO DE INFRAESTRUCTURA Y PLANTA FÍSICA EN LA ELABORACIÓN, ANÁLISIS Y REVISIÓN DE PRESUPUESTOS Y PROGRAMACIÓN DE PROYECTOS. 7. ELABORAR INFORMES DE DIAGNÓSTICO. 8. APOYAR AL GRUPO DE INFRAESTRUCTURA EN LA PROYECCIÓN DE DIFERENTES ACTAS (INICIO, SUSPENSIÓN, TERMINACIÓN, LIQUIDACIÓN, PAGO). 9. APOYAR AL GRUPO DE INFRAESTRUCTURA Y PLANTA FÍSICA EN LA REVISIÓN DE INFORMES DE INTERVENTORÍA. 10. APOYAR AL GRUPO DE INFRAESTRUCTURA Y PLANTA FÍSICA EN LA ELABORACIÓN Y REVISIÓN DE INFORMES DE SUPERVISIÓN. 11. ASESORAR Y APOYAR LOS PROCESOS DE CONTRATACIÓN DE OBRAS CIVILES EN LA ETAPA PRE 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</si>
  <si>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CO1.REQ.6692657</t>
  </si>
  <si>
    <t>OPSP-VAD-1399-2024</t>
  </si>
  <si>
    <t>https://community.secop.gov.co/Public/Tendering/OpportunityDetail/Index?noticeUID=CO1.NTC.6577555&amp;isFromPublicArea=True&amp;isModal=False</t>
  </si>
  <si>
    <t>RAFAEL DE JESUS CABRERA BRICEÑO</t>
  </si>
  <si>
    <t>CO1.REQ.6694401</t>
  </si>
  <si>
    <t>OAG-VAD-1398-2024</t>
  </si>
  <si>
    <t>https://community.secop.gov.co/Public/Tendering/OpportunityDetail/Index?noticeUID=CO1.NTC.6577628&amp;isFromPublicArea=True&amp;isModal=False</t>
  </si>
  <si>
    <t>CARLOS LUIS FONSECA MENDOZA</t>
  </si>
  <si>
    <t>CO1.REQ.6693957</t>
  </si>
  <si>
    <t>OAG-VAD-1397-2024</t>
  </si>
  <si>
    <t>https://community.secop.gov.co/Public/Tendering/OpportunityDetail/Index?noticeUID=CO1.NTC.6577273&amp;isFromPublicArea=True&amp;isModal=False</t>
  </si>
  <si>
    <t>KATHERINE OLIVOS COLLANTES</t>
  </si>
  <si>
    <t>ENEL JESUS NIETO ROPAIN</t>
  </si>
  <si>
    <t>LA PRESENTE ORDEN TIENE POR OBJETO: 1. APOYAR CON LOS REQUERIMIENTOS DE ESTUDIANTES Y DOCENTES QUE HAGAN USO DEL LIIC. 2. APOYAR EN LA EJECUCIÓN DE LOS ENSAYOS QUE SE REALIZAN EN EL LIIC PARA PRÁCTICAS ACADÉMICAS. 3. APOYAR CON LA OPERACIÓN DE EQUIPOS ESPECIALIZADOS DURANTE LAS PRÁCTICAS ACADÉMICAS, DE INVESTIGACIÓN Y EXTENSIÓN. 4. APOYAR EN LA ORGANIZACIÓN DEL ELEMENTOS Y MATERIALES DEL LABORATORIO. 5. APOYAR EN LA PREPARACIÓN DEL LABORATORIO PARA EL DESARROLLO DE LAS PRÁCTICAS Y SERVICIOS REQUERIDOS EN EL MISMO, DE ACUERDO CON LA PROGRAMACIÓN QUE SEA ESTABLECIDA. 6. APOYAR EN LA ATENCIÓN DE LAS NECESIDADES DE LOS ESTUDIANTES DE LA MAESTRÍA EN INGENIERÍA. 7. APOYAR LA LIMPIEZA Y MANTENIMIENTO GENERAL A LOS EQUIPOS DEL LABORATORIO. 8. APOYAR EN LA TOMA DE DATOS DE CAMPO EN LOS POZOS DE MONITOREO DE AGUA SUBTERRÁNEA. 9. APOYAR EN LA ATENCIÓN PARA EL PRÉSTAMO DE EQUIPOS E INSUMOS DE TOPOGRAFÍA.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</si>
  <si>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CO1.REQ.6693888</t>
  </si>
  <si>
    <t>OAG-VAD-1396-2024</t>
  </si>
  <si>
    <t>https://community.secop.gov.co/Public/Tendering/OpportunityDetail/Index?noticeUID=CO1.NTC.6576940&amp;isFromPublicArea=True&amp;isModal=False</t>
  </si>
  <si>
    <t>XAVIER ALEXANDER MEJIA ZAGARRA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</si>
  <si>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CONTRATADO. 2. APOYAR Y ASESORAR LA IMPLEMENTACIÓN DE ESTRATEGIAS DE PROMOCIÓN DE LOS SERVICIOS Y ACTIVIDADES DE BIENESTAR UNIVERSITARIO CON LA POBLACIÓN DIVERSA DE LA UNIVERSIDAD DEL MAGDALENA. 3. APOYAR Y ASESORAR LA PROMOCIÓN DE PROGRAMAS DE CAPACITACIÓN QUE CONSISTE EN VISIBILIZAR TEMÁTICAS DE IDENTIDAD DE GÉNERO, Y LA REPRESENTACIÓN DE LA COMUNIDAD DIVERSA 4. APOYAR Y ASESORAR LAS RUTAS DE ATENCIÓN, ACOMPAÑAMIENTO Y SENSIBILIZACIÓN HACIA LA COMUNIDAD UNIVERSITARIA QUE PERMITA MEJORAR LA INCLUSIÓN, PERMANENCIA Y CONVIVENCIA DE LAS PERSONAS QUE SE RECONOCEN E IDENTIFICAN DIVERSA. 5. APOYAR LAS ACTIVIDADES LIDERADAS POR EL COORDINADOR DE ÁREA, EN EL CUMPLIMIENTO DE METAS DEFINIDAS EN EL PLAN DE ACCIÓN Y PLAN DE DESARROLLO INSTITUCIONAL EN RELACIÓN A LA ATENCIÓN DE LA POBLACIÓN DIVERSA. 6. ENTREGAR DE MANERA OPORTUNA Y BAJO SU RESPONSABILIDAD LOS INFORMES QUE SE LE SOLICITEN PARA SER PRESENTADOS EN OTRAS DEPENDENCIAS. 7. DILIGENCIAR OPORTUNAMENTE TODOS LOS FORMATOS ESTABLECIDOS POR BIENESTAR UNIVERSITARIO EN EL SISTEMA DE GESTIÓN DE LA CALIDAD Y OTROS PROCESOS, PARA EL REGISTRO DE TODAS LAS ACTIVIDADES QUE SE REALICEN. 8. APOYAR EN LA PARTICIPACIÓN DE LOS DIFERENTES EVENTOS REALIZADOS POR LA DIRECCIÓN DE BIENESTAR UNIVERSITARIO: BIENVENIDA A LOS ESTUDIANTES Y DÍA DE LA FAMILIA.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</si>
  <si>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CO1.REQ.6693604</t>
  </si>
  <si>
    <t>OPSP-VAD-1395-2024</t>
  </si>
  <si>
    <t>https://community.secop.gov.co/Public/Tendering/OpportunityDetail/Index?noticeUID=CO1.NTC.6576204&amp;isFromPublicArea=True&amp;isModal=False</t>
  </si>
  <si>
    <t>TANIA VANESSA MARIN CASTILLO</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</si>
  <si>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CONTRATADA. 2. APOYAR EN LA RECEPCIÓN E INGRESO DE LOS NIÑOS Y NIÑAS AL CENTRO, ASÍ COMO LA ORIENTACIÓN DE LOS PADRES EN LOS SERVICIOS QUE SE OFRECEN EN EL CENTRO DE ATENCIÓN INTEGRAL A LA INFANCIA. 3. ORIENTAR A PRACTICANTES EN LAS ACTIVIDADES DE ESTIMULACIÓN DISEÑADA PARA LOS NIÑOS EN LOS DIFERENTES RINCONES DE ESTIMULACIÓN, ARMANDO Y CONSTRUCCIÓN, SIMBÓLICO, LITERATURA Y DANZA, CUERPO Y MOVIMIENTO. 4. APOYAR EN EL DESARROLLO DE LAS ACTIVIDADES PLANIFICADAS Y EN LA EJECUCIÓN DE TALLERES, CAPACITACIONES E IMPLEMENTACIÓN DE ACTIVIDADES FORMULADAS EN LA ESTRATEGIA DE ESCUELA PARA PADRES DEL CENTRO DE ATENCIÓN INTEGRAL A LA INFANCIA. 5. ELABORAR UN REPORTE DETALLANDO EL NÚMERO DE NIÑOS Y NIÑAS QUE ASISTIERON AL CENTRO Y REALIZAR UN INFORME INTERNO SOBRE LAS ACTIVIDADES Y LOGROS ALCANZADOS DE FORMA MENSUAL. 6. DILIGENCIAR OPORTUNAMENTE TODOS LOS FORMATOS ESTABLECIDOS POR BIENESTAR UNIVERSITARIO EN EL SISTEMA DE GESTIÓN DE LA CALIDAD Y OTROS PROCESOS, PARA EL REGISTRO DE TODAS LAS ACTIVIDADES QUE SE REALICEN. 7. APOYAR AL SUPERVISOR EN LA ACTUALIZACIÓN DEL INVENTARIO DE LOS EQUIPOS E INSUMOS DE OFICINA Y GARANTIZAR EL BUEN USO DE LOS MISMOS.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</si>
  <si>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CO1.REQ.6692645</t>
  </si>
  <si>
    <t>OPSP-VAD-1394-2024</t>
  </si>
  <si>
    <t>https://community.secop.gov.co/Public/Tendering/OpportunityDetail/Index?noticeUID=CO1.NTC.6577806&amp;isFromPublicArea=True&amp;isModal=False</t>
  </si>
  <si>
    <t>SARA JURAIMA MERCADO MANGA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</si>
  <si>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CONTRATADA. 2. APOYAR EN LA RECEPCIÓN E INGRESO DE LOS NIÑOS Y NIÑAS AL CENTRO, ASÍ COMO LA ORIENTACIÓN DE LOS PADRES EN LOS SERVICIOS QUE SE OFRECEN EN EL CENTRO DE ATENCIÓN INTEGRAL A LA INFANCIA. 3. ORIENTAR A PRACTICANTES EN LAS ACTIVIDADES DE ESTIMULACIÓN DISEÑADA PARA LOS NIÑOS EN LOS DIFERENTES RINCONES DE ESTIMULACIÓN, ARMANDO Y CONSTRUCCIÓN, SIMBÓLICO, LITERATURA Y DANZA, CUERPO Y MOVIMIENTO. 4. APOYAR EN EL DESARROLLO DE LAS ACTIVIDADES PLANIFICADAS PARA NIÑOS Y NIÑAS DEL CENTRO DE ATENCIÓN INTEGRAL A LA INFANCIA 5. APOYAR EN LA EJECUCIÓN DE TALLERES, CAPACITACIONES E IMPLEMENTACIÓN DE ACTIVIDADES FORMULADAS EN LA ESTRATEGIA DE ESCUELA PARA PADRES DEL CENTRO DE ATENCIÓN INTEGRAL A LA INFANCIA. 6. ELABORAR UN REPORTE DETALLANDO EL NÚMERO DE NIÑOS Y NIÑAS QUE ASISTIERON AL CENTRO, Y REALIZAR UN INFORME INTERNO SOBRE LAS ACTIVIDADES Y LOGROS ALCANZADOS DE FORMA MENSUAL. 7. DILIGENCIAR OPORTUNAMENTE TODOS LOS FORMATOS ESTABLECIDOS POR BIENESTAR UNIVERSITARIO EN EL SISTEMA DE GESTIÓN DE LA CALIDAD Y OTROS PROCESOS, PARA EL REGISTRO DE TODAS LAS ACTIVIDADES QUE SE REALICEN. 8. APOYAR AL SUPERVISOR EN LA ACTUALIZACIÓN DEL INVENTARIO DE LOS EQUIPOS E INSUMOS DE OFICINA Y GARANTIZAR EL BUEN USO DE LOS MISMOS. 9. APOYAR EN LA PARTICIPACIÓN DE LOS DIFERENTES EVENTOS REALIZADOS POR LA DIRECCIÓN DE BIENESTAR UNIVERSITARIO, BIENVENIDA A LOS ESTUDIANTES, DÍA DE LA FAMILIA. 10.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</si>
  <si>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CO1.REQ.6694243</t>
  </si>
  <si>
    <t>OPSP-VAD-1393-2024</t>
  </si>
  <si>
    <t>https://community.secop.gov.co/Public/Tendering/OpportunityDetail/Index?noticeUID=CO1.NTC.6577347&amp;isFromPublicArea=True&amp;isModal=False</t>
  </si>
  <si>
    <t>MARIA TERESA CEBALLOS RIASCOS</t>
  </si>
  <si>
    <t>LA PRESENTE ORDEN TIENE POR OBJETO: 1. PRESTAR ASESORÍA Y APOYAR EN LA REVISIÓN DE LOS DOCUMENTOS PRECONTRACTUALES Y CONTRACTUALES QUE LE SEAN TRASLADADOS DE LOS PROCESOS DE CONTRATACIÓN ADELANTADOS POR UNIMAGDALENA. 2. APOYAR CON LA REVISIÓN EN LA PLATAFORMA DEL GEDOCO Y SIGEP II DE LOS DOCUMENTOS PRECONTRACTUALES NECESARIOS PARA LA ELABORACIÓN DE ÓRDENES DE SERVICIOS PROFESIONALES Y DE APOYO A LA GESTIÓN DE LA VICERRECTORÍA ADMINISTRATIVA Y/O DIRECCIÓN ADMINISTRATIVA. 3. APOYAR EL CARGUE DE INFORMACIÓN PRECONTRACTUAL, CONTRACTUAL Y POSCONTRACTUAL EN LAS PLATAFORMAS DEL SIA OBSERVA Y SECOP II DE TODOS LOS PROCESOS DE CONTRATACIÓN QUE ADELANTE LA UNIVERSIDAD A TRAVÉS DE LA VICERRECTORÍA ADMINISTRATIVA Y LA DIRECCIÓN ADMINISTRATIVA. 4. APOYAR LA ELABORACIÓN DE CERTIFICADOS CONTRACTUALES SOLICITADOS POR LOS DIFERENTES USUARIOS. 5. PROYECTAR Y APOYAR EN LA REVISIÓN DE MINUTAS DE ÓRDENES, CONTRATOS, ACTAS DE SUSPENSIÓN, REINICIO, OTROSÍ, ACTAS FINALES, DE TERMINACIÓN Y LIQUIDACIÓN. 6. APOYAR EN LA REVISIÓN Y VERIFICACIÓN DE LOS DOCUMENTOS PARA TRAMITES DE LIQUIDACIÓN DE HONORARIOS DE LOS CONTRATISTAS POR PRESTACIÓN DE SERVICIOS PROFESIONALES Y DE APOYO A LA GESTIÓN DE LA VICERRECTORÍA Y/O DIRECCIÓN ADMINISTRATIVA. 7. APOYAR EN LA REVISIÓN DE LA INFORMACIÓN CONTRACTUAL CARGADA EN LAS PLATAFORMAS DEL SIA OBSERVA- AUDITORIA, SIGEP II, SECOP II. 8. APOYAR EN LA ORGANIZACIÓN DEL ARCHIVO DIGITAL DE LAS ÓRDENES DE SERVICIOS PROFESIONALES Y DE APOYO A LA GESTIÓN SUSCRITAS POR EL VICERRECTOR ADMINISTRATIVO Y/O EL DIRECTOR ADMINISTRATIVO.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</si>
  <si>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CO1.REQ.6693489</t>
  </si>
  <si>
    <t>OPSP-VAD-1392-2024</t>
  </si>
  <si>
    <t>https://community.secop.gov.co/Public/Tendering/OpportunityDetail/Index?noticeUID=CO1.NTC.6577313&amp;isFromPublicArea=True&amp;isModal=False</t>
  </si>
  <si>
    <t>RONALD DAVID ARIAS LINERO</t>
  </si>
  <si>
    <t>CO1.REQ.6693455</t>
  </si>
  <si>
    <t>OPSP-VAD-1391-2024</t>
  </si>
  <si>
    <t>https://community.secop.gov.co/Public/Tendering/OpportunityDetail/Index?noticeUID=CO1.NTC.6576790&amp;isFromPublicArea=True&amp;isModal=False</t>
  </si>
  <si>
    <t>ANDRES FELIPE PEREZ LOPEZ</t>
  </si>
  <si>
    <t>CO1.REQ.6693508</t>
  </si>
  <si>
    <t>OPSP-VAD-1390-2024</t>
  </si>
  <si>
    <t>https://community.secop.gov.co/Public/Tendering/OpportunityDetail/Index?noticeUID=CO1.NTC.6575981&amp;isFromPublicArea=True&amp;isModal=False</t>
  </si>
  <si>
    <t>GIOVANNA MARÍA SIMANCAS TINOCO</t>
  </si>
  <si>
    <t>GUSTAVO ADOLFO AMAYA CANDIA</t>
  </si>
  <si>
    <t>LA PRESENTE ORDEN TIENE POR OBJETO: 1. ASESORAR Y APOYAR LA COORDINACIÓN DE LAS RELACIONES INTERNAS Y EXTERNAS DEL CONSULTORIO JURÍDICO Y CENTRO DE CONCILIACIÓN. 2. APOYAR LA PLANEACIÓN CON EL DIRECTOR, COORDINADORES DOCENTES ASESORES DE ÁREA, MONITORES Y ESTUDIANTES, DE LAS ACTIVIDADES ACADÉMICAS DE INVESTIGACIÓN Y DE EXTENSIÓN DEL CONSULTORIO JURÍDICO Y CENTRO DE CONCILIACIÓN. 3. APOYAR EN EL ESTABLECIMIENTO DE LOS CRITERIOS PARA LA FIJACIÓN DE LOS TURNOS QUE DEBAN CUMPLIR LOS ESTUDIANTES DEL CONSULTORIO JURÍDICO Y CENTRO DE CONCILIACIÓN Y EL REPARTO DE LOS CASOS. 4. INFORMAR A LOS ESTUDIANTES SOBRE LAS POLÍTICAS ADOPTADAS PARA EL DESARROLLO DEL CONSULTORIO JURÍDICO Y CENTRO DE CONCILIACIÓN. 5. APOYAR EN EL DISEÑO Y REALIZACIÓN DE ACTIVIDADES QUE BUSQUEN CAPACITAR A ESTUDIANTES, DOCENTES, DIRECTIVOS Y DEMÁS MIEMBROS DE LA COMUNIDAD ACADÉMICA. 6. ASESORAR Y APOYAR LA RESPUESTA A LAS SOLICITUDES INTERNAS O EXTERNAS PRESENTADAS FRENTE A ASUNTOS DE COMPETENCIA DEL CONSULTORIO JURÍDICO Y CENTRO DE CONCILIACIÓN. 7. APOYAR LA CELEBRACIÓN DE CONVENIOS DE COOPERACIÓN CON ENTIDADES DE ORDEN PÚBLICO Y LOS TRÁMITES INDISPENSABLES PARA SU SUSCRIPCIÓN. 8. ASESORAR Y APOYAR EN LA CALIFICACIÓN EN ASOCIO CON LOS DOCENTES ASESORES DE ÁREA DEL CONSULTORIO JURÍDICO, A LOS ESTUDIANTES QUE CURSEN DICHA PRÁCTICA CON BASE EN LOS INFORMES, CONCEPTOS, ACCIONES JUDICIALES O ADMINISTRATIVAS ELABORADAS Y/O PRESENTADAS, CONCEPTOS, DILIGENCIAMIENTO DE CONSULTAS, ASISTENCIAS A BRIGADAS Y CAPACITACIONES QUE INVOLUCREN AL CONSULTORIO JURÍDICO Y CENTRO DE CONCILIACIÓN.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</si>
  <si>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CO1.REQ.6692628</t>
  </si>
  <si>
    <t>OPSP-VAD-1389-2024</t>
  </si>
  <si>
    <t>https://community.secop.gov.co/Public/Tendering/OpportunityDetail/Index?noticeUID=CO1.NTC.6576661&amp;isFromPublicArea=True&amp;isModal=False</t>
  </si>
  <si>
    <t>LUIS CARLOS OLIVEROS MANJARRES</t>
  </si>
  <si>
    <t>CO1.REQ.6693290</t>
  </si>
  <si>
    <t>OAG-VAD-1388-2024</t>
  </si>
  <si>
    <t>https://community.secop.gov.co/Public/Tendering/ContractNoticePhases/View?PPI=CO1.PPI.33752003&amp;isFromPublicArea=True&amp;isModal=False</t>
  </si>
  <si>
    <t>FRANK DE JESUS ORTIZ SALGADO</t>
  </si>
  <si>
    <t>RADAMES ALEXANDER FERREIRA BARROS</t>
  </si>
  <si>
    <t>LA PRESENTE ORDEN TIENE POR OBJETO: 1. DESARROLLAR ACTIVIDADES GASTRONÓMICAS PARA EL RESCATE DE LA GASTRONOMÍA LOCAL, REGIONAL Y NACIONAL. 2. APOYAR EL FUNCIONAMIENTO DEL LABORATORIO DE GASTRONOMÍA E INNOVACIÓN DE LA UNIVERSIDAD DEL MAGDALENA, MEDIANTE LA REVISIÓN Y AJUSTES DE MANUALES Y FORMATOS NECESARIOS PARA ELLO. 3. DISEÑAR Y DESARROLLAR OFERTA ACADÉMICA DE FORMACIÓN CONTINÚA DE GASTRONOMIA. 4. APOYAR  LA COORDINACIÓN DE LA VENTA DE SERVICIOS DE EVENTOS Y OPERACIÓN EN EL LABORATORIO DE INNOVACIÓN GASTRONOMICA.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</si>
  <si>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CO1.REQ.6692982</t>
  </si>
  <si>
    <t>OAG-VAD-1387-2024</t>
  </si>
  <si>
    <t>https://community.secop.gov.co/Public/Tendering/OpportunityDetail/Index?noticeUID=CO1.NTC.6576287&amp;isFromPublicArea=True&amp;isModal=False</t>
  </si>
  <si>
    <t>WILLIAM EDUARDO VELEZ GONZALEZ</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</si>
  <si>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ASESORAR Y APOYAR EN LA PROMOCIÓN DEL DEPORTE O DISCIPLINA QUE DIRIGE TENIENDO PRESENTE LAS MEDIDAS ACADÉMICAS DISPUESTAS POR LA INSTITUCIÓN. 3. APOYAR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8. APOYAR EN LA PARTICIPACIÓN DE LOS DIFERENTES EVENTOS REALIZADOS POR LA DIRECCIÓN DE BIENESTAR UNIVERSITARIO: BIENVENIDA A LOS ESTUDIANTES Y DÍA DE LA FAMILIA.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</si>
  <si>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CO1.REQ.6693128</t>
  </si>
  <si>
    <t>OAG-VAD-1386-2024</t>
  </si>
  <si>
    <t>https://community.secop.gov.co/Public/Tendering/OpportunityDetail/Index?noticeUID=CO1.NTC.6576343&amp;isFromPublicArea=True&amp;isModal=False</t>
  </si>
  <si>
    <t>SEBASTIAN ANDRES PEREZ RODRIGUEZ</t>
  </si>
  <si>
    <t>CO1.REQ.6692591</t>
  </si>
  <si>
    <t>OAG-VAD-1385-2024</t>
  </si>
  <si>
    <t>https://community.secop.gov.co/Public/Tendering/OpportunityDetail/Index?noticeUID=CO1.NTC.6576404&amp;isFromPublicArea=True&amp;isModal=False</t>
  </si>
  <si>
    <t>DENNIS JOSE PERNIA LAREZ</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</si>
  <si>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ASESORAR Y APOYAR EN LA PROMOCIÓN DEL DEPORTE O DISCIPLINA QUE DIRIGE TENIENDO PRESENTE LAS MEDIDAS ACADÉMICAS DISPUESTAS POR LA INSTITUCIÓN. 3. APOYAR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8. APOYAR EN LA PARTICIPACIÓN DE LOS DIFERENTES EVENTOS REALIZADOS POR LA DIRECCIÓN DE BIENESTAR UNIVERSITARIO: BIENVENIDA A LOS ESTUDIANTES Y DÍA DE LA FAMILIA.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</si>
  <si>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CO1.REQ.6692268</t>
  </si>
  <si>
    <t>OAG-VAD-1384-2024</t>
  </si>
  <si>
    <t>https://community.secop.gov.co/Public/Tendering/OpportunityDetail/Index?noticeUID=CO1.NTC.6575500&amp;isFromPublicArea=True&amp;isModal=False</t>
  </si>
  <si>
    <t>JOSE LUIS RODRIGUEZ GARCIA</t>
  </si>
  <si>
    <t>CO1.REQ.6692315</t>
  </si>
  <si>
    <t>OAG-VAD-1383-2024</t>
  </si>
  <si>
    <t>https://community.secop.gov.co/Public/Tendering/OpportunityDetail/Index?noticeUID=CO1.NTC.6577957&amp;isFromPublicArea=True&amp;isModal=False</t>
  </si>
  <si>
    <t>MARLA ESTELA GUILLEN BRU</t>
  </si>
  <si>
    <t>CO1.REQ.6694515</t>
  </si>
  <si>
    <t>OAG-VAD-1382-2024</t>
  </si>
  <si>
    <t>https://community.secop.gov.co/Public/Tendering/OpportunityDetail/Index?noticeUID=CO1.NTC.6577939&amp;isFromPublicArea=True&amp;isModal=False</t>
  </si>
  <si>
    <t>JOSE GABRIEL SANCHEZ GONZALEZ</t>
  </si>
  <si>
    <t>CO1.REQ.6694082</t>
  </si>
  <si>
    <t>OAG-VAD-1381-2024</t>
  </si>
  <si>
    <t>https://community.secop.gov.co/Public/Tendering/OpportunityDetail/Index?noticeUID=CO1.NTC.6577490&amp;isFromPublicArea=True&amp;isModal=False</t>
  </si>
  <si>
    <t>EDILBERTO GOMEZ ANAYA</t>
  </si>
  <si>
    <t>CO1.REQ.6694046</t>
  </si>
  <si>
    <t>OAG-VAD-1380-2024</t>
  </si>
  <si>
    <t>https://community.secop.gov.co/Public/Tendering/OpportunityDetail/Index?noticeUID=CO1.NTC.6576952&amp;isFromPublicArea=True&amp;isModal=False</t>
  </si>
  <si>
    <t>MARINA MERCEDES MIER MANGA</t>
  </si>
  <si>
    <t>CO1.REQ.6693423</t>
  </si>
  <si>
    <t>OAG-VAD-1379-2024</t>
  </si>
  <si>
    <t>https://community.secop.gov.co/Public/Tendering/OpportunityDetail/Index?noticeUID=CO1.NTC.6576931&amp;isFromPublicArea=True&amp;isModal=False</t>
  </si>
  <si>
    <t>MAURICIO DE JESUS TORRES IZAQUITA</t>
  </si>
  <si>
    <t>CO1.REQ.6693287</t>
  </si>
  <si>
    <t>OAG-VAD-1378-2024</t>
  </si>
  <si>
    <t>https://community.secop.gov.co/Public/Tendering/OpportunityDetail/Index?noticeUID=CO1.NTC.6576298&amp;isFromPublicArea=True&amp;isModal=False</t>
  </si>
  <si>
    <t>VILMA MARGARITA CARRILLO GARCIA</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</si>
  <si>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ASESORAR Y APOYAR EN LA PROMOCIÓN DEL DEPORTE O DISCIPLINA QUE DIRIGE TENIENDO PRESENTE LAS MEDIDAS ACADÉMICAS DISPUESTAS POR LA INSTITUCIÓN. 3. ACOMPAÑAR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8. APOYAR EN LA PARTICIPACIÓN DE LOS DIFERENTES EVENTOS REALIZADOS POR LA DIRECCIÓN DE BIENESTAR UNIVERSITARIO: BIENVENIDA A LOS ESTUDIANTES Y DÍA DE LA FAMILIA.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</si>
  <si>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CO1.REQ.6693342</t>
  </si>
  <si>
    <t>OAG-VAD-1377-2024</t>
  </si>
  <si>
    <t>https://community.secop.gov.co/Public/Tendering/OpportunityDetail/Index?noticeUID=CO1.NTC.6579030&amp;isFromPublicArea=True&amp;isModal=False</t>
  </si>
  <si>
    <t>JAIME RAFAEL VILLA VALENCIA</t>
  </si>
  <si>
    <t>CO1.REQ.6695453</t>
  </si>
  <si>
    <t>OAG-VAD-1376-2024</t>
  </si>
  <si>
    <t>https://community.secop.gov.co/Public/Tendering/OpportunityDetail/Index?noticeUID=CO1.NTC.6579017&amp;isFromPublicArea=True&amp;isModal=False</t>
  </si>
  <si>
    <t>DIOMEDES JAIR VARGAS HORTA</t>
  </si>
  <si>
    <t>CO1.REQ.6695052</t>
  </si>
  <si>
    <t>OAG-VAD-1375-2024</t>
  </si>
  <si>
    <t>https://community.secop.gov.co/Public/Tendering/OpportunityDetail/Index?noticeUID=CO1.NTC.6578839&amp;isFromPublicArea=True&amp;isModal=False</t>
  </si>
  <si>
    <t>RODOLFO DE JESUS MONTERO VILLA</t>
  </si>
  <si>
    <t>CO1.REQ.6695439</t>
  </si>
  <si>
    <t>OAG-VAD-1374-2024</t>
  </si>
  <si>
    <t>https://community.secop.gov.co/Public/Tendering/OpportunityDetail/Index?noticeUID=CO1.NTC.6578832&amp;isFromPublicArea=True&amp;isModal=False</t>
  </si>
  <si>
    <t>MILDER ROSA ORTEGA MANCILLA</t>
  </si>
  <si>
    <t>CO1.REQ.6695429</t>
  </si>
  <si>
    <t>OAG-VAD-1373-2024</t>
  </si>
  <si>
    <t>https://community.secop.gov.co/Public/Tendering/OpportunityDetail/Index?noticeUID=CO1.NTC.6578684&amp;isFromPublicArea=True&amp;isModal=False</t>
  </si>
  <si>
    <t>HUGO ALEJANDRO PARDO MANCO</t>
  </si>
  <si>
    <t>CO1.REQ.6695335</t>
  </si>
  <si>
    <t>OAG-VAD-1372-2024</t>
  </si>
  <si>
    <t>https://community.secop.gov.co/Public/Tendering/OpportunityDetail/Index?noticeUID=CO1.NTC.6578758&amp;isFromPublicArea=True&amp;isModal=False</t>
  </si>
  <si>
    <t>RUBEN ENRIQUE REALES BRITTO</t>
  </si>
  <si>
    <t>LA PRESENTE ORDEN TIENE POR OBJETO: 1. APOYAR EN LA REALIZACIÓN DE MOTION GRAPHICS Y ANIMACIÓN PARA LOS MATERIALES AUDIOVISUALES DEL CETEP. 2. APOYAR EN LA ELABORACIÓN DE PIEZAS PUBLICITARIAS PARA LOS MATERIALES AUDIOVISUALES DEL CETEP. 3. APOYAR EL MONTAJE DE IMÁGENES PARA VIDEOS. 4. APOYAR EN LA GRABACIÓN, LA EDICIÓN Y POSTPRODUCCIÓN DE MATERIALES AUDIOVISUALES REQUERIDOS. 5. APOYAR EN EL ACOMPANAMIENTO A DOCENTE EN LA REALIZACIÓN DE OBJETOS VIRTUAL DE APRENDIZAJE (OVA). 6. APOYAR EN EL REGISTRO FOTOGRÁFICO Y AUDIOVISUAL DE LAS PRODUCCIONES AUDIOVISUALES DE CETEP.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</si>
  <si>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CO1.REQ.6695203</t>
  </si>
  <si>
    <t>OAG-VAD-1371-2024</t>
  </si>
  <si>
    <t>https://community.secop.gov.co/Public/Tendering/OpportunityDetail/Index?noticeUID=CO1.NTC.6578564&amp;isFromPublicArea=True&amp;isModal=False</t>
  </si>
  <si>
    <t>JOHANNA PAOLA BROCHADO LOZANO</t>
  </si>
  <si>
    <t>LA PRESENTE ORDEN TIENE POR OBJETO: 1. APOYAR EN EL CUBRIMIENTO DE TODOS LOS EVENTOS PARA HACER REGISTRO FOTOGRÁFICO 2. DESARROLLAR LA EDICIÓN FOTOGRÁFICA DE CADA UNA DE LAS IMÁGENES QUE SERÁN DIFUNDIDAS EN PRENSA O DIGITALMENTE 3. REALIZAR EDICIÓN DE FOTOGRAFÍAS ESPECIALES 4. ENTREGAR MATERIAL FOTOGRÁFICO SOLICITADO POR LAS DISTINTAS DEPENDENCIAS 5. REALIZAR ESTUDIOS FOTOGRÁFICOS PARA OCASIONES ESPECIALES 6. REUNIR FOTOGRAFÍAS PARA APOYO DE PUBLICACIONES INSTITUCIONALES, INFORMES DE GESTIÓN ENTRE OTRAS ACCIONES DE PRENSA. 7. EDITAR EN DISTINTOS TAMAÑOS Y REALIZAR TRABAJOS ESPECIALES EN FOTOS PREVIAMENTE CAPTURADAS EN LOS DIFERENTES EVENTOS INSTITUCIONALES 8. REALIZAR TRABAJO DE EDICIÓN, PIE DE PÁGINA DE GRUPO DE FOTOS PARA SER COLGADAS EN LA PÁGINA WEB OFICIAL DE LA UNIVERSIDAD. 9. APOYAR EN GENERAR Y ADMINISTRAR EL ARCHIVO HISTÓRICO FOTOGRÁFICO DE LA UNIVERSIDAD. 10. SELECCIONAR EL MAYOR NÚMERO DE FOTOS HISTÓRICAS PARA TRABAJOS CIENTÍFICOS, ACADÉMICOS Y DE EXTENSIÓN. 11. ENVIAR LAS FOTOS REALIZADAS DÍA A DÍA A LAS REDES SOCIALES PARA PUBLICACIÓN EN REDES SOCIALES COMO INSTAGRAM, X, FACEBOOK. 12. PRESENTAR LOS INFORMES QUE SEAN REQUERIDOS POR EL SUPERVISOR DE LA ORDEN.13. REALIZAR FOTOGRAFÍAS CONCEPTUALES TANTO EN EVENTOS INSTITUCIONALES COMO EN DIVERSOS ESCENARIOS QUE SE PRESENTEN DE MANERA ESPONTÁNEA.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</si>
  <si>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CO1.REQ.6695030</t>
  </si>
  <si>
    <t>OPSP-VAD-1370-2024</t>
  </si>
  <si>
    <t>https://community.secop.gov.co/Public/Tendering/OpportunityDetail/Index?noticeUID=CO1.NTC.6577693&amp;isFromPublicArea=True&amp;isModal=False</t>
  </si>
  <si>
    <t>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APOYAR LA REALIZACIÓN Y DIGITALIZACIÓN DE PLANOS EN 2D Y 3D Y REVISIÓN TÉCNICA DE LOS PROYECTOS COORDINADOS DESDE EL GRUPO DE INFRAESTRUCTURA Y PLANTA FÍSICA. 5. APOYAR AL GRUPO DE INFRAESTRUCTURA Y PLANTA FÍSICA EN LA ELABORACIÓN, ANÁLISIS Y REVISIÓN DE PRECIOS UNITARIOS. 6. APOYAR AL GRUPO DE INFRAESTRUCTURA Y PLANTA FÍSICA EN LA ELABORACIÓN, ANÁLISIS Y REVISIÓN DE PRESUPUESTOS Y PROGRAMACIÓN DE PROYECTOS. 7. ELABORAR INFORMES DE DIAGNÓSTICO. 8. APOYAR AL GRUPO DE INFRAESTRUCTURA EN LA PROYECCIÓN DE DIFERENTES ACTAS (INICIO, SUSPENSIÓN, TERMINACIÓN, LIQUIDACIÓN, PAGO). 9. APOYAR AL GRUPO DE INFRAESTRUCTURA Y PLANTA FÍSICA EN LA REVISIÓN INFORMES DE INTERVENTORÍA. 10. APOYAR AL GRUPO DE INFRAESTRUCTURA Y PLANTA FÍSICA EN LA ELABORACIÓN Y REVISIÓN DE INFORMES DE SUPERVISIÓN. 11. ASESORAR Y APOYAR LOS PROCESOS DE CONTRATACIÓN DE OBRAS CIVILES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</si>
  <si>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CO1.REQ.6694326</t>
  </si>
  <si>
    <t>OPSP-VAD-1369-2024</t>
  </si>
  <si>
    <t>https://community.secop.gov.co/Public/Tendering/OpportunityDetail/Index?noticeUID=CO1.NTC.6577388&amp;isFromPublicArea=True&amp;isModal=False</t>
  </si>
  <si>
    <t>STIVENSON GÓMEZ MANJARRES</t>
  </si>
  <si>
    <t>CO1.REQ.6693966</t>
  </si>
  <si>
    <t>OPSP-VAD-1368-2024</t>
  </si>
  <si>
    <t>https://community.secop.gov.co/Public/Tendering/OpportunityDetail/Index?noticeUID=CO1.NTC.6577236&amp;isFromPublicArea=True&amp;isModal=False</t>
  </si>
  <si>
    <t>DILIA MARIA VELASQUEZ ACOSTA</t>
  </si>
  <si>
    <t>CO1.REQ.6693860</t>
  </si>
  <si>
    <t>OPSP-VAD-1367-2024</t>
  </si>
  <si>
    <t>https://community.secop.gov.co/Public/Tendering/OpportunityDetail/Index?noticeUID=CO1.NTC.6576868&amp;isFromPublicArea=True&amp;isModal=False</t>
  </si>
  <si>
    <t>ANA MILENA ALVAREZ LAMBRAÑO</t>
  </si>
  <si>
    <t>CO1.REQ.6693513</t>
  </si>
  <si>
    <t>OPSP-VAD-1366-2024</t>
  </si>
  <si>
    <t>DANIEL JOSE TAMAYO ELJURE</t>
  </si>
  <si>
    <t>LA PRESENTE ORDEN TIENE POR OBJETO: 1.APOYAR EL PROCESO DE ARCHIVO DE LAS DECLARACIONES Y SOPORTES DE PAGO DE LOS AGENTES OBLIGADOS A RETENER O EXIGIR EL PAGO DEL TRIBUTO. 2. APOYAR EN LA ENTREGA DESDE EL ARCHIVO DE LA INFORMACIÓN DE LAS ENTIDADES PARA INICIAR EL PROCESO DE VERIFICACIÓN DE PRESENTACIÓN DE DECLARACIONES  Y PAGOS DE LAS ESTAMPILLAS DEPARTAMENTALES. 3. ELABORAR EL EXPEDIENTE DE LAS ENTIDADES RETENEDORAS CON LAS NORMAS REQUERIDAS PARA TAL FIN. 4. APOYAR EN EL MANTENIMIENTO DEL ARCHIVO FISICO DE LA OFICINA EN OPTIMAS CONDICIONES. 5. APOYAR EL PROCESO PARA VERIFICAR LA PROCEDENCIA DE LAS DECLARACIONES DE RECAUDOS Y LIQUIDACIÓN DE LAS ENTIDADES, ASÍ COMO LOS PAGOS REALIZADOS POR LAS ENTIDADES RETENEDORAS Y LA RELACIÓN DE CONTRATOS SUSCRITOS ANTES DE SER ARCHIVADOS EN CADA EXPEDIENTE O CARPETA 6. APOYAR EL PROCESO DE CLASIFICACIÓN Y ARCHIVO DE LA INFORMACIÓN PROVISTA POR LA ENTIDAD VS LA INFORMACIÓN REMITIDA POR LOS ENTES DE CONTROL. 7. APOYAR EL PROCESO DE VERIFICACIÓN DE LA INFORMACIÓN DEL AVANCE DE LA AUDITORIA REALIZADA POR EL SUJETO ACTIVO DEL CONVENIO 005 DE 2017, EN ESE CASO, GOBERNACIÓN DEL MAGDALENA, CONTRA LOS ARCHIVOS QUE REPOSAN EN LA OFICINA DE ESTAMPILLA, DADO EL CASO. 8. APOYAR AL PERSONAL DE FACILITADORES Y JURIDICOS CON RESPECTO A LOS DOCUMENTOS REPOSADOS EN EL ARCHIVO DE LA OFICINA. 9. APOYAR LOS PROCESOS PARA DESARROLLAR ACCIONES ENCAMINADAS AL PLAN DE MEJORAMIENTO DEL ARCHIVO DE INFORMACIÓN DE LAS DIFERENTES ESTAMPILLAS AUDITADAS. 10. APOYAR EN EL SEGUIMIENTO DE LA BITÁCORA DE ARCHIVO PARA DETERMINAR CUAL CARPETA ENTRA Y SALE DEL ARCHIVADOR. 11. ASISTIR A LAS REUNIONES Y/O CAPACITACIONES COORDINADAS POR EL PROFESIONAL ESPECIALIZADO, PREVIO ACUERDO CON EL SUPERVISOR (A)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</si>
  <si>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CO1.REQ.6693064</t>
  </si>
  <si>
    <t>OPSP-VAD-1365-2024</t>
  </si>
  <si>
    <t>https://community.secop.gov.co/Public/Tendering/OpportunityDetail/Index?noticeUID=CO1.NTC.6576996&amp;isFromPublicArea=True&amp;isModal=False</t>
  </si>
  <si>
    <t>ROSA ELENA VASQUEZ BRUGES</t>
  </si>
  <si>
    <t>LA PRESENTE ORDEN TIENE POR OBJETO: 1. APOYAR EN LA ORGANIZACIÓN DEL LABORATORIO ASIGNADO PARA LAS PRÁCTICAS Y SERVICIOS REQUERIDOS EN EL MISMO, DE CONFORMIDAD CON LA PROGRAMACIÓN DE LAS GUIAS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</si>
  <si>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CO1.REQ.6693796</t>
  </si>
  <si>
    <t>OAG-VAD-1364-2024</t>
  </si>
  <si>
    <t>https://community.secop.gov.co/Public/Tendering/OpportunityDetail/Index?noticeUID=CO1.NTC.6577039&amp;isFromPublicArea=True&amp;isModal=False</t>
  </si>
  <si>
    <t>YASNIRIS JULIO MUÑOZ</t>
  </si>
  <si>
    <t>LA PRESENTE ORDEN TIENE POR OBJETO: 1. APOYAR AL GRUPO DE SERVICIOS GENERALES EN LA SUPERVISIÓN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</si>
  <si>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CO1.REQ.6693565</t>
  </si>
  <si>
    <t>OAG-VAD-1363-2024</t>
  </si>
  <si>
    <t>JOSE FERNANDO RIVERA GRANADOS</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</si>
  <si>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PERIÓDICAMENTE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</si>
  <si>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CO1.REQ.6692993</t>
  </si>
  <si>
    <t>OAG-VAD-1362-2024</t>
  </si>
  <si>
    <t>https://community.secop.gov.co/Public/Tendering/OpportunityDetail/Index?noticeUID=CO1.NTC.6576639&amp;isFromPublicArea=True&amp;isModal=False</t>
  </si>
  <si>
    <t>YAHAINIS LISSETH CABRERA DURAN</t>
  </si>
  <si>
    <t>CO1.REQ.6693134</t>
  </si>
  <si>
    <t>OAG-VAD-1361-2024</t>
  </si>
  <si>
    <t>https://community.secop.gov.co/Public/Tendering/OpportunityDetail/Index?noticeUID=CO1.NTC.6576346&amp;isFromPublicArea=True&amp;isModal=False</t>
  </si>
  <si>
    <t>PATRICIA MILENA RICO CASTRO</t>
  </si>
  <si>
    <t>LA PRESENTE ORDEN TIENE POR OBJETO: 1. APOYAR EN LA ORGANIZACIÓN DE INSUMOS ODONTOLÓGICOS EN ÁREA ALMACÉN, INVENTARIO Y SEMAFORIZACIÓN. 2. APOYAR EN EL BUEN MANEJO DE LOS RECURSOS MATERIALES DE LA CLÍNICA. 3. APOYAR EN LA REALIZACIÓN DE CUENTAS DE COBRO DE ACUERDO CON LOS INSUMOS REQUERIDOS POR ESTUDIANTES EN ÁREAS CLÍNICAS. 4. APOYAR EN LA ENTREGA DE INSUMOS ODONTOLÓGICOS EN ÁREA DE RECEPCIÓN Y EN EL PUESTO DE TRABAJO A ESTUDIANTES DE PRÁCTICAS Y DOCENTES SEGÚN EL PROCEDIMIENTO A REALIZAR. 5. APOYAR EN EL BUEN MANEJO DE LOS RECURSOS MATERIALES DE LA CLÍNICA. 6. APOYAR EN LA SEGURIDAD, ORDEN Y LIMPIEZA DE LA CLÍNICA Y DEL ÁREA DE ALMACENAMIENTO DE LOS INSUMOS ODONTOLÓGICOS. 7. APOYAR EN LA CONSERVACIÓN DE LA INTEGRIDAD DEL IPAD Y EL BUEN MANEJO. 8. REALIZAR DESINFECCIÓN Y AISLAMIENTO DEL IPAD.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</si>
  <si>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CO1.REQ.6692597</t>
  </si>
  <si>
    <t>OAG-VAD-1360-2024</t>
  </si>
  <si>
    <t>https://community.secop.gov.co/Public/Tendering/OpportunityDetail/Index?noticeUID=CO1.NTC.6576076&amp;isFromPublicArea=True&amp;isModal=False</t>
  </si>
  <si>
    <t>SAIDI MARIA  RODRIGUEZ RATIVA</t>
  </si>
  <si>
    <t>LA PRESENTE ORDEN TIENE POR OBJETO: 1. APOYAR EN LA SUPERVISIÓN DE PRÁCTICAS ACADÉMICAS EN EL LABORATORIO INTEGRADO DE PSICOLOGIA (LIP). 2. APOYAR EN EL CUIDADO DE LOS MATERIALES Y ELEMENTOS DEL LIP. 3. APOYAR EN LA ATENCIÓN AL PÚBLICO EN RECEPCIÓN Y APOYAR EL CONTROL SOBRE LAS ASIGNACIONES Y EL USO ADECUADO DE LOS ESPACIOS DENTRO DEL LIP. 4. APOYAR EN EL SEGUIMIENTO Y CONTROL DEL INVENTARIO DEL LIP. 5. APOYAR LA CONSERVACIÓN Y FOMENTAR EL BUEN USO Y CUIDADO DEL LIP. 6. APOYAR EL TRÁMITE DE ADQUISICIÓN DE INSUMOS DEL LIP. 7. APOYAR EN LA ENTREGA AL FINALIZAR LA ORDEN DE SERVICIO DEL INVENTARIO DE LOS EQUIPOS DEL LABORATORIO DETALLANDO EL ESTADO DE LOS MISMOS. 8. APOYAR EN LAS ACTIVIDADES ACORDADAS POR EL GRUPO DE RECURSOS EDUCATIVOS Y ADMINISTRACIÓN DE LABORATORIOS EN CONSENSO CON LA DIRECCIÓN DEL PROGRAMA Y/O EL CONSEJO DEL PROGRAMA RELACIONADAS CON EL USO, MANTENIMIENTO Y REGULACIONES DENTRO DEL LABORATORIO. 9.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</si>
  <si>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CO1.REQ.6692566</t>
  </si>
  <si>
    <t>OAG-VAD-1359-2024</t>
  </si>
  <si>
    <t>https://community.secop.gov.co/Public/Tendering/OpportunityDetail/Index?noticeUID=CO1.NTC.6559000&amp;isFromPublicArea=True&amp;isModal=False</t>
  </si>
  <si>
    <t>YELITZA PAOLA  GRANADOS CUAO</t>
  </si>
  <si>
    <t>LA PRESENTE ORDEN TIENE POR OBJETO: 1. APOYAR EN EL CUMPLIMIENTO DEL PROCESO DE ESTERILIZACIÓN DE LA CLÍNICA ODONTOLÓGICA. 2. APOYAR EN LA ENTREGA OPORTUNA DEL INSTRUMENTAL ESTERILIZADO A LOS ESTUDIANTES DE PRÁCTICAS CLÍNICA. 3. APOYAR EN EL CUMPLIMIENTO DE LAS NORMAS, PROTOCOLOS Y GUÍAS DE PREVENCIÓN ESTABLECIDAS PARA MANTENIMIENTO, CONSERVACIÓN Y DESARROLLO DE LA SALUD INDIVIDUAL Y COLECTIVA. 4. APOYAR EN LOS COMITÉS DE INFECCIONES, DE CALIDAD Y SEGURIDAD DEL PACIENTE. 5. REALIZAR LA ADECUADA CONSERVACIÓN DE LA ASEPSIA, ANTISEPSIA, DESINFECCIÓN Y ESTERILIZACIÓN QUE GARANTICEN EL CONTROL DE LA INFECCIÓN Y LA CORRECTA APLICACIÓN DE LOS PROTOCOLOS DE ATENCIÓN DE PACIENTES. 6. APOYAR EN EL ASEGURAMIENTO DE LA CALIDAD DEL PROCESO DE ESTERILIZACIÓN Y DESINFECCIÓN DE EQUIPOS UBICADOS EN LA CENTRAL DE ESTERILIZACIÓN. 7. APOYAR EN LA IDENTIFICACIÓN DE CIRCUNSTANCIAS Y EVENTOS QUE DENTRO DE SU EJERCICIO PROFESIONAL PERMITAN MEJORAR EL SERVICIO ODONTOLÓGICO. 8. APOYAR EL CUMPLIMIENTO DE LAS NORMAS UNIVERSALES DE BIOSEGURIDAD PARA GARANTIZAR EL PROGRAMA DE SEGURIDAD DEL PACIENTE. 9. APOYAR EN LA VERIFICACIÓN DE LOS CRITERIOS DE EVALUACIÓN PREVIAMENTE ESTABLECIDOS POR LAS NORMAS NACIONALES E INTERNACIONALES, ENTIDADES DE VIGILANCIA Y CONTROL DE CALIDAD SOBRE PROCESOS ESTABLECIDOS QUE SON UTILIZADOS EN LAS DIFERENTES ÁREAS CLÍNICAS.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</si>
  <si>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CO1.REQ.6675348</t>
  </si>
  <si>
    <t>OAG-VAD-1358-2024</t>
  </si>
  <si>
    <t>https://community.secop.gov.co/Public/Tendering/OpportunityDetail/Index?noticeUID=CO1.NTC.6559036&amp;isFromPublicArea=True&amp;isModal=False</t>
  </si>
  <si>
    <t>MAGNOLIA DEL CARMEN DIAZ GUERRERO</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</si>
  <si>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ASESORAR Y APOYAR EN LA PROMOCIÓN DEL DEPORTE O DISCIPLINA QUE DIRIGE TENIENDO PRESENTE LAS MEDIDAS ACADÉMICAS DISPUESTAS POR LA INSTITUCIÓN. 3. ACOMPAÑAR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8. APOYAR EN LA PARTICIPACIÓN DE LOS DIFERENTES EVENTOS REALIZADOS POR LA DIRECCIÓN DE BIENESTAR UNIVERSITARIO: BIENVENIDA A LOS ESTUDIANTES Y DÍA DE LA FAMILIA. 9.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</si>
  <si>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CO1.REQ.6675531</t>
  </si>
  <si>
    <t>OAG-VAD-1357-2024</t>
  </si>
  <si>
    <t>https://community.secop.gov.co/Public/Tendering/OpportunityDetail/Index?noticeUID=CO1.NTC.6559009&amp;isFromPublicArea=True&amp;isModal=False</t>
  </si>
  <si>
    <t>ENRIQUE MORENO SILVA</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</si>
  <si>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ASESORAR Y APOYAR EN LA PROMOCIÓN DEL DEPORTE O DISCIPLINA QUE DIRIGE TENIENDO PRESENTE LAS MEDIDAS ACADÉMICAS DISPUESTAS POR LA INSTITUCIÓN. 3. ACOMPAÑAR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8. APOYAR EN LA PARTICIPACIÓN DE LOS DIFERENTES EVENTOS REALIZADOS POR LA DIRECCIÓN DE BIENESTAR UNIVERSITARIO: BIENVENIDA A LOS ESTUDIANTES Y DÍA DE LA FAMILIA. 9.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</si>
  <si>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CO1.REQ.6675050</t>
  </si>
  <si>
    <t>OAG-VAD-1356-2024</t>
  </si>
  <si>
    <t>https://community.secop.gov.co/Public/Tendering/OpportunityDetail/Index?noticeUID=CO1.NTC.6564064&amp;isFromPublicArea=True&amp;isModal=False</t>
  </si>
  <si>
    <t>MAYRA ALEJANDRA PUELLO GONZALEZ</t>
  </si>
  <si>
    <t>LA PRESENTE ORDEN TIENE POR OBJETO: 1. APOYAR AL GRUPO DE FACILITADORES EN LA IDENTIFICACIÓN DE CONTRIBUYENTES, Y LOS AGENTES OBLIGADOS A RETENER O EXIGIR EL PAGO DEL TRIBUTO. 2. APOYAR AL GRUPO DE FACILITADORES EN LA RECOPILACIÓN, CONSOLIDACIÓN Y CONFRONTACIÓN DE LA INFORMACIÓN DE LAS ENTIDADES PARA INICIAR EL PROCESO DE APOYO EN LA FISCALIZACIÓN DE LAS ESTAMPILLAS DEPARTAMENTALES,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RETENEDORA CON LA INFORMACIÓN REMITIDA POR LA CONTRALORÍA DEPARTAMENTAL, DISTRITAL Y NACIONAL. 5. CONFRONTAR LA INFORMACIÓN DEL AVANCE DE LAS AUDITORÍAS REALIZADAS POR EL SUJETO ACTIVO DEL CONVENIO 005 DE 2017 (GOBERNACIÓN DEL MAGDALENA) CON LOS ARCHIVOS QUE REPOSAN EN LA OFICINA DE ESTAMPILLA. 6. ADELANTAR LAS GESTIONES CORRESPONDIENTES DE ACUERDO A LOS LINEAMIENTOS DE LA COORDINACIÓN, UNA VEZ SE HUBIERE RECIBIDO RESPUESTA DE LA INFORMACIÓN SOLICITADA A LAS ENTIDADES. 7. APOYAR AL GRUPO DE FACILITADORES CONFRONTANDO LA INFORMACIÓN PROVISTA POR LA ENTIDAD Y LA INFORMACIÓN OBTENIDA DE LA PLATAFORMA FISCO, A FIN DE ESTABLECER EL HALLAZGO DE TIPO FISCAL. 8. APOYAR EN LA REALIZACIÓN DE LAS MESAS DE TRABAJO CON LAS ENTIDADES RETENEDORAS. 9. REALIZAR SEGUIMIENTO AL CUMPLIMIENTO DE LOS COMPROMISOS ADQUIRIDOS EN LAS MESAS DE TRABAJO. 10. APOYAR AL GRUPO DE FACILITADORES EN LA VERIFICACIÓN DE QUE LAS ENTIDADES RETENEDORAS CUMPLAN CON EL PROCESO DE LIQUIDAR, RETENER, DECLARAR Y GIRAR LAS ESTAMPILLAS DEPARTAMENTALES. 11. ASESORAR Y APOYAR EL DESARROLLO DE ACCIONES ENCAMINADAS AL PLAN DE MEJORAMIENTO DEL RECAUDO DE LOS RECURSOS Y LOS REGISTROS DE INFORMACIÓN DE LA ESTAMPILLA EN BENEFICIO DE LA UNIVERSIDAD. 12. ELABORAR Y EMITIR INFORME FINAL DE LAS ENTIDADES VERIFICADAS A LA COORDINACIÓN DE LA OFICINA. 13. LLEVAR MATRIZ DE INFORMACIÓN DE CADA ACTIVIDAD REALIZADA.</t>
  </si>
  <si>
    <t>CO1.REQ.6680304</t>
  </si>
  <si>
    <t>OPSP-VAD-1355-2024</t>
  </si>
  <si>
    <t>https://community.secop.gov.co/Public/Tendering/OpportunityDetail/Index?noticeUID=CO1.NTC.6564315&amp;isFromPublicArea=True&amp;isModal=False</t>
  </si>
  <si>
    <t>CARLOS JOSE MATTOS PERILLA</t>
  </si>
  <si>
    <t>LA PRESENTE ORDEN TIENE POR OBJETO: 1. PRESTAR SERVICIOS PROFESIONALES EN LA DIRECCIÓN DE PROYECCIÓN CULTURAL, REALIZANDO LAS SIGUIENTES ACTIVIDADES: 1. APOYAR LA PLANEACIÓN DE TALLERES, CONVERSATORIOS, CURSOS, CHARLAS Y CICLOS DE CONFERENCIAS CON DIFERENTES INVITADOS AFINES A LA CULTURA, HUMANIDADES Y CIENCIAS SOCIALES. 2. APOYAR A LAS ACTIVIDADES CULTURALES QUE SE REALIZAN EN CONJUNTO CON OTRAS DEPENDENCIAS A TRAVÉS DEL SISTEMA DE MUSEOS Y LA DIRECCIÓN CULTURAL. 3. APOYAR LA PLANEACIÓN, DISEÑO Y EJECUCIÓN ACTIVIDADES Y JORNADAS DE CREACIÓN ARTÍSTICA Y CULTURAL CON INSTITUCIONES EDUCATIVAS Y CULTURALES EN LAS DIFERENTES COMUNAS DE SANTA MARTA. 4. APOYAR LA PLANEACIÓN, DISEÑO Y EJECUCIÓN DE VISITAS GUIADAS DE INSTITUCIONES EDUCATIVAS, ONGS, FUNDACIONES O TURISTAS AL MUSEO DE ARTE Y AL CLAUSTRO SAN JUAN NEPOMUCENO. 5. GESTIONAR ALIANZAS Y CONVENIOS CON LAS INSTITUCIONES EDUCATIVAS DISTRITALES PARA EL DESARROLLO DE TALLERES, CURSOS O DIPLOMADOS DE FORMACIÓN ARTÍSTICA Y CULTURAL DIRIGIDO A DOCENTES Y ESTUDIANTES. 6. APOYAR LA FORMULACIÓN, PRESENTACIÓN Y EJECUCIÓN DE PROYECTOS CULTURALES Y ARTÍSTICOS A CONVOCATORIAS NACIONALES E INTERNACIONALES. 7. REALIZAR INFORME MENSUAL DE LAS ACTIVIDADES REALIZADAS EN CONCORDANCIA CON LOS INDICADORES DE LA DIRECCIÓN DE PROYECCIÓN CULTURAL.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</si>
  <si>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CO1.REQ.6679873</t>
  </si>
  <si>
    <t>OPSP-VAD-1354-2024</t>
  </si>
  <si>
    <t>https://community.secop.gov.co/Public/Tendering/OpportunityDetail/Index?noticeUID=CO1.NTC.6564102&amp;isFromPublicArea=True&amp;isModal=False</t>
  </si>
  <si>
    <t>ALICIA MATILDE SOTO HERNANDEZ</t>
  </si>
  <si>
    <t>LA PRESENTE ORDEN TIENE POR OBJETO: 1. APOYAR AL GRUPO INTERNO DE SERVICIOS GENERALES EN LA COORDINACIÓN DE RUTAS DE LAS BUSETAS DEL CONVENIO DE COOPERACIÓN ENTRE LA EMPRESA TRANSPORTES SENSACIÓN LIMITADA Y LA UNIVERSIDAD DEL MAGDALENA. 2. APOYAR AL GRUPO INTERNO DE SERVICIOS GENERALES EN LA RELACIÓN DE PLANILLAS DE LOS ESTUDIANTES QUE UTILIZAN EL CONVENIO DE APOYO. 3. APOYAR AL GRUPO INTERNO DE SERVICIOS GENERALES EN LA TABULACIÓN DE INFORMES RELACIONADOS CON EL NÚMERO DE USUARIOS DEL CONVENIO. 4. APOYAR AL GRUPO INTERNO DE SERVICIOS GENERALES EN LA PRESENTACIÓN DE LOS INFORMES QUE SE REQUIERAN ASOCIADOS AL CONVENIO DE COOPERACIÓN ENTRE LA EMPRESA TRANSPORTES SENSACIÓN LIMITADA Y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</si>
  <si>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CO1.REQ.6679740</t>
  </si>
  <si>
    <t>OAG-VAD-1353-2024</t>
  </si>
  <si>
    <t>https://community.secop.gov.co/Public/Tendering/OpportunityDetail/Index?noticeUID=CO1.NTC.6563475&amp;isFromPublicArea=True&amp;isModal=False</t>
  </si>
  <si>
    <t>CARLOS ALBERTO GUTIERREZ DIAZ GRANADOS</t>
  </si>
  <si>
    <t>CO1.REQ.6679471</t>
  </si>
  <si>
    <t>OPSP-VAD-1352-2024</t>
  </si>
  <si>
    <t>https://community.secop.gov.co/Public/Tendering/OpportunityDetail/Index?noticeUID=CO1.NTC.6563536&amp;isFromPublicArea=True&amp;isModal=False</t>
  </si>
  <si>
    <t>MAYRA CRISTINA ZABALETA RAMOS</t>
  </si>
  <si>
    <t>CO1.REQ.6679252</t>
  </si>
  <si>
    <t>OPSP-VAD-1351-2024</t>
  </si>
  <si>
    <t>https://community.secop.gov.co/Public/Tendering/OpportunityDetail/Index?noticeUID=CO1.NTC.6563502&amp;isFromPublicArea=True&amp;isModal=False</t>
  </si>
  <si>
    <t>CO1.REQ.6679231</t>
  </si>
  <si>
    <t>OAG-VAD-1350-2024</t>
  </si>
  <si>
    <t>https://community.secop.gov.co/Public/Tendering/OpportunityDetail/Index?noticeUID=CO1.NTC.6550225&amp;isFromPublicArea=True&amp;isModal=False</t>
  </si>
  <si>
    <t>LA PRESENTE ORDEN TIENE POR OBJETO: 1. APOYAR EL FORTALECIMIENTO DEL PROGRAMA DE SEGURIDAD DEL PACIENTE DE LA CLÍNICA ODONTOLÓGICA. 2. APOYAR EL SEGUIMIENTO Y ANÁLISIS AL REPORTE DE LOS EVENTOS ADVERSOS PRESENTADOS EN LA CLÍNICA ODONTOLÓGICA. 3. APOYAR EL SEGUIMIENTO A LOS INDICADORES DE GESTIÓN, VERIFICACIÓN Y ANÁLISIS DE DATOS DE LOS PROCESOS A CARGO. 4. APOYAR EN EL PROCESO DEL PROGRAMA DE CAPACITACIÓN Y EVALUACIÓN DEL PERSONAL AUXILIAR, DOCENTES Y ESTUDIANTES DE LA CLÍNICA ODONTOLÓGICA. 5. APOYAR LA REALIZACIÓN DE RONDAS DE SEGURIDAD EN EL SERVICIO DOCENTE ASISTENCIAL CLÍNICA ODONTOLÓGICA. 6. APOYAR EN EL PROCESO DE HABILITACIÓN Y AUTOEVALUACIÓN DEL SERVICIO DOCENTE ASISTENCIAL CLÍNICA ODONTOLÓGICA Y LA CLÍNICA ODONTOLÓGICA DEL SEXTO PISO DEL HOSPITAL JULIO MÉNDEZ BARRENECHE. 7. APOYAR LA VERIFICACIÓN DE LAS CONDICIONES DE CALIDAD Y HABILITACIÓN DE LOS ESCENARIOS EN CONVENIO DOCENCIA SERVICIO. 8. REALIZAR AUDITORÍA DE HISTORIAS CLÍNICAS. 9. PARTICIPAR DE LOS DIFERENTES COMITÉS DEL SERVICIO DOCENTE ASISTENCIAL CLÍNICA ODONTOLÓGICA. 10. APOYAR EN JORNADAS EXTRACURRICULARES DE ACUERDO A PROYECTOS ENCAMINADOS A LA ATENCIÓN PRIMARIA EN SALUD (APS). 11. APOYAR EN LA GESTIÓN DE LOS INDICADORES DE SATISFACCIÓN. 12. APOYAR EN LA GESTIÓN Y REPORTE DE RIPS. 13. APOYAR EN LA GESTIÓN Y RESPUESTA DE PQRS. 14. APOYAR LA REVISIÓN Y ACTUALIZACIÓN DE LA DOCUMENTACIÓN EXISTENTE. 15. APOYAR EN LA ELABORACIÓN DE LAS CUENTAS POR COBRAR DE LOS ESTUDIANTES DE CLÍNICA ODONTOLÓGICA. 16. APOYAR ACTIVIDADES DE COORDINACIÓN ACADÉMICA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</si>
  <si>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CO1.REQ.6666266</t>
  </si>
  <si>
    <t>OPSP-VAD-1344-2024</t>
  </si>
  <si>
    <t>https://community.secop.gov.co/Public/Tendering/OpportunityDetail/Index?noticeUID=CO1.NTC.6549787&amp;isFromPublicArea=True&amp;isModal=False</t>
  </si>
  <si>
    <t>YARA LUZCENIT ARCE CARRERA</t>
  </si>
  <si>
    <t>LA PRESENTE ORDEN TIENE POR OBJETO: 1. APOYAR EL FORTALECIMIENTO DEL PROGRAMA DE SEGURIDAD DEL PACIENTE DE LA CLÍNICA ODONTOLÓGICA. 2. APOYAR EL SEGUIMIENTO Y ANÁLISIS AL REPORTE DE LOS EVENTOS ADVERSOS PRESENTADOS EN LA CLÍNICA ODONTOLÓGICA. 3. APOYAR EL SEGUIMIENTO A LOS INDICADORES DE GESTIÓN, VERIFICACIÓN Y ANÁLISIS DE DATOS DE LOS PROCESOS A CARGO. 4. APOYAR EN EL PROCESO DEL PROGRAMA DE CAPACITACIÓN Y EVALUACIÓN DEL PERSONAL AUXILIAR, DOCENTES Y ESTUDIANTES DE LA CLÍNICA ODONTOLÓGICA. 5. PARTICIPAR DE LOS DIFERENTES COMITÉS DEL SERVICIO DOCENTE ASISTENCIAL CLÍNICA ODONTOLÓGICA. 6. APOYAR EN JORNADAS EXTRACURRICULARES DE ACUERDO A PROYECTOS ENCAMINADOS A ATENCIÓN PRIMARIA EN SALUD (APS). 7. APOYAR EN LA GESTIÓN DE LOS INDICADORES DE SATISFACCIÓN. 12. APOYAR EN LA GESTIÓN Y REPORTE DE RIPS. 8. APOYAR EN LA GESTIÓN Y RESPUESTA DE PQRS. 9. APOYAR LA REVISIÓN Y ACTUALIZACIÓN DE LA DOCUMENTACIÓN EXISTENTE. 10. APOYAR EN LA ELABORACIÓN DE LAS CUENTAS POR COBRAR DE LOS ESTUDIANTES DE CLÍNICA ODONTOLÓGICA. 11. APOYAR ACTIVIDADES DE COORDINACIÓN ACADÉMICA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</si>
  <si>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CO1.REQ.6666144</t>
  </si>
  <si>
    <t>OPSP-VAD-1343-2024</t>
  </si>
  <si>
    <t>https://community.secop.gov.co/Public/Tendering/OpportunityDetail/Index?noticeUID=CO1.NTC.6549855&amp;isFromPublicArea=True&amp;isModal=False</t>
  </si>
  <si>
    <t>KELLY GABRIELA ANDRADE VILLEGAS</t>
  </si>
  <si>
    <t>LA PRESENTE ORDEN TIENE POR OBJETO: 1. APOYAR EN LA PLANEACIÓN Y PREPRODUCCIÓN DE VIDEOS INSTITUCIONALES 2. GESTIONAR LAS LOCACIONES Y EQUIPOS TÉCNICOS PARA EL RODAJE DE VIDEOS INSTITUCIONALES 3. APOYAR EN LA SUPERVISIÓN DE LA DIRECCIÓN DE ARTE Y VESTUARIO DE VIDEOS INSTITUCIONALES. 5. APOYAR LA SUPERVISIÓN EN EL PROCESO DE EDICIÓN Y POSTPRODUCCIÓN DE VIDEOS INSTITUCIONALES. 6. APOYAR LA COORDINACIÓN PARA LA ENTREGA DEL PRODUCTO FINAL EN LOS FORMATOS ACORDADOS.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</si>
  <si>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CO1.REQ.6665942</t>
  </si>
  <si>
    <t>OPSP-VAD-1342-2024</t>
  </si>
  <si>
    <t>https://community.secop.gov.co/Public/Tendering/OpportunityDetail/Index?noticeUID=CO1.NTC.6549058&amp;isFromPublicArea=True&amp;isModal=False</t>
  </si>
  <si>
    <t>EUFEMIA PAOLA VILLATE VIANA</t>
  </si>
  <si>
    <t>LA PRESENTE ORDEN TIENE POR OBJETO: 1. APOYAR EL FORTALECIMIENTO DEL PROGRAMA DE SEGURIDAD DEL PACIENTE DE LA CLÍNICA ODONTOLÓGICA. 2. APOYAR EL SEGUIMIENTO Y ANÁLISIS AL REPORTE DE LOS EVENTOS ADVERSOS PRESENTADOS EN LA CLÍNICA ODONTOLÓGICA. 3. APOYAR EL SEGUIMIENTO A LOS INDICADORES DE GESTIÓN, VERIFICACIÓN Y ANÁLISIS DE DATOS DE LOS PROCESOS A CARGO. 4. APOYAR EN EL PROCESO DEL PROGRAMA DE CAPACITACIÓN Y EVALUACIÓN DEL PERSONAL AUXILIAR, DOCENTES Y ESTUDIANTES DE LA CLÍNICA ODONTOLÓGICA. 5. APOYAR LA REALIZACIÓN DE RONDAS DE SEGURIDAD EN EL SERVICIO DOCENTE ASISTENCIAL CLÍNICA ODONTOLÓGICA. 6. APOYAR EN EL PROCESO DE HABILITACIÓN Y AUTOEVALUACIÓN DEL SERVICIO DOCENTE ASISTENCIAL CLÍNICA ODONTOLÓGICA Y LA CLÍNICA ODONTOLÓGICA DEL SEXTO PISO DEL HOSPITAL JULIO MÉNDEZ BARRENECHE. 7. APOYAR LA VERIFICACIÓN DE LAS CONDICIONES DE CALIDAD Y HABILITACIÓN DE LOS ESCENARIOS EN CONVENIO DOCENCIA SERVICIO. 8. REALIZAR AUDITORÍA DE HISTORIAS CLÍNICAS. 9. APOYAR Y ASESORAR LOS DIFERENTES COMITÉS DEL SERVICIO DOCENTE ASISTENCIAL CLÍNICA ODONTOLÓGICA. 10. APOYAR EN JORNADAS EXTRACURRICULARES DE ACUERDO A PROYECTOS ENCAMINADOS A ATENCIÓN PRIMARIA EN SALUD (APS). 11. APOYAR EN LA GESTIÓN DE LOS INDICADORES DE SATISFACCIÓN. 12. APOYAR EN LA GESTIÓN Y REPORTE DE RIPS. 13. APOYAR EN LA GESTIÓN Y RESPUESTA DE PQRS. 14. APOYAR LA REVISIÓN Y ACTUALIZACIÓN DE LA DOCUMENTACIÓN EXISTENTE. 15. APOYAR EN LA ELABORACIÓN DE LAS CUENTAS POR COBRAR DE LOS ESTUDIANTES DE CLÍNICA ODONTOLÓGICA. 16. APOYAR ACTIVIDADES DE LA COORDINACIÓN ACADÉMICA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</si>
  <si>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CO1.REQ.6665184</t>
  </si>
  <si>
    <t>OPSP-VAD-1341-2024</t>
  </si>
  <si>
    <t>https://community.secop.gov.co/Public/Tendering/OpportunityDetail/Index?noticeUID=CO1.NTC.6548523&amp;isFromPublicArea=True&amp;isModal=False</t>
  </si>
  <si>
    <t>JENNIFER PAOLA SALCEDO ROMERO</t>
  </si>
  <si>
    <t>LA PRESENTE ORDEN TIENE POR OBJETO: 1. APOYAR A LA DIRECCIÓN FINANCIERA EN LA RECEPCIÓN Y ORGANIZACIÓN DE SOLICITUDES DE SOPORTE EN EL SISTEMA DE INFORMACIÓN FINANCIERO POR PARTE DE LOS USUARIOS. 2. APOYAR A LA DIRECCIÓN FINANCIERA EN LA CREACIÓN Y PUBLICACIÓN DENTRO DEL MÓDULO DE PAGOS UNIMAGDALENA DE LOS SERVICIOS Y DERECHOS PECUNIARIOS PRESTADOS POR LA UNIVERSIDAD. 3. APOYAR A LA DIRECCIÓN FINANCIERA EN EL INGRESO DE LA PARAMETRIZACIÓN DE LOS PROCESOS DE LA DIRECCIÓN FINANCIERA DENTRO DEL SISTEMA DE INFORMACIÓN FINANCIERO. 4. APOYAR A LA DIRECCIÓN FINANCIERA EN EL SEGUIMIENTO AL CUMPLIMIENTO DE LAS INCIDENCIAS REPORTADAS AL PROVEEDOR DEL SOFTWARE FINANCIERO A TRAVÉS DE LA HERRAMIENTA JTRAC. 5. APOYAR A LA DIRECCIÓN FINANCIERA EN LA SOLUCIÓN DE SOLICITUDES DE SOPORTE EN EL SISTEMA DE INFORMACIÓN FINANCIERO REALIZADAS POR LOS USUARIOS. 6. ENTREGAR A LA DIRECCIÓN FINANCIERA LOS PRODUCTOS Y/O INFORMES QUE SE DERIVEN DEL CUMPLIMIENTO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</si>
  <si>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CO1.REQ.6664813</t>
  </si>
  <si>
    <t>OAG-VAD-1340-2024</t>
  </si>
  <si>
    <t>https://community.secop.gov.co/Public/Tendering/OpportunityDetail/Index?noticeUID=CO1.NTC.6548385&amp;isFromPublicArea=True&amp;isModal=False</t>
  </si>
  <si>
    <t>MARIA CONCEPCION MARTINEZ DIAZ</t>
  </si>
  <si>
    <t>LA PRESENTE ORDEN TIENE POR OBJETO: 1. APOYAR EN LA ORGANIZACIÓN DE INSUMOS ODONTOLÓGICOS EN ÁREA ALMACÉN, INVENTARIO Y SEMAFORIZACIÓN. 2. APOYAR EN EL BUEN MANEJO DE LOS RECURSOS MATERIALES DE LA CLÍNICA. 3. APOYAR EN LA REALIZACIÓN DE CUENTAS DE COBRO DE ACUERDO CON LOS INSUMOS REQUERIDOS POR ESTUDIANTES EN ÁREAS CLÍNICAS. 4. APOYAR EN LA ENTREGA DE INSUMOS ODONTOLÓGICOS EN ÁREA DE RECEPCIÓN Y EN EL PUESTO DE TRABAJO A ESTUDIANTES DE PRÁCTICAS Y DOCENTES SEGÚN EL PROCEDIMIENTO A REALIZAR. 5. APOYAR EN EL BUEN MANEJO DE LOS RECURSOS MATERIALES DE LA CLÍNICA.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</si>
  <si>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CO1.REQ.6664449</t>
  </si>
  <si>
    <t>OAG-VAD-1339-2024</t>
  </si>
  <si>
    <t>https://community.secop.gov.co/Public/Tendering/OpportunityDetail/Index?noticeUID=CO1.NTC.6548259&amp;isFromPublicArea=True&amp;isModal=False</t>
  </si>
  <si>
    <t>TEODOSIA VERGARA VENERA</t>
  </si>
  <si>
    <t>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TAPABOCAS AL INGRESO DE LA CLÍNICA. 5. APOYAR EL RECIBO DE INSTRUMENTAL CONTAMINADO, LAVADO Y EMPAQUE DEL INSTRUMENTAL EN LA CENTRAL DE ESTERILIZACIÓN, DESPUÉS DEL TURNO CLÍNICO. 6.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</si>
  <si>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CO1.REQ.6664435</t>
  </si>
  <si>
    <t>OAG-VAD-1338-2024</t>
  </si>
  <si>
    <t>https://community.secop.gov.co/Public/Tendering/OpportunityDetail/Index?noticeUID=CO1.NTC.6548578&amp;isFromPublicArea=True&amp;isModal=Falsee</t>
  </si>
  <si>
    <t>ROCIO DEL CARMEN MOLINA GUTIERREZ</t>
  </si>
  <si>
    <t>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APOYAR EL RECIBO DE INSTRUMENTAL CONTAMINADO, LAVADO Y EMPAQUE DEL INSTRUMENTAL EN LA CENTRAL DE ESTERILIZACIÓN, DESPUÉS DEL TURNO CLÍNICO. 6.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</si>
  <si>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CO1.REQ.6664861</t>
  </si>
  <si>
    <t>OAG-VAD-1337-2024</t>
  </si>
  <si>
    <t>https://community.secop.gov.co/Public/Tendering/OpportunityDetail/Index?noticeUID=CO1.NTC.6552156&amp;isFromPublicArea=True&amp;isModal=False</t>
  </si>
  <si>
    <t>BRAYAN JOSE GUARAMACO INFANTE</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</si>
  <si>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12.APOYAR EN LA ENTREGA AL FINALIZAR LA ORDEN DE SERVICIO DEL INVENTARIO DE LOS EQUIPOS DEL LABORATORIO DETALLANDO EL ESTADO DE LOS MISMOS. 13. APOYAR LA RECOLECCIÓN DE INFORMACIÓN DE SATISFACCIÓN DEL SERVICIO E INFORMES RELACIONADOS 14. APOYAR LAS LABORES INVESTIGATIVAS DESARROLLADAS EN EL LABORATORIO ASIGNADO.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</si>
  <si>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CO1.REQ.6668135</t>
  </si>
  <si>
    <t>OAG-VAD-1336-2024</t>
  </si>
  <si>
    <t>https://community.secop.gov.co/Public/Tendering/OpportunityDetail/Index?noticeUID=CO1.NTC.6548567&amp;isFromPublicArea=True&amp;isModal=False</t>
  </si>
  <si>
    <t>SEBASTIAN  CAMILO MANOTAS VELASQUEZ</t>
  </si>
  <si>
    <t>LA PRESENTE ORDEN TIENE POR OBJETO: 1. APOYAR EN LA ORGANIZACIÓN DE LOS ESPACIOS UBICADOS EN EL PISO 6 DEL HOSPITAL JULIO MÉNDEZ BARRENECHE, ASIGNADOS PARA LAS PRÁCTICAS Y SERVICIOS REQUERIDOS EN EL MISMO, DE CONFORMIDAD CON LA PROGRAMACIÓN ESTABLECIDA. 2. APOYAR EL MANTENIMIENTO DEL ESTADO FUNCIONAL DE LAS HERRAMIENTAS MULTIMEDIALES QUE DAN SOPORTE A LAS ACTIVIDADES ACADÉMICAS DEL PISO 6 DEL HOSPITAL JMB. 3. VERIFICAR LA CORRECTA OPERACIÓN DEL SOFTWARE, HARDWARE Y DEMÁS DOTACIÓN QUE COMPLEMENTA LA OPERACIÓN DE LAS ACTIVIDADES ACADÉMICAS DEL PISO 6 DEL HJMB Y SUMINISTRAR LA INFORMACIÓN QUE PERMITA LA CORRECTA Y OPORTUNA GESTIÓN DE SU MANTENIMIENTO. 4. APOYAR EN LA ATENCIÓN Y LA OPORTUNA RESPUESTA A LAS INQUIETUDES O SOLICITUDES DE LOS USUARIOS MIENTRAS SE PRESTAN LOS SERVICIOS. 5. APOYAR EN LA ADMINISTRACIÓN Y ACTUALIZACIÓN DEL INVENTARIO DE BIENES, MATERIALES E INSUMOS DE LOS ESPACIOS HJMB. ASÍ COMO ELABORAR Y PRESENTAR LOS INFORMES RESPECTIVOS. 6. APOYAR EL CUMPLIMIENTO DE LAS NORMAS Y PROTOCOLOS DEL PLAN INSTITUCIONAL DE GESTIÓN AMBIENTAL – PIGA, EL PROGRAMA DE SEGURIDAD Y SALUD EN EL TRABAJO. 7. APOYAR LA VERIFICACIÓN DEL MANTENIMIENTO PREVENTIVO Y CORRECTIVO DE EQUIPOS E INSTALACIONES DE LOS ESPACIOS DEL HJMB. 8. APOYAR LA ADECUADA, OPORTUNA Y EFICIENTE ATENCIÓN AL USUARIO, EN LA PRESTACIÓN DE LOS SERVICIOS EN LOS ESPACIOS HJMB . 9. APOYAR EL REPORTE DE CUALQUIER NOVEDAD QUE SE PRESENTE CON LOS EQUIPOS CUANDO SE PRESTEN LOS SERVICIOS EN LOS ESPACIOS HJMB. 10. APOYAR LA ATENCIÓN OPORTUNA DE LAS PETICIONES, QUEJAS, RECLAMOS Y SUGERENCIAS, RELACIONADAS CON LOS SERVICIOS EN LOS ESPACIOS HJMB. 11. APOYAR LA VERIFICACIÓN DE LAS ACTIVIDADES A DESARROLLAR CARGADAS A LA PLATAFORMA SIARE 12. APOYAR EN LA ENTREGA AL FINALIZAR LA ORDEN DE SERVICIO DEL INVENTARIO DE LOS EQUIPOS DEL LABORATORIO Y HERRAMIENTAS MULTIMEDIA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</si>
  <si>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CO1.REQ.6664828</t>
  </si>
  <si>
    <t>OAG-VAD-1335-2024</t>
  </si>
  <si>
    <t>https://community.secop.gov.co/Public/Tendering/OpportunityDetail/Index?noticeUID=CO1.NTC.6550580&amp;isFromPublicArea=True&amp;isModal=False</t>
  </si>
  <si>
    <t>JUAN CARLOS BERNIER TAPIA</t>
  </si>
  <si>
    <t>LA PRESENTE ORDEN TIENE POR OBJETO: 1. APOYAR EN EL SEGUIMIENTO DE LOS RECAUDOS DE LAS PRINCIPALES FUENTES DE FINANCIACIÓN DEL PRESUPUESTO DE LA INSTITUCIÓN. 2. APOYAR EN LA SOLICITUD AL GRUPO DE PRESUPUESTO LOS INFORMES DE EJECUCIONES PRESUPUESTALES DE INGRESOS Y EGRESOS ELABORADOS TRIMESTRALMENTE PARA ENVIARLOS A LA OFICINA ASESORA DE PLANEACIÓN PARA SU PUBLICACIÓN EN LA PÁGINA DE TRANSPARENCIA Y ACCESO A INFORMACIÓN PÚBLICA. 3. APOYAR EN LA SOLICITUD AL GRUPO DE CONTABILIDAD LOS ESTADOS FINANCIEROS DEFINITIVOS ELABORADOS MENSUALMENTE PARA ENVIARLOS A LA OFICINA ASESORA DE PLANEACIÓN PARA SU PUBLICACIÓN EN LA PÁGINA DE TRANSPARENCIA Y ACCESO A INFORMACIÓN PÚBLICA. 4. DILIGENCIAR LOS FORMATOS DE ACTUALIZACIÓN FINANCIERA ENVIADAS POR LOS BANCOS. 5. ASESORAR Y LLEVAR EL CONTROL DE LOS PROCEDIMIENTOS INTERNOS, RELACIONADOS CON LA GESTIÓN DE COBRO DE LAS DEUDAS DE CRÉDITOS A CORTO PLAZO QUE TIENEN LOS ESTUDIANTES EN LAS DIFERENTES MODALIDADES. 6. ASESORAR EN LA ELABORACIÓN DE NUEVOS PROCEDIMIENTOS DE LA DIRECCIÓN FINANCIERA RELACIONADOS CON LAS PROYECCIONES DE LOS COSTOS DE LOS PROGRAMAS DE FORMACIÓN AVANZADA Y FORMACIÓN CIENTÍFICA DIRIGIDA A LOS DOCENTES DE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</si>
  <si>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CO1.REQ.6667046</t>
  </si>
  <si>
    <t>OPSP-VAD-1334-2024</t>
  </si>
  <si>
    <t>https://community.secop.gov.co/Public/Tendering/OpportunityDetail/Index?noticeUID=CO1.NTC.6550052&amp;isFromPublicArea=True&amp;isModal=False</t>
  </si>
  <si>
    <t>IMAEL FABRICIO VARGAS MONTENEGRO</t>
  </si>
  <si>
    <t>LA PRESENTE ORDEN TIENE POR OBJETO: 1. APOYAR EN LA ORGANIZACIÓN DEL LABORATORIO DE ACUICULTURA (GRANJA EXPERIMENTAL) PARA LAS PRÁCTICAS Y SERVICIOS REQUERIDOS EN EL MISMO, DE CONFORMIDAD CON LA PROGRAMACIÓN ESTABLECIDA. 2. APOYAR CON LA ENTREGA OPORTUNA DE LOS EQUIPOS, MATERIALES E INSUMOS REQUERIDOS EN EL MONTAJE DE PRÁCTICAS Y SERVICIOS DE LABORATORIO QUE GENERA EL LABORATORIO DE ACUICULTURA (GRANJA EXPERIMENTAL). 3. APOYAR EN EL BUEN USO DE EQUIPOS, MATERIALES E INSUMOS DEL LABORATORIO DE ACUICULTURA (GRANJA EXPERIMENTAL). 4. APOYAR EN LA ADMINISTRACIÓN Y ACTUALIZACIÓN DEL INVENTARIO DE BIENES, MATERIALES E INSUMOS DEL LABORATORIO DE ACUICULTURA (GRANJA EXPERIMENTAL). ASÍ COMO ELABORAR Y PRESENTAR LOS INFORMES RESPECTIVOS. 5. APOYAR EN EL CUMPLIMIENTO DE LAS NORMAS Y PROTOCOLOS DEL PLAN INSTITUCIONAL DE GESTIÓN AMBIENTAL – PIGA, EL PROGRAMA DE SEGURIDAD Y SALUD EN EL TRABAJO. 6. APOYAR EN LA VERIFICACIÓN DEL MANTENIMIENTO PREVENTIVO Y CORRECTIVO DE EQUIPOS E INSTALACIONES DEL LABORATORIO DE ACUICULTURA (GRANJA EXPERIMENTAL). 7. APOYAR CON EL MANTENIMIENTO Y MANEJO DE LOS ANIMALES DE CULTIVOS EN LA ESTACIÓN PISCÍCOLA. 8. APOYAR CON LA INFORMACIÓN OPORTUNA SOBRE SITUACIONES QUE AFECTEN EL DESARROLLO DE LAS ACTIVIDADES EN EL LABORATORIO. 9. APOYAR LA ATENCIÓN OPORTUNA DE LAS PETICIONES, QUEJAS, RECLAMOS Y SUGERENCIAS, RELACIONADAS CON LOS SERVICIOS DE LABORATORIO. 10. APOYAR EN LA ENTREGA AL FINALIZAR LA ORDEN DE SERVICIO DEL INVENTARIO DE LOS EQUIPOS DEL LABORATORIO DETALLANDO EL ESTADO DE ESTOS. 11. APOYAR EN LAS ACTIVIDADES RELACIONADAS CON INVESTIGACIÓN QUE SE DESARROLLAN EN LA ESTACIÓN EN EL CUMPLIMENTO AL PROYECTO RÓBALO. 12. APOYAR EN EL MANTENIMIENTO, ALIMENTACIÓN Y LIMPIEZA Y MONITOREO DE PECES FEMINIZADOS. 13. APOYAR EN EL MANTENIMIENTO, ALIMENTACIÓN Y LIMPIEZA Y MONITOREO DE EVALUACIÓN DE DIETAS 14. APOYAR EN LA TOMA DE MUESTRAS DE ACTIVIDAD ENZIMÁTICA 15. APOYAR EN EL MANTENIMIENTO, ALIMENTACIÓN Y LIMPIEZA Y MONITOREO DE REPRODUCTORES 16. APOYAR EN EL TRANSPORTE DE PECE DESDE LA CIENAGA GRANDE DE SANTA MARTA HASTA LA ESTACIÓN PSICÍCOLA DE LA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</si>
  <si>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CO1.REQ.6666293</t>
  </si>
  <si>
    <t>OAG-VAD-1333-2024</t>
  </si>
  <si>
    <t>https://community.secop.gov.co/Public/Tendering/OpportunityDetail/Index?noticeUID=CO1.NTC.6550534&amp;isFromPublicArea=True&amp;isModal=False</t>
  </si>
  <si>
    <t>ROSSANA DIAZ ORTIZ</t>
  </si>
  <si>
    <t>LA PRESENTE ORDEN TIENE POR OBJETO: 1. APOYAR EN LA ATENCIÓN BÁSICA, OPORTUNA Y ADECUADA EN CONSULTA COMO MÉDICO GENERAL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DISPONIBLES. 6.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7. APOYAR EN LA PARTICIPACIÓN DE LOS DIFERENTES EVENTOS REALIZADOS POR LA DIRECCIÓN DE BIENESTAR UNIVERSITARIO: BIENVENIDA A LOS ESTUDIANTES Y DÍA DE LA FAMILIA. 8.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</si>
  <si>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CO1.REQ.6666585</t>
  </si>
  <si>
    <t>OPSP-VAD-1332-2024</t>
  </si>
  <si>
    <t>https://community.secop.gov.co/Public/Tendering/OpportunityDetail/Index?noticeUID=CO1.NTC.6550214&amp;isFromPublicArea=True&amp;isModal=False</t>
  </si>
  <si>
    <t>ANA KARINA CAMPO VERGARA</t>
  </si>
  <si>
    <t>LA PRESENTE ORDEN TIENE POR OBJETO: 1. APOYAR A LA DIRECCION DE BIENESTAR UNIVERSITARIO CON EL DISEÑO GRÁFICO DE LOS DISTINTOS PROCESOS INSTITUCIONALES. 2. APOYAR EN LA CONSTRUCCIÓN DE PIEZAS GRÁFICAS SOLICITADAS PARA EL DESARROLLO DE EVENTOS INTERNOS O EXTERNOS DE LA UNIVERSIDAD DE MAGDALENA. 3. APOYAR EN EL DISEÑO DE LA IMAGEN CORPORATIVA DE LA UNIVERSIDAD. 4. APOYAR EN LA ELABORACIÓN DE PIEZAS PARA LA OFERTA ACADÉMICA Y ELEMENTOS DE MERCHANDISING PARA DIFERENTES ÁREAS Y/O EVENTOS INSTITUCIONALES. 5. APOYAR EN ACTIVIDADES PROGRAMADAS POR LA DIRECCIÓN DE BIENESTAR UNIVERSITARIO, DONDE SE REQUIERA DISEÑOS DE PIEZAS GRAFICAS. 6. APOYAR EN LA PARTICIPACIÓN DE LOS DIFERENTES EVENTOS REALIZADOS POR LA DIRECCIÓN DE BIENESTAR UNIVERSITARIO: BIENVENIDA A LOS ESTUDIANTES Y DÍA DE LA FAMILIA. 7.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</si>
  <si>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CO1.REQ.6666256</t>
  </si>
  <si>
    <t>OAG-VAD-1331-2024</t>
  </si>
  <si>
    <t>https://community.secop.gov.co/Public/Tendering/OpportunityDetail/Index?noticeUID=CO1.NTC.6549788&amp;isFromPublicArea=True&amp;isModal=False</t>
  </si>
  <si>
    <t>MARIO ALBERTO LOPEZ HERRERA</t>
  </si>
  <si>
    <t>LA PRESENTE ORDEN TIENE POR OBJETO: 1. APOYAR EL PROCESO DE PROMOCIÓN Y MANTENIMIENTO EN SALUD MENTAL A NIVEL INDIVIDUAL, GRUPAL Y/O COLECTIVO. 2. APOYAR EN LA ATENCIÓN BÁSICA, OPORTUNA Y ADECUADA A LOS ESTUDIANTES QUE REQUIERAN EL SERVICIO DE ATENCIÓN EN PSICOLOGÍA PRIORITARIA. 3. REALIZAR EL DILIGENCIAMIENTO OPORTUNO DE TODOS LOS FORMATOS ESTABLECIDOS POR BIENESTAR UNIVERSITARIO EN EL SISTEMA DE GESTIÓN DE LA CALIDAD. 4. PRESENTAR INFORMES OPORTUNAMENTE AL SUPERVISOR SOBRE LAS ACTIVIDADES DESARROLLADAS Y PLANTEADAS EN EL PLAN DE TRABAJO, PARA LA VERIFICACIÓN Y EL CUMPLIMIENTO DE LAS METAS PROPUESTAS. EL INFORME DEBE TENER ANEXOS ESTADÍSTICOS. 5. APOYAR EN LA ATENCIÓN A LOS MIEMBROS DE LA COMUNIDAD UNIVERSITARIA QUE REQUIERAN INFORMACIÓN SOBRE LOS SERVICIOS DE BIENESTAR A TRAVÉS DE LOS DIFERENTES CANALES DE COMUNICACIÓN DISPONIBLES. 6. APOYAR LAS ACTIVIDADES PARA BRINDAR ATENCIÓN A LA COMUNIDAD UNIVERSITARIA A TRAVÉS DEL CENTRO DE ESCUCHA. 7. REALIZAR SEGUIMIENTO Y APOYO A LOS ESTUDIANTES VINCULADOS COMO FACILITADORES DE SALUD MENTAL QUE HACEN PARTE DEL CENTRO DE ESCUCHA. 8. APOYAR EN LA PARTICIPACIÓN DE LOS DIFERENTES EVENTOS REALIZADOS POR LA DIRECCIÓN DE BIENESTAR UNIVERSITARIO: BIENVENIDA A LOS ESTUDIANTES Y DÍA DE LA FAMILIA.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</si>
  <si>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CO1.REQ.6666324</t>
  </si>
  <si>
    <t>OPSP-VAD-1330-2024</t>
  </si>
  <si>
    <t>https://community.secop.gov.co/Public/Tendering/OpportunityDetail/Index?noticeUID=CO1.NTC.6550604&amp;isFromPublicArea=True&amp;isModal=False</t>
  </si>
  <si>
    <t>LAURA MARCELA DE JESUS VIVES CAMPO</t>
  </si>
  <si>
    <t>CO1.REQ.6666717</t>
  </si>
  <si>
    <t>OPSP-VAD-1329-2024</t>
  </si>
  <si>
    <t>https://community.secop.gov.co/Public/Tendering/OpportunityDetail/Index?noticeUID=CO1.NTC.6549175&amp;isFromPublicArea=True&amp;isModal=False</t>
  </si>
  <si>
    <t>YELINE LIZETH GRANADOS RUIZ</t>
  </si>
  <si>
    <t>MARIA MERCEDES PACHECO PACHECO</t>
  </si>
  <si>
    <t>LA PRESENTE ORDEN TIENE POR OBJETO: SERVICIOS PROFESIONALES COMO DIRECTOR ADMINISTRATIVO Y FINANCIERO DE LOS PROYECTOS: BPIN 2020000100036 DENOMINADO "IMPLEMENTACIÓN DE SISTEMAS PRODUCTIVOS EN LA PISCICULTURA MARINA DEL RÓBALO PARA EL FOMENTO DE SU PRODUCCIÓN EN EL DEPARTAMENTO DEL MAGDALENA", BPIN 2019000100064 DENOMINADO "FORTALECIMIENTO DE HABILIDADES Y COMPETENCIAS COMUNICATIVAS, INVESTIGATIVAS Y TECNOLÓGICAS ALREDEDOR DE LA MEMORIA HISTÓRICA Y CULTURAL EN NIÑOS, ADOLESCENTES Y JÓVENES DEL DEPARTAMENTO DEL CESAR" , DESARROLLANDO LAS SIGUIENTES ACTIVIDADES: 1. APOYAR LA GESTIÓN OPERATIVA E INTEGRAL DEL PROYECTO EN RELACIÓN CON LA PLANIFICACIÓN, IMPLEMENTACIÓN Y SEGUIMIENTO A LOS PLANES Y CRONOGRAMAS APROBADOS. 2. APOYAR EN EL DISEÑO E IMPLEMENTAR LOS INSTRUMENTOS REQUERIDOS PARA LA EJECUCIÓN DEL PROYECTO. 3. ALINEAR EN CONJUNTO CON EL LÍDER CIENTÍFICO DEL PROYECTO LAS ESTRATEGIAS PROPUESTAS PARA LA IMPLEMENTACIÓN DE LA RUTA METODOLÓGICAS DE LAS ACTIVIDADES DEL PROYECTO DE CTEL CON LOS MÉTODOS DE PLANIFICACIÓN DE LOS PROYECTOS DE INVERSIÓN PÚBLICA. 4. APOYAR LA COORDINACIÓN LA ARTICULACIÓN DE LOS RECURSOS TÉCNICOS TECNOLÓGICOS Y LOGÍSTICOS EN CONJUNTO CON EL LÍDER CIENTÍFICO DEL PROYECTO Y LAS DIFERENTES DEPENDENCIAS, CON LA ESTRATEGIA DE ADMINISTRACIÓN ADECUADA PARA EL DESARROLLO DE LAS ACTIVIDADES DEL PROYECTO. 5. ORIENTAR LOS LINEAMIENTOS DE PLANIFICACIÓN DEL PROYECTO Y PRESENTACIÓN DE INFORMES TÉCNICOS EN ARTICULACIÓN CON EL LÍDER CIENTÍFICO DEL PROYECTO. 6. APOYAR EN LA ELABORACIÓN DE INFORMES DE SEGUIMIENTO Y AVANCES DEL PROYECTO Y PRESENTARLOS ANTE LAS INSTANCIAS DE SUPERVISIÓN DEL PROYECTO 7. APOYAR EN EL SEGUIMIENTO DEL PROYECTO EN LA PLATAFORMA DEL GESPROY.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</si>
  <si>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CO1.REQ.6665268</t>
  </si>
  <si>
    <t>OPSP-VAD-1328-2024</t>
  </si>
  <si>
    <t>https://community.secop.gov.co/Public/Tendering/OpportunityDetail/Index?noticeUID=CO1.NTC.6552716&amp;isFromPublicArea=True&amp;isModal=False</t>
  </si>
  <si>
    <t>CLAUDIA MILENA VALENCIA PEREZ</t>
  </si>
  <si>
    <t>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EL MANEJO DE ARCHIVO DE HISTORIA CLÍNICA. 5. APOYAR EL REGISTRO DIARIO DE CONSULTAS DE LA CLÍNICA ODONTOLÓGICA. 6. APOYAR EN EL BUEN MANEJO DE LOS RECURSOS MATERIALES DE LA CLÍNICA. 7. APOYAR EN LA VERIFICACIÓN DE LA SEGURIDAD, ORDEN Y LIMPIEZA DEL ÁREA DE TRABAJO.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</si>
  <si>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CO1.REQ.6668630</t>
  </si>
  <si>
    <t>OAG-VAD-1327-2024</t>
  </si>
  <si>
    <t>https://community.secop.gov.co/Public/Tendering/OpportunityDetail/Index?noticeUID=CO1.NTC.6552457&amp;isFromPublicArea=True&amp;isModal=False</t>
  </si>
  <si>
    <t>RONALD EDUARDO AREVALO MATOS</t>
  </si>
  <si>
    <t>LA PRESENTE ORDEN TIENE POR OBJETO: 1. APOYAR EN EL MANTENIMIENTO DEL ESTADO DE LOS EQUIPOS, Y MOBILIARIOS QUE HACEN PARTE DE LA DOTACIÓN DE LA CLÍNICA ODONTOLÓGICA. 2. APOYAR EN LA GESTIÓN DE SOLICITUDES PARA LA COMPRA DE INSUMOS PARA EL MANTENIMIENTO DE LOS EQUIPOS. 3. APOYAR EL SEGUIMIENTO DEL ESTADO Y BUEN USO DE LOS EQUIPOS RADIOLÓGICOS. 4. ELABORAR, ACTUALIZAR Y REALIZAR SEGUIMIENTO DE LAS HOJAS DE VIDA DE LOS EQUIPOS. 5. APOYAR EN LA ATENCIÓN Y BUEN FUNCIONAMIENTO DE LA PRECLÍNICA. 6. APOYAR EL SEGUIMIENTO DEL ESTADO DE LOS EQUIPOS Y LA OPERACIÓN NORMAL DE LOS ESPACIOS ACADÉMICOS DE APOYO AL PROGRAMA DE ODONTOLOGÍA. 7. RENDIR INFORMES PERIÓDICOS A LA DIRECCIÓN DE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</si>
  <si>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CO1.REQ.6668812</t>
  </si>
  <si>
    <t>OAG-VAD-1326-2024</t>
  </si>
  <si>
    <t>https://community.secop.gov.co/Public/Tendering/OpportunityDetail/Index?noticeUID=CO1.NTC.6552444&amp;isFromPublicArea=True&amp;isModal=False</t>
  </si>
  <si>
    <t>BLEIDIS SULAYS ACOSTA PALACIO</t>
  </si>
  <si>
    <t>LA PRESENTE ORDEN TIENE POR OBJETO: 1. APOYAR EN EL CUMPLIMIENTO DEL PROCESO DE ESTERILIZACIÓN DE LA CLÍNICA ODONTOLÓGICA. 2. APOYAR EN LA ENTREGA OPORTUNA DEL INSTRUMENTAL ESTERILIZADO A LOS ESTUDIANTES DE PRÁCTICAS CLÍNICA. 3. APOYAR EN EL CUMPLIMIENTO DE LAS NORMAS, PROTOCOLOS Y GUÍAS DE PREVENCIÓN ESTABLECIDAS PARA MANTENIMIENTO, CONSERVACIÓN Y DESARROLLO DE LA SALUD INDIVIDUAL Y COLECTIVA. 4. APOYAR EN LOS COMITÉS DE INFECCIONES, DE CALIDAD Y SEGURIDAD DEL PACIENTE. 5. APOYAR EN LA ADECUADA CONSERVACIÓN DE LA ASEPSIA, ANTISEPSIA, DESINFECCIÓN Y ESTERILIZACIÓN QUE GARANTICEN EL CONTROL DE LA INFECCIÓN Y LA CORRECTA APLICACIÓN DE LOS PROTOCOLOS DE ATENCIÓN DE PACIENTES. 6. APOYAR EN EL ASEGURAMIENTO DE LA CALIDAD DEL PROCESO DE ESTERILIZACIÓN Y DESINFECCIÓN DE EQUIPOS UBICADOS EN LA CENTRAL DE ESTERILIZACIÓN. 7. APOYAR EN LA IDENTIFICACIÓN DE CIRCUNSTANCIAS Y EVENTOS QUE DENTRO DE SU EJERCICIO PROFESIONAL PERMITAN MEJORAR EL SERVICIO ODONTOLÓGICO. 8. APOYAR EL CUMPLIMIENTO DE LAS NORMAS UNIVERSALES DE BIOSEGURIDAD PARA GARANTIZAR EL PROGRAMA DE SEGURIDAD DEL PACIENTE. 9. APOYAR EN LA VERIFICACIÓN DE LOS CRITERIOS DE EVALUACIÓN PREVIAMENTE ESTABLECIDOS POR LAS NORMAS NACIONALES E INTERNACIONALES, ENTIDADES DE VIGILANCIA Y CONTROL DE CALIDAD SOBRE PROCESOS ESTABLECIDOS QUE SON UTILIZADOS EN LAS DIFERENTES ÁREAS CLÍNICAS.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</si>
  <si>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CO1.REQ.6668268</t>
  </si>
  <si>
    <t>OAG-VAD-1325-2024</t>
  </si>
  <si>
    <t>https://community.secop.gov.co/Public/Tendering/OpportunityDetail/Index?noticeUID=CO1.NTC.6551424&amp;isFromPublicArea=True&amp;isModal=False</t>
  </si>
  <si>
    <t>NICOLLE ANDREA MENDOZA MEDINA</t>
  </si>
  <si>
    <t>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SUGERIR Y PROYECTAR LA SOLICITUD DE INFORMACIÓN ADICIONAL QUE SE REQUIERA DE LOS CONTRATOS OBJETO DE VERIFICACIÓN. 7. REALIZAR SEGUIMIENTO AL CUMPLIMIENTO DE LOS COMPROMISOS ADQUIRIDOS EN LAS MESAS DE TRABAJO DE LAS CUALES HIZO PARTE. 8. REALIZAR EL ESTUDIO Y PROYECTO DE RESOLUCIÓN QUE APRUEBE O NIEGUE LAS PROPUESTAS DE PAGO QUE PRESENTEN LAS ENTIDADES RETENEDORAS DE LAS ESTAMPILLAS DEPARTAMENTALES. 9. REALIZAR SEGUIMIENTO Y CONTROL A LOS ACUERDOS DE PAGO DECRETADOS.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ASISTIR A LAS MESAS DE TRABAJO, CAPACITACIONES Y/O REUNIONES AGENDADAS POR LA COORDINACIÓN. 13. ELABORAR Y REMITIR INFORME FINAL DE LAS ENTIDADES VERIFICADAS CON LAS EVIDENCIAS DE CADA CASO AL PROFESIONAL ESPECIALIZADO, Y AL PROFESIONAL UNIVERSITARIO ENCARGADO DEL SISTEMA DE GESTION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</si>
  <si>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CO1.REQ.6667191</t>
  </si>
  <si>
    <t>OPSP-VAD-1324-2024</t>
  </si>
  <si>
    <t>https://community.secop.gov.co/Public/Tendering/OpportunityDetail/Index?noticeUID=CO1.NTC.6551220&amp;isFromPublicArea=True&amp;isModal=False</t>
  </si>
  <si>
    <t>ADRIANA PAOLA NAVARRO BECERRA</t>
  </si>
  <si>
    <t>CO1.REQ.6667161</t>
  </si>
  <si>
    <t>OAG-VAD-1323-2024</t>
  </si>
  <si>
    <t>https://community.secop.gov.co/Public/Tendering/OpportunityDetail/Index?noticeUID=CO1.NTC.6544278&amp;isFromPublicArea=True&amp;isModal=False</t>
  </si>
  <si>
    <t>ANDREA LIZETH CASTRO VELEZ</t>
  </si>
  <si>
    <t>LA PRESENTE ORDEN TIENE POR OBJETO: 1. ASESORAR Y APOYAR EN LA COORDINACIÓN DE LAS RELACIONES INTERNAS Y EXTERNAS DEL CONSULTORIO JURÍDICO Y CENTRO DE CONCILIACIÓN. 2. APOYAR EN LA PLANEACIÓN CON EL DIRECTOR, COORDINADORES, DOCENTES ASESORES DE ÁREA, MONITORES Y ESTUDIANTES, LAS ACTIVIDADES ACADÉMICAS, DE INVESTIGACIÓN Y DE EXTENSIÓN DEL CONSULTORIO JURÍDICO Y CENTRO DE CONCILIACIÓN. 3. APOYAR EN EL DISEÑO Y REALIZACIÓN DE ACTIVIDADES QUE BUSQUEN CAPACITAR A ESTUDIANTES, DOCENTES, DIRECTIVOS Y DEMÁS MIEMBROS DE LA COMUNIDAD DEL CONSULTORIO JURIDICO Y CENTRO CONCILIACIÓN. 4. APOYAR EN LA PROYECCIÓN DE DOCUMENTOS O INFORMES QUE SEAN SOLICITADOS POR OTRAS DEPENDENCIAS DE LA UNIVERSIDAD Ó POR INSTITUCIONES EXTERNAS. 5. APOYAR EN EL MANEJO DE LAS DIFERENTES PLATAFORMAS DIGITALES AUTORIZADAS POR LA UNIVERSIDAD Y UTILIZADAS POR LA UNIDAD EN EL DESARROLLO DE LAS ACTIVIDADES ACADÉMICAS, DE INVESTIGACIÓN Y DE EXTENSIÓN. 6. APOYAR A LA DIRECCIÓN DEL CONSULTORIO JURÍDICO Y CENTRO DE CONCILIACIÓN EN LA GESTIÓN PARA LA CELEBRACIÓN DE CONVENIOS DE COOPERACIÓN CON ENTIDADES DE ORDEN PÚBLICO Y PRIVADO Y ADELANTAR LOS TRÁMITES INDISPENSABLES PARA SU SUSCRIPCIÓN. 7. APOYAR A LOS DOCENTES ASESORES DE LA CLÍNICA JURIDICA EN LO QUE RESPECTA AL DESARROLLO DE SUS ACTIVIDADES Y COMPETENCIAS.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</si>
  <si>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CO1.REQ.6660731</t>
  </si>
  <si>
    <t>OPSP-VAD-1322-2024</t>
  </si>
  <si>
    <t>https://community.secop.gov.co/Public/Tendering/OpportunityDetail/Index?noticeUID=CO1.NTC.6544192&amp;isFromPublicArea=True&amp;isModal=False</t>
  </si>
  <si>
    <t>JULIANA DE LA MILAGROSA VIVES NORIEGA</t>
  </si>
  <si>
    <t>LA PRESENTE ORDEN TIENE POR OBJETO: 1. APOYAR A LA DIRECCIÓN FINANCIERA EN EL SEGUIMIENTO Y ANÁLISIS DE INDICADORES DE GESTIÓN FINANCIERO. 2. APOYAR AL DIRECTOR FINANCIERO EN LAS ACTIVIDADES DEL SISTEMA DE GESTIÓN DE CALIDAD DEL PROCESO FINANCIERO BAJO LA NORMA ISO 9001:2015. 3. APOYAR A LA DIRECCIÓN FINANCIERA EN EL CONTROL Y SEGUIMIENTO DE LOS MAPAS DE RIESGOS DEL PROCESO FINANCIERO. 4. ASESORAR A LA DIRECCIÓN FINANCIERA EN LA ELABORACIÓN Y PRESENTACIÓN DE INFORMES ANTE EL GRUPO DE SISTEMA DE GESTIÓN DE LA CALIDAD. 5. APOYAR A LA DIRECCIÓN FINANCIERA EN LA ACTUALIZACIÓN DE LOS PROCEDIMIENTOS, GUÍAS, INSTRUCTIVOS Y MANUALES DE LA GESTIÓN FINANCIERA 6. ASESORAR A LA DIRECCIÓN FINANCIERA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</si>
  <si>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CO1.REQ.6660271</t>
  </si>
  <si>
    <t>OPSP-VAD-1321-2024</t>
  </si>
  <si>
    <t>https://community.secop.gov.co/Public/Tendering/OpportunityDetail/Index?noticeUID=CO1.NTC.6547048&amp;isFromPublicArea=True&amp;isModal=False</t>
  </si>
  <si>
    <t>WILMER ENRIQUE GONZALES CERVANTES</t>
  </si>
  <si>
    <t>LA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</si>
  <si>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CO1.REQ.6660428</t>
  </si>
  <si>
    <t>OAG-VAD-1320-2024</t>
  </si>
  <si>
    <t>https://community.secop.gov.co/Public/Tendering/OpportunityDetail/Index?noticeUID=CO1.NTC.6543587&amp;isFromPublicArea=True&amp;isModal=False</t>
  </si>
  <si>
    <t>YEISON ANDRES SILGADO ALTAMAS</t>
  </si>
  <si>
    <t>LA PRESENTE ORDEN TIENE POR OBJETO: 1. APOYAR EN LA ORGANIZACIÓN Y GESTIÓN DE LA INFORMACIÓN DE MOVILIDAD ENTRANTE Y SALIENTE DE LA DEPENDENCIA. 2. APOYAR EN EL CUMPLIMIENTO DE LOS REQUERIMIENTOS DE REPORTE DE INDICADORES INSTITUCIONALES PARA LA OFICINA DE ASEGURAMIENTO DE LA CALIDAD, ACREDITACIÓN, LA OFICINA ASESORA DE PLANEACIÓN Y LOS PROGRAMAS ACADÉMICOS. 3. APOYAR EN EL REGISTRO Y SEGUIMIENTO DE LA MOVILIDAD INTERNACIONAL Y LA ELABORACIÓN DE REPORTES DE VINCULACIÓN O ESTANCIA DE CIUDADANOS EXTRANJEROS EN UNIMAGDALENA PARA LAS AUTORIDADES MIGRATORIAS. 4. APOYAR LA CREACIÓN E IMPLEMENTACIÓN DEL CLUB/CENTRO INTERNACIONAL. 5. APOYAR EN LA GESTIÓN DE OPORTUNIDADES CON DISTINTOS SOCIOS Y EN LOS PROCESOS DE MOVILIDAD DE LOS JÓVENES DE TALENTO MAGDALENA. 6. APOYAR EN LA GESTIÓN DE SOLICITUDES ADMINISTRATIVAS.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</si>
  <si>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CO1.REQ.6660131</t>
  </si>
  <si>
    <t>OPSP-VAD-1319-2024</t>
  </si>
  <si>
    <t>https://community.secop.gov.co/Public/Tendering/OpportunityDetail/Index?noticeUID=CO1.NTC.6544188&amp;isFromPublicArea=True&amp;isModal=False</t>
  </si>
  <si>
    <t>YUBIRIS ZAMBRANO GUERRERO</t>
  </si>
  <si>
    <t>LA PRESENTE ORDEN TIENE POR OBJETO: 1. APOYAR EN LA RECEPCIÓN E INGRESO DE PERSONAL A CLÍNICA, ESTO INCLUYE A PACIENTES, DOCENTES, ESTUDIANTES Y PERSONAL DE APOYO. 2. APOYAR LA ENTREGA DE HISTORIAS CLÍNICAS Y REGISTROS 3. APOYAR LA ORGANIZACIÓN, ACTUALIZACIÓN Y SEGURIDAD DEL ARCHIVO DE HISTORIA CLÍNICA. 4. APOYAR EL REGISTRO DIARIO DE CONSULTAS DE LA CLÍNICA ODONTOLÓGICA. 5. APOYAR EN LA ATENCIÓN DE ESTUDIANTES, DOCENTES Y PÚBLICO EN GENERAL. 6. VERIFICAR EL BUEN MANEJO DE LOS RECURSOS MATERIALES DE LA CLÍNICA. 7. VERIFICAR LA SEGURIDAD, ORDEN Y LIMPIEZA DEL ÁREA DE TRABAJO DE LA CLÍNICA.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</si>
  <si>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CO1.REQ.6660354</t>
  </si>
  <si>
    <t>OAG-VAD-1318-2024</t>
  </si>
  <si>
    <t>https://community.secop.gov.co/Public/Tendering/OpportunityDetail/Index?noticeUID=CO1.NTC.6544054&amp;isFromPublicArea=True&amp;isModal=False</t>
  </si>
  <si>
    <t>ANDREA PAOLA JARUFFE PINILLA</t>
  </si>
  <si>
    <t>LA PRESENTE ORDEN TIENE POR OBJETO: 1. APOYAR EN LA ORGANIZACIÓN DEL LABORATORIO ASIGNADO PARA LAS PRÁCTICAS Y SERVICIOS REQUERIDOS EN EL MISMO, DE CONFORMIDAD CON LA PROGRAMACIÓN DE LAS GUIAS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</si>
  <si>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CO1.REQ.6660620</t>
  </si>
  <si>
    <t>OAG-VAD-1317-2024</t>
  </si>
  <si>
    <t>https://community.secop.gov.co/Public/Tendering/OpportunityDetail/Index?noticeUID=CO1.NTC.6544100&amp;isFromPublicArea=True&amp;isModal=False</t>
  </si>
  <si>
    <t>RAFAEL JOSE CAMPO CAMPO</t>
  </si>
  <si>
    <t>LA PRESENTE ORDEN TIENE POR OBJETO: 1. ASESORAR EL DISEÑO DE PROTOTIPOS DE LOS ESTUDIANTES DE LA UNIVERSIDAD DEL MAGDALENA EN IMPRESIONES 3D EN LOS LABORATORIOS DE FÍSICA. 2. APOYAR EN EL USO DE IMPRESORAS 3D EN LOS LABORATORIOS DE FÍSICA. 3. APOYAR Y ASESORAR LOS PROCESOS DE INVESTIGACIÓN ASOCIADOS A LA IMPRESIÓN 3D. 4. APOYAR LA VERIFICACIÓN DE LA ORGANIZACIÓN DEL LABORATORIO ASIGNADO PARA LAS PRÁCTICAS Y SERVICIOS REQUERIDOS EN EL MISMO, DE CONFORMIDAD CON LA PROGRAMACIÓN ESTABLECIDA. 5. APOYAR EN LA ENTREGA OPORTUNA DE LOS EQUIPOS, MATERIALES E INSUMOS REQUERIDOS EN EL MONTAJE DE PRÁCTICAS Y SERVICIOS DE LABORATORIO. 6. APOYAR EN EL BUEN USO DE EQUIPOS, MATERIALES E INSUMOS DE LABORATORIO. 7. APOYAR EN LA APLICACIÓN DE PROCEDIMIENTOS Y PROTOCOLOS ESTABLECIDOS PARA EL FUNCIONAMIENTO, CUIDADO, PRESERVACIÓN Y MANTENIMIENTO DE EQUIPOS, MATERIALES E INSTALACIONES DE LABORATORIO, ASÍ COMO EL CUMPLIMIENTO DE LAS NORMAS Y PROTOCOLOS DEL PLAN INSTITUCIONAL DE GESTIÓN AMBIENTAL – PIGA, EL PROGRAMA DE SEGURIDAD Y SALUD EN EL TRABAJO, PROTOCOLOS DE BIO SEGURIDAD, BUENAS PRÁCTICAS DE MANUFACTURA Y SEGURIDAD INDUSTRIAL APLICABLES. 8. APOYAR LA ADMINISTRACIÓN Y ACTUALIZACIÓN DE INVENTARIO DE BIENES, MATERIALES E INSUMOS DE LABORATORIO. ASÍ COMO ELABORAR Y PRESENTAR LOS INFORMES RESPECTIVOS. 9. APOYAR EN EL REPORTE DE NECESIDADES DE MANTENIMIENTO Y LA VERIFICACIÓN DEL MANTENIMIENTO PREVENTIVO Y CORRECTIVO DE EQUIPOS E INSTALACIONES DEL LABORATORIO. 10. APOYAR EN LA ADECUADA, OPORTUNA Y EFICIENTE ATENCIÓN AL USUARIO, EN LA PRESTACIÓN DE LOS SERVICIOS. 11. INFORMAR OPORTUNAMENTE AQUELLAS SITUACIONES QUE AFECTEN EL DESARROLLO DE LAS ACTIVIDADES EN EL LABORATORIO. 12. APOYAR LA ATENCIÓN OPORTUNA DE LAS PETICIONES, QUEJAS, RECLAMOS Y SUGERENCIAS, RELACIONADAS CON LOS SERVICIOS DE LABORATORIO. 13. APOYAR EN LA ATENCIÓN DE LOS REQUERIMIENTOS DE CONTROL DE LAS HORAS DE USO DE LOS EQUIPOS EN CADA PRÁCTICA Y VERIFICAR QUE LAS PRÁCTICAS A DESARROLLAR ESTÉN CARGADAS A LA PLATAFORMA SIARE Y QUE CUENTEN CON EL VISTO BUENO DEL DIRECTOR DE PROGRAMA. 14. APOYAR EN LA ENTREGA AL FINALIZAR LA ORDEN DE SERVICIO DEL INVENTARIO DE LOS EQUIPOS DEL LABORATORIO DETALLANDO SU ESTADO. 15. APOYAR LA RECOLECCIÓN DE INFORMACIÓN DE SATISFACCIÓN DEL SERVICIO Y ELABORAR LOS INFORMES CORRESPONDIENTES.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</si>
  <si>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CO1.REQ.6660568</t>
  </si>
  <si>
    <t>OPSP-VAD-1316-2024</t>
  </si>
  <si>
    <t>https://community.secop.gov.co/Public/Tendering/OpportunityDetail/Index?noticeUID=CO1.NTC.6543862&amp;isFromPublicArea=True&amp;isModal=False</t>
  </si>
  <si>
    <t>ANA MARIA GUTIERREZ VALVERDE</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</si>
  <si>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 INSTITUCIÓN.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</si>
  <si>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CO1.REQ.6660183</t>
  </si>
  <si>
    <t>OAG-VAD-1315-2024</t>
  </si>
  <si>
    <t>https://community.secop.gov.co/Public/Tendering/OpportunityDetail/Index?noticeUID=CO1.NTC.6543917&amp;isFromPublicArea=True&amp;isModal=False</t>
  </si>
  <si>
    <t>CARLOS MEIKOLL PARRA CUEVA</t>
  </si>
  <si>
    <t>CO1.REQ.6660155</t>
  </si>
  <si>
    <t>OAG-VAD-1314-2024</t>
  </si>
  <si>
    <t>https://community.secop.gov.co/Public/Tendering/OpportunityDetail/Index?noticeUID=CO1.NTC.6544842&amp;isFromPublicArea=True&amp;isModal=False</t>
  </si>
  <si>
    <t>LA PRESENTE ORDEN TIENE POR OBJETO: 1. PRESENTAR PLAN DE TRABAJO DE ACTIVIDADES A DESARROLLAR, DETALLANDO OBJETIVOS, FECHAS, METODOLOGÍA, METAS, INDICADORES ACORDES CON LAS DIRECTRICES IMPARTIDAS POR EL COORDINADOR (A) DEL ÁREA QUE DÉ RESPUESTA A LAS ACTIVIDADES PARA LAS CUALES FUE CONTRATADO. 2. APOYAR LA ARTICULACIÓN ENTRE BIENESTAR UNIVERSITARIO Y TODOS LOS PROGRAMAS ACADÉMICOS DE LA FACULTAD DE CIENCIAS EMPRESARIALES Y ECONÓMICAS. 3. APOYAR A LA DIRECCIÓN DE BIENESTAR UNIVERSITARIO EN EL SEGUIMIENTO DE LOS CASOS DE ESTUDIANTES Y DOCENTES CON DIFICULTADES REPORTADOS POR LA FACULTAD DE CIENCIAS EMPRESARIALES Y ECONÓMICAS. 4. ENTREGAR DE MANERA OPORTUNA Y BAJO SU RESPONSABILIDAD LOS INFORMES QUE SE LE SOLICITEN PARA SER PRESENTADOS A LA DIRECCIÓN, CON SOPORTES ESTADÍSTICOS. 5. DILIGENCIAR OPORTUNAMENTE TODOS LOS FORMATOS ESTABLECIDOS POR BIENESTAR UNIVERSITARIO EN EL SISTEMA DE GESTIÓN DE LA CALIDAD. 6. APOYAR A LA DIRECCIÓN DE BIENESTAR UNIVERSITARIO EN LA PARTICIPACIÓN DE LOS ESTUDIANTES DE LA FACULTAD DE CIENCIAS EMPRESARIALES Y ECONÓMICAS, EN EVENTOS ACADÉMICOS, CIENTÍFICOS, ARTÍSTICOS, CULTURALES Y DEPORTIVOS QUE PROGRAME LA INSTITUCIÓN. 7. APOYAR A LA DIRECCIÓN DE BIENESTAR UNIVERSITARIO EN LA ATENCIÓN A LOS MIEMBROS DE LA COMUNIDAD UNIVERSITARIA, QUE REQUIERAN INFORMACIÓN SOBRE LAS DISTINTAS ÁREAS DE BIENESTAR A TRAVÉS DE LOS DIFERENTES CANALES DE COMUNICACIÓN DISPONIBLES. 8. APOYAR EN LA PARTICIPACIÓN DE LOS DIFERENTES EVENTOS REALIZADOS POR LA DIRECCIÓN DE BIENESTAR UNIVERSITARIO, BIENVENIDA A LOS ESTUDIANTES, DÍA DE LA FAMILIA. 9.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</si>
  <si>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CO1.REQ.6661304</t>
  </si>
  <si>
    <t>OPSP-VAD-1313-2024</t>
  </si>
  <si>
    <t>https://community.secop.gov.co/Public/Tendering/OpportunityDetail/Index?noticeUID=CO1.NTC.6545038&amp;isFromPublicArea=True&amp;isModal=False</t>
  </si>
  <si>
    <t>JOSE ALFREDO DE LA HOZ BALLENA</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</si>
  <si>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GRUPO DE GESTIÓN DE TICS Y EL PROGRAMA DE INGENIERÍA DE SISTEMAS. 9. HACER RECOMENDACIONES A LOS USUARIOS SOBRE EL USO ESPECIAL QUE DEBE DARSE A LOS RECURSOS, YA SEA A TRAVÉS DE INSTRUCTIVOS, CAPACITACIONES O DIRECTAMENTE EN EL MOMENTO DEL PRÉSTAMO. 10. APOYAR CUANDO SEA REQUERIDO EN LAS ACTIVIDADES EXTRAS ORGANIZADAS EN LOS LABORATORIOS TALES COMO: PRUEBAS, CAPACITACIONES, SEMINARIOS, REUNIONES ADMINISTRATIVAS PARA GARANTIZAR LA EFICIENCIA EN LA PRESTACIÓN DE LOS SERVICIOS DEL PROGRAMA DE INGENIERÍA DE SISTEMAS, DEL GRUPO DE RECURSOS EDUCATIVOS Y ADMINISTRACIÓN DE LABORATORIOS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</si>
  <si>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CO1.REQ.6660871</t>
  </si>
  <si>
    <t>OAG-VAD-1312-2024</t>
  </si>
  <si>
    <t>https://community.secop.gov.co/Public/Tendering/OpportunityDetail/Index?noticeUID=CO1.NTC.6544542&amp;isFromPublicArea=True&amp;isModal=False</t>
  </si>
  <si>
    <t>ZENITH ELENA DE LA HOZ MONSALVO</t>
  </si>
  <si>
    <t>CO1.REQ.6660901</t>
  </si>
  <si>
    <t>OAG-VAD-1311-2024</t>
  </si>
  <si>
    <t>https://community.secop.gov.co/Public/Tendering/OpportunityDetail/Index?noticeUID=CO1.NTC.6544427&amp;isFromPublicArea=True&amp;isModal=False</t>
  </si>
  <si>
    <t>CO1.REQ.6660374</t>
  </si>
  <si>
    <t>OAG-VAD-1310-2024</t>
  </si>
  <si>
    <t>https://community.secop.gov.co/Public/Tendering/OpportunityDetail/Index?noticeUID=CO1.NTC.6544208&amp;isFromPublicArea=True&amp;isModal=False</t>
  </si>
  <si>
    <t>ARMANDO JOSÉ SILVA HAMBURGER</t>
  </si>
  <si>
    <t>CAROLY MILDRED CORONADO ALCALA</t>
  </si>
  <si>
    <t>LA PRESENTE ORDEN TIENE POR OBJETO: 1. APOYAR CON LAS SOLICITUDES Y DILIGENCIAMIENTO DE FORMATOS PARA PRÉSTAMO DE EQUIPOS QUE REALIZAN LOS ESTUDIANTES. 2. APOYAR CON LOS INVENTARIOS Y DIAGNÓSTICOS DE EQUIPOS QUE SON UTILIZADOS PARA PRACTICAS ACADÉMICAS Y RODAJE DE PROYECTOS AUDIOVISUALES. IGUALMENTE, EN LA ORGANIZACIÓN Y ALMACENAMIENTO DE LOS EQUIPOS DE MANERA CORRECTA EN LA BODEGA. 3. FACILITAR ACCESO A DOCENTES Y ESTUDIANTES A LAS SALAS DE REALIZACIÓN Y ANIMACIÓN. ASÍ COMO BRINDAR APOYO Y SOLUCIONES PARA INCONVENIENTES CON EQUIPOS DE LAS SALAS DE REALIZACIÓN, ANIMACIÓN, Y LABORATORIO DE EDICIÓN. 4. APOYAR EN LA ATENCIÓN DE SOLICITUDES DE LA DIRECCIÓN DEL PROGRAMA CON RESPECTO A LA RESERVA DE LA SALA DE PROYECCIÓN LA LANGOSTA AZUL, Y BRINDAR APOYO CON EL ACCESO Y USO DE EQUIPOS EN LA SALA CUANDO SE REALICEN CLASES, CINE CLUBES, Y EVENTOS DEL PROGRAMA DE CINE Y AUDIOVISUALES.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</si>
  <si>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CO1.REQ.6660254</t>
  </si>
  <si>
    <t>OAG-VAD-1309-2024</t>
  </si>
  <si>
    <t>https://community.secop.gov.co/Public/Tendering/OpportunityDetail/Index?noticeUID=CO1.NTC.6543822&amp;isFromPublicArea=True&amp;isModal=False</t>
  </si>
  <si>
    <t>LUIS ARNULFO QUINTERO BOTELLO</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</si>
  <si>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CONTRATADO. 2. ASESORAR A LA DIRECCIÓN DE DESARROLLO ESTUDIANTIL EN LA PLANEACIÓN Y EJECUCIÓN DE ESTRATEGIAS DE ATENCIÓN PSICOSOCIAL Y PSICOPEDAGÓGICA A ESTUDIANTES CON DISCAPACIDAD DE LA UNIVERSIDAD DEL MAGDALENA. 3. APOYAR A LA DIRECCIÓN DE DESARROLLO ESTUDIANTIL EN LA ACTUALIZACIÓN DE LOS DOCUMENTOS, PROCESOS, PROCEDIMIENTOS Y FORMATOS PARA LA ATENCIÓN DE ESTUDIANTES CON DISCAPACIDAD. 4. APOYAR A LA DIRECCIÓN DE DESARROLLO ESTUDIANTIL EN LA ORGANIZACIÓN Y EJECUCIÓN DE JORNADAS DE SENSIBILIZACIÓN CON ESTUDIANTES Y PERSONAL ADMINISTRATIVO DE LA UNIVERSIDAD DEL MAGDALENA, PARA FAVORECER LA INCLUSIÓN DE LOS ESTUDIANTES CON DISCAPACIDAD. 4. ELABORAR LOS INFORMES DE CARACTERIZACIÓN DE CADA UNO DE LOS ESTUDIANTES CON DISCAPACIDAD DE LA UNIVERSIDAD DEL MAGDALENA. 5. APOYAR A LA DIRECCIÓN DE DESARROLLO ESTUDIANTIL EN LA COORDINACIÓN DEL PROCESO DE ADQUISICIÓN DE BIENES, SERVICIOS, EQUIPOS E INSTALACIONES DE DISEÑO UNIVERSAL, QUE REQUIERAN LA MENOR ADAPTACIÓN POSIBLE Y EL MENOR COSTO PARA SATISFACER LAS NECESIDADES ESPECÍFICAS DE LOS ESTUDIANTES CON DISCAPACIDAD DE LA UNIVERSIDAD DEL MAGDALENA. 6. APOYAR A LA DIRECCIÓN DE DESARROLLO ESTUDIANTIL EN LA PROMOCIÓN Y PROTECCIÓN DE LOS DERECHOS HUMANOS DE LAS PERSONAS CON DISCAPACIDAD. 7. APOYAR A LA DIRECCIÓN DE DESARROLLO ESTUDIANTIL EN LA PROMOCIÓN DE LA INCLUSIÓN REAL Y EFECTIVA DE LOS ESTUDIANTES CON DISCAPACIDAD EN LA UNIVERSIDAD DEL MAGDALENA. 8. APOYAR A LA DIRECCIÓN DE DESARROLLO ESTUDIANTIL EN LA RECOPILACIÓN DE LA INFORMACIÓN Y ENTREGA DE INFORMES SOLICITADOS POR EL SUPERVISOR DE LA ORDEN. 9. APOYAR A LA DIRECCIÓN DE DESARROLLO ESTUDIANTIL EN EL DISEÑO DE MATERIALES DE ACOMPAÑAMIENTO VIRTUAL PARA LOS ESTUDIANTES CON DISCAPACIDAD DE LA UNIVERSIDAD DEL MAGDALENA. 10. PARTICIPAR DE MANERA REMOTA O PRESENCIAL A LAS REUNIONES DE PLANEACIÓN, SEGUIMIENTO Y EVALUACIÓN CONVOCADAS POR EL DIRECTOR DE DESARROLLO ESTUDIANTIL, PREVIO ACUERDO E INVITACIÓN QUE REALICE EL SUPERVISOR (A) DE LA ORDEN. 11. APOYAR EL DILIGENCIAMIENTO OPORTUNO DE TODOS LOS FORMATOS ESTABLECIDOS POR LA DIRECCIÓN DE DESARROLLO ESTUDIANTIL Y EN EL SISTEMA DE GESTIÓN DE LA CALIDAD PARA EL REGISTRO DE LAS ACTIVIDADES QUE SE REALICEN DESDE EL SERVICIO QUE SE ORIENTA.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</si>
  <si>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CO1.REQ.6659963</t>
  </si>
  <si>
    <t>OPSP-VAD-1308-2024</t>
  </si>
  <si>
    <t>https://community.secop.gov.co/Public/Tendering/OpportunityDetail/Index?noticeUID=CO1.NTC.6543462&amp;isFromPublicArea=True&amp;isModal=False</t>
  </si>
  <si>
    <t>MARTHA BEATRIZ HUMANES MENDOZA</t>
  </si>
  <si>
    <t>CO1.REQ.6659873</t>
  </si>
  <si>
    <t>OAG-VAD-1307-2024</t>
  </si>
  <si>
    <t>https://community.secop.gov.co/Public/Tendering/OpportunityDetail/Index?noticeUID=CO1.NTC.6543339&amp;isFromPublicArea=True&amp;isModal=False</t>
  </si>
  <si>
    <t>FABIAN CAMILO SILVA ZAMBRANO</t>
  </si>
  <si>
    <t>LA PRESENTE ORDEN TIENE POR OBJETO: 1. APOYAR EN LA COORDINAR DEL CENTRO DE EMPRENDIMIENTO Y PRODUCCIÓN MUSICAL. 2. APOYAR EN LA ORGANIZACIÓN DE HERRAMIENTAS ANÁLOGAS Y DIGITALES DEL CENTRO DE EMPRENDIMIENTO MUSICAL. 3. APOYAR EN LAS ACTIVIDADES CORRESPONDIENTES AL USO DEL ESTUDIO, GRABACIÓN, MEZCLA, PRODUCCIÓN, CLASES Y PROYECTOS. 4. APOYAR EN LA REVISIÓN CONSTANTE DEL INVENTARIO, APOYANDO EN CONTROL Y SEGUIMIENTO DE CADA EQUIPO USADO DURANTE LAS SESIONES DE TRABAJO DEL ESTUDIO DE EMPRENDIMIENTO Y PRODUCCIÓN MUSICAL DEL PROGRAMA DE TECNOLOGÍA EN ARTES MUSICALES DEL CENTRO PARA LA REGIONALIZACIÓN DE LA EDUCACIÓN Y LAS OPORTUNIDADES.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</si>
  <si>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CO1.REQ.6659907</t>
  </si>
  <si>
    <t>OAG-VAD-1306-2024</t>
  </si>
  <si>
    <t>https://community.secop.gov.co/Public/Tendering/OpportunityDetail/Index?noticeUID=CO1.NTC.6542990&amp;isFromPublicArea=True&amp;isModal=False</t>
  </si>
  <si>
    <t xml:space="preserve">ALICIA ESTHER CASTRO VILLEGAS </t>
  </si>
  <si>
    <t>LA PRESENTE ORDEN TIENE POR OBJETO: PRESTAR SERVICIOS JURÍDICOS PARA EL ACOMPAÑAMIENTO DEL COMITÉ DE INCLUSIÓN E INTERCULTURALIDAD DURANTE EL PERÍODO ACADÉMICO 2024-2, MEDIANTE EL DESARROLLO DE LAS SIGUIENTES ACTIVIDADES: 1. ASESORAR Y APOYAR EN LA ACTUALIZACIÓN DE LOS DOCUMENTOS, PROCESOS, PROCEDIMIENTOS Y FORMATOS INSTITUCIONALES, ACORDES CON LA NORMATIVIDAD NACIONAL E INTERNACIONAL CON ENFOQUE DE GÉNERO, PLURIÉTNICO, INTERCULTURAL Y CON ENFOQUE DIFERENCIAL, PARA LA ATENCIÓN DE LOS ESTUDIANTES CON DISCAPACIDAD DE LA UNIVERSIDAD. 2. ASESORAR Y APOYAR LAS ESTRATEGIAS DE ATENCIÓN Y ACOMPAÑAMIENTO DE LA COMUNIDAD ESTUDIANTIL EN RIESGO DE DISCRIMINACIÓN, SEGREGACIÓN Y DESERCIÓN DE LA UNIVERSIDAD DEL MAGDALENA. 3. ASESORAR Y APOYAR LA APLICACIÓN DE LAS POLÍTICAS DE INCLUSIÓN, CURRÍCULOS FLEXIBLES Y ESTABLECIMIENTO DE AJUSTES RAZONABLES COMO METODOLOGÍAS Y ESTRATEGIAS PEDAGÓGICAS ADECUADAS PARA LA FORMACIÓN ACADÉMICA DE LOS ESTUDIANTES CON DISCAPACIDAD. 4. ASESORAR Y REALIZAR ACTIVIDADES QUE PROMUEVAN LA PROTECCIÓN Y PROMOCIÓN DE LOS DERECHOS HUMANOS DE LAS POBLACIONES ESTUDIANTILES DE COMUNIDADES INDÍGENAS, AFROCOLOMBIANOS, POBLACIÓN “LGTBIQ+”, ESTUDIANTES CON DISCAPACIDAD Y POBLACIÓN EN RIESGO DE VULNERABILIDAD. 5. ASESORAR Y APOYAR LA PLANIFICACIÓN, DESARROLLO, CONSOLIDACIÓN Y ACTUALIZACIÓN PERMANENTE DE MEJORAS EN LOS PROCESOS DE INCLUSIÓN ACORDES A LA NORMATIVIDAD NACIONAL E INTERNACIONAL REFERENTES AL TEMA DE INCLUSIÓN Y DE ATENCIÓN A GRUPOS INTERCULTURALES VULNERABLES. 6. ASESORAR Y APOYAR LA EJECUCIÓN DE LAS POLÍTICAS DE INCLUSIÓN ESTABLECIDAS POR LA UNIVERSIDAD EN LOS DIFERENTES PROGRAMAS ACADÉMICOS QUE CUENTEN CON POBLACIÓN CON DISCAPACIDAD Y/O HAGAN PARTE DE GRUPOS INTERCULTURALES VULNERABLES.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</si>
  <si>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CO1.REQ.6659715</t>
  </si>
  <si>
    <t>OPSP-VAD-1305-2024</t>
  </si>
  <si>
    <t>https://community.secop.gov.co/Public/Tendering/OpportunityDetail/Index?noticeUID=CO1.NTC.6542868&amp;isFromPublicArea=True&amp;isModal=False</t>
  </si>
  <si>
    <t>ROSALBA ESTHER JIMENEZ MOSS</t>
  </si>
  <si>
    <t>CO1.REQ.6659430</t>
  </si>
  <si>
    <t>OAG-VAD-1304-2024</t>
  </si>
  <si>
    <t>https://community.secop.gov.co/Public/Tendering/OpportunityDetail/Index?noticeUID=CO1.NTC.6544226&amp;isFromPublicArea=True&amp;isModal=False</t>
  </si>
  <si>
    <t>ORIANA PATRICIA DAZA BRITO</t>
  </si>
  <si>
    <t>LA PRESENTE ORDEN TIENE POR OBJETO: 1. APOYAR EN EL DESARROLLO, PREPARACIÓN Y ORGANIZACIÓN DE PRÁCTICAS ACADÉMICAS DE LAS ASIGNATURAS: PAVIMENTOS, MATERIALES DE CONSTRUCCIÓN, GEOTECNIA, RESISTENCIA DE MATERIALES Y MECÁNICA DE FLUIDOS. 2. APOYAR EN LA COORDINACIÓN DE LA OPERACIÓN DE EQUIPOS ESPECIALIZADOS DURANTE LAS PRÁCTICAS ACADÉMICAS, DE INVESTIGACIÓN Y EXTENSIÓN. 3. APOYAR EL DESARROLLO DE ACTIVIDADES ADMINISTRATIVAS Y DE GESTIÓN PARA ASEGURAR LA EFICIENCIA Y CALIDAD DE LOS SERVICIOS PRESTADOS (ACADEMIA, INVESTIGACIÓN Y EXTENSIÓN). 4. APOYAR EN EL DESARROLLO DE ACTIVIDADES PARA EL MANTENIMIENTO DE EQUIPOS Y ORGANIZACIÓN DEL LABORATORIO. 5. APOYAR EN LA REVISIÓN, ACTUALIZACIÓN Y MEJORAMIENTO DE HOJAS DE CÁLCULO DE ENSAYOS DEL LIIC. 6. APOYAR EN LA ATENCIÓN DE LAS NECESIDADES DE LOS ESTUDIANTES QUE DESARROLLAN PRÁCTICAS DE INVESTIGACIÓN Y EXTENSIÓN EN EL LIIC. 7. APOYAR EN LA DIGITALIZACIÓN Y SEGUIMIENTO EN DATOS OBTENIDOS EN EL POZO DE MONITOREO DE AGUA SUBTERRÁNEA. 8. APOYAR EN LA ACTUALIZACIÓN DEL INVENTARIO DE QUÍMICOS E INSUMOS DEL LIIC. 9. APOYAR EN LA ATENCIÓN PARA EL PRÉSTAMO DE EQUIPOS E INSUMOS DE TOPOGRAFÍA.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</si>
  <si>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CO1.REQ.6660481</t>
  </si>
  <si>
    <t>OPSP-VAD-1303-2024</t>
  </si>
  <si>
    <t>https://community.secop.gov.co/Public/Tendering/OpportunityDetail/Index?noticeUID=CO1.NTC.6544058&amp;isFromPublicArea=True&amp;isModal=False</t>
  </si>
  <si>
    <t>KELLY DAYANA ROMANO MOLINA</t>
  </si>
  <si>
    <t>LA PRESENTE ORDEN TIENE POR OBJETO: 1. APOYAR EN LA CONVOCATORIA Y EJECUCIÓN DE ACTIVIDADES REALIZADAS EN EL CENTRO DE ATENCIÓN INTEGRAL. 2. APOYAR LA IMPLEMENTACIÓN DE ESTRATEGIAS DE PROMOCIÓN DE LOS SERVICIOS Y ACTIVIDADES DEL CENTRO DE ATENCIÓN INTEGRAL A LA INFANCIA. 3. APOYAR EN LOS REQUERIMIENTOS DE LAS ACTIVIDADES PROGRAMADAS POR LA COORDINACIÓN DEL CENTRO DE ATENCIÓN INTEGRAL A LA PRIMERA INFANCIA 4. APOYAR EN EL DILIGENCIAMIENTO OPORTUNO DE LOS FORMATOS ESTABLECIDOS POR BIENESTAR UNIVERSITARIO EN EL SISTEMA DE GESTIÓN DE LA CALIDAD EN LOS DIFERENTES EVENTOS DEL CENTRO ATENCIÓN INTEGRAL A LA INFANCIA. 5. APOYAR EN LA PARTICIPACIÓN DE LOS DIFERENTES EVENTOS REALIZADOS POR LA DIRECCIÓN DE BIENESTAR UNIVERSITARIO: BIENVENIDA A LOS ESTUDIANTES Y DÍA DE LA FAMILIA. 6.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</si>
  <si>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CO1.REQ.6660618</t>
  </si>
  <si>
    <t>OAG-VAD-1302-2024</t>
  </si>
  <si>
    <t>https://community.secop.gov.co/Public/Tendering/OpportunityDetail/Index?noticeUID=CO1.NTC.6543866&amp;isFromPublicArea=True&amp;isModal=False</t>
  </si>
  <si>
    <t>MARTHA PATRICIA PALACIO LIZCANO</t>
  </si>
  <si>
    <t>LA PRESENTE ORDEN TIENE POR OBJETO: 1. APOYAR EN LA ATENCIÓN BÁSICA, OPORTUNA Y ADECUADA EN CONSULTA COMO ODONTÓLOGO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DISPONIBLES. 6. REALIZAR ACTIVIDADES DOCENTE ASISTENCIALES BAJO LA MODALIDAD DE SUPERVISIÓN DE PRÁCTICAS FORMATIVAS A LOS ESTUDIANTES DE LA FACULTAD DE CIENCIAS DE LA SALUD DE LA UNIVERSIDAD DEL MAGDALENA. 7. APOYAR EN LA PARTICIPACIÓN DE LOS DIFERENTES EVENTOS REALIZADOS POR LA DIRECCIÓN DE BIENESTAR UNIVERSITARIO: BIENVENIDA A LOS ESTUDIANTES Y DÍA DE LA FAMILIA.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</si>
  <si>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CO1.REQ.6660507</t>
  </si>
  <si>
    <t>OPSP-VAD-1301-2024</t>
  </si>
  <si>
    <t>https://community.secop.gov.co/Public/Tendering/OpportunityDetail/Index?noticeUID=CO1.NTC.6544006&amp;isFromPublicArea=True&amp;isModal=False</t>
  </si>
  <si>
    <t>KEVIN YORDY ROMERO CASTRO</t>
  </si>
  <si>
    <t>LA PRESENTE ORDEN TIENE POR OBJETO: 1. APOYAR EN LA REALIZACIÓN DE MOTION GRAPHICS Y ANIMACIÓN PARA LOS MATERIALES AUDIOVISUALES DEL CETEP. 2. APOYAR EN LA ELABORACIÓN DE PIEZAS PUBLICITARIAS PARA LOS MATERIALES AUDIOVISUALES DEL CETEP. 3. APOYAR EL MONTAJE DE IMÁGENES PARA VIDEOS. 4. APOYAR EN LA GRABACIÓN, LA EDICIÓN Y POSTPRODUCCIÓN DE MATERIALES AUDIOVISUALES REQUERIDOS. 5. APOYAR EN EL ACOMPANAMIENTO A DOCENTE EN LA REALIZACIÓN DE OBJETOS VIRTUAL DE APRENDIZAJE (OVA). 6. APOYAR EN EL REGISTRO FOTOGRÁFICO Y AUDIOVISUAL DE LAS PRODUCCIONES AUDIOVISUALES DE CETEP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</si>
  <si>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CO1.REQ.6660163</t>
  </si>
  <si>
    <t>OAG-VAD-1300-2024</t>
  </si>
  <si>
    <t>https://community.secop.gov.co/Public/Tendering/OpportunityDetail/Index?noticeUID=CO1.NTC.6543811&amp;isFromPublicArea=True&amp;isModal=False</t>
  </si>
  <si>
    <t>HILDEMAR DAVID QUINTANA HERNANDEZ</t>
  </si>
  <si>
    <t>YIBETH MARCELA HERRERA HERNANDEZ</t>
  </si>
  <si>
    <t>LA PRESENTE ORDEN TIENE POR OBJETO: 1. APOYAR EN LA PRESTACIÓN DE SOPORTE A USUARIOS QUE LO REQUIERAN. 2. APOYAR EN LA ACTUALIZACIÓN DE LA INFRAESTRUCTURA TECNOLÓGICA. 3. APOYAR EN EL PROCESO DE CARNETIZACION LIDERADO POR EL GRUPO DE SERVICIOS TECNOLÓGICOS. 4. ASESORAR Y APOYAR LA GESTIÓN Y CONSTRUCCIÓN DE LAS POLÍTICAS DE SEGURIDAD INFORMÁTICA Y PROTECCIÓN DE LA INFORMACIÓN. 5. REGISTRAR LOS INCIDENTES DE SEGURIDAD INFORMÁTICA.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</si>
  <si>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CO1.REQ.6660138</t>
  </si>
  <si>
    <t>OPSP-VAD-1299-2024</t>
  </si>
  <si>
    <t>https://community.secop.gov.co/Public/Tendering/OpportunityDetail/Index?noticeUID=CO1.NTC.6545016&amp;isFromPublicArea=True&amp;isModal=False</t>
  </si>
  <si>
    <t>ALICIA ESTHER VEGA FERNANDEZ</t>
  </si>
  <si>
    <t>LA PRESENTE ORDEN TIENE POR OBJETO: 1. APOYAR EL SEGUIMIENTO Y APOYO AL PROCESO DE MANTENIMIENTO 2. APOYAR EN EL LEVANTAMIENTO DE FORMATOS, PROCEDIMIENTO, GUÍAS, INSTRUCTIVOS, MANUALES E INDICADORES AL PROCESO DE APOYO TECNOLÓGICO. 3.APOYAR EN LA RECOLECCIÓN DE INFORMACIÓN PARA PRESENTACIÓN DE INFORMES. 4. APOYAR EN LA ATENCIÓN DE LOS REQUERIMIENTOS DE LOS DIFERENTES USUARIOS (ADMINISTRATIVOS, DOCENTES Y ESTUDIANTES). 5. APOYAR LOS EVENTOS CON TRANSMISIONES VÍA STREAMING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</si>
  <si>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CO1.REQ.6661139</t>
  </si>
  <si>
    <t>OAG-VAD-1298-2024</t>
  </si>
  <si>
    <t>https://community.secop.gov.co/Public/Tendering/OpportunityDetail/Index?noticeUID=CO1.NTC.6544840&amp;isFromPublicArea=True&amp;isModal=False</t>
  </si>
  <si>
    <t>SANDY DEL CARMEN ALDANA MERCADO</t>
  </si>
  <si>
    <t>CO1.REQ.6661301</t>
  </si>
  <si>
    <t>OAG-VAD-1297-2024</t>
  </si>
  <si>
    <t>https://community.secop.gov.co/Public/Tendering/OpportunityDetail/Index?noticeUID=CO1.NTC.6544923&amp;isFromPublicArea=True&amp;isModal=False</t>
  </si>
  <si>
    <t>ROSALBA GRAVINI PORRAS</t>
  </si>
  <si>
    <t>LA PRESENTE ORDEN TIENE POR OBJETO: 1. PRESENTAR PLAN DE TRABAJO DE ACTIVIDADES A DESARROLLAR, DETALLANDO OBJETIVOS, FECHAS, METODOLOGÍA, METAS, INDICADORES ACORDES CON LAS DIRECTRICES IMPARTIDAS POR EL DIRECTOR (A) DE DESARROLLO ESTUDIANTIL QUE DÉ RESPUESTA A LAS ACTIVIDADES PARA LAS CUALES FUE CONTRATADA. 2. APOYAR A LA DIRECCIÓN DE DESARROLLO ESTUDIANTIL EN EL PROCESO DE SELECCIÓN DE LOS INTÉRPRETES DE LENGUA DE SEÑAS COLOMBIANA.3. APOYAR A LA DIRECCIÓN DE DESARROLLO ESTUDIANTIL EN LA CONSTRUCCIÓN DE NORMAS, REGLAMENTOS Y PRÁCTICAS INSTITUCIONALES QUE FORTALEZCAN LOS PROCESOS DE INCLUSIÓN DE LOS ESTUDIANTES CON DISCAPACIDAD. 4. APOYAR A LA DIRECCIÓN DE DESARROLLO ESTUDIANTIL EN LOS EVENTOS INSTITUCIONALES DONDE ASISTAN ESTUDIANTES CON DISCAPACIDAD AUDITIVA. 5. APOYAR EN CALIDAD DE INTERPRETE DE LENGUA DE SEÑAS COLOMBIANA EN LAS GRABACIONES DEL “CAMPUS TV” Y VIDEOS INSTITUCIONALES. 6. APOYAR A LA DIRECCIÓN DE DESARROLLO ESTUDIANTIL EN LA ELABORACIÓN DE INFORMES DE CARACTERIZACIÓN Y DIAGNÓSTICO DE NECESIDADES DE CADA UNO DE LOS ESTUDIANTES CON DISCAPACIDAD DE LA UNIVERSIDAD DEL MAGDALENA. 7. APOYAR A LA DIRECCIÓN DE DESARROLLO ESTUDIANTIL EN EL DESARROLLO DE ACTIVIDADES QUE PROMUEVAN EL RESPETO POR LA DIFERENCIA Y LA ACEPTACIÓN DE LAS PERSONAS CON DISCAPACIDAD COMO PARTE DE LA DIVERSIDAD Y LA CONDICIÓN HUMANA. 8. APOYAR A LA DIRECCIÓN DE DESARROLLO ESTUDIANTIL EN EL ACOMPAÑAMIENTO PSICOEDUCATIVO DE ESTUDIANTES CON DISCAPACIDAD. 9. APOYAR A LA DIRECCIÓN DE DESARROLLO ESTUDIANTIL EN LA RECEPCIÓN Y VALIDACIÓN DE DOCUMENTOS DE ASPIRANTES CON DISCAPACIDAD. 10. ASESORAR Y ACOMPAÑAR A LOS ESTUDIANTES CON DISCAPACIDAD EN LA ELABORACIÓN DE SU HORARIO ACADÉMICO Y PLANES DE ACOMPAÑAMIENTO EDUCATIVO. 11. ASISTIR A LAS REUNIONES DE PLANEACIÓN, SEGUIMIENTO Y EVALUACIÓN CONVOCADAS POR EL DIRECTOR(A) DE DESARROLLO ESTUDIANTIL, PREVIO ACUERDO CON EL SUPERVISOR (A) DE LA ORDEN. 12. APOYAR A LA DIRECCIÓN DE DESARROLLO ESTUDIANTIL EN LA ORGANIZACIÓN, PLANEACIÓN Y EJECUCIÓN DE ACTIVIDADES CON EL EQUIPO DE INTÉRPRETES DE LA UNIVERSIDAD DEL MAGDALENA. 13. APOYAR A LA DIRECCIÓN DE DESARROLLO ESTUDIANTIL EN LOS PROCESOS DE ADMISIÓN, INDUCCIÓN DE LOS ESTUDIANTES NUEVOS 2024-II.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</si>
  <si>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CO1.REQ.6661050</t>
  </si>
  <si>
    <t>OPSP-VAD-1296-2024</t>
  </si>
  <si>
    <t>https://community.secop.gov.co/Public/Tendering/OpportunityDetail/Index?noticeUID=CO1.NTC.6544907&amp;isFromPublicArea=True&amp;isModal=False</t>
  </si>
  <si>
    <t>KEGUIN JOSE GONZALEZ CASTRO</t>
  </si>
  <si>
    <t>LA PRESENTE ORDEN TIENE POR OBJETO: 1. APOYAR EN CAPACITACIONES Y ASESORÍAS PRESENCIALES Y VIRTUALES A DOCENTES Y ESTUDIANTES EN EL PROYECTO DE “INNOVACIÓN EDUCATIVA UNIMAGDALENA”: COMPETENCIAS DIGITALES DOCENTES EN CAMPUS VIRTUAL, COLABORACIÓN Y DISEÑO EDUCATIVO. 2. APOYAR EN LA CREACIÓN DE CONTENIDOS DE INNOVACIÓN EDUCATIVA EN BLOQUE 10 Y CAMPUS VIRTUAL. 3. APOYAR EN LA PROYECCIÓN DE RESPUESTAS RELACIONADAS CON LAS INQUIETUDES, SOLICITUDES Y REQUERIMIENTOS DE LOS DOCENTES EN LA PLATAFORMA DE CAMPUS VIRTUAL. 4. APOYAR EN EL DISEÑO DE ESTRATEGIAS DE EDUCACIÓN TRANSMEDIA QUE RESPONDAN A LAS NECESIDADES DE INNOVACIÓN DE LA COMUNIDAD UNIMAGDALENA. 5. APOYAR EN EL DISEÑO DE SOLUCIONES DE COMUNICACIÓN Y COLABORACIÓN EN LA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</si>
  <si>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CO1.REQ.6661124</t>
  </si>
  <si>
    <t>OAG-VAD-1295-2024</t>
  </si>
  <si>
    <t>https://community.secop.gov.co/Public/Tendering/OpportunityDetail/Index?noticeUID=CO1.NTC.6544390&amp;isFromPublicArea=True&amp;isModal=False</t>
  </si>
  <si>
    <t>ARLINTHONG JOSE PEREZ CAMPO</t>
  </si>
  <si>
    <t>LA PRESENTE ORDEN TIENE POR OBJETO: 1. APOYAR EN EL DESARROLLO DE SISTEMAS DE INFORMACIÒN HACIENDO USO DE FRAMEWORKS BACKEND LARAVEL Y FRAMEWORKS FRONTEND COMO ANGULAR, REACT O VUE. 2. APOYAR EN EL DESARROLLO DE APLICACIONES MOVILES CON FLUTTER. 3. APOYAR EN EL DESARROLLO DE ANIMACIONES CSS PARA SITIOS WEB. 4. APOYAR EN EL DESARROLLO DE LANDING PAGES PARA LOS PROYECTOS QUE REQUIERA EL CETEP. 5. APOYAR EN LA IMPLEMENTACIÒN DE SISTEMAS GESTORES DE CONTENIDOS CON WORDPRESS. 6. APOYAR LA CONECTIVIDAD DE PROCESOS ENTRE DEPENDENCIAS, MEDIANTE EL USO DE PLATAFORMAS TECNOLÓGICAS.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</si>
  <si>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CO1.REQ.6661202</t>
  </si>
  <si>
    <t>OAG-VAD-1294-2024</t>
  </si>
  <si>
    <t>https://community.secop.gov.co/Public/Tendering/OpportunityDetail/Index?noticeUID=CO1.NTC.6533767&amp;isFromPublicArea=True&amp;isModal=False</t>
  </si>
  <si>
    <t>ROMARIO FALCAO MAZA LEGUIA</t>
  </si>
  <si>
    <t>LA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</si>
  <si>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CO1.REQ.6650039</t>
  </si>
  <si>
    <t>OAG-VAD-1293-2024</t>
  </si>
  <si>
    <t>https://community.secop.gov.co/Public/Tendering/OpportunityDetail/Index?noticeUID=CO1.NTC.6533866&amp;isFromPublicArea=True&amp;isModal=False</t>
  </si>
  <si>
    <t>SILVIA PATRICIA PEREZ CABALLERO</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</si>
  <si>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CONTRATADA. 2. APOYAR EN LA CARACTERIZACIÓN PSICOSOCIAL DE LOS ESTUDIANTES NUEVOS QUE INGRESAN AL PROGRAMA TALENTO MAGDALENA. 3. APOYAR EN EL ACOMPAÑAMIENTO PSICOPEDAGÓGICO CON LOS ESTUDIANTES PERTENECIENTES AL PROGRAMA TALENTO MAGDALENA. 4. ASESORAR Y APOYAR LA IMPLEMENTACIÓN DE TALLERES PSICOSOCIALES Y ATENCIONES INDIVIDUALES BUSCANDO GENERAR EN POBLACIÓN DE TALENTO MAGDALENA LA ADQUISICIÓN DE COMPETENCIAS QUE LE PERMITAN ADAPTARSE AL AMBIENTE UNIVERSITARIO. 5. ASESORAR Y APOYAR EN LA ELABORACIÓN DE UNA RUTA DE ATENCIÓN PSICOSOCIAL PARA LOS ESTUDIANTES DEL PROGRAMA TALENTO MAGDALENA. 6. PRESTAR LOS SERVICIOS PROFESIONALES PARA DESARROLLAR LAS ESTRATEGIAS DE ATENCIÓN Y ASESORÍA INDIVIDUAL A ESTUDIANTES DEL PROGRAMA TALENTO MAGDALENA. 7. APOYAR Y ASESORAR LA ACTUALIZACIÓN DE LOS DOCUMENTOS, PROCESOS Y FORMATOS EN LA PLATAFORMA DEL PROGRAMA TALENTO MAGDALENA. 8. ASESORAR Y APOYAR EL SEGUIMIENTO PERMANENTE A LAS ACTIVIDADES QUE SE DESARROLLEN CON LOS ESTUDIANTES DEL PROGRAMA TALENTO MAGDALENA. 9. ELABORAR INFORMES DONDE SE RELACIONEN LAS ACTIVIDADES, PROCEDIMIENTOS REALIZADOS EN EL MARCO DEL ACOMPAÑAMIENTO PSICOPEDAGÓGICO QUE SE REALIZA A LOS ESTUDIANTES DEL PROGRAMA TALENTO MAGDALENA. 10. ASESORAR Y APOYAR EL DISEÑO DE MATERIALES DE ACOMPAÑAMIENTO VIRTUAL PARA LOS ESTUDIANTES DEL TALENTO MAGDALENA. 11. APOYAR Y ASESORAR EL DESARROLLO DE ACTIVIDADES DEL PROCESO DE ADMISIÓN DEL PROGRAMA TALENTO MAGDALENA. 12. APOYAR Y ASESORAR LAS ENTREVISTAS DE ORIENTACIÓN VOCACIONAL DEL PROCESO DE ADMISIÓN DEL PROGRAMA TALENTO MAGDALENA. 13. APOYAR DURANTE EL PROCESO DE APLICACIÓN DE PRUEBAS PSICOTÉCNICAS QUE HACEN PARTE DEL SISTEMA DE ANÁLISIS, SEGUIMIENTO Y EVALUACIÓN A LA DESERCIÓN ESTUDIANTIL -SASED.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</si>
  <si>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CO1.REQ.6650031</t>
  </si>
  <si>
    <t>OPSP-VAD-1292-2024</t>
  </si>
  <si>
    <t>https://community.secop.gov.co/Public/Tendering/OpportunityDetail/Index?noticeUID=CO1.NTC.6533954&amp;isFromPublicArea=True&amp;isModal=False</t>
  </si>
  <si>
    <t>LUIS FERNANDO ESCOBAR RESTREPO</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</si>
  <si>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CONTRATADO. 2. APOYAR EN EL DESARROLLO DE DISEÑO GRÁFICO PARA LOS DISTINTOS PROCESOS INSTITUCIONALES. 3. APOYAR EN LA CONSTRUCCIÓN DE PIEZAS GRAFICAS SOLICITADAS PARA EL DESARROLLO DE EVENTOS INTERNOS O EXTERNOS DE LA UNIVERSIDAD DE MAGDALENA. 4. APOYAR EN EL DISEÑO DE LA IMAGEN CORPORATIVA DE LA UNIVERSIDAD. 5. APOYAR EN EL TRABAJO DE PIEZAS PARA LA OFERTA ACADÉMICA Y ELEMENTOS DE MERCHANDISING PARA DIFERENTES ÁREAS Y/O EVENTOS INSTITUCIONALES. 6. PRESENTAR LOS INFORMES QUE SEAN REQUERIDOS POR EL SUPERVISOR DE LA ORDEN. 7. APOYAR EN LA CONSTRUCCIÓN DE CAMPAÑAS DE EDUCACIÓN QUE PERMITA PRESERVAR LAS INSTALACIONES DE LA UNIVERSIDAD A TRAVÉS DE DISTINTOS MEDIOS DE COMUNICACIÓN. 8. ASESORAR A LA DIRECCIÓN DE DESARROLLO ESTUDIANTIL EN EL DISEÑO DE CAMPAÑAS PUBLICITARIAS DE INDUCCIÓN DE LOS ESTUDIANTES QUE INGRESAN EN EL PRIMER SEMESTRE 2024-II. 9. ASESORAR A LA DIRECCIÓN DE DESARROLLO ESTUDIANTIL EN LA CREACIÓN DE CAMPAÑAS PUBLICITARIAS DE DIVULGACIÓN MASIVA PARA LA PREVENCIÓN Y PROMOCIÓN DE LA SALUD METAL DE LOS ESTUDIANTES QUE INGRESAN AL PRIMER SEMESTRE 2024-II. 10. ASISTIR A LAS REUNIONES DE PLANEACIÓN, SEGUIMIENTO Y EVALUACIÓN CONVOCADAS POR EL DIRECTOR (A) DE DESARROLLO ESTUDIANTIL, PREVIO ACUERDO CON EL SUPERVISOR (A) DE LA ORDEN. 11. APOYAR EN LA CONSTRUCCIÓN DE TALLERES DE CAPACITACIÓN DE CREACIÓN, CONSTRUCCIÓN Y PRODUCCIÓN CREATIVA PARA LA DESCRIPCIÓN DE LAS REALIDADES SOCIOCULTURALES DE LOS ESTUDIANTES DEL PROGRAMA “TALENTO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</si>
  <si>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CO1.REQ.6650015</t>
  </si>
  <si>
    <t>OAG-VAD-1291-2024</t>
  </si>
  <si>
    <t>https://community.secop.gov.co/Public/Tendering/OpportunityDetail/Index?noticeUID=CO1.NTC.6534112&amp;isFromPublicArea=True&amp;isModal=Fal</t>
  </si>
  <si>
    <t>ERLIDES MARIA ALFARO VEGA</t>
  </si>
  <si>
    <t>CO1.REQ.6650137</t>
  </si>
  <si>
    <t>OAG-VAD-1290-2024</t>
  </si>
  <si>
    <t>https://community.secop.gov.co/Public/Tendering/OpportunityDetail/Index?noticeUID=CO1.NTC.6534243&amp;isFromPublicArea=True&amp;isModal=False</t>
  </si>
  <si>
    <t>KELLYS MARIA MANCERA LOPEZ</t>
  </si>
  <si>
    <t>LA PRESENTE ORDEN TIENE POR OBJETO: 1. APOYAR EN LA ORGANIZACIÓN DE INSUMOS ODONTOLÓGICOS EN ÁREA ALMACÉN, INVENTARIO Y SEMAFORIZACIÓN. 2. APOYAR EN EL BUEN MANEJO DE LOS RECURSOS MATERIALES DE LA CLÍNICA. 3. APOYAR EN LA REALIZACIÓN DE CUENTAS DE COBRO DE ACUERDO A LOS INSUMOS REQUERIDOS POR ESTUDIANTES EN ÁREAS CLÍNICAS. 4. APOYAR LA ENTREGA DE INSUMOS ODONTOLÓGICOS EN ÁREA DE RECEPCIÓN Y EN EL PUESTO DE TRABAJO A ESTUDIANTES DE PRÁCTICAS Y DOCENTES SEGÚN EL PROCEDIMIENTO A REALIZAR. 5. APOYAR EN EL BUEN MANEJO DE LOS RECURSOS MATERIALES DE LA CLÍNICA. 6. APOYAR EN LA SEGURIDAD, ORDEN Y LIMPIEZA DE LA CLÍNICA Y DEL ÁREA DE ALMACENAMIENTO DE LOS INSUMOS ODONTOLÓGICOS. 7. APOYAR EN LA CONSERVACIÓN DE LA INTEGRIDAD DE LAS IPAD Y EL BUEN MANEJO. 8. APOYAR EN LA REALIZACIÓN DE LA DESINFECCIÓN Y AISLAMIENTO DEL IPAD.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</si>
  <si>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CO1.REQ.6650340</t>
  </si>
  <si>
    <t>OAG-VAD-1289-2024</t>
  </si>
  <si>
    <t>https://community.secop.gov.co/Public/Tendering/OpportunityDetail/Index?noticeUID=CO1.NTC.6534223&amp;isFromPublicArea=True&amp;isModal=False</t>
  </si>
  <si>
    <t>KARELYS BRUGES CHARRIS</t>
  </si>
  <si>
    <t>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APOYAR EL RECIBO DE INSTRUMENTAL CONTAMINADO, LAVADO Y EMPAQUE DEL INSTRUMENTAL EN LA CENTRAL DE ESTERILIZACIÓN, DESPUÉS DEL TURNO CLÍNICO. 6.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</si>
  <si>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CO1.REQ.6650187</t>
  </si>
  <si>
    <t>OAG-VAD-1288-2024</t>
  </si>
  <si>
    <t>https://community.secop.gov.co/Public/Tendering/OpportunityDetail/Index?noticeUID=CO1.NTC.6532459&amp;isFromPublicArea=True&amp;isModal=False</t>
  </si>
  <si>
    <t>CO1.REQ.6647970</t>
  </si>
  <si>
    <t>OAG-VAD-1287-2024</t>
  </si>
  <si>
    <t>https://community.secop.gov.co/Public/Tendering/OpportunityDetail/Index?noticeUID=CO1.NTC.6533380&amp;isFromPublicArea=True&amp;isModal=False</t>
  </si>
  <si>
    <t>ANA JOSEFA ANAYA HERNANDEZ</t>
  </si>
  <si>
    <t>CO1.REQ.6649391</t>
  </si>
  <si>
    <t>OAG-VAD-1286-2024</t>
  </si>
  <si>
    <t>https://community.secop.gov.co/Public/Tendering/OpportunityDetail/Index?noticeUID=CO1.NTC.6533192&amp;isFromPublicArea=True&amp;isModal=False</t>
  </si>
  <si>
    <t>MILEIBYS CAROLINA ROJANO DEL TORO</t>
  </si>
  <si>
    <t>LA PRESENTE ORDEN TIENE POR OBJETO: 1. APOYAR EN EL FORTALECIMIENTO DEL BANCO DE PACIENTES DE LA CLÍNICA ODONTOLÓGICA, GENERAR ESTRATEGIAS Y PLANES DE ACCIÓN. 2. APOYAR EN LA CONSOLIDACIÓN DEL SISTEMA DE INFORMACIÓN (INDICADORES DE GESTIÓN) DE ACUERDO CON EL PERFIL EPIDEMIOLÓGICO GENERADO DE LAS ATENCIONES EN LA CLÍNICA. 3. APOYAR EN JORNADAS EXTRACURRICULARES DE ACUERDO CON PROYECTOS ENCAMINADOS A ATENCIÓN PRIMARIA EN SALUD (APS). 4. APOYAR LA REVISIÓN Y ACTUALIZACIÓN DE LA DOCUMENTACIÓN EXISTENTE. 5. APOYAR EN LA GESTIÓN Y PRÉSTAMO DEL LABORATORIO PRECLÍNICA ODONTOLÓGICA A ESTUDIANTES EN HORARIO DIFERENTES A LOS ASIGNADOS. 6. APOYAR EN LA ELABORACIÓN DE LAS CUENTAS POR COBRAR DE LOS ESTUDIANTES DE CLÍNICA ODONTOLÓGICA. 7. APOYAR ACTIVIDADES DE COORDINACIÓN ACADÉMICA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</si>
  <si>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CO1.REQ.6649546</t>
  </si>
  <si>
    <t>OAG-VAD-1285-2024</t>
  </si>
  <si>
    <t>https://community.secop.gov.co/Public/Tendering/OpportunityDetail/Index?noticeUID=CO1.NTC.6532885&amp;isFromPublicArea=True&amp;isModal=False</t>
  </si>
  <si>
    <t>ROMARIO FARIA PEREZ MACHADO</t>
  </si>
  <si>
    <t>CO1.REQ.6649310</t>
  </si>
  <si>
    <t>OAG-VAD-1284-2024</t>
  </si>
  <si>
    <t>https://community.secop.gov.co/Public/Tendering/OpportunityDetail/Index?noticeUID=CO1.NTC.6534156&amp;isFromPublicArea=True&amp;isModal=False</t>
  </si>
  <si>
    <t>RAFAEL ANGEL VARGAS CONTRERAS</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</si>
  <si>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GRUPO DE GESTIÓN DE TICS Y EL PROGRAMA DE INGENIERÍA DE SISTEMAS. 9. HACER RECOMENDACIONES A LOS USUARIOS SOBRE EL USO ESPECIAL QUE DEBE DARSE A LOS RECURSOS, YA SEA A TRAVÉS DE INSTRUCTIVOS, CAPACITACIONES O DIRECTAMENTE EN EL MOMENTO DEL PRÉSTAMO. 10. APOYAR CUANDO SEA REQUERIDO EN LAS ACTIVIDADES EXTRAS ORGANIZADAS EN LOS LABORATORIOS TALES COMO: PRUEBAS, CAPACITACIONES, SEMINARIOS, REUNIONES ADMINISTRATIVAS PARA GARANTIZAR LA EFICIENCIA EN LA PRESTACIÓN DE LOS SERVICIOS DEL PROGRAMA DE INGENIERÍA DE SISTEMAS, DEL GRUPO DE RECURSOS EDUCATIVOS Y ADMINISTRACIÓN DE LABORATORIOS.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</si>
  <si>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CO1.REQ.6650321</t>
  </si>
  <si>
    <t>OAG-VAD-1283-2024</t>
  </si>
  <si>
    <t>https://community.secop.gov.co/Public/Tendering/OpportunityDetail/Index?noticeUID=CO1.NTC.6534414&amp;isFromPublicArea=True&amp;isModal=False</t>
  </si>
  <si>
    <t>MARIELA VARON RODRIGUEZ</t>
  </si>
  <si>
    <t>CO1.REQ.6650089</t>
  </si>
  <si>
    <t>OAG-VAD-1282-2024</t>
  </si>
  <si>
    <t>https://community.secop.gov.co/Public/Tendering/OpportunityDetail/Index?noticeUID=CO1.NTC.6533869&amp;isFromPublicArea=True&amp;isModal=False</t>
  </si>
  <si>
    <t>CHRISTIAN JAVIER MOZO CABAS</t>
  </si>
  <si>
    <t>LA PRESENTE ORDEN TIENE POR OBJETO: 1. APOYAR CON LAS SOLICITUDES Y DILIGENCIAMIENTO DE FORMATOS PARA PRÉSTAMO DE EQUIPOS QUE REALIZAN LOS ESTUDIANTES. 2. APOYAR CON LOS INVENTARIOS Y DIAGNÓSTICOS DE EQUIPOS QUE SON UTILIZADOS PARA PRACTICAS ACADÉMICAS Y RODAJE DE PROYECTOS AUDIOVISUALES. ASÍ COMO EN EL ALMACENAMIENTO DE LOS EQUIPOS DE MANERA CORRECTA EN LA BODEGA. 3. APOYAR CON EL ACCESO A DOCENTES Y ESTUDIANTES A LAS SALAS DE REALIZACIÓN Y ANIMACIÓN DE IGUAL MANERA BRINDAR APOYO Y SOLUCIONES PARA INCONVENIENTES CON EQUIPOS DE LAS SALAS DE REALIZACIÓN, ANIMACIÓN, Y LABORATORIO DE EDICIÓN. 4. APOYAR EN LA ATENCIÓN A SOLICITUDES DE LA DIRECCIÓN DEL PROGRAMA CON RESPECTO A LA RESERVA DE LA SALA DE PROYECCIÓN LA LANGOSTA AZUL, Y BRINDAR APOYO CON EL ACCESO Y USO DE EQUIPOS EN LA SALA CUANDO SE REALICEN CLASES, CINE CLUBES, Y EVENTOS DEL PROGRAMA DE CINE Y AUDIOVISUALES.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</si>
  <si>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CO1.REQ.6649789</t>
  </si>
  <si>
    <t>OAG-VAD-1281-2024</t>
  </si>
  <si>
    <t>https://community.secop.gov.co/Public/Tendering/OpportunityDetail/Index?noticeUID=CO1.NTC.6526725&amp;isFromPublicArea=True&amp;isModal=False</t>
  </si>
  <si>
    <t>EDGARDO JOSE DIAZ OÑATE</t>
  </si>
  <si>
    <t>CO1.REQ.6642564</t>
  </si>
  <si>
    <t>OPSP-VAD-1280-2024</t>
  </si>
  <si>
    <t>https://community.secop.gov.co/Public/Tendering/OpportunityDetail/Index?noticeUID=CO1.NTC.6526520&amp;isFromPublicArea=True&amp;isModal=False</t>
  </si>
  <si>
    <t>DIVIER TURIZO MARMOL</t>
  </si>
  <si>
    <t>LA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</si>
  <si>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CO1.REQ.6641771</t>
  </si>
  <si>
    <t>OAG-VAD-1279-2024</t>
  </si>
  <si>
    <t>https://community.secop.gov.co/Public/Tendering/OpportunityDetail/Index?noticeUID=CO1.NTC.6527037&amp;isFromPublicArea=True&amp;isModal=False</t>
  </si>
  <si>
    <t>CARLOS ENRIQUE BARRAZA HERAS</t>
  </si>
  <si>
    <t>LAUDYS ESTHER GUTIERREZ  PABA</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</si>
  <si>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1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</si>
  <si>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CO1.REQ.6642920</t>
  </si>
  <si>
    <t>OAG-VAD-1278-2024</t>
  </si>
  <si>
    <t>https://community.secop.gov.co/Public/Tendering/OpportunityDetail/Index?noticeUID=CO1.NTC.6526929&amp;isFromPublicArea=True&amp;isModal=False</t>
  </si>
  <si>
    <t>RICHAR DE JESUS MONTERO OJEDA</t>
  </si>
  <si>
    <t>CO1.REQ.6642478</t>
  </si>
  <si>
    <t>OAG-VAD-1277-2024</t>
  </si>
  <si>
    <t>https://community.secop.gov.co/Public/Tendering/OpportunityDetail/Index?noticeUID=CO1.NTC.6525481&amp;isFromPublicArea=True&amp;isModal=False</t>
  </si>
  <si>
    <t>JADER PINEDA ARRIETA</t>
  </si>
  <si>
    <t>CO1.REQ.6641504</t>
  </si>
  <si>
    <t>OAG-VAD-1276-2024</t>
  </si>
  <si>
    <t>https://community.secop.gov.co/Public/Tendering/OpportunityDetail/Index?noticeUID=CO1.NTC.6525180&amp;isFromPublicArea=True&amp;isModal=False</t>
  </si>
  <si>
    <t>OSCAR HERNANDO LONDOÑO POLO</t>
  </si>
  <si>
    <t>LA PRESENTE ORDEN TIENE POR OBJETO: 1. PRESENTAR EL PLAN DE TRABAJO DE ACTIVIDADES A DESARROLLAR, DETALLANDO OBJETIVOS, FECHAS, METODOLOGÍA, METAS, INDICADORES ACORDES CON LAS DIRECTRICES IMPARTIDAS POR EL DIRECTOR (A)DE DESARROLLO ESTUDIANTIL QUE DÉ RESPUESTA A LAS ACTIVIDADES PARA LAS CUALES FUE CONTRATADO.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13. ASESORAR A LA DIRECCIÓN DE DESARROLLO ESTUDIANTIL EN LA PLANEACIÓN Y EJECUCIÓN DE ACTIVIDADES DE INDUCCIÓN DE LOS ESTUDIANTES QUE INGRESAN EN EL PRIMER SEMESTRE 2024-II. 14. ASESORAR Y APOYAR A LA DIRECCIÓN DE DESARROLLO ESTUDIANTIL EN LA PLANEACIÓN Y ORGANIZACIÓN DE ESTRATEGIAS, CAMPAÑAS, ACTIVIDADES QUE SE REALICEN EN EL MARCO DE LAS ACCIONES QUE SE EJECUTAN PARA MITIGAR LA DESERCIÓN ESTUDIANTIL Y GRADUACIÓN OPORTUNA DE LOS ESTUDIANTES DE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</si>
  <si>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CO1.REQ.6641124</t>
  </si>
  <si>
    <t>OPSP-VAD-1273-2024</t>
  </si>
  <si>
    <t>https://community.secop.gov.co/Public/Tendering/OpportunityDetail/Index?noticeUID=CO1.NTC.6524595&amp;isFromPublicArea=True&amp;isModal=False</t>
  </si>
  <si>
    <t>LA PRESENTE ORDEN TIENE POR OBJETO: 1. PRESENTAR EL PLAN DE TRABAJO DE ACTIVIDADES A DESARROLLAR, DETALLANDO OBJETIVOS, FECHAS, METODOLOGÍA, METAS, INDICADORES ACORDES CON LAS DIRECTRICES IMPARTIDAS POR EL DIRECTOR (A)DE DESARROLLO ESTUDIANTIL QUE DÉ RESPUESTA A LAS ACTIVIDADES PARA LAS CUALES FUE CONTRATADA. 2. APOYAR A LA DIRECCIÓN DE DESARROLLO ESTUDIANTIL EN EL DISEÑO E IMPLEMENTACIÓN DE LAS ESTRATEGIAS DE PROMOCIÓN DE LA PERMANENCIA Y PREVENCIÓN DE LA DESERCIÓN ESTUDIANTIL, A TRAVÉS DE TALLERES Y ATENCIONES INDIVIDUALES BUSCANDO GENERAR EN DICHA POBLACIÓN MEJORAR SU RENDIMIENTO ACADÉMICO. 3. APOYAR A LA DIRECCIÓN DE DESARROLLO ESTUDIANTIL EN EL ACOMPAÑAMIENTO, SEGUIMIENTO Y MONITOREO A LOS ESTUDIANTES IDENTIFICADOS EN RIESGO DE DESERCIÓN ESTUDIANTIL EN LA UNIVERSIDAD DEL MAGDALENA. 4. APOYAR A LA DIRECCIÓN DE DESARROLLO ESTUDIANTIL EN LAS ACTIVIDADES DE PROMOCIÓN Y PREVENCIÓN AL INTERIOR DE LA COMUNIDAD UNIVERSITARIA QUE CONCIENTICEN A INCORPORAR ESTILOS DE VIDA SALUDABLE. 5. APOYAR A LA DIRECCIÓN DE DESARROLLO ESTUDIANTIL EN LA ATENCIÓN BÁSICA, OPORTUNA Y ADECUADA EN CONSULTA COMO PSICÓLOGO A TODOS LOS MIEMBROS DE LA COMUNIDAD UNIVERSITARIA QUE LO SOLICITEN. 6. APOYAR EL DILIGENCIAMIENTO OPORTUNO DE TODOS LOS FORMATOS ESTABLECIDOS POR LA DIRECCIÓN DE DESARROLLO ESTUDIANTIL Y EN EL SISTEMA DE GESTIÓN DE LA CALIDAD PARA EL REGISTRO DE LAS ACTIVIDADES QUE SE REALICEN DESDE EL SERVICIO QUE SE ORIENTA. 7. PRESENTAR INFORMES SEMANALES Y MENSUALES AL COORDINADOR DEL ÁREA SOBRE LAS ACTIVIDADES DESARROLLADAS Y PLANTEADAS EN EL PLAN DE TRABAJO, PARA LA VERIFICACIÓN Y EL CUMPLIMIENTO DE LAS METAS PROPUESTAS. 8. ASESORAR A LA DIRECCIÓN DE DESARROLLO ESTUDIANTIL EN EL SISTEMA DE ANÁLISIS, SEGUIMIENTO Y EVALUACIÓN DE LA DESERCIÓN (SASED). 9. ASESORAR A LA DIRECCIÓN DE DESARROLLO ESTUDIANTIL EN LA APLICACIÓN DE PRUEBAS PSICOTÉCNICAS A ESTUDIANTES NUEVOS QUE INGRESARÁN EN LA VIGENCIA DE 2024-II.10. ASESORAR A LA DIRECCIÓN DE DESARROLLO ESTUDIANTIL EN LA CONSTRUCCIÓN DE INFORMES MENSUALES DE LAS ACTIVIDADES DESARROLLADAS PARA LA PREVENCIÓN DE LA DESERCIÓN. 11. ASESORAR A LA DIRECCIÓN DE DESARROLLO ESTUDIANTIL EN LA PLANEACIÓN Y EJECUCIÓN DE ACTIVIDADES DE INDUCCIÓN DE LOS ESTUDIANTES QUE INGRESAN EN EL PRIMER SEMESTRE 2024-II. 12. REVISAR LOS INFORMES PSICOLÓGICOS DE LAS ENTREVISTAS DE ORIENTACIÓN VOCACIONAL DEL PROCESO DE ADMISIÓN DEL PROGRAMA “TALENTO MAGDALENA” PARA EL PERIODO ACADÉMICO 2024-II. 14. ASESORAR Y APOYAR A LA DIRECCIÓN DE DESARROLLO ESTUDIANTIL EN LA PLANEACIÓN Y ORGANIZACIÓN DE ESTRATEGIAS, CAMPAÑAS, ACTIVIDADES QUE SE REALICEN EN EL MARCO DE LAS ACCIONES QUE SE EJECUTAN PARA MITIGAR LA DESERCIÓN ESTUDIANTIL Y GRADUACIÓN OPORTUNA DE LOS ESTUDIANTES DE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</si>
  <si>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CO1.REQ.6640518</t>
  </si>
  <si>
    <t>OPSP-VAD-1272-2024</t>
  </si>
  <si>
    <t>https://community.secop.gov.co/Public/Tendering/OpportunityDetail/Index?noticeUID=CO1.NTC.6524993&amp;isFromPublicArea=True&amp;isModal=False</t>
  </si>
  <si>
    <t>MARIA FERNANDA DORADO FUENTES</t>
  </si>
  <si>
    <t>LA PRESENTE ORDEN TIENE POR OBJETO: 1. APOYAR EN EL DESARROLLO, PREPARACIÓN Y ORGANIZACIÓN DE PRÁCTICAS ACADÉMICAS DE LAS ASIGNATURAS: PAVIMENTOS, MATERALES DE CONSTRUCCIÓN, GEOTECNIA, RESISTENCIA DE MATERIALES Y MECÁNICA DE FLUIDOS. 2. APOYAR EN LA COORDINACIÓN DE LA OPERACIÓN DE EQUIPOS ESPECIALIZADOS DURANTE LAS PRÁCTICAS ACADÉMICAS, DE INVESTIGACIÓN Y EXTENSIÓN. 3. APOYAR EL DESARROLLO DE ACTIVIDADES ADMINISTRATIVAS Y DE GESTIÓN PARA ASEGURAR LA EFICIENCIA Y CALIDAD DE LOS SERVICIOS PRESTADOS (ACADEMIA, INVESTIGACIÓN Y EXTENSIÓN). 4. APOYAR EN EL DESARROLLO DE ACTIVIDADES PARA EL MANTENIMIENTO DE EQUIPOS Y ORGANIZACIÓN DEL LABORATORIO. 5. APOYAR EN LA REVISIÓN, ACTUALIZACIÓN Y MEJORAMIENTO DE HOJAS DE CÁLCULO DE ENSAYOS DEL LIIC. 6. APOYAR EN LA ATENCIÓN DE LAS NECESIDADES DE LOS ESTUDIANTES QUE DESARROLLAN PRÁCTICAS DE INVESTIGACIÓN Y EXTENSIÓN EN EL LIIC. 7. APOYAR EN LA DIGITALIZACIÓN Y SEGUIMIENTO EN DATOS OBTENIDOS EN EL POZO DE MONITOREO DE AGUA SUBTERRÁNEA. 8. APOYAR EN LA ACTUALIZACIÓN DEL INVENTARIO DE QUÍMICOS E INSUMOS DEL LIIC. 9. APOYAR EN LA ATENCIÓN PARA EL PRÉSTAMO DE EQUIPOS E INSUMOS DE TOPOGRAFÍA.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</si>
  <si>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CO1.REQ.6640838</t>
  </si>
  <si>
    <t>OPSP-VAD-1271-2024</t>
  </si>
  <si>
    <t>https://community.secop.gov.co/Public/Tendering/OpportunityDetail/Index?noticeUID=CO1.NTC.6525025&amp;isFromPublicArea=True&amp;isModal=False</t>
  </si>
  <si>
    <t>JOSE MARIA GARCIA DIAZ</t>
  </si>
  <si>
    <t>CO1.REQ.6640554</t>
  </si>
  <si>
    <t>OAG-VAD-1270-2024</t>
  </si>
  <si>
    <t>https://community.secop.gov.co/Public/Tendering/OpportunityDetail/Index?noticeUID=CO1.NTC.6521680&amp;isFromPublicArea=True&amp;isModal=False</t>
  </si>
  <si>
    <t>JUAN CARLOS VARGAS RUÍZ</t>
  </si>
  <si>
    <t>LA PRESENTE ORDEN TIENE POR OBJETO: PRESTAR SERVICIOS PROFESIONALES EN EL MARCO DEL PROYECTO: "IMPLEMENTACIÓN DEL PLAN DE MANEJO ARQUEOLÓGICO EN POLÍGONO 5 PARA EL PROYECTO DE OBRA EDIFICIO RIO MAGDALENA". PARA EL CUMPLIMIENTO DEL OBJETO EL CONTRATISTA SE COMPROMETE A CUMPLIR CON LAS SIGUIENTES ACTIVIDADES: 1) COORDINAR Y SUPERVISAR LA IMPLEMENTACIÓN DEL PLAN DE MANEJO AMBIENTAL EN ÁREA DEL EDIFICIO RÍO MAGDALENA -POLÍGONO 5. 2) APOYAR A LA SUPERVISIÓN DEL PERSONAL EN CAMPO 3) PRODUCIR LOS INFORMES TÉCNICOS SEMESTRALES Y ANUALES PARA PRESENTAR AL ICANH. 4) REDACTAR EL INFORME FINAL DEL PLAN DE MANEJO ARQUEOLÓGICO DEL PROYECTO DE OBRA EDIF. RÍO MAGDALENA. 5) REVISAR Y VIGILAR LA FASES DE: LAVADO, CLASIFICACIÓN, INVENTARIO Y ROTULADO DE TODO EL MATERIAL ARQUEOLÓGICO RECUPERADO EN LABORES DE CAMPO Y EL CATÁLOGO DE MUESTRAS RECOLECTADAS HASTA EL MOMENTO: VERIFICACIÓN, PESAJE Y ROTULADO. 6) REVISAR Y SELECCIONAR LOS POSIBLES ARTEFACTOS LÍTICOS. 7) DIRIGIR LAS ACTIVIDADES DE SOCIALIZACIÓN Y DIVULGACIÓN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</si>
  <si>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CO1.REQ.6636948</t>
  </si>
  <si>
    <t>OPSP-VAD-1269-2024</t>
  </si>
  <si>
    <t>https://community.secop.gov.co/Public/Tendering/OpportunityDetail/Index?noticeUID=CO1.NTC.6509677&amp;isFromPublicArea=True&amp;isModal=False</t>
  </si>
  <si>
    <t>MANUEL GUILLERMO PALACIO ROSETTE</t>
  </si>
  <si>
    <t>CO1.REQ.6625814</t>
  </si>
  <si>
    <t>OAG-VAD-1268-2024</t>
  </si>
  <si>
    <t>https://community.secop.gov.co/Public/Tendering/OpportunityDetail/Index?noticeUID=CO1.NTC.6509587&amp;isFromPublicArea=True&amp;isModal=False</t>
  </si>
  <si>
    <t>MANUEL ALEJANDRO RAMIREZ VELASQUEZ</t>
  </si>
  <si>
    <t>CO1.REQ.6625196</t>
  </si>
  <si>
    <t>OAG-VAD-1267-2024</t>
  </si>
  <si>
    <t>https://community.secop.gov.co/Public/Tendering/OpportunityDetail/Index?noticeUID=CO1.NTC.6509279&amp;isFromPublicArea=True&amp;isModal=False</t>
  </si>
  <si>
    <t>DARIEN RAUL RANGEL GABALO</t>
  </si>
  <si>
    <t>CO1.REQ.6625461</t>
  </si>
  <si>
    <t>OAG-VAD-1266-2024</t>
  </si>
  <si>
    <t>https://community.secop.gov.co/Public/Tendering/OpportunityDetail/Index?noticeUID=CO1.NTC.6509541&amp;isFromPublicArea=True&amp;isModal=False</t>
  </si>
  <si>
    <t>JULIETH KARINA GARCIA GAMARRA</t>
  </si>
  <si>
    <t>CO1.REQ.6625348</t>
  </si>
  <si>
    <t>OAG-VAD-1265-2024</t>
  </si>
  <si>
    <t>https://community.secop.gov.co/Public/Tendering/OpportunityDetail/Index?noticeUID=CO1.NTC.6509516&amp;isFromPublicArea=True&amp;isModal=False</t>
  </si>
  <si>
    <t>JOSE DE LOS SANTOS ARIZA HERNANDEZ</t>
  </si>
  <si>
    <t>CO1.REQ.6625040</t>
  </si>
  <si>
    <t>OAG-VAD-1264-2024</t>
  </si>
  <si>
    <t>https://community.secop.gov.co/Public/Tendering/OpportunityDetail/Index?noticeUID=CO1.NTC.6511725&amp;isFromPublicArea=True&amp;isModal=False</t>
  </si>
  <si>
    <t>JOSE PAIPA LUNA</t>
  </si>
  <si>
    <t>CO1.REQ.6627351</t>
  </si>
  <si>
    <t>OAG-VAD-1263-2024</t>
  </si>
  <si>
    <t>https://community.secop.gov.co/Public/Tendering/OpportunityDetail/Index?noticeUID=CO1.NTC.6511554&amp;isFromPublicArea=True&amp;isModal=False</t>
  </si>
  <si>
    <t>GREGORIA INES ESCORCIA BUSTAMANTE</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</si>
  <si>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LAS INSTITUCIÓN. 6. APOYAR EN LAS ACTIVIDADES PROGRAMADAS PARA GARANTIZAR LA EFICIENCIA EN LA PRESTACIÓN DE LOS SERVICIOS TALES COMO RECORRIDOS DE DETECCIÓN DE NECESIDADES DE SERVICIO, REVISIONES DE EQUIPOS, CAPACITACIONES Y ORIENTACIONES A LOS USUARIOS SOBRE LOS PROCEDIMIENTOS Y SERVICIOS RELACIONADOS CON RECURSOS EDUCATIVOS.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</si>
  <si>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CO1.REQ.6627601</t>
  </si>
  <si>
    <t>OAG-VAD-1262-2024</t>
  </si>
  <si>
    <t>https://community.secop.gov.co/Public/Tendering/OpportunityDetail/Index?noticeUID=CO1.NTC.6511339&amp;isFromPublicArea=True&amp;isModal=False</t>
  </si>
  <si>
    <t>ALFA SIELO JAIMES SILVA</t>
  </si>
  <si>
    <t>SIDIS JOHANA SUAREZ MEDINA</t>
  </si>
  <si>
    <t>LA PRESENTE ORDEN TIENE POR OBJETO: PRESTACIÓN DE SERVICIOS PROFESIONALES COMO ABOGADO, PARA LA REALIZACIÓN DE ACTIVIDADES JURÍDICAS EN EL DESARROLLO DE LOS PROYECTOS EN LOS CUALES LA UNIVERSIDAD DEL MAGDALENA HA SIDO DESIGNADA COMO EJECUTORA, ASÍ: 1) APOYAR EN LA REVISIÓN Y/O PROYECCIÓN DE ESTUDIOS Y DOCUMENTOS PREVIOS QUE SE DERIVEN DE LOS DIFERENTES PROCESOS QUE ADELANTE LA UNIVERSIDAD PARA LA EJECUCIÓN DE LOS PROYECTOS. 2) BRINDAR ASESORÍA Y ACOMPAÑAMIENTO JURÍDICO A LOS DISTINTOS PROCESOS ENMARCADOS EN EL DESARROLLO DE ACTIVIDADES ADMINISTRATIVAS DE LOS PROYECTOS. 3) APOYAR A LA VICERRECTORÍA ADMINISTRATIVA EN RELACIÓN CON LOS PROCESOS PRECONTRACTUALES, CONTRACTUALES Y POS CONTRACTUALES DE LOS PROYECTOS. 4) ELABORAR MINUTAS DE ÓRDENES Y/O CONTRATOS, CONVENIOS Y DEMÁS ACTAS QUE SE REQUIERAN EN EJECUCIÓN DE LOS PROYECTOS. 5) APOYAR EN LA PROYECCIÓN DE RESPUESTAS A LOS DIFERENTES REQUERIMIENTOS O SOLICITUDES QUE SEAN REMITIDAS A LA VICERRECTORÍA ADMINISTRATIVA. 6) BRINDAR ORIENTACIÓN JURÍDICA EN MATERIA CONTRACTUAL A LOS DIRECTORES DE LOS DIFERENTES PROYECTOS EN LOS CUALES LA UNIVERSIDAD DEL MAGDALENA HA SIDO DESIGNADA COMO EJECUTORA. 7) BRINDAR ASESORÍA JURÍDICA AL DIRECTOR ADMINISTRATIVO EN TEMAS CONTRACTUALES. 8) REVISAR LAS PÓLIZAS QUE AMPARAN LA EJECUCIÓN DE LAS DIFERENTES ÓRDENES O CONTRATOS SUSCRITOS POR EL VICERRECTOR ADMINISTRATIVO. 9)CUMPLIR CON LOS PROCEDIMIENTOS DEL PROCESO GESTIÓN DE CONTRATACIÓN Y GESTIÓN JURÍDICA DEL SISTEMA DE GESTIÓN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</si>
  <si>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CO1.REQ.6627163</t>
  </si>
  <si>
    <t>OPSP-VAD-1261-2024</t>
  </si>
  <si>
    <t>https://community.secop.gov.co/Public/Tendering/OpportunityDetail/Index?noticeUID=CO1.NTC.6511085&amp;isFromPublicArea=True&amp;isModal=False</t>
  </si>
  <si>
    <t>ALBERTO ENRIQUE CORVACHO GNECCO</t>
  </si>
  <si>
    <t>CO1.REQ.6627133</t>
  </si>
  <si>
    <t>OAG-VAD-1260-2024</t>
  </si>
  <si>
    <t>https://community.secop.gov.co/Public/Tendering/OpportunityDetail/Index?noticeUID=CO1.NTC.6510868&amp;isFromPublicArea=True&amp;isModal=False</t>
  </si>
  <si>
    <t>JOSE MANUEL FREYLE MANOTAS</t>
  </si>
  <si>
    <t>LA PRESENTE ORDEN TIENE POR OBJETO: PRESTACIÓN DE SERVICIOS PROFESIONALES COMO ABOGADO, PARA LA REALIZACIÓN DE ACTIVIDADES JURIDICAS EN EL DESARROLLO DE LOS PROYECTOS EN LOS CUALES LA UNIVERSIDAD DEL MAGDALENA HA SIDO DESIGNADA COMO EJECUTORA, ASÍ: 1) APOYAR EN LA REVISIÓN Y/O PROYECCIÓN DE ESTUDIOS Y DOCUMENTOS PREVIOS QUE SE DERIVEN DE LOS DIFERENTES PROCESOS QUE ADELANTE LA UNIVERSIDAD PARA LA EJECUCIÓN DE LOS PROYECTOS. 2) BRINDAR ASESORÍA Y ACOMPAÑAMIENTO JURÍDICO A LOS DISTINTOS PROCESOS ENMARCADOS EN EL DESARROLLO DE ACTIVIDADES ADMINISTRATIVAS DE LOS PROYECTOS. 3) APOYAR A LA VICERRECTORÍA ADMINISTRATIVA EN RELACIÓN CON LOS PROCESOS PRECONTRACTUALES, CONTRACTUALES Y POS CONTRACTUALES DE LOS PROYECTOS. 4) ELABORAR MINUTAS DE ÓRDENES Y/O CONTRATOS, CONVENIOS Y DEMÁS ACTAS QUE SE REQUIERAN EN EJECUCIÓN DE LOS PROYECTOS. 5) APOYAR EN LA PROYECCIÓN DE RESPUESTAS A LOS DIFERENTES REQUERIMIENTOS O SOLICITUDES QUE SEAN REMITIDAS A LA VICERRECTORÍA ADMINISTRATIVA. 6) BRINDAR ORIENTACIÓN JURÍDICA EN MATERIA CONTRACTUAL A LOS DIRECTORES DE LOS DIFERENTES PROYECTOS EN LOS CUALES LA UNIVERSIDAD DEL MAGDALENA HA SIDO DESIGNADA COMO EJECUTORA. 7) BRINDAR ASESORIA JURIDICA AL DIRECTOR ADMINISTRATIVO EN TEMAS CONTRACTUALES. 7) REVISAR LAS PÓLIZAS QUE AMPARAN LA EJECUCIÓN DE LAS DIFERENTES ÓRDENES O CONTRATOS SUSCRITOS POR EL VICERRECTOR ADMINISTRATIVO. 8) CUMPLIR CON LOS PROCEDIMIENTOS DEL PROCESO GESTIÓN DE CONTRATACIÓN Y GESTIÓN JURÍDICA DEL SISTEMA DE GESTIÓN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</si>
  <si>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CO1.REQ.6626910</t>
  </si>
  <si>
    <t>OPSP-VAD-1259-2024</t>
  </si>
  <si>
    <t>https://community.secop.gov.co/Public/Tendering/OpportunityDetail/Index?noticeUID=CO1.NTC.6508306&amp;isFromPublicArea=True&amp;isModal=False</t>
  </si>
  <si>
    <t>MARIA PATRICIA RIASCOS FANDIÑO</t>
  </si>
  <si>
    <t>LA PRESENTE ORDEN TIENE POR OBJETO: 1. APOYAR AL GRUPO INTERNO DE SERVICIOS GENERALES EN LA ATENCION USUARIOS. 2. APOYAR AL GSG EN LOS REGISTROS DE LOS MANTENIMIENTOS, CONSUMO DE COMBUSTIBLES, AGUA DEL CAMPUS Y SUS SEDES ALTERNAS; VEHICULOS SOLICITADOS Y SALIDAS DE PRACTICAS ACADÉMICAS, 3. APOYAR AL GSG EN LOS REGISTRIOS DE LOS GASTOS DE CAJA MENOR, GASTOS EN MANTENIMIENTOS REALIZADOS POR FERRETERIA, CONSUMOS DE AGUA DE TODAS LAS SEDES Y GASTOS POR SERVICIOS PÚBLICOS, 4. APOYAR AL GSG EN LA REALIZACION DE INFORMES PARA GASTOS DE AUSTERIDAD, GREENMETRIC Y AUDITORÍAS TANTO INTERNAS COMO EXTERNAS, 5. APOYAR AL GSG CON REGISTROS DIARIOS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RECIBEN Y QUE NO SE PUDIERON ATENDER OPORTUNAMENTE. 9. APOYAR EN LOS CONTROLES QUE SE DEBEN REALIZAR PARA TODO LO QUE CORRESPONDE A MANTENIMIENTOS COMO MOTOBOMBAS, MOTORES ELECTRICOS, VEHICULOS INSTITUCIONALES, ASCENSORES, SOLDADURA, CERRAJERÍA, POLARIZADOS, LAVADO DE ALBERCAS, CARPINTERIA EN MADERA Y PLANTAS ELECTRICAS.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</si>
  <si>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CO1.REQ.6624130</t>
  </si>
  <si>
    <t>OPSP-VAD-1258-2024</t>
  </si>
  <si>
    <t>https://community.secop.gov.co/Public/Tendering/OpportunityDetail/Index?noticeUID=CO1.NTC.6507886&amp;isFromPublicArea=True&amp;isModal=False</t>
  </si>
  <si>
    <t>LA PRESENTE ORDEN TIENE POR OBJETO: 1. APOYAR EN LA ORGANIZACIÓN DEL LABORATORIO ASIGNADO PARA LAS PRÁCTICAS Y SERVICIOS REQUERIDOS EN EL MISMO, DE CONFORMIDAD CON LA PROGRAMACIÓN DE LAS GUIAS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</si>
  <si>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CO1.REQ.6623772</t>
  </si>
  <si>
    <t>OAG-VAD-1257-2024</t>
  </si>
  <si>
    <t>https://community.secop.gov.co/Public/Tendering/OpportunityDetail/Index?noticeUID=CO1.NTC.6507903&amp;isFromPublicArea=True&amp;isModal=False</t>
  </si>
  <si>
    <t>DEIMER DAVID GARCIA VARGAS</t>
  </si>
  <si>
    <t>LA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</si>
  <si>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CO1.REQ.6623291</t>
  </si>
  <si>
    <t>OAG-VAD-1256-2024</t>
  </si>
  <si>
    <t>https://community.secop.gov.co/Public/Tendering/OpportunityDetail/Index?noticeUID=CO1.NTC.6507511&amp;isFromPublicArea=True&amp;isModal=False</t>
  </si>
  <si>
    <t>GUSTAVO MANUEL LOPEZ GOMEZ</t>
  </si>
  <si>
    <t>CO1.REQ.6622869</t>
  </si>
  <si>
    <t>OAG-VAD-1255-2024</t>
  </si>
  <si>
    <t>https://community.secop.gov.co/Public/Tendering/OpportunityDetail/Index?noticeUID=CO1.NTC.6507478&amp;isFromPublicArea=True&amp;isModal=False</t>
  </si>
  <si>
    <t>HENRY ROGER ROJAS FERRARI</t>
  </si>
  <si>
    <t>CO1.REQ.6623370</t>
  </si>
  <si>
    <t>OAG-VAD-1254-2024</t>
  </si>
  <si>
    <t>https://community.secop.gov.co/Public/Tendering/OpportunityDetail/Index?noticeUID=CO1.NTC.6508206&amp;isFromPublicArea=True&amp;isModal=False</t>
  </si>
  <si>
    <t>JULIO JOSE ALVAREZ NUÑEZ</t>
  </si>
  <si>
    <t>LA PRESENTE ORDEN TIENE POR OBJETO: 1. APOYAR EN EL SEGUIMIENTO Y ACTUALIZACIÓN AL PROCESO APOYO TECNOLÓGICO TIC, PARA LA TOMA DE ACCIONES PREVENTIVAS, CORRECTIVAS Y MEJORAS. 2. APOYAR EN LA ELABORACIÓN DE FORMATOS, PROCEDIMIENTO, GUÍAS, INSTRUCTIVOS, MANUALES E INDICADORES AL PROCESO DE APOYO TECNOLÓGICO. 3. APOYAR EN EL SOPORTE DE TRÁMITES ADMINISTRATIVOS.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</si>
  <si>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CO1.REQ.6623778</t>
  </si>
  <si>
    <t>OPSP-VAD-1253-2024</t>
  </si>
  <si>
    <t>https://community.secop.gov.co/Public/Tendering/OpportunityDetail/Index?noticeUID=CO1.NTC.6507625&amp;isFromPublicArea=True&amp;isModal=False</t>
  </si>
  <si>
    <t>LEONARDO DE JESUS MORON GRANADOS</t>
  </si>
  <si>
    <t>LA PRESENTE ORDEN TIENE POR OBJETO: 1. APOYAR AL GRUPO DE SERVICIOS GENERALES EN LA SUPERVISIÓN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</si>
  <si>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CO1.REQ.6622670</t>
  </si>
  <si>
    <t>OAG-VAD-1250-2024</t>
  </si>
  <si>
    <t>https://community.secop.gov.co/Public/Tendering/OpportunityDetail/Index?noticeUID=CO1.NTC.6473761&amp;isFromPublicArea=True&amp;isModal=False</t>
  </si>
  <si>
    <t>YANETH ELVIRA PEREZ MOLINA </t>
  </si>
  <si>
    <t>LA PRESENTE ORDEN TIENE POR OBJETO: 1. APOYAR EN LA ATENCIÓN BÁSICA, OPORTUNA Y ADECUADA EN CONSULTA COMO MÉDICO GENERAL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DISPONIBLES. 6.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7. APOYAR EN LA PARTICIPACIÓN DE LOS DIFERENTES EVENTOS REALIZADOS POR LA DIRECCIÓN DE BIENESTAR UNIVERSITARIO: BIENVENIDA A LOS ESTUDIANTES, DÍA DE LA FAMILIA. 8.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</si>
  <si>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CO1.REQ.6589569</t>
  </si>
  <si>
    <t>OPSP-VAD-1242-2024</t>
  </si>
  <si>
    <t>https://community.secop.gov.co/Public/Tendering/OpportunityDetail/Index?noticeUID=CO1.NTC.6476212&amp;isFromPublicArea=True&amp;isModal=False</t>
  </si>
  <si>
    <t>DANNY ZORAIDA VILLANUEVA DIAZ</t>
  </si>
  <si>
    <t>LA PRESENTE ORDEN TIENE POR OBJETO: 1. PRESENTAR EL PLAN DE TRABAJO DE ACTIVIDADES A DESARROLLAR, DETALLANDO OBJETIVOS, FECHAS, METODOLOGÍA, METAS, INDICADORES ACORDES CON LAS DIRECTRICES IMPARTIDAS POR EL DIRECTOR DE DESARROLLO ESTUDIANTIL QUE DE´ RESPUESTA A LAS ACTIVIDADES PARA LAS CUALES FUE CONTRATADA. 2. PRESTAR SERVICIO DE INTERPRETACIÓN EN LENGUA DE SEÑAS COLOMBIANA Y CASTELLANO A LA COMUNIDAD ESTUDIANTIL (SORDOSOYENTES) 3. REALIZAR ACOMPAÑAMIENTO A ESTUDIANTES CON DISCAPACIDAD AUDITIVA EN SUS ACTIVIDADES ACADÉMICAS DURANTE EL SEMESTRE DE 2024-II. 4. 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 REALIZAR ACOMPAÑAMIENTO DE ACTIVIDADES EXTRA-CLASE CON LOS ESTUDIANTES CON DISCAPACIDAD AUDITIVA DE LA UNIVERSIDAD DEL MAGDALENA. 7. REALIZAR INFORMES MENSUALES DE RETROALIMENTACIÓN DEL ACOMPAÑAMIENTO REALIZADO. 8.ASISTIR A LAS REUNIONES, TALLERES Y CAPACITACIONES PROGRAMADAS POR LA DIRECCIÓN DE DESARROLLO ESTUDIANTIL, PREVIA COORDINACIÓN CON EL SUPERVISOR (A) DE LA ORDEN. 9. REALIZAR ACOMPAÑAMIENTO EN EVENTOS INSTITUCIONALES COMO INTÉRPRETE DE LENGUA DE SEÑAS COLOMBIANA. 10. REALIZAR ACTIVIDADES COMO INTÉRPRETE DE LENGUA DE SEÑAS COLOMBIANA EN LAS GRABACIONES DEL CAMPUS TV.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</si>
  <si>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CO1.REQ.6590821</t>
  </si>
  <si>
    <t>OAG-VAD-1240-2024</t>
  </si>
  <si>
    <t>https://community.secop.gov.co/Public/Tendering/OpportunityDetail/Index?noticeUID=CO1.NTC.6473965&amp;isFromPublicArea=True&amp;isModal=False</t>
  </si>
  <si>
    <t>SEBASTIAN EDUARDO ARRIETA TORRES</t>
  </si>
  <si>
    <t>LA PRESENTE ORDEN TIENE POR OBJETO: 1. APOYAR LA SUPERVISIÓN DE LAS LABORES CULTURALES EFECTUADAS EN EL MANEJO DE ESPECIES PERENNES Y TRANSITORIAS ESTABLECIDAS EN LA GRANJA EXPERIMENTAL. 2. APOYAR LA TOMA DE MUESTRAS DE EVOLUCIÓN DE CALIDAD DE AGUA Y INCIDENCIA SOBRE LOS REGISTROS DE RENDIMIENTO EN LOS LOTES EXPERIMENTALES. 3. ELABORAR PLANES DE MANEJO AMBIENTALES. 4. APOYAR EN LA CONSTRUCCIÓN DE CARTILLA DE SALUD OCUPACIONAL. 5. APOYAR LA SUPERVISIÓN DEL MONITOREO DEL POZO SUBTERRÁNEO Y LOS DIFERENTES SISTEMAS DE RIEGO Y RECARGA DEL ACUÍFERO DEL CAMPUS UNIVERSITARIO. 6. APOYAR LA COORDINACIÓN DE INSTALACIÓN DE TUBERÍAS.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</si>
  <si>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CO1.REQ.6590105</t>
  </si>
  <si>
    <t>OPSP-VAD-1239-2024</t>
  </si>
  <si>
    <t>https://community.secop.gov.co/Public/Tendering/OpportunityDetail/Index?noticeUID=CO1.NTC.6473885&amp;isFromPublicArea=True&amp;isModal=False</t>
  </si>
  <si>
    <t>EDUARDO RAFAEL RODRIGUEZ OROZCO</t>
  </si>
  <si>
    <t>LA PRESENTE ORDEN TIENE POR OBJETO: 1. ASESORAR, ASISTIR Y APOYAR JURÍDICAMENTE A LA VICERRECTORÍA ADMINISTRATIVA EN AQUELLOS ASUNTOS QUE POR SU NATURALEZA REQUIERAN LA OPERATIVIZACIÓN DE CONOCIMIENTOS JURÍDICOS. 2. EMITIR CONCEPTOS JURÍDICOS SOBRE LOS ASUNTOS SOMETIDOS A SU CONSIDERACIÓN. EN EL CASO QUE LAS CONSULTAS Y/O CONCEPTOS SE DEBAN ENTREGAR POR ESCRITO, ÉSTOS DEBERÁN SER RUBRICADOS POR EL CONTRATISTA. 3. ASESORAR Y APOYAR JURÍDICAMENTE LA ELABORACIÓN Y REVISIÓN DE LOS ACTOS ADMINISTRATIVOS QUE SE REQUIERA EXPEDIR POR EL DESPACHO DEL VICERRECTOR EN VIRTUD DE DELEGACIONES ADMINISTRATIVAS.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</si>
  <si>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CO1.REQ.6588907</t>
  </si>
  <si>
    <t>OPSP-VAD-1238-2024</t>
  </si>
  <si>
    <t>https://community.secop.gov.co/Public/Tendering/OpportunityDetail/Index?noticeUID=CO1.NTC.6473924&amp;isFromPublicArea=True&amp;isModal=False</t>
  </si>
  <si>
    <t>JULIA LUCIA CARRASCAL NAVARRO</t>
  </si>
  <si>
    <t>LA PRESENTE ORDEN TIENE POR OBJETO: 1. APOYAR EN EL DESARROLLO DEL SISTEMA DE VIGILANCIA EPIDEMIOLÓGICO DE RIESGO PSICOSOCIAL. 2. APOYAR EN LA ELABORACIÓN DE LOS PROTOCOLOS DEL COMITÉ DE CONVIVENCIA Y DE SALUD MENTAL QUE SE REQUIERAN EN EL MARCO DEL SISTEMA DE VIGILANCIA EPIDEMIOLÓGICO DE RIESGO PSICOSOCIAL DE LOS EMPLEADOS DE LA UNIVERSIDAD. 3. APOYAR EN LA REALIZACIÓN Y SEGUIMIENTO A LAS CONDICIONES O ESTADO DE SALUD DE LOS EMPLEADOS DE LA UNIVERSIDAD RESULTANTES DE LA BATERÍA DE RIESGO PSICOSOCIAL. 4. PRESTAR ASESORÍA EN LOS CASOS DE CALIFICACIÓN DE ORIGEN DE LAS PRESUNTAS ENFERMEDADES LABORALES DE ORIGEN DE SALUD MENTAL. 5. APOYAR LAS RECOMENDACIONES RESULTANTES DE LOS EXÁMENES MÉDICOS LABORALES EN MATERIA DE RIESGO PSICOSOCIAL. 6. ANALIZAR Y ESTABLECER PLANES DE INTERVENCIÓN Y MEJORA DE LOS RESULTADOS DE LA BATERÍA DE RIESGO PSICOSOCIAL 7. APOYAR AL COPASST Y AL COMITÉ DE CONVIVENCIA LABORAL DE LA UNIVERSIDAD EN LA ASESORÍA EN EL DESARROLLO DEL PLAN DE PREVENCIÓN DE RIESGOS LABORALES EN MATERIA PSICOSOCIAL. 8. APOYAR EN LA DEFINICIÓN Y PUESTA EN MARCHA DE LOS PROGRAMAS DE EDUCACIÓN Y PREVENCIÓN EN MATERIA DE RIESGO PSICOSOCIAL DIRIGIDO A LOS EMPLEADOS DE LA UNIVERSIDAD. 9. BRINDAR ATENCIÓN EN CONSULTA DE PSICOLOGÍA DE RIESGO PSICOSOCIAL, CONFORME A LAS ACTIVIDADES DEL SISTEMA DE GESTIÓN DE SST DE LA UNIVERSIDAD. 10. APOYAR EN LA SENSIBILIZACIÓN Y SOCIALIZACIÓN DE LOS PROGRAMAS, PLANES Y PROYECTOS ESTABLECIDOS EN LA UNIVERSIDAD EN MATERIA DE SEGURIDAD Y SALUD EN EL TRABAJO. 11. PRESENTAR INFORMES A LA DIRECCIÓN DE TALENTO HUMANO Y AL GRUPO INTERNO DE SEGURIDAD Y SALUD EN EL TRABAJO, CONFORME A LAS ACTIVIDADES DESARROLLADAS EN MATERIA DE PREVENCIÓN Y PROMOCIÓN DE LOS PROGRAMAS DE LOS CUALES ES APOYO, DE ACUERDO CON LO ESTABLECIDO EN EL OBJETO DE LA ORDEN. 12. REALIZAR CAPACITACIÓN EN TEMAS DE RIESGO PSICOSOCIAL A LOS EMPLEADOS DE LA UNIVERSIDAD EN LAS ÁREAS DONDE SE REQUIERA.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</si>
  <si>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CO1.REQ.6590016</t>
  </si>
  <si>
    <t>OPSP-VAD-1237-2024</t>
  </si>
  <si>
    <t>https://community.secop.gov.co/Public/Tendering/OpportunityDetail/Index?noticeUID=CO1.NTC.6476703&amp;isFromPublicArea=True&amp;isModal=False</t>
  </si>
  <si>
    <t>HAMLET HASSER LOMBARDI VANEGAS</t>
  </si>
  <si>
    <t>ROXANA LEONOR ARRIETA CRUZ</t>
  </si>
  <si>
    <t>LA PRESENTE ORDEN TIENE POR OBJETO: 1. APOYAR EN LA ELABORACIÓN DE ESTRATEGIAS DIGITALES PARA LAS REDES SOCIALES DE UNIMAGDALENA RADIO 2. ELABORAR CAMPAÑAS Y ESTRATEGIAS PARA IMPACTAR EN LA COMUNIDAD ESTUDIANTIL 3. REALIZAR EL SPOT 'QUE TALENTO. 4. APOYAR EN LA REALIZACIÓN DEL PROGRAMA RADIAL PANORAMA GLOBAL. 5. APOYAR EN LAS TRANSMISIONES EN VIVO Y EN DIRECTO DE LOS EVENTOS DE LA EMISORA CULTURAL. 6. REALIZAR TRANSMISIONES O CUBRIMIENTO DE EVENTOS, CUBRIR DICHA ACTIVIDAD A TRAVÉS DE LAS REDES SOCIALES Y AL AIRE. 7. APOYAR EN EL CUBRIMIENTO DE ACTIVIDADES ORGANIZADAS POR LAS FACULTADES EN LA UNIVERSIDAD DEL MAGDALENA PARA EL PROGRAMA EN CONEXIÓN. 8. APOYAR EN LA PRESENTACIÓN DEL PROGRAMA RADIAL DEL CONSULTORIO JURÍDICO DE LA UNIVERSIDAD DEL MAGDALENA 9. APOYAR EN LA REDACCIÓN DE BOLETINES INSTITUCIONALES. 10. APOYAR AL PROGRAMA “UN NUEVO DESPERTAR”. 11. HACER REPORTERÍA EN LAS DEPENDENCIAS QUE GENEREN INFORMACIÓN ÚTIL PARA LA EMISORA.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</si>
  <si>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CO1.REQ.6592814</t>
  </si>
  <si>
    <t>OPSP-VAD-1236-2024</t>
  </si>
  <si>
    <t>https://community.secop.gov.co/Public/Tendering/OpportunityDetail/Index?noticeUID=CO1.NTC.6454830&amp;isFromPublicArea=True&amp;isModal=False</t>
  </si>
  <si>
    <t>ANA MARIA SUAREZ ALVAREZ</t>
  </si>
  <si>
    <t>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 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13. APOYAR A LA DIRECCIÓN DE DESARROLLO ESTUDIANTIL EN LOS PROCESOS DE INDUCCIÓN PARA EL PERIODO 2024-II.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</si>
  <si>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CO1.REQ.6570435</t>
  </si>
  <si>
    <t>OPSP-VAD-1225-2024</t>
  </si>
  <si>
    <t>https://community.secop.gov.co/Public/Tendering/OpportunityDetail/Index?noticeUID=CO1.NTC.6454809&amp;isFromPublicArea=True&amp;isModal=False</t>
  </si>
  <si>
    <t>JESUS DAVID NAVARRO ROCHA</t>
  </si>
  <si>
    <t>CO1.REQ.6570408</t>
  </si>
  <si>
    <t>OAG-VAD-1224-2024</t>
  </si>
  <si>
    <t>https://community.secop.gov.co/Public/Tendering/OpportunityDetail/Index?noticeUID=CO1.NTC.6454627&amp;isFromPublicArea=True&amp;isModal=False</t>
  </si>
  <si>
    <t>GUNNAWIA MATILDE CHAPARRO IZQUIERDO</t>
  </si>
  <si>
    <t>LA PRESENTE ORDEN TIENE POR OBJETO: 1. PRESENTAR PLAN DE TRABAJO DE ACTIVIDADES A DESARROLLAR, DETALLANDO OBJETIVOS, FECHAS, METODOLOGÍA, METAS, INDICADORES ACORDES CON LAS NECESIDADES DE LAS COMUNIDADES INDÍGENAS Y GRUPOS ÉTNICOS QUE HACEN PARTE DE LA INSTITUCIÓN 2. APOYAR Y ASESORAR LA IMPLEMENTACIÓN DE ESTRATEGIAS DE PROMOCIÓN DE LOS SERVICIOS Y ACTIVIDADES DE BIENESTAR UNIVERSITARIO CON LAS COMUNIDADES INDÍGENAS Y GRUPOS ÉTNICOS DE LA UNIVERSIDAD DEL MAGDALENA. 3. APOYAR Y ASESORAR LA PROMOCIÓN DE PROGRAMAS DE CAPACITACIÓN QUE CONSISTE EN LA PRESERVACIÓN DE SU CULTURA ÉTNICA Y ANCESTRAL Y LA REPRESENTACIÓN DE LAS MISMAS. 4. APOYAR Y ASESORAR LAS RUTAS DE ATENCIÓN, ACOMPAÑAMIENTO Y SENSIBILIZACIÓN HACIA LA COMUNIDAD UNIVERSITARIA QUE PERMITA MEJORAR LA INCLUSIÓN, PERMANENCIA Y CONVIVENCIA DE LAS COMUNIDADES INDÍGENAS Y GRUPOS ÉTNICOS. 5. APOYAR LAS ACTIVIDADES LIDERADAS POR EL COORDINADOR DE ÁREA, EN EL CUMPLIMIENTO DE METAS DEFINIDAS EN EL PLAN DE ACCIÓN Y PLAN DE DESARROLLO INSTITUCIONAL EN RELACIÓN A LA ATENCIÓN DE LAS COMUNIDADES INDÍGENAS. 6.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7. APOYAR EN LA PARTICIPACIÓN DE LOS DIFERENTES EVENTOS REALIZADOS POR LA DIRECCIÓN DE BIENESTAR UNIVERSITARIO, BIENVENIDA A LOS ESTUDIANTES, DÍA DE LA FAMILIA.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</si>
  <si>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CO1.REQ.6570020</t>
  </si>
  <si>
    <t>OAG-VAD-1223-2024</t>
  </si>
  <si>
    <t>https://community.secop.gov.co/Public/Tendering/OpportunityDetail/Index?noticeUID=CO1.NTC.6454200&amp;isFromPublicArea=True&amp;isModal=False</t>
  </si>
  <si>
    <t>LEYNIN ESTHER CAAMAÑO ROCHA</t>
  </si>
  <si>
    <t>MARIA FAUSTINA GARCIA NIETO</t>
  </si>
  <si>
    <t>LA PRESENTE ORDEN TIENE POR OBJETO: 1. APOYAR LA ATENCIÓN A TRAVÉS DE LOS DIFERENTES CANALES DE COMUNICACIÓN DISPONIBLES A LOS APROXIMADAMENTE 900 DOCENTE QUE ATIENDEN UNA POBLACIÓN APROXIMADA DE 120 ESTUDIANTES DIARIAMENTE. 2. APOYAR EN LA ASIGNACIÓN Y SEGUIMIENTO DE LA UTILIZACIÓN DE SALAS DE CONSULTAS POR PARTE DE LOS DOCENTES 3. APOYAR PARA EL INGRESO DE DOCENTES A LOS CUBÍCULOS ASIGNADOS 4. APOYAR PARA LA ENTREGA DE LA SALA DE AUDIOVISUALES, SEGÚN ASIGFNACIÓN EN EL SISTEMA SIARE.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</si>
  <si>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CO1.REQ.6569640</t>
  </si>
  <si>
    <t>OAG-VAD-1222-2024</t>
  </si>
  <si>
    <t>https://community.secop.gov.co/Public/Tendering/OpportunityDetail/Index?noticeUID=CO1.NTC.6454075&amp;isFromPublicArea=True&amp;isModal=False</t>
  </si>
  <si>
    <t>MARIA JOSE CAMPO BARRAGAN</t>
  </si>
  <si>
    <t>LA PRESENTE ORDEN TIENE POR OBJETO: 1. APOYAR EN LA ATENCIÓN A LAS SOLICITUDES DE PRÁCTICAS DE LOS ESTUDIANTES INTERESADOS EN REALIZAR PRÁCTICAS, 2. APOYAR EN LA NOTIFICACIÓN DE LA APROBACIÓN DE ACTIVIDADES DE PRÁCTICAS APROBADAS POR LOS PROGRAMAS Y SOLICITAR LOS DOCUMENTOS PARA LA LEGALIZACIÓN DE PRÁCTICAS, 3. APOYAR EN LA REMISIÓN DE LOS DOCUMENTOS REQUERIDOS PARA LA LEGALIZACIÓN A LA DIRECCIÓN DE PRÁCTICAS, 4. APOYAR EN LA NOTIFICACIÓN DE LA LEGALIZACIÓN DE PRÁCTICAS A LOS ESTUDIANTES Y EMPRESAS, 5. APOYAR EN EL SEGUIMIENTO EVALUATIVO DE LOS ESTUDIANTES EN PRÁCTICAS POR PARTE DE LOS TUTORES Y REMITIR FORMATOS EVALUATIVOS, 6. APOYAR EN LA REALIZACIÓN DE LOS REGISTROS PROPIOS DE LOS PROCESOS DE PRÁCTICAS EN LA PLATAFORMA GEDOPRAC, 7. DILIGENCIAR Y MANTENER LA ACTUALIZADA LA MATRIZ DE PRÁCTICAS, 8. ELABORAR INFORMES DE LA DIRECCIÓN DE PRÁCTICAS PROFESIONALES PARA LA ACREDITACIÓN DE LOS PROGRAMAS Y LA ACREDITACIÓN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</si>
  <si>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CO1.REQ.6569733</t>
  </si>
  <si>
    <t>OPSP-VAD-1221-2024</t>
  </si>
  <si>
    <t>https://community.secop.gov.co/Public/Tendering/OpportunityDetail/Index?noticeUID=CO1.NTC.6456968&amp;isFromPublicArea=True&amp;isModal=False</t>
  </si>
  <si>
    <t>ANA KARINA FERRER HERNANDEZ</t>
  </si>
  <si>
    <t>CO1.REQ.6572489</t>
  </si>
  <si>
    <t>OPSP-VAD-1220-2024</t>
  </si>
  <si>
    <t>https://community.secop.gov.co/Public/Tendering/OpportunityDetail/Index?noticeUID=CO1.NTC.6456788&amp;isFromPublicArea=True&amp;isModal=False</t>
  </si>
  <si>
    <t>LA PRESENTE ORDEN TIENE POR OBJETO: 1. ELABORAR CRONOGRAMA DE TRABAJO Y CUMPLIR LAS ACTIVIDADES ACORDADAS CON LA FACULTAD Y LAS DOCENTES ASIGNADAS A LAS FUNCIONES DE BOSQUE SECO, DENTRO DE LOS TIEMPOS ESTABLECIDOS. 2. REALIZAR UN MONITOREO ORNITOLÓGICO PARA EVALUAR LOS EFECTOS EN LAS COMUNIDADES DE AVES ASOCIADAS AL CAMPUS Y EL BOSQUE SECO. 3. APOYAR PROCESOS DE CARÁCTER ADMINISTRATIVO, RELACIONADOS CON EL SEGUIMIENTO A SOLICITUDES Y PROCESOS PARA EL INGRESO DE LOS ESTUDIANTES Y DOCENTES QUE TENDRÁN ACCESO AL BOSQUE SECO. 4. APOYAR PROCESOS ADMINISTRATIVOS RELACIONADOS CON LA CREACIÓN DE NUEVOS ESPACIOS. 5. ELABORAR BASE DE DATOS DE LOS PRODUCTOS HISTÓRICOS Y ACTUALES DEL BOSQUE SECO (TESIS, PRÁCTICAS, ARTÍCULOS CIENTÍFICOS). 6. ORGANIZAR INFORMACIÓN DEL BOSQUE SECO CON FINES DE PUBLICACIÓN EN LAS REDES SOCIALES DE LA UNIVERSIDAD Y DE LA FACULTAD DE CIENCIAS BÁSICAS. 7. APOYAR EL CUMPLIMIENTO Y SUPERVISIÓN DE LAS NORMAS DE INGRESO DURANTE LAS VISITAS AL BOSQUE SECO.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</si>
  <si>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CO1.REQ.6572441</t>
  </si>
  <si>
    <t>OPSP-VAD-1219-2024</t>
  </si>
  <si>
    <t>https://community.secop.gov.co/Public/Tendering/OpportunityDetail/Index?noticeUID=CO1.NTC.6456849&amp;isFromPublicArea=True&amp;isModal=False</t>
  </si>
  <si>
    <t>JOSE ALFONSO VILLACOB ROYERTH</t>
  </si>
  <si>
    <t>LA PRESENTE ORDEN TIENE POR OBJETO: 1. APOYAR LA FACULTAD DE CIENCIAS BÁSICAS EN LAS ACTIVIDADES DE INVESTIGACIÓN Y EXTENSIÓN EN LOS PROCESOS DE PROGRAMACIÓN DE REUNIONES, RELATORÍAS DEL COMITÉ DE INVESTIGACIÓN Y EXTENSIÓN, Y PROCESAMIENTO DE INFORMACIÓN PARA GENERAR INDICADORES. 2. APOYAR EL ANÁLISIS FINANCIERO, MERCADEO, PLANEACIÓN ACADÉMICA, ADMINISTRATIVA Y LOGÍSTICA DE LOS PROYECTOS DE EDUCACIÓN CONTINUADA. 3. APOYAR EN LA REALIZACIÓN DE LOS PROYECTOS ESTRATÉGICOS DE LA FACULTAD DE CIENCIAS BÁSICAS. 4. APOYAR EN LA BÚSQUEDA Y DIVULGACIÓN DE CONVOCATORIAS DE PROYECTOS, BECAS Y APOYO PARA FINANCIACIÓN DE PROYECTOS Y PRODUCTOS DE CTEI. 5. APOYAR EN EL DESARROLLO DEL FACTOR 08 "APORTES DE LA INVESTIGACIÓN, LA INNOVACIÓN, EL DESARROLLO TECNOLÓGICO Y LA CREACIÓN" EN EL MARCO DEL PROCESO DE RENOVACIÓN DE LA REACREDITACIÓN Y REGISTRO CALIFICADO DEL PROGRAMA DE BIOLOGÍA. 6. APOYAR EN LA DIVULGACIÓN DE INFORMACIÓN DE REGULACIÓN ACADÉMICA, CALENDARIOS, EVENTOS, PROMOCIÓN DE LA OFERTA ACADÉMICA, CONVOCATORIA DE REUNIONES, EN LAS REDES SOCIALES DE LA FACULTAD. 7. APOYAR EN EL PROCESO DE CONSTRUCCIÓN DEL PROGRAMA ACADÉMICO DE ETNOBIOLOGÍA.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</si>
  <si>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CO1.REQ.6572100</t>
  </si>
  <si>
    <t>OPSP-VAD-1218-2024</t>
  </si>
  <si>
    <t>https://community.secop.gov.co/Public/Tendering/OpportunityDetail/Index?noticeUID=CO1.NTC.6456329&amp;isFromPublicArea=True&amp;isModal=False</t>
  </si>
  <si>
    <t>YONAIRA PATRICIA RODRIGUEZ LOBATO</t>
  </si>
  <si>
    <t>LA PRESENTE ORDEN TIENE POR OBJETO: 1. APOYAR A LA COORDINACIÓN DEL ÁREA DE IDIOMAS EN LA ATENCIÓN AL PÚBLICO EN GENERAL, DURANTE EL PERÍODO 2024-2. 2.  REALIZAR PROMOCIÓN Y DIVULGACIÓN DE INSCRIPCIONES Y MATRÍCULAS DE CURSOS DE IDIOMAS, DURANTE EL PERÍODO 2024-2. 3. APOYAR EN LA ORGANIZACIÓN DE LA DOCUMENTACIÓN Y GENERAR LISTADOS DE ESTUDIANTES MATRICULADOS, DURANTE EL PERÍODO 2024-2. 4. APOYAR LA ORGANIZACIÓN DE LA PRUEBA DE CLASIFICACIÓN PARA DETERMINAR EL NIVEL DE INICIO DE ESTUDIANTES NUEVOS, DURANTE EL PERÍODO 2024-2. 5. APOYAR EN EL CONTROL ADECUADO DE LA ENTREGA DE MATERIAL BIBLIOGRÁFICO DE APOYO A DOCENTES Y ESTUDIANTES DE IDIOMAS, DURANTE EL PERÍODO 2024-2. 6. APOYAR EN LA APLICACIÓN DE EXÁMENES DE SUFICIENCIA EN INGLÉS. 7. PRESENTAR INFORMES REQUERIDOS. 8) APOYAR EL CARGUE DE ESPACIOS EN EL SIARE, DURANTE EL PERÍODO 2024-2. 9. APOYAR EL CARGUE DE ASIGNACIÓN Y APOYO A DOCENTE. 10. APOYAR EN LA CREACIÓN Y TABULACIÓN DE ENCUESTAS. 11. APOYAR LA ELABORACIÓN DE RESOLUCIÓN Y TRÁMITE PARA PAGO DE LIBROS. 12. TABULAR LOS RESULTADOS DEL EXAMEN DE SUFICIENCIA. 13. APOYAR LA GENERACIÓN DEL INFORME SNIES, DURANTE EL PERÍODO 2024- 2. 14. REALIZAR INFORMES SOBRE DOCENTES, ESTUDIANTES, ÍNDICES DE DESERCIÓN Y DE RENDIMIENTO EXAMEN DE SUFICIENCIA. 15. REALIZAR INFORMES PERIÓDICOS DERIVADOS DE LAS ACTIVIDADES CONTRACTUALES.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</si>
  <si>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CO1.REQ.6571834</t>
  </si>
  <si>
    <t>OAG-VAD-1217-2024</t>
  </si>
  <si>
    <t>https://community.secop.gov.co/Public/Tendering/OpportunityDetail/Index?noticeUID=CO1.NTC.6456351&amp;isFromPublicArea=True&amp;isModal=False</t>
  </si>
  <si>
    <t>NIDIA PETRONA VEGA VELAIDES</t>
  </si>
  <si>
    <t>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CON EL FIN DE APOYAR EL PROCESO DE FISCALIZACIÓN, LIQUIDACIÓN Y COBRO DE LAS ESTAMPILLAS DEPARTAMENTALES, EN CABEZA DEL SUJETO ACTIVO DENTRO DEL CONVENIO 005 DE 2017, ES DECIR, LA GOBERNACIÓN DEL MAGDALENA. 2.PROYECTAR RESPUESTA A LAS SOLICITUDES, DERECHOS DE PETICIÓN Y REQUERIMIENTOS, REMITIDOS POR LAS DIFERENTES ENTIDADES PÚBLICAS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SUGERIR Y PROYECTAR LA SOLICITUD DE INFORMACIÓN ADICIONAL QUE SE REQUIERA DE LOS CONTRATOS OBJETO DE VERIFICACIÓN. 7. REALIZAR SEGUIMIENTO AL CUMPLIMIENTO DE LOS COMPROMISOS ADQUIRIDOS EN LAS MESAS DE TRABAJO DE LAS CUALES HIZO PARTE. 8. REALIZAR EL ESTUDIO Y PROYECTO DE RESOLUCIÓN QUE APRUEBE O NIEGUE LAS PROPUESTAS DE PAGO QUE PRESENTEN LAS ENTIDADES RETENEDORAS DE LAS ESTAMPILLAS DEPARTAMENTALES. 9. REALIZAR SEGUIMIENTO Y CONTROL A LOS ACUERDOS DE PAGO DECRETADOS.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ASISTIR A LAS MESAS DE TRABAJO, CAPACITACIONES Y/O REUNIONES AGENDADAS POR LA COORDINACIÓN. 13. ELABORAR Y REMITIR INFORME FINAL DE LAS ENTIDADES VERIFICADAS CON LAS EVIDENCIAS DE CADA CASO AL PROFESIONAL ESPECIALIZADO, Y AL PROFESIONAL UNIVERSITARIO ENCARGADO DEL SISTEMA DE GESTION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</si>
  <si>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CO1.REQ.6571597</t>
  </si>
  <si>
    <t>OPSP-VAD-1216-2024</t>
  </si>
  <si>
    <t>https://community.secop.gov.co/Public/Tendering/OpportunityDetail/Index?noticeUID=CO1.NTC.6458839&amp;isFromPublicArea=True&amp;isModal=False</t>
  </si>
  <si>
    <t>GILBERTO MONTOYA</t>
  </si>
  <si>
    <t>ANDY  JOSE GUERRA CORREDOR</t>
  </si>
  <si>
    <t>LA PRESENTE ORDEN TIENE POR OBJETO: 1. APOYAR LA COORDINACIÓN DEL PROGRAMA EN LA ELABORACIÓN DE INFORMES DE GESTIÓN ACADÉMICA Y ADMINISTRATIVA, CONSEJOS Y REUNIONES CON ESTUDIANTES Y DOCENTES. 2. APOYAR EN LA ATENCIÓN DE LAS SOLICITUDES DE ESTUDIANTES Y DOCENTES CONCERNIENTES A LOS PROCESOS ACADÉMICOS, DE EXTENSIÓN E INVESTIGACIÓN. 3. APOYAR EN LA DIFUSIÓN DE INFORMACIÓN INSTITUCIONAL RELEVANTE PARA LA COMUNIDAD ACADÉMICA RELACIONADOS CON EVENTOS, CONVOCATORIAS Y ACTIVIDADES CULTURALES. 4. RECOLECTAR INFORMACIÓN ESTADÍSTICA PARA LA ORGANIZACIÓN Y CONSTRUCCIÓN DE LOS CUADROS Y DOCUMENTOS MAESTROS EN EL MARCO DEL PROCESO DE REFORMA AL PLAN DE ESTUDIOS Y CONDICIONES INICIALES PARA ACREDITACIÓN POR ALTA CALIDAD. 5. APOYAR LA ATENCIÓN DE LOS REQUERIMIENTOS DE LA FACULTAD Y LA DIRECCIÓN DE PROGRAMA QUE VAYAN ENCAMINADAS AL CUMPLIMIENTO DE LOS OBJETIVOS MISIONALES Y DE CALIDAD DE LA INSTITUCIÓN. 6. APOYAR LA GESTIÓN DE LAS MISIONES ACADÉMICAS NACIONALES E INTERNACIONALES Y DEMÁS ACTIVIDADES COMO LA SEMANA INTERNACIONAL Y CULTURAL DESARROLLADA POR 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</si>
  <si>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CO1.REQ.6571584</t>
  </si>
  <si>
    <t>OPSP-VAD-1215-2024</t>
  </si>
  <si>
    <t>https://community.secop.gov.co/Public/Tendering/OpportunityDetail/Index?noticeUID=CO1.NTC.6455942&amp;isFromPublicArea=True&amp;isModal=False</t>
  </si>
  <si>
    <t>CLARA INES LACOUTURE BAYENA</t>
  </si>
  <si>
    <t>LA PRESENTE ORDEN TIENE POR OBJETO: 1. APOYAR EL SEGUIMIENTO A LOS PROYECTOS DEL PLAN DE ACCIÓN Y DE FUNCIONAMIENTO DE LA FACULTAD. 2. APOYAR EN LA ORGANIZACIÓN DE LAS SOLICITUDES PARA LOS CONSEJOS DE FACULTAD, PROYECTAR LAS ACTAS Y LAS NOTIFICACIONES DE LOS MISMOS PARA DOCENTES, ESTUDIANTES Y UNIDADES REQUERIDAS. 3. APOYAR LA GESTIÓN DE CONTRATACIONES DE LA FACULTAD E INFORMES DE GESTIÓN SOLICITADOS. 4. APOYAR EN LOS PROCESOS DE SOLICITUDES PARA LA PARTICIPACIÓN A EVENTOS ACADÉMICOS Y CIENTÍFICOS VIRTUALES POR PARTE DE LOS ESTUDIANTES Y DOCENTES DE LA FACULTAD DE CIENCIAS BÁSICAS. 5. APOYAR EN LA ACTUALIZACIÓN DEL ARCHIVO Y CORRESPONDENCIA. 6. APOYAR EN EL PROCESO DE SOLICITUDES REALIZADAS PARA ASCENSO EN EL ESCALAFÓN DOCENTE DE LA FACULTAD DE CIENCIAS BÁSICAS. 7. APOYAR EN EL SEGUIMIENTO DE LOS AYUDANTES DE INCLUSIÓN Y PERMANENCIA DE LA FACULTAD. 8. APOYAR EL PROCESO DE CONVOCATORIAS DE MONITORIAS ACADÉMICAS DE LA FACULTAD.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</si>
  <si>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CO1.REQ.6571848</t>
  </si>
  <si>
    <t>OPSP-VAD-1214-2024</t>
  </si>
  <si>
    <t>https://community.secop.gov.co/Public/Tendering/OpportunityDetail/Index?noticeUID=CO1.NTC.6455778&amp;isFromPublicArea=True&amp;isModal=False</t>
  </si>
  <si>
    <t>YINIVA CAMARGO CAICEDO</t>
  </si>
  <si>
    <t>DANIELA ANDREA SOLANO DIAZ</t>
  </si>
  <si>
    <t>LA PRESENTE ORDEN TIENE POR OBJETO: 1. APOYAR EN LA PROYECCIÓN DE ÓRDENES DE SERVICIO, COMPRA Y SUMINISTRO, ASÍ COMO LAS NOTIFICACIONES AL SUPERVISOR Y CONTRATISTA. 2. APOYAR EN LA VERIFICACIÓN DE DOCUMENTOS PRECONTRACTUALES REQUERIDOS POR EL SISTEMA DECALIDAD PARA LA GESTIÓN UNIVERSITARIA – COGUI. 3. PROYECTAR LOS RECIBIDOS A SATISFACCIÓN DE CONTRATISTAS A CARGO DE LA FACULTAD DE INGENIERÍA Y LOS PROGRAMAS. 4. VERIFICAR LOS DOCUMENTOS PRECONTRACTUALES EN LA PLATAFORMA DE GEDOCO. 5. REALIZAR LOS REGISTROS Y ACTUALIZACIONES EN LAS PLATAFORMAS SIA OBSERVA, SECOP II Y SIGEP II. 6. APOYAR EN EL SEGUIMIENTO Y ACTUALIZACIÓN DE EVALUACIÓN A PROVEEDORES. 7. PROYECTAR LOS PAGOS DE ÓRDENES DE SERVICIO, COMPRA Y SUMINISTRO. 8. APOYAR EN LA REALIZACIÓN DE SEGUIMIENTOS FINANCIEROS DE LA FACULTAD ESPECÍFICAMENTE EN LO REFERENTE A LA SOLICITUD DE CDP REQUERIDOS PARA CONTRATACIÓN, APOYOS ECONÓMICOS, VIÁTICOS Y DESPLAZAMIENTOS, ASÍ COMO EL SEGUIMIENTO A CONSECUTIVOS DE PAGO A CONTRATISTAS.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</si>
  <si>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CO1.REQ.6571379</t>
  </si>
  <si>
    <t>OPSP-VAD-1213-2024</t>
  </si>
  <si>
    <t>https://community.secop.gov.co/Public/Tendering/OpportunityDetail/Index?noticeUID=CO1.NTC.6456408&amp;isFromPublicArea=True&amp;isModal=False</t>
  </si>
  <si>
    <t>ROSA VIRGINA SIRTORI TARAZONA</t>
  </si>
  <si>
    <t>LA PRESENTE ORDEN TIENE POR OBJETO: 1) PRESTAR ASESORÍA JURÍDICA AL CENTRO PARA LA REGIONALIZACIÓN DE LA EDUCACIÓN Y LAS OPORTUNIDADES - CREO 2) REVISAR Y/O CORREGIR LAS RESOLUCIONES ELABORADAS POR EL CENTRO PARA LA REGIONALIZACIÓN DE LA EDUCACIÓN Y LAS OPORTUNIDADES - CREO. 3) REVISAR Y/O CORREGIR LAS ÓRDENES DE PRESTACIÓN DE SERVICIOS PROFESIONALES Y DE APOYO A LA GESTIÓN, RESOLUCIONES DE PAGO, VIÁTICOS Y DESPLAZAMIENTOS, REEMBOLSO, CONVENIOS Y DEMÁS ACTOS ADMINISTRATIVOS QUE SE GENEREN EN EL INSTITUTO 4) COMPILAR Y ACTUALIZAR LAS NORMAS LEGALES, DE JURISPRUDENCIA DOCTRINA Y DE LOS CONCEPTOS QUE TENGAN RELACIÓN CON EL ÁMBITO DE COMPETENCIA DEL CENTRO. 5) RENDIR INFORMES MENSUALES, SOBRE LAS ACTIVIDADES DESARROLLADAS, EN CUMPLIMIENTO DE LA PRESENTE ORDEN DE PRESTACIÓN DE SERVICIOS. 6) PROYECTAR LAS RESPUESTAS DE LOS DERECHOS DE PETICIÓN Y TUTELAS 7) CUMPLIR CON LOS PROCEDIMIENTOS DEL PROCESO DE GESTIÓN DE LA CONTRATACIÓN DEL SISTEMA INTEGRAL DE LA CALIDAD "COGUI". 8) VERIFICAR QUE LOS CONTRATISTAS APORTEN LAS HOJAS DE VIDA DE LA FUNCIÓN PÚBLICA Y DOCUMENTO SOPORTES, ASÍ MISMO DEL CUMPLIMIENTO DE LA ENTREGA DE INFORME MENSUAL, SEGÚN LO ESTABLECIDO, TENIENDO EN CUENTA LAS DIRECTRICES DADAS POR EL GRUPO DE CONTRATACIÓN DE LA UNIVERSIDAD. 9) REVISAR LOS CONVENIOS SUSCRITO POR EL DIRECTOR DEL CENTRO PARA LA REGIONALIZACIÓN DE LA EDUCACIÓN Y LAS OPORTUNIDADES - CREO, ASÍ COMO LA VIGENCIA Y PRÓRROGA DE LOS MISMOS. 10) RESOLVER CONSULTAS DE TIPO JURÍDICO QUE LE SEAN PRESENTADAS. 11) REPRESENTAR JURÍDICAMENTE A LA INSTITUCIÓN EN LOS PROCESOS JUDICIALES Y/O ADMINISTRATIVOS QUE SE REQUIERAN. 12.) ELABORAR Y REVISAR LOS PROYECTOS DE RESOLUCIÓN PARA LA FIRMA DEL DIRECTOR DEL CENTRO.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</si>
  <si>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CO1.REQ.6571671</t>
  </si>
  <si>
    <t>OPSP-VAD-1212-2024</t>
  </si>
  <si>
    <t>https://community.secop.gov.co/Public/Tendering/OpportunityDetail/Index?noticeUID=CO1.NTC.6456832&amp;isFromPublicArea=True&amp;isModal=False</t>
  </si>
  <si>
    <t>CLARA INES APREZA FERNANDEZ</t>
  </si>
  <si>
    <t>LA PRESENTE ORDEN TIENE POR OBJETO: 1. APOYAR EN LA RECEPCIÓN E INGRESO DE LOS NIÑOS Y NIÑAS AL CENTRO DE ATENCIÓN INFANTIL, ASÍ COMO LA ORIENTACIÓN DE LOS PADRES EN LOS SERVICIOS QUE SE OFRECEN. 2. APOYAR A LOS MIEMBROS DEL CENTRO DE ATENCIÓN INFANTIL EN LA EJECUCIÓN DE LAS ACTIVIDADES PLANIFICADAS PARA LOS NIÑOS Y NIÑAS DEL CENTRO. 3. ACTUALIZAR SEMANALMENTE LA BASE DE DATOS DE ESTUDIANTES BENEFICIARIOS DEL CENTRO DE ATENCIÓN INFANTIL, REGISTRO DE ACCESO AL SERVICIO E INFORME DE REPORTE DE NOVEDADES SEGÚN LO SOLICITADO. 4.APOYAR AL SUPERVISOR EN LA ACTUALIZACIÓN DEL INVENTARIO DE LOS EQUIPOS E INSUMOS DEL CENTRO Y GARANTIZAR EL BUEN USO DE LOS MISMOS. 5.DILIGENCIAR OPORTUNAMENTE TODOS LOS FORMATOS ESTABLECIDOS POR BIENESTAR UNIVERSITARIO EN EL SISTEMA DE GESTIÓN DE LA CALIDAD Y OTROS PROCESOS, PARA EL REGISTRO DE TODAS LAS ACTIVIDADES QUE SE REALICEN. 6. APOYAR EN LA PARTICIPACIÓN DE LOS DIFERENTES EVENTOS REALIZADOS POR LA DIRECCIÓN DE BIENESTAR UNIVERSITARIO, BIENVENIDA A LOS ESTUDIANTES, DÍA DE LA FAMILIA. 7.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</si>
  <si>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CO1.REQ.6572326</t>
  </si>
  <si>
    <t>OAG-VAD-1211-2024</t>
  </si>
  <si>
    <t>https://community.secop.gov.co/Public/Tendering/OpportunityDetail/Index?noticeUID=CO1.NTC.6456252&amp;isFromPublicArea=True&amp;isModal=False</t>
  </si>
  <si>
    <t>ALISON DANIELA FONTALVO NAVARRO</t>
  </si>
  <si>
    <t>LA PRESENTE ORDEN TIENE POR OBJETO: 1. REALIZAR ACOMPAÑAMIENTO AL PROCESO DE MATRÍCULA ACADÉMICA. 2. APOYAR LA COORDINACIÓN DEL PROCESO DE CONTRATACIÓN DE CATEDRÁTICOS DEL PROGRAMA. 3. APOYAR EN EL MANEJO DE LOS SISTEMAS DE INFORMACIÓN: ADMISIONES Y REGISTRO, SIARE, GEDOCO. 4. APOYAR EN LA PLANEACIÓN, EJECUCIÓN Y SEGUIMIENTO DE LAS ACTIVIDADES ACADÉMICO-ADMINISTRATIVAS DEL PROGRAMA. 5. APOYAR EN LA ELABORACIÓN DE PROYECTOS DE COMUNICACIONES, ACTOS ADMINISTRATIVOS, DOCUMENTOS E INFORMES DE GESTIÓN. 6. APOYAR EN LA PROYECCIÓN, DESARROLLO, RECOMENDACIÓN Y EJECUCIÓN DE ACCIONES QUE PERMITAN MEJORAR LA GESTIÓN DE LOS SERVICIOS A CARGO DEL PROGRAMA. 7. APOYAR EN LA ADMINISTRACIÓN Y OPORTUNO CUMPLIMIENTO DE LOS PROCEDIMIENTOS, PROTOCOLOS, GUÍAS Y AGENDAS DISEÑADOS PARA EL ÓPTIMO FUNCIONAMIENTO DEL PROGRAMA. 8. APOYAR EN LA PROYECCIÓN, RADICACIÓN Y GESTIÓN DE LAS COMUNICACIONES INTERNAS Y EXTERNAS DEL PROGRAMA. 9. APOYAR EN LA ELABORACIÓN Y PRESENTACIÓN DE RESULTADOS DE LA GESTIÓN DEL PROGRAMA. 10. APOYAR EN LA ADECUADA, OPORTUNA, EFICIENTE, EFICAZ Y AMABLE ATENCIÓN AL USUARIO, EN LA PRESTACIÓN DE SERVICIOS. 11. APOYAR EN LA ATENCIÓN OPORTUNA Y ADECUADA DE LAS PETICIONES, QUEJAS, RECLAMOS Y SUGERENCIAS, RELACIONADAS CON LOS SERVICIOS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</si>
  <si>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CO1.REQ.6571856</t>
  </si>
  <si>
    <t>OPSP-VAD-1210-2024</t>
  </si>
  <si>
    <t>https://community.secop.gov.co/Public/Tendering/OpportunityDetail/Index?noticeUID=CO1.NTC.6456205&amp;isFromPublicArea=True&amp;isModal=False</t>
  </si>
  <si>
    <t>ANGELA ROMERO CARDENAS</t>
  </si>
  <si>
    <t>JOHAN DAVID OLAYA MERCADO</t>
  </si>
  <si>
    <t>LA PRESENTE ORDEN TIENE POR OBJETO: 1. REALIZAR SEGUIMIENTO AL DESARROLLO DE LAS PRÁCTICAS DE CIRUGÍA Y ANATOMÍA QUE REALIZAN LOS DIFERENTES PROGRAMAS DE LA FACULTAD DE CIENCIAS DE LA SALUD. 2. APOYAR A LA COORDINACIÓN DE LA CLÍNICA DE SIMULACIÓN PARA QUE SE DÉ EL CORRECTO FUNCIONAMIENTO Y APROVECHAMIENTO DE LOS EQUIPOS UTILIZADOS EN LAS PRÁCTICAS ACADÉMICAS. 3. REALIZAR LA INSTALACIÓN DE EQUIPOS BIOMÉDICOS, ACTUALIZACIÓN DE SOFTWARE DE LOS SIMULADORES Y DE REDES ELÉCTRICAS DE LA CLÍNICA DE SIMULACIÓN. 4. REALIZAR LA INSTALACIÓN Y SEGUIMIENTO DE CÁMARAS INTERNAS DE LA CLÍNICA DE SIMULACIÓN APLICADAS A EXÁMENES PRÁCTICOS DE LA CLÍNICA.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</si>
  <si>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CO1.REQ.6571820</t>
  </si>
  <si>
    <t>OPSP-VAD-1209-2024</t>
  </si>
  <si>
    <t>https://community.secop.gov.co/Public/Tendering/OpportunityDetail/Index?noticeUID=CO1.NTC.6456909&amp;isFromPublicArea=True&amp;isModal=False</t>
  </si>
  <si>
    <t>LUIS JOSE AYALA CORREDOR</t>
  </si>
  <si>
    <t>CO1.REQ.6571987</t>
  </si>
  <si>
    <t>OAG-VAD-1208-2024</t>
  </si>
  <si>
    <t>https://community.secop.gov.co/Public/Tendering/OpportunityDetail/Index?noticeUID=CO1.NTC.6452950&amp;isFromPublicArea=True&amp;isModal=False</t>
  </si>
  <si>
    <t>HUGO ELIECER ACOSTA MOLINA</t>
  </si>
  <si>
    <t>LA PRESENTE ORDEN TIENE POR OBJETO: 1. APOYAR EN EL FOMENTO Y DIVULGACIÓN DE LAS ACTIVIDADES DE CARÁCTER RECREATIVO, FORMATIVO Y REPRESENTATIVO PARA EL FORTALECIMIENTO DE LOS PROCESOS ARTÍSTICOS Y CULTURALES EN LA UNIVERSIDAD. 2. APOYAR EL PROCESO DE SELECCIÓN DE LOS BACHILLERES ASPIRANTES A LOS CUPOS ARTISTAS OFRECIDOS POR LA INSTITUCIÓN. 3. APOYAR LA EJECUCIÓN DE ESTRATEGIAS SOBRE LA INSCRIPCIÓN Y PARTICIPACIÓN ACTIVA Y PERMANENTE DE LOS MIEMBROS DE LA COMUNIDAD UNIVERSITARIA EN LAS ACTIVIDADES Y/O TALLERES CULTURALES, QUE PERMITAN AMPLIAR LA COBERTURA DE LOS SERVICIOS DE BIENESTAR UNIVERSITARIO. 4. DILIGENCIAR OPORTUNAMENTE LOS FORMATOS ESTABLECIDOS POR BIENESTAR UNIVERSITARIO EN EL SISTEMA DE GESTIÓN DE LA CALIDAD. 5.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6.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LA APLICACIÓN DE BECA O DESCUENTO EN EL VALOR DE LA MATRÍCULA, ATENDIENDO TODA LA NORMATIVIDAD QUE REGULA ESOS PROCESOS. 7. APOYAR EN LA PARTICIPACIÓN DE LOS DIFERENTES EVENTOS REALIZADOS POR LA DIRECCIÓN DE BIENESTAR UNIVERSITARIO: BIENVENIDA A LOS ESTUDIANTES, DÍA DE LA FAMILIA.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</si>
  <si>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CO1.REQ.6568501</t>
  </si>
  <si>
    <t>OPSP-VAD-1207-2024</t>
  </si>
  <si>
    <t>https://community.secop.gov.co/Public/Tendering/OpportunityDetail/Index?noticeUID=CO1.NTC.6452817&amp;isFromPublicArea=True&amp;isModal=False</t>
  </si>
  <si>
    <t>ORLANDO CLARETH LABORDE MONTES</t>
  </si>
  <si>
    <t>LA PRESENTE ORDEN TIENE POR OBJETO: 1. PRESENTAR PLAN DE TRABAJO DE ACTIVIDADES A DESARROLLAR, DETALLANDO OBJETIVOS, FECHAS, METODOLOGÍA, METAS, INDICADORES ACORDES CON LAS DIRECTRICES IMPARTIDAS POR EL COORDINADOR (A) DEL ÁREA QUE DÉ RESPUESTA A LAS ACTIVIDADES PARA LAS CUALES FUE CONTRATADO. 2. APOYAR LA ARTICULACIÓN ENTRE BIENESTAR UNIVERSITARIO Y TODOS LOS PROGRAMAS ACADÉMICOS DE LA FACULTAD DE EDUCACIÓN. 3. APOYAR A LA DIRECCIÓN DE BIENESTAR UNIVERSITARIO EN EL SEGUIMIENTO DE LOS CASOS DE ESTUDIANTES Y DOCENTES CON DIFICULTADES REPORTADOS POR LA FACULTAD DE EDUCACIÓN. 5.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6. DILIGENCIAR OPORTUNAMENTE TODOS LOS FORMATOS ESTABLECIDOS POR BIENESTAR UNIVERSITARIO EN EL SISTEMA DE GESTIÓN DE LA CALIDAD. 7. APOYAR A LA DIRECCIÓN DE BIENESTAR UNIVERSITARIO EN LA PARTICIPACIÓN DE LOS ESTUDIANTES DE LA FACULTAD DE EDUCACIÓN, EN EVENTOS ACADÉMICOS, CIENTÍFICOS, ARTÍSTICOS, CULTURALES Y DEPORTIVOS QUE PROGRAME LA INSTITUCIÓN. 8. APOYAR A LA DIRECCIÓN DE BIENESTAR UNIVERSITARIO EN LA ATENCIÓN A LOS MIEMBROS DE LA COMUNIDAD UNIVERSITARIA QUE REQUIERAN INFORMACIÓN SOBRE LAS DISTINTAS ÁREAS DE BIENESTAR A TRAVÉS DE LOS CANALES DE COMUNICACIÓN DISPONIBLES. 9. APOYAR EN LA PARTICIPACIÓN DE LOS DIFERENTES EVENTOS REALIZADOS POR LA DIRECCIÓN DE BIENESTAR UNIVERSITARIO, BIENVENIDA A LOS ESTUDIANTES, DÍA DE LA FAMILIA. 10.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</si>
  <si>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CO1.REQ.6568310</t>
  </si>
  <si>
    <t>OPSP-VAD-1206-2024</t>
  </si>
  <si>
    <t>https://community.secop.gov.co/Public/Tendering/OpportunityDetail/Index?noticeUID=CO1.NTC.6450245&amp;isFromPublicArea=True&amp;isModal=False</t>
  </si>
  <si>
    <t>LA PRESENTE ORDEN TIENE POR OBJETO: 1. APOYAR EN LOS EVENTOS INSTITUCIONALES A TRAVÉS DE LOS DISTINTOS CANALES Y ESPACIOS DISPONIBLES, SEGÚN LOS PROTOCOLOS ESTABLECIDOS. 2. APOYAR EN LA COORDINACIÓN DEL GRUPO DE PROTOCOLO INSTITUCIONAL. 3. CAPACITAR A LOS INTEGRANTES DEL GRUPO DE PROTOCOLO INSTITUCIONAL EN LOS TEMAS DE: TALLER PERSONAL LOGÍSTICO, TALLER DE PROTOCOLO Y ETIQUETA.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</si>
  <si>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CO1.REQ.6565394</t>
  </si>
  <si>
    <t>OPSP-VAD-1205-2024</t>
  </si>
  <si>
    <t>https://community.secop.gov.co/Public/Tendering/OpportunityDetail/Index?noticeUID=CO1.NTC.6453584&amp;isFromPublicArea=True&amp;isModal=False</t>
  </si>
  <si>
    <t>EDITH DEL ROSARIO ROLONG PEREZ</t>
  </si>
  <si>
    <t>LA PRESENTE ORDEN TIENE POR OBJETO: 1. APOYAR LOS PROCESOS DE PREPRÁCTICAS (ATENCIÓN DEL CORREO DE PREPRÁCTICAS. TALLERES A DICTAR, INSCRIPCIÓN, REGISTRO DE ESTUDIANTES. SEGUIMIENTO, REPORTE EVALUATIVO, INFORME EJECUTIVO Y DILIGENCIAMIENTO DE LA MATRIZ DE PREPRÁCTICAS Y ACTUALIZACIÓN DE LA MISMA). 2. APOYAR LOS PROCESOS DE PRÁCTICAS (ATENCIÓN SOLICITUDES DE USUARIOS, RECEPCIÓN, REVISIÓN Y NOTIFICACIÓN A PROGRAMAS LOS FORMATOS EVALUATIVOS APROBADOS AL IGUAL QUE LAS LEGALIZACIONES DE LAS PRÁCTICAS APROBADAS POR LA DIRECCIÓN), 3. APOYAR LOS PROCESOS DE BECA DE PRÁCTICAS INSTITUCIONAL Y BECA DE PRÁCTICAS EN ENTIDADES PÚBLICAS (IDENTIFICACIÓN DE NECESIDADES, ATENCIÓN A SOLICITUDES, CONTROL DE RECURSOS Y ASIGNACIÓN DE LOS MISMOS A BENEFICIARIOS, PUBLICACIÓN DE CONVOCATORIAS, EMISIÓN DE FORMATOS EVALUATIVOS Y PUBLICACIÓN DE BENEFICIARIOS, SOLICITUD DE ESTUDIOS SOCIOECONÓMICOS Y FACTORES QUE DETERMINE EL COMITÉ DE BECAS Y TODO LO REFERENTE), 4. APOYAR EN LA REALIZACIÓN DE LOS REGISTROS PROPIOS DE LOS PROCESOS DE PRÁCTICAS EN LA PLATAFORMA GEDOPRAC, 5. APOYAR EN LA ATENCIÓN AL CORREO INSTITUCIONAL DE PRÁCTICAS PROFESIONALES, 6. ELABORAR INFORMES DE LA DIRECCIÓN DE PRÁCTICAS PROFESIONALES PARA LA ACREDITACIÓN DE LOS PROGRAMAS Y LA ACREDITACIÓN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</si>
  <si>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CO1.REQ.6569405</t>
  </si>
  <si>
    <t>OPSP-VAD-1204-2024</t>
  </si>
  <si>
    <t>https://community.secop.gov.co/Public/Tendering/OpportunityDetail/Index?noticeUID=CO1.NTC.6449795&amp;isFromPublicArea=True&amp;isModal=False</t>
  </si>
  <si>
    <t>ROBERT FRANKLIN BECERRA ORTEGA</t>
  </si>
  <si>
    <t>LA PRESENTE ORDEN TIENE POR OBJETO: 1. PRESTAR ASESORÍA, EMITIR LOS CONCEPTOS Y RESOLVER LAS CONSULTAS DE TIPO JURÍDICO EN TODAS LAS ÁREAS DEL DERECHO QUE LE SEAN SOLICITADOS POR PARTE DEL RECTOR, EL JEFE DE LA OFICINA ASESORA JURÍDICA Y DEMÁS AUTORIDADES DEL ÁREA ADMINISTRATIVA Y DE DIRECCIÓN DE LA UNIVERSIDAD. 2. ASESORAR Y APOYAR EN LA RESPUESTA A LAS PETICIONES QUE SE LE HAGAN A LA UNIVERSIDAD DEL MAGDALENA DENTRO DE LOS PLAZOS Y/O TÉRMINOS ESTABLECIDOS EN LA LEY. 3. ASESORAR Y APOYAR EN LA ATENCIÓN Y SEGUIMIENTO A LOS PROCEDIMIENTOS ADMINISTRATIVOS, ACCIONES ADMINISTRATIVAS, REQUERIMIENTOS ESPECIALES, PLIEGOS DE CARGOS Y DEMÁS PROCESOS JURÍDICOS Y ACCIONES PÚBLICAS QUE EL RECTOR, EL JEFE DE LA OFICINA ASESORA JURÍDICA Y DEMÁS AUTORIDADES DEL ÁREA ADMINISTRATIVA Y DE DIRECCIÓN DE LA UNIVERSIDAD LE ENCOMIENDEN EN RELACIÓN CON EL CUMPLIMIENTO DE LAS NORMAS QUE REGULAN EL RECAUDO DE LA ESTAMPILLA. 4. ASESORAR Y APOYAR EN LA FORMULACIÓN DE LOS PROCESOS Y PROCEDIMIENTOS DE TIPO JURÍDICO QUE SEAN REQUERIDOS POR EL RECTOR, EL JEFE DE LA OFICINA ASESORA JURÍDICA Y DEMÁS AUTORIDADES DE DIRECCIÓN DE LA UNIVERSIDAD RELACIONADOS CON APLICACIÓN DE LA LEY 654 DE 2001 Y LA ORDENANZA 019 DE 2001. 5. ELABORAR MINUTAS PARA CONTRATOS, CONVENIOS, PROCESOS DE CONVOCATORIAS Y DEMÁS QUE REQUIERA LA UNIVERSIDAD DEL MAGDALENA Y QUE SEAN SOLICITADOS POR EL RECTOR, EL JEFE DE LA OFICINA ASESORA JURÍDICA Y DEMÁS AUTORIDADES DE DIRECCIÓN DE LA UNIVERSIDAD.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</si>
  <si>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CO1.REQ.6565614</t>
  </si>
  <si>
    <t>OPSP-VAD-1203-2024</t>
  </si>
  <si>
    <t>https://community.secop.gov.co/Public/Tendering/OpportunityDetail/Index?noticeUID=CO1.NTC.6449628&amp;isFromPublicArea=True&amp;isModal=False</t>
  </si>
  <si>
    <t>DAYANIS ROBLES POLO</t>
  </si>
  <si>
    <t>LA PRESENTE ORDEN TIENE POR OBJETO: 1. APOYAR A LA OFICINA DE ASEGURAMIENTO DE LA CALIDAD EN LA ASESORÍA Y ACOMPAÑAMIENTO DE LOS PROCESOS DE CREACIÓN DE NUEVOS PROGRAMAS PRIORIZADOS EN LA PLANEACIÓN INSTITUCIONAL, Y LA REVISIÓN DE SUS DOCUMENTOS SOPORTE PARA RADICACIÓN ANTE LAS PLATAFORMAS DE INFORMACIÓN DEL MEN. 2. APOYAR A LA OFICINA DE ASEGURAMIENTO DE LA CALIDAD EN LA ASESORÍA Y ACOMPAÑAMIENTO DE LOS PROCESOS DE RENOVACIÓN DE REGISTROS CALIFICADOS DE LOS PROGRAMAS ACADÉMICOS, Y LA REVISIÓN DE SUS DOCUMENTOS SUS DOCUMENTOS SOPORTE PARA RADICACIÓN ANTE LAS PLATAFORMAS DE INFORMACIÓN DEL MEN. 3. APOYAR A LA OFICINA DE ASEGURAMIENTO DE LA CALIDAD EN LAS ACTIVIDADES DE CUALIFICACIÓN, CAPACITACIÓN, ACTUALIZACIÓN DE LA NORMATIVIDAD EN LOS PROCESOS DE REGISTRO CALIFICADO DE LOS PROGRAMAS ACADÉMICOS. 4. APOYAR A LA OFICINA DE ASEGURAMIENTO DE LA CALIDAD EN LA TOMA DE REGISTROS DE ASISTENCIAS, ACTAS, DESARROLLO DE RELATORÍAS Y EVIDENCIAS DE LAS ASESORÍAS EN LOS PROCESOS DE REGISTRO CALIFICADO DE LOS PROGRAMAS ACADÉMICOS (NUEVOS Y RENOVACIONES). 5. APOYAR A LA OFICINA ASEGURAMIENTO DE LA CALIDAD EN EL ACOMPAÑAMIENTO DE PROCESOS DE AUTOEVALUACIÓN PARA REGISTRO CALIFICADO DE LOS PROGRAMAS ACADÉMICOS, Y LA REVISIÓN DEL RESPECTIVO INFORME. 6. APOYAR A LA OFICINA ASEGURAMIENTO DE LA CALIDAD EN LA REVISIÓN DE LOS ACUERDOS ACADÉMICOS PROYECTADOS PARA CAMBIOS O MODIFICACIONES EN LOS PLANES DE ESTUDIOS DE TODOS LOS PROGRAMAS ACADÉMICOS PROYECTADOS PARA LA VIGENCIA, EN TODOS LOS NIVELES Y MODALIDADES DE FORMACIÓN.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</si>
  <si>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CO1.REQ.6565334</t>
  </si>
  <si>
    <t>OPSP-VAD-1202-2024</t>
  </si>
  <si>
    <t>https://community.secop.gov.co/Public/Tendering/OpportunityDetail/Index?noticeUID=CO1.NTC.6451974&amp;isFromPublicArea=True&amp;isModal=False</t>
  </si>
  <si>
    <t>JOSE GABRIEL MONTERO PATIÑO</t>
  </si>
  <si>
    <t>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TECNÓLOGOS.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</si>
  <si>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CO1.REQ.6567703</t>
  </si>
  <si>
    <t>OPSP-VAD-1201-2024</t>
  </si>
  <si>
    <t>https://community.secop.gov.co/Public/Tendering/OpportunityDetail/Index?noticeUID=CO1.NTC.6452386&amp;isFromPublicArea=True&amp;isModal=False</t>
  </si>
  <si>
    <t>JOSE GREGORIO COTES CEBALLOS</t>
  </si>
  <si>
    <t>LA PRESENTE ORDEN TIENE POR OBJETO: 1. APOYAR EN EL DISEÑO DE PIEZAS GRÁFICAS 2. APOYAR EN LA PRODUCCIÓN AUDIOVISUAL MULTIMEDIA 3. APOYAR EN LA PARTE LOGÍSTICA DE GRABACIONES 4. APOYAR EN LAS ACTIVIDADES DE STREAMING.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</si>
  <si>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CO1.REQ.6568214</t>
  </si>
  <si>
    <t>OAG-VAD-1200-2024</t>
  </si>
  <si>
    <t>https://community.secop.gov.co/Public/Tendering/OpportunityDetail/Index?noticeUID=CO1.NTC.6452323&amp;isFromPublicArea=True&amp;isModal=False</t>
  </si>
  <si>
    <t>MARIA ALEJANDRA ALCAZAR QUINTO</t>
  </si>
  <si>
    <t>LA PRESENTE ORDEN TIENE POR OBJETO: 1. APOYAR EN LA INCORPORACIÓN DE OPCIONES DE ACCESIBILIDAD EN LAS PRODUCCIONES MULTIMEDIA DEL CETEP. 2. APOYAR EN ELABORACIÓN DE HERRAMIENTAS INTERACTIVAS PARA LA PLATAFORMA DE BLOQUE 10. 3. APOYAR EN LA GRABACIÓN, EDICIÓN Y POSTPRODUCCIÓN DE MATERIALES AUDIOVISUALES REQUERIDOS POR EL CETEP. 4. APOYAR EN EL ACOMPAÑAMIENTO AL DOCENTE EN LA REALIZACIÓN DE OBJETOS VIRTUAL DE APRENDIZAJE (OVA). 5. APOYAR EN LA GRABACIÓN Y POSTPRODUCCIÓN DE PODCAST PARA PRODUCCIONES DEL CETEP. 6. APOYAR EN LA ELABORACIÓN DE MOTION GRAPHICS PARA CONTENIDOS DE VÍDEO ELABORADOS EN EL CETEP.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</si>
  <si>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CO1.REQ.6567573</t>
  </si>
  <si>
    <t>OAG-VAD-1199-2024</t>
  </si>
  <si>
    <t>https://community.secop.gov.co/Public/Tendering/OpportunityDetail/Index?noticeUID=CO1.NTC.6451108&amp;isFromPublicArea=True&amp;isModal=False</t>
  </si>
  <si>
    <t>WILFREN PACHECO BOBADILLA</t>
  </si>
  <si>
    <t>LA PRESENTE ORDEN TIENE POR OBJETO: 1. APOYAR EN EL DISEÑO Y EN LA EJECUCIÓN DE PRODUCCIÓN AUDIOVISUAL, Y DESARROLLO DE LOS CONTENIDOS MULTIMEDIA PARA EL CETEP. 2. APOYAR EN LA ESCRITURA Y REVISIÓN DE LOS GUIONES RELACIONADOS CON LAS PRODUCCIONES AUDIOVISUALES. 3. APOYAR EN LA COORDINACIÓN Y EJECUCIÓN DE GRABACIONES DE IMÁGENES PARA LOS MATERIALES AUDIOVISUALES DEL CETEP. 4. APOYAR EN EL ACOMPAÑAMIENTO A DOCENTES EN LA REALIZACIÓN Y ESTRUCTURACIÓN DE PIEZAS AUDIOVISUALES PARA SUS CLASES. 5. APOYAR EN EL DISEÑO DE ESTRATEGIAS AUDIOVISUALES EN LA PLATAFORMA DE BLOQUE 10. 6. APOYAR LA INCLUSIÓN DE OPCIONES DE ACCESIBILIDAD EN LOS MATERIALES AUDIOVISUALES REALIZADOS. 7. APOYAR EN LA ASESORÍA DE LAS PUBLICACIONES DE LOS MATERIALES AUDIOVISUALES BAJO LA NORMATIVIDAD EXISTENTE. 8. APOYAR EN LA COORDINACIÓN DE CURSOS VIRTUALES EN LA PLATAFORMA DE BLOQUE 10. 9. APOYAR EN LA ASESORIA A DOCENTES EN REALIZACIÓN Y ESTRUCTURACIÓN DE PIEZAS AUDIOVISUALES PARA SUS CLASES.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</si>
  <si>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CO1.REQ.6566478</t>
  </si>
  <si>
    <t>OPSP-VAD-1198-2024</t>
  </si>
  <si>
    <t>https://community.secop.gov.co/Public/Tendering/OpportunityDetail/Index?noticeUID=CO1.NTC.6451579&amp;isFromPublicArea=True&amp;isModal=False</t>
  </si>
  <si>
    <t>JESSICA PAOLA MENDOZA SOLANO</t>
  </si>
  <si>
    <t>CO1.REQ.6566873</t>
  </si>
  <si>
    <t>OPSP-VAD-1197-2024</t>
  </si>
  <si>
    <t>https://community.secop.gov.co/Public/Tendering/OpportunityDetail/Index?noticeUID=CO1.NTC.6450294&amp;isFromPublicArea=True&amp;isModal=False</t>
  </si>
  <si>
    <t>CARLA PAOLA MARQUEZ PASO</t>
  </si>
  <si>
    <t>LA PRESENTE ORDEN TIENE POR OBJETO: 1. APOYAR EN LA ATENCIÓN A LAS SOLICITUDES DE PRÁCTICAS DE LOS ESTUDIANTES INTERESADOS EN REALIZAR PRÁCTICAS. 2. APOYAR EN LA NOTIFICACIÓN DE LA APROBACIÓN DE ACTIVIDADES DE PRÁCTICAS APROBADAS POR LOS PROGRAMAS Y SOLICITAR LOS DOCUMENTOS PARA LA LEGALIZACIÓN DE PRÁCTICAS. 3. APOYAR EN LA REMISIÓN DE LOS DOCUMENTOS REQUERIDOS PARA LA LEGALIZACIÓN A LA DIRECCIÓN DE PRÁCTICAS. 4. APOYAR EN LA NOTIFICACIÓN DE LA LEGALIZACIÓN DE PRÁCTICAS A LOS ESTUDIANTES Y EMPRESAS. 5. APOYAR EN EL SEGUIMIENTO EVALUATIVO DE LOS ESTUDIANTES EN PRÁCTICAS POR PARTE DE LOS TUTORES Y REMITIR FORMATOS EVALUATIVOS. 6. APOYAR EN LA REALIZACIÓN DE LOS REGISTROS PROPIOS DE LOS PROCESOS DE PRÁCTICAS EN LA PLATAFORMA GEDOPRAC. 7. DILIGENCIAR Y MANTENER LA ACTUALIZADA LA MATRIZ DE PRÁCTICAS. 8. ELABORAR INFORMES DE LA DIRECCIÓN DE PRÁCTICAS PROFESIONALES PARA LA ACREDITACIÓN DE LOS PROGRAMAS Y LA ACREDITACIÓN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</si>
  <si>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CO1.REQ.6565641</t>
  </si>
  <si>
    <t>OPSP-VAD-1196-2024</t>
  </si>
  <si>
    <t>https://community.secop.gov.co/Public/Tendering/OpportunityDetail/Index?noticeUID=CO1.NTC.6452708&amp;isFromPublicArea=True&amp;isModal=False</t>
  </si>
  <si>
    <t>ADAN JOSE OLIVEROS ALTAHONA</t>
  </si>
  <si>
    <t>LA PRESENTE ORDEN TIENE POR OBJETO: 1. APOYAR LOS PROCESOS DE PREPRÁCTICAS (ATENCIÓN DEL CORREO DE PREPRÁCTICAS. TALLERES A DICTAR, INSCRIPCIÓN, REGISTRO DE ESTUDIANTES. SEGUIMIENTO, REPORTE EVALUATIVO, INFORME EJECUTIVO Y DILIGENCIAMIENTO DE LA MATRIZ DE PREPRÁCTICAS Y ACTUALIZACIÓN DE LA MISMA), 2. APOYAR LOS PROCESOS DE PRÁCTICAS (ATENCIÓN SOLICITUDES DE USUARIOS, RECEPCIÓN, REVISIÓN Y NOTIFICACIÓN A PROGRAMAS LOS FORMATOS EVALUATIVOS APROBADOS AL IGUAL QUE LAS LEGALIZACIONES DE LAS PRÁCTICAS APROBADAS POR LA DIRECCIÓN), 3. APOYAR LOS PROCESOS DE BECA DE PRÁCTICAS INSTITUCIONAL Y BECA DE PRÁCTICAS EN ENTIDADES PÚBLICAS( IDENTIFICACIÓN DE NECESIDADES, ATENCIÓN A SOLICITUDES, CONTROL DE RECURSOS Y ASIGNACIÓN DE LOS MISMOS A BENEFICIARIOS, PUBLICACIÓN DE CONVOCATORIAS, EMISIÓN DE FORMATOS EVALUATIVOS Y PUBLICACIÓN DE BENEFICIARIOS, SOLICITUD DE ESTUDIOS SOCIOECONÓMICOS Y FACTORES QUE DETERMINE EL COMITÉ DE BECAS Y TODO LO REFERENTE), 4. APOYAR EN LA REALIZACIÓN DE LOS REGISTROS PROPIOS DE LOS PROCESOS DE PRÁCTICAS EN LA PLATAFORMA GEDOPRAC, 5. APOYAR EN LA ATENCIÓN AL CORREO INSTITUCIONAL DE PRÁCTICAS PROFESIONALES, 6. ELABORAR INFORMES DE LA DIRECCIÓN DE PRÁCTICAS PROFESIONALES PARA LA ACREDITACIÓN DE LOS PROGRAMAS Y LA ACREDITACIÓN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</si>
  <si>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CO1.REQ.6564674</t>
  </si>
  <si>
    <t>OPSP-VAD-1195-2024</t>
  </si>
  <si>
    <t>https://community.secop.gov.co/Public/Tendering/OpportunityDetail/Index?noticeUID=CO1.NTC.6448991&amp;isFromPublicArea=True&amp;isModal=False</t>
  </si>
  <si>
    <t>ALVARO ANDRES ORDOÑEZ PEREZ</t>
  </si>
  <si>
    <t>CO1.REQ.6564850</t>
  </si>
  <si>
    <t>OPSP-VAD-1194-2024</t>
  </si>
  <si>
    <t>https://community.secop.gov.co/Public/Tendering/OpportunityDetail/Index?noticeUID=CO1.NTC.6449125&amp;isFromPublicArea=True&amp;isModal=False</t>
  </si>
  <si>
    <t>CARLOS ALFONSO RIVAS CABALLERO</t>
  </si>
  <si>
    <t>LA PRESENTE ORDEN TIENE POR OBJETO: 1. PRESTAR SERVICIOS PROFESIONALES COMO ADMINISTRADOR DE EMPRESAS, CON EL FIN DE APOYAR EN LA COORDINACIÓN DEL PROGRAMA RENTA JOVEN EN LA UNIVERSIDAD DEL MAGDALENA. 2. DETERMINAR ÁREAS DE MEJORA CON EL OBJETIVO DE DAR CAPACITACIONES Y TALLERES EN FORMA PRESENCIAL Y VIRTUAL A LOS ESTUDIANTES CON RELACIÓN AL PROGRAMA DE RENTA JOVEN. 3. APOYAR EN LA ORGANIZACIÓN DE REUNIONES PERIÓDICAS CON DIRECTORES DE DEPARTAMENTO PARA COMPRENDER SUS DIFICULTADES ACTUALES DILIGENCIANDO OPORTUNAMENTE TODOS LOS FORMATOS ESTABLECIDOS POR BIENESTAR UNIVERSITARIO EN EL SISTEMA DE GESTIÓN DE CALIDAD RENTA JOVEN. 4. APOYAR EN EL DISEÑO E IMPLEMENTACIÓN DE UN PLAN DE ACCIÓN PARA EL PROCESO OPERATIVO DEL PROGRAMA RENTA JOVEN DESDE LA FASE DEL PREREGISTRO DE LOS ESTUDIANTES HASTA SU INSCRIPCIÓN. 5. APOYAR EN LA IMPLEMENTACIÓN DEL TRABAJO EN EQUIPO A TRAVÉS DE LA PRÁCTICA DE DIVERSAS ESTRATEGIAS PARA LOS ESTUDIANTES QUE SE ENCUENTRAN INSCRITOS EN EL PROGRAMA RENTA JOVEN, PROMOVIENDO LA EXCELENTE ATENCIÓN EN EL SERVICIO. 6. ASESORAR A LOS ESTUDIANTES CON EL ENVÍO DE INFORMACIÓN A TRAVÉS DEL CORREO ELECTRÓNICO SOBRE EL PROGRAMA RENTA JOVEN. 7. APOYAR CON EL ANÁLISIS, EVALUACIÓN E INTERPRETACIÓN DEL PROCESO DE REVISIÓN DE LOS ESTUDIANTES DE LA UNIVERSIDAD QUE PERTENECEN AL PROGRAMA RENTA JOVEN EL SISTEMA SIJA. 8. PRESENTAR INFORMES QUE SE SOLICITEN, ENTREGANDO DE MANERA OPORTUNA CON ANEXOS ESTADÍSTICOS. 9. APOYAR EN LA PARTICIPACIÓN DE LOS DIFERENTES EVENTOS REALIZADOS POR LA DIRECCIÓN DE BIENESTAR UNIVERSITARIO, BIENVENIDA A LOS ESTUDIANTES, DÍA DE LA FAMILIA. 10.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</si>
  <si>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CO1.REQ.6564817</t>
  </si>
  <si>
    <t>OPSP-VAD-1193-2024</t>
  </si>
  <si>
    <t>https://community.secop.gov.co/Public/Tendering/OpportunityDetail/Index?noticeUID=CO1.NTC.6449115&amp;isFromPublicArea=True&amp;isModal=False</t>
  </si>
  <si>
    <t>NATALIA BEATRIZ MURIEL TODARO</t>
  </si>
  <si>
    <t>LA PRESENTE ORDEN TIENE POR OBJETO: 1. REDACTAR Y EDITAR CONTENIDOS PARA LAS REDES SOCIALES Y EVENTOS UNIVERSITARIOS. 2. APOYAR EN LA GESTIÓN DE RELACIONES PÚBLICAS, DESARROLLAR Y MANTENER RELACIONES CON MEDIOS DE COMUNICACIÓN. ESTO IMPLICA REDACTAR COMUNICADOS, COORDINAR ENTREVISTAS Y ACTUAR COMO PORTAVOZ CUANDO SEA NECESARIO. 3. APOYAR EN LA PLANIFICACIÓN Y EJECUCIÓN DE ESTRATEGIAS DE COMUNICACIÓN PARA PROMOVER LOS EVENTOS Y MENSAJES CLAVE DEL CETEP Y BLOQUE 10. 4. REALIZAR MONITOREO DE MEDIOS Y ANÁLISIS DE IMPACTO EN LAS DIFERENTES REDES SOCIALES RELACIONADO CON CAMPAÑAS PUBLICITARIAS QUE PROMUEVA LAS ACTIVIDADES DEL CETEP. 5. APOYAR EN LA PLANEACIÓN Y COORDINACIÓN DE EVENTOS DEL CETEP PARA GARANTIZAR SU ÉXITO. 6. APOYAR EN EL DISEÑO DE ESTRATEGIAS TRANSMEDIA PARA EL FOMENTO DE COMPETENCIAS EDUCATIVAS INNOVADORAS EN LOS DISTINTOS ACTORES DE LA COMUNIDAD UNIVERSITARIA. 7. GESTIONAR COMUNIDADES EDUCATIVAS EN LAS DIFERENTES PLATAFORMAS DIGITALES DE UNIMAGDALENA (BLOQUE 10, TEAMS, ENTRE OTRAS) 8. APOYAR EN EL DESARROLLO DE IMPLEMENTACIÓN DE PROYECTOS DE NARRATIVA TRANSMEDIA PARA PROYECTOS DE INVESTIGACIÓN Y EXTENSIÓN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</si>
  <si>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CO1.REQ.6564566</t>
  </si>
  <si>
    <t>OPSP-VAD-1192-2024</t>
  </si>
  <si>
    <t>https://community.secop.gov.co/Public/Tendering/OpportunityDetail/Index?noticeUID=CO1.NTC.6449057&amp;isFromPublicArea=True&amp;isModal=False</t>
  </si>
  <si>
    <t>LUIS FERNANDO PALMERA ESCORCIA</t>
  </si>
  <si>
    <t>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TECNÓLOGOS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</si>
  <si>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CO1.REQ.6564471</t>
  </si>
  <si>
    <t>OPSP-VAD-1191-2024</t>
  </si>
  <si>
    <t>https://community.secop.gov.co/Public/Tendering/OpportunityDetail/Index?noticeUID=CO1.NTC.6448779&amp;isFromPublicArea=True&amp;isModal=False</t>
  </si>
  <si>
    <t>SAUL ANTONIO TEJEDA ECHEVERRIA</t>
  </si>
  <si>
    <t>CO1.REQ.6564451</t>
  </si>
  <si>
    <t>OPSP-VAD-1190-2024</t>
  </si>
  <si>
    <t>https://community.secop.gov.co/Public/Tendering/OpportunityDetail/Index?noticeUID=CO1.NTC.6440683&amp;isFromPublicArea=True&amp;isModal=False</t>
  </si>
  <si>
    <t>ALIX RAMOS FUENTES</t>
  </si>
  <si>
    <t>JEEZETH MILENA PERTUZ TAIBEL</t>
  </si>
  <si>
    <t>LA PRESENTE ORDEN TIENE POR OBJETO: 1. APOYAR EN LA ORGANIZACIÓN DE LOS EXPEDIENTES QUE LE SEAN ASIGNADOS, DE ACUERDO CON LOS PROCEDIMIENTOS Y DIRECTRICES INSTITUCIONALES. 2. APOYAR EN LA ELABORACIÓN DE INVENTARIOS DOCUMENTALES DE LOS ARCHIVOS QUE LES SEAN ASIGNADOS. 3. APOYAR LAS LABORES DE REPROGRAFÍA QUE SEAN ESTABLECIDAS. 4. APOYAR EN LA ELABORACIÓN DE CERTIFICADOS LABORALES DE FUNCIONARIOS Y DOCENTES. 5. APOYAR EN LA RECEPCIÓN Y VERIFICACIÓN DE LOS DOCUMENTOS PRECONTRACTUALES DE LOS DOCENTES CENTRO DE POSGRADOS Y FACULTADES.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</si>
  <si>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CO1.REQ.6556754</t>
  </si>
  <si>
    <t>OAG-VAD-1189-2024</t>
  </si>
  <si>
    <t>https://community.secop.gov.co/Public/Tendering/OpportunityDetail/Index?noticeUID=CO1.NTC.6441030&amp;isFromPublicArea=True&amp;isModal=False</t>
  </si>
  <si>
    <t>HERNANDO ANTONIO HENRIQUEZ PINEDO</t>
  </si>
  <si>
    <t>LA PRESENTE ORDEN TIENE POR OBJETO: 1. IDENTIFICAR CONTRIBUYENTES, Y LOS AGENTES OBLIGADOS A RETENER O EXIGIR EL PAGO DEL TRIBUTO. 2. RECOPILAR, CONSOLIDAR Y CONFRONTAR LA INFORMACIÓN DE LAS ENTIDADES PARA INICIAR EL PROCESO DE APOYO EN LA FISCALIZACION DE LAS ESTAMPILLAS DEPARTAMENTALES,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LAS AUDITORIAS REALIZADAS POR EL SUJETO ACTIVO (GOBERNACION DEL MAGDALENA) CONTRA LOS ARCHIVOS QUE REPOSAN EN LA OFICINA DE ESTAMPILLA. 6. ALIMENTAR LA MATRIZ DE INFORMACIÓN A FIN DE DEPURAR LOS RESULTADOS FINANCIEROS DE LA INVESTIGACIÓN. 7. CLASIFICAR LA INFORMACIÓN FINANCIERA Y DOCUMENTAL A FIN DE REMITIRLA AL ABOGADO, QUIEN JUNTO CON LA COORDINADORA SEÑALARÁN LAS ACCIONES A SEGUIR. 8. ADELANTAR LAS GESTIONES INSTRUIDAS POR LA COORDINACIÓN UNA VEZ SE HUBIERE RECIBIDO RESPUESTA DE LA AMPLIACIÓN DE LA INFORMACIÓN SOLICITADA A LAS ENTIDADES. 9. CONFRONTAR LA INFORMACIÓN PROVISTA POR LA ENTIDAD VS LA INFORMACIÓN RECIBIDA A FIN DE ESTABLECER EL HALLAZGO DE TIPO FISCAL. 10. REALIZAR LAS ACTIVIDADES REQUERIDAS PARA CONFORMAR LAS MESAS DE TRABAJO. 11. REALIZAR SEGUIMIENTO AL CUMPLIMIENTO DE LOS COMPROMISOS ADQUIRIDOS EN LA MESA DE TRABAJO. 12. APOYAR A LAS ENTIDADES AGENTES RETEDORAS EN EL PROCESO DE FISCALIZACION DE LAS ESTAMPILLAS DEPARTAMENTALES. 13. ASISTIR A LAS REUNIONES, CAPACITACIONES Y/O MESAS DE TRABAJO PROGRAMADAS, PREVIO ACUERDO CON EL SUPERVISOR (A) DE LA ORDEN. 14. VERIFICAR QUE LAS ENTIDADES RETENEDORAS CUMPLAN CON EL PROCESO DE LIQUIDAR, RETENER, DECLARAR Y GIRAR LAS ESTAMPILLAS DEPARTAMENTALES. 15. ASESORAR Y APOYAR EL DESARROLLO DE ACCIONES ENCAMINADAS AL PLAN DE MEJORAMIENTO DEL RECAUDO DE LOS RECURSOS Y LOS REGISTROS DE INFORMACIÓN DE LA ESTAMPILLA EN BENEFICIO DE LA UNIVERSIDAD. 16. ELABORAR Y EMITIR INFORME FINAL DE LAS ENTIDADES AUDITADAS A LA COORDINACIÓN DE LA OFICINA. 17. LLEVAR LA BITÁCORA EN EL SISTEMA DE CADA ENTIDAD VERIFICADA.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</si>
  <si>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CO1.REQ.6556366</t>
  </si>
  <si>
    <t>OPSP-VAD-1188-2024</t>
  </si>
  <si>
    <t>https://community.secop.gov.co/Public/Tendering/OpportunityDetail/Index?noticeUID=CO1.NTC.6441008&amp;isFromPublicArea=True&amp;isModal=False</t>
  </si>
  <si>
    <t>HERNAN CAMILO SARMIENTO GÓMEZ</t>
  </si>
  <si>
    <t>CO1.REQ.6556717</t>
  </si>
  <si>
    <t>OPSP-VAD-1187-2024</t>
  </si>
  <si>
    <t>https://community.secop.gov.co/Public/Tendering/OpportunityDetail/Index?noticeUID=CO1.NTC.6440290&amp;isFromPublicArea=True&amp;isModal=False</t>
  </si>
  <si>
    <t>HEEKMETH YASSIN CORTEZ</t>
  </si>
  <si>
    <t>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APLICAR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</si>
  <si>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CO1.REQ.6556338</t>
  </si>
  <si>
    <t>OPSP-VAD-1186-2024</t>
  </si>
  <si>
    <t>https://community.secop.gov.co/Public/Tendering/OpportunityDetail/Index?noticeUID=CO1.NTC.6440615&amp;isFromPublicArea=True&amp;isModal=False</t>
  </si>
  <si>
    <t>CAMILO DAVID PINEDO DIAZGRANADOS</t>
  </si>
  <si>
    <t>CO1.REQ.6556244</t>
  </si>
  <si>
    <t>OPSP-VAD-1185-2024</t>
  </si>
  <si>
    <t>https://community.secop.gov.co/Public/Tendering/OpportunityDetail/Index?noticeUID=CO1.NTC.6440234&amp;isFromPublicArea=True&amp;isModal=False</t>
  </si>
  <si>
    <t>GINA CAMILA ATUNES MENDIVIL</t>
  </si>
  <si>
    <t>LA PRESENTE ORDEN TIENE POR OBJETO: 1. APOYAR EN LA TOMA FISICA DE LOS INVENTARIOS POR DEPENDENCIA. 2. APOYAR EN LA DINAMICA DE ACTUALIZACION PERIODICA DE LOS INVENTARIOS. 3. APOYAR EN LOS PROCESOS DE RECEPCION, CODIFICACION Y ALMACENAMIENTO DE LOS BIENES. 4. APOYAR EN LOS PROCESOS DE ENTEGA DE BIENES DE CONSUMO. 5. APOYAR EN LOS PROCESOS DE ENTEGA DE BIENES DE DEVOLUTIVOS. 6. APOYAR EN LOS PROCESOS DE DESCARGAS DE BIENES. 7. APOYAR EN LOS ACTIVIDADES RELACIONADAS CON LA BAJAS DE LOS BIENES DEVOLUTIVOS.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</si>
  <si>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CO1.REQ.6556206</t>
  </si>
  <si>
    <t>OPSP-VAD-1184-2024</t>
  </si>
  <si>
    <t>https://community.secop.gov.co/Public/Tendering/OpportunityDetail/Index?noticeUID=CO1.NTC.6440327&amp;isFromPublicArea=True&amp;isModal=False</t>
  </si>
  <si>
    <t>DIEGO ARMANDO SILVA OLAYA</t>
  </si>
  <si>
    <t>LA PRESENTE ORDEN TIENE POR OBJETO: 1. DISEÑAR PIEZAS GRAFICAS PARA PROMOVER EVENTOS EN LOS CUALES PARTICIPA EL PROGRAMA DE CINE Y AUDIOVISUALES DE LA UNIMAGDALENA 2. APOYAR EN LA DIRECCIÓN CREATIVA DE LA PLATAFORMA DE STREAMING VIDEOSFERAS 3. EDITAR VIDEOS Y PIEZAS PARA PROMOCIÓN DE PROYECTOS DEL PROGRAMA DE CINE Y AUDIOVISUALES.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</si>
  <si>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CO1.REQ.6555671</t>
  </si>
  <si>
    <t>OPSP-VAD-1183-2024</t>
  </si>
  <si>
    <t>https://community.secop.gov.co/Public/Tendering/OpportunityDetail/Index?noticeUID=CO1.NTC.6439792&amp;isFromPublicArea=True&amp;isModal=False</t>
  </si>
  <si>
    <t>LORENA ISABEL GONZALEZ ARIAS</t>
  </si>
  <si>
    <t>LA PRESENTE ORDEN TIENE POR OBJETO: 1. APOYAR EN LA ATENCIÓN Y/O ORIENTACIÓN BÁSICA, OPORTUNA Y ADECUADA EN CONSULTA COMO NUTRICIONISTA A TODOS LOS MIEMBROS DE COMUNIDAD UNIVERSITARIA QUE LO SOLICITEN. 2. APOYAR EN LAS ACTIVIDADES DE PROMOCIÓN Y MANTENIMIENTO DE LA SALUD AL INTERIOR DE LA COMUNIDAD UNIVERSITARIO. 3. DILIGENCIAR OPORTUNAMENTE, LOS FORMATOS DEL PROCESO "BIENESTAR UNIVERSITARIO" DEL SISTEMA DE GESTIÓN DE CALIDAD Y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4. APOYAR EN LA ATENCIÓN A LOS MIEMBROS DE LA COMUNIDAD UNIVERSITARIA QUE REQUIERAN INFORMACIÓN SOBRE LOS SERVICIOS DE BIENESTAR. 5. APOYAR LA VERIFICACIÓN DE LA CONFORMACIÓN DE LOS MENÚS DE LOS PROGRAMAS ALIMENTARIOS DIRIGIDOS A LA COMUNIDAD UNIVERSITARIA. 6. APOYAR EN EL CUIDADO DE LOS EQUIPOS E INSUMOS DE OFICINA Y EN EL BUEN USO DE LOS MISMOS 7. APOYAR EN LA PARTICIPACIÓN DE LOS DIFERENTES EVENTOS REALIZADOS POR LA DIRECCIÓN DE BIENESTAR UNIVERSITARIO: BIENVENIDA A LOS ESTUDIANTES, DÍA DE LA FAMILIA.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</si>
  <si>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CO1.REQ.6555471</t>
  </si>
  <si>
    <t>OPSP-VAD-1182-2024</t>
  </si>
  <si>
    <t>https://community.secop.gov.co/Public/Tendering/OpportunityDetail/Index?noticeUID=CO1.NTC.6441110&amp;isFromPublicArea=True&amp;isModal=False</t>
  </si>
  <si>
    <t>JULIO ENRIQUE CORVACHO LARA</t>
  </si>
  <si>
    <t>LA PRESENTE ORDEN TIENE POR OBJETO: 1. APOYAR EL PROCESO OPERATIVO DEL PROGRAMA DE RENTA JOVEN DESDE LA FASE DE INSCRIPCIÓN DE ESTUDIANTES, SEGUIMIENTO, CAPACITACIONES, ATENCIÓN, ACTUALIZACIÓN DE INFORMACIÓN 2. APOYAR EN EL PROCESO DE REVISIÓN DE LOS ESTUDIANTES DE LA UNIVERSIDAD QUE PERTENECEN AL PROGRAMA RENTA JOVEN EL SISTEMA SIJA. 3. APOYAR EN LA PROYECCIÓN DE RESPUESTAS DE PQR QUE SEAN PRESENTADOS POR LOS BENEFICIARIOS DEL PROGRAMA RENTA JOVEN. 4. ENTREGAR DE MANERA OPORTUNA Y BAJO SU RESPONSABILIDAD LOS INFORMES QUE SE LE SOLICITEN PARA SER PRESENTADOS EN OTRAS DEPENDENCIAS, CON SOPORTES ESTADÍSTICOS. 4. APOYAR A LA DIRECCIÓN DE BIENESTAR UNIVERSITARIO, EN LOS PROCESOS DE AUDITORÍA INTERNA Y EXTERNA QUE SE REALICEN. 5. ELABORAR INFORMES ESTADÍSTICOS Y FINANCIEROS DE ACUERDO CON EL SISTEMA DE GESTIÓN DE LA CALIDAD DE LAS ÁREAS ADSCRITAS A BIENESTAR UNIVERSITARIO. 6.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</si>
  <si>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CO1.REQ.6556377</t>
  </si>
  <si>
    <t>OPSP-VAD-1181-2024</t>
  </si>
  <si>
    <t>https://community.secop.gov.co/Public/Tendering/OpportunityDetail/Index?noticeUID=CO1.NTC.6440669&amp;isFromPublicArea=True&amp;isModal=False</t>
  </si>
  <si>
    <t>NYLLYRETH PINZON JARAMILLO</t>
  </si>
  <si>
    <t>CO1.REQ.6556371</t>
  </si>
  <si>
    <t>OPSP-VAD-1180-2024</t>
  </si>
  <si>
    <t>https://community.secop.gov.co/Public/Tendering/OpportunityDetail/Index?noticeUID=CO1.NTC.6440591&amp;isFromPublicArea=True&amp;isModal=False</t>
  </si>
  <si>
    <t>AMANDA ESTER MOJICA CUETO</t>
  </si>
  <si>
    <t>CO1.REQ.6556806</t>
  </si>
  <si>
    <t>OAG-VAD-1179-2024</t>
  </si>
  <si>
    <t>https://community.secop.gov.co/Public/Tendering/OpportunityDetail/Index?noticeUID=CO1.NTC.6440573&amp;isFromPublicArea=True&amp;isModal=False</t>
  </si>
  <si>
    <t>SIGEN ATUNES CELEDON</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</si>
  <si>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AL GRUPO INTERNO DE CONTRATACIÓN EN LA ORGANIZACIÓN DEL ARCHIVO DIGITAL DE LAS ÓRDENES DE SERVICIOS PROFESIONALES Y DE APOYO A LA GESTIÓN SUSCRITAS POR LA VICERRECTORÍA ADMINISTRATIVA Y LA DIRECCIÓN ADMINISTRATIVA. 3. APOYAR EN LA REVISIÓN DE LA INFORMACIÓN CONTRACTUAL CARGADA EN LAS PLATAFORMAS DEL SIA OBSERVA AUDITORIA, SIGEP II Y SECOP II POR PARTE DE LOS ORDENADORES DEL GASTO. 4. APOYAR EN EL CARGUE Y ACTUALIZACIÓN DE INFORMACIÓN PRECONTRACTUAL, CONTRACTUAL Y POSTCONTRACTUAL EN LAS PLATAFORMAS DEL SIA OBSERVA , SECOP II Y SIGEP II DE LAS ORDENES SUSCRITAS POR EL VICERRECTOR ADMINISTRATIVO Y/O DIRECTOR ADMINISTRATIVO. 5. PROYECTAR RESPUESTAS A LAS PETICIONES QUE LE SEAN TRASLADADAS, CON EL FIN QUE LAS MISMAS SE RESUELVAN DENTRO DE LOS PLAZOS Y/O TÉRMINOS ESTABLECIDOS EN LA LEY. 6.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</si>
  <si>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CO1.REQ.6556622</t>
  </si>
  <si>
    <t>OPSP-VAD-1178-2024</t>
  </si>
  <si>
    <t>https://community.secop.gov.co/Public/Tendering/OpportunityDetail/Index?noticeUID=CO1.NTC.6440576&amp;isFromPublicArea=True&amp;isModal=False</t>
  </si>
  <si>
    <t>JUAN DAVID CRUZ NEGRETE</t>
  </si>
  <si>
    <t>JOSUE DAVID RIOS CANTILLO</t>
  </si>
  <si>
    <t>LA PRESENTE ORDEN TIENE POR OBJETO: PRESTAR SERVICIOS PROFESIONALES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EN EL SEGUIMIENTO DE LAS ACTIVIDADES DE LOCALIZACIÓN DE NODOS Y PARAMETRIZACIÓN DE LAS VARIABLES OBJETO DE MEDICIÓN CON LA PLATAFORMA TECNOLÓGICA DE OBTENCIÓN DE DATOS. 2. APOYAR EN EL SEGUIMIENTO DE LAS ACTIVIDADES RELACIONADAS CON EL SISTEMA DE COMUNICACIÓN Y CAPTURA DE DATOS, RED PILOTO DE LUMINARIAS BASADAS EN IOT, SOFTWARE, PLATAFORMA TECNOLÓGICA, PLATAFORMA WEB Y PROTOTIPO DE IA, PLATAFORMA AIOT DEL PROYECTO. 3. APOYAR EN EL SEGUIMIENTO DE LAS ESTRATEGIAS PARA LA DEFINICIÓN, ESTRUCTURA, MODELO DE COMUNICACIÓN, MONITOREO Y DIVULGACIÓN DE DATOS DEFINIDAS EN EL PROYECTO 4. APOYAR EN EL SEGUIMIENTO DE LOS EJERCICIOS DE ENSAYOS Y PROTOTIPADO DE LAS ACTIVIDADES DE ALISTAMIENTO DEL SISTEMA ELECTRÓNICO PARA LA CAPTURA, ALMACENAMIENTO Y PROCESAMIENTO DE LAS VARIABLES AMBIENTALES Y CLIMÁTICAS PRIORIZADAS. 5. RENDIR INFORMES MENSUALES O CUANDO EL SUPERVISOR ASÍ LO REQUIERA, SOBRE LAS ACTIVIDADES DESARROLLADAS EN CUMPLIMIENTO DEL OBJETO CONTRACTUAL.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</si>
  <si>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CO1.REQ.6556340</t>
  </si>
  <si>
    <t>OPSP-VAD-1177-2024</t>
  </si>
  <si>
    <t>https://community.secop.gov.co/Public/Tendering/OpportunityDetail/Index?noticeUID=CO1.NTC.6440251&amp;isFromPublicArea=True&amp;isModal=False</t>
  </si>
  <si>
    <t>JOHN JAIRO DIAZ RINCON</t>
  </si>
  <si>
    <t>LA PRESENTE ORDEN TIENE POR OBJETO: 1. APOYAR EN LA REALIZACIÓN DE MOTION GRAPHICS PARA LAS PIEZAS AUDIOVISUALES. 2. APOYAR EN LA REALIZACIÓN DE INFOGRAFÍAS. 3. APOYAR EL DESARROLLO DE PROPUESTA CREATIVA PARA LOS MATERIALES GRÁFICOS Y AUDIOVISUALES DEL CETEP. 4. APOYAR EN LOS DIFERENTES PROGRAMAS PARA LA ELABORACIÓN DE GRÁFICOS EN LOS PROCESOS DE ACREDITACIÓN. 5. APOYAR EN LA ELABORACIÓN DE PIEZAS PUBLICITARIAS DEL CETEP. 6. APOYAR EN LA REALIZACIÓN DE INFOGRAFIAS EN BLOQUE 10. 7. APOYAR EN LA ELABORACIÓN DE CORTINILLAS Y ANIMACIONES PARA LOS MATERIALES AUDIOVISUALES DEL CETEP. 8. APOYAR EN EL DISEÑO DE INTERFACES GRÁFICAS DE DESARROLLOS TECNOLÓGICOS DEL CETEP."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</si>
  <si>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CO1.REQ.6556161</t>
  </si>
  <si>
    <t>OAG-VAD-1176-2024</t>
  </si>
  <si>
    <t>https://community.secop.gov.co/Public/Tendering/OpportunityDetail/Index?noticeUID=CO1.NTC.6440369&amp;isFromPublicArea=True&amp;isModal=False</t>
  </si>
  <si>
    <t>VALERIA ANDREA CADENA PEREZ</t>
  </si>
  <si>
    <t>CO1.REQ.6556214</t>
  </si>
  <si>
    <t>OPSP-VAD-1175-2024</t>
  </si>
  <si>
    <t>https://community.secop.gov.co/Public/Tendering/OpportunityDetail/Index?noticeUID=CO1.NTC.6439981&amp;isFromPublicArea=True&amp;isModal=False</t>
  </si>
  <si>
    <t>LA PRESENTE ORDEN TIENE POR OBJETO: 1. APOYAR EN EL DISEÑO Y EN LA EJECUCIÓN DE PRODUCCIÓN AUDIOVISUAL, Y DESARROLLO DE LOS CONTENIDOS MULTIMEDIA PARA EL CETEP. 2. ESCRIBIR Y REVISAR LOS GUIONES RELACIONADOS CON LAS PRODUCCIONES AUDIOVISUALES. 3. APOYAR EN LA COORDINACIÓN Y EJECUCIÓN DE GRABACIONES DE IMÁGENES PARA LOS MATERIALES AUDIOVISUALES DEL CETEP. 4. APOYAR EN EL DISEÑO DE ESTRATEGIAS AUDIOVISUALES EN LA PLATAFORMA DE BLOQUE 10. 5. APOYAR LAS OPCIONES DE ACCESIBILIDAD A LOS MATERIALES AUDIOVISUALES REALIZADOS. 6. APOYAR EN LA ASESORÍA DE LAS PUBLICACIONES DE LOS MATERIALES AUDIOVISUALES BAJO LA NORMATIVIDAD EXISTENTE. 7. APOYAR EN LA COORDINACIÓN DE CURSOS VIRTUALES EN LA PLATAFORMA DE BLOQUE 10. 8. REVISAR LOS CONTENIDOS CREADOS PARA REDES SOCIALES DEL CETEP. 9. APOYAR EN LA ESCRITURA DE PRODUCCIÓN ACADÉMICA SOBRE INNOVACIÓN EDUCATIVA.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</si>
  <si>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CO1.REQ.6554796</t>
  </si>
  <si>
    <t>OPSP-VAD-1174-2024</t>
  </si>
  <si>
    <t>https://community.secop.gov.co/Public/Tendering/OpportunityDetail/Index?noticeUID=CO1.NTC.6440194&amp;isFromPublicArea=True&amp;isModal=False</t>
  </si>
  <si>
    <t>ARMANDO YUNIOR POLO PAZ</t>
  </si>
  <si>
    <t>LA PRESENTE ORDEN TIENE POR OBJETO: 1. APOYAR EN EL MANTENIMIENTO Y ACTUALIZACIÓN DE LOS SERVICIOS DE LA PLATAFORMA DE AMBIENTES VIRTUALES DE APRENDIZAJE. 2. APOYAR AL EQUIPO DE SOPORTE DE LOS PROVEEDORES PARA LA SOLUCIÓN DE INCONVENIENTES O LA GESTIÓN DE LAS PLATAFORMAS DE FORMACIÓN EN LÍNEA QUE SEAN RESPONSABILIDAD DEL CENTRO DE TECNOLOGÍAS EDUCATIVAS Y PEDAGÓGICAS. 3. APOYAR EN LA PUBLICACIÓN DE CONTENIDOS Y/O OBJETOS VIRTUALES DE APRENDIZAJE EN LA PLATAFORMA DE AMBIENTES VIRTUALES. 4. APOYAR EN LA PROYECCIÓN LAS RESPUESTAS RELACIONADAS CON LAS INQUIETUDES, SOLICITUDES Y REQUERIMIENTOS TÉCNICOS DE LOS USUARIOS. 5. APOYAR LAS ACTIVIDADES DE FORMACIÓN DE LOS USUARIOS EN SUS DIFERENTES ROLES, SOBRE EL USO DE LA PLATAFORMA. 6. APOYAR LA ACTIVACIÓN DE USUARIOS Y CURSOS EN LA PLATAFORMA ACADÉMICA. 7. APOYAR LA ESTRUCTURACIÓN DE LAS POLÍTICAS DE SEGURIDAD DE LAS TIC Y/O PROPIEDAD INTELECTUAL CONFORME A LAS NECESIDADES, PROCEDIMIENTOS Y ESTÁNDARES EXISTENTES E INFORMAR LA EXISTENCIA DE ANOMALÍAS EN LAS ACTIVIDADES DE LA PLATAFORMA. 8. ASESORAR EN EL DISEÑO E IMPLEMENTACIÓN DE MECANISMOS DE INTEROPERABILIDAD ENTRE LA PLATAFORMA DE AMBIENTES VIRTUALES Y OTROS SISTEMAS DE INFORMACIÓN Y/O TECNOLOGÍAS QUE PERMITAN MEJORAR LOS PROCESOS DE ENSEÑANZA, APRENDIZAJE Y GESTIÓN CURRICULAR.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</si>
  <si>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CO1.REQ.6556147</t>
  </si>
  <si>
    <t>OPSP-VAD-1173-2024</t>
  </si>
  <si>
    <t>https://community.secop.gov.co/Public/Tendering/OpportunityDetail/Index?noticeUID=CO1.NTC.6440223&amp;isFromPublicArea=True&amp;isModal=False</t>
  </si>
  <si>
    <t>BRAYAN RENE CARBONO CARBONO</t>
  </si>
  <si>
    <t>CO1.REQ.6556054</t>
  </si>
  <si>
    <t>OPSP-VAD-1172-2024</t>
  </si>
  <si>
    <t>https://community.secop.gov.co/Public/Tendering/OpportunityDetail/Index?noticeUID=CO1.NTC.6440039&amp;isFromPublicArea=True&amp;isModal=False</t>
  </si>
  <si>
    <t>KELLY JOHANNA MOLINARES ROA</t>
  </si>
  <si>
    <t>LA PRESENTE ORDEN TIENE POR OBJETO: 1. APOYAR EN EL DESARROLLO DE COMPONENTES SOFTWARE EN TECNOLOGÍAS NETCORE, JAVASCRIPT, ANGULAR, HACIENDO USO DE PATRONES DE DISEÑO. 2. APOYAR EN PROCESOS DE AUTOMATIZACIÓN DE PRUEBAS 3. APOYAR EN LA IMPLEMENTACIÓN DE PRINCIPIOS Y PATRONES DE PRUEBAS 4. ASESORAR AL DIRECTOR DEL CENTRO EN EL DISEÑO DE ESTRUCTURAS DE COMUNICACIÓN ENTRE SISTEMAS DE INFORMACIÓN 5. APOYAR EN EL PROCESO DE REALIZACIÓN DE PRUEBAS DE CONCURRENCIAS 6. INCORPORAR ELEMENTOS DE DISEÑOS EXISTENTES EN LOS PRODUCTOS TECNÓLOGOS.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</si>
  <si>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CO1.REQ.6555666</t>
  </si>
  <si>
    <t>OPSP-VAD-1171-2024</t>
  </si>
  <si>
    <t>https://community.secop.gov.co/Public/Tendering/OpportunityDetail/Index?noticeUID=CO1.NTC.6440101&amp;isFromPublicArea=True&amp;isModal=False</t>
  </si>
  <si>
    <t>VICENTE MARTINEZ PANETTA</t>
  </si>
  <si>
    <t>LA PRESENTE ORDEN TIENE POR OBJETO: 1. APOYAR EN LA REVISIÓN, AUTOEVALUACIÓN, ACTAS, COMITÉS DE LOS ESTÁNDARES DE HABILITACIÓN DE LOS SERVICIOS DE SALUD PARA EL FORTALECIMIENTO DE LOS PROCESOS DE LA DIRECCIÓN DE BIENESTAR UNIVERSITARIO DE ACUERDO A LO ESTABLECIDO EN LA RESOLUCIÓN N° 3100 DE 2019 DEL MINISTERIO DE SALUD Y PROTECCIÓN SOCIAL. 2. APOYAR CON LA VERIFICACIÓN DEL DILIGENCIAMIENTO OPORTUNO DE TODOS LOS FORMATOS ESTABLECIDOS POR BIENESTAR UNIVERSITARIO EN EL SISTEMA DE GESTIÓN DE LA CALIDAD Y PRESENTAR INFORMES AL SUPERVISOR SOBRE LAS ACTIVIDADES DESARROLLADAS Y PLANTEADAS EN EL PLAN DE TRABAJO, PARA LA VERIFICACIÓN Y EL CUMPLIMIENTO DE LAS METAS PROPUESTAS; EL INFORME DEBE TENER ANEXOS ESTADÍSTICOS. 3. APOYAR EN LA ATENCIÓN A LOS MIEMBROS DE LA COMUNIDAD UNIVERSITARIA QUE REQUIERAN INFORMACIÓN SOBRE LOS SERVICIOS DE BIENESTAR UNIVERSITARIO A TRAVÉS DE LOS CANALES DE COMUNICACIÓN DISPONIBLES. 4. APOYAR A LA DIRECCIÓN DE BIENESTAR UNIVERSITARIO, EN LA RECOLECCIÓN DE INFORMACIÓN DEL PGIRASA, INSTRUMENTO ENCARGADO DE LA GESTIÓN INTEGRAL DE RESIDUOS GENERADOS EN LA ATENCIÓN EN SALUD. 5. APOYAR AL SUPERVISOR EN LA ACTUALIZACIÓN DEL INVENTARIO DE LOS EQUIPOS E INSUMOS DE OFICINA DE SALUD Y DESARROLLO HUMANO PARA GARANTIZAR EL BUEN USO DE ESTOS. 6. APOYAR EN EL DESARROLLO DEL PROGRAMA DE ALOJAMIENTOS UNIVERSITARIOS PARA ESTUDIANTES PROVENIENTES DE ZONAS RURALES, COMUNIDADES CAMPESINAS E INDÍGENAS. 7. APOYAR EN LA PARTICIPACIÓN DE LOS DIFERENTES EVENTOS REALIZADOS POR LA DIRECCIÓN DE BIENESTAR UNIVERSITARIO, BIENVENIDA A LOS ESTUDIANTES, DÍA DE LA FAMILIA.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</si>
  <si>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CO1.REQ.6556014</t>
  </si>
  <si>
    <t>OPSP-VAD-1170-2024</t>
  </si>
  <si>
    <t>https://community.secop.gov.co/Public/Tendering/OpportunityDetail/Index?noticeUID=CO1.NTC.6439769&amp;isFromPublicArea=True&amp;isModal=False</t>
  </si>
  <si>
    <t>MARIA CLAUDIA PACHECO AARON</t>
  </si>
  <si>
    <t>CO1.REQ.6554692</t>
  </si>
  <si>
    <t>OPSP-VAD-1169-2024</t>
  </si>
  <si>
    <t>https://community.secop.gov.co/Public/Tendering/OpportunityDetail/Index?noticeUID=CO1.NTC.6439804&amp;isFromPublicArea=True&amp;isModal=False</t>
  </si>
  <si>
    <t>MARTHA MILENA OROZCO MARTINEZ</t>
  </si>
  <si>
    <t>LA PRESENTE ORDEN TIENE POR OBJETO: 1. APOYAR EN EL PROCESO DE RECOLECCIÓN, DIGITACIÓN, TABULACIÓN Y ORGANIZACIÓN DE INFORMACIÓN CONTRACTUAL PARA LA IMPLEMENTACIÓN DEL MÓDULO DE TRÁMITE DE CERTIFICACIONES DE VINCULACIONES CONTRACTUALES VIRTUALES EN LÍNEA. 2. APOYAR CON EL PROCESO DE RECOLECCIÓN, DIGITACIÓN Y ORGANIZACIÓN Y TABULACIÓN DE LA INFORMACIÓN DE CADA UNA DE LAS ÓRDENES DE PRESTACIÓN DE SERVICIOS PROFESIONALES Y DE APOYO SUSCRITAS POR LOS ORDENADORES DEL GASTO ENTRE LOS AÑOS 2011 A 2024.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</si>
  <si>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CO1.REQ.6555509</t>
  </si>
  <si>
    <t>OAG-VAD-1168-2024</t>
  </si>
  <si>
    <t>https://community.secop.gov.co/Public/Tendering/OpportunityDetail/Index?noticeUID=CO1.NTC.6439568&amp;isFromPublicArea=True&amp;isModal=False</t>
  </si>
  <si>
    <t>MARIA DE JESUS GALINDO VILLALOBOS</t>
  </si>
  <si>
    <t>LA PRESENTE ORDEN TIENE POR OBJETO: 1. APOYAR EN LA REVISIÓN DE LOS CONTRATOS DE CÁTEDRA DEL CENTRO DE POSGRADOS Y FACULTADES Y EN LA REVISIÓN DE LAS RESOLUCIONES DE VINCULACIÓN Y ACTAS DE VINCULACIÓN. 2. APOYAR EN LA RECEPCIÓN Y VERIFICACIÓN DE LOS DOCUMENTOS PRECONTRACTUALES DE LOS DOCENTES CENTRO DE POSGRADOS Y FACULTADES. 3. APOYAR EN LA ELABORACIÓN DE LAS LIQUIDACIONES PLANILLAS DE PAGO DE LOS DOCENTES CATEDRÁTICOS DEL CENTRO DE POSGRADOS Y FACULTADES. 4. APOYAR AFILIACIONES DE DOCENTES OCASIONALES Y DOCENTES DE CATEDRA EN LOS SUBSISTEMAS DE SALUD, ARL Y CAJAMAG ACORDE A LOS PROCEDIMIENTOS ESTABLECIDOS POR LA UNIVERSIDAD DEL MAGDALENA. 5. APOYAR LA RECEPCIÓN Y VERIFICACIÓN DE LOS DOCUMENTOS PARA EL TRÁMITE DE PAGO CATEDRÁTICOS DEL CENTRO DE POSGRADOS Y FACULTADES. 6. APOYAR EN LA ATENCIÓN Y RESPUESTA A LAS SOLICITUDES, INQUIETUDES O REQUERIMIENTOS DE LOS DOCENTES DE CÁTEDRA DEL CENTRO DE POSGRADOS Y FACULTADES. 7. REALIZAR DEPURACIÓN DE DEUDAS REALES Y PRESUNTAS DERIVADAS DEL EJERCICIO DE PAGOS DE LA SEGURIDAD SOCIAL EFECTUANDO LOS TRÁMITES CORRESPONDIENTES ANTE LOS FONDOS DE PENSIÓN, A FIN DE QUE SE APLIQUEN LOS RESPECTIVOS AJUSTES.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</si>
  <si>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CO1.REQ.6555265</t>
  </si>
  <si>
    <t>OPSP-VAD-1167-2024</t>
  </si>
  <si>
    <t>https://community.secop.gov.co/Public/Tendering/OpportunityDetail/Index?noticeUID=CO1.NTC.6439521&amp;isFromPublicArea=True&amp;isModal=False</t>
  </si>
  <si>
    <t>MAYRA NICOLE ALMAIRO DURAN</t>
  </si>
  <si>
    <t>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APLICAR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</si>
  <si>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CO1.REQ.6555213</t>
  </si>
  <si>
    <t>OAG-VAD-1166-2024</t>
  </si>
  <si>
    <t>https://community.secop.gov.co/Public/Tendering/OpportunityDetail/Index?noticeUID=CO1.NTC.6438993&amp;isFromPublicArea=True&amp;isModal=False</t>
  </si>
  <si>
    <t>JUAN CARLOS DE LA ROSA SERRANO</t>
  </si>
  <si>
    <t>IBIS LENIS RODRIGUEZ CRUZ</t>
  </si>
  <si>
    <t>LA PRESENTE ORDEN TIENE POR OBJETO: 1. APOYAR LA GENERACIÓN Y PROYECCIÓN DE INFORME SOBRE EL ÁREA DE PROYECTOS ESPECIALES. CURSOS INTENSIVOS SABER PRO. 2. PRESENTAR INFORMES REQUERIDOS. 3. APOYAR EL CARGUE DE ESPACIOS EN EL SIARE. 4. APOYAR EN LA LOGÍSTICA DE ACTIVIDADES EXTRACURRICULARES DE LAS ÁREAS DE FORMACIÓN GENERAL E INTEGRAL DEL DEPARTAMENTO DE ESTUDIOS GENERALES. 5. APOYAR EN LA CREACIÓN Y TABULACIÓN DE ENCUESTAS. 6. APOYAR GENERACIÓN DE INFORME DEL SNIES. 7. APOYAR EN EL DESARROLLO DE ESTRUCTURACIÓN Y GENERACIÓN DE INFORMES SOLICITADOS A LA DEPENDENCIA. 8, APOYAR EN LA ATENCIÓN AL PÚBLICO EN GENERAL; A TRAVÉS DE LOS DIFERENTES CANALES DE COMUNICACIÓN DISPONIBLES. 9. APOYO EN LA CREACIÓN Y DISEÑO DE INFORMES DE LAS COORDINACIONES ACADÉMICAS Y PROYECTOS ESPECIALES COMO SABER PRO, REVISTA HETEROTOPÍAS, PROGRAMA RADIAL EXPRESARTE Y CLUB DE LECTURA.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</si>
  <si>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CO1.REQ.6554863</t>
  </si>
  <si>
    <t>OPSP-VAD-1165-2024</t>
  </si>
  <si>
    <t>https://community.secop.gov.co/Public/Tendering/OpportunityDetail/Index?noticeUID=CO1.NTC.6435627&amp;isFromPublicArea=True&amp;isModal=False</t>
  </si>
  <si>
    <t>VALENTINA VILLAMIL TRUJILLO</t>
  </si>
  <si>
    <t>LA PRESENTE ORDEN TIENE POR OBJETO: 1.APOYAR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APLICAR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</si>
  <si>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CO1.REQ.6550872</t>
  </si>
  <si>
    <t>OAG-VAD-1164-2024</t>
  </si>
  <si>
    <t>https://community.secop.gov.co/Public/Tendering/OpportunityDetail/Index?noticeUID=CO1.NTC.6435268&amp;isFromPublicArea=True&amp;isModal=Fals</t>
  </si>
  <si>
    <t>DUWAN ALEXANDER SANCHEZ CASTRO</t>
  </si>
  <si>
    <t>CO1.REQ.6551109</t>
  </si>
  <si>
    <t>OPSP-VAD-1163-2024</t>
  </si>
  <si>
    <t>https://community.secop.gov.co/Public/Tendering/OpportunityDetail/Index?noticeUID=CO1.NTC.6435245&amp;isFromPublicArea=True&amp;isModal=False</t>
  </si>
  <si>
    <t>ANDREA CAROLINA PEREA MOLINA</t>
  </si>
  <si>
    <t>LA PRESENTE ORDEN TIENE POR OBJETO: 1. APOYAR EN LA ATENCIÓN A LAS SOLICITUDES DE LOS ESTUDIANTES, DOCENTES, Y DEPENDENCIAS DE LA UNIVERSIDAD. 2. APOYAR EN LA REALIZACIÓN DE HOMOLOGACIONES DE TRANSFERENCIAS, SIMULTANEIDADES, TRASLADOS, INGRESO DE OTRO TÍTULO DE PREGRADOS, INGRESO POR RECONOCIMIENTO DE COMPETENCIAS. 3. APOYAR EN LA GESTIÓN DE LA PLANEACIÓN ACADÉMICA DE LAS SESIONES DE PREGRADO CON LAS DEPENDENCIAS DE LA UNIVERSIDAD. 4. APOYAR EN LA ORGANIZACIÓN DE EVENTOS ACADÉMICOS DEL PROGRAMA Y DEL CONSULTORIO EMPRESARIAL Y CONTABLE. 5. GENERAR INFORMES A LA DIRECCIÓN DE PROGRAMA PARA EL PROCESO DE AUTOEVALUACIÓN PARA LA ACREDITACIÓN POR ALTA CALIDAD. 6. RECOLECTAR ESTADÍSTICAS E INFORMACIÓN DEL PROGRAMA PARA LA GENERACIÓN DE INFORMES. 7. RECOLECTAR, ORGANIZAR, PROCESAR, CONSTRUIR Y ANALIZAR LA INFORMACIÓN CUANTITATIVA PARA EL PROCESO DE AUTOEVALUACIÓN PARA LA ACREDITACIÓN POR ALTA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</si>
  <si>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CO1.REQ.6551048</t>
  </si>
  <si>
    <t>OPSP-VAD-1162-2024</t>
  </si>
  <si>
    <t>https://community.secop.gov.co/Public/Tendering/OpportunityDetail/Index?noticeUID=CO1.NTC.6435363&amp;isFromPublicArea=True&amp;isModal=False</t>
  </si>
  <si>
    <t>LEONARDO DE JESUS LIÑAN MARQUEZ</t>
  </si>
  <si>
    <t>LA PRESENTE ORDEN TIENE POR OBJETO: 1. APOYAR EN LA ELABORACIÓN DEL PLAN DE TRABAJO DE ACTIVIDADES A DESARROLLAR, DETALLANDO OBJETIVOS, FECHAS, METODOLOGÍA, METAS, INDICADORES ACORDES CON LAS DIRECTRICES IMPARTIDAS POR EL COORDINADOR (A) DEL ÁREA QUE DÉ RESPUESTA A LAS ACTIVIDADES PROGRAMADAS DESDE LA DIRECCIÓN. 2. APOYAR LA ARTICULACIÓN ENTRE BIENESTAR UNIVERSITARIO Y TODOS LOS PROGRAMAS ACADÉMICOS DE LA FACULTAD DE INGENIERÍA. 3. APOYAR A LA DIRECCIÓN DE BIENESTAR UNIVERSITARIO EN EL SEGUIMIENTO DE LOS CASOS DE ESTUDIANTES Y DOCENTES CON DIFICULTADES REPORTADOS POR LA FACULTAD DE INGENIERÍA. 5.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6. APOYAR A LA DIRECCIÓN DE BIENESTAR UNIVERSITARIO EN LA ATENCIÓN A LOS MIEMBROS DE LA COMUNIDAD UNIVERSITARIA, QUE REQUIERAN INFORMACIÓN SOBRE LAS DISTINTAS ÁREAS. 7. APOYAR EN LA PARTICIPACIÓN DE LOS DIFERENTES EVENTOS REALIZADOS POR LA DIRECCIÓN DE BIENESTAR UNIVERSITARIO, BIENVENIDA A LOS ESTUDIANTES, DÍA DE LA FAMILIA. 8. APOYAR EN LA PARTICIPACIÓN DE EVENTOS ACADÉMICOS, CIENTÍFICOS, ARTÍSTICOS, CULTURALES, DEPORTIVOS, DE SALUD Y DESARROLLO HUMANO DENTRO Y FUERA DEL LUGAR HABITUAL DE LA EJECUCIÓN DE LAS ACTIVIDADES.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</si>
  <si>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CO1.REQ.6551035</t>
  </si>
  <si>
    <t>OPSP-VAD-1161-2024</t>
  </si>
  <si>
    <t>https://community.secop.gov.co/Public/Tendering/OpportunityDetail/Index?noticeUID=CO1.NTC.6435518&amp;isFromPublicArea=True&amp;isModal=False</t>
  </si>
  <si>
    <t>TATIANA ISABEL ZUÑIGA YEPES</t>
  </si>
  <si>
    <t>LA PRESENTE ORDEN TIENE POR OBJETO: 1. ASESORAR Y APOYAR A LA DIRECCIÓN DE TALENTO HUMANO EN LA ELABORACIÓN Y/O REVISIÓN DE ACTOS ADMINISTRATIVOS RELACIONADOS CON LAS DIFERENTES SITUACIONES ADMINISTRATIVAS DE LOS SERVIDORES PÚBLICOS DOCENTES DE PLANTA, DOCENTES OCASIONALES, DOCENTES DE CÁTEDRA Y PENSIONADOS DE LA UNIVERSIDAD. 2. RESOLVER LAS PETICIONES QUE SE LE HAGAN A LA UNIVERSIDAD DEL MAGDALENA DENTRO DE LOS PLAZOS Y/O TÉRMINOS ESTABLECIDOS EN LA LEY, QUE LE SEAN TRASLADADAS POR PARTE DE LA DIRECCIÓN DE TALENTO HUMANO. 3. APOYAR EN LA PROYECCIÓN Y REVISIÓN DE RESPUESTA A PETICIONES PRESENTADAS POR ENTES DE CONTROL, ADMINISTRADORAS DE FONDOS DE PENSIONES Y EMPRESAS PRESTADORAS DE SERVICIO – EPS. 4. COMPILAR Y ACTUALIZAR LAS NORMAS LEGALES, DE JURISPRUDENCIA DOCTRINA Y DE LOS CONCEPTOS QUE TENGAN RELACIÓN CON EL ÁMBITO DE COMPETENCIA DE LA UNIVERSIDAD. 5. APOYAR EN LA RECEPCIÓN Y VERIFICACIÓN DE LOS DOCUMENTOS PRECONTRACTUALES DE LOS DOCENTES CENTRO DE POSGRADOS Y FACULTADES.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</si>
  <si>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CO1.REQ.6551017</t>
  </si>
  <si>
    <t>OPSP-VAD-1160-2024</t>
  </si>
  <si>
    <t>https://community.secop.gov.co/Public/Tendering/OpportunityDetail/Index?noticeUID=CO1.NTC.6434050&amp;isFromPublicArea=True&amp;isModal=False</t>
  </si>
  <si>
    <t>OLVIS MARIA LOPEZ CALDERA</t>
  </si>
  <si>
    <t>LA PRESENTE ORDEN TIENE POR OBJETO: 1. APOYAR EN EL DESARROLLO DE ACTIVIDADES DE LOS PROGRAMAS DE PROMOCIÓN DE HÁBITOS Y ESTILO DE VIDA SALUDABLE. 2. BRINDAR ATENCIÓN DE ENFERMERÍA A LOS EMPLEADOS AFECTADOS POR UNA ENFERMEDAD RELACIONADA CON EL TRABAJO O ENFERMEDAD COMÚN, QUE ESTÉ DENTRO DE LOS SISTEMAS DE VIGILANCIA EPIDEMIOLÓGICA DESARROLLADOS POR LA UNIVERSIDAD. 3. DESARROLLAR ACTIVIDADES DE PREVENCIÓN DE ENFERMEDADES LABORALES, ACCIDENTES DE TRABAJO Y EDUCACIÓN EN SALUD A LOS EMPLEADOS DE LA UNIVERSIDAD Y PARTES INTERESADAS DEL SISTEMA DE GESTIÓN DE SEGURIDAD Y SALUD EN EL TRABAJO. 4. APOYAR EN LA SENSIBILIZACIÓN Y SOCIALIZACIÓN DE LOS PROGRAMAS, PLANES Y PROYECTOS ESTABLECIDOS EN LA UNIVERSIDAD EN MATERIA DE SEGURIDAD Y SALUD EN EL TRABAJO. 5. REALIZAR VISITAS PERIÓDICAS A LAS DIFERENTES ÁREAS, SEDES Y LABORATORIOS DE LA UNIVERSIDAD, CON EL FIN DE VERIFICAR Y GARANTIZAR EL CUMPLIMIENTO DE LAS NORMAS VIGENTES APLICABLES EN MATERIA SEGURIDAD Y SALUD EN EL TRABAJO ESTABLECIDAS POR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</si>
  <si>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CO1.REQ.6549747</t>
  </si>
  <si>
    <t>OAG-VAD-1159-2024</t>
  </si>
  <si>
    <t>https://community.secop.gov.co/Public/Tendering/OpportunityDetail/Index?noticeUID=CO1.NTC.6434437&amp;isFromPublicArea=True&amp;isModal=False</t>
  </si>
  <si>
    <t>CRISTINA ISABEL PEINADO GUTIERREZ</t>
  </si>
  <si>
    <t>LA PRESENTE ORDEN TIENE POR OBJETO: 1. APOYAR EN ACTIVIDADES DE PROMOCIÓN Y MANTENIMIENTO DE LA SALUD A LA COMUNIDAD UNIVERSITARIA. 2. APOYAR EN LA ATENCIÓN BÁSICA, OPORTUNA Y ADECUADA A LOS ESTUDIANTES QUE REQUIERAN EL SERVICIO DE ORIENTACIÓN PSICOLÓGICA. 3. REALIZAR EL DILIGENCIAMIENTO OPORTUNO DE LOS FORMATOS ESTABLECIDOS POR BIENESTAR UNIVERSITARIO EN EL SISTEMA DE GESTIÓN DE LA CALIDAD Y OTROS PROCESOS. 4. PRESENTAR INFORMES OPORTUNAMENTE AL SUPERVISOR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5. APOYAR EN LA PARTICIPACIÓN DE LOS DIFERENTES EVENTOS REALIZADOS POR LA DIRECCIÓN DE BIENESTAR UNIVERSITARIO, BIENVENIDA A LOS ESTUDIANTES, DÍA DE LA FAMILIA. 6. APOYAR EN LA ATENCIÓN A LOS MIEMBROS DE LA COMUNIDAD UNIVERSITARIA QUE REQUIERAN INFORMACIÓN SOBRE LOS DISTINTOS SERVICIOS DE BIENESTAR. 7. APOYAR AL SUPERVISOR EN LA ACTUALIZACIÓN DEL INVENTARIO DE LOS EQUIPOS DE OFICINA Y GARANTIZAR EL BUEN USO DE LOS MISMOS. 8. APOYAR EN LA ATENCIÓN, SEGUIMIENTO Y CONTROL A TRAVÉS DE MEDIOS TECNOLÓGICOS, A LA COMUNIDAD UNIVERSITARIA QUE LO REQUIERA DE ACUERDO A SU ESPECIALIDAD.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</si>
  <si>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CO1.REQ.6549809</t>
  </si>
  <si>
    <t>OPSP-VAD-1158-2024</t>
  </si>
  <si>
    <t>https://community.secop.gov.co/Public/Tendering/OpportunityDetail/Index?noticeUID=CO1.NTC.6435639&amp;isFromPublicArea=True&amp;isModal=False</t>
  </si>
  <si>
    <t>JUAN JOSE CARDENAS CARREÑO</t>
  </si>
  <si>
    <t>LA PRESENTE ORDEN TIENE POR OBJETO: 1. PRESENTAR SEMESTRALMENTE PLAN DE TRABAJO DE ACTIVIDADES A DESARROLLAR, DETALLANDO OBJETIVOS, FECHAS, METODOLOGÍA, METAS, INDICADORES ACORDES CON LAS DIRECTRICES IMPARTIDAS POR EL COORDINADOR (A) DEL ÁREA QUE DÉ RESPUESTA A LAS ACTIVIDADES PARA LAS CUALES FUE CONTRATADO. 2. APOYAR LA ARTICULACIÓN ENTRE BIENESTAR UNIVERSITARIO Y TODOS LOS PROGRAMAS ACADÉMICOS DE LA FACULTAD DE CIENCIAS BÁSICAS. 3. APOYAR A LA DIRECCIÓN DE BIENESTAR UNIVERSITARIO EN EL SEGUIMIENTO DE LOS CASOS DE ESTUDIANTES Y DOCENTES CON DIFICULTADES REPORTADOS POR LA FACULTAD DE CIENCIAS BÁSICAS. 4.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5. APOYAR A LA DIRECCIÓN DE BIENESTAR UNIVERSITARIO EN LA PARTICIPACIÓN DE LOS ESTUDIANTES DE LA FACULTAD DE CIENCIAS BÁSICAS, EN EVENTOS ACADÉMICOS, CIENTÍFICOS, ARTÍSTICOS, CULTURALES Y DEPORTIVOS QUE PROGRAME LA INSTITUCIÓN. 6. APOYAR A LA DIRECCIÓN DE BIENESTAR UNIVERSITARIO EN LA ATENCIÓN A LOS MIEMBROS DE LA COMUNIDAD UNIVERSITARIA, QUE REQUIERAN INFORMACIÓN SOBRE LAS DISTINTAS ÁREAS DE BIENESTAR A TRAVÉS DE LOS DIFERENTES CANALES DE COMUNICACIÓN DISPONIBLES. 7. APOYAR EN LA PARTICIPACIÓN DE LOS DIFERENTES EVENTOS REALIZADOS POR LA DIRECCIÓN DE BIENESTAR UNIVERSITARIO, BIENVENIDA A LOS ESTUDIANTES, DÍA DE LA FAMILIA.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</si>
  <si>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CO1.REQ.6549168</t>
  </si>
  <si>
    <t>OPSP-VAD-1157-2024</t>
  </si>
  <si>
    <t>https://community.secop.gov.co/Public/Tendering/OpportunityDetail/Index?noticeUID=CO1.NTC.6434087&amp;isFromPublicArea=True&amp;isModal=False</t>
  </si>
  <si>
    <t>TULIA ROSA VALVERDE NUÑEZ</t>
  </si>
  <si>
    <t>LA PRESENTE ORDEN TIENE POR OBJETO: 1. APOYAR EN LA ATENCIÓN BÁSICA, OPORTUNA Y ADECUADA A LOS ESTUDIANTES QUE REQUIERAN EL SERVICIO EN TRABAJO SOCIAL. 2. APOYAR EN EL DILIGENCIAMIENTO OPORTUNO DE TODOS LOS FORMATOS ESTABLECIDOS POR BIENESTAR UNIVERSITARIO EN EL SISTEMA DE GESTIÓN DE LA CALIDAD Y PRESENTAR INFORMES AL SUPERVISOR SOBRE LAS ACTIVIDADES DESARROLLADAS Y PLANTEADAS EN EL PLAN DE TRABAJO, PARA LA VERIFICACIÓN Y EL CUMPLIMIENTO DE LAS METAS PROPUESTAS; EL INFORME DEBE TENER ANEXOS ESTADÍSTICOS. 3. APOYAR EN LA PLANEACIÓN, ORGANIZACIÓN, ESTUDIO SOCIOECONÓMICOS Y EJECUCIÓN DE LOS PROGRAMAS DE ESTÍMULOS Y BECAS ESTUDIANTILES. 4. APOYAR EN LA REALIZACIÓN DE LAS VISITAS DOMICILIARIAS QUE SE REQUIERAN EN EL MARCO DEL PROCESO DE ADMISIÓN PARA ASPIRANTES EN LA INSTITUCIÓN Y DURANTE EL PROCESO DE CAMBIO DE ESTRATO SOCIOECONÓMICO. 5. APOYAR EN LA ATENCIÓN A LOS MIEMBROS DE LA COMUNIDAD UNIVERSITARIA QUE REQUIERAN INFORMACIÓN SOBRE LOS SERVICIOS DE BIENESTAR UNIVERSITARIO A TRAVÉS DE LOS DIFERENTES CANALES DE COMUNICACIÓN DISPONIBLES. 6. APOYAR A LA DIRECCIÓN DE BIENESTAR UNIVERSITARIO EN LA CARACTERIZACIÓN DE LAS BECAS DE PRÁCTICAS PROFESIONALES Y RELIQUIDACIÓN DE MATRÍCULA DE CASOS ESPECIALES. 7. APOYAR EN EL CUIDADO DE LOS EQUIPOS E INSUMOS DE OFICINA Y GARANTIZAR EL BUEN USO DE LOS MISMOS 8. APOYAR EN LA COORDINACIÓN DEL PROGRAMA DE ALOJAMIENTOS UNIVERSITARIOS PARA ESTUDIANTES PROVENIENTES DE ZONAS RURALES, COMUNIDADES CAMPESINAS E INDÍGENAS. 9. APOYAR EN LA PARTICIPACIÓN DE LOS DIFERENTES EVENTOS REALIZADOS POR LA DIRECCIÓN DE BIENESTAR UNIVERSITARIO: BIENVENIDA A LOS ESTUDIANTES, DÍA DE LA FAMILIA. 10.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</si>
  <si>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CO1.REQ.6549120</t>
  </si>
  <si>
    <t>OPSP-VAD-1156-2024</t>
  </si>
  <si>
    <t>https://community.secop.gov.co/Public/Tendering/OpportunityDetail/Index?noticeUID=CO1.NTC.6434062&amp;isFromPublicArea=True&amp;isModal=False</t>
  </si>
  <si>
    <t>ANA KARINA DEL MAR OBREDOR GARCIA</t>
  </si>
  <si>
    <t>LA PRESENTE ORDEN TIENE POR OBJETO: 1. APOYAR EN LA REALIZACIÓN DE VISITAS PERIÓDICAS A LAS DIFERENTES ÁREAS, SEDES Y LABORATORIOS DE LA UNIVERSIDAD DEL MAGDALENA CON EL FIN DE VERIFICAR Y GARANTIZAR EL CUMPLIMIENTO DE LAS NORMAS VIGENTES APLICABLES EN MATERIA SEGURIDAD Y SALUD EN EL TRABAJO ESTABLECIDAS POR LA UNIVERSIDAD. 2. APOYAR EN LA SENSIBILIZACIÓN Y SOCIALIZACIÓN DE LOS PROGRAMAS, PLANES Y PROYECTOS ESTABLECIDOS EN LA UNIVERSIDAD DEL MAGDALENA EN MATERIA DE SEGURIDAD Y SALUD EN EL TRABAJO. 3. APOYAR EN LA REALIZACIÓN DE INSPECCIONES DE SEGURIDAD DE LAS DIFERENTES ÁREAS, SEDES, LABORATORIOS Y OBRAS DESARROLLADAS POR LA UNIVERSIDAD PARA LA IDENTIFICACIÓN, VALORACIÓN Y CONTROL DE LOS RIESGOS, EN CONCORDANCIA CON LA NORMATIVIDAD VIGENTE APLICABLE. 4. APOYAR EN LAS INVESTIGACIONES DE ACCIDENTE LABORALES DE ESTUDIANTE, DOCENTES, Y PERSONAL ADMINISTRATIVO DE LA UNIVERSIDAD DEL MAGDALENA. 5. APOYAR EN LA ELABORACIÓN Y ACTUALIZACIÓN DE LAS DIFERENTES MATRICES DE PELIGROS DE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</si>
  <si>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CO1.REQ.6549003</t>
  </si>
  <si>
    <t>OAG-VAD-1155-2024</t>
  </si>
  <si>
    <t>https://community.secop.gov.co/Public/Tendering/OpportunityDetail/Index?noticeUID=CO1.NTC.6431684&amp;isFromPublicArea=True&amp;isModal=False</t>
  </si>
  <si>
    <t>MALORY PAOLA SAAVEDRA PIMIENTA</t>
  </si>
  <si>
    <t>LA PRESENTE ORDEN TIENE POR OBJETO: 1. APOYAR EN EL DESARROLLO DE ACTIVIDADES DEL SISTEMA DE SEGURIDAD Y SALUD EN EL TRABAJO EN MATERIA DE MEDICINA LABORAL. 2. APOYAR EN LA ELABORACIÓN DEL DIAGNÓSTICO DE LAS CONDICIONES DE SALUD DE LOS EMPLEADOS DE LA UNIVERSIDAD. 3. APOYAR EN LA ELABORACIÓN DEL PROFESIOGRAMA Y RECOMENDACIÓN DE LOS EXÁMENES MÉDICOS LABORALES A REALIZAR Y PRUEBAS COMPLEMENTARIAS. 4. APOYAR EN LA REALIZACIÓN Y SEGUIMIENTO A LAS CONDICIONES O ESTADO DE SALUD DE LOS EMPLEADOS DE LA UNIVERSIDAD. 5. PRESTAR ASESORÍA EN LOS CASOS DE CALIFICACIÓN DE ORIGEN DE LAS ENFERMEDADES LABORALES. 6. ANALIZAR Y CLASIFICAR LOS RIESGOS POTENCIALES PARA LA SALUD DE LOS EMPLEADOS DE LA UNIVERSIDAD. 7. APOYAR AL COPASST DE LA UNIVERSIDAD EN LA ASESORÍA EN EL DESARROLLO DEL PLAN DE PREVENCIÓN DE RIESGOS LABORALES. 8. APOYAR EN LA INVESTIGACIÓN DE ACCIDENTES LABORALES. 9. APOYAR EN LA DEFINICIÓN Y PUESTA EN MARCHA DE LOS PROGRAMAS DE EDUCACIÓN EN MATERIA DE MEDICINA PREVENTIVA DIRIGIDA A LOS EMPLEADOS DE LA UNIVERSIDAD. 10. BRINDAR ATENCIÓN EN CONSULTA DE MEDICINA LABORAL, CONFORME A LAS ACTIVIDADES DEL SISTEMA DE GESTIÓN DE SST DE LA UNIVERSIDAD. 11. APOYAR EN LA SENSIBILIZACIÓN Y SOCIALIZACIÓN DE LOS PROGRAMAS, PLANES Y PROYECTOS ESTABLECIDOS EN LA UNIVERSIDAD EN MATERIA DE SEGURIDAD Y SALUD EN EL TRABAJO. 12. PRESENTAR INFORMES A LA DIRECCIÓN DE TALENTO HUMANO Y AL GRUPO INTERNO DE SEGURIDAD Y SALUD EN EL TRABAJO, CONFORME A LAS ACTIVIDADES DESARROLLADAS EN MATERIA DE PREVENCIÓN Y PROMOCIÓN DE LOS PROGRAMAS DE LOS CUALES ES APOYO, DE ACUERDO A LO ESTABLECIDO EN EL OBJETO DE LA ORDEN. 13. REALIZAR CAPACITACIÓN EN TEMAS DE MEDICINA LABORAL A LOS EMPLEADOS DE LA UNIVERSIDAD EN LAS ÁREAS DONDE SE REQUIERA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</si>
  <si>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CO1.REQ.6547249</t>
  </si>
  <si>
    <t>OPSP-VAD-1154-2024</t>
  </si>
  <si>
    <t>https://community.secop.gov.co/Public/Tendering/OpportunityDetail/Index?noticeUID=CO1.NTC.6431947&amp;isFromPublicArea=True&amp;isModal=False</t>
  </si>
  <si>
    <t>ROSMERY DEVIA</t>
  </si>
  <si>
    <t>BERLIS JOHANA ROBLES PADILLA</t>
  </si>
  <si>
    <t>LA PRESENTE ORDEN TIENE POR OBJETO: 1. APOYAR EN LA ATENCIÓN A LOS USUARIOS A TRAVÉS DE LOS DISTINTOS CANALES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CONSIGNACIÓN PARA EL PAGO DE LAS CUOTAS MENSUALES DE LOS ESTUDIANTES CON CRÉDITO CORTO PLAZO. 6. APOYAR EN LA ELABORACIÓN DE VOLANTES DE READMISIÓN, AUTENTICACIONES, EXCEDENTES DE MATRÍCULAS, EXCEDENTES DE DERECHOS DE GRADO, EXAMEN DE SUFICIENCIA, INSCRIPCIONES, ACTITUD OCUPACIONAL, INSUMOS DE LA CLÍNICA ODONTOLÓGICA. 7. APOYAR CON EL INGRESO DE LOS PAGOS REALIZADOS A LOS CRÉDITOS REGISTRADOS EN EL SISTEMA DE INFORMACIÓN CARTERA. 8.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9. REALIZAR MENSUALMENTE INFORME DE EFECTIVIDAD DEL PROCESO DE GESTIÓN DE COBRO DE LOS CRÉDITOS CORTO PLAZOS OTORGADOS. 10. APOYAR CON LA EXPEDICIÓN DE PAZ Y SALVOS DE LOS ESTUDIANTES CON CRÉDITO CORTO PLAZO Y ASÍ MISMO, ACTUALIZAR ESTADO FINANCIERO EN EL SISTEMA DE ADMISIONES. 11. APOYAR CON LA EXPEDICIÓN DE CERTIFICADO DE DEUDA A LOS ESTUDIANTES CON CRÉDITO CORTO PLAZO. 12. APOYAR CON LA APLICACIÓN DE LA ENCUESTA DE SATISFACCIÓN DEL SERVICIO EN EL PROCESO DE CRÉDITO CORTO PLAZO. 13. APOYAR CON LA RECEPCIÓN DE PAGOS POR DATAFONO, REALIZAR EL REGISTRO DE LOS MISMO Y ENVIAR A TESORERÍA PARA SU RECAUDO. 14. APOYAR EN EL TRÁMITE DE SOLICITUDES DE REEMBOLSO, CRUCES DE CUENTAS DE LOS ESTUDIANTES DE LAS DISTINTAS MODALIDADES. 15. REALIZAR ACOMPAÑAMIENTO A LOS EVENTOS INSTITUCIONALES EN LOS QUE SE REQUIERA FINANCIAMIENTO EN LA ADQUISICIÓN DE SERVICIOS O PRODUCTOS COMO: FERIA DEL LIBRO, FERIA ARTESANAL, FERIA AGRÍCOLA, FERIA DE POSTGRADOS.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</si>
  <si>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CO1.REQ.6547091</t>
  </si>
  <si>
    <t>OAG-VAD-1153-2024</t>
  </si>
  <si>
    <t>https://community.secop.gov.co/Public/Tendering/OpportunityDetail/Index?noticeUID=CO1.NTC.6431098&amp;isFromPublicArea=True&amp;isModal=False</t>
  </si>
  <si>
    <t>ROSANA PIÑERES SOTO</t>
  </si>
  <si>
    <t>LA PRESENTE ORDEN TIENE POR OBJETO: 1. APOYAR EN LA ATENCIÓN A LOS USUARIOS A TRAVÉS DE LOS DISTINTOS CANALES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CONSIGNACIÓN PARA EL PAGO DE LAS CUOTAS MENSUALES DE LOS ESTUDIANTES CON CRÉDITO CORTO PLAZO. 6. APOYAR EN LA ELABORACIÓN DE VOLANTES DE READMISIÓN, AUTENTICACIONES, EXCEDENTES DE MATRÍCULAS, EXCEDENTES DE DERECHOS DE GRADO, EXAMEN DE SUFICIENCIA, INSCRIPCIONES, ACTITUD OCUPACIONAL, INSUMOS DE LA CLÍNICA ODONTOLÓGICA. 7. APOYAR CON EL INGRESO DE LOS PAGOS REALIZADOS A LOS CRÉDITOS REGISTRADOS EN EL SISTEMA DE INFORMACIÓN CARTERA. 8.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9. REALIZAR MENSUALMENTE INFORME DE EFECTIVIDAD DEL PROCESO DE GESTIÓN DE COBRO DE LOS CRÉDITOS CORTO PLAZOS OTORGADOS. 10. APOYAR CON LA EXPEDICIÓN DE PAZ Y SALVOS DE LOS ESTUDIANTES CON CRÉDITO CORTO PLAZO Y ASÍ MISMO, ACTUALIZAR ESTADO FINANCIERO EN EL SISTEMA DE ADMISIONES. 11. APOYAR CON LA EXPEDICIÓN DE CERTIFICADO DE DEUDA A LOS ESTUDIANTES CON CRÉDITO CORTO PLAZO. 12. APOYAR CON LA APLICACIÓN DE LA ENCUESTA DE SATISFACCIÓN DEL SERVICIO EN EL PROCESO DE CRÉDITO CORTO PLAZO. 13. APOYAR CON LA RECEPCIÓN DE PAGOS POR DATAFONO, REALIZAR EL REGISTRO DE LOS MISMO Y ENVIAR A TESORERÍA PARA SU RECAUDO. 14. APOYAR EN EL TRÁMITE DE SOLICITUDES DE REEMBOLSO, CRUCES DE CUENTAS DE LOS ESTUDIANTES DE LAS DISTINTAS MODALIDADES. 15. REALIZAR ACOMPAÑAMIENTO A LOS EVENTOS INSTITUCIONALES EN LOS QUE SE REQUIERA FINANCIAMIENTO EN LA ADQUISICIÓN DE SERVICIOS O PRODUCTOS COMO: FERIA DEL LIBRO, FERIA ARTESANAL, FERIA AGRÍCOLA, FERIA DE POSTGRADOS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</si>
  <si>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CO1.REQ.6547133</t>
  </si>
  <si>
    <t>OPSP-VAD-1152-2024</t>
  </si>
  <si>
    <t>https://community.secop.gov.co/Public/Tendering/OpportunityDetail/Index?noticeUID=CO1.NTC.6431084&amp;isFromPublicArea=True&amp;isModal=False</t>
  </si>
  <si>
    <t>MARTHA LUZ GRANADOS VANEGAS</t>
  </si>
  <si>
    <t>LA PRESENTE ORDEN TIENE POR OBJETO: 1. APOYAR LA ATENCIÓN A LOS USUARIOS QUE REQUIERAN LOS SERVICIOS DE LA DEPENDENCIA A TRAVÉS DE LOS DIFERENTES CANALES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LA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MODALIDES. 14. REALIZAR ACOMPAÑAMIENTO A LOS EVENTOS INSTITUCIONALES EN LOS QUE SE REQUIERA FINANCIAMIENTO EN LA ADQUISIÓN DE SERVICIOS O PRODUCTOS COMO: FERIA DEL LIBRO, FERIA ARTESANAL, FERIA AGRÍCOLA, FERIA DE POSTGRADOS.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</si>
  <si>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CO1.REQ.6547228</t>
  </si>
  <si>
    <t>OPSP-VAD-1151-2024</t>
  </si>
  <si>
    <t>https://community.secop.gov.co/Public/Tendering/OpportunityDetail/Index?noticeUID=CO1.NTC.6431076&amp;isFromPublicArea=True&amp;isModal=False</t>
  </si>
  <si>
    <t>MARIANA STAND AYALA</t>
  </si>
  <si>
    <t>LA PRESENTE ORDEN TIENE POR OBJETO: 1. GESTIONAR Y ORGANIZAR LA EXTENSIÓN DEL FESTIVAL CINE AL MAR EN EL MARCO DEL INNOVAZUL  2. APOYAR EN LA FORMULACIÓN Y ARTICULACIÓN DE LA UNIVERSIDAD DEL MAGDALENA CON LA EDICIÓN #12 DEL FESTIVAL INTERNACIONAL DE CINE AL MAR. LO ANTERIOR ENMARCADO EN LA APUESTA INSTITUCIONAL DE "YO CUENTO POR SANTA MARTA", LA CUAL CORRESPONDE A LA CELEBRACIÓN DE LOS 500 AÑOS DE LA CIUDAD. 3. ORGANIZAR CONCURSOS DE FILMINUTOS Y EVENTOS DE FORMACIÓN DE PUBLICO PARA LA COMUNIDAD UNIVERSITARIA UNIMAGDALENA. 4. APOYAR EN LA COORDINACIÓN DE ACTIVIDADES DE EXTENSIÓN DONDE SE APOYA LA PARTICIPACIÓN DEL PROGRAMA CON VIVO FILMS EMPRESA MÓVIL QUE TIENE UN CONCURSO DE CINE UNIVERSITARIO. 5. APOYAR PARA MUESTRAS Y EVENTOS DEL PROGRAMA DE CINE Y AUDIOVISUALES, LOS CUALES HACEN PARTE DEL PLAN DE DESARROLLO CON IMPACTO ACADÉMICO Y CULTURAL.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</si>
  <si>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CO1.REQ.6547018</t>
  </si>
  <si>
    <t>OPSP-VAD-1150-2024</t>
  </si>
  <si>
    <t>https://community.secop.gov.co/Public/Tendering/OpportunityDetail/Index?noticeUID=CO1.NTC.6431714&amp;isFromPublicArea=True&amp;isModal=False</t>
  </si>
  <si>
    <t>LILIBETH PATRICIA CARBONO PACHECO</t>
  </si>
  <si>
    <t>LA PRESENTE ORDEN TIENE POR OBJETO: 1. PRESENTAR SEMESTRALMENTE PLAN DE TRABAJO DE ACTIVIDADES A DESARROLLAR, DETALLANDO OBJETIVOS, FECHAS, METODOLOGÍA, METAS, INDICADORES ACORDES CON LAS DIRECTRICES IMPARTIDAS POR EL COORDINADOR (A) DEL ÁREA QUE DÉ RESPUESTA A LAS ACTIVIDADES PARA LAS CUALES FUE CONTRATADA. 2. APOYAR LA ARTICULACIÓN ENTRE BIENESTAR UNIVERSITARIO Y TODOS LOS PROGRAMAS ACADÉMICOS DE LA FACULTAD DE HUMANIDADES. 3. APOYAR A LA DIRECCIÓN DE BIENESTAR UNIVERSITARIO EN EL SEGUIMIENTO DE LOS CASOS DE ESTUDIANTES Y DOCENTES CON DIFICULTADES REPORTADOS POR LA FACULTAD DE HUMANIDADES. 4.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5. DILIGENCIAR OPORTUNAMENTE TODOS LOS FORMATOS ESTABLECIDOS POR BIENESTAR UNIVERSITARIO EN EL SISTEMA DE GESTIÓN DE LA CALIDAD. 6. APOYAR A LA DIRECCIÓN DE BIENESTAR UNIVERSITARIO EN LA PARTICIPACIÓN DE LOS ESTUDIANTES DE LA FACULTAD DE HUMANIDADES, EN EVENTOS ACADÉMICOS, CIENTÍFICOS, ARTÍSTICOS, CULTURALES Y DEPORTIVOS QUE PROGRAME LA INSTITUCIÓN. 7. APOYAR A LA DIRECCIÓN DE BIENESTAR UNIVERSITARIO EN LA ATENCIÓN A LOS MIEMBROS DE LA COMUNIDAD UNIVERSITARIA, QUE REQUIERAN INFORMACIÓN SOBRE LAS DISTINTAS ÁREAS DE BIENESTAR A TRAVÉS DE LOS CANALES DE COMUNICACIÓN DISPONIBLES. 8. APOYAR EN LA PARTICIPACIÓN DE LOS DIFERENTES EVENTOS REALIZADOS POR LA DIRECCIÓN DE BIENESTAR UNIVERSITARIO, BIENVENIDA A LOS ESTUDIANTES, DÍA DE LA FAMILIA. 9.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</si>
  <si>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CO1.REQ.6546962</t>
  </si>
  <si>
    <t>OPSP-VAD-1149-2024</t>
  </si>
  <si>
    <t>https://community.secop.gov.co/Public/Tendering/OpportunityDetail/Index?noticeUID=CO1.NTC.6431388&amp;isFromPublicArea=True&amp;isModal=False</t>
  </si>
  <si>
    <t>VANESSA RAQUEL MIER GARCIA</t>
  </si>
  <si>
    <t>LA PRESENTE ORDEN TIENE POR OBJETO: 1. ELABORAR Y PRESENTAR EL PLAN DE ACCIÓN DE ACTIVIDADES A DESARROLLAR, EN EL CUAL SE DETALLEN OBJETIVOS, FECHAS, METODOLOGÍA, METAS E INDICADORES DE ACUERDO CON LAS DIRECTRICES DE RECTORÍA PARA LAS ASOCIACIONES Y/O COLECTIVOS ESTUDIANTILES, ASÍ COMO TAMBIÉN AJUSTAR EL DESARROLLO DE ESTAS A LAS CIRCUNSTANCIAS DE PRESENCIALIDAD, VIRTUALIDAD Y/O ALTERNANCIA. 2. APOYAR Y ASESORAR PLANES DE ARTICULACIÓN ESTRATÉGICA ENTRE LAS ASOCIACIONES Y/O COLECTIVOS ESTUDIANTILES Y LA UNIVERSIDAD DEL MAGDALENA, CON EL FIN DE INSTITUCIONALIZAR SU ACCIONAR AL INTERIOR DE LA UNIVERSIDAD Y POTENCIALIZAR EL IMPACTO DE LA LABOR QUE ESTAS REALIZAN. 3. APOYAR EN EL ACOMPAÑAMIENTO EN LOS PROCESOS DE LEGALIZACIÓN Y DESARROLLO DE LAS ACTIVIDADES DE LAS ASOCIACIONES Y/O COLECTIVOS ESTUDIANTILES. 4. ASESORAR A LOS INTEGRANTES DE LAS ASOCIACIONES Y/O COLECTIVOS ESTUDIANTILES A TENER UN LIDERAZGO PARTICIPATIVO AL INTERIOR DE LA UNIVERSIDAD. 5. APOYAR LAS INICIATIVAS QUE SE PROMUEVAN DESDE LA RECTORÍA DE LA UNIVERSIDAD PARA LAS ASOCIACIONES Y/O COLECTIVOS ESTUDIANTILES. 6. APOYAR Y ASESORAR LOS PROCESOS DE FORMACIÓN PERTINENTES PARA LOS LÍDERES E INTEGRANTES DE LAS ASOCIACIONES Y/O COLECTIVOS ESTUDIANTILES. 7. APOYAR Y ASESORAR LAS MESAS DE TRABAJO QUE SE REALICEN ENTRE LAS ASOCIACIONES Y/O COLECTIVOS ESTUDIANTILES Y LA UNIVERSIDAD DEL MAGDALENA CON EL FIN DE GENERAR NUEVAS INICIATIVAS Y HACERLE SEGUIMIENTO A LAS EXISTENTES. 8. DILIGENCIAR OPORTUNAMENTE LOS FORMATOS DE REGISTRO DE ACTIVIDADES QUE SEAN SOLICITADOS PARA SER PRESENTADOS A LAS DEPENDENCIAS QUE LO REQUIERAN. 9. ENTREGAR OPORTUNAMENTE O EN LOS TIEMPOS QUE SEAN ESTABLECIDOS, INFORMES DE LAS ACTIVIDADES REALIZADAS SOLICITADOS POR RECTORÍA.9. ASESORAR A LA DIRECCIÓN DE DESARROLLO ESTUDIANTIL CON LAS ACTIVIDADES DESARROLLADAS EN EL FONDO DE SOLIDARIDAD UNIMAGDALENA, 2.0. ACORDE A LOS LINEAMIENTOS DE LA RESOLUCIÓN 253 DE 2021.10. APOYAR A LA DIRECCIÓN DE DESARROLLO ESTUDIANTIL EN LOS PROCESOS DE ADMISIÓN Y DE INDUCCIÓN DE LOS ESTUDIANTES QUE INGRESAN 2024-II.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</si>
  <si>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CO1.REQ.6546814</t>
  </si>
  <si>
    <t>OPSP-VAD-1148-2024</t>
  </si>
  <si>
    <t>https://community.secop.gov.co/Public/Tendering/OpportunityDetail/Index?noticeUID=CO1.NTC.6427508&amp;isFromPublicArea=True&amp;isModal=False</t>
  </si>
  <si>
    <t>SEIBY MARTIN BARROS AYOLA</t>
  </si>
  <si>
    <t>CO1.REQ.6541886</t>
  </si>
  <si>
    <t>OAG-VAD-1147-2024</t>
  </si>
  <si>
    <t>https://community.secop.gov.co/Public/Tendering/OpportunityDetail/Index?noticeUID=CO1.NTC.6426857&amp;isFromPublicArea=True&amp;isModal=False</t>
  </si>
  <si>
    <t>MARY DESIDERIA GARCIA VELASQUEZ</t>
  </si>
  <si>
    <t>LA PRESENTE ORDEN TIENE POR OBJETO: 1. PRESTAR ASESORÍA EN LA PLANIFICACIÓN DEL MANEJO ADMINISTRATIVO DEL CENTRO DE TRANSFERENCIA EN SALUD (SEXTO PISO DEL HOSPITAL). 2. APOYAR EN EL DESARROLLO, IMPLEMENTACIÓN Y REALIZACIÓN DEL SEGUIMIENTO A LOS PROCESOS Y ACTIVIDADES RELACIONADAS CON LA SEGURIDAD Y SALUD EN EL TRABAJO E HIGIENE Y SEGURIDAD INDUSTRIAL EN EL CENTRO DE TRANSFERENCIA EN SALUD (SEXTO PISO DEL HOSPITAL). 3. ASESORAR EN LA ELABORACIÓN DEL PRESUPUESTO ANUAL DE FUNCIONAMIENTO DEL CENTRO, PLANEACIÓN DE GASTOS Y OTRAS PROYECCIONES FINANCIERAS. 4. APOYAR CON EL MANTENIMIENTO Y GESTIÓN DE LA DOCUMENTACIÓN Y/O REGISTROS DEL SG-SST. 5. APOYAR EN LA PLANIFICACIÓN Y DESARROLLO DEL PLAN DE PREVENCIÓN, PREPARACIÓN ANTE EMERGENCIAS Y ANÁLISIS DE VULNERABILIDAD DEL CENTRO DE TRANSFERENCIA EN SALUD (SEXTO PISO DEL HOSPITAL). 6. APOYAR EN EL SEGUIMIENTO AL GASTO DE INSUMOS Y EJECUCIÓN DEL PLAN DE MANTENIMIENTO ANUAL.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</si>
  <si>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CO1.REQ.6541827</t>
  </si>
  <si>
    <t>OPSP-VAD-1146-2024</t>
  </si>
  <si>
    <t>https://community.secop.gov.co/Public/Tendering/OpportunityDetail/Index?noticeUID=CO1.NTC.6420745&amp;isFromPublicArea=True&amp;isModal=False</t>
  </si>
  <si>
    <t>NELSON NOEL DAZA GOENAGA</t>
  </si>
  <si>
    <t>LUIS ALFREDO BARROS RODRIGUEZ</t>
  </si>
  <si>
    <t>LA PRESENTE ORDEN TIENE POR OBJETO: 1. APOYAR EL REGISTRO DE ESTUDIANTES EN AYRE, LA ATENCIÓN Y RESPUESTA A LAS SOLICITUDES, INQUIETUDES O REQUERIMIENTOS DE LOS ESTUDIANTES Y DOCENTES 2. APOYAR EN LA VERIFICACIÓN DE LOS SOPORTES PRESENTADOS POR LOS DOCENTES PARA LA EXPEDICIÓN DE PAZ Y SALVOS DE LOS CURSOS DESARROLLADOS 3. APOYAR EN LOS TRÁMITES OPERATIVOS DE REPORTE DE NOTAS 4. APOYAR EN LA ORGANIZACIÒN DE LOS DOCUMENTOS REQUERIDOS PARA GRADO 5. APOYAR EN LA VIGILANCIA DEL CUMPLIMIENTO DE LAS ACTIVIDADES ACADÉMICAS EN LAS DISTINTAS PLATAFORMAS VIRTUALES EN LOS CENTROS TUTORIALES DE AGUACHICA, FUNDACIÓN, MAGANGUÉ Y EL BANCO CON EL FIN DE CUMPLIR CON LOS PROCEDIMIENTOS DEL PROCESO DE GESTIÓN DEL SISTEMA INTEGRAL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</si>
  <si>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CO1.REQ.6536014</t>
  </si>
  <si>
    <t>OPSP-VAD-1145-2024</t>
  </si>
  <si>
    <t>https://community.secop.gov.co/Public/Tendering/OpportunityDetail/Index?noticeUID=CO1.NTC.6422917&amp;isFromPublicArea=True&amp;isModal=False</t>
  </si>
  <si>
    <t>LUZ KAREN ZABALETA AVENDAÑO</t>
  </si>
  <si>
    <t>LA PRESENTE ORDEN TIENE POR OBJETO: 1. RESOLVER LAS CONSULTAS QUE LE SEAN ASIGNADAS POR LA FACULTAD DE CIENCIAS DE LA SALUD Y LA OFICINA ASESORA JURÍDICA. 3. REPRESENTAR A LA UNIVERSIDAD DEL MAGDALENA ANTE LAS ENTIDADES PRESTADORAS DE SALUD EN LOS PROCEDIMIENTOS Y ACTUACIONES ADMINISTRATIVAS QUE ASÍ LO REQUIERAN Y HACER LOS SEGUIMIENTOS RESPECTIVOS. 4. RESOLVER LAS PETICIONES QUE ALLEGADAS A LA FACULTAD DE CIENCIAS DE LA SALUD Y LA OFICINA ASESORA JURÍDICA, DENTRO DE LOS PLAZOS Y/O TÉRMINOS ESTABLECIDOS EN LA LEY, QUE LE SEAN TRASLADADAS. 6. ELABORAR MINUTAS PARA CONTRATOS, CONVENIOS, PROCESOS DE CONVOCATORIAS Y DEMÁS ACTOS ADMINISTRATIVOS QUE REQUIERA LA FACULTAD DE CIENCIAS DE LA SALUD Y LA OFICINA ASESORA JURÍDICA. 7. HACER SEGUIMIENTO A LOS DERECHOS DE PETICIÓN QUE DEBEN SER RESUELTOS POR OTRAS DEPENDENCIAS CUANDO ESTOS LE SEAN ASIGNADOS.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</si>
  <si>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CO1.REQ.6536184</t>
  </si>
  <si>
    <t>OPSP-VAD-1144-2024</t>
  </si>
  <si>
    <t>https://community.secop.gov.co/Public/Tendering/OpportunityDetail/Index?noticeUID=CO1.NTC.6420571&amp;isFromPublicArea=True&amp;isModal=False</t>
  </si>
  <si>
    <t>ANDREA CAROLINA QUIMBAYO SANCHEZ</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</si>
  <si>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ÓRDENES DE PRESTACIÓN DE SERVICIOS PROFESIONALES Y DE APOYO A LA GESTIÓN. 3. PROYECTAR RESPUESTAS A LAS PETICIONES QUE LE SEAN TRASLADADAS, CON EL FIN QUE LAS MISMAS SE RESUELVAN DENTRO DE LOS PLAZOS Y/O TÉRMINOS ESTABLECIDOS EN LA LEY. 4. PRESTAR ASESORÍA Y APOYAR EN LA REVISIÓN DE LOS DOCUMENTOS PRECONTRACTULES Y PROYECCIÓN DE MINUTAS DE ÓRDENES, CONTRATOS, CONVENIOS, PROCESOS DE CONVOCATORIAS, TÉRMINOS DE REFERENCIA, ACTOS ADMINISTRATIVOS, ACTAS DE INICIO, TERMINACIÓN, SUSPENSIÓN, REINICIO Y LIQUIDACIÓN. 5. ASESORAR Y APOYAR EL PROCESO DE REVISIÓN DE GARANTÍAS CONTRACTUALES PARA APROBACIÓN POR PARTE DEL ORDENADOR DEL GASTO. 6. APOYAR EN EL CARGUE Y ACTUALIZACIÓN DE INFORMACIÓN PRECONTRACTUAL, CONTRACTUAL Y POSTCONTRACTUAL EN LAS PLATAFORMAS DEL SIA OBSERVA , SECOP II Y SIGEP II DE LAS ORDENES SUSCRITAS POR EL VICERRECTOR ADMINISTRATIVO Y/O DIRECTOR ADMINISTRATIVO. 7. APOYAR EN LA REVISIÓN DE LA INFORMACIÓN CONTRACTUAL CARGADA POR LOS DIFERENTES ORDENADORES DEL GASTO DELEGADOS, EN LAS PLATAFORMAS DEL SIA OBSERVA- AUDITORÍA, SIGEP II Y SECOP II.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</si>
  <si>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CO1.REQ.6535358</t>
  </si>
  <si>
    <t>OPSP-VAD-1143-2024</t>
  </si>
  <si>
    <t>https://community.secop.gov.co/Public/Tendering/OpportunityDetail/Index?noticeUID=CO1.NTC.6419874&amp;isFromPublicArea=True&amp;isModal=False</t>
  </si>
  <si>
    <t>YURANIS PATRICIA BOTTO JIMENEZ</t>
  </si>
  <si>
    <t>LA PRESENTE ORDEN TIENE POR OBJETO: 1. APOYAR EN LA ORGANIZACIÓN Y DIGITALIZACIÓN DE EXPEDIENTES, DE ACUERDO CON LOS PROCEDIMIENTOS Y DIRECTRICES INSTITUCIONALES. 2. APOYAR EN LA ELABORACIÓN DE INVENTARIOS DOCUMENTALES DE ARCHIVOS. 3.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</si>
  <si>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CO1.REQ.6535129</t>
  </si>
  <si>
    <t>OAG-VAD-1140-2024</t>
  </si>
  <si>
    <t>https://community.secop.gov.co/Public/Tendering/OpportunityDetail/Index?noticeUID=CO1.NTC.6420041&amp;isFromPublicArea=True&amp;isModal=False</t>
  </si>
  <si>
    <t>BELQUIS LILIANA PEREZ ROJAS</t>
  </si>
  <si>
    <t>CO1.REQ.6534869</t>
  </si>
  <si>
    <t>OAG-VAD-1139-2024</t>
  </si>
  <si>
    <t>https://community.secop.gov.co/Public/Tendering/OpportunityDetail/Index?noticeUID=CO1.NTC.6420001&amp;isFromPublicArea=True&amp;isModal=False</t>
  </si>
  <si>
    <t>ANDRES FELIPE LIZCANO GONZALEZ</t>
  </si>
  <si>
    <t>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3. RESOLVER LAS PETICIONES QUE LE DENTRO DE LOS PLAZOS Y/O TÉRMINOS ESTABLECIDOS EN LA LEY QUE LE SEAN ASIGNADAS. 4. ELABORAR MINUTAS PARA CONTRATOS, CONVENIOS, PROCESOS DE CONVOCATORIAS Y DEMÁS ACTOS ADMINISTRATIVOS QUE REQUIERA LA UNIVERSIDAD DEL MAGDALENA QUE LE SEAN SOLICITADOS. 5. PROYECTAR ACUERDOS SUPERIORES, ACUERDOS ACADÉMICOS Y DEMÁS ACTOS ADMINISTRATIVOS QUE LE SEAN ASIGNADOS. 6. HACER SEGUIMIENTO A LOS DERECHOS DE PETICIÓN QUE DEBEN SER RESUELTOS POR OTRAS DEPENDENCIAS CUANDO ESTOS LE SEAN ASIGNADOS. 7. APOYAR A LA OFICINA ASESORA JURÍDICA EN LOS COMITÉS DE ÉTICA Y DE PROPIEDAD INTELECTUAL A LOS QUE SEA CITADO Y ASESORAR A ESTOS EN LAS TAREAS PROPIAS DEL MISMO.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</si>
  <si>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CO1.REQ.6534485</t>
  </si>
  <si>
    <t>OPSP-VAD-1138-2024</t>
  </si>
  <si>
    <t>https://community.secop.gov.co/Public/Tendering/OpportunityDetail/Index?noticeUID=CO1.NTC.6419658&amp;isFromPublicArea=True&amp;isModal=False</t>
  </si>
  <si>
    <t>ANDREA PAOLA HERNANDEZ CORVACHO</t>
  </si>
  <si>
    <t>LA PRESENTE ORDEN TIENE POR OBJETO: 1. APOYAR EN LA REVISIÓN Y VERIFICACIÓN DE LOS DOCUMENTOS PRECONTRACTUALES NECESARIOS PARA LA ELABORACIÓN DE ÓRDENES DE SERVICIOS PROFESIONALES Y DE APOYO A LA GESTIÓN CARGADOS EN LA PLATAFORMA DEL GEDOCO. 2. APOYAR LA VALIDACIÓN Y APROBACIÓN DE LA INFORMACIÓN DE LAS HOJAS DE VIDA CARGADAS EN LA PLATAFORMA SIGEP II (SISTEMA DE INFORMACIÓN Y GESTIÓN DEL EMPLEO PÚBLICO) DE LAS PERSONAS QUE SE VAN A CONTRATAR POR ORDEN DE PRESTACIÓN DE SERVICIOS PROFESIONALES Y DE APOYO A LA GESTIÓN. 3. APOYAR EN LA REVISIÓN DE LOS FORMATOS DE RECIBIDO A SATISFACCIÓN Y DOCUMENTOS CORRESPONDIENTES PARA TRÁMITES DE LIQUIDACIÓN DE HONORARIOS DE ÓRDENES DE PRESTACIÓN DE SERVICIOS PROFESIONALES Y DE APOYO A LA GESTIÓN. 4. APOYAR EN LA REVISIÓN Y PROYECCIÓN DE MINUTAS DE ÓRDENES, CONTRATOS, CONVENIOS, PROCESOS DE CONVOCATORIAS, TÉRMINOS DE REFERENCIA, ACTOS ADMINISTRATIVOS, ACTAS DE INICIO, SUSPENSIÓN, REINICIO, OTROSÍ, ACTAS FINALES, DE TERMINACIÓN Y LIQUIDACIÓN. 5. PRESTAR ASESORÍA Y APOYAR EN LA REVISIÓN DE LOS DOCUMENTOS PRECONTRACTUALES Y CONTRACTUALES QUE LE SEAN TRASLADADOS DE LOS PROCESOS DE CONTRATACIÓN ADELANTADOS POR UNIMAGDALENA. 6. APOYAR EN EL CARGUE DE INFORMACIÓN EN LAS PLATAFORMAS DEL SIA OBSERVA Y SECOP. 7. PROYECTAR RESPUESTAS A LAS PETICIONES QUE LE SEAN TRASLADADAS, CON EL FIN QUE LAS MISMAS SE RESUELVAN DENTRO DE LOS PLAZOS Y/O TÉRMINOS ESTABLECIDOS EN LA LEY. 8. EMITIR LOS CONCEPTOS JURÍDICOS QUE LE HAYAN SIDO TRASLADADOS Y QUE TENGAN RELACIÓN CON EL ÁMBITO DE COMPETENCIA DEL GRUPO DE CONTRATACIÓN. 9. APOYAR EN LA REVISIÓN DE LA INFORMACIÓN CONTRACTUAL CARGADA EN LAS PLATAFORMAS DEL SIA OBSERVA- AUDITORIA, SIGEP II SECOP I Y II. 10. APOYAR AL GRUPO INTERNO DE CONTRATACIÓN EN EL CARGUE DE LOS CONTRATOS, MODIFICACIONES, Y LIQUIDACIONES DE LAS ORDENES DE PRESTACIÓN DE SERVICIOS PROFESIONALES Y DE APOYO EN LA GESTIÓN EN LA PLATA FORMA SIGEP II. 11. APOYAR EN LA ACTIVACIÓN DE USUARIOS EN LA PLATAFORMA DEL SIGEP II. 12. APOYAR EN LA ORGANIZACIÓN DEL ARCHIVO DIGITAL DE LAS ÓRDENES DE SERVICIOS PROFESIONALES Y DE APOYO A LA GESTIÓN SUSCRITAS POR EL VICERRECTOR ADMINISTRATIVO Y EL DIRECTOR ADMINISTRATIVO. 13.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</si>
  <si>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CO1.REQ.6534638</t>
  </si>
  <si>
    <t>OPSP-VAD-1137-2024</t>
  </si>
  <si>
    <t>https://community.secop.gov.co/Public/Tendering/OpportunityDetail/Index?noticeUID=CO1.NTC.6421220&amp;isFromPublicArea=True&amp;isModal=False</t>
  </si>
  <si>
    <t>EDIER LUIS SALAZAR SERPA</t>
  </si>
  <si>
    <t>LA PRESENTE ORDEN TIENE POR OBJETO: 1. APOYAR CON LA ATENCIÓN AL PÚBLICO EN GENERAL QUE REQUIERA EL SERVICIO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CONSIGNACIÓN PARA EL PAGO DE LAS CUOTAS MENSUALES DE LOS ESTUDIANTES CON CRÉDITO CORTO PLAZO. 6. APOYAR EN LA ELABORACIÓN DE VOLANTES DE READMISIÓN, AUTENTICACIONES, EXCEDENTES DE MATRÍCULAS, EXCEDENTES DE DERECHOS DE GRADO, EXAMEN DE SUFICIENCIA, INSCRIPCIONES, ACTITUD OCUPACIONAL, INSUMOS DE LA CLÍNICA ODONTOLÓGICA. 7. APOYAR CON EL INGRESO DE LOS PAGOS REALIZADOS A LOS CRÉDITOS REGISTRADOS EN EL SISTEMA DE INFORMACIÓN CARTERA. 8.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9. REALIZAR MENSUALMENTE INFORME DE EFECTIVIDAD DEL PROCESO DE GESTIÓN DE COBRO DE LOS CRÉDITOS CORTO PLAZOS OTORGADOS. 10. APOYAR CON LA EXPEDICIÓN DE PAZ Y SALVOS DE LOS ESTUDIANTES CON CRÉDITO CORTO PLAZO Y ASÍ MISMO, ACTUALIZAR ESTADO FINANCIERO EN EL SISTEMA DE ADMISIONES. 11. APOYAR CON LA EXPEDICIÓN DE CERTIFICADO DE DEUDA A LOS ESTUDIANTES CON CRÉDITO CORTO PLAZO. 12. APOYAR CON LA APLICACIÓN DE LA ENCUESTA DE SATISFACCIÓN DEL SERVICIO EN EL PROCESO DE CRÉDITO CORTO PLAZO. 13. APOYAR CON LA RECEPCIÓN DE PAGOS POR DATAFONO, REALIZAR EL REGISTRO DE LOS MISMO Y ENVIAR A TESORERÍA PARA SU RECAUDO. 14. APOYAR EN EL TRÁMITE DE SOLICITUDES DE REEMBOLSO, CRUCES DE CUENTAS DE LOS ESTUDIANTES DE LAS DISTINTAS MODALIDES. 15. REALIZAR ACOMPAÑAMIENTO A LOS EVENTOS INSTITUCIONALES EN LOS QUE SE REQUIERA FINANCIAMIENTO EN LA ADQUISIÓN DE SERVICIOS O PRODUCTOS COMO: FERIA DEL LIBRO, FERIA ARTESANAL, FERIA AGRÍCOLA, FERIA DE POSTGRADOS. 16. APOYAR LA REALIZACIÓN DE LABORES DE DEPURACIÓN Y CONCILIACIÓN DE FINANCIAMIENTO DE MATRÍCULA DE LAS DISTINTAS MODALIDADES DE ESTUDIO. 17. APOYAR EN LA ELABORACIÓN DE INFORMES DE CARTERA POR FINANCIAMIENTO DE MATRÍCULA DE LOS DISTINTOS PROGRAMAS DE LAS FACULTADES. 18. APOYAR EN LA ELABORACIÓN DE INFORMES FINANCIEROS DEL GRUPO DE FACTURACIÓN, CRÉDITO Y CARTERA.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</si>
  <si>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CO1.REQ.6536107</t>
  </si>
  <si>
    <t>OPSP-VAD-1136-2024</t>
  </si>
  <si>
    <t>https://community.secop.gov.co/Public/Tendering/OpportunityDetail/Index?noticeUID=CO1.NTC.6420596&amp;isFromPublicArea=True&amp;isModal=False</t>
  </si>
  <si>
    <t>JESUS OSNAIDER URIBE SOLANO</t>
  </si>
  <si>
    <t>CO1.REQ.6535392</t>
  </si>
  <si>
    <t>OAG-VAD-1135-2024</t>
  </si>
  <si>
    <t>https://community.secop.gov.co/Public/Tendering/OpportunityDetail/Index?noticeUID=CO1.NTC.6420249&amp;isFromPublicArea=True&amp;isModal=False</t>
  </si>
  <si>
    <t>KARY BEATRIZ BLANCO GOMEZ</t>
  </si>
  <si>
    <t>LA PRESENTE ORDEN TIENE POR OBJETO: 1. ASESORAR EN LA FORMULACIÓN DE POLÍTICAS, PLANES Y PROYECTOS TENDIENTES A LA PROMOCIÓN, COORDINACIÓN Y DESARROLLO DEL PROGRAMA DE DERECHO. 2. APOYAR EN LA ORGANIZACIÓN, CLASIFICACIÓN Y DIFUSIÓN DE REGISTRO DEL DOCUMENTO DE REGISTRO CALIFICADO. 3. ASESORAR EN LAS ACTIVIDADES Y FUNCIONAMIENTO DEL PROGRAMA DE DERECHO, TENIENDO EN CUENTA EL DESARROLLO ACADÉMICO, DOCENCIA, CIENTÍFICO, HUMANÍSTICO Y CULTURAL. 4. APOYAR AL PROGRAMA DE DERECHO EN EL SEGUIMIENTO LABORAL Y OCUPACIONAL DE SUS GRADUADOS. 5. APOYAR EN LOS TRÁMITES CORRESPONDIENTES A LAS SUPERVISIONES DE LOS CONTRATOS EN BENEFICIO DEL PROGRAMA DE DERECHO. 6. ASESORAR Y APOYAR AL PROGRAMA DE DERECHO EN LOS TRAMITES, SOLICITUDES Y GESTIONES EN LOS PROGRAMAS DE INCLUSIÓN, AYUDANTÍAS ADMINISTRATIVAS Y/O MONITORIAS ACADÉMICAS. 7. ASESORAR AL PROGRAMA DE DERECHO EN LA CREACIÓN DE NUEVAS TEMÁTICAS PARA LA FORMULACIÓN DE DIPLOMADOS COMO OPCIÓN DE GRADO. 8. ASESORAR A LOS ESTUDIANTES DEL CONSULTORIO JURÍDICO Y CENTRO DE CONCILIACIÓN QUE SE ENCUENTRAN DESIGNADOS EN LA CASA DE JUSTICIA DEL DISTRITO DE SANTA MARTA EN RELACIÓN A LOS DISTINTOS CASOS QUE SON DE SUS CONOCIMIENTOS EN LAS DISTINTAS ÁREAS DEL DERECHO: PUBLICO, CIVIL, COMERCIAL, PENAL, LABORAL, FAMILIA Y DERECHOS HUMANOS. 9. ASESORAR A LAS PERSONAS QUE REQUIERAN LOS SERVICIOS DEL CONSULTORIO JURÍDICO Y CENTRO DE CONCILIACIÓN EN LAS DISTINTAS ASISTENCIAS JURÍDICAS QUE ORGANICE LA DIRECCIÓN DE CONSULTORIO JURÍDICO Y DIRECCIÓN DE PROGRAMA DE DERECHO.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</si>
  <si>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CO1.REQ.6535191</t>
  </si>
  <si>
    <t>OPSP-VAD-1134-2024</t>
  </si>
  <si>
    <t>https://community.secop.gov.co/Public/Tendering/OpportunityDetail/Index?noticeUID=CO1.NTC.6415332&amp;isFromPublicArea=True&amp;isModal=False</t>
  </si>
  <si>
    <t>FEDERICO RAFAEL BORNACELLI SAMUDIO</t>
  </si>
  <si>
    <t>LA PRESENTE ORDEN TIENE POR OBJETO: 1. APOYAR EN EL PROCESO DE CONCILIACIÓN DE OPERACIONES RECÍPROCAS. 2 APOYAR EN LA CONSOLIDACIÓN DE INFORMES PARA ENTES DE CONTROL. 3 APOYAR EN EL MEJORAMIENTO Y DISEÑO DE INSTRUCTIVOS Y FORMATOS PARA EL PROCESO DE CALIDAD DEL GRUPO DE CONTABILIDAD 4. APOYAR EN EL SEGUIMIENTO RECAUDO CONVENIOS MUNICIPIOS PROGRAMA "TALENTO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</si>
  <si>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CO1.REQ.6529736</t>
  </si>
  <si>
    <t>OPSP-VAD-1133-2024</t>
  </si>
  <si>
    <t>https://community.secop.gov.co/Public/Tendering/OpportunityDetail/Index?noticeUID=CO1.NTC.6414999&amp;isFromPublicArea=True&amp;isModal=False</t>
  </si>
  <si>
    <t>DIOMARA MARGARITA SUAREZ SEGURA</t>
  </si>
  <si>
    <t>ROSA MARIA MAESTRE SAMPER</t>
  </si>
  <si>
    <t>LA PRESENTE ORDEN TIENE POR OBJETO: PRESTAR SERVICIOS PROFESIONALES EN EL MARCO DEL CONVENIO INTERADMINISTRATIVO SUSCRITO ENTRE LA AGENCIA DE DESARROLLO RURAL - ADR Y LA UNIVERSIDAD DEL MAGDALENA PARA CUMPLIR CON LAS SIGUIENTES ACTIVIDADES: 1, REVISAR, HACER SEGUIMIENTO, VALIDAR Y APROBAR LOS DOCUMENTOS PARA PAGOS DE LOS CONTRATISTAS QUE SUSCRIBIERON ORDENES DE PRESTACIÓN DE SERVICIOS EN EL MARCO DE LOS CONVENIOS INTERADMINISTRATIVOS SUSCRITO ENTRE LA AGENCIA DE DESARROLLO RURAL - ADR Y LA UNIVERSIDAD DEL MAGDALENA. 2. MANTENER LA BASE DE DATOS QUE SE UTILIZA EN EL ÁREA DE TALENTO HUMANO ACTUALIZADA. 3. ELABORAR LISTADO DE CONTRATISTAS EN ESTADO PENDIENTE POR SUBSANACIONES CON SUS RESPECTIVOS SOPORTES. 4. ENTREGAR LOS SOPORTES DE CORREOS ELECTRÓNICOS DE SEGUIMIENTO ENVIADOS A CADA CONTRATISTA DE DOCUMENTACIÓN POR SUBSANAR, 5. ELABORAR Y ENTREGAR MATRIZ DEL PERSONAL ASIGNADO CON LAS OBSERVACIONES CORRESPONDIENTE PARA PAGO DE HONORARIOS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</si>
  <si>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CO1.REQ.6530137</t>
  </si>
  <si>
    <t>OPSP-VAD-1132-2024</t>
  </si>
  <si>
    <t>https://community.secop.gov.co/Public/Tendering/OpportunityDetail/Index?noticeUID=CO1.NTC.6414964&amp;isFromPublicArea=True&amp;isModal=False</t>
  </si>
  <si>
    <t>DANIEL HERNANDO SANCHEZ MARMOLEJO</t>
  </si>
  <si>
    <t>CO1.REQ.6530104</t>
  </si>
  <si>
    <t>OPSP-VAD-1131-2024</t>
  </si>
  <si>
    <t>https://community.secop.gov.co/Public/Tendering/OpportunityDetail/Index?noticeUID=CO1.NTC.6414917&amp;isFromPublicArea=True&amp;isModal=False</t>
  </si>
  <si>
    <t>SUSANA PAOLA JIMENEZ DE LEON</t>
  </si>
  <si>
    <t>LA PRESENTE ORDEN TIENE POR OBJETO: 1. ADELANTAR LA REVISIÓN INTEGRAL DE LOS ACTOS ADMINISTRATIVOS EXPEDIDOS POR LA UNIVERSIDAD PARA OTORGAR PENSIONES, ASÍ COMO LA DEPURACIÓN JURÍDICA REQUERIDA QUE PERMITA CONSTATAR LA LEGALIDAD DE LOS RECONOCIMIENTOS PENSIONALES. 2. ANALIZAR DESDE EL PUNTO JURÍDICO LA LEGALIDAD DE LA PENSIÓN Y LA VALIDEZ DE LOS SOPORTES DOCUMENTALES, DE ACUERDO CON LO PRECEPTUADO EN EL ARTÍCULO 19 DE LA LEY 797 DE 2003 Y LAS NORMAS QUE LO MODIFIQUEN O COMPLEMENTEN. 3. EMITIR CONCEPTOS Y RESOLVER CONSULTAS EN LAS MATERIAS RELACIONADAS CON EL DERECHO LABORAL Y/O ADMINISTRATIVO, ESPECIALMENTE EN EL ÁREA PENSIONAL. 4. RESOLVER LAS PETICIONES QUE SE LE HAGAN A LA UNIVERSIDAD DEL MAGDALENA DENTRO DE LOS PLAZOS Y/O TÉRMINOS ESTABLECIDOS EN LA LEY, QUE LE SEAN TRASLADADAS. 5. ATENDER Y HACER SEGUIMIENTO A LOS PROCEDIMIENTOS ADMINISTRATIVOS. 6. TRAMITAR ANTE COLPENSIONES LOS PROCESOS DE SUBROGACIÓN PENSIONAL Y EL GIRO DE LOS RETROACTIVOS PATRONALES DE LAS PENSIONES RECONOCIDAS POR LA UNIVERSIDAD DEL MAGDALENA. 7. PROYECTAR DEMANDAS Y DESCORRER TRASLADOS. 8. REPRESENTAR A LA UNIVERSIDAD CUANDO LA PRETENSIÓN SEA DE CARÁCTER PENSIONAL EN CONDICIÓN DE DEMANDANTE O DEMANDADA. 9. REVISAR LOS PROCESOS JURÍDICOS EN MATERIA PENSIONAL QUE SE SIGUEN CONTRA DE LA UNIVERSIDAD. 10. REVISAR LA JURISPRUDENCIA LABORAL Y PENSIONAL QUE SIRVA DE REFERENCIA PARA LAS ACTUACIONES LEGALES QUE SURJAN EN ESTA ÍNDOLE.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</si>
  <si>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CO1.REQ.6529701</t>
  </si>
  <si>
    <t>OPSP-VAD-1130-2024</t>
  </si>
  <si>
    <t>https://community.secop.gov.co/Public/Tendering/OpportunityDetail/Index?noticeUID=CO1.NTC.6414713&amp;isFromPublicArea=True&amp;isModal=False</t>
  </si>
  <si>
    <t>LISSET DEL CARMEN CORONEL BROCHERO</t>
  </si>
  <si>
    <t>LA PRESENTE ORDEN TIENE POR OBJETO: 1. ASISTIR A LA JORNADA DE INDUCCIÓN AL EQUIPO DE PSICÓLOGOS ENTREVISTADORES. 2. REALIZAR ENTREVISTA EN LA FASE I, A LOS ASPIRANTES PARA EL INGRESO A LA UNIVERSIDAD DEL MAGDALENA PARA EL PERIODO ACADÉMICO 2024-II, BAJO PREGUNTAS SEMIESTRUCTURADAS EN LAS CUALES MANIFIESTEN SUS ACTITUDES, APTITUDES, INTERESES Y VOCACIONALIDAD ANTE DETERMINADO PROGRAMA ACADÉMICO. 3. ELABORAR INFORMES INDIVIDUALES POR ASPIRANTES. 4. ELABORAR INFORMES POR PROGRAMA ASIGNADO A LA REALIZACIÓN DE LAS ENTREVISTAS DE ADMISIÓN 2024-II. 5. PARTICIPAR EN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</si>
  <si>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CO1.REQ.6529272</t>
  </si>
  <si>
    <t>OPSP-VAD-1129-2024</t>
  </si>
  <si>
    <t>https://community.secop.gov.co/Public/Tendering/OpportunityDetail/Index?noticeUID=CO1.NTC.6414634&amp;isFromPublicArea=True&amp;isModal=False</t>
  </si>
  <si>
    <t>YENIFER LORENA RUEDAS RACINES</t>
  </si>
  <si>
    <t>LA PRESENTE ORDEN TIENE POR OBJETO: 1) APOYAR EN LA REALIZACIÓN DE TRÁMITES ADMINISTRATIVOS DEL COMPONENTE AGRÍCOLA DEL PROYECTO "DISEÑO E IMPLEMENTACIÓN DE ESTRATEGIAS PARA EL FORTALECIMIENTO DE CAPACIDADES LOCALES QUE PERMITAN REDUCIR LA VULNERABILIDAD FRENTE AL CAMBIO CLIMÁTICO EN LOS DEPARTAMENTOS DEL MAGDALENA Y LA GUAJIRA" REQUERIDOS PARA LA ADQUISICIÓN DE BIENES Y SERVICIOS. 2) PROYECTAR LOS ESTUDIOS DE CONVENIENCIA PARA LAS ADQUISICIONES DE BIENES Y SERVICIOS EN EL MARCO DEL PROYECTO. 3) DILIGENCIAMIENTO DE FORMATOS REQUERIDOS EN LAS SOLICITUDES DE MOVILIDAD PARA CUMPLIR CON LAS VISITAS TÉCNICAS DEL PROYECTO. 4) REDACCIÓN DE LOS INFORMES DE LA DIRECCIÓN TÉCNICA DEL COMPONENTE AGRÍCOLA BPA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</si>
  <si>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CO1.REQ.6529449</t>
  </si>
  <si>
    <t>OPSP-VAD-1128-2024</t>
  </si>
  <si>
    <t>https://community.secop.gov.co/Public/Tendering/OpportunityDetail/Index?noticeUID=CO1.NTC.6414527&amp;isFromPublicArea=True&amp;isModal=False</t>
  </si>
  <si>
    <t>LAURA CAROLINA PEREZ MARTINEZ</t>
  </si>
  <si>
    <t>LA PRESENTE ORDEN TIENE POR OBJETO: 1. APOYAR A LA OFICINA ASEGURAMIENTO DE LA CALIDAD, EN LA ARTICULACIÓN DEL PLAN DE DESARROLLO INSTITUCIONAL CON LAS OPORTUNIDADES DE MEJORA DE LOS PROGRAMAS ACADÉMICOS QUE ESTÁN EN PROCESO DE RENOVACIÓN DE ACREDITACIÓN EN ALTA CALIDAD. 2. APOYAR A LA OFICINA ASEGURAMIENTO DE LA CALIDAD EN EL ACOMPAÑAMIENTO A LOS LÍDERES DE FACTORES DE LOS PROGRAMAS ACADÉMICOS QUE ESTÁN EN PROCESO DE ACREDITACIÓN EN ALTA CALIDAD DURANTE LA CONSTRUCCIÓN DEL DOCUMENTO DE AUTO EVALUACIÓN. 3. APOYAR A LA OFICINA ASEGURAMIENTO DE LA CALIDAD EN EL ACOMPAÑAMIENTO A LOS PROGRAMAS ACADÉMICOS PARA LA IDENTIFICACIÓN Y SEGUIMIENTO DE LOS REQUERIMIENTOS DE INFORMACIÓN EN LOS PROCESOS DE AUTO EVALUACIÓN. 4. APOYAR A LA OFICINA ASEGURAMIENTO DE LA CALIDAD EN LA PREPARACIÓN Y EJECUCIÓN DE LOS INSTRUMENTOS DE PERCEPCIÓN QUE DESARROLLAN LOS PROGRAMAS ACADÉMICOS EN LA ETAPA DE RECOLECCIÓN DE INFORMACIÓN EN EL PROCESO DE AUTOEVALUACIÓN. 5. APOYAR A LA OFICINA ASEGURAMIENTO DE LA CALIDAD EN LA ACTUALIZACIÓN DE INFORMACIÓN EN LAS MATRICES DE SEGUIMIENTO A LOS PROCESOS DE REGISTROS CALIFICADOS Y ACREDITACIONES. 6. APOYAR A LA OFICINA ASEGURAMIENTO DE LA CALIDAD EN EL SEGUIMIENTO Y ALERTAS A LOS PROGRAMAS ACADÉMICOS EN RELACIÓN A LOS VENCIMIENTOS DE LAS REGISTROS CALIFICADOS Y ACREDITACIONES.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</si>
  <si>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CO1.REQ.6529228</t>
  </si>
  <si>
    <t>OPSP-VAD-1127-2024</t>
  </si>
  <si>
    <t>https://community.secop.gov.co/Public/Tendering/OpportunityDetail/Index?noticeUID=CO1.NTC.6413723&amp;isFromPublicArea=True&amp;isModal=False</t>
  </si>
  <si>
    <t>JAIRO DANIEL COLLANTE VELASQUEZ</t>
  </si>
  <si>
    <t>CO1.REQ.6528703</t>
  </si>
  <si>
    <t>OPSP-VAD-1126-2024</t>
  </si>
  <si>
    <t>https://community.secop.gov.co/Public/Tendering/OpportunityDetail/Index?noticeUID=CO1.NTC.6413658&amp;isFromPublicArea=True&amp;isModal=False</t>
  </si>
  <si>
    <t>CARLOS MIGUEL MARTES VEGA</t>
  </si>
  <si>
    <t>LA PRESENTE ORDEN TIENE POR OBJETO: 1. DEFINIR, ELABORAR Y REVISAR LA ARQUITECTURA DE DESARROLLO DE LOS PROYECTOS (CASOS DE USO, BASES DE DATOS, CLASES, INTERFAZ DE USUARIO, MIGRACIÓN DE DATOS). 2. CONSTRUIR LOS PROTOTIPOS PARA LA EJECUCIÓN DE PRUEBAS A LOS PRODUCTOS SOFTWARE. 3. IMPLANTAR PRODUCTOS DE SOFTWARE TERMINADOS EN AMBIENTES DE PRODUCCIÓN PREVIAMENTE SELECCIONADOS. 4. INCORPORAR ELEMENTOS DE DISEÑO EXISTENTES 5. APLICAR GESTIÓN DE LA CONFIGURACIÓN PARA ACTUALIZAR CAMBIOS Y MANTENERLOS DEBIDAMENTE DOCUMENTADOS MEDIANTE LAS HERRAMIENTAS CORRESPONDIENTES. 6. REALIZAR REUNIONES PERIÓDICAS CON LOS EQUIPOS DE TRABAJO DE LOS PROYECTOS. 7. ESPECIFICAR REQUISITOS DE SOFTWARE EN FORMA DE HISTORIAS DE USUARIO.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</si>
  <si>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CO1.REQ.6528518</t>
  </si>
  <si>
    <t>OPSP-VAD-1125-2024</t>
  </si>
  <si>
    <t>https://community.secop.gov.co/Public/Tendering/OpportunityDetail/Index?noticeUID=CO1.NTC.6413442&amp;isFromPublicArea=True&amp;isModal=False</t>
  </si>
  <si>
    <t>EFRAIN ALFONSO RADA VARGAS</t>
  </si>
  <si>
    <t>LA PRESENTE ORDEN TIENE POR OBJETO: 1. APOYAR EN LA LOGÍSTICA DE EVENTOS CULTURALES DE LA DIRECCIÓN DE BIENESTAR UNIVERSITARIO. 2. APOYAR EN LA PARTICIPACIÓN DE EVENTOS ACADÉMICOS, CIENTÍFICOS, ARTÍSTICOS, CULTURALES Y DEPORTIVOS DENTRO Y FUERA DEL LUGAR HABITUAL DE LA EJECUCIÓN DE LAS ACTIVIDADES. 3. REALIZAR EL DILIGENCIAMIENTO OPORTUNO DE LOS FORMATOS ESTABLECIDOS POR BIENESTAR UNIVERSITARIO EN EL SISTEMA DE GESTIÓN DE LA CALIDAD. 4. PRESENTAR INFORMES QUE LE SEAN REQUERIDOS CON SOPORTES ESTADÍSTICOS. 5. APOYAR EN LA ATENCIÓN DE USUARIOS DE MANERA PRESENCIAL Y/O VIRTUAL. 6. APOYAR EN EL PRÉSTAMO DE EQUIPOS, INSUMOS, INSTRUMENTOS Y VESTUARIOS A LA COORDINACIÓN DE CULTURA. 7. APOYAR EN LOS PROCESOS DE SELECCIÓN POR CUPOS ESPECIALES DE BACHILLER ARTISTA SEGÚN LO ESTABLECIDO EN EL ACUERDO SUPERIOR N.° 26 DE 2017. 8. APOYAR EN LA PLANIFICACIÓN DE EVENTOS INTERNOS Y/O EXTERNOS QUE LE SEAN SOLICITADOS A LA DIRECCIÓN DE BIENESTAR UNIVERSITARIO. 8. APOYAR EN LA SUPERVISIÓN DE LOS ESPACIOS CULTURALES QUE SE ENCUENTREN A CARGO DE LA DIRECCIÓN DE BIENESTAR UNIVERSITARIO. 9. APOYAR EN LA PARTICIPACIÓN DE LOS DIFERENTES EVENTOS REALIZADOS POR LA DIRECCIÓN DE BIENESTAR UNIVERSITARIO: BIENVENIDA A LOS ESTUDIANTES Y DÍA DE LA FAMILIA.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</si>
  <si>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CO1.REQ.6528097</t>
  </si>
  <si>
    <t>OAG-VAD-1124-2024</t>
  </si>
  <si>
    <t>https://community.secop.gov.co/Public/Tendering/OpportunityDetail/Index?noticeUID=CO1.NTC.6413090&amp;isFromPublicArea=True&amp;isModal=False</t>
  </si>
  <si>
    <t>ROSALIA EVA MONTAÑO HERNANDEZ</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</si>
  <si>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14. APOYO EN EL LEVANTAMIENTO DE INFORMACIÓN Y GENERACIÓN DE INFORMES DE ESTADO DE INFRAESTRUCTURA GESTIONADA POR REDAL.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</si>
  <si>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CO1.REQ.6528116</t>
  </si>
  <si>
    <t>OAG-VAD-1123-2024</t>
  </si>
  <si>
    <t>https://community.secop.gov.co/Public/Tendering/OpportunityDetail/Index?noticeUID=CO1.NTC.6413302&amp;isFromPublicArea=True&amp;isModal=False</t>
  </si>
  <si>
    <t>EDWIN RAFAEL GUTIERREZ BOTO</t>
  </si>
  <si>
    <t>WENDY JURANYS LOBATO PARDO</t>
  </si>
  <si>
    <t>LA PRESENTE ORDEN TIENE POR OBJETO: 1. APOYAR EN LA RECEPCIÓN DE LA DOCUMENTACIÓN REQUERIDA A LOS NUEVOS ESTUDIANTES DE LAS DIFERENTES MODALIDADES DE LA UNIVERSIDAD DEL MAGDALENA 2. APOYAR EN LA ELABORACIÓN DE LOS INVENTARIOS DOCUMENTALES DE LOS ARCHIVOS QUE LE SEAN ASIGNADOS. 3. APOYAR LA ACTUALIZACIÓN DEL INVENTARIO DE ARCHIVO DOCUMENTAL DEL GRUPO DE ADMISIONES, REGISTRO Y CONTROL Y ACADÉMICO. 4. APOYAR EN LAS ACTIVIDADES DE REPROGRAFÍA QUE SEAN ESTABLECIDAS.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</si>
  <si>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CO1.REQ.6527697</t>
  </si>
  <si>
    <t>OAG-VAD-1122-2024</t>
  </si>
  <si>
    <t>https://community.secop.gov.co/Public/Tendering/OpportunityDetail/Index?noticeUID=CO1.NTC.6412775&amp;isFromPublicArea=True&amp;isModal=False</t>
  </si>
  <si>
    <t>BETSY ZULEY PEREZ LIZCANO</t>
  </si>
  <si>
    <t>LA PRESENTE ORDEN TIENE POR OBJETO: 1) APOYAR LA REALIZACIÓN DE LAS CONCILIACIONES BANCARIAS DE LAS CUENTAS ASIGNADAS DESDE LA OFICINA DE TESORERÍA. 2) APOYAR Y REVISAR POR CORTES SEMANALES LAS PARTIDAS QUE QUEDARON SIN RECAUDO DE LAS CUENTAS BANCARIAS DONDE SE REGISTRAN LAS VENTAS DE SERVICIOS EDUCATIVOS. 3) INFORMAR SOBRE LAS PARTIDAS CONCILIATORIAS AL GRUPO DE CONTABILIDAD, SOLICITAR AJUSTES CONTABLES SI ES NECESARIO Y HACER SEGUIMIENTO DEL REGISTRO EN SINAP DE LAS MISMAS. 4) DESCARGAR LOS COMPROBANTES DE EGRESO DE LOS PAGOS DE LAS ORDENES O RESOLUCIONES SOLICITADAS POR LAS UNIDADES ADMINISTRATIVAS. 5) APOYAR LA RECOPILACIÓN DE LA INFORMACIÓN Y EN LA ELABORACIÓN INFORMES SOLICITADOS POR EL SUPERVISOR DE LA ORDEN. 6) APOYAR EN EL TRAMITE DE LAS SOLICITUDES ASIGNADAS DE LA VICERRECTORÍA DE EXTENSIÓN Y PROYECCIÓN SOCIAL. 7) APOYAR EN EL ARCHIVO DE LA DOCUMENTACIÓN TRAMITADA EN LOS MEDIOS TECNOLÓGICOS QUE SE DESIGNEN. 8) APOYAR EN LOS PROCESOS DE CIERRE DE VIGENCIAS RELACIONADOS A LAS ACTIVIDADES ADMINISTRATIVAS Y FINANCIERAS DE LA VICERRECTORÍA DE EXTENSIÓN Y PROYECCIÓN SOCIAL DESDE EL GRUPO DE TESORERÍA.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</si>
  <si>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CO1.REQ.6527633</t>
  </si>
  <si>
    <t>OPSP-VAD-1121-2024</t>
  </si>
  <si>
    <t>https://community.secop.gov.co/Public/Tendering/OpportunityDetail/Index?noticeUID=CO1.NTC.6412586&amp;isFromPublicArea=True&amp;isModal=False</t>
  </si>
  <si>
    <t>DERLYS CAROLINA GARCIA CUADRADO</t>
  </si>
  <si>
    <t>LA PRESENTE ORDEN TIENE POR OBJETO: 1. APOYAR Y REVISAR POR CORTES SEMANALES LAS PARTIDAS QUE QUEDARON SIN RECAUDO DE LAS CUENTAS BANCARIAS DONDE SE REGISTRAN LAS VENTAS DE SERVICIOS EDUCATIVOS. 2 INFORMAR SOBRE LAS PARTIDAS CONCILIATORIAS AL GRUPO DE CONTABILIDAD, SOLICITAR AJUSTES CONTABLES SI ES NECESARIO Y HACER SEGUIMIENTO DEL REGISTRO EN SINAP DE LAS MISMAS. 3. APOYAR LA REALIZACIÓN DE LAS CONCILIACIONES BANCARIAS DE LAS CUENTAS ASIGNADAS DESDE LA OFICINA DE TESORERÍA. 4. APOYAR EN LA VALIDACIÓN DE LA LEGALIZACIÓN DE LOS AVANCES PARA VIÁTICOS EN CUMPLIMIENTO DE LO ESTABLECIDO EN EL ARTÍCULO 20 DEL ACUERDO SUPERIOR 025 DE 2017. 5 APOYAR EN LA RECOPILACIÓN DE LA INFORMACIÓN Y EN LA ELABORACIÓN INFORMES SOLICITADOS POR EL SUPERVISOR DE LA ORDEN. 6) DESCARGAR LOS COMPROBANTES DE EGRESO DE LOS PAGOS DE LAS ORDENES O RESOLUCIONES SOLICITADAS POR LAS UNIDADES ADMINISTRATIVAS.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</si>
  <si>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CO1.REQ.6527290</t>
  </si>
  <si>
    <t>OPSP-VAD-1120-2024</t>
  </si>
  <si>
    <t>https://community.secop.gov.co/Public/Tendering/OpportunityDetail/Index?noticeUID=CO1.NTC.6412105&amp;isFromPublicArea=True&amp;isModal=False</t>
  </si>
  <si>
    <t>YELENA MARIA GAITAN MARTINEZ</t>
  </si>
  <si>
    <t>LA PRESENTE ORDEN TIENE POR OBJETO: 1) APOYAR LA REALIZACIÓN DE LAS CONCILIACIONES BANCARIAS DE LAS CUENTAS ASIGNADAS DESDE LA OFICINA DE TESORERÍA. 2) APOYAR Y REVISAR POR CORTES SEMANALES LAS PARTIDAS QUE QUEDARON SIN RECAUDO DE LAS CUENTAS BANCARIAS DONDE SE REGISTRAN LAS VENTAS DE SERVICIOS EDUCATIVOS. 3) INFORMAR SOBRE LAS PARTIDAS CONCILIATORIAS AL GRUPO DE CONTABILIDAD, SOLICITAR AJUSTES CONTABLES SI ES NECESARIO Y HACER SEGUIMIENTO DEL REGISTRO EN SINAP DE LAS MISMAS. 4) DESCARGAR LOS COMPROBANTES DE EGRESO DE LOS PAGOS DE LAS ORDENES O RESOLUCIONES SOLICITADAS POR LAS UNIDADES ADMINISTRATIVAS. 5) APOYAR LA RECOPILACIÓN DE LA INFORMACIÓN Y EN LA ELABORACIÓN INFORMES SOLICITADOS POR EL SUPERVISOR DE LA ORDEN. 6) APOYAR EN EL TRAMITE DE LAS SOLICITUDES ASIGNADAS DE LA VICERRECTORÍA DE EXTENSIÓN Y PROYECCIÓN SOCIAL. 7) APOYAR EN EL ARCHIVO DE LA DOCUMENTACIÓN TRAMITADA EN LOS MEDIOS TECNOLÓGICOS QUE SE DESIGNEN. 8) APOYAR LOS PROCESOS DE CIERRE DE VIGENCIAS RELACIONADOS A LAS ACTIVIDADES ADMINISTRATIVAS Y FINANCIERAS DE LA VICERRECTORÍA DE EXTENSIÓN Y PROYECCIÓN SOCIAL DESDE EL GRUPO DE TESORERÍA.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</si>
  <si>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CO1.REQ.6526645</t>
  </si>
  <si>
    <t>OPSP-VAD-1119-2024</t>
  </si>
  <si>
    <t>https://community.secop.gov.co/Public/Tendering/OpportunityDetail/Index?noticeUID=CO1.NTC.6413924&amp;isFromPublicArea=True&amp;isModal=False</t>
  </si>
  <si>
    <t>MARIA FERNANDA AMADOR ORTIZ</t>
  </si>
  <si>
    <t>LA PRESENTE ORDEN TIENE POR OBJETO: 1. APOYAR LA PRODUCCIÓN DE CONTENIDOS PARA LAS REDES SOCIALES Y MEDIOS DIGITALES DE LA DIRECCIÓN DE BIENESTAR UNIVERSITARIO, ESPECIALMENTE LOS RELACIONADOS CON EL PROTOCOLO INSTITUCIONAL PARA LA PREVENCIÓN Y ATENCIÓN DE LA VIOLENCIA BASADA EN GÉNERO Y VIOLENCIA SEXUAL. 2. APOYAR AL FOMENTO AL INTERIOR DE LA COMUNIDAD UNIVERSITARIA, ACTIVIDADES DE PROMOCIÓN Y PREVENCIÓN DE LA VIOLENCIA BASADA EN GÉNERO Y VIOLENCIA SEXUAL. 3. APOYAR EN LA PRODUCCIÓN DE CONTENIDOS PARA LOS MEDIOS DIGITALES DE BIENESTAR UNIVERSITARIO EN LAS ACTIVIDADES Y EVENTOS ACADÉMICOS, SOCIALES, DEPORTIVOS Y CULTURALES DE LA DIRECCIÓN DE BIENESTAR UNIVERSITARIO. 4. ENTREGAR DE MANERA OPORTUNA Y BAJO SU RESPONSABILIDAD LOS INFORMES CON SOPORTES NECESARIOS. 5. APOYAR EN LA GRABACIÓN Y EDICIÓN DE MENSAJES INSTITUCIONALES. 6. APOYAR EN EL DILIGENCIAMIENTO OPORTUNO DE TODOS LOS FORMATOS ESTABLECIDOS POR BIENESTAR UNIVERSITARIO EN EL SISTEMA DE GESTIÓN DE LA CALIDAD PARA EL REGISTRO DE TODAS LAS ACTIVIDADES QUE SE REALICEN. 7. APOYAR EN LA PARTICIPACIÓN DE LOS DIFERENTES EVENTOS REALIZADOS POR LA DIRECCIÓN DE BIENESTAR UNIVERSITARIO: BIENVENIDA A LOS ESTUDIANTES Y DÍA DE LA FAMILIA. 8.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</si>
  <si>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CO1.REQ.6528591</t>
  </si>
  <si>
    <t>OPSP-VAD-1118-2024</t>
  </si>
  <si>
    <t>https://community.secop.gov.co/Public/Tendering/OpportunityDetail/Index?noticeUID=CO1.NTC.6413589&amp;isFromPublicArea=True&amp;isModal=False</t>
  </si>
  <si>
    <t>MARIELA FERMINA DE LA OSSA DE MERCADO</t>
  </si>
  <si>
    <t>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</si>
  <si>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CO1.REQ.6528444</t>
  </si>
  <si>
    <t>OPSP-VAD-1117-2024</t>
  </si>
  <si>
    <t>https://community.secop.gov.co/Public/Tendering/OpportunityDetail/Index?noticeUID=CO1.NTC.6413545&amp;isFromPublicArea=True&amp;isModal=False</t>
  </si>
  <si>
    <t>ROSEMBER EMILIO RIVADENEIRA BERMUDEZ</t>
  </si>
  <si>
    <t>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PROYECTAR ACUERDOS SUPERIORES, ACUERDOS ACADÉMICOS Y DEMÁS ACTOS ADMINISTRATIVOS QUE LE SEAN ASIGNADOS.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</si>
  <si>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CO1.REQ.6528405</t>
  </si>
  <si>
    <t>OPSP-VAD-1116-2024</t>
  </si>
  <si>
    <t>https://community.secop.gov.co/Public/Tendering/OpportunityDetail/Index?noticeUID=CO1.NTC.6413439&amp;isFromPublicArea=True&amp;isModal=False</t>
  </si>
  <si>
    <t>AFRA ALEXANDRA HARDING GRACIA</t>
  </si>
  <si>
    <t>LA PRESENTE ORDEN TIENE POR OBJETO: 1). APOYAR LA REALIZACIÓN DE LOS PAGOS EN LA PLATAFORMA DEL SINAP DE LAS ÓRDENES DERIVADAS DE LOS CONTRATOS Y RESOLUCIONES SUSCRITOS Y/O PROFERIDOS POR LA VICERRECTORÍA DE EXTENSIÓN Y PROYECCIÓN SOCIAL DESDE LA OFICINA DE TESORERÍA. 2). APOYAR EN LA VALIDACIÓN DE LA LEGALIZACIÓN DE LOS AVANCES PARA VIÁTICOS EN CUMPLIMIENTO DE LO ESTABLECIDO EN EL ARTÍCULO 20 DEL ACUERDO SUPERIOR 025 DE 2017. 3). VERIFICAR EL COMPORTAMIENTO DEL FLUJO DE CAJA DE LOS DIFERENTES PROYECTOS ADSCRITOS A LA VICERRECTORÍA DE EXTENSIÓN Y PROYECCIÓN SOCIAL. 4). REVISAR EL ESTADO DE LOS INGRESOS POR VENTAS DE SERVICIO. 5) APOYAR EN EL ENVÍO DE INFORMACIÓN FINANCIERA QUE REQUIERA LA VICERRECTORÍA DE EXTENSIÓN Y PROYECCIÓN SOCIAL. 6) APOYAR EN EL ARCHIVO DE LA DOCUMENTACIÓN TRAMITADA EN LOS MEDIOS TECNOLÓGICOS QUE SE DESIGNEN. 7) APOYAR LOS PROCESOS DE CIERRE DE VIGENCIAS RELACIONADOS A LAS ACTIVIDADES ADMINISTRATIVAS Y FINANCIERAS DE LA VICERRECTORÍA DE EXTENSIÓN Y PROYECCIÓN SOCIAL DESDE EL GRUPO DE TESORERÍA.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</si>
  <si>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CO1.REQ.6528089</t>
  </si>
  <si>
    <t>OPSP-VAD-1115-2024</t>
  </si>
  <si>
    <t>https://community.secop.gov.co/Public/Tendering/OpportunityDetail/Index?noticeUID=CO1.NTC.6413231&amp;isFromPublicArea=True&amp;isModal=False</t>
  </si>
  <si>
    <t>JENNIFER ELIANA GARCIA PORTILLA </t>
  </si>
  <si>
    <t>CO1.REQ.6527822</t>
  </si>
  <si>
    <t>OAG-VAD-1114-2024</t>
  </si>
  <si>
    <t>https://community.secop.gov.co/Public/Tendering/OpportunityDetail/Index?noticeUID=CO1.NTC.6413083&amp;isFromPublicArea=True&amp;isModal=False</t>
  </si>
  <si>
    <t>LA PRESENTE ORDEN TIENE POR OBJETO: 1. PRESENTAR EL PLAN DE TRABAJO DE ACTIVIDADES A DESARROLLAR, DETALLANDO OBJETIVOS, FECHAS, METODOLOGÍA, METAS, INDICADORES ACORDES CON LAS DIRECTRICES IMPARTIDAS POR EL DIRECTOR (A) DE DESARROLLO ESTUDIANTIL QUE DÉ RESPUESTA A LAS ACTIVIDADES PARA LAS CUALES FUE CONTRATADA. 2. APOYAR A LA DIRECCIÓN DE DESARROLLO ESTUDIANTIL EN EL PROCESO DE SELECCIÓN DE LOS INTÉRPRETES DE LENGUA DE SEÑAS COLOMBIANA. 3. ASESORAR A LA DIRECCIÓN DE DESARROLLO ESTUDIANTIL EN LA CONSOLIDACIÓN DE LAS POLÍTICAS DE INCLUSIÓN EDUCATIVAS PARA LOS ESTUDIANTES CON DISCAPACIDAD DE LA UNIVERSIDAD DEL MAGDALENA. 4. ASESORAR A LA DIRECCIÓN DE DESARROLLO ESTUDIANTIL EN LA CONSTRUCCIÓN DE NORMAS, REGLAMENTOS Y PRÁCTICAS INSTITUCIONALES QUE FORTALEZCAN LOS PROCESOS DE INCLUSIÓN DE LOS ESTUDIANTES CON DISCAPACIDAD. 5. APOYAR A LA DIRECCIÓN DE DESARROLLO ESTUDIANTIL EN LOS EVENTOS INSTITUCIONALES DONDE ASISTAN ESTUDIANTES CON DISCAPACIDAD AUDITIVA. 6. APOYAR EN CALIDAD DE INTERPRETE DE LENGUA DE SEÑAS COLOMBIANA EN LAS GRABACIONES DEL CAMPUS TV Y VIDEOS INSTITUCIONALES. 7. APOYAR A LA DIRECCIÓN DE DESARROLLO ESTUDIANTIL EN LA ORGANIZACIÓN DE LAS ACTIVIDADES DE APOYO EXTRA-CLASE CON LOS ESTUDIANTES CON DISCAPACIDAD AUDITIVA DE LA UNIVERSIDAD DEL MAGDALENA. 8. APOYAR A LA DIRECCIÓN DE DESARROLLO ESTUDIANTIL EN LA ELABORACIÓN DE INFORMES DE CARACTERIZACIÓN Y DIAGNÓSTICO DE NECESIDADES DE CADA UNO DE LOS ESTUDIANTES CON DISCAPACIDAD DE LA UNIVERSIDAD DEL MAGDALENA. 9. APOYAR A LA DIRECCIÓN DE DESARROLLO ESTUDIANTIL EN EL DESARROLLO DE ACTIVIDADES QUE PROMUEVAN EL RESPETO POR LA DIFERENCIA Y LA ACEPTACIÓN DE LAS PERSONAS CON DISCAPACIDAD COMO PARTE DE LA DIVERSIDAD Y LA CONDICIÓN HUMANA. 10. APOYAR A LA DIRECCIÓN DE DESARROLLO ESTUDIANTIL EN LA ORGANIZACIÓN DE UN REPOSITORIO DE LAS LECTURAS BÁSICAS DE CADA UNO DE LOS PROGRAMAS ACADÉMICOS DE LA INSTITUCIÓN EN LENGUA DE SEÑAS COLOMBIANA PARA LOS ESTUDIANTES CON DISCAPACIDAD AUDITIVA. 11. ASESORAR Y ACOMPAÑAR A LOS ESTUDIANTES CON DISCAPACIDAD EN LA ELABORACIÓN DE SU HORARIO ACADÉMICO Y PLANES DE ACOMPAÑAMIENTO EDUCATIVO. 12. ASISTIR A LAS REUNIONES DE PLANEACIÓN, SEGUIMIENTO Y EVALUACIÓN CONVOCADAS POR EL DIRECTOR(A) DE DESARROLLO ESTUDIANTIL, PREVIO ACUERDO CON EL SUPERVISOR (A) DE LA ORDEN. 13. APOYAR A LA DIRECCIÓN DE DESARROLLO ESTUDIANTIL EN LA ORGANIZACIÓN, PLANEACIÓN Y EJECUCIÓN DE ACTIVIDADES CON EL EQUIPO DE INTÉRPRETES DE LA UNIVERSIDAD DEL MAGDALENA. 14. APOYAR A LA DIRECCIÓN DE DESARROLLO ESTUDIANTIL EN LOS PROCESOS DE ADMISIÓN, INDUCCIÓN DE LOS ESTUDIANTES NUEVOS 2024-II.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</si>
  <si>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CO1.REQ.6528118</t>
  </si>
  <si>
    <t>OAG-VAD-1113-2024</t>
  </si>
  <si>
    <t>https://community.secop.gov.co/Public/Tendering/OpportunityDetail/Index?noticeUID=CO1.NTC.6412861&amp;isFromPublicArea=True&amp;isModal=False</t>
  </si>
  <si>
    <t>YUDYS ULISES ARCE VILLAREAL</t>
  </si>
  <si>
    <t>CO1.REQ.6527193</t>
  </si>
  <si>
    <t>OAG-VAD-1112-2024</t>
  </si>
  <si>
    <t>https://community.secop.gov.co/Public/Tendering/OpportunityDetail/Index?noticeUID=CO1.NTC.6412748&amp;isFromPublicArea=True&amp;isModal=False</t>
  </si>
  <si>
    <t>JOSE AMABLE ARAUJO BLANCO</t>
  </si>
  <si>
    <t>LA PRESENTE ORDEN TIENE POR OBJETO: 1. APOYAR EN EL FOMENTO Y DIVULGACIÓN DE LAS ACTIVIDADES DE CARÁCTER RECREATIVO, FORMATIVO Y REPRESENTATIVO PARA EL FORTALECIMIENTO DE LOS PROCESOS ARTÍSTICOS Y CULTURALES EN LA UNIVERSIDAD. 2. APOYAR EL PROCESO DE SELECCIÓN DE LOS BACHILLERES ASPIRANTES A LOS CUPOS ARTISTAS OFRECIDOS POR LA INSTITUCIÓN. 3. APOYAR LA EJECUCIÓN DE ESTRATEGIAS SOBRE LA INSCRIPCIÓN Y PARTICIPACIÓN ACTIVA Y PERMANENTE DE LOS MIEMBROS DE LA COMUNIDAD UNIVERSITARIA EN LAS ACTIVIDADES Y/O TALLERES CULTURALES, QUE PERMITAN AMPLIAR LA COBERTURA DE LOS SERVICIOS DE BIENESTAR UNIVERSITARIO. 4. DILIGENCIAR OPORTUNAMENTE LOS FORMATOS ESTABLECIDOS POR BIENESTAR UNIVERSITARIO EN EL SISTEMA DE GESTIÓN DE LA CALIDAD. 5.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6.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LA APLICACIÓN DE BECA O DESCUENTO EN EL VALOR DE LA MATRÍCULA, ATENDIENDO TODA LA NORMATIVIDAD QUE REGULA ESOS PROCESOS. 7. APOYAR EN LA PARTICIPACIÓN DE LOS DIFERENTES EVENTOS REALIZADOS POR LA DIRECCIÓN DE BIENESTAR UNIVERSITARIO: BIENVENIDA A LOS ESTUDIANTES Y DÍA DE LA FAMILIA.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</si>
  <si>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CO1.REQ.6527609</t>
  </si>
  <si>
    <t>OAG-VAD-1111-2024</t>
  </si>
  <si>
    <t>https://community.secop.gov.co/Public/Tendering/OpportunityDetail/Index?noticeUID=CO1.NTC.6412281&amp;isFromPublicArea=True&amp;isModal=False</t>
  </si>
  <si>
    <t>TATIANA MARGARITA TERNERA OROZCO</t>
  </si>
  <si>
    <t>LA PRESENTE ORDEN TIENE POR OBJETO: 1. BRINDAR ORIENTACIÓN A LOS USUARIOS SOBRE EL ACCESO A LOS SERVICIOS DE BIBLIOTECA. 2. BRINDAR ASISTENCIA A LOS USUARIOS EN LA ELECCIÓN DE MATERIALES Y RECURSOS, ADAPTANDO LA AYUDA SEGÚN LAS NECESIDADES INDIVIDUALES DE CADA UNO. 3. APOYAR EN EL ACOMPAÑAMIENTO PERSONALIZADO A USUARIOS CON DISCAPACIDAD. 4. APOYAR A LOS USUARIOS EN EL PRÉSTAMO Y DEVOLUCIÓN DE MATERIALES BIBLIOGRÁFICOS. 5. APOYAR EN LA GESTIÓN DE PRÉSTAMO DE COMPUTADORES DE CONSULTA EN SALAS VIRTUALES. 6. APOYAR EN LA RESOLUCIÓN DE PROBLEMAS QUE PUEDAN SURGIR ENTRE LOS USUARIOS EN RELACIÓN CON EL USO DE LOS SERVICIOS O RECURSOS DE LA BIBLIOTECA. 7. APOYAR EN LA ORGANIZACIÓN DE COLECCIONES EN LAS ESTANTERÍAS PARA ASEGURAR SU ORDEN Y ACCESIBILIDAD Y APOYAR LAS JORNADAS DE INVENTARIOS. 8. APOYAR EN LA IDENTIFICACIÓN Y REPARACIÓN DE EJEMPLARES DETERIORADOS Y EN LA PREPARACIÓN DE MATERIALES ADQUIRIDOS POR COMPRA O DONACIÓN. 9. APOYAR EN LA PLANIFICACIÓN Y EJECUCIÓN DE EVENTOS CULTURALES. 10. APOYAR LA DIFUSIÓN DE SERVICIOS Y ACTIVIDADES DE LA BIBLIOTECA EN REDES SOCIALES. 11. APOYAR EN LA ELABORACIÓN DE INFORMES Y ESTADÍSTICAS. 12. APOYAR EN LA DIGITALIZACIÓN DE ARCHIVOS CORPES Y EN EL AUTOARCHIVO EN EL REPOSITORIO DIGITAL INSTITUCIONAL. 13. APOYAR EL PROCESO DE FORMACIÓN DE USUARIOS SOBRE EL USO DE BASES DE DATOS ACADÉMICAS Y DE INVESTIGACIÓN, GESTORES BIBLIOGRÁFICOS, REPOSITORIO DIGITAL INSTITUCIONAL, LEGANTO Y OTRAS HERRAMIENTAS. 14. APOYAR EN LA SUPERVISIÓN DEL COMPORTAMIENTO DE LOS USUARIOS PARA MANTENER UN AMBIENTE DE ESTUDIO ADECUADO. 15. APOYAR LA CONSTRUCCIÓN DE CURSOS VIRTUALES OFRECIDOS POR LA BIBLIOTECA EN EL BLOQUE 10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</si>
  <si>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CO1.REQ.6527403</t>
  </si>
  <si>
    <t>OAG-VAD-1110-2024</t>
  </si>
  <si>
    <t>https://community.secop.gov.co/Public/Tendering/OpportunityDetail/Index?noticeUID=CO1.NTC.6412473&amp;isFromPublicArea=True&amp;isModal=False</t>
  </si>
  <si>
    <t>OLGA MARINA LOPEZ CASTRO</t>
  </si>
  <si>
    <t>LA PRESENTE ORDEN TIENE POR OBJETO: 1. BRINDAR ORIENTACIÓN A LOS USUARIOS SOBRE EL ACCESO A LOS SERVICIOS DE BIBLIOTECA. 2. BRINDAR ASISTENCIA A LOS USUARIOS EN LA ELECCIÓN DE MATERIALES Y RECURSOS, ADAPTANDO LA AYUDA SEGÚN LAS NECESIDADES INDIVIDUALES DE CADA UNO. 3. APOYAR EN EL ACOMPAÑAMIENTO PERSONALIZADO A USUARIOS CON DISCAPACIDAD. 4. APOYAR A LOS USUARIOS EN EL PRÉSTAMO Y DEVOLUCIÓN DE MATERIALES BIBLIOGRÁFICOS. 5. APOYAR EN LA GESTIÓN DE PRÉSTAMO DE COMPUTADORES DE CONSULTA EN SALAS VIRTUALES. 6. APOYAR EN LA RESOLUCIÓN DE PROBLEMAS QUE PUEDAN SURGIR ENTRE LOS USUARIOS EN RELACIÓN CON EL USO DE LOS SERVICIOS O RECURSOS DE LA BIBLIOTECA. 7. APOYAR EN LA ORGANIZACIÓN DE COLECCIONES EN LAS ESTANTERÍAS PARA ASEGURAR SU ORDEN Y ACCESIBILIDAD Y APOYAR LAS JORNADAS DE INVENTARIOS. 8. APOYAR EN LA IDENTIFICACIÓN Y REPARACIÓN DE EJEMPLARES DETERIORADOS Y EN LA PREPARACIÓN DE MATERIALES ADQUIRIDOS POR COMPRA O DONACIÓN. 9. APOYAR EN LA PLANIFICACIÓN Y EJECUCIÓN DE EVENTOS CULTURALES. 10. APOYAR LA DIFUSIÓN DE SERVICIOS Y ACTIVIDADES DE LA BIBLIOTECA EN REDES SOCIALES. 11. APOYAR EN LA ELABORACIÓN DE INFORMES Y ESTADÍSTICAS. 12. APOYAR EN LA DIGITALIZACIÓN DE ARCHIVOS CORPES Y EN EL AUTOARCHIVO EN EL REPOSITORIO DIGITAL INSTITUCIONAL. 13. APOYAR EN LA SUPERVISIÓN DEL COMPORTAMIENTO DE LOS USUARIOS PARA MANTENER UN AMBIENTE DE ESTUDIO ADECUADO. 14. APOYAR EN EL SEGUIMIENTO DE RECURSOS BIBLIOGRÁFICOS PRESTADOS SIN DEVOLUCIÓN.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</si>
  <si>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CO1.REQ.6526995</t>
  </si>
  <si>
    <t>OAG-VAD-1109-2024</t>
  </si>
  <si>
    <t>https://community.secop.gov.co/Public/Tendering/OpportunityDetail/Index?noticeUID=CO1.NTC.6412272&amp;isFromPublicArea=True&amp;isModal=False</t>
  </si>
  <si>
    <t>FABIOLA DEL CARMEN ROSADO PERALTA</t>
  </si>
  <si>
    <t>CO1.REQ.6527305</t>
  </si>
  <si>
    <t>OAG-VAD-1108-2024</t>
  </si>
  <si>
    <t>https://community.secop.gov.co/Public/Tendering/OpportunityDetail/Index?noticeUID=CO1.NTC.6412346&amp;isFromPublicArea=True&amp;isModal=False</t>
  </si>
  <si>
    <t>ERICK MARTINEZ DIAZ</t>
  </si>
  <si>
    <t>CO1.REQ.6527122</t>
  </si>
  <si>
    <t>OPSP-VAD-1107-2024</t>
  </si>
  <si>
    <t>https://community.secop.gov.co/Public/Tendering/OpportunityDetail/Index?noticeUID=CO1.NTC.6412522&amp;isFromPublicArea=True&amp;isModal=False</t>
  </si>
  <si>
    <t>CLARIBEL VARGAS GUETTE</t>
  </si>
  <si>
    <t>LA PRESENTE ORDEN TIENE POR OBJETO: 1. BRINDAR ORIENTACIÓN A LOS USUARIOS SOBRE EL ACCESO A LOS SERVICIOS DE BIBLIOTECA. 2. APOYAR EL PROCESO DE FORMACIÓN DE USUARIOS SOBRE EL USO DE BASES DE DATOS ACADÉMICAS Y DE INVESTIGACIÓN, GESTORES BIBLIOGRÁFICOS, REPOSITORIO DIGITAL INSTITUCIONAL, ODILO, LEGANTO Y OTRAS HERRAMIENTAS. 3. APOYAR EL PROCESO DE PREPARACIÓN DE MATERIAL BIBLIOGRÁFICO FÍSICO PARA COLOCARLO AL SERVICIO DE LOS USUARIOS. 4. APOYAR EL PROCESO DE SELECCIÓN Y ADQUISICIONES DE MATERIAL BIBLIOGRÁFICO FÍSICO Y ELECTRÓNICO. 5. APOYAR LA CONSTRUCCIÓN Y ACTUALIZACIÓN DE CURSOS VIRTUALES OFRECIDOS POR LA BIBLIOTECA EN EL BLOQUE 10. 6. APOYAR EN LA DIGITALIZACIÓN DE ARCHIVOS CORPES Y EN EL AUTOARCHIVO EN EL REPOSITORIO DIGITAL INSTITUCIONAL. 7. APOYAR EN LA GESTIÓN DEL REPOSITORIO DIGITAL INSTITUCIONAL. 8. APOYAR EN LA GESTIÓN DE PRÉSTAMO DE COMPUTADORES DE CONSULTA EN SALAS VIRTUALES. 9. BRINDAR ASISTENCIA A LOS USUARIOS EN LA ELECCIÓN DE MATERIALES Y RECURSOS, ADAPTANDO LA AYUDA SEGÚN LAS NECESIDADES INDIVIDUALES DE CADA UNO. 10. APOYAR EN EL ACOMPAÑAMIENTO PERSONALIZADO A USUARIOS CON DISCAPACIDAD. 11. APOYAR EN LA RESOLUCIÓN DE PROBLEMAS QUE PUEDAN SURGIR ENTRE LOS USUARIOS EN RELACIÓN CON EL USO DE LOS SERVICIOS O RECURSOS DE LA BIBLIOTECA. 12. APOYAR EN LA PLANIFICACIÓN Y EJECUCIÓN DE EVENTOS CULTURALES. 13. APOYAR LA DIFUSIÓN DE SERVICIOS Y ACTIVIDADES DE LA BIBLIOTECA EN REDES SOCIALES. 14. APOYAR EN LA ELABORACIÓN DE INFORMES Y ESTADÍSTICAS.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</si>
  <si>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CO1.REQ.6526956</t>
  </si>
  <si>
    <t>OAG-VAD-1106-2024</t>
  </si>
  <si>
    <t>https://community.secop.gov.co/Public/Tendering/OpportunityDetail/Index?noticeUID=CO1.NTC.6412247&amp;isFromPublicArea=True&amp;isModal=False</t>
  </si>
  <si>
    <t>CARMEN VANESSA MENDEZ POLO</t>
  </si>
  <si>
    <t>CO1.REQ.6526695</t>
  </si>
  <si>
    <t>OAG-VAD-1105-2024</t>
  </si>
  <si>
    <t>https://community.secop.gov.co/Public/Tendering/OpportunityDetail/Index?noticeUID=CO1.NTC.6412328&amp;isFromPublicArea=True&amp;isModal=False</t>
  </si>
  <si>
    <t>ALFREDO JOSE DAZA VELEZ</t>
  </si>
  <si>
    <t>CO1.REQ.6526720</t>
  </si>
  <si>
    <t>OAG-VAD-1104-2024</t>
  </si>
  <si>
    <t>https://community.secop.gov.co/Public/Tendering/OpportunityDetail/Index?noticeUID=CO1.NTC.6407286&amp;isFromPublicArea=True&amp;isModal=False</t>
  </si>
  <si>
    <t>HEINER ALFONSO ARTEAGA CONDE</t>
  </si>
  <si>
    <t>LA PRESENTE ORDEN TIENE POR OBJETO: 1. DEFINIR, ELABORAR Y REVISAR LA ARQUITECTURA DE DESARROLLO DE LOS PROYECTOS (CASOS DE USO, BASES DE DATOS, CLASES, INTERFAZ DE USUARIO, MIGRACIÓN DE DATOS. 2. CONSTRUIR LOS PROTOTIPOS PARA LA EJECUCIÓN DE PRUEBAS A LOS PRODUCTOS SOFTWARE. 3. IMPLANTAR PRODUCTOS DE SOFTWARE TERMINADOS EN AMBIENTES DE PRODUCCIÓN PREVIAMENTE SELECCIONADOS. 4. INCORPORAR ELEMENTOS DE DISEÑO EXISTENTES 5. APLICAR GESTIÓN DE LA CONFIGURACIÓN PARA ACTUALIZAR CAMBIOS Y MANTENERLOS DEBIDAMENTE DOCUMENTADOS MEDIANTE LAS HERRAMIENTAS CORRESPONDIENTES. 6. REALIZAR REUNIONES PERIÓDICAS CON LOS EQUIPOS DE TRABAJO DE LOS PROYECTOS. 7. ESPECIFICAR REQUISITOS DE SOFTWARE EN FORMA DE HISTORIAS DE USUARIO.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</si>
  <si>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CO1.REQ.6523123</t>
  </si>
  <si>
    <t>OPSP-VAD-1103-2024</t>
  </si>
  <si>
    <t>https://community.secop.gov.co/Public/Tendering/OpportunityDetail/Index?noticeUID=CO1.NTC.6408000&amp;isFromPublicArea=True&amp;isModal=False</t>
  </si>
  <si>
    <t>HECTOR MARIO MOLINA RODRIGUEZ</t>
  </si>
  <si>
    <t>LA PRESENTE ORDEN TIENE POR OBJETO: 1. APOYAR CON LA ATENCIÓN AL PÚBLICO EN GENERAL QUE REQUIERA LOS SERVICIOS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LA REALIZACION DE LAS RENOVACIONES Y LEGALIZACIONES DE LOS CREDITOS ICETEX. 14. APOYAR EN LA REALIZACION DE LAS CONCILIACIONES DE LOS GIROS ENVIADOS POR ICETEX. 15. APOYAR EN LA ELABORACIÓN DE LOS RECAUDOS DE LOS GIROS ENVIADOS POR ICETEX ADEMAS DE LA VERIFICACIÓN Y DEPURACIÓN DE LOS LISTADOS PUBLICADOS POR ICETEX, ELABORACIÓN DE INFORMES CON LOS LISTADOS DE TODOS LOS ESTUDIANTES VINCULADOS EN LAS RESOLUCIONES, ELABORACIÓN DE CUENTAS POR MAYOR VALOR PARA REEMBOLSOS ESTUDIANTES O REINTEGROS ICETEX Y ELABORACIÓN DE ABONO A LAS LIQUIDACIONES. 16. APOYAR EN EL CARGUE EN PLATAFORMA DE ADMISIONES DE LOS PAZ Y SALVO DE CADA UNO DE LOS ESTUDIANTES A LOS QUE LE GIRA ICETEX. 17. APOYAR EN LA ORGANIZACIÓN, RELACIONAR Y ENTREGAR DOCUMENTACIÓN PARA EL ARCHIVO DE GESTIÓN. 18. APOYAR EN LA REVISION Y ENVIO DE CORREOS INSTITUCIONALES, PARA LAS ACTUALIZACIONES Y RENOVACIONES ICETEX, ENVIÓ DE CALENDARIOS, E INFORMACIÓN ENVIADA POR ICETEX DE SU INTERÉS, CARTERA VENCIDA, NOTIFICACIÓN DE PAGO POR MAYOR VALOR, VERIFICACIÓN DE CORREOS SOLICITANDO REEMBOLSO U OTRO REQUERIMIENTO, ADEMÁS DE LA VERIFICACIÓN DE LOS CORREOS DE LOS ESTUDIANTES QUE SOLICITADOR RENOVACIÓN EXTEMPORÁNEA . 19. APOYAREN EL ENVÍO DE REPORTE DE ABONOS Y CUENTAS POR COBRAR PARA EL RECAUDO, INFORMES RELACIONADOS A LOS ESTUDIANTES BENEFICIADOS BECA EQUIDAD, REPORTE DE PROYECCIÓN PRESUPUESTAL, INFORMES DE SEGUIMIENTO Y OTROS REQUERIMIENTOS, REPORTE DE ESTUDIANTES VINCULADOS AL PROGRAMA GENERACIÓN E EXCELENCIA. 20. APOYAR EN LA RECEPCIÓN DE DERECHOS DE PETICIÓN Y TUTELAS PARA EL ICETEX DONDE VINCULAN A LA UNIVERSIDAD DEL MAGDALENA. 21. APOYAR EN EL SEGUIMIENTO ACTA DE LIQUIDACIÓN DEL 7 DE FEBRERO DE 2006 DEL CONVENIO 12-0307 SUSCRITO ENTRE LA UNIVERSIDAD DEL MAGDALENA Y EL INSTITUTO COLOMBIANO DE CRÉDITO EDUCATIVO Y ESTUDIOS TÉCNICOS EN EL EXTERIOR, MARIANO OSPINA PÉREZ – ICETEX CÓDIGO 12-0213.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</si>
  <si>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CO1.REQ.6523138</t>
  </si>
  <si>
    <t>OPSP-VAD-1102-2024</t>
  </si>
  <si>
    <t>https://community.secop.gov.co/Public/Tendering/OpportunityDetail/Index?noticeUID=CO1.NTC.6408634&amp;isFromPublicArea=True&amp;isModal=False</t>
  </si>
  <si>
    <t>ANA ISABEL VALERA GUERRERO</t>
  </si>
  <si>
    <t>LA PRESENTE ORDEN TIENE POR OBJETO: 1. APOYAR CON LA ATENCIÓN AL PÚBLICO EN GENERAL QUE REQUIERA LOS SERVICIOS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MODALIDES. 14. REALIZAR ACOMPAÑAMIENTO A LOS EVENTOS INSTITUCIONALES EN LOS QUE SE REQUIERA FINANCIAMIENTO EN LA ADQUISIÓN DE SERVICIOS O PRODUCTOS COMO: FERIA DEL LIBRO, FERIA ARTESANAL, FERIA AGRICOLA, FERIA DE POSTGRADOS.15. APOYAR EN EL TRAMITE, ELABORACION Y SEGUIMIENTO DE LOS DESCUENTOS POR NOMINA. 16. APOYAR EN LA GENERACION DE ABONOS Y CUENTAS X COBRAR POR LOS DIFERENTES CONCEPTOS DESCONTADOS POR EL GRUPO DE NÓMINA MES A MES, LOS CUALES SE REPORTAN AL GRUPO DE TESORERIA PARA SU CORRESPONDIENTE RECAUDO. 17. APOYAR EN LA ELABORACIÓN DE CUENTAS POR COBRAR Y ABONOS A LAS LICENCIAS, INCAPACIDADES Y REPORTE DE LAS ARL SOLICITADAS POR EL GRUPO DE NÓMINA MES A MES. 18. APOYAR EN LA GENERACIÓN DE INFORMES MENSUALES CON EL REPORTE DE LOS DIFERENTES FONDOS (BICICLETA, COMPUTADOR, FORMACIÓN CIENTÍFICA) INFORME MENSUAL DEL ESTADO DE LAS CUENTAS POR COBRAR GENERADAS POR CONCEPTO DE LICENCIAS, INCAPACIDADES Y ARL.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</si>
  <si>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CO1.REQ.6523039</t>
  </si>
  <si>
    <t>OPSP-VAD-1101-2024</t>
  </si>
  <si>
    <t>https://community.secop.gov.co/Public/Tendering/OpportunityDetail/Index?noticeUID=CO1.NTC.6408601&amp;isFromPublicArea=True&amp;isModal=False</t>
  </si>
  <si>
    <t>GLORIA INES FLOREZ FONTALVO</t>
  </si>
  <si>
    <t>LA PRESENTE ORDEN TIENE POR OBJETO: 1. APOYAR CON LA ATENCIÓN AL PÚBLICO EN GENERAL QUE REQUIERA LOS SERVICIOS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MODALIDES. 14. REALIZAR ACOMPAÑAMIENTO A LOS EVENTOS INSTITUCIONALES EN LOS QUE SE REQUIERA FINANCIAMIENTO EN LA ADQUISIÓN DE SERVICIOS O PRODUCTOS COMO: FERIA DEL LIBRO, FERIA ARTESANAL, FERIA AGRICOLA, FERIA DE POSTGRADOS.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</si>
  <si>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CO1.REQ.6522449</t>
  </si>
  <si>
    <t>OPSP-VAD-1100-2024</t>
  </si>
  <si>
    <t>https://community.secop.gov.co/Public/Tendering/OpportunityDetail/Index?noticeUID=CO1.NTC.6407394&amp;isFromPublicArea=True&amp;isModal=False</t>
  </si>
  <si>
    <t>FANNEDIS FERNANDEZ JARABA</t>
  </si>
  <si>
    <t>LA PRESENTE ORDEN TIENE POR OBJETO: 1. APOYAR CON LA ATENCIÓN AL PÚBLICO EN GENERAL QUE REQUIERA LOS SERVICIOS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LA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MODALIDADES. 14. REALIZAR ACOMPAÑAMIENTO A LOS EVENTOS INSTITUCIONALES EN LOS QUE SE REQUIERA FINANCIAMIENTO EN LA ADQUISICIÓN DE SERVICIOS O PRODUCTOS COMO: FERIA DEL LIBRO, FERIA ARTESANAL, FERIA AGRÍCOLA, FERIA DE POSTGRADOS.15. APOYAR EN LA ACTUALIZACIÓN, GENERACIÓN Y ENVÍO DE RECIBOS DE PAGO DE ABONOS A DEUDA POR CONCEPTO DE DIPLOMADO, HOMOLOGACIONES, CRÉDITOS ACADÉMICOS PARA ESTUDIANTES NO REGULARES Y CRÉDITO A CORTO PLAZO ADEMÁS DE LOS ABONOS DE LOS ESTUDIANTES QUE HACEN PARTE DE LOS DIFERENTES CONVENIOS QUE TIENE LA UNIVERSIDAD (INFOTEP – SENA). 16. APOYAR EN LA ELABORACIÓN DE FACTURAS POR CONCEPTO DE LOS DIFERENTES CONCEPTOS DE VENTA DE SERVICIO COMO: LABORATORIO DE BIOLOGÍA MOLECULAR, AUTENTICACIONES, INSCRIPCIONES, READMISIÓN, EXCEDENTE DE DERECHO A GRADO, CURSOS DE IDIOMAS, HOMOLOGACIONES, CRÉDITOS VALIDADOS, RECONOCIMIENTO DE SABERES, EXONERACIÓN DE DERECHO A GRADO, VENTAS DE LIBROS (EDITORIAL UNIMAGDALENA), CRUCE DE CUENTAS CON LA EMPRESA ESSMAR POR EL SERVICIO DE ACUEDUCTO DE LAS DIFERENTES SEDES DE LA UNIVERSIDAD, CONTRATOS DE ARRENDAMIENTO QUE MANEJA LA UNIVERSIDAD CON LAS CAFETERÍAS, LA CABINA DEL BANCO OCCIDENTE Y LAS MÁQUINAS DISPENSADORAS DE SNACKS. 17. APOYAR EN LA GENERACIÓN DE FACTURA POR CONCEPTO DE VENTA DE INSUMOS DE LA CLÍNICA ODONTOLÓGICA. 18. APOYAR EN GENERACIÓN DE CUENTAS DE COBRO PARA ESTUDIANTES QUE PERTENECEN A LOS DIFERENTES CONVENIOS QUE TIENE SUSCRITO LA UNIVERSIDAD CON LAS ALCALDÍAS Y GOBERNACIONES DEL DEPARTAMENTO DEL MAGDALENA. 19. APOYAR EN LA GENERACIÓN DE INFORME DE PÓLIZAS DE CRÉDITOS PARA ALLIANZ EN LAS DIFERENTES MODALIDADES DE ESTUDIO EN LOS PERIODOS ACADÉMICOS. 20. APOYAR EN LA GENERACIÓN DE FACTURAS PARA RECAUDO DE LA DEVOLUCIÓN DE IVA A FAVOR DE LA UNIVERSIDAD EN LOS DIFERENTES BIMESTRES. 22. APOYAR EN LA RECEPCIÓN Y ENVÍO DE TÍTULOS VALORES PARA LOS ESTUDIANTES QUE REALIZAN FINANCIACIÓN POR HOMOLOGACIONES, CRÉDITOS ACADÉMICOS RECONOCIDOS, ESTUDIANTES NO REGULARES Y DIPLOMADOS, ADEMÁS DE LAS FACTURAS EMITIDAS A LA GOBERNACIÓN DEL MAGDALENA Y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</si>
  <si>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CO1.REQ.6522412</t>
  </si>
  <si>
    <t>OPSP-VAD-1099-2024</t>
  </si>
  <si>
    <t>https://community.secop.gov.co/Public/Tendering/OpportunityDetail/Index?noticeUID=CO1.NTC.6407161&amp;isFromPublicArea=True&amp;isModal=False</t>
  </si>
  <si>
    <t>MARIA ANGELICA IGUARAN GIRALDO</t>
  </si>
  <si>
    <t>LA PRESENTE ORDEN TIENE POR OBJETO: 1. APOYAR LA IMPLEMENTACIÓN DE LA ESTRATEGIA DE COMUNICACIONES DE LA OFICINA DE RELACIONES INTERINSTITUCIONALES. 2. APOYAR LA IMPLEMENTACIÓN DE LA ESTRATEGIA DE RELACIONAMIENTO CON DIVERSOS ACTORES DEL ENTORNO, EN EL MARCO DE UN ENFOQUE MULTIACTOR, PARA FORTALECER LOS DIVERSOS PROCESOS QUE ADELANTA LA ORI. 3. APOYAR EL DISEÑO E IMPLEMENTACIÓN DE ACCIONES PARA FORTALECER LA DIFUSIÓN DE OPORTUNIDADES A TRAVÉS DE LA GESTIÓN DE LAS REDES SOCIALES DE LA OFICINA. 4. APOYAR EN LA PREPARACIÓN, CUBRIMIENTO Y DIFUSIÓN DE LAS DISTINTAS ACTIVIDADES QUE LLEVE A CABO LA DEPENDENCIA. 5. APOYAR LA IMPLEMENTACIÓN DEL PROGRAMA EGRESADOS UNIMAGDALENA EN EL MUNDO.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</si>
  <si>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CO1.REQ.6522047</t>
  </si>
  <si>
    <t>OPSP-VAD-1098-2024</t>
  </si>
  <si>
    <t>https://community.secop.gov.co/Public/Tendering/OpportunityDetail/Index?noticeUID=CO1.NTC.6406780&amp;isFromPublicArea=True&amp;isModal=False</t>
  </si>
  <si>
    <t>GREISI MARIA BARRANCO MANOTAS</t>
  </si>
  <si>
    <t>LA PRESENTE ORDEN TIENE POR OBJETO: 1. IDENTIFICAR ENTIDADES PÚBLICAS QUE TENGAN LA OBLIGACIÓN DE LIQUIDAR, RETENER, DECLARAR Y PAGAR LAS CORRESPONDIENTE A LAS ESTAMPILLAS DEPARTAMENTALES, 2. RECOPILAR, CONSOLIDAR Y CONFRONTAR LA INFORMACIÓN DE LAS ENTIDADES PARA INICIAR EL PROCESO DE APOYO EN LA FISCALIZACION DE LAS ESTAMPILLAS DEPARTAMENTALES, Y ELABORAR EL EXPEDIENTE CON LAS NORMAS REQUERIDAS PARA TAL FIN. 3. VERIFICAR LAS DECLARACIONES DE RECAUDOS Y LIQUIDACIÓN DE LAS ENTIDADES, ASÍ COMO LOS PAGOS REALIZADOS POR LAS ENTIDADES RETENEDORAS Y LA RELACIÓN DE CONTRATOS SUSCRITOS. 4. CONFRONTAR LA INFORMACIÓN PROVISTA POR LA ENTIDAD VS LA INFORMACIÓN REMITIDA POR LA CONTRALORÍA DEPARTAMENTAL, DISTRITAL Y NACIONAL. 5. CONFRONTAR Y ANALIZAR LA INFORMACIÓN DEL AVANCE DE LAS AUDITORIAS REALIZADAS POR EL SUJETO ACTIVO (GOBERNACION DEL MAGDALENA) CONTRA LOS ARCHIVOS QUE REPOSAN EN LA OFICINA DE ESTAMPILLA. 6. ALIMENTAR LA MATRIZ DE CONTROL DE PAGOS A FIN DE LLEVAR EL ORDEN DE LOS RESULTADOS FINANCIEROS DE MANERA PERIODICA. 7. CLASIFICAR LA INFORMACIÓN FINANCIERA Y DOCUMENTAL A FIN DE REMITIRLA AL ABOGADO, QUIEN JUNTO CON EL PROFESIONAL ESPECIALIZADO SEÑALARÁN LAS ACCIONES A SEGUIR. 8. ADELANTAR LAS GESTIONES INSTRUIDAS POR EL PROFESIONAL ESPECIALIZADO UNA VEZ SE HUBIERE RECIBIDO RESPUESTA DE LA AMPLIACIÓN DE LA INFORMACIÓN SOLICITADA A LAS ENTIDADES. 9. CONFRONTAR LA INFORMACIÓN PROVISTA POR LA ENTIDAD VS LA INFORMACIÓN RECIBIDA A FIN DE ESTABLECER EL HALLAZGO DE TIPO FISCAL. 10. REALIZAR LAS ACTIVIDADES REQUERIDAS PARA EL DESARROLLO DE MESAS DE TRABAJO. 11. REALIZAR SEGUIMIENTO AL CUMPLIMIENTO DE LOS COMPROMISOS ADQUIRIDOS EN LAS MESAS DE TRABAJO. 12. INDICAR A LAS ENTIDADES RETENEDORAS LA INFORMACIÓN RELACIONADA CON EL PROCESO DE FISCALIZACION DE LAS ESTAMPILLAS DEPARTAMENTALES. 13. ASESORAR Y APOYAR EL DESARROLLO DE ACCIONES ENCAMINADAS AL PLAN DE MEJORAMIENTO DEL RECAUDO DE LOS RECURSOS Y LOS REGISTROS DE INFORMACIÓN DE LA ESTAMPILLA EN BENEFICIO DE LA UNIVERSIDAD. 14. ELABORAR Y EMITIR INFORME FINAL DE LAS ENTIDADES VERIFICADAS A LA COORDINACIÓN DE LA OFICINA. 16. ASISTIR A LAS REUNIONES, CAPACITACIONES Y MESAS DE TRABAJO PROGRAMADAS, PREVIO ACUERDO CON EL SUPERVISOR (A)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</si>
  <si>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CO1.REQ.6521823</t>
  </si>
  <si>
    <t>OPSP-VAD-1097-2024</t>
  </si>
  <si>
    <t>https://community.secop.gov.co/Public/Tendering/OpportunityDetail/Index?noticeUID=CO1.NTC.6406590&amp;isFromPublicArea=True&amp;isModal=False</t>
  </si>
  <si>
    <t>DANNA MELISSA CANTILLO LOPEZ</t>
  </si>
  <si>
    <t>CO1.REQ.6521274</t>
  </si>
  <si>
    <t>OAG-VAD-1096-2024</t>
  </si>
  <si>
    <t>https://community.secop.gov.co/Public/Tendering/OpportunityDetail/Index?noticeUID=CO1.NTC.6407318&amp;isFromPublicArea=True&amp;isModal=False</t>
  </si>
  <si>
    <t>1. ASISTIR A LA JORNADA DE INDUCCIÓN AL EQUIPO DE PSICÓLOGOS ENTREVISTADORES. 2. REALIZAR ENTREVISTA EN LA FASE I Y II, A LOS ASPIRANTES PARA EL INGRESO A LA UNIVERSIDAD DEL MAGDALENA PARA EL PERIODO ACADEMICO 2024-II, BAJO PREGUNTAS SEMIESTRUCTURADAS EN LAS CUALES MANIFIESTEN SUS ACTITUDES, APTITUDES, INTERESES Y VOCACIONALIDAD ANTE DETERMINADO PROGRAMA ACADEMICO. 3. ELABORAR INFORMES INDIVIDUALES POR ASPIRANTES EN FASE I Y II. 4. ELABORAR INFORMES POR PROGRAMA ASIGNADO DE LA REALIZACIÓN DE LAS ENTREVISTAS DE ADMISIÓN 2024-II.</t>
  </si>
  <si>
    <t>CO1.REQ.6522165</t>
  </si>
  <si>
    <t>OPSP-VAD-1095-2024</t>
  </si>
  <si>
    <t>https://community.secop.gov.co/Public/Tendering/OpportunityDetail/Index?noticeUID=CO1.NTC.6407102&amp;isFromPublicArea=True&amp;isModal=False</t>
  </si>
  <si>
    <t xml:space="preserve">JESUS DANIEL RODRIGUEZ VASQUEZ  </t>
  </si>
  <si>
    <t>LA PRESENTE ORDEN TIENE POR OBJETO: 1.APOYAR COMO REPORTERO GRÁFICO EN LAS ACTIVIDADES SOLICITADAS A LA DIRECCIÓN DE COMUNICACIONES DE LAS DIFERENTES DEPENDENCIAS DEL ALMA MATER, 2. REALIZAR ESTUDIOS CONCEPTUALES QUE REQUIERAN LAS DIRECTIVAS UNIVERSITARIAS Y PROPORCIONAR MATERIAL FOTOGRÁFICO UNA VEZ FINALIZADO CADA EVENTO PARA PONERLO A DISPOSICIÓN PARA SER UTILIZADOS EN LOS DIFERENTES CANALES O REDES. 3. REALIZAR TRABAJOS AUDIOVISUALES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FACEBOOK, TWITTER E INSTAGRAM Y EN LAS PANTALLAS UBICADAS EN DIFERENTES PUNTOS ESTRATÉGICOS DEL CAMPUS UNIVERSITARIOS, 4. APOYAR EN LA ELABORACIÓN DE VÍDEOS INSTITUCIONALES QUE REQUIERAN LAS DIFERENTES DEPENDENCIAS DE LA ALMA MATER. EN DINÁMICAS ESPECIALES DE LA UNIVERSIDAD COMO CONFERENCIAS MAGISTRALES, EVENTOS INSTITUCIONALES, GRADOS, ACTIVIDADES DEPORTIVAS Y CULTURALES DONDE SE REALICE CUBRIMIENTO.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</si>
  <si>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CO1.REQ.6521777</t>
  </si>
  <si>
    <t>OPSP-VAD-1094-2024</t>
  </si>
  <si>
    <t>https://community.secop.gov.co/Public/Tendering/OpportunityDetail/Index?noticeUID=CO1.NTC.6406396&amp;isFromPublicArea=True&amp;isModal=False</t>
  </si>
  <si>
    <t>SILENA PAOLA CASTILLA CONSTANTE</t>
  </si>
  <si>
    <t>LA PRESENTE ORDEN TIENE POR OBJETO: 1. APOYAR EN LA CREACIÓN DE CONTENIDOS CREATIVOS MENSUALES PARA APORTAR AL CRECIMIENTO Y A LA CONSOLIDACIÓN DE LA COMUNIDAD DIGITAL, A TRAVÉS DE LA RED SOCIAL DE TIKTOK DE LA UNIVERSIDAD DEL MAGDALENA. 2. REALIZAR TRABAJOS AUDIOVISUALES SEMANALES, SOBRE TEMAS INFORMATIVOS DE LA INSTITUCIÓN Y DE OFERTA ACADÉMICA, QUE SE PUBLICARÁN EN LAS REDES SOCIALES INSTITUCIONALES. 3. APOYAR AL EQUIPO DE REDES SOCIALES ADSCRITO A LA DIRECCIÓN DE COMUNICACIONES EN EL CUBRIMIENTO DE ACTIVIDADES ACADÉMICAS DE LAS DIFERENTES DEPENDENCIAS Y DE EVENTOS ESPECIALES, A TRAVÉS DE TOMA DE FOTOGRAFÍAS, GRABACIÓN Y EDICIÓN DE CONTENIDOS AUDIOVISUALES PARA REDES SOCIALES. 4. APOYAR EN LAS CAMPAÑAS ESTRATÉGICAS DIGITALES QUE APORTEN AL POSICIONAMIENTO Y FIDELIZACIÓN DE LA COMUNIDAD DIGITAL INSTITUCIONAL. 5. APOYAR EN LAS ESTRATEGIAS DE MARKETING DIGITAL PARA POTENCIALIZAR EL RECONOCIMIENTO DE LA MARCA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</si>
  <si>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CO1.REQ.6520970</t>
  </si>
  <si>
    <t>OPSP-VAD-1093-2024</t>
  </si>
  <si>
    <t>https://community.secop.gov.co/Public/Tendering/OpportunityDetail/Index?noticeUID=CO1.NTC.6406259&amp;isFromPublicArea=True&amp;isModal=False</t>
  </si>
  <si>
    <t>CLAUDIA MILENA KATIME ZUÑIGA</t>
  </si>
  <si>
    <t>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</si>
  <si>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CO1.REQ.6521084</t>
  </si>
  <si>
    <t>OPSP-VAD-1092-2024</t>
  </si>
  <si>
    <t>https://community.secop.gov.co/Public/Tendering/OpportunityDetail/Index?noticeUID=CO1.NTC.6406248&amp;isFromPublicArea=True&amp;isModal=False</t>
  </si>
  <si>
    <t>DANIELA VANESA VILLALBA CARDENAS</t>
  </si>
  <si>
    <t>LA PRESENTE ORDEN TIENE POR OBJETO: 1) APOYAR LA REALIZACIÓN DE LAS CONCILIACIONES BANCARIAS DE LAS CUENTAS ASIGNADAS DESDE LA OFICINA DE TESORERÍA. 2) APOYAR Y REVISAR POR CORTES SEMANALES LAS PARTIDAS QUE QUEDARON SIN RECAUDO DE LAS CUENTAS BANCARIAS DONDE SE REGISTRAN LAS VENTAS DE SERVICIOS EDUCATIVOS. 3) INFORMAR SOBRE LAS PARTIDAS CONCILIATORIAS AL GRUPO DE CONTABILIDAD, SOLICITAR AJUSTES CONTABLES SI ES NECESARIO Y HACER SEGUIMIENTO DEL REGISTRO EN SINAP DE LAS MISMAS. 4) DESCARGAR LOS COMPROBANTES DE EGRESO DE LOS PAGOS DE LAS ORDENES O RESOLUCIONES SOLICITADAS POR LAS UNIDADES ADMINISTRATIVAS. 5) APOYAR LA RECOPILACIÓN DE LA INFORMACIÓN Y EN LA ELABORACIÓN INFORMES SOLICITADOS POR EL SUPERVISOR DE LA ORDEN. 6) APOYAR EN EL TRÁMITE DE LAS SOLICITUDES ASIGNADAS DE LA VICERRECTORÍA DE EXTENSIÓN Y PROYECCIÓN SOCIAL. 7) APOYAR EN EL ARCHIVO DE LA DOCUMENTACIÓN TRAMITADA EN LOS MEDIOS TECNOLÓGICOS QUE SE DESIGNEN. 8) APOYAR LOS PROCESOS DE CIERRE DE VIGENCIAS RELACIONADOS A LAS ACTIVIDADES ADMINISTRATIVAS Y FINANCIERAS DE LA VICERRECTORÍA DE EXTENSIÓN Y PROYECCIÓN SOCIAL DESDE EL GRUPO DE TESORERÍA.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</si>
  <si>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CO1.REQ.6520938</t>
  </si>
  <si>
    <t>OPSP-VAD-1091-2024</t>
  </si>
  <si>
    <t>https://community.secop.gov.co/Public/Tendering/OpportunityDetail/Index?noticeUID=CO1.NTC.6406038&amp;isFromPublicArea=True&amp;isModal=False</t>
  </si>
  <si>
    <t>LA PRESENTE ORDEN TIENE POR OBJETO: PRESTAR SERVICIOS PROFESIONALES REQUERIDOS EN LA REALIZACIÓN DE LAS SIGUIENTES ACTIVIDADES ENMARCADAS EN EL DESARROLLO DE LOS PROYECTOS DE REGALÍAS: 1. APOYAR LA ADMINISTRACIÓN DE CUENTAS BANCARIAS Y CREACIÓN CUENTA BANCARIA DE TESORERÍA SISTEMA SPGR 2. APOYAR EN LA CREACIÓN, CONFIRMACIÓN Y APROBACIÓN DE CUENTA BANCARIA DE TERCEROS CON EL BANCO DE LA REPÚBLICA SISTEMA SPGR. 3. APOYAR EN LA REVISIÓN DEL CAMBIO DE ESTADO DE CUENTAS BANCARIAS EN EL SISTEMA DE PRESUPUESTO Y GIRO DE REGALÍAS (SPGR). 4. APOYAR EN LA REVISIÓN DE DOCUMENTOS SOPORTE DE LAS ÓRDENES DE PAGO 5. REALIZAR ENDOSO DE ÓRDENES DE PAGOS POR ANTICIPOS Y CESIÓN DE DERECHOS EN EL SPGR. 6. APOYAR LA ELABORACIÓN DE ÓRDENES DE PAGOS PRESUPUESTALES Y NO PRESUPUESTALES DE DEDUCCIONES Y AUTORIZAR GIROS EN EL SPGR. 7. REVISAR REINTEGROS DE VIGENCIAS ANTERIORES EN EL SPGR 8. APOYAR EN LA ELABORACIÓN DE REINTEGROS DE ÓRDENES DE PAGO NO PRESUPUESTAL EN EL SPGR. 9. APOYAR EN LA RECEPCIÓN Y PROGRAMACIÓN PARA PAGO LAS OBLIGACIONES PRESUPUESTALES CON CARGO A RECURSOS DE REGALÍAS EN EL SINAP 10. APOYAR EN LA ELABORACIÓN DE LOS COMPROBANTES DE EGRESOS DE LAS OBLIGACIONES CON CARGO A RECURSOS DE REGALÍAS EN EL SINAP 11. APOYAR EN LA REVISIÓN DE CONCILIACIONES BANCARIAS 12. ELABORAR INFORMES DE PARTIDAS CONCILIATORIAS 13. REALIZAR EL REGISTRO DE CUENTAS BANCARIAS EN EL PORTAL SIIF NACION. 14. APOYAR EN LA ELABORACIÓN DE ÓRDENES DE PAGO EN SIIF NACION. 15. APOYAR EN LA ELABORACIÓN DE LOS INFORMES DE CIERRE FINANCIERO DE LA TESORERÍA.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</si>
  <si>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CO1.REQ.6520680</t>
  </si>
  <si>
    <t>OPSP-VAD-1090-2024</t>
  </si>
  <si>
    <t>https://community.secop.gov.co/Public/Tendering/OpportunityDetail/Index?noticeUID=CO1.NTC.6405934&amp;isFromPublicArea=True&amp;isModal=False</t>
  </si>
  <si>
    <t>LAURA ESTEFANIA ORTIZ OLIVEROS</t>
  </si>
  <si>
    <t>LA PRESENTE ORDEN TIENE POR OBJETO: 1. APOYAR EN LA RECEPCIÓN DE LA DOCUMENTACIÓN REQUERIDA A LOS NUEVOS ESTUDIANTES DE LAS DIFERENTES MODALIDADES DE LA UNIVERSIDAD DEL MAGDALENA 2. APOYAR EN LA ELABORACIÓN DE LOS INVENTARIOS DOCUMENTALES DE LOS ARCHIVOS QUE LE SEAN ASIGNADOS. 3. APOYAR LA ACTUALIZACIÓN DEL INVENTARIO DE ARCHIVO DOCUMENTAL DEL GRUPO DE ADMISIONES, REGISTRO Y CONTROL Y ACADÉMICO. 4. APOYAR EN LAS ACTIVIDADES DE REPROGRAFÍA QUE SEAN ESTABLECIDAS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</si>
  <si>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CO1.REQ.6520455</t>
  </si>
  <si>
    <t>OAG-VAD-1089-2024</t>
  </si>
  <si>
    <t>https://community.secop.gov.co/Public/Tendering/OpportunityDetail/Index?noticeUID=CO1.NTC.6405687&amp;isFromPublicArea=True&amp;isModal=False</t>
  </si>
  <si>
    <t>DIANA YISELA GAMEZ VELASQUEZ</t>
  </si>
  <si>
    <t>CO1.REQ.6520197</t>
  </si>
  <si>
    <t>OPSP-VAD-1088-2024</t>
  </si>
  <si>
    <t>https://community.secop.gov.co/Public/Tendering/OpportunityDetail/Index?noticeUID=CO1.NTC.6405714&amp;isFromPublicArea=True&amp;isModal=False</t>
  </si>
  <si>
    <t>STEVEN DANIEL CODINA CANTILLO</t>
  </si>
  <si>
    <t>LA PRESENTE ORDEN TIENE POR OBJETO: 1. APOYAR EN LA PARTICIPACIÓN DE EVENTOS ACADÉMICOS, CIENTÍFICOS, ARTÍSTICOS, CULTURALES, DEPORTIVOS, DE SALUD Y DESARROLLO HUMANO DENTRO Y FUERA DEL LUGAR HABITUAL DE LA EJECUCIÓN DE LAS ACTIVIDADES. 2. APOYAR AL SUPERVISOR EN LA ACTUALIZACIÓN DEL INVENTARIO DE LOS EQUIPOS E INSUMOS DEL CENTRO DE LIDERAZGO Y GARANTIZAR EL BUEN USO DE LOS MISMOS. 3. APOYAR EN LA SUPERVISIÓN DE LOS ESPACIOS DEL CENTRO DE LIDERAZGO. 4. PRESENTAR INFORMES OPORTUNAMENTE AL SUPERVISOR SOBRE LAS ACTIVIDADES DESARROLLADAS, EL INFORME DEBE TENER COMO ANEXO LAS ESTADÍSTICAS SOBRE LOS SERVICIOS PRESTADOS, DEBIDAMENTE SOPORTADOS Y LOS FORMATOS DE REGISTROS RESPECTIVOS. 5. APOYAR EN LA ORGANIZACIÓN, ARCHIVO Y REDACCIÓN DE INFORMES Y/O DOCUMENTOS CORRESPONDIENTES AL ÁREA DE CONTRATACIÓN Y FINANCIERA DE BIENESTAR UNIVERSITARIO. 6. APOYAR EN LA PARTICIPACIÓN DE LOS DIFERENTES EVENTOS REALIZADOS POR LA DIRECCIÓN DE BIENESTAR UNIVERSITARIO: BIENVENIDA A LOS ESTUDIANTES Y DÍA DE LA FAMILIA.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</si>
  <si>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CO1.REQ.6520251</t>
  </si>
  <si>
    <t>OAG-VAD-1087-2024</t>
  </si>
  <si>
    <t>https://community.secop.gov.co/Public/Tendering/OpportunityDetail/Index?noticeUID=CO1.NTC.6405369&amp;isFromPublicArea=True&amp;isModal=False</t>
  </si>
  <si>
    <t>NATALIA MARIA LARA SAMPAYO</t>
  </si>
  <si>
    <t>LA PRESENTE ORDEN TIENE POR OBJETO: 1. PRESENTAR SEMESTRALMENTE PLAN DE TRABAJO DE ACTIVIDADES A DESARROLLAR, DETALLANDO OBJETIVOS, FECHAS, METODOLOGÍA, METAS, INDICADORES ACORDES CON LAS DIRECTRICES IMPARTIDAS POR EL COORDINADOR (A) DEL ÁREA QUE DÉ RESPUESTA A LAS ACTIVIDADES PARA LAS CUALES FUE CONTRATADA. 2. APOYAR LA COORDINACIÓN Y GENERACIÓN DE ESPACIOS DE PARTICIPACIÓN ESTUDIANTIL, EN VIRTUD DE PROMOVER LOS TEMAS RELACIONADOS EN FAVOR DE LA FAUNA DE LA UNIVERSIDAD. 3. REALIZAR SEGUIMIENTO E INCENTIVAR EL BUEN COMPORTAMIENTO DE LA COMUNIDAD UNIVERSITARIA HACÍA LOS ANIMALES Y LA FAUNA DE LA UNIVERSIDAD MAGDALENA. 4. APOYAR EN LA CREACIÓN, FOMENTO, COORDINACIÓN E IMPLEMENTACIÓN DE PROGRAMAS DE CAPACITACIÓN Y EDUCACIÓN ANIMAL GENERANDO CONCIENCIA Y CULTURA UNIVERSITARIA PARA RESPETAR LA VIDA DE LOS ANIMALES DE ACUERDO CON LO ESTABLECIDO EN LA LEY 84 DE 1989 “ESTATUTO NACIONAL DE PROTECCIÓN Y BIENESTAR ANIMAL”, LA LEY 1774 DEL 2016 Y DEMÁS NORMATIVAS. 5. APOYAR EN LA IMPLEMENTACIÓN DE ALIANZAS CON ENTIDADES PÚBLICAS Y PRIVADAS QUE MANEJEN EL CONCEPTO PARA EL BIENESTAR ANIMAL Y HUMANO GARANTIZANDO LA PROTECCIÓN ANIMAL DE LA UNIVERSIDAD DEL MAGDALENA. 6. APOYAR LA DIRECCIÓN DE PROYECTOS INNOVADORES PARA LA REALIZACIÓN DE PROYECTOS QUE TENGAN COMO EJE EL APROVECHAMIENTO DE LOS RESIDUOS EN LA DIRECCIÓN DE BIENESTAR UNIVERSITARIO. 7. APOYAR LAS ACTIVIDADES DEL PLAN INTEGRAL DE LOS RESIDUOS GENERADOS EN LA ATENCIÓN DE SALUD- PGIRASA DE BIENESTAR UNIVERSITARIO. 8. APOYAR LOS COLECTIVOS DE PROTECCIÓN Y DEFENSORÍA ANIMAL CON PROGRAMAS DE CAPACITACIÓN, ASESORÍA, TÉCNICA Y JURÍDICA PARA GARANTIZAR EL DESARROLLO DE SUS ACTIVIDADES. 9. ENTREGAR DE MANERA OPORTUNA Y BAJO SU RESPONSABILIDAD LOS INFORMES QUE SE LE SOLICITEN PARA SER PRESENTADOS A LA DIRECCIÓN, CON SOPORTES ESTADÍSTICOS. 10. APOYAR EN LA PARTICIPACIÓN DE LOS DIFERENTES EVENTOS REALIZADOS POR LA DIRECCIÓN DE BIENESTAR UNIVERSITARIO: BIENVENIDA A LOS ESTUDIANTES Y DÍA DE LA FAMILIA. 11.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</si>
  <si>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CO1.REQ.6520031</t>
  </si>
  <si>
    <t>OPSP-VAD-1086-2024</t>
  </si>
  <si>
    <t>https://community.secop.gov.co/Public/Tendering/OpportunityDetail/Index?noticeUID=CO1.NTC.6405348&amp;isFromPublicArea=True&amp;isModal=False</t>
  </si>
  <si>
    <t>WILMA JOSE PINTO CRISTHOFFER</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</si>
  <si>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</si>
  <si>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CO1.REQ.6520301</t>
  </si>
  <si>
    <t>OAG-VAD-1085-2024</t>
  </si>
  <si>
    <t>https://community.secop.gov.co/Public/Tendering/OpportunityDetail/Index?noticeUID=CO1.NTC.6405239&amp;isFromPublicArea=True&amp;isModal=False</t>
  </si>
  <si>
    <t>URILIS PAOLA FONTALVO ARIZA</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</si>
  <si>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14. APOYAR EL LEVANTAMIENTO DE INFORMACIÓN Y GENERACIÓN DE INFORMES DE ESTADO DE INFRAESTRUCTURA GESTIONADA POR REDAL.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</si>
  <si>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CO1.REQ.6519945</t>
  </si>
  <si>
    <t>OAG-VAD-1084-2024</t>
  </si>
  <si>
    <t>https://community.secop.gov.co/Public/Tendering/OpportunityDetail/Index?noticeUID=CO1.NTC.6405190&amp;isFromPublicArea=True&amp;isModal=False</t>
  </si>
  <si>
    <t>LA PRESENTE ORDEN TIENE POR OBJETO: 1. DISEÑAR Y ACOMPAÑAR EL RECORRIDO TURÍSTICO DE LOS VISITANTES DE LA CASA MUSEO GABRIEL GARCIA MARQUEZ. 2.APOYAR EL DISEÑO DE LA ESTRATEGIA DE DIVULGACIÓN DE LAS ACTIVIDADES CULTURALES DE LA CASA MUSEO GABRIEL GARCÍA MÁRQUEZ. 3. APOYAR EL DESARROLLO DE ACTIVIDADES CULTURALES DE LA CASA MUSEO GABRIEL GARCÍA MÁRQUEZ. 4. REALIZAR SEGUIMIENTO, CONSOLIDAR, ORGANIZAR, Y ENTREGAR OPORTUNAMENTE LOS INSUMOS REQUERIDOS PARA LA ELABORACIÓN DEL REPORTE DE LOS INDICADORES, RELACIONADA CON LAS ACCIONES, ACTIVIDADES Y VISITAS DE LA CASA MUSEO GABRIEL GARCIA MARQUEZ APORTANTES AL PROYECTO ASOCIADO DEL PLAN DE ACCIÓN DE LA VICERRECTORIA, PLAN DE DESARROLLO Y DEMÁS PLANES DE GESTIÓN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</si>
  <si>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CO1.REQ.6519384</t>
  </si>
  <si>
    <t>OAG-VAD-1083-2024</t>
  </si>
  <si>
    <t>https://community.secop.gov.co/Public/Tendering/OpportunityDetail/Index?noticeUID=CO1.NTC.6405213&amp;isFromPublicArea=True&amp;isModal=False</t>
  </si>
  <si>
    <t>GISELLE DE JESUS CUCUNUBA MANES</t>
  </si>
  <si>
    <t>LA PRESENTE ORDEN TIENE POR OBJETO: 1. REALIZAR CUBRIMIENTO DE FUENTES INSTITUCIONALES: SECRETARÍA GENERAL (PROCESOS LOGÍSTICOS) EN LA CELEBRACIÓN DE CEREMONIAS DE GRADUACIÓN, CONSEJO SUPERIOR, Y CONSEJO ACADÉMICO; VICERRECTORÍA ACADÉMICA; FACULTAD DE HUMANIDADES (PROGRAMA DE DERECHO, PROGRAMA DE CINE Y AUDIOVISUALES, PROGRAMA DE ANTROPOLOGÍA Y PROGRAMA DE HISTORIA Y PATRIMONIO). 2. REALIZAR EL DOSSIER DE PRENSA O SEGUIMIENTO WEB Y ESCRITO DE LUNES A DOMINGO, SOBRE LAS NOTICIAS PUBLICADAS EN LOS DIFERENTES MEDIOS LOCALES, REGIONALES Y/O NACIONALES SOBRE LA UNIVERSIDAD DEL MAGDALENA. 3. REALIZAR SEGUIMIENTO A LA EMISORA RADIO GALEÓN DE CARACOL DIARIAMENTE, CON EL FIN DE REGISTRAR LAS NOTICIAS PRESENTADAS SOBRE LA UNIVERSIDAD DEL MAGDALENA. 4. REALIZAR LOCUCIÓN DEL PROGRAMA DE RADIO DESDE EL CAMPUS, ENTRE UNA (1) Y DOS (2) VECES A LA SEMANA, MÍNIMO TRES (3) VECES AL MES, EMITIDO DE LUNES A VIERNES DE 7:00 A.M. A 8:00 A.M. POR LA EMISORA UNIMAGDALENA RADIO, REALIZAR NOTAS DE RADIO, DE LUNES A VIERNES, CON LIBRETO Y AUDIOS, SOBRE LAS NOVEDADES, EVENTOS E INFORMACIÓN DE LAS FUENTES INSTITUCIONALES, PARA LA TRANSMISIÓN DEL PROGRAMA DE RADIO DESDE EL CAMPUS EN LA EMISORA UNIMAGDALENA RADIO. 5. REDACTAR BOLETINES DE PRENSA SOBRE LAS NOVEDADES, EVENTOS E INFORMACIÓN DE LAS FUENTES INSTITUCIONALES. 6. APOYAR EL PROCESO DE ORGANIZACIÓN LOGÍSTICA DE EVENTOS DE LAS FUENTES INSTITUCIONALES. 7. ASISTIR A REUNIONES PREPARATORIAS. 8. ELABORAR LIBRETOS DE PRESENTACIÓN, ÓRDENES DEL DÍA Y PRECEDENCIA. 9. REALIZAR SEGUIMIENTO A SOLICITUDES DE INSUMOS Y ELEMENTOS PARA LOS EVENTOS. 10. PRESENTAR EVENTOS DE LAS FUENTES INSTITUCIONALES. 11. APOYAR LA ELABORACIÓN DE PIEZAS DE COMUNICACIÓN SOLICITADAS POR LAS FUENTES INSTITUCIONALES: PRODUCCIÓN DE VIDEOS. 12. APOYAR EL PROCESO DE SOLICITUD, REVISIÓN Y APROBACIÓN DISEÑOS DE BANNERS E INFOGRAFÍAS.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</si>
  <si>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CO1.REQ.6519848</t>
  </si>
  <si>
    <t>OPSP-VAD-1082-2024</t>
  </si>
  <si>
    <t>https://community.secop.gov.co/Public/Tendering/OpportunityDetail/Index?noticeUID=CO1.NTC.6405171&amp;isFromPublicArea=True&amp;isModal=False</t>
  </si>
  <si>
    <t>KEIMER KALETH BELTRAN CASTRO</t>
  </si>
  <si>
    <t>LA PRESENTE ORDEN TIENE POR OBJETO: 1. APOYAR A LA DIRECCIÓN DE COMUNICACIONES EN LA COORDINACIÓN DE REUNIONES GENERALES Y ESPECÍFICAS CON CADA UNA DE LAS DEPENDENCIAS Y/O ÁREAS ENCARGADAS DE LOS PROCESOS DE REALIZACIÓN DE LAS TRANSMISIONES. 2. APOYAR A LA DIRECCIÓN DE COMUNICACIONES EN LA ELABORACIÓN DE CRONOGRAMAS, HOJAS DE RUTA, RECORDATORIOS, CHECKLIST ACERCA DE LAS ACTIVIDADES A REALIZAR. 3. APOYAR A LA DIRECCIÓN DE COMUNICACIONES EN LA ELABORACIÓN DEL MINUTO A MINUTO DE LAS TRANSMISIONES CON LAS TEMÁTICAS Y APORTES DE LAS OTRAS DEPENDENCIAS. 4. APOYAR A LA DIRECCIÓN DE COMUNICACIONES EN LA REALIZACIÓN DE LOS SEGUIMIENTOS A LOS PROCESOS A DESARROLLAR EN LAS TRANSMISIONES. 5. APOYAR A LA DIRECCIÓN DE COMUNICACIONES EN LA VERIFICACIÓN QUE LOS PROTOCOLOS DE LOS EVENTOS A TRANSMITIR ESTÉN ALINEADOS CON LAS POLÍTICAS INSTITUCIONALES EN FAVOR DE LA BUENA IMAGEN Y ESTÉTICA DE LA UNIVERSIDAD. 6. APOYAR A LA DIRECCIÓN DE COMUNICACIONES EN LA RECOPILACIÓN VTR, PREGRABADOS, COMERCIALES INSTITUCIONALES (CONTENIDO A UTILIZAR EN LAS TRANSMISIONES). 7. APOYAR A LA DIRECCIÓN DE COMUNICACIONES EN LA REALIZACIÓN DE ACOMPAÑAMIENTO ESTADÍSTICO MENSUAL DE LAS ÁREAS Y/O DEPENDENCIAS ATENDIDAS Y LAS ACTIVIDADES QUE EN LOS EVENTOS SE REALICEN. 8. APOYAR A LA DIRECCIÓN DE COMUNICACIONES EN LA SUPERVISIÓN Y COORDINACIÓN DEL EQUIPO DE TRANSMISIONES, LOS CUALES SE DIFUNDEN EN DOS TIPOS DE CANALES, EXTERNOS E INTERNOS.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</si>
  <si>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CO1.REQ.6519825</t>
  </si>
  <si>
    <t>OPSP-VAD-1081-2024</t>
  </si>
  <si>
    <t>https://community.secop.gov.co/Public/Tendering/OpportunityDetail/Index?noticeUID=CO1.NTC.6404790&amp;isFromPublicArea=True&amp;isModal=False</t>
  </si>
  <si>
    <t>ROSA MARGARITA CAMARGO VASQUEZ</t>
  </si>
  <si>
    <t>LA PRESENTE ORDEN TIENE POR OBJETO: 1. APOYAR EN LA COORDINACIÓN, LA LOGÍSTICA Y LOS CUBRIMIENTOS PERIODÍSTICOS DE LAS FUENTES INSTITUCIONALES, COMO: RECTORÍA, LOS PROCESOS INFORMATIVOS DE SECRETARÍA GENERAL. 2. REALIZAR BOLETINES INFORMATIVOS DE PRENSA EXTERNOS E INTERNOS. 3. APOYAR EN EL MONITOREO DE RADIO, LOCUCIÓN Y REALIZACIÓN DE NOTAS DE RADIO PARA EL PROGRAMA INSTITUCIONAL DESDE EL CAMPUS AL AIRE. 4. REDACTAR NOTAS DE RADIO. 5. PRESENTAR EVENTOS INSTITUCIONALES. 6. REALIZAR MATERIAL AUDIOVISUAL PARA LOS CONTENIDOS DE REDES DE LA RECTORÍA. 7. APOYAR EN LA LOGÍSTICA Y PROTOCOLO PARA LOS EVENTOS A LOS QUE SEAN ASIGNADOS, GENERAR CONTENIDOS PARA REDES SOCIALES A PARTIR DE LOS CUBRIMIENTOS DE PRENSA. 8. APOYAR LA DIFUSIÓN DE INFORMACIÓN IMPORTANTE QUE SE GENERE DESDE LA UNIVERSIDAD HACIA LOS PÚBLICOS EXTERNOS. 9. REALIZAR Y REDACTAR LIBRETOS PARA LOS EVENTOS QUE ASÍ LO REQUIERAN. 10. APOYAR EN EL ENVÍO DE BOLETINES DE PRENSA A LOS DIFERENTES MEDIOS DE COMUNICACIÓN PARA SU POSTERIOR DIVULGACIÓN. 11. REDACTAR NOTICIAS PARA EMITIR EN DESDE EL CAMPUS TV.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</si>
  <si>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CO1.REQ.6519807</t>
  </si>
  <si>
    <t>OPSP-VAD-1080-2024</t>
  </si>
  <si>
    <t>https://community.secop.gov.co/Public/Tendering/OpportunityDetail/Index?noticeUID=CO1.NTC.6395804&amp;isFromPublicArea=True&amp;isModal=False</t>
  </si>
  <si>
    <t>YORSEK MANUEL ALFARO OROZCO </t>
  </si>
  <si>
    <t>LA PRESENTE ORDEN TIENE POR OBJETO: 1. ASISTIR A LA JORNADA DE INDUCCIÓN AL EQUIPO DE PSICÓLOGOS ENTREVISTADORES. 2. REALIZAR ENTREVISTA EN LA FASE I, A LOS ASPIRANTES PARA EL INGRESO A LA UNIVERSIDAD DEL MAGDALENA PARA EL PERIODO ACADEMICO 2024-II, BAJO PREGUNTAS SEMIESTRUCTURADAS EN LAS CUALES MANIFIESTEN SUS ACTITUDES, APTITUDES, INTERESES Y VOCACIONALIDAD ANTE DETERMINADO PROGRAMA ACADEMICO. 3. ELABORAR INFORMES INDIVIDUALES POR ASPIRANTES. 4. ELABORAR INFORMES POR PROGRAMA ASIGNADO Y DEMÁS ACTIVIDADES REQUERIDAS A LA REALIZACIÓN DE LAS ENTREVISTAS DE ADMISIÓN 2024-II. 5. PARTICIPAR EN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</si>
  <si>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CO1.REQ.6510067</t>
  </si>
  <si>
    <t>OPSP-VAD-1079-2024</t>
  </si>
  <si>
    <t>https://community.secop.gov.co/Public/Tendering/OpportunityDetail/Index?noticeUID=CO1.NTC.6395183&amp;isFromPublicArea=True&amp;isModal=False</t>
  </si>
  <si>
    <t>HERMIDES JEREZ BLANCO</t>
  </si>
  <si>
    <t>LAURA MARIA PEREZ RIQUETT</t>
  </si>
  <si>
    <t>LA PRESENTE ORDEN TIENE POR OBJETO: 1. APOYAR EN LA GESTIÓN DE LOS PROCEDIMIENTOS Y ACTIVIDADES DEL PROGRAMA DE ARQUEOLOGÍA PREVENTIVA (PAP) DE LA UNIVERSIDAD. 2. APOYAR EN LA ELABORACIÓN, APROBACIÓN Y EJECUCIÓN DE LOS PLANES DE MANEJO ARQUEOLÓGICO (PMA) DE LA UNIVERSIDAD. 3. APOYAR EN EL CONTROL Y SUPERVISIÓN DEL REGISTRO DE INFORMACIÓN ARQUEOLÓGICA RELACIONADA CON EL PAP. 4. APOYAR EN LA PLANIFICACIÓN DE LAS ACTIVIDADES DE LABORATORIO CORRESPONDIENTE AL REGISTRO, CATALOGACIÓN Y ANÁLISIS DE MATERIALES ARQUEOLÓGICOS OBTENIDOS DURANTE LA IMPLEMENTACIÓN DEL PAP. 5. PROYECTAR Y HACER SEGUIMIENTO A LAS COMUNICACIONES DIRIGIDAS Y RECIBIDAS POR Y ANTE EL INSTITUTO COLOMBIANO DE ANTROPOLOGÍA E HISTORIA (ICANH). 6. PARTICIPAR EN LAS REUNIONES DERIVADAS DE LA EJECUCIÓN DEL PAP Y LLEVAR EL REGISTRO DE ACTAS. 7. APOYAR LAS ACTIVIDADES DE CAMPO DE LAS DISTINTAS FASES DEL PAP. 8. GENERAR REPORTE DE AVANCES DE LAS DISTINTAS ACTIVIDADES DEL PAP. 9. APOYAR LA GESTIÓN DE AYUDANTES QUE PARTICIPAN EN EL PROGRAMA DE ARQUEOLOGÍA PREVENTIVA DE UNIMAGDALENA. 10. APOYAR EN LA SUPERVISIÓN DEL ESTADO DE EJECUCIÓN PRESUPUESTAL DEL PAP. 11. APOYAR LA CONSTRUCCIÓN DE INFORMES ESPECIALIZADOS DERIVADOS DE LAS DISTINTAS ACTIVIDADES RELACIONADAS CON EL PAP.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</si>
  <si>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CO1.REQ.6510133</t>
  </si>
  <si>
    <t>OPSP-VAD-1078-2024</t>
  </si>
  <si>
    <t>https://community.secop.gov.co/Public/Tendering/OpportunityDetail/Index?noticeUID=CO1.NTC.6395425&amp;isFromPublicArea=True&amp;isModal=False</t>
  </si>
  <si>
    <t>MIGUEL MARIANO TORRALVO PUERTA</t>
  </si>
  <si>
    <t>LA PRESENTE ORDEN TIENE POR OBJETO: 1. APOYAR EN LA ATENCIÓN BÁSICA, OPORTUNA Y ADECUADA EN CONSULTA COMO MÉDICO GENERAL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DISPONIBLES. 6.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7. APOYAR EN LA PARTICIPACIÓN DE LOS DIFERENTES EVENTOS REALIZADOS POR LA DIRECCIÓN DE BIENESTAR UNIVERSITARIO: BIENVENIDA A LOS ESTUDIANTES Y DÍA DE LA FAMILIA. 8.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</si>
  <si>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CO1.REQ.6510207</t>
  </si>
  <si>
    <t>OPSP-VAD-1077-2024</t>
  </si>
  <si>
    <t>https://community.secop.gov.co/Public/Tendering/OpportunityDetail/Index?noticeUID=CO1.NTC.6395073&amp;isFromPublicArea=True&amp;isModal=False</t>
  </si>
  <si>
    <t>HERNAN ALBERTO ROJAS CEBALLOS</t>
  </si>
  <si>
    <t>LA PRESENTE ORDEN TIENE POR OBJETO: 1. APOYAR EN EL DISEÑO, IMPLEMENTACIÓN Y EJECUCIÓN DE LAS ESTRATEGIAS DE PROMOCIÓN, DIFUSIÓN Y DIVULGACIÓN DEL ARTE Y DE LAS ACTIVIDADES DE CARÁCTER RECREATIVO, FORMATIVO Y REPRESENTATIVO PARA EL FORTALECIMIENTO DE LOS PROCESOS ARTÍSTICOS Y CULTURALES EN LA UNIVERSIDAD. 2. ASESORAR EL PROCESO DE PLANIFICACIÓN, DESARROLLO Y EJECUCIÓN DE CONCURSOS, FESTIVALES Y/O EVENTOS INTERNOS DONDE PARTICIPEN TODOS LOS MIEMBROS DE LA COMUNIDAD UNIVERSITARIA. 3. APOYAR LA PARTICIPACIÓN DE LA INSTITUCIÓN EN ACTIVIDADES, CONCURSOS, FESTIVALES Y/O EVENTOS EXTERNOS DEL ORDEN LOCAL, DEPARTAMENTAL, REGIONAL, NACIONAL E INTERNACIONAL, RESPETANDO LOS PRINCIPIOS Y VALORES INSTITUCIONALES. 4. APOYAR EL PROCESO DE SELECCIÓN DE LOS BACHILLERES ASPIRANTES A LOS CUPOS ARTISTAS OFRECIDOS POR LA INSTITUCIÓN. 5. DILIGENCIAR OPORTUNAMENTE DE TODOS LOS FORMATOS ESTABLECIDOS POR BIENESTAR UNIVERSITARIO EN EL SISTEMA DE GESTIÓN DE LA CALIDAD. 6. ENTREGAR OPORTUNAMENTE INFORMES ESTADÍSTICOS DE LAS ACTIVIDADES REALIZADAS, ASÍ COMO LAS PARTICIPACIONES DE LOS ESTAMENTOS UNIVERSITARIOS EN LAS MISMAS, PARA QUE SEAN SOMETIDAS A VERIFICACIÓN Y EVALUACIÓN DEL CUMPLIMIENTO DE LAS METAS PROPUESTAS EN SU PLAN DE TRABAJO. 7.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8. APOYAR EN LA PARTICIPACIÓN DE LOS DIFERENTES EVENTOS REALIZADOS POR LA DIRECCIÓN DE BIENESTAR UNIVERSITARIO: BIENVENIDA A LOS ESTUDIANTES Y DÍA DE LA FAMILIA.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</si>
  <si>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CO1.REQ.6509690</t>
  </si>
  <si>
    <t>OPSP-VAD-1076-2024</t>
  </si>
  <si>
    <t>https://community.secop.gov.co/Public/Tendering/OpportunityDetail/Index?noticeUID=CO1.NTC.6395216&amp;isFromPublicArea=True&amp;isModal=False</t>
  </si>
  <si>
    <t>CARMEN ELENA ROMERO RODRIGUEZ</t>
  </si>
  <si>
    <t>LA PRESENTE ORDEN TIENE POR OBJETO: 1. PRESTAR ASESORÍA Y APOYAR EN LA REVISIÓN DE LOS DOCUMENTOS PRECONTRACTUALES, CONTRACTUALES Y POSTCONTRACTUALES QUE LE SEAN TRASLADADOS DE LOS PROCESOS DE CONTRATACIÓN ADELANTADOS POR UNIMAGDALENA. 2. APOYAR EN LA PROYECCIÓN Y REVISIÓN DE MINUTAS DE CONTRATOS, CONVENIOS, PROCESOS DE CONVOCATORIAS, TÉRMINOS DE REFERENCIA, ACTOS ADMINISTRATIVOS, ACTAS DE INICIO, SUSPENSIÓN, REINICIO, FINAL, TERMINACIÓN Y LIQUIDACIÓN. 3. PROYECTAR RESPUESTAS A LAS PETICIONES QUE LE SEAN TRASLADADAS, CON EL FIN QUE LAS MISMAS SE RESUELVAN DENTRO DE LOS PLAZOS Y/O TÉRMINOS ESTABLECIDOS EN LA LEY. 4. EMITIR LOS CONCEPTOS JURÍDICOS QUE LE HAYAN SIDO TRASLADADOS Y QUE TENGAN RELACIÓN CON EL ÁMBITO DE COMPETENCIA DEL GRUPO DE CONTRATACIÓN. 5. ASESORAR, APOYAR Y PARTICIPAR EN LOS PROCESOS DE EVALUACIÓN JURÍDICA DE LAS PROPUESTAS QUE SE LLEGAREN A PRESENTAR EN LOS DIFERENTES PROCESOS CONTRACTUALES QUE ADELANTE UNIMAGDALENA. 6. ASESORAR Y APOYAR EL PROCESO DE REVISIÓN DE GARANTÍAS CONTRACTUALES PARA APROBACIÓN POR PARTE DEL ORDENADOR DEL GASTO. 7. ASESORAR Y APOYAR EN LOS PROCESOS ADMINISTRATIVOS Y/O DECLARATORIAS DE INCUMPLIMIENTO QUE SE ADELANTEN POR PARTE DE LOS ORDENADORES DEL GASTO A LOS CONTRATISTAS. 8. APOYAR EN LA REVISIÓN DE LA INFORMACIÓN CONTRACTUAL CARGADA EN LAS PLATAFORMAS DEL SIA OBSERVA- AUDITORIA, SECOP I Y II, ASÍ COMO DE EXPEDIENTES CONTRACTUALES DE PROCESOS QUE HAYAN SIDO ADELANTADOS POR LOS DIFERENTES ORDENADORES DEL GASTO DELEGADOS.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</si>
  <si>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CO1.REQ.6509850</t>
  </si>
  <si>
    <t>OPSP-VAD-1075-2024</t>
  </si>
  <si>
    <t>https://community.secop.gov.co/Public/Tendering/OpportunityDetail/Index?noticeUID=CO1.NTC.6393479&amp;isFromPublicArea=True&amp;isModal=False</t>
  </si>
  <si>
    <t>JAVIER JOSE MARTES VEGA</t>
  </si>
  <si>
    <t>CO1.REQ.6508070</t>
  </si>
  <si>
    <t>OPSP-VAD-1074-2024</t>
  </si>
  <si>
    <t>https://community.secop.gov.co/Public/Tendering/OpportunityDetail/Index?noticeUID=CO1.NTC.6393361&amp;isFromPublicArea=True&amp;isModal=False</t>
  </si>
  <si>
    <t>JOELYS YISETH  RODRIGUEZ GAMARRA</t>
  </si>
  <si>
    <t>LA PRESENTE ORDEN TIENE POR OBJETO: 1. APOYAR LA COORDINACIÓN Y SUPERVISIÓN DE LOS PROGRAMAS DE INTERCAMBIOS (MOVILIDAD SALIENTE): “CONEXIÓN GLOBAL” "DOBLE TITULACIÓN" "PROGRAMA SEMESTRE EN EL EXTERIOR" Y CCYK. 2. APOYAR EN LA PROMOCIÓN, REALIZACIÓN Y SEGUIMIENTO DE LAS CONVOCATORIAS. 3. ASESORAR A LOS ESTUDIANTES EN SUS PROCESOS DE MOVILIDAD SALIENTE EN LAS DIFERENTES ETAPAS DE LA REALIZACIÓN DEL INTERCAMBIO. 4. APOYAR EN EL SEGUIMIENTO A LA MOVILIDAD SALIENTE DE DOCENTES E INVESTIGADORES 5. APOYAR Y ASESORAR LAS CONVOCATORIAS PRIORITARIAS DE LA OFICINA EN LA LÍNEA DE MOVILIDAD SALIENTE.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</si>
  <si>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CO1.REQ.6508307</t>
  </si>
  <si>
    <t>OPSP-VAD-1073-2024</t>
  </si>
  <si>
    <t>https://community.secop.gov.co/Public/Tendering/OpportunityDetail/Index?noticeUID=CO1.NTC.6394564&amp;isFromPublicArea=True&amp;isModal=False</t>
  </si>
  <si>
    <t>LUISA MARIA GARCIA GUTIERREZ</t>
  </si>
  <si>
    <t>LA PRESENTE ORDEN TIENE POR OBJETO: 1. PRESTAR ASESORÍA, EMITIR LOS CONCEPTOS Y RESOLVER LAS CONSULTAS DE TIPO JURÍDICO EN TODAS LAS ÁREAS DEL DERECHO QUE LE SEAN SOLICITADOS. 2.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REPRESENTAR A LA UNIVERSIDAD DEL MAGDALENA COMO PARTE CIVIL EN LAS ACTUACIONES PENALES QUE SE ADELANTEN EN LA FISCALÍA GENERAL DE LA NACIÓN Y EN LOS JUZGADOS PENALES QUE ASÍ LO REQUIERAN. 5. RESOLVER LAS PETICIONES QUE SE LE HAGAN A LA UNIVERSIDAD DEL MAGDALENA DENTRO DE LOS PLAZOS Y/O TÉRMINOS ESTABLECIDOS EN LA LEY, QUE LE SEAN TRASLADADAS. 6. ELABORAR Y REVISAR ACTOS ADMINISTRATIVOS QUE REQUIERA LA UNIVERSIDAD DEL MAGDALENA Y QUE LE SEAN SOLICITADOS. 7. HACER SEGUIMIENTO A LOS DERECHOS DE PETICIÓN QUE DEBEN SER RESUELTOS POR OTRAS DEPENDENCIAS CUANDO ESTOS LE SEAN ASIGNADOS. 8. APOYAR Y ASESORAR AL GRUPO DE ATENCIÓN DE CASOS DE VIOLENCIA DE GÉNERO EN EL MARCO DE LO ESTABLECIDO EN EL PROTOCOLO PARA LA ATENCIÓN DE CASOS DE VIOLENCIA SEXUAL Y VIOLENCIA DE GÉNERO (ACUERDO SUPERIOR 010 DE 2019). 9. PRESTAR ASESORÍA Y ACOMPAÑAMIENTO JURÍDICO A LAS VÍCTIMAS DE CUALQUIER FORMA DE VIOLENCIA SEXUAL O DE GÉNERO QUE REPORTEN LOS CASOS ANTE LA UNIVERSIDAD DEL MAGDALENA. 10. PRESTAR ASESORÍA JURÍDICA A LAS FACULTADES ACADÉMICAS EN EL MARCO DE LOS PROCESOS DISCIPLINARIOS INICIADOS POR CONDUCTAS RELACIONADAS CON CUALQUIER TIPO DE VIOLENCIA SEXUAL O DE GÉNERO. 11. APOYAR A LA OFICINA ASESORA JURÍDICA EN LOS COMITÉS DE ÉTICA Y DE PROPIEDAD INTELECTUAL A LOS QUE SEA CITADO Y ASESORAR A ESTOS EN LAS TAREAS PROPIAS DEL MISMO. 12.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</si>
  <si>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CO1.REQ.6508032</t>
  </si>
  <si>
    <t>OPSP-VAD-1072-2024</t>
  </si>
  <si>
    <t>https://community.secop.gov.co/Public/Tendering/OpportunityDetail/Index?noticeUID=CO1.NTC.6393074&amp;isFromPublicArea=True&amp;isModal=False</t>
  </si>
  <si>
    <t>ANDREA CAROLINA CARDONA ARIAS</t>
  </si>
  <si>
    <t>LA PRESENTE ORDEN TIENE POR OBJETO: 1. APOYAR A LA DIRECCIÓN DE DESARROLLO ESTUDIANTIL EN LA CARACTERIZACIÓN PSICOSOCIAL DE LOS ESTUDIANTES NUEVOS QUE INGRESAN AL PROGRAMA TALENTO MAGDALENA. 2. APOYAR A LA DIRECCIÓN DE DESARROLLO ESTUDIANTIL EN EL PROCESO DE ADMISIÓN DEL PROGRAMA TALENTO MAGDALENA. 3. APOYAR A LA DIRECCIÓN DE DESARROLLO ESTUDIANTIL EN EL ACOMPAÑAMIENTO PSICOPEDAGÓGICO CON LOS ESTUDIANTES PERTENECIENTES AL PROGRAMA TALENTO MAGDALENA. 4. ASESORAR Y APOYAR A LA DIRECCIÓN DE DESARROLLO ESTUDIANTIL EN LA IMPLEMENTACIÓN DE TALLERES PSICOSOCIALES Y ATENCIONES INDIVIDUALES BUSCANDO GENERAR EN LA POBLACIÓN DE “TALENTO MAGDALENA” LA ADQUISICIÓN DE COMPETENCIAS QUE LE PERMITAN ADAPTARSE AL AMBIENTE UNIVERSITARIO. 5. PRESTAR LOS SERVICIOS PROFESIONALES PARA DESARROLLAR LAS ESTRATEGIAS DE ATENCIÓN Y ASESORÍA INDIVIDUAL A ESTUDIANTES DEL PROGRAMA TALENTO MAGDALENA. 6. APOYAR A LA DIRECCIÓN DE DESARROLLO ESTUDIANTIL EN LA ACTUALIZACIÓN DE LOS DOCUMENTOS, PROCESOS Y FORMATOS EN LA PLATAFORMA DEL PROGRAMA TALENTO MAGDALENA. 7. APOYAR A LA DIRECCIÓN DE DESARROLLO ESTUDIANTIL EN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APOYAR A LA DIRECCIÓN DE DESARROLLO ESTUDIANTIL EN EL ACOMPAÑAMIENTO, SEGUIMIENTO Y MONITOREO A LOS ESTUDIANTES IDENTIFICADOS EN RIESGO DE DESERCIÓN ESTUDIANTIL EN LA UNIVERSIDAD DEL MAGDALENA.10. ASESORAR Y APOYAR A LA DIRECCIÓN DE DESARROLLO ESTUDIANTIL EN LA PLANEACIÓN Y EJECUCIÓN DE ESTRATEGIAS DE PROMOCIÓN Y PREVENCIÓN DE CONDUCTAS DE RIESGO PARA EL CONSUMO DE SUSTANCIAS PSICOACTIVAS EN LOS ESTUDIANTES DE LA UNIVERSIDAD DEL MAGDALENA 11. APOYAR EL DILIGENCIAMIENTO OPORTUNO DE TODOS LOS FORMATOS ESTABLECIDOS POR LA DIRECCIÓN DE DESARROLLO ESTUDIANTIL Y EN EL SISTEMA DE GESTIÓN DE LA CALIDAD PARA EL REGISTRO DE LAS ACTIVIDADES QUE SE REALICEN DESDE EL SERVICIO QUE SE ORIENTA. 12. PRESENTAR INFORMES SEMANALES Y MENSUALES SOBRE LAS ACTIVIDADES DESARROLLADAS Y PLANTEADAS EN EL PLAN DE TRABAJO, PARA LA VERIFICACIÓN Y EL CUMPLIMIENTO DE LAS METAS PROPUESTAS. 13. APOYAR A LA DIRECCIÓN DE DESARROLLO ESTUDIANTIL EN EL DISEÑO DE MATERIAL DE ACOMPAÑAMIENTO VIRTUAL PARA LOS ESTUDIANTES DE LA UNIVERSIDAD DEL MAGDALENA. 14. APOYAR A LA DIRECCIÓN DE DESARROLLO ESTUDIANTIL EN EL PROCESO DE APLICACIÓN DE PRUEBAS PSICOTÉCNICAS QUE HACEN PARTE DEL SISTEMA DE ANÁLISIS, SEGUIMIENTO Y EVALUACIÓN A LA DESERCIÓN ESTUDIANTIL - SASED. 15. PRESENTAR EL PLAN DE TRABAJO DE ACTIVIDADES A DESARROLLAR, DETALLANDO OBJETIVOS, FECHAS, METODOLOGÍA, METAS, INDICADORES ACORDES CON LAS DIRECTRICES IMPARTIDAS POR EL DIRECTOR DE DESARROLLO ESTUDIANTIL QUE DÉ RESPUESTA A LAS ACTIVIDADES PARA LAS CUALES FUE CONTRATADA.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</si>
  <si>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CO1.REQ.6508011</t>
  </si>
  <si>
    <t>OPSP-VAD-1071-2024</t>
  </si>
  <si>
    <t>https://community.secop.gov.co/Public/Tendering/OpportunityDetail/Index?noticeUID=CO1.NTC.6393336&amp;isFromPublicArea=True&amp;isModal=False</t>
  </si>
  <si>
    <t>HERNAN JESUS LOPEZ LOPEZ</t>
  </si>
  <si>
    <t>LA PRESENTE ORDEN TIENE POR OBJETO: 1. APOYAR AL JEFE DE LA OFICINA ASESORA JURÍDICA EN LA UNIDAD DE PROYECTO PENSIONAL DE LA UNIVERSIDAD DEL MAGDALENA. 2. ADELANTAR LA REVISIÓN INTEGRAL DE LOS ACTOS ADMINISTRATIVOS EXPEDIDOS POR LA UNIVERSIDAD PARA OTORGAR PENSIONES, ASÍ COMO LA DEPURACIÓN JURÍDICA REQUERIDA QUE PERMITA CONSTATAR LA LEGALIDAD DE LOS RECONOCIMIENTOS PENSIONALES. 3. ANALIZAR LA LEGALIDAD, EL MONTO, LA ASIGNACIÓN DE LA PENSIÓN Y LA VALIDEZ DE LOS SOPORTES DOCUMENTALES, DE ACUERDO CON LO PRECEPTUADO EN EL ARTÍCULO 19 DE LA LEY 797 DE 2003 Y LAS NORMAS QUE LO MODIFIQUEN O COMPLEMENTEN DE LAS PENSIONES RECONOCIDAS POR LA UNIVERSIDAD. 4. EMITIR CONCEPTOS, RESOLVER CONSULTAS QUE EN MATERIA RELACIONADAS CON EL DERECHO LABORAL Y/O ADMINISTRATIVO QUE LE SEAN SOLICITADOS. 5. RESOLVER LAS PETICIONES QUE LLEGUEN A LA UNIDAD PENSIONAL DENTRO DE LOS PLAZOS Y/O TÉRMINOS ESTABLECIDOS EN LA LEY. 6. ATENDER Y HACER SEGUIMIENTO A LOS PROCEDIMIENTOS ADMINISTRATIVOS RELACIONADOS CON TEMAS PENSIONALES. 7. ASESORAR A LA OFICINA ASESORA JURÍDICA EN EL TRÁMITE DE LOS PROCESOS QUE SE INICIAN POR JURISDICCIÓN COACTIVA . 8. ASESORAR AL JEFE DE LA OFICINA JURÍDICA EN LAS DECISIONES QUE DEBEN ADOPTARSE CON RELACIÓN AL SANEAMIENTO PENSIONAL.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</si>
  <si>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CO1.REQ.6508126</t>
  </si>
  <si>
    <t>OPSP-VAD-1070-2024</t>
  </si>
  <si>
    <t>https://community.secop.gov.co/Public/Tendering/OpportunityDetail/Index?noticeUID=CO1.NTC.6393994&amp;isFromPublicArea=True&amp;isModal=False</t>
  </si>
  <si>
    <t>EDGARDO RAFAEL QUINTERO GUERRA</t>
  </si>
  <si>
    <t>LA PRESENTE ORDEN TIENE POR OBJETO: 1. APOYAR LAS ACTIVIDADES PARA FOMENTAR EN LOS EMPLEADOS Y PARTE INTERESADA DEL SG-SST ACTIVIDADES DE PROMOCIÓN Y PREVENCIÓN QUE CONCIENTICEN A LOS EMPLEADOS DE LA INSTITUCIÓN A INCORPORAR ESTILOS DE VIDA SALUDABLES. 2. BRINDAR ATENCIÓN BÁSICA EN CONSULTA COMO PSICÓLOGO EN EL SISTEMA DE GESTIÓN DE SEGURIDAD Y SALUD EN EL TRABAJO DESARROLLO EN LOS PROGRAMAS DE PREVENCIÓN Y PROMOCIÓN QUE LA UNIVERSIDAD LLEVE A CABO. 3. BRINDAR APOYO COMO PSICÓLOGO EN LOS PROGRAMAS DE PROMOCIÓN DE HÁBITOS Y ESTILOS DE VIDA SALUDABLES, RIESGO PSICOSOCIAL Y PREVENCIÓN DE LESIONES OSTEOMUSCULAR. 4. PRESENTAR INFORMES MENSUALES A LA DIRECCIÓN DE TALENTO HUMANO Y AL GRUPO INTERNO DE SEGURIDAD Y SALUD EN EL TRABAJO, CONFORME A LAS ACTIVIDADES DESARROLLADAS EN MATERIA DE PREVENCIÓN Y PROMOCIÓN DE LOS PROGRAMAS DE LOS CUALES ES APOYO. 5. ENTREGAR DE MANERA OPORTUNA LOS INFORMES QUE LE SEAN SOLICITADOS POR LA DIRECCIÓN DE TALENTO HUMANO Y EL GRUPO INTERNO DE SEGURIDAD Y SALUD EN EL TRABAJO EN MATERIA DE SU COMPETENCIA.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</si>
  <si>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CO1.REQ.6508806</t>
  </si>
  <si>
    <t>OPSP-VAD-1069-2024</t>
  </si>
  <si>
    <t>https://community.secop.gov.co/Public/Tendering/OpportunityDetail/Index?noticeUID=CO1.NTC.6393562&amp;isFromPublicArea=True&amp;isModal=False</t>
  </si>
  <si>
    <t>ALFONSO DAVID MIRANDA PAZ</t>
  </si>
  <si>
    <t>LA PRESENTE ORDEN TIENE POR OBJETO: 1. ASISTIR A LA JORNADA DE INDUCCIÓN AL EQUIPO DE PSICÓLOGOS ENTREVISTADORES. 2. REALIZAR ENTREVISTA EN LA FASE I, A LOS ASPIRANTES PARA EL INGRESO A LA UNIVERSIDAD DEL MAGDALENA PARA EL PERIODO ACADEMICO 2024-II, BAJO PREGUNTAS SEMIESTRUCTURADAS EN LAS CUALES MANIFIESTEN SUS ACTITUDES, APTITUDES, INTERESES Y VOCACIONALIDAD ANTE DETERMINADO PROGRAMA ACADEMICO. 3. ELABORAR INFORMES INDIVIDUALES POR ASPIRANTES. 4. ELABORAR INFORMES POR PROGRAMA ASIGNADO DE LA REALIZACIÓN DE LAS ENTREVISTAS DE ADMISIÓN 2024-II. 5. PARTICIPAR EN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</si>
  <si>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CO1.REQ.6508405</t>
  </si>
  <si>
    <t>OPSP-VAD-1068-2024</t>
  </si>
  <si>
    <t>https://community.secop.gov.co/Public/Tendering/OpportunityDetail/Index?noticeUID=CO1.NTC.6393093&amp;isFromPublicArea=True&amp;isModal=False</t>
  </si>
  <si>
    <t>MARIANNA KARINA SALAS PATERNINA</t>
  </si>
  <si>
    <t>LA PRESENTE ORDEN TIENE POR OBJETO: 1. APOYAR AL GRUPO INTERNO DE CONTRATACIÓN EN LA ELABORACIÓN DE LOS INFORMES QUE REQUIERA LA CONTRALORÍA GENERAL DE LA REPÚBLICA Y LA CONTRALORÍA DEPARTAMENTAL DEL MAGDALENA DEL PROCESO CONTRACTUAL LLEVADO POR LA VICERRECTORÍA ADMINISTRATIVA Y LA DIRECCIÓN ADMINISTRATIVA. 2. APOYAR AL GRUPO INTERNO DE CONTRATACIÓN EN EL CARGUE DE LA INFORMACIÓN EN LA PLATAFORMA SIA-OBSERVA DE LA AUDITORÍA GENERAL DE LA REPÚBLICA DE LOS CONTRATOS SUSCRITOS POR EL VICERRECTOR ADMINISTRATIVO. 3. APOYAR EN EL CARGUE Y ACTUALIZACIÓN DE INFORMACIÓN PRECONTRACTUAL, CONTRACTUAL Y POSTCONTRACTUAL EN LAS PLATAFORMAS DEL SIA OBSERVA , SECOP II Y SIGEP II DE LAS ÓRDENES SUSCRITAS POR EL VICERRECTOR ADMINISTRATIVO Y/O DIRECTOR ADMINISTRATIVO. 4. APOYAR AL GRUPO INTERNO DE CONTRATACIÓN EN LA ORGANIZACIÓN DEL ARCHIVO DIGITAL DE LAS ÓRDENES DE SERVICIOS PROFESIONALES Y DE APOYO A LA GESTIÓN SUSCRITAS POR EL VICERRECTOR ADMINISTRATIVO Y EL DIRECTOR ADMINISTRATIVO. 5. APOYAR EN LA REVISIÓN DE LA INFORMACIÓN CONTRACTUAL CARGADA EN LAS PLATAFORMAS DEL SIA OBSERVA AUDITORÍA, SIGEP II, SECOP I Y II. 6. RENDIR INFORMES MENSUALES O CUANDO EL SUPERVISOR ASÍ ́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</si>
  <si>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CO1.REQ.6508020</t>
  </si>
  <si>
    <t>OAG-VAD-1067-2024</t>
  </si>
  <si>
    <t>https://community.secop.gov.co/Public/Tendering/OpportunityDetail/Index?noticeUID=CO1.NTC.6393835&amp;isFromPublicArea=True&amp;isModal=False</t>
  </si>
  <si>
    <t>MARIA DE LOS ANGELES AMADOR BALLESTAS</t>
  </si>
  <si>
    <t>LA PRESENTE ORDEN TIENE POR OBJETO: 1. ASISTIR A LA JORNADA DE INDUCCIÓN AL EQUIPO DE PSICÓLOGOS ENTREVISTADORES. 2. REALIZAR ENTREVISTA EN LA FASE I Y II, A LOS ASPIRANTES PARA EL INGRESO A LA UNIVERSIDAD DEL MAGDALENA PARA EL PERIODO ACADEMICO 2024-II, BAJO PREGUNTAS SEMIESTRUCTURADAS EN LAS CUALES MANIFIESTEN SUS ACTITUDES, APTITUDES, INTERESES Y VOCACIONALIDAD ANTE DETERMINADO PROGRAMA ACADEMICO. 3. ELABORAR INFORMES INDIVIDUALES POR ASPIRANTES EN FASE I Y II. 4. ELABORAR INFORMES POR PROGRAMA ASIGNADO DE LA REALIZACIÓN DE LAS ENTREVISTAS DE ADMISIÓN 2024-II.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</si>
  <si>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CO1.REQ.6508718</t>
  </si>
  <si>
    <t>OPSP-VAD-1066-2024</t>
  </si>
  <si>
    <t>https://community.secop.gov.co/Public/Tendering/OpportunityDetail/Index?noticeUID=CO1.NTC.6395014&amp;isFromPublicArea=True&amp;isModal=False</t>
  </si>
  <si>
    <t>IVONE PAOLA ARIAS ALCOCER</t>
  </si>
  <si>
    <t>LA PRESENTE ORDEN TIENE POR OBJETO: 1. CONSOLIDAR LA INFORMACIÓN RELACIONADA CON LOS ESTUDIANTES BENEFICIADOS DE LAS DISTINTAS BECAS OFRECIDAS POR LA UNIVERSIDAD PARA POBLACIÓN CON VULNERABILIDAD SOCIOECONÓMICA. 2. PROYECTAR EL PRESUPUESTO DE PROGRAMAS DE BECAS ALMUERZOS Y REFRIGERIOS, INCLUSIÓN Y PERMANENCIA, REPRESENTANTES ESTUDIANTILES, AYUDANTÍAS ADMINISTRATIVAS Y ACADÉMICAS EN EXTENSIÓN. 3. APOYAR EN LA COORDINACIÓN, LA PLANEACIÓN, SEGUIMIENTO Y EJECUCIÓN DE PRESUPUESTO DE LOS PROGRAMAS DE ESTÍMULOS Y BECAS ESTUDIANTILES OFRECIDOS POR LA INSTITUCIÓN. 4. APOYAR EN LA COORDINACIÓN DE LOS DIFERENTES COMITÉS DE BECAS Y DEL PROGRAMA DE ALMUERZO Y REFRIGERIOS. 5. APOYAR EN LA COORDINACIÓN DE LA PLANEACIÓN, EJECUCIÓN Y SEGUIMIENTO DEL PROGRAMA DE ALMUERZO Y REFRIGERIOS GRATUITOS OFRECIDOS POR LA UNIVERSIDAD. 6. APOYAR EN LA ORGANIZACIÓN Y TRASFERENCIA DEL ARCHIVO DE LA DIRECCIÓN DE BIENESTAR UNIVERSITARIO. 7. PRESENTAR INFORMES OPORTUNAMENTE SOBRE LAS ACTIVIDADES DESARROLLADAS. 8. APOYAR LA IMPLEMENTACIÓN DE LAS ESTRATEGIAS DISEÑADAS PARA ACOMPAÑAR DE MANERA INTEGRAL A LOS ESTUDIANTES QUE HAGAN PARTE DEL PROGRAMA DE BECAS DE LA INSTITUCIÓN. 9. ATENDER A LOS MIEMBROS DE LA COMUNIDAD UNIVERSITARIA QUE REQUIERAN INFORMACIÓN SOBRE LOS DISTINTOS SERVICIOS DE BIENESTAR UNIVERSITARIO. 10. APOYAR EN LA COORDINACIÓN DE LA ATENCIÓN, SEGUIMIENTO Y CONTROL A TRAVÉS DE MEDIOS TECNOLÓGICOS, A LA COMUNIDAD UNIVERSITARIA QUE LO REQUIERA DE ACUERDO A SU ESPECIALIDAD. 11. APOYAR LA ACTUALIZACIÓN DE LA PÁGINA WEB DE BIENESTAR UNIVERSITARIO. 12. APOYAR EN LA CONSOLIDACIÓN DE ESTADÍSTICAS DEL ÁREA DE DESARROLLO HUMANO. 13. APOYAR A LA DIRECCIÓN DE BIENESTAR UNIVERSITARIO, EN LOS PROCESOS DE GESTIÓN DE CONTRATACIÓN Y TRÁMITES DE PAGO, ACTIVIDADES ADMINISTRATIVAS COMO LA ELABORACIÓN Y DESARROLLO DE INFORMES ESTADÍSTICOS Y FINANCIEROS RELACIONADOS CON EL PROCESO "BIENESTAR UNIVERSITARIO” DE CONFORMIDAD AL SISTEMA DE GESTIÓN INTEGRAL TENIENDO EN CUENTA LOS FUNDAMENTOS Y LINEAMIENTOS IMPARTIDOS POR EL GRUPO DE GESTIÓN DE LA CALIDAD. 14. APOYAR EN LA PARTICIPACIÓN DE LOS DIFERENTES EVENTOS REALIZADOS POR LA DIRECCIÓN DE BIENESTAR UNIVERSITARIO: BIENVENIDA A LOS ESTUDIANTES Y DÍA DE LA FAMILIA. 15.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</si>
  <si>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CO1.REQ.6509535</t>
  </si>
  <si>
    <t>OPSP-VAD-1065-2024</t>
  </si>
  <si>
    <t>https://community.secop.gov.co/Public/Tendering/OpportunityDetail/Index?noticeUID=CO1.NTC.6394734&amp;isFromPublicArea=True&amp;isModal=False</t>
  </si>
  <si>
    <t>LA PRESENTE ORDEN TIENE POR OBJETO: 1. COORDINAR EL PROCESO DE ENTREVISTAS DE LOS ASPIRANTES PARA EL INGRESO A LOS DISTINTOS PROGRAMAS ACADÉMICOS 2024 - II EN LA FASE I Y EN LA FASE II. 2. CONSTRUIR CUESTIONARIOS Y SELECCIÓN DE VARIABLES PARA APLICAR EN LAS ENTREVISTAS DE LOS ASPIRANTES A INGRESAR A LOS DISTINTOS PROGRAMAS ACADÉMICOS 2024 - II EN LA FASE I Y EN LA FASE II. 3. APOYAR LA LOGÍSTICA, ADMINISTRATIVA Y FINANCIERA DEL PROCESO DE ENTREVISTA EN LA FASE I Y EN LA FASE II. 3. REVISAR INFORMES FINALES DE LOS PSICÓLOGOS ENTREVISTADORES DE LA FASE I Y EN LA FASE II. 4. REALIZAR LA SOCIALIZACIÓN DEL PROCESO DE ENTREVISTAS A LOS PSICÓLOGOS QUE LAS DESARROLLARÁN. 5. PRESENTAR INFORME GENERAL DE LAS ENTREVISTAS A LOS ASPIRANTES ADMITIDOS EN EL PERIODO 2024-II A LAS DIRECCIONES DE PROGRAMAS.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</si>
  <si>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CO1.REQ.6509607</t>
  </si>
  <si>
    <t>OPSP-VAD-1064-2024</t>
  </si>
  <si>
    <t>https://community.secop.gov.co/Public/Tendering/OpportunityDetail/Index?noticeUID=CO1.NTC.6394557&amp;isFromPublicArea=True&amp;isModal=False</t>
  </si>
  <si>
    <t>MILAGRO DEL CARMEN PONCE MONTES</t>
  </si>
  <si>
    <t>LA PRESENTE ORDEN TIENE POR OBJETO: 1. PRESTAR ASESORÍA Y APOYAR EN LA REVISIÓN DE LOS DOCUMENTOS PRECONTRACTUALES, CONTRACTUALES Y POSCONTRACTUALES QUE LE SEAN TRASLADADOS DE LOS PROCESOS DE CONTRATACIÓN ADELANTADOS POR UNIMAGDALENA. 2. APOYAR EN LA PROYECCIÓN Y REVISIÓN DE MINUTAS DE CONTRATOS, CONVENIOS, PROCESOS DE CONVOCATORIAS, TÉRMINOS DE REFERENCIA, ACTOS ADMINISTRATIVOS, ACTAS DE INICIO, SUSPENSIÓN, REINICIO, FINAL, TERMINACIÓN Y LIQUIDACIÓN. 3. PROYECTAR RESPUESTAS A LAS PETICIONES QUE LE SEAN TRASLADADAS, CON EL FIN QUE LAS MISMAS SE RESUELVAN DENTRO DE LOS PLAZOS Y/O TÉRMINOS ESTABLECIDOS EN LA LEY. 4. EMITIR LOS CONCEPTOS JURÍDICOS QUE LE HAYAN SIDO TRASLADADOS Y QUE TENGAN RELACIÓN CON EL ÁMBITO DE COMPETENCIA DEL GRUPO DE CONTRATACIÓN. 5. ASESORAR, APOYAR Y PARTICIPAR EN LOS PROCESOS DE EVALUACIÓN JURÍDICA DE LAS PROPUESTAS QUE SE LLEGAREN A PRESENTAR EN LOS DIFERENTES PROCESOS CONTRACTUALES QUE ADELANTE UNIMAGDALENA. 6. ASESORAR Y APOYAR EL PROCESO DE REVISIÓN DE GARANTÍAS CONTRACTUALES PARA APROBACIÓN POR PARTE DEL ORDENADOR DEL GASTO. 7. APOYAR EN LA REVISIÓN DE LA INFORMACIÓN CONTRACTUAL CARGADA EN LAS PLATAFORMAS DEL SIA OBSERVA- AUDITORIA, SECOP I Y II, ASÍ COMO DE EXPEDIENTES CONTRACTUALES DE PROCESOS QUE HAYAN SIDO ADELANTADOS POR LOS DIFERENTES ORDENADORES DEL GASTO DELEGADOS.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</si>
  <si>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CO1.REQ.6509333</t>
  </si>
  <si>
    <t>OPSP-VAD-1063-2024</t>
  </si>
  <si>
    <t>https://community.secop.gov.co/Public/Tendering/OpportunityDetail/Index?noticeUID=CO1.NTC.6394484&amp;isFromPublicArea=True&amp;isModal=False</t>
  </si>
  <si>
    <t>CARMEN MILENA DELGADO LARA</t>
  </si>
  <si>
    <t>LA PRESENTE ORDEN TIENE POR OBJETO: 1. IDENTIFICAR ENTIDADES PÚBLICAS QUE TENGAN LA OBLIGACIÓN DE LIQUIDAR, RETENER, DECLARAR Y PAGAR LAS CORRESPONDIENTE A LAS ESTAMPILLAS DEPARTAMENTALES, 2. RECOPILAR, CONSOLIDAR Y CONFRONTAR LA INFORMACIÓN DE LAS ENTIDADES PARA INICIAR EL PROCESO DE APOYO EN LA FISCALIZACION DE LAS ESTAMPILLAS DEPARTAMENTALES, Y ELABORAR EL EXPEDIENTE CON LAS NORMAS REQUERIDAS PARA TAL FIN. 3. VERIFICAR LAS DECLARACIONES DE RECAUDOS Y LIQUIDACIÓN DE LAS ENTIDADES, ASÍ COMO LOS PAGOS REALIZADOS POR LAS ENTIDADES RETENEDORAS Y LA RELACIÓN DE CONTRATOS SUSCRITOS. 4. CONFRONTAR LA INFORMACIÓN PROVISTA POR LA ENTIDAD VS LA INFORMACIÓN REMITIDA POR LA CONTRALORÍA DEPARTAMENTAL, DISTRITAL Y NACIONAL. 5. CONFRONTAR Y ANALIZAR LA INFORMACIÓN DEL AVANCE DE LAS AUDITORIAS REALIZADAS POR EL SUJETO ACTIVO (GOBERNACION DEL MAGDALENA) CONTRA LOS ARCHIVOS QUE REPOSAN EN LA OFICINA DE ESTAMPILLA. 6. ALIMENTAR LA MATRIZ DE CONTROL DE PAGOS A FIN DE LLEVAR EL ORDEN DE LOS RESULTADOS FINANCIEROS DE MANERA PERIODICA. 7. CLASIFICAR LA INFORMACIÓN FINANCIERA Y DOCUMENTAL A FIN DE REMITIRLA AL ABOGADO, QUIEN JUNTO CON EL PROFESIONAL ESPECIALIZADO SEÑALARÁN LAS ACCIONES A SEGUIR. 8. ADELANTAR LAS GESTIONES INSTRUIDAS POR EL PROFESIONAL ESPECIALIZADO UNA VEZ SE HUBIERE RECIBIDO RESPUESTA DE LA AMPLIACIÓN DE LA INFORMACIÓN SOLICITADA A LAS ENTIDADES. 9. CONFRONTAR LA INFORMACIÓN PROVISTA POR LA ENTIDAD VS LA INFORMACIÓN RECIBIDA A FIN DE ESTABLECER EL HALLAZGO DE TIPO FISCAL. 10. REALIZAR LAS ACTIVIDADES REQUERIDAS PARA EL DESARROLLO DE MESAS DE TRABAJO. 11. REALIZAR SEGUIMIENTO AL CUMPLIMIENTO DE LOS COMPROMISOS ADQUIRIDOS EN LAS MESAS DE TRABAJO EN LA QUE HIZO PARTE. 12. INDICAR A LAS ENTIDADES RETEDORAS LA INFORMACIÓN RELACIONADA CON EL PROCESO DE FISCALIZACION DE LAS ESTAMPILLAS DEPARTAMENTALES. 13. ASESORAR Y APOYAR EL DESARROLLO DE ACCIONES ENCAMINADAS AL PLAN DE MEJORAMIENTO DEL RECAUDO DE LOS RECURSOS Y LOS REGISTROS DE INFORMACIÓN DE LA ESTAMPILLA EN BENEFICIO DE LA UNIVERSIDAD. 14. ELABORAR Y EMITIR INFORME FINAL DE LAS ENTIDADES VERIFICADAS A LA COORDINACIÓN DE LA OFICINA. 16. ASISTIR A LAS REUNIONES, CAPACITACIONES Y MESAS DE TRABAJO PROGRAMADAS, PREVIO ACUERDO CON EL SUPERVISOR (A)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</si>
  <si>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CO1.REQ.6509427</t>
  </si>
  <si>
    <t>OPSP-VAD-1062-2024</t>
  </si>
  <si>
    <t>https://community.secop.gov.co/Public/Tendering/OpportunityDetail/Index?noticeUID=CO1.NTC.6394467&amp;isFromPublicArea=True&amp;isModal=False</t>
  </si>
  <si>
    <t>GUSTAVO ENRIQUE CUAO CAMPO</t>
  </si>
  <si>
    <t>CO1.REQ.6509263</t>
  </si>
  <si>
    <t>OAG-VAD-1061-2024</t>
  </si>
  <si>
    <t>https://community.secop.gov.co/Public/Tendering/OpportunityDetail/Index?noticeUID=CO1.NTC.6394809&amp;isFromPublicArea=True&amp;isModal=False</t>
  </si>
  <si>
    <t>ALISON PAOLA LLANES LOBO</t>
  </si>
  <si>
    <t>LA PRESENTE ORDEN TIENE POR OBJETO: 1. FORMULAR, ELABORAR Y EJECUTAR UN PLAN DE CAPACITACIÓN DIRIGIDO A MUJERES GESTANTES Y MADRES EN LACTANCIA CON LA OPCIÓN DE PARTICIPACIÓN DEL PADRE O LA FAMILIA, DE ACUERDO CON LO ESTABLECIDO EN EL ART. 3 NUMERAL 3.2. 3.2.1. DE LA LEY 1823 DE 2017 Y EN LA RESOLUCIÓN N.º 2423 DE 2018 2. ASESORAR (PRESENCIAL EN SALA, VIRTUAL Y DOMICILIARIA) A MADRES EN ETAPA DE GESTACIÓN Y LACTANCIA EN TEMAS RELACIONADOS CON LA MATERNIDAD ANTES Y DESPUÉS DEL PARTO. 3. REALIZAR LA FORMULACIÓN DE PLANES DE OPERACIÓN DE LA SALA AMIGA DE LA FAMILIA LACTANTE Y APLICAR INSTRUMENTOS DE CHEQUEO DE ACUERDO CON LA RES. 2423/2018. 4. APOYAR EN LA COORDINACIÓN DEL CUMPLIMIENTO DE LAS RUTAS Y PROTOCOLOS PARA EL CORRECTO FUNCIONAMIENTO DE LA SALA AMIGA DE LA FAMILIA LACTANTE, COMO EL INGRESO, ESTANCIA Y EGRESO DE LAS MADRES, LA ADECUADA LIMPIEZA DE LOS UTENSILIOS. 5. APOYAR EN LA COORDINACIÓN DEL PROCESO DE ALMACENAMIENTO DE LA LECHE MATERNA EXTRAÍDA INMEDIATAMENTE SE COMPLETE EL PROCESO DE RECOLECCIÓN, REGISTRO Y ROTULACIÓN. 6. REALIZAR EL SEGUIMIENTO DE LAS ACTIVIDADES REALIZADAS POR LAS PRACTICANTES DE LA FACULTAD DE SALUD. 7. APOYAR EN LA PARTICIPACIÓN DE LOS DIFERENTES EVENTOS REALIZADOS POR LA DIRECCIÓN DE BIENESTAR UNIVERSITARIO, BIENVENIDA A LOS ESTUDIANTES, DÍA DE LA FAMILIA. 8. APOYAR EN LA PARTICIPACIÓN DE EVENTOS ACADÉMICOS, CIENTÍFICOS, ARTÍSTICOS, CULTURALES, DEPORTIVOS, DE SALUD Y DESARROLLO HUMANO DENTRO Y FUERA DEL LUGAR HABITUAL DE LA EJECUCIÓN DE LAS ACTIVIDADES. 9. PRESENTAR PLAN DE TRABAJO DE ACTIVIDADES A DESARROLLAR, DETALLANDO OBJETIVOS, FECHAS, METODOLOGÍA, METAS, INDICADORES ACORDES CON LAS DIRECTRICES IMPARTIDAS POR EL DIRECTOR DE BIENESTAR Y EL COORDINADOR (A) DEL ÁREA QUE DÉ RESPUESTA A LAS ACTIVIDADES PARA LAS CUALES FUE CONTRATADA.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</si>
  <si>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CO1.REQ.6509000</t>
  </si>
  <si>
    <t>OPSP-VAD-1060-2024</t>
  </si>
  <si>
    <t>https://community.secop.gov.co/Public/Tendering/OpportunityDetail/Index?noticeUID=CO1.NTC.6394430&amp;isFromPublicArea=True&amp;isModal=False</t>
  </si>
  <si>
    <t xml:space="preserve">ROSA ALEJANDRA FUENTES MARIO </t>
  </si>
  <si>
    <t>LA PRESENTE ORDEN TIENE POR OBJETO: 1. ASISTIR A LA JORNADA DE INDUCCIÓN AL EQUIPO DE PSICÓLOGOS ENTREVISTADORES. 2. REALIZAR ENTREVISTA EN LA FASE I Y II, A LOS ASPIRANTES PARA EL INGRESO A LA UNIVERSIDAD DEL MAGDALENA PARA EL PERIODO ACADÉMICO 2024-II, BAJO PREGUNTAS SEMIESTRUCTURADAS EN LAS CUALES MANIFIESTEN SUS ACTITUDES, APTITUDES, INTERESES Y VOCACIONALIDAD ANTE DETERMINADO PROGRAMA ACADÉMICO. 3. ELABORAR INFORMES INDIVIDUALES POR ASPIRANTES EN FASE I Y II. 4. ELABORAR INFORMES POR PROGRAMA ASIGNADO Y DEMÁS ACTIVIDADES REQUERIDAS A LA REALIZACIÓN DE LAS ENTREVISTAS DE ADMISIÓN 2024-II.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</si>
  <si>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CO1.REQ.6509063</t>
  </si>
  <si>
    <t>OPSP-VAD-1059-2024</t>
  </si>
  <si>
    <t>https://community.secop.gov.co/Public/Tendering/OpportunityDetail/Index?noticeUID=CO1.NTC.6394316&amp;isFromPublicArea=True&amp;isModal=False</t>
  </si>
  <si>
    <t>JESUS DAVID GARCIA COGOLLOS</t>
  </si>
  <si>
    <t>CO1.REQ.6508855</t>
  </si>
  <si>
    <t>OPSP-VAD-1058-2024</t>
  </si>
  <si>
    <t>https://community.secop.gov.co/Public/Tendering/OpportunityDetail/Index?noticeUID=CO1.NTC.6393867&amp;isFromPublicArea=True&amp;isModal=False</t>
  </si>
  <si>
    <t>INGRID JOHANA COQUIES PACHECO </t>
  </si>
  <si>
    <t>LA PRESENTE ORDEN TIENE POR OBJETO: 1. APOYAR LA PLANEACIÓN, EJECUCIÓN Y SEGUIMIENTO DE LAS ACTIVIDADES ACADÉMICOADMINISTRATIVAS Y PROYECTOS DEL PROGRAMA. 2. APOYAR EN LA ELABORACIÓN DE COMUNICACIONES, ACTOS ADMINISTRATIVOS, DOCUMENTOS E INFORMES DE GESTIÓN. 3. APOYAR EN LA PROYECCIÓN, DESARROLLO, RECOMENDACIÓN Y EJECUCIÓN DE ACCIONES QUE PERMITAN MEJORAR LA GESTIÓN DE LOS SERVICIOS A CARGO DEL PROGRAMA. 4. APOYAR EN LOS PROCESOS DE REGISTRO, ANÁLISIS Y PROCESAMIENTO DE BASES DE DATOS Y ESTADÍSTICAS DEL PROGRAMA. 5. APOYAR EN LOS PROCESOS CONTRACTUALES A CARGO DE LA DEPENDENCIA Y LOS INSTITUCIONALES QUE REQUIERAN SU APOYO. 6. APOYAR EN LA UTILIZACIÓN, ACTUALIZACIÓN Y PROTECCIÓN DE LOS REGISTROS EN LOS SISTEMAS DE INFORMACIÓN ASOCIADOS A SUS ACTIVIDADES. 7. APOYAR EN LA ADMINISTRACIÓN Y VERIFICACIÓN DEL CUMPLIMIENTO DE LOS PROCEDIMIENTOS, PROTOCOLOS, GUÍAS Y AGENDAS DISEÑADOS PARA EL ÓPTIMO FUNCIONAMIENTO DEL PROGRAMA. 8. APOYAR EN LA PROYECCIÓN, RADICACIÓN Y GESTIÓN DE LAS COMUNICACIONES INTERNAS Y EXTERNAS DEL PROGRAMA. 9. APOYAR EN LA ACTUALIZACIÓN DEL ARCHIVO DE GESTIÓN DEL PROGRAMA Y VELAR POR SU ADECUADO USO Y CONSERVACIÓN, CUMPLIENDO CON LAS NORMAS Y PROCEDIMIENTOS DISPUESTOS PARA TAL FIN. 10. APOYAR EN LA ADMINISTRACIÓN Y ACTUALIZACIÓN DEL INVENTARIO DE BIENES, MATERIALES E INSUMOS DE LA DEPENDENCIA, VERIFICANDO SU EFICIENTE Y ADECUADO USO, ASÍ COMO ELABORAR Y PRESENTAR LOS INFORMES RESPECTIVOS. 11. APOYAR EN EL DISEÑO Y MEDICIÓN DE INDICADORES DE GESTIÓN DEL ÁREA DE SU COMPETENCIA. 12. APOYAR LA ELABORACIÓN Y PRESENTACIÓN DE RESULTADOS DE LA GESTIÓN DEL PROGRAMA. 13. APOYAR EN LA ADECUADA Y OPORTUNA, ATENCIÓN AL USUARIO, EN LA PRESTACIÓN DE SERVICIOS. 14. INFORMAR OPORTUNAMENTE SOBRE SITUACIONES QUE AFECTEN EL DESARROLLO DE LAS ACTIVIDADES DEL PROGRAMA. 15. APOYAR EN LA ATENCIÓN OPORTUNA Y ADECUADA DE LAS PETICIONES, QUEJAS, RECLAMOS Y SUGERENCIAS, RELACIONADAS CON LOS SERVICIOS DEL PROGRAMA. 16. APOYAR EL CUMPLIMIENTO DE LAS NORMAS Y PROTOCOLOS DEL PLAN INSTITUCIONAL DE GESTIÓN AMBIENTAL – PIGA. 17. APOYAR EL CUMPLIMIENTO DE LAS RESPONSABILIDADES Y COMPETENCIAS ESTABLECIDAS EN LOS SISTEMAS DE GESTIÓN INTEGRAL Y EL MODELO ESTÁNDAR DE CONTROL INTERNO. 18. APOYAR EL CUMPLIMIENTO DE LAS ACTIVIDADES Y RESPONSABILIDADES ESTABLECIDAS EN LAS LEYES QUE ENMARCAN EL SISTEMA DE GESTIÓN DE SEGURIDAD Y SALUD EN EL TRABAJO.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</si>
  <si>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CO1.REQ.6508659</t>
  </si>
  <si>
    <t>OPSP-VAD-1057-2024</t>
  </si>
  <si>
    <t>https://community.secop.gov.co/Public/Tendering/OpportunityDetail/Index?noticeUID=CO1.NTC.6393929&amp;isFromPublicArea=True&amp;isModal=False</t>
  </si>
  <si>
    <t>LA PRESENTE ORDEN TIENE POR OBJETO: 1. DISEÑAR E IMPLEMENTAR ESTRATEGIAS ARTÍSTICO - PEDAGÓGICAS PARA EL FORTALECIMIENTO DE LAS ACTIVIDADES DE LA CASA MUSEO GABRIEL GARCIA MARQUEZ 2. PROMOCIONAR EN LAS DIFERENTES INSTITUCIONES EDUCATIVAS LAS ACTIVIDADES CULTURALES REALIZADAS EN LA CASA MUSEO GABRIEL GARCIA MARQUEZ. 3. APOYAR EL DESARROLLO DE ACTIVIDADES CULTURALES DE LA CASA MUSEO GABRIEL GARCÍA MÁRQUEZ. 4. APOYAR EL MONTAJE Y LOGÍSTICA DE EXPOSICIONES TEMPORALES, ACTIVIDADES ACADÉMICAS O CULTURALES DE LA CASA MUSEO GABRIEL GARCIA MARQUEZ.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</si>
  <si>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CO1.REQ.6508622</t>
  </si>
  <si>
    <t>OAG-VAD-1056-2024</t>
  </si>
  <si>
    <t>https://community.secop.gov.co/Public/Tendering/OpportunityDetail/Index?noticeUID=CO1.NTC.6393495&amp;isFromPublicArea=True&amp;isModal=False</t>
  </si>
  <si>
    <t>LA PRESENTE ORDEN TIENE POR OBJETO: PRESTAR SERVICIOS PROFESIONALES PARA LOS PROCESOS DE LA DIRECCIÓN DE PROYECCIÓN CULTURAL, DESARROLLANDO LAS SIGUIENTES ACTIVIDADES: 1) APOYAR LA PREPARACIÓN DEL PROTOCOLO PARA EL DESARROLLO DE LAS ACTIVIDADES Y EVENTOS ACADÉMICOS, SOCIALES Y CULTURALES QUE REALICEN DE MANERA VIRTUAL Y/O PRESENCIAL DE LA DIRECCIÓN DE PROYECCIÓN CULTURAL. 2) APOYAR EN LA ARTICULACIÓN DE LA DIRECCIÓN DE PROYECCIÓN CULTURAL Y LA VICERRECTORÍA DE INVESTIGACIÓN, PARA EL CUBRIMIENTO DE MEDIOS Y LA GENERACIÓN DE NOTICIAS DE LAS ACTIVIDADES QUE EN ELLA SE DESARROLLEN DE MANERA VIRTUAL Y/C PRESENCIAL. 3) BRINDAR APOYO EN EL DESARROLLO DE LAS ACTIVIDADES ADMINISTRATIVAS, REGISTRO DE INFORMACIÓN EN LAS MATRICES DE SEGUIMIENTO Y CON CONSOLIDACIÓN DE INFORMACIÓN ADSCRITAS A LA DIRECCIÓN DE PROYECCIÓN CULTURAL. 4) ELABORAR, PRESENTAR Y REALIZAR SEGUIMIENTO DEL REPORTE DE LOS INDICADORES, RELACIONADOS CON LAS ACCIONES DE LA DIRECCIÓN DE PROYECCIÓN CULTURAL APORTANTES AL PROYECTO ASOCIADO DEL PLAN DE ACCIÓN DE LA VICERRECTORÍA, PLAN DE DESARROLLO Y DEMÁS PLANES DE GESTIÓN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</si>
  <si>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CO1.REQ.6508278</t>
  </si>
  <si>
    <t>OPSP-VAD-1055-2024</t>
  </si>
  <si>
    <t>https://community.secop.gov.co/Public/Tendering/OpportunityDetail/Index?noticeUID=CO1.NTC.6393715&amp;isFromPublicArea=True&amp;isModal=False</t>
  </si>
  <si>
    <t>JOHNNY PAUL MECA OSPINA</t>
  </si>
  <si>
    <t>LA PRESENTE ORDEN TIENE POR OBJETO: 1) COORDINAR LAS EXCAVACIONES QUE SE REQUIEREN PARA LA IMPLEMENTACIÓN DEL PLAN DE MANEJO ARQUEOLÓGICO. 2) APOYAR LA COORDINACIÓN DE PERSONAL Y LA SUPERVISIÓN DE LA EJECUCIÓN DE EXCAVACIONES ARQUEOLÓGICAS. 3) APOYAR EN LA REDACCIÓN DEL INFORME PARCIAL Y FINAL DEL PMA. 4) APOYAR LA ELABORACIÓN DE LOS DOCUMENTOS DE REGISTRO DE MATERIALES ARQUEOLÓGICOS. 5) ASESORAR Y APOYAR EN LA SOCIALIZACIÓN DE RESULTADOS DEL PMA.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</si>
  <si>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CO1.REQ.6508053</t>
  </si>
  <si>
    <t>OPSP-VAD-1054-2024</t>
  </si>
  <si>
    <t>https://community.secop.gov.co/Public/Tendering/OpportunityDetail/Index?noticeUID=CO1.NTC.6394502&amp;isFromPublicArea=True&amp;isModal=False</t>
  </si>
  <si>
    <t>DINAIRIS PAOLA NORIEGA URIELES</t>
  </si>
  <si>
    <t>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APOYAR LA REALIZACIÓN Y DIGITALIZACIÓN DE PLANOS EN 2D Y 3D Y REVISIÓN TÉCNICA DE LOS PROYECTOS COORDINADOS DESDE EL GRUPO DE INFRAESTRUCTURA Y PLANTA FÍSICA. 5. APOYAR AL GRUPO DE INFRAESTRUCTURA Y PLANTA FÍSICA EN LA ELABORACIÓN, ANÁLISIS Y REVISIÓN DE PRECIOS UNITARIOS. 6. APOYAR AL GRUPO DE INFRAESTRUCTURA Y PLANTA FÍSICA EN LA ELABORACIÓN, ANÁLISIS Y REVISIÓN DE PRESUPUESTOS Y PROGRAMACIÓN DE PROYECTOS. 7. ELABORAR INFORMES DE DIAGNÓSTICO. 8. APOYAR AL GRUPO DE INFRAESTRUCTURA EN LA PROYECCIÓN DE DIFERENTES ACTAS (INICIO, SUSPENSIÓN, TERMINACIÓN, LIQUIDACIÓN, PAGO). 9. APOYAR AL GRUPO DE INFRAESTRUCTURA Y PLANTA FÍSICA EN LA REVISIÓN INFORMES DE INTERVENTORÍA. 10. APOYAR AL GRUPO DE INFRAESTRUCTURA Y PLANTA FÍSICA EN LA ELABORACIÓN Y REVISIÓN DE INFORMES DE SUPERVISIÓN.11. ASESORAR Y APOYAR LOS PROCESOS DE CONTRATACIÓN DE OBRAS CIVILES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</si>
  <si>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CO1.REQ.6509050</t>
  </si>
  <si>
    <t>OPSP-VAD-1053-2024</t>
  </si>
  <si>
    <t>https://community.secop.gov.co/Public/Tendering/OpportunityDetail/Index?noticeUID=CO1.NTC.6394241&amp;isFromPublicArea=True&amp;isModal=False</t>
  </si>
  <si>
    <t>OMAR DAVID DEAVILA MEJIA</t>
  </si>
  <si>
    <t>LA PRESENTE ORDEN TIENE POR OBJETO: 1. APOYAR A LA DIRECCIÓN DE BIENESTAR UNIVERSITARIO EN EL REGISTRO, ACTUALIZACIÓN Y ALMACENAMIENTO DE INFORMACIÓN. 2. ARCHIVAR LOS DOCUMENTOS PROPIOS DE CADA UNA DE LAS ÁREAS Y GENERAR REPORTES QUE PERMITAN IDENTIFICAR LA TRAZABILIDAD DE LOS PROCEDIMIENTOS EJECUTADOS. 3. APOYAR EN LA ATENCIÓN A LOS MIEMBROS DE LA COMUNIDAD UNIVERSITARIA QUE REQUIERAN INFORMACIÓN SOBRE LOS DISTINTOS SERVICIOS DE BIENESTAR UNIVERSITARIO A TRAVÉS DE LOS CANALES DE COMUNICACIÓN DISPONIBLES. 4. APOYAR EN LAS ACTIVIDADES QUE PERMITAN EL SEGUIMIENTO AL MANTENIMIENTO DE LOS ESCENARIOS DEPORTIVOS Y ESPACIOS DE ACTIVIDAD FÍSICA. 5. APOYAR EL PROCESO DE REALIZACIÓN DE LOS INVENTARIOS QUE SE REALICEN EN BIENESTAR UNIVERSITARIO. 6. APOYAR EL PROCESO LOGÍSTICO DE LA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7. APOYAR EN EL PRESTAMOS DE LOS IMPLEMENTOS Y/O ESCENARIOS DEPORTIVOS A LA COMUNIDAD UNIVERSITARIA. 8. APOYAR EN LA PARTICIPACIÓN DE LOS DIFERENTES EVENTOS REALIZADOS POR LA DIRECCIÓN DE BIENESTAR UNIVERSITARIO: BIENVENIDA A LOS ESTUDIANTES Y DÍA DE LA FAMILIA.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</si>
  <si>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CO1.REQ.6508496</t>
  </si>
  <si>
    <t>OAG-VAD-1052-2024</t>
  </si>
  <si>
    <t>https://community.secop.gov.co/Public/Tendering/OpportunityDetail/Index?noticeUID=CO1.NTC.6393868&amp;isFromPublicArea=True&amp;isModal=False</t>
  </si>
  <si>
    <t>MARIA CRISTINA LOPEZ HOYOS</t>
  </si>
  <si>
    <t>LA PRESENTE ORDEN TIENE POR OBJETO: 1. DESARROLLAR DISEÑO GRÁFICO PARA LOS DISTINTOS PROCESOS INSTITUCIONALES (FECHAS ESPECIALES, ANUNCIOS INSTITUCIONALES), MENSUALMENTE SE TRABAJARAN POST, ENTRE 20 A 30. 2. REALIZAR DISEÑOS Y DESARROLLOS DE ANIMACIONES REALIZADAS PARA LA UNIVERSIDAD DEL MAGDALENA Y LAS DIFERENTES ACTIVIDADES, TALLERES, INFORMES Y MATERIAL MULTIMEDIA; SE REALIZAN DIFERENTES ANIMACIONES, MOTIONS GRAPHIC Y ELEMENTOS MULTIMEDIA MENSUALMENTE, ENTRE 5 A 10. 3. REALIZAR DISEÑO EN LA IMAGEN CORPORATIVA PARA LA UNIVERSIDAD DEL MAGDALENA Y SU DIVULGACIÓN COMO ELEMENTOS DE MERCHANDISING PARA LAS DIFERENTES ÁREAS Y/O EVENTOS INSTITUCIONALES, ENTRE 10 A 15. 4. APOYAR EN LOS PROCESOS DE GESTIÓN DE LA CALIDAD, TALES COMO INFORMES SEMESTRALES DE LOS AVANCES DE LA UNIVERSIDAD DEL MAGDALENA; ENTRE ELLOS GRÁFICOS Y ENTRE 3 A 5. 5. APOYAR EN EL FORTALECIMIENTO DE GESTIÓN DE LA CALIDAD “SISTEMA COGUI”; DISEÑOS Y DOCUMENTOS NECESARIOS MENSUALES ENTRE 2 A 3 6. PRESENTAR LOS INFORMES QUE SEAN REQUERIDOS POR EL SUPERVISOR DE LA ORDEN SE MOSTRARÁ LA CANTIDAD DE MATERIAL GRÁFICO. BANNERS: ENTRE 60 Y 80 BANNER PARA LA PÁGINA Y LAS IMÁGENES DE PORTADA DE LAS DIFERENTES REDES DE LA UNIVERSIDAD. ANIMACIONES: ENTRE 50 Y 60 ANIMACIONES DONDE SE INCLUYEN MOTIONS GRAPHIC, ANIMACIONES, ELEMENTOS PARA LA, MULTIMEDIA Y LOS SITIOS WEB DE LA PÁGINA DE LA UNIVERSIDAD DEL MAGDALENA ILUSTRACIONES: ENTRE 10 Y 20 REALIZADOS INFOGRAFÍAS: ENTRE 30 Y 40. CRONOGRAMAS: ENTRE 15 A 20 REALIZADOS, POST: ENTRE 120 Y 150 ,LOS CUALES INCLUYEN FECHAS ESPECIALES, ANUNCIOS INSTITUCIONALES, HISTORIAS: ENTRE 60 Y 90 REALIZADOS . ELEMENTOS WEB: ENTRE 10 Y 40 REALIZADOS. FECHAS ESPECIALES: ENTRE 70 Y 100 REALIZADOS, GRÁFICOS INSTITUCIONALES: ENTRE 10 Y 20 REALIZADOS , AGENDAS: ENTRE 5 Y 10 REALIZADOS.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</si>
  <si>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CO1.REQ.6508832</t>
  </si>
  <si>
    <t>OPSP-VAD-1051-2024</t>
  </si>
  <si>
    <t>https://community.secop.gov.co/Public/Tendering/OpportunityDetail/Index?noticeUID=CO1.NTC.6394128&amp;isFromPublicArea=True&amp;isModal=False</t>
  </si>
  <si>
    <t>JOSE FERNANDO PAVA LOPEZ</t>
  </si>
  <si>
    <t>LA PRESENTE ORDEN TIENE POR OBJETO: 1. APOYAR A LA DIRECCIÓN DE COMUNICACIONES EN LA REALIZACIÓN DE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YOUTUBE, FACEBOOK, TWITTER, TIKTOK E INSTAGRAM Y EN LAS PANTALLAS UBICADAS EN DIFERENTES PUNTOS ESTRATÉGICOS DEL CAMPUS UNIVERSITARIO. 2. ELABORAR MENSUALMENTE ENTRE 15 Y 20 VÍDEOS INSTITUCIONALES QUE REQUIERAN LAS DIFERENTES DEPENDENCIAS DE LA ALMA MATER EN DINÁMICAS ESPECIALES DE LA UNIVERSIDAD COMO CONFERENCIAS MAGISTRALES, EVENTOS INSTITUCIONALES, GRADOS, ACTIVIDADES DEPORTIVAS Y REALIZAR CUBRIMIENTOS DE ESTOS. 3. REALIZAR MENSUALMENTE ENTRE 40 Y 60 ENTREVISTAS DURANTE LOS CUBRIMIENTOS PERIODÍSTICOS, UBICANDO Y OPERANDO CORRECTAMENTE LA CÁMARA, EL MICRÓFONO DE SOLAPA, EL TRÍPODE. Y GENERANDO LAS RESPECTIVAS IMÁGENES DE APOYO, QUE ACOMPAÑEN Y FACILITEN LA EDICIÓN DE LAS NOTAS PERIODÍSTICAS Y OTRAS PIEZAS AUDIOVISUALES QUE SURJAN DE ESTOS CUBRIMIENTOS. 4. APOYAR A LA DIRECCIÓN DE COMUNICACIONES EN LA CREACIÓN DE ALREDEDOR DE 5 CONTENIDOS AUDIOVISUALES MENSUALMENTE QUE INVITEN O PROMUEVAN LA PARTICIPACIÓN EN LOS EVENTOS, ACTIVIDADES, PROYECTOS O SERVICIOS DE LAS DIFERENTES DEPENDENCIAS Y FACULTADES, QUE REQUIERAN DIFUSIÓN PREVIA, POR MEDIO AUDIOVISUAL. 5. APOYAR A LA DIRECCIÓN DE COMUNICACIONES EN LA EDICIÓN, CORRECCIÓN O ACTUALIZACIÓN MENSUAL DE ENTRE 15 Y 20 PIEZAS AUDIOVISUALES QUE VISIBILICEN Y PROMUEVAN LOS PRINCIPIOS Y VALORES, REFUERCEN EL SENTIDO DE PERTENENCIA E IDENTIDAD INSTITUCIONAL Y AYUDEN A MANTENER EL CONTACTO CON LA COMUNIDAD UNIVERSITARIA. 6. APOYAR A LA DIRECCIÓN DE COMUNICACIONES EN LA PROVISIÓN DE AUDIO DE ALREDEDOR DE 60 ENTREVISTAS MENSUALES A LOS PERIODISTAS, PARA LA ELABORACIÓN DE LOS BOLETINES ESCRITOS. 7. APOYAR EN LA ADMINISTRACIÓN Y MANEJO DE BODEGA DE LOS RECURSOS TECNOLÓGICOS DE LA DIRECCIÓN DE COMUNICACIONES.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</si>
  <si>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CO1.REQ.6508802</t>
  </si>
  <si>
    <t>OPSP-VAD-1050-2024</t>
  </si>
  <si>
    <t>https://community.secop.gov.co/Public/Tendering/OpportunityDetail/Index?noticeUID=CO1.NTC.6393785&amp;isFromPublicArea=True&amp;isModal=False</t>
  </si>
  <si>
    <t>ALEX YAIR GUTIERREZ BARRIOS</t>
  </si>
  <si>
    <t>LA PRESENTE ORDEN TIENE POR OBJETO: 1. ADELANTAR LA REVISIÓN INTEGRAL DE LOS ACTOS ADMINISTRATIVOS EXPEDIDOS POR LA UNIVERSIDAD PARA OTORGAR PENSIONES, ASÍ COMO LA DEPURACIÓN JURÍDICA REQUERIDA QUE PERMITA CONSTATAR LA LEGALIDAD DE LOS RECONOCIMIENTOS PENSIONALES. 2. ANALIZAR DESDE EL PUNTO JURÍDICO LA LEGALIDAD DE LA PENSIÓN Y LA VALIDEZ DE LOS SOPORTES DOCUMENTALES, DE ACUERDO CON LO PRECEPTUADO EN EL ARTÍCULO 19 DE LA LEY 797 DE 2003 Y LAS NORMAS QUE LO MODIFIQUEN O COMPLEMENTEN. 3. EMITIR CONCEPTOS Y RESOLVER CONSULTAS QUE EN LAS MATERIAS RELACIONADAS CON EL DERECHO LABORAL Y/O ADMINISTRATIVO, ESPECIALMENTE EN EL ÁREA PENSIONAL. 4. RESOLVER LAS PETICIONES QUE SE LE HAGAN A LA UNIVERSIDAD DEL MAGDALENA DENTRO DE LOS PLAZOS Y/O TÉRMINOS ESTABLECIDOS EN LA LEY, QUE LE SEAN TRASLADADAS. 5. ATENDER Y HACER SEGUIMIENTO A LOS PROCEDIMIENTOS ADMINISTRATIVOS. 6. TRAMITAR ANTE COLPENSIONES LOS PROCESOS DE SUBROGACIÓN PENSIONAL Y EL GIRO DE LOS RETROACTIVOS PATRONALES DE LAS PENSIONES RECONOCIDAS POR LA UNIVERSIDAD DEL MAGDALENA. 7. PROYECTAR DEMANDAS Y DESCORRER TRASLADOS. 8. REPRESENTAR A LA UNIVERSIDAD CUANDO LA PRETENSIÓN SEA DE CARÁCTER PENSIONAL EN CONDICIÓN DE DEMANDANTE O DEMANDADA. 9. REVISAR LOS PROCESOS JURÍDICOS EN MATERIA PENSIONAL QUE SE SIGUEN CONTRA DE LA UNIVERSIDAD. 10. REVISAR LA JURISPRUDENCIA LABORAL Y PENSIONAL QUE SIRVA DE REFERENCIA PARA LAS ACTUACIONES LEGALES QUE SURJAN EN ESTA ÍNDOLE.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</si>
  <si>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CO1.REQ.6508538</t>
  </si>
  <si>
    <t>OPSP-VAD-1049-2024</t>
  </si>
  <si>
    <t>https://community.secop.gov.co/Public/Tendering/OpportunityDetail/Index?noticeUID=CO1.NTC.6393764&amp;isFromPublicArea=True&amp;isModal=False</t>
  </si>
  <si>
    <t>MONICA CANDELARIO MOROS</t>
  </si>
  <si>
    <t>LA PRESENTE ORDEN TIENE POR OBJETO: 1. APOYAR EN LA EJECUCIÓN DE ACTIVIDADES DE PROMOCIÓN Y MANTENIMIENTO DE LA SALUD Y FOMENTAR LA ADOPCIÓN DE ESTILOS DE VIDA SALUDABLE A LOS MIEMBROS DE LA COMUNIDAD UNIVERSITARIA. 2. ORIENTAR EN CONSULTA A LOS MIEMBROS DE LA COMUNIDAD UNIVERSITARIA PARA QUE ASUMAN CONDUCTAS RESPONSABLES EN EL CUIDADO DE SU SALUD. 3. APOYAR A LOS MÉDICOS EN LOS PROCEDIMIENTOS DE ATENCIÓN QUE SEAN REQUERIDOS POR LOS USUARIOS. 4. APOYAR AL SUPERVISOR EN LA ACTUALIZACIÓN DEL INVENTARIO DE LOS EQUIPOS DE OFICINA Y DE INSUMOS MÉDICOS Y GARANTIZAR EL BUEN USO DE LOS MISMOS. 5. APOYAR EN EL FOMENTO AL INTERIOR DE LA COMUNIDAD UNIVERSITARIA, DE ACTIVIDADES DE PROMOCIÓN Y MANTENIMIENTO DE LA SALUD, PARA LA ADOPCIÓN DE ESTILOS DE VIDA SALUDABLE. 6.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7. APOYAR EN LA ATENCIÓN A LOS MIEMBROS DE LA COMUNIDAD UNIVERSITARIA QUE REQUIERAN INFORMACIÓN SOBRE LOS SERVICIOS DE BIENESTAR A TRAVÉS DE LOS DISTINTOS CANALES DE COMUNICACIÓN DISPONIBLES. 8. REALIZAR ACTIVIDADES DOCENTE ASISTENCIALES BAJO LA MODALIDAD DE SUPERVISIÓN DE PRÁCTICAS FORMATIVAS A LOS ESTUDIANTES DE LA FACULTAD DE CIENCIAS DE LA SALUD DE LA UNIVERSIDAD DEL MAGDALENA. 9. APOYAR EN LA VALIDACIÓN Y VERIFICACIÓN DE LA VERACIDAD DE LAS INCAPACIDADES DE LOS ESTUDIANTES, TENIENDO EN CUENTA LA REGLAMENTACIÓN EXISTENTE PARA TAL EFECTO. 10. APOYAR EN LA PARTICIPACIÓN DE LOS DIFERENTES EVENTOS REALIZADOS POR LA DIRECCIÓN DE BIENESTAR UNIVERSITARIO: BIENVENIDA A LOS ESTUDIANTES Y DÍA DE LA FAMILIA. 11.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</si>
  <si>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CO1.REQ.6508096</t>
  </si>
  <si>
    <t>OPSP-VAD-1048-2024</t>
  </si>
  <si>
    <t>https://community.secop.gov.co/Public/Tendering/OpportunityDetail/Index?noticeUID=CO1.NTC.6391247&amp;isFromPublicArea=True&amp;isModal=False</t>
  </si>
  <si>
    <t>ALEXANDER MANUEL ARANGO ROJAS</t>
  </si>
  <si>
    <t>LA PRESENTE ORDEN TIENE POR OBJETO: 1. APOYAR EN EL SOPORTE A LAS ACTIVIDADES ASOCIADAS A LA TRANSMISIÓN DE EVENTOS DENTRO DE LOS AUDITORIOS DEL EDIFICIO MAR CARIBE Y LAS SALAS ESPECIALIZADAS. 2. APOYAR EN EL SOPORTE Y LA CONFIGURACIÓN DE LOS EQUIPOS MULTIMEDIALES (ATRIL PILOT Y SISTEMA DE AUTOMATIZACIÓN) CON QUE CUENTAN AUDITORIOS Y EN LA ASISTENCIA A EXPOSITORES DURANTE LOS EVENTOS QUE SE DESARROLLAN EN LOS AUDITORIOS. 3, APOYAR EL MANTENIMIENTO DEL ESTADO FUNCIONAL DE LAS HERRAMIENTAS MULTIMEDIALES QUE DAN SOPORTE A LAS TRANSMISIONES DE EVENTOS DURANTE EL USO DE LOS AUDITORIOS Y SUMINISTRAR LA INFORMACIÓN QUE PERMITA LA CORRECTA Y OPORTUNA GESTIÓN DE SU MANTENIMIENTO. 4. APOYAR CAPACITACIONES A LOS USUARIOS EN EL MANEJO DE LAS AYUDAS AUDIOVISUALES. 5. APOYAR EN EL CUMPLIMIENTO A CABALIDAD CON LOS PROCEDIMIENTOS ESTABLECIDOS PARA LA PRESTACIÓN DE LOS SERVICIOS DE SOPORTE AUDIOVISUAL. 6. APOYAR EN LA GENERACIÓN DE REPORTES DE CUALQUIER NOVEDAD QUE SE PRESENTE CUANDO SE PRESTEN LOS SERVICIOS, POR EJEMPLO, EVENTOS Y RESPONSABLES DEL MAL USO DE LAS HERRAMIENTAS O NOVEDADES FRENTE AL FUNCIONAMIENTO DE LOS EQUIPOS. 7. APOYAR EN LAS ACTIVIDADES QUE SE PROGRAMEN PARA GARANTIZAR LA EFICIENCIA EN LA PRESTACIÓN DE LOS SERVICIOS TALES COMO RECORRIDOS DE DETECCIÓN DE NECESIDADES DE SERVICIO, CAPACITACIONES, REVISIONES DE EQUIPOS. 8. APOYAR LA RECOLECCIÓN Y ANÁLISIS DE INFORMACIÓN DE SATISFACCIÓN DEL SERVICIO E INFORMES RELACIONADOS. 9. APOYAR EN LA GENERACIÓN DE INFORMES PERIÓDICOS DEL INVENTARIO DE LOS EQUIPOS DETALLANDO EL ESTADO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</si>
  <si>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CO1.REQ.6505065</t>
  </si>
  <si>
    <t>OAG-VAD-1047-2024</t>
  </si>
  <si>
    <t>https://community.secop.gov.co/Public/Tendering/OpportunityDetail/Index?noticeUID=CO1.NTC.6391717&amp;isFromPublicArea=True&amp;isModal=False</t>
  </si>
  <si>
    <t>CO1.REQ.6506231</t>
  </si>
  <si>
    <t>OAG-VAD-1046-2024</t>
  </si>
  <si>
    <t>https://community.secop.gov.co/Public/Tendering/OpportunityDetail/Index?noticeUID=CO1.NTC.6391199&amp;isFromPublicArea=True&amp;isModal=False</t>
  </si>
  <si>
    <t>OSCAR IVAN ORDOÑEZ VALERA</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</si>
  <si>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</si>
  <si>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CO1.REQ.6506223</t>
  </si>
  <si>
    <t>OAG-VAD-1045-2024</t>
  </si>
  <si>
    <t>https://community.secop.gov.co/Public/Tendering/OpportunityDetail/Index?noticeUID=CO1.NTC.6391544&amp;isFromPublicArea=True&amp;isModal=False</t>
  </si>
  <si>
    <t>JENNIFER BALLESTAS MOLINA</t>
  </si>
  <si>
    <t>LA PRESENTE ORDEN TIENE POR OBJETO: 1. IDENTIFICAR ENTIDADES PÚBLICAS QUE TENGAN LA OBLIGACIÓN DE LIQUIDAR, RETENER, DECLARAR Y PAGAR LAS CORRESPONDIENTE A LAS ESTAMPILLAS DEPARTAMENTALES, 2. RECOPILAR, CONSOLIDAR Y CONFRONTAR LA INFORMACIÓN DE LAS ENTIDADES PARA INICIAR EL PROCESO DE APOYO EN LA FISCALIZACION DE LAS ESTAMPILLAS DEPARTAMENTALES, Y ELABORAR EL EXPEDIENTE CON LAS NORMAS REQUERIDAS PARA TAL FIN. 3. VERIFICAR LAS DECLARACIONES DE RECAUDOS Y LIQUIDACIÓN DE LAS ENTIDADES, ASÍ COMO LOS PAGOS REALIZADOS POR LAS ENTIDADES RETENEDORAS Y LA RELACIÓN DE CONTRATOS SUSCRITOS. 4. CONFRONTAR LA INFORMACIÓN PROVISTA POR LA ENTIDAD VS LA INFORMACIÓN REMITIDA POR LA CONTRALORÍA DEPARTAMENTAL, DISTRITAL Y NACIONAL. 5. CONFRONTAR Y ANALIZAR LA INFORMACIÓN DEL AVANCE DE LAS AUDITORIAS REALIZADAS POR EL SUJETO ACTIVO (GOBERNACION DEL MAGDALENA) CONTRA LOS ARCHIVOS QUE REPOSAN EN LA OFICINA DE ESTAMPILLA. 6. ALIMENTAR LA MATRIZ DE CONTROL DE PAGOS A FIN DE LLEVAR EL ORDEN DE LOS RESULTADOS FINANCIEROS DE MANERA PERIODICA. 7. CLASIFICAR LA INFORMACIÓN FINANCIERA Y DOCUMENTAL A FIN DE REMITIRLA AL ABOGADO, QUIEN JUNTO CON EL PROFESIONAL ESPECIALIZADO SEÑALARÁN LAS ACCIONES A SEGUIR. 8. ADELANTAR LAS GESTIONES INSTRUIDAS POR EL PROFESIONAL ESPECIALIZADO UNA VEZ SE HUBIERE RECIBIDO RESPUESTA DE LA AMPLIACIÓN DE LA INFORMACIÓN SOLICITADA A LAS ENTIDADES. 9. CONFRONTAR LA INFORMACIÓN PROVISTA POR LA ENTIDAD VS LA INFORMACIÓN RECIBIDA A FIN DE ESTABLECER EL HALLAZGO DE TIPO FISCAL. 10. REALIZAR LAS ACTIVIDADES REQUERIDAS PARA EL DESARROLLO DE MESAS DE TRABAJO. 11. REALIZAR SEGUIMIENTO AL CUMPLIMIENTO DE LOS COMPROMISOS ADQUIRIDOS EN LAS MESAS DE TRABAJO EN LA QUE HIZO PARTE. 12. INDICAR A LAS ENTIDADES RETEDORAS LA INFORMACIÓN RELACIONADA CON EL PROCESO DE FISCALIZACION DE LAS ESTAMPILLAS DEPARTAMENTALES. 13. ASESORAR Y APOYAR EL DESARROLLO DE ACCIONES ENCAMINADAS AL PLAN DE MEJORAMIENTO DEL RECAUDO DE LOS RECURSOS Y LOS REGISTROS DE INFORMACIÓN DE LA ESTAMPILLA EN BENEFICIO DE LA UNIVERSIDAD. 14. ELABORAR Y EMITIR INFORME FINAL DE LAS ENTIDADES VERIFICADAS A LA COORDINACIÓN DE LA OFICINA. 16. ASISTIR A LAS REUNIONES, CAPACITACIONES Y MESAS DE TRABAJO PROGRAMADAS, PREVIO ACUERDO CON EL SUPERVISOR (A).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</si>
  <si>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CO1.REQ.6506148</t>
  </si>
  <si>
    <t>OPSP-VAD-1044-2024</t>
  </si>
  <si>
    <t>https://community.secop.gov.co/Public/Tendering/OpportunityDetail/Index?noticeUID=CO1.NTC.6391704&amp;isFromPublicArea=True&amp;isModal=False</t>
  </si>
  <si>
    <t>ENDER SABEDIT HUERTAS ROBLES</t>
  </si>
  <si>
    <t>LA PRESENTE ORDEN TIENE POR OBJETO: 1. APOYAR OPERATIVAMENTE EL MANTENIMIENTO DE EQUIPOS AUDIOVISUALES, EN SU INSTALACIÓN Y DESINSTALACIÓN, ASÍ COMO VERIFICACIÓN DEL ESTADO DE LOS CONECTORES DE LOS VIDEOS BEAMS, DE LAS LÍNEAS DE PODER E INTERFACE. 2. APOYAR EL CHEQUEO DEL ESTADO DE LOS EQUIPOS DE AUDIO Y SOPORTE DE SONIDO DE LOS AUDITORIOS DE LA UNIVERSIDAD DEL MAGDALENA, JUNTO CON EL EQUIPO DE PERSONAL DE SERVICIOS GENERALES, Y PLANTA FÍSICA Y SERVICIO DE APOYO OPERATIVO EN LA REALIZACIÓN DE TAREAS DE RECORRIDO DEL ESTADO DE PUNTOS DE TOMAS DE CORRIENTES, ILUMINACIÓN Y AIRES ACONDICIONADOS DE LOS ESPACIOS ACADÉMICOS AL SERVICIO DE RECURSOS EDUCATIVOS. 3. APOYAR EN EL COMPONENTE DE TENDIDO Y DEMÁS TAREAS OPERATIVAS PARA EL NORMAL FUNCIONAMIENTO DE LAS SALAS DE CÓMPUTO CON EL APOYO DEL GRUPO TIC. 4. APOYAR EN LA VERIFICACIÓN PERIÓDICAMENTE DEL ESTADO DE LOS EQUIPOS AUDIOVISUALES, SUS HORAS ACTUALES Y ACUMULADAS DE USO Y LOS ACCESORIOS DISPUESTOS EN CADA ESPACIO ACADÉMICO. 5. APOYAR EN EL CUMPLIMIENTO A CABALIDAD CON LOS PROCEDIMIENTOS ESTABLECIDOS PARA LA PRESTACIÓN DE LOS SERVICIOS DE RECURSOS EDUCATIVOS. 6. APOYAR CON EL REPORTE NOVEDADES QUE SE PRESENTE CON LOS EQUIPOS AUDIOVISUALES CUANDO SE PRESTEN LOS SERVICIOS. 7. APOYAR EN REPORTAR CUALQUIER ANOMALÍA IDENTIFICADA CON EL FIN DE MANTENER ACTUALIZADO EL INVENTARIO DE LOS EQUIPOS. 8. APOYAR EN LA ENTREGA AL FINALIZAR LA ORDEN DE SERVICIO CON EL LEVANTAMIENTO DE LA INFORMACIÓN DEL INVENTARIO DE LOS EQUIPOS. 9. APOYAR CON LA FORMULACIÓN Y SOCIALIZACIÓN DE RECOMENDACIONES DE USO DE LOS EQUIPOS AUDIOVISUALES YA SEA A TRAVÉS DE INSTRUCTIVOS, CAPACITACIONES O DIRECTAMENTE EN EL MOMENTO DEL PRÉSTAMO. 10. APOYAR LA ATENCIÓN EN PRIMERA INSTANCIA DE LAS INCIDENCIAS RELACIONADAS CON LA CONECTIVIDAD DE LOS EQUIPOS MULTIMEDIALES Y DE TRANSMISIÓN QUE DAN APOYO A LAS ACTIVIDADES ACADÉMICAS INSTITUCIONALES EN SALAS, LABORATORIOS Y SALAS ESPECIALIZADAS. 11. APOYAR EN COORDINACIÓN CON EL GRUPO DE SERVICIOS TECNOLÓGICOS EN LAS TAREAS DE VERIFICACIÓN DEL ESTADO DE FUNCIONAMIENTO, CONEXIONES E INTERVENCIONES A LOS EQUIPOS DE LA RED DE DATOS QUE SOPORTAN LOS EQUIPOS QUE PRESTAN SERVICIO A LAS LABORES ACADÉMICAS.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</si>
  <si>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CO1.REQ.6506129</t>
  </si>
  <si>
    <t>OAG-VAD-1043-2024</t>
  </si>
  <si>
    <t>https://community.secop.gov.co/Public/Tendering/OpportunityDetail/Index?noticeUID=CO1.NTC.6391603&amp;isFromPublicArea=True&amp;isModal=False</t>
  </si>
  <si>
    <t>RICARDO ALFONSO CAMPO REDONDO</t>
  </si>
  <si>
    <t>LA PRESENTE ORDEN TIENE POR OBJETO: 1. ASESORAR EN LOS PROCEDIMIENTOS Y ACTIVIDADES DE GESTIÓN FINANCIERA, DE ACUERDO CON LAS DIRECTRICES TRAZADAS POR EL DIRECTOR FINANCIERO. 2. ASESORAR EN LAS ACTIVIDADES DE SEGUIMIENTO, CONSOLIDACIÓN Y PRESENTACIÓN DE INFORMES SOBRE EL RESULTADO DE LA GESTIÓN PRESUPUESTAL, DE TESORERÍA Y CONTABLE. 3. PROPONER REFORMAS A LOS PROCEDIMIENTOS DEL PROCESO FINANCIERO, CON MIRAS A OPTIMIZAR LA UTILIZACIÓN DE RECURSOS DISPONIBLES. 4. APOYAR A LA DIRECCIÓN FINANCIERA DE LA UNIVERSIDAD DEL MAGDALENA EN LOS PROCESOS QUE LE SON INHERENTES EN LE EJECUCIÓN DEL CONVENIO INTERADMINISTRATIVO 005 DE 2017, SUSCRITO ENTRE LA UNIVERSIDAD DEL MAGDALENA Y LA GOBERNACIÓN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</si>
  <si>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CO1.REQ.6506109</t>
  </si>
  <si>
    <t>OPSP-VAD-1042-2024</t>
  </si>
  <si>
    <t>https://community.secop.gov.co/Public/Tendering/OpportunityDetail/Index?noticeUID=CO1.NTC.6391838&amp;isFromPublicArea=True&amp;isModal=False</t>
  </si>
  <si>
    <t>LA PRESENTE ORDEN TIENE POR OBJETO: 1. ASISTIR A LA JORNADA DE INDUCCIÓN AL EQUIPO DE PSICÓLOGOS ENTREVISTADORES. 2. REALIZAR ENTREVISTA EN LA FASE I, A LOS ASPIRANTES PARA EL INGRESO A LA UNIVERSIDAD DEL MAGDALENA PARA EL PERIODO ACADÉMICO 2024-II, BAJO PREGUNTAS SEMIESTRUCTURADAS EN LAS CUALES MANIFIESTEN SUS ACTITUDES, APTITUDES, INTERESES Y VOCACIONALIDAD ANTE DETERMINADO PROGRAMA ACADÉMICO. 3. ELABORAR INFORMES INDIVIDUALES POR ASPIRANTES. 4. ELABORAR INFORMES POR PROGRAMA ASIGNADO DE LA REALIZACIÓN DE LAS ENTREVISTAS DE ADMISIÓN 2024-II. 5. PARTICIPAR EN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</si>
  <si>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CO1.REQ.6506603</t>
  </si>
  <si>
    <t>OPSP-VAD-1041-2024</t>
  </si>
  <si>
    <t>https://community.secop.gov.co/Public/Tendering/OpportunityDetail/Index?noticeUID=CO1.NTC.6391375&amp;isFromPublicArea=True&amp;isModal=False</t>
  </si>
  <si>
    <t>RENE MAURICIO AGUIRRE HERNANDEZ</t>
  </si>
  <si>
    <t>CO1.REQ.6505577</t>
  </si>
  <si>
    <t>OPSP-VAD-1040-2024</t>
  </si>
  <si>
    <t>https://community.secop.gov.co/Public/Tendering/OpportunityDetail/Index?noticeUID=CO1.NTC.6390994&amp;isFromPublicArea=True&amp;isModal=False</t>
  </si>
  <si>
    <t>ANA MARIA DEL CARMEN GONZALEZ ROJAS</t>
  </si>
  <si>
    <t>LA PRESENTE ORDEN TIENE POR OBJETO: 1. RESOLVER LAS CONSULTAS JURÍDICAS QUE LE SEAN ASIGNADAS POR LA VICERRECTORÍA ACADÉMICA Y LA OFICINA ASESORA JURÍDICA. 2. RESOLVER LAS PETICIONES QUE ALLEGADAS A LA VICERRECTORÍA ACADÉMICA Y LA OFICINA ASESORA JURÍDICA DENTRO DE LOS PLAZOS Y/O TÉRMINOS ESTABLECIDOS EN LA LEY, QUE LE SEAN TRASLADADAS. 3. ELABORAR MINUTAS PARA CONTRATOS, CONVENIOS, PROCESOS DE CONVOCATORIAS Y DEMÁS ACTOS ADMINISTRATIVOS QUE REQUIERA LA VICERRECTORÍA ACADÉMICA Y LA OFICINA ASESORA JURÍDICA. 4. HACER SEGUIMIENTO A LOS DERECHOS DE PETICIÓN QUE DEBEN SER RESUELTOS POR OTRAS DEPENDENCIAS CUANDO ESTOS LE SEAN ASIGNADOS. 5.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</si>
  <si>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CO1.REQ.6505802</t>
  </si>
  <si>
    <t>OPSP-VAD-1039-2024</t>
  </si>
  <si>
    <t>https://community.secop.gov.co/Public/Tendering/OpportunityDetail/Index?noticeUID=CO1.NTC.6391062&amp;isFromPublicArea=True&amp;isModal=False</t>
  </si>
  <si>
    <t>JOSE ANDRES ANDICA CASTAÑO</t>
  </si>
  <si>
    <t>LA PRESENTE ORDEN TIENE POR OBJETO: 1. REVISAR CONTABLEMENTE Y RE-LIQUIDAR DE MANERA INTEGRAL Y CONFORME AL MARCO JURÍDICO APLICABLE Y A LA INFORMACIÓN CONSIGNADA EN LAS HOJAS DE VIDA, LAS PENSIONES DE LOS EX SERVIDORES Y/O PENSIONADOS DE LA UNIVERSIDAD QUE LE SEAN ASIGNADAS. 2. DISCRIMINAR LOS CONCEPTOS CON LOS CUALES SE ESTABLECIÓ LA CUANTÍA Y EL MONTO DE LA PENSIÓN RESPECTIVA Y LA LEGALIDAD DE LA CUANTÍA.3. ESTABLECER LA CUANTÍA Y EL MONTO REAL DE LA MESADA PENSIONAL, ASÍ COMO LAS SUMAS PAGADAS DE MÁS A LOS PENSIONADOS DE LA UNIVERSIDAD. 4. ESTUDIAR, ANALIZAR Y RECOPILAR LAS SENTENCIAS, MANDAMIENTOS DE PAGO, ACTAS DE CONCILIACIÓN, NOTAS DÉBITO, RESOLUCIONES, ACTOS ADMINISTRATIVOS Y DEMÁS DOCUMENTOS QUE CONFORMAN LOS TÍTULOS QUE SIRVIERON DE SOPORTE PARA ESTABLECER EL INGRESO BASE CON EL QUE SE LIQUIDÓ, REAJUSTÓ Y/O RE-LIQUIDÓ LA PENSIÓN.5. ESTABLECER Y ANALIZAR LOS PAGOS EFECTUADOS A CADA UNO DE LOS BENEFICIARIOS DE LOS PENSIONADOS Y/O A SUS APODERADOS. 6. ANALIZAR Y DETERMINAR LOS PERIODOS LIQUIDADOS Y PAGADOS A CADA PENSIONADO.7. DETERMINAR EL ORIGEN DE LOS PAGOS, A EFECTOS DE ESTABLECER SI LOS FACTORES TENIDOS EN CUENTA SON DE ORIGEN CONVENCIONAL Y/O LEGAL.8. EN EL EVENTO DE HALLAR IRREGULARIDADES, REALIZAR LAS OBSERVACIONES PERTINENTES CON EL FIN DE QUE SE ADOPTEN LAS MEDIDAS TENDIENTES A CONJURAR EL DETRIMENTO PATRIMONIAL AL ESTADO. 9. OBSERVAR LAS POLÍTICAS E INSTRUCCIONES DE LA UNIVERSIDAD RESPECTO A LA REALIZACIÓN DE LAS ACTIVIDADES ASIGNADAS. 10. GUARDAR LA RESERVA DEBIDA DE LA INFORMACIÓN Y/O DOCUMENTOS QUE CONOZCA EN DESARROLLO DEL CONTRATO. 11. ENTREGAR LAS TAREAS ASIGNADAS TOTALMENTE EVACUADAS Y EN EL TÉRMINO ESTABLECIDO POR EL RESPONSABLE DEL PLAN DE TRABAJO. 12. REALIZAR LOS INFORMES DE TIPO CONTABLE-LABORAL A QUE HAYA LUGAR. 13. PRESENTAR LOS INFORMES CON OPORTUNIDAD Y CALIDAD, CON LOS ANEXOS EXPLICATIVOS A QUE HAYA LUGAR, CON LA DEBIDA SUSTENTACIÓN SOBRE LO ACTUADO; EN CASO CONTRARIO, SE ENTENDERÁN COMO NO RECIBIDOS A SATISFACCIÓN PARA EFECTOS DE LA CERTIFICACIÓN DE CUMPLIMIENTO DEL SUPERVISOR. 14. CUMPLIR CON LAS METAS ESTABLECIDAS EN EL INSTRUCTIVO QUE EL SUPERVISOR LE SUMINISTRARÁ PARA EL EFECTO, CONFORME CON EL OBJETO CONTRACTUAL. 15. ENTREGAR A LA FINALIZACIÓN DEL CONTRATO LOS DOCUMENTOS EN MEDIO FÍSICO Y MAGNÉTICO QUE HAYA ELABORADO CON OCASIÓN DE LA EJECUCIÓN DEL PRESENTE CONTRATO. 16.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</si>
  <si>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CO1.REQ.6505706</t>
  </si>
  <si>
    <t>OPSP-VAD-1038-2024</t>
  </si>
  <si>
    <t>https://community.secop.gov.co/Public/Tendering/OpportunityDetail/Index?noticeUID=CO1.NTC.6391753&amp;isFromPublicArea=True&amp;isModal=False</t>
  </si>
  <si>
    <t>LEIDY HANNA HENRIQUEZ GALVIS</t>
  </si>
  <si>
    <t>LA PRESENTE ORDEN TIENE POR OBJETO: 1. REALIZAR CUBRIMIENTO DE FUENTES INSTITUCIONALES. 2. REALIZAR SEGUIMIENTO A LA EMISORA FUEGO STEREO. 3. REALIZAR LOCUCIÓN DEL PROGRAMA DE RADIO DESDE EL CAMPUS. 4. REDACTAR LIBRETOS DE RADIO DIARIOS, SOBRE LAS NOVEDADES, EVENTOS E INFORMACIÓN DE LAS FUENTES ASIGNADAS, PARA LA TRANSMISIÓN EN LA EMISORA UNIMAGDALENA RADIO. 5. REDACTAR BOLETINES DE PRENSA SOBRE LAS NOVEDADES, EVENTOS E INFORMACIÓN DE LAS FUENTES ASIGNADAS. 6. APOYAR EL PROCESO DE ORGANIZACIÓN LOGÍSTICA DE EVENTOS DE LAS FUENTES ASIGNADAS, APOYAR EN EL SEGUIMIENTO A SOLICITUDES DE INSUMOS Y ELEMENTOS PARA LOS EVENTOS, ASISTIR A REUNIONES PREPARATORIAS, ELABORAR LIBRETOS DE PRESENTACIÓN, ÓRDENES DEL DÍA Y PRECEDENCIAS. 7. PRESENTAR EVENTOS DE LAS FUENTES ASIGNADAS. 8. ELABORAR DOS (2) BOLETINES AUDIOVISUALES DIARIOS DE LUNES A VIERNES, INCLUYE: ORGANIZACIÓN Y PRESENTACIÓN DE PROPUESTA DE TEMAS, DISTRIBUCIÓN DE RESPONSABILIDADES AL EQUIPO DE TRABAJO EDITOR, REDACCIÓN DE INFORMACIÓN PARA DIFUSIÓN, ELABORACIÓN DE TEXTOS Y GRABACIÓN DE VOCES EN OFF, REALIZACIÓN DE ENTREVISTAS, REVISIÓN Y CORRECCIÓN DE LOS PRODUCTOS AUDIOVISUALES, SOLICITUD DE INTERPRETACIÓN EN LENGUA DE SEÑAS, PUBLICACIÓN DE LOS PRODUCTOS EN LA PLATAFORMA DE YOUTUBE INSTITUCIONAL Y DIFUSIÓN MASIVA A LA PRENSA LOCAL, DEPARTAMENTAL Y NACIONAL POR MEDIO DEL CORREO ELECTRÓNICO INSTITUCIONAL. 9. APOYAR LA ELABORACIÓN DE PIEZAS DE COMUNICACIÓN SOLICITADAS POR LAS FUENTES: ACOMPAÑAR LA PRODUCCIÓN DE VIDEOS; ACOMPAÑAR EL PROCESO DE SOLICITUD, REVISIÓN Y APROBACIÓN DISEÑOS DE BANNERS E INFOGRAFÍAS.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</si>
  <si>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CO1.REQ.6505698</t>
  </si>
  <si>
    <t>OPSP-VAD-1037-2024</t>
  </si>
  <si>
    <t>https://community.secop.gov.co/Public/Tendering/OpportunityDetail/Index?noticeUID=CO1.NTC.6391746&amp;isFromPublicArea=True&amp;isModal=False</t>
  </si>
  <si>
    <t>RAMON ANDRES GAMEZ DAZA</t>
  </si>
  <si>
    <t>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RESOLVER LAS PETICIONES QUE LE CORRESPONDAN DENTRO DE LOS PLAZOS Y/O TÉRMINOS ESTABLECIDOS EN LA LEY QUE LE SEAN ASIGNADAS. 3. HACER SEGUIMIENTO A LOS DERECHOS DE PETICIÓN QUE DEBEN SER RESUELTOS POR OTRAS DEPENDENCIAS CUANDO ESTOS LE SEAN ASIGNADOS. 4. PROYECTAR ACUERDOS SUPERIORES, ACUERDOS ACADÉMICOS Y DEMÁS ACTOS ADMINISTRATIVOS QUE LE SEAN ASIGNADOS. 5.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</si>
  <si>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CO1.REQ.6506404</t>
  </si>
  <si>
    <t>OPSP-VAD-1036-2024</t>
  </si>
  <si>
    <t>https://community.secop.gov.co/Public/Tendering/OpportunityDetail/Index?noticeUID=CO1.NTC.6391682&amp;isFromPublicArea=True&amp;isModal=False</t>
  </si>
  <si>
    <t>RICHAR STEVEN RAMOS DURAN</t>
  </si>
  <si>
    <t>LA PRESENTE ORDEN TIENE POR OBJETO: 1. APOYAR EN LA CONSTRUCCIÓN RUTINAS DE IMPORTACIÓN PARA LA PREPARACIÓN DEL SISTEMA DE PROGRAMACIÓN Y MATRÍCULA ACADÉMICA. 2. APOYAR EN CONSTRUCCIÓN DE COMPONENTES SOFTWARE HACIENDO USO DE NET CORE 8. 3. APOYAR EN LA IDENTIFICACIÓN Y MIGRACIÓN DE LAS TABLAS MAESTRAS PARA PREPARACIÓN DEL PROCESO DE MATRÍCULA ACADÉMICA. 4. APOYAR EN LA GENERACIÓN DE LOS REPORTES PARA LA CARGA DE SISTEMAS COMPLEMENTARIOS CETEP, SIARE, ALMUERZOS Y REFRIGERIOS. 5. APOYAR EN SOPORTES Y MANTENIMIENTOS PREVENTIVOS DEL SISTEMA DE INFORMACIÓN DEL SISTEMA ACADÉMICO.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</si>
  <si>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CO1.REQ.6506185</t>
  </si>
  <si>
    <t>OPSP-VAD-1035-2024</t>
  </si>
  <si>
    <t>https://community.secop.gov.co/Public/Tendering/OpportunityDetail/Index?noticeUID=CO1.NTC.6391499&amp;isFromPublicArea=True&amp;isModal=False</t>
  </si>
  <si>
    <t>ROBERTO CARLOS MAL VILLALOBO</t>
  </si>
  <si>
    <t>LA PRESENTE ORDEN TIENE POR OBJETO: 1. APOYAR EN EL LEVANTAMIENTO DE INFORMACIÓN Y ELABORACIÓN DE REQUERIMIENTOS Y TÉRMINOS DE REFERENCIA PARA EL DESARROLLO DE NUEVAS FUNCIONALIDADES DE SISTEMA DE INFORMACIÓN DE RECURSOS EDUCATIVOS. 2. APOYAR EN EL DISEÑO, DESARROLLO, IMPLEMENTACIÓN DE LOS CAMBIOS REQUERIDOS DEL SISTEMA DE INFORMACIÓN, UTILIZANDO TECNOLOGÍAS .NET, JAVASCRIPT, ANGULAR, VALIÉNDOSE DE PATRONES DE DISEÑO QUE PERMITAN LA AUTOMATIZACIÓN Y OPTIMIZACIÓN DE PROCESOS. 3. APOYAR EN LA ELABORACIÓN DE REPORTES ESTADÍSTICOS E INDICADORES PARA LOS PROCESOS DE RECURSOS EDUCATIVOS Y ADMINISTRACIÓN DE LABORATORIOS. 4. BRINDAR SOPORTE EN LOS PROBLEMAS COMUNES QUE SE PRESENTAN CON LOS USUARIOS DEL SISTEMA DE INFORMACIÓN; DIAGNOSTICANDO, SOLUCIONADO Y DANDO RESPUESTA EN EL MENOR TIEMPO POSIBLE A LOS USUARIOS RELACIONADOS. 5. REALIZAR EL MANTENIMIENTO Y ACTUALIZACIÓN DEL SISTEMA DE INFORMACIÓN DE RECURSOS EDUCATIVOS EN TÉRMINOS DE SOLUCIÓN DE BUGS, ADECUACIONES O CAMBIOS EN PROCESOS EN RELACIÓN CON OTROS SISTEMAS DE INFORMACIÓN. 6. REALIZAR CAPACITACIONES A USUARIOS FINALES DEL SIARE SOBRE FUNCIONALIDADES Y PROCESOS DEL SISTEMA DE INFORMACIÓN. 7. APOYAR EN LA PROGRAMACIÓN, PREPARACIÓN Y ASIGNACIÓN ACADÉMICA Y POSTERIOR PRESENTACIÓN DE INFORMES DE DICHO PROCESO A TRAVÉS DE LAS INTERFACES Y SOLUCIONES ENTRE LOS DIFERENTES SISTEMAS DE INFORMACIÓN. 8. ASESORAR EN LAS ACTIVIDADES DE PLANIFICACIÓN DEL PROCESO DE GESTIÓN DE RECURSOS EDUCATIVOS.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</si>
  <si>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CO1.REQ.6506088</t>
  </si>
  <si>
    <t>OPSP-VAD-1034-2024</t>
  </si>
  <si>
    <t>https://community.secop.gov.co/Public/Tendering/OpportunityDetail/Index?noticeUID=CO1.NTC.6391907&amp;isFromPublicArea=True&amp;isModal=False</t>
  </si>
  <si>
    <t>CARLOS ANDRES CAMACHO SERGE</t>
  </si>
  <si>
    <t>LAURA ALEJANDRA POLO ROPERO</t>
  </si>
  <si>
    <t>LA PRESENTE ORDEN TIENE POR OBJETO: PRESTAR SERVICIOS PROFESIONALES PARA DESARROLLAR LAS SIGUIENTES ACTIVIDADES: 1. APOYAR LA RECEPCIÓN, ANÁLISIS Y SEGUIMIENTO DE SOLICITUDES ENVIADAS Y RECIBIDAS. 2.APOYAR EN EL MANEJO DE LA AGENDA INTERNA Y EXTERNA DE LOS COMPROMISOS ADQUIRIDOS POR LA OFICINA ASESORA DE PLANEACIÓN. 3. APOYAR LA COORDINACIÓN DE LOS EQUIPOS DE TRABAJO INVOLUCRADOS EN EL SISTEMA INTEGRADO DE PLANEACIÓN Y GESTIÓN COGUI+. 4. APOYAR EN LA ELABORACIÓN Y PRESENTACIÓN DE INFORMES DE PROYECTOS ESTRATÉGICOS DE LA OFICINA. 5. APOYAR LA RECOPILACIÓN DE INFORMACIÓN TENDIENTE A LA CONSTRUCCIÓN DE DOCUMENTOS DE CARÁCTER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</si>
  <si>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CO1.REQ.6505970</t>
  </si>
  <si>
    <t>OPSP-VAD-1033-2024</t>
  </si>
  <si>
    <t>https://community.secop.gov.co/Public/Tendering/OpportunityDetail/Index?noticeUID=CO1.NTC.6391194&amp;isFromPublicArea=True&amp;isModal=False</t>
  </si>
  <si>
    <t>NEVIN ANDRES ROSADO VILLEGAS</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</si>
  <si>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LAS INSTITUCIONES.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ENTRE OTROS.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</si>
  <si>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CO1.REQ.6506054</t>
  </si>
  <si>
    <t>OAG-VAD-1032-2024</t>
  </si>
  <si>
    <t>https://community.secop.gov.co/Public/Tendering/OpportunityDetail/Index?noticeUID=CO1.NTC.6391531&amp;isFromPublicArea=True&amp;isModal=False</t>
  </si>
  <si>
    <t>EDUAR KRISS LOPESIERRA GARCIA</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</si>
  <si>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</si>
  <si>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CO1.REQ.6506134</t>
  </si>
  <si>
    <t>OAG-VAD-1031-2024</t>
  </si>
  <si>
    <t>https://community.secop.gov.co/Public/Tendering/OpportunityDetail/Index?noticeUID=CO1.NTC.6391518&amp;isFromPublicArea=True&amp;isModal=False</t>
  </si>
  <si>
    <t>LA PRESENTE ORDEN TIENE POR OBJETO: 1. APOYAR EN LA GESTIÓN Y SEGUIMIENTO DE PROYECTOS DE COOPERACIÓN INTERNACIONAL 2. APOYAR LA GESTIÓN DE OPORTUNIDADES Y EL SEGUIMIENTO A ACTIVIDADES O PROGRAMAS EN MATERIA DE INNOVACIÓN Y EMPRENDIMIENTO. 3. APOYAR EN LA GESTIÓN DE AGENDAS DE DESARROLLO CON ACTORES LOCALES Y REGIONALES 4. APOYAR EL DESARROLLO DE EVENTOS ESTRATÉGICOS CON PERFIL INTERNACIONAL. 5. APOYAR EN LA ESTRUCTURACIÓN DE DOBLES Y TRIPLES TITULACIONES. 6. APOYAR EN EL PROCESO DE GESTIÓN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</si>
  <si>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CO1.REQ.6506110</t>
  </si>
  <si>
    <t>OPSP-VAD-1030-2024</t>
  </si>
  <si>
    <t>https://community.secop.gov.co/Public/Tendering/OpportunityDetail/Index?noticeUID=CO1.NTC.6391356&amp;isFromPublicArea=True&amp;isModal=False</t>
  </si>
  <si>
    <t>MARIA DEL PILAR SERRATO SALTARIN</t>
  </si>
  <si>
    <t>LA PRESENTE ORDEN TIENE POR OBJETO: 1. BRINDAR ACOMPAÑAMIENTO A LOS ESTUDIANTES DE MOVILIDAD NACIONAL E INTERNACIONAL ENTRANTE PREVIO Y DURANTE SU PERÍODO DE ESTUDIOS EN LA UNIVERSIDAD DEL MAGDALENA. 2. APOYAR LOS PROCESOS DE MOVILIDAD INTERNACIONAL ENTRANTE DE DOCENTES, INVESTIGADORES, PONENTES, ENTRE OTROS. 3. APOYAR LA CREACIÓN E IMPLEMENTACIÓN DEL CLUB/CENTRO INTERNACIONAL. 4. APOYAR EN LA ORGANIZACIÓN DOCUMENTAL Y EN LA GESTIÓN DE LA RESPUESTA A SOLICITUDES ADMINISTRATIVAS REMITIDAS A LA ORI. 5. ASESORAR A LA COMUNIDAD UNIVERSITARIA SOBRE LOS SERVICIOS OFERTADOS POR LA DEPENDENCIA.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</si>
  <si>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CO1.REQ.6505561</t>
  </si>
  <si>
    <t>OPSP-VAD-1029-2024</t>
  </si>
  <si>
    <t>https://community.secop.gov.co/Public/Tendering/OpportunityDetail/Index?noticeUID=CO1.NTC.6391467&amp;isFromPublicArea=True&amp;isModal=False</t>
  </si>
  <si>
    <t>KATHLEEN JOHANA BOLAÑO PEREZ</t>
  </si>
  <si>
    <t>CO1.REQ.6505969</t>
  </si>
  <si>
    <t>OPSP-VAD-1028-2024</t>
  </si>
  <si>
    <t>https://community.secop.gov.co/Public/Tendering/OpportunityDetail/Index?noticeUID=CO1.NTC.6391556&amp;isFromPublicArea=True&amp;isModal=False</t>
  </si>
  <si>
    <t>MARIA ELENA HENAO ALVAREZ</t>
  </si>
  <si>
    <t>LA PRESENTE ORDEN TIENE POR OBJETO: 1. ELABORAR CRONOGRAMA DE MESAS DE TRABAJO INTERNAS Y CAPACITACIONES. 2.IDENTIFICAR LOS CONTRIBUYENTES EN LA BASE DE DATOS DEL DEPARTAMENTO. 3.VERIFICAR LOS PAGOS REALIZADOS POR LOS CONTRIBUYENTES DE LA ESTAMPILLA Y SU GIRO OPORTUNO A LA UNIVERSIDAD. 4.REVISAR Y ANALIZAR LA BASE DE INFORMACIÓN DE RECAUDO CON RESPECTO A LO REPORTADO POR LA FIDUCIARIA Y LO REPORTADO POR LAS ENTIDADES. 5. ELABORAR INFORMES PERIÓDICOS DEL COMPORTAMIENTO DEL RECAUDO Y EJECUCIÓN DE LAS ESTAMPILLAS DEPARTAMENTALES. 6. PARTICIPAR EN LAS MESAS DE TRABAJO INTERNAS. 7. SALVAGUARDAR LA INFORMACIÓN OBTENIDA EN EL PROCESO DE VERIFICACION DEL RECAUDO DE LAS ESTAMPILLAS DEPARTAMENTALES, Y GUARDAR LA DEBIDA RESERVA. 8. SUGERIR A LOS FACILITADORES Y/O JURIDICO DE LA ENTIDAD RETENEDORA, LA SOLICITUD DE DOCUMENTOS NECESARIOS PARA EL DESARROLLO DE LAS ACTIVIDADES EN EL PROCESO DE VERIFICACION DEL RECAUDO. 9. CONSOLIDAR LOS INFORMES FINALES DE LAS ENTIDADES RETENEDORAS DE LAS ESTAMPILLAS PARA LA COORDINACIÓN DE LA OFICINA. 10. PROYECTAR INFORME FINANCIERO CON LA INFORMACION DE LO RECAUDADO EN LA VIGENCIA, Y GESTION GENERAL DE LA OFICINA, QUE DEBERÁ SER ENTREGADO A LA COORDINACION DE LA OFICINA A MAS TARDAR EL 15 DE FEBRERO DE LA SIGUIENTE VIGENCIA. 12.REALIZAR ANÁLISIS DE INFORMACIÓN FINANCIERA EN LO REFERENTE DE RECAUDOS DE VIGENCIA ACTUAL Y VIGENCIAS ANTERIORES. 13. ASESORAR A LA COORDINACIÓN EN EL PLANTEAMIENTO DE ESTRATEGIAS PARA LA MEJORA CONTINUA EN LOS PROCESOS DE RECAUDOS DE LAS ESTAMPILLAS DEPARTAMENTALES. 14. IDENTIFICAR Y VERIFICAR ENTIDADES QUE INCUMPLEN CON TODAS LA ORDENANZA OBJETO DEL CONVENIO. 15. VERIFICAR QUE LA INFORMACIÓN QUE SE PRESENTE EN LAS MESAS DE TRABAJO Y LAS RESPECTIVAS RECLAMACIONES A LOS ENTES, SEA CONFIABLE. 16. REALIZAR ASESORÍA FINANCIERA A LA COORDINACIÓN DEL GRUPO DE ESTAMPILLA. 17. ASESORAR A LA COORDINACIÓN EN ACCIONES ENCAMINADAS AL PLAN DE MEJORAMIENTO DEL RECAUDO DE LOS RECURSOS Y LOS REGISTROS DE INFORMACIÓN DE LA ESTAMPILLA EN BENEFICIO DE LA UNIVERSIDAD. 18. CONSOLIDAR LA DOCUMENTACIÓN PARA LA LEGALIZACIÓN DEL COBRO DE LOS RECURSOS DEL CONVENIO POR PARTE DE LA GOBERNACIÓN DEL MAGDALENA Y HACER SEGUIMIENTO DEL MISMO. 19. PARTICIPAR EN LA REVISIÓN DE LOS TEMAS DE GESTION DE LA CALIDAD, Y HACERLE SEGUIMIENTO AL MISMO.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</si>
  <si>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CO1.REQ.6506057</t>
  </si>
  <si>
    <t>OPSP-VAD-1027-2024</t>
  </si>
  <si>
    <t>https://community.secop.gov.co/Public/Tendering/OpportunityDetail/Index?noticeUID=CO1.NTC.6391534&amp;isFromPublicArea=True&amp;isModal=False</t>
  </si>
  <si>
    <t>ANYELI TATIANA VILALOBOS GUERRERO</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</si>
  <si>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14. APOYAR LAS LABORES INVESTIGATIVAS DESARROLLADAS EN EL LABORATORIO ASIGNADO.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</si>
  <si>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CO1.REQ.6506039</t>
  </si>
  <si>
    <t>OAG-VAD-1026-2024</t>
  </si>
  <si>
    <t>https://community.secop.gov.co/Public/Tendering/OpportunityDetail/Index?noticeUID=CO1.NTC.6391429&amp;isFromPublicArea=True&amp;isModal=False</t>
  </si>
  <si>
    <t>CO1.REQ.6506025</t>
  </si>
  <si>
    <t>OPSP-VAD-1025-2024</t>
  </si>
  <si>
    <t>https://community.secop.gov.co/Public/Tendering/OpportunityDetail/Index?noticeUID=CO1.NTC.6391433&amp;isFromPublicArea=True&amp;isModal=False</t>
  </si>
  <si>
    <t>MALORY DE LOS ANGELES RODRIGUEZ CANTILLO</t>
  </si>
  <si>
    <t>LA PRESENTE ORDEN TIENE POR OBJETO: 1. COORDINAR EL PROCESO DE ENTREVISTAS DE LOS ASPIRANTES PARA EL INGRESO A LOS DISTINTOS PROGRAMAS ACADÉMICOS 2024 - II EN LA FASE I Y EN LA FASE II. 2. CONSTRUIR CUESTIONARIOS Y SELECCIÓN DE VARIABLES PARA APLICAR EN LAS ENTREVISTAS DE LOS ASPIRANTES A INGRESAR A LOS DISTINTOS PROGRAMAS ACADÉMICOS 2024 - II EN LA FASE I Y EN LA FASE II. 3. APOYAR  LA LOGÍSTICA, ADMINISTRATIVA Y FINANCIERA DEL PROCESO DE ENTREVISTA EN LA FASE I Y EN LA FASE II. 3. REVISAR INFORMES FINALES DE LOS PSICÓLOGOS ENTREVISTADORES DE LA FASE I Y EN LA FASE II. 4. REALIZAR LA SOCIALIZACIÓN DEL PROCESO DE ENTREVISTAS A LOS PSICÓLOGOS QUE LAS DESARROLLARÁN. 5. PRESENTAR INFORME GENERAL DE LAS ENTREVISTAS A LOS ASPIRANTES ADMITIDOS EN EL PERIODO 2024-II A LAS DIRECCIONES DE PROGRAMAS.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</si>
  <si>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CO1.REQ.6506020</t>
  </si>
  <si>
    <t>OPSP-VAD-1024-2024</t>
  </si>
  <si>
    <t>https://community.secop.gov.co/Public/Tendering/OpportunityDetail/Index?noticeUID=CO1.NTC.6391416&amp;isFromPublicArea=True&amp;isModal=False</t>
  </si>
  <si>
    <t>LA PRESENTE ORDEN TIENE POR OBJETO: 1. ASISTIR A LA JORNADA DE INDUCCIÓN AL EQUIPO DE PSICÓLOGOS ENTREVISTADORES. 2. REALIZAR ENTREVISTA EN LA FASE I Y II, A LOS ASPIRANTES PARA EL INGRESO A LA UNIVERSIDAD DEL MAGDALENA PARA EL PERIODO ACADEMICO 2024-II, BAJO PREGUNTAS SEMIESTRUCTURADAS EN LAS CUALES MANIFIESTEN SUS ACTITUDES, APTITUDES, INTERESES Y VOCACIONALIDAD ANTE DETERMINADO PROGRAMA ACADEMICO. 3. ELABORAR INFORMES INDIVIDUALES POR ASPIRANTES EN FASE I Y II. 4. ELABORAR INFORMES POR PROGRAMA ASIGNADO Y DEMÁS ACTIVIDADES REQUERIDAS A LA REALIZACIÓN DE LAS ENTREVISTAS DE ADMISIÓN 2024-II.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</si>
  <si>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CO1.REQ.6506009</t>
  </si>
  <si>
    <t>OPSP-VAD-1023-2024</t>
  </si>
  <si>
    <t>https://community.secop.gov.co/Public/Tendering/OpportunityDetail/Index?noticeUID=CO1.NTC.6391401&amp;isFromPublicArea=True&amp;isModal=False</t>
  </si>
  <si>
    <t>JENIFER SOFIA CARVAJAL LORDUY</t>
  </si>
  <si>
    <t>LA PRESENTE ORDEN TIENE POR OBJETO: 1. COORDINAR EL PROCESO DE ENTREVISTAS DE LOS ASPIRANTES PARA EL INGRESO A LOS DISTINTOS PROGRAMAS ACADÉMICOS 2024 - II EN LA FASE I Y EN LA FASE II. 2. CONSTRUCCIÓN DE CUESTIONARIOS Y SELECCIÓN DE VARIABLES PARA APLICAR EN LAS ENTREVISTAS DE LOS ASPIRANTES A INGRESAR A LOS DISTINTOS PROGRAMAS ACADÉMICOS 2024 - II EN LA FASE I Y EN LA FASE II. 3. APOYAR LA LOGÍSTICA, ADMINISTRATIVA Y FINANCIERA DEL PROCESO DE ENTREVISTA EN LA FASE I Y EN LA FASE II. 3. REVISAR LOS INFORMES FINALES DE LOS PSICÓLOGOS ENTREVISTADORES DE LA FASE I Y EN LA FASE II. 4. REALIZAR LA SOCIALIZACIÓN DEL PROCESO DE ENTREVISTAS A LOS PSICÓLOGOS QUE LAS DESARROLLARÁN. 5. PRESENTACIÓN DEL INFORME GENERAL DE LAS ENTREVISTAS A LOS ASPIRANTES ADMITIDOS EN EL PERIODO 2024-II A LAS DIRECCIONES DE PROGRAMAS.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</si>
  <si>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CO1.REQ.6505804</t>
  </si>
  <si>
    <t>OPSP-VAD-1022-2024</t>
  </si>
  <si>
    <t>https://community.secop.gov.co/Public/Tendering/OpportunityDetail/Index?noticeUID=CO1.NTC.6391268&amp;isFromPublicArea=True&amp;isModal=False</t>
  </si>
  <si>
    <t>CO1.REQ.6505702</t>
  </si>
  <si>
    <t>OPSP-VAD-1021-2024</t>
  </si>
  <si>
    <t>https://community.secop.gov.co/Public/Tendering/OpportunityDetail/Index?noticeUID=CO1.NTC.6391239&amp;isFromPublicArea=True&amp;isModal=False</t>
  </si>
  <si>
    <t>ANNIE DE LOS REYES CASTILLO</t>
  </si>
  <si>
    <t>CO1.REQ.6505508</t>
  </si>
  <si>
    <t>OPSP-VAD-1020-2024</t>
  </si>
  <si>
    <t>https://community.secop.gov.co/Public/Tendering/OpportunityDetail/Index?noticeUID=CO1.NTC.6390678&amp;isFromPublicArea=True&amp;isModal=False</t>
  </si>
  <si>
    <t>ALICIADEL CARMEN RODRIGUEZ DIAZ </t>
  </si>
  <si>
    <t>LA PRESENTE ORDEN TIENE POR OBJETO: 1. ASISTIR A LA JORNADA DE INDUCCIÓN AL EQUIPO DE PSICÓLOGOS ENTREVISTADORES. 2. REALIZAR ENTREVISTA EN LA FASE I, A LOS ASPIRANTES PARA EL INGRESO A LA UNIVERSIDAD DEL MAGDALENA PARA EL PERIODO ACADÉMICO 2024-II,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2024-II. 5. PARTICIPAR EN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</si>
  <si>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CO1.REQ.6505162</t>
  </si>
  <si>
    <t>OPSP-VAD-1019-2024</t>
  </si>
  <si>
    <t>https://community.secop.gov.co/Public/Tendering/OpportunityDetail/Index?noticeUID=CO1.NTC.6390874&amp;isFromPublicArea=True&amp;isModal=False</t>
  </si>
  <si>
    <t>DUBYS REGALADO CALANCHE</t>
  </si>
  <si>
    <t>CO1.REQ.6505218</t>
  </si>
  <si>
    <t>OPSP-VAD-1018-2024</t>
  </si>
  <si>
    <t>https://community.secop.gov.co/Public/Tendering/OpportunityDetail/Index?noticeUID=CO1.NTC.6391716&amp;isFromPublicArea=True&amp;isModal=False</t>
  </si>
  <si>
    <t>GUISELLA PATRICIA CHAMORRO MOLINA</t>
  </si>
  <si>
    <t>CO1.REQ.6505656</t>
  </si>
  <si>
    <t>OPSP-VAD-1017-2024</t>
  </si>
  <si>
    <t>https://community.secop.gov.co/Public/Tendering/OpportunityDetail/Index?noticeUID=CO1.NTC.6391554&amp;isFromPublicArea=True&amp;isModal=False</t>
  </si>
  <si>
    <t>HEILEN MARIA ECHEVERRIA CRESPO</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</si>
  <si>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LAS INSTITUCIÓN.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ENTRE OTROS.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</si>
  <si>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CO1.REQ.6506220</t>
  </si>
  <si>
    <t>OAG-VAD-1016-2024</t>
  </si>
  <si>
    <t>https://community.secop.gov.co/Public/Tendering/OpportunityDetail/Index?noticeUID=CO1.NTC.6391448&amp;isFromPublicArea=True&amp;isModal=False</t>
  </si>
  <si>
    <t>YANNIS MOSCOTE CASTILLO</t>
  </si>
  <si>
    <t>MARIA DE LOS ANGELES ACOSTA MORA</t>
  </si>
  <si>
    <t>LA PRESENTE ORDEN TIENE POR OBJETO: 1. PRESTAR ASESORÍA JURÍDICA Y RESOLVER CONSULTAS DE TIPO JURÍDICO QUE SE PRESENTEN EN EL DESPACHO DE RECTORÍA 2. PRESTAR ASESORÍA EN LO TENDIENTE AL CUMPLIMIENTO DE LAS POLÍTICAS DE PROTECCIÓN DE DATOS QUE HAN SIDO IMPLEMENTADOS EN LA INSTITUCIÓN A TRAVÉS DEL ACUERDOS SUPERIOR N° 017 DE 2018. 3. PRESTAR ASISTENCIA Y ASESORÍA EN LOS TEMAS QUE SEAN ASIGNADOS EN RELACIÓN CON LOS CONVENIOS, ALIANZAS Y/O TRÁMITES JURÍDICOS QUE SE TRAMITEN EN LA UNIVERSIDAD 4. REVISAR SOPORTES DOCUMENTALES Y REDACTAR DOCUMENTOS JURÍDICOS PARA EL DESARROLLO DE CONVENIOS INTERINSTITUCIONALES O CUALQUIER REQUERIMIENTO JURÍDICO. 5. ASESORAR Y ELABORAR MINUTAS PARA CONTRATOS, CONVENIOS, PROCESOS DE CONVOCATORIAS Y DEMÁS QUE REQUIERA LA UNIVERSIDAD DEL MAGDALENA Y QUE SEAN SOLICITADOS POR PARTE DEL DESPACHO DE RECTORÍA Y DEMÁS AUTORIDADES DE DIRECCIÓN DE LA UNIVERSIDAD 6. COADYUVAR CON LOS PROCESOS DE REGLAMENTACIÓN Y NUEVAS POLÍTICAS GESTIONADAS POR LA UNIVERSIDAD. 7. ELABORAR CONCEPTOS JURÍDICOS QUE SEAN SOLICITADOS POR EL DESAPACHO DE RECTORÍA O CUALQUIERA DEPENDENCIA DE LA INSTITUCIÓN. 8 PROYECTAR MINUTAS PARA LA SUSCRIPCIÓN DE NUEVOS CONVENIOS, ACTAS, ALIANZAS, MEMORANDO DE ENTENDIMIENTO ENTRE OTROS 9. REDACTAR, REVISAR Y HACER SEGUIMIENTO A LAS ACTAS DE CONVENIOS Y/O TRÁMITES JURÍDICOS ASIGNADOS. 10. APOYAR EN LA PROYECCIÓN DE ACTOS ADMINISTRATIVOS EXPEDIDOS POR EL CONSEJO SUPERIOR, CONSEJO ACADÉMICO, Y EL RECTOR. 11. PROYECTAR RESPUESTAS A DERECHOS DE PETICIÓN Y SOLICITUDES. 12. CUMPLIR CON LOS PROCEDIMIENTOS DEL PROCESO DE GESTIÓN JURÍDICA DEL SISTEMA DE GESTIÓN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</si>
  <si>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CO1.REQ.6505947</t>
  </si>
  <si>
    <t>OPSP-VAD-1015-2024</t>
  </si>
  <si>
    <t>https://community.secop.gov.co/Public/Tendering/OpportunityDetail/Index?noticeUID=CO1.NTC.6391622&amp;isFromPublicArea=True&amp;isModal=False</t>
  </si>
  <si>
    <t>YILIAN ELIANA ARAUJO BARRERA</t>
  </si>
  <si>
    <t>LA PRESENTE ORDEN TIENE POR OBJETO: 1. APOYAR LA ASIGNACIÓN DE CORRESPONDENCIA RECIBIDA A TRAVÉS DE CORREO INSTITUCIONAL. 2. APOYAR EN EL SEGUIMIENTO A LAS SOLICITUDES RECIBIDAS VÍA PQR, CORREO ELECTRÓNICO Y/O POR EL SISTEMA DE ADMISIONES. 3. APOYAR EN LA RECEPCIÓN DE LA DOCUMENTACIÓN REQUERIDA A LOS NUEVOS ESTUDIANTES DE LAS DIFERENTES MODALIDADES DE LA UNIVERSIDAD DEL MAGDALENA. 4. APOYAR LAS LABORES DE REPROGRAFÍA QUE SEAN ESTABLECIDAS. 5. APOYAR EN LA ACTUALIZACIÓN DE INFORMACIÓN DE ESTUDIANTES EN LAS DIFERENTES MODALIDADES.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</si>
  <si>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CO1.REQ.6506124</t>
  </si>
  <si>
    <t>OAG-VAD-1014-2024</t>
  </si>
  <si>
    <t>https://community.secop.gov.co/Public/Tendering/OpportunityDetail/Index?noticeUID=CO1.NTC.6391171&amp;isFromPublicArea=True&amp;isModal=False</t>
  </si>
  <si>
    <t>RAISSA CARIME MURILLO DEMETRIO</t>
  </si>
  <si>
    <t>LA PRESENTE ORDEN TIENE POR OBJETO: 1. PRESTAR SERVICIOS PROFESIONALES COMO ASESOR JURÍDICO EXTERNO DEL DESPACHO DE LA RECTORÍA DE LA UNIVERSIDAD. 2. PRESTAR ASESORÍA EN LA RESOLUCIÓN DE PETICIONES Y SOLICITUDES QUE SE LE HAGAN A LA UNIVERSIDAD DEL MAGDALENA DENTRO DE LOS PLAZOS Y/O TÉRMINOS ESTABLECIDOS EN LA LEY, QUE LE SEAN ASIGNADAS POR PARTE DEL DESPACHO DEL RECTOR Y DEMÁS AUTORIDADES QUE DESIGNEN LA ALTA DIRECCIÓN. 3. PRESTAR ASESORÍA, EMITIR CONCEPTOS Y RESOLVER CONSULTAS EN LO RELACIONADO AL CUMPLIMIENTO DE LA NORMATIVIDAD INTERNA Y EXTERNA DE LA UNIVERSIDAD, Y EN RELACIÓN AL CUMPLIMIENTO DE LAS POLÍTICAS INSTITUCIONALES. 4. ELABORAR MINUTAS, CONVENIOS, PROCESOS DE CONVOCATORIAS Y DEMÁS QUE REQUIERA LA UNIVERSIDAD DEL MAGDALENA Y QUE SEAN SOLICITADOS POR PARTE DEL DESPACHO DE RECTORÍA . 5. PROYECTAR Y ASESORAR EN LA ELABORACIÓN DE LOS ACTOS ADMINISTRATIVOS EMITIDOS POR LOS ÓRGANOS DE GOBIERNO Y DIRECCIÓN ACADÉMICA DE LA INSTITUCIÓN, EL DESPACHO DEL RECTOR Y DEMÁS AUTORIDADES QUE DESIGNEN LA ALTA DIRECCIÓN. 6. COMPILAR Y ACTUALIZAR LAS NORMAS LEGALES, DE JURISPRUDENCIA DOCTRINA Y DE LOS CONCEPTOS QUE TENGAN RELACIÓN CON EL ÁMBITO DE COMPETENCIA DE LA UNIVERSIDAD. 7. RENDIR INFORMES MENSUALES O EN EL PLAZO O MOMENTO QUE SU SUPERVISOR LO REQUIERA, SOBRE LAS ACTIVIDADES DESARROLLADAS EN CUMPLIMIENTO DE LA ORDEN DE PRESTACIÓN DE SERVICIOS. 8. CUMPLIR CON LOS PROCEDIMIENTOS DEL PROCESO DE GESTIÓN JURÍDICA DEL SISTEMA DE GESTIÓN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</si>
  <si>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CO1.REQ.6506024</t>
  </si>
  <si>
    <t>OPSP-VAD-1013-2024</t>
  </si>
  <si>
    <t>https://community.secop.gov.co/Public/Tendering/OpportunityDetail/Index?noticeUID=CO1.NTC.6391423&amp;isFromPublicArea=True&amp;isModal=False</t>
  </si>
  <si>
    <t>ANDRES EDUARDO PATERNINA ARIZA</t>
  </si>
  <si>
    <t>LA PRESENTE ORDEN TIENE POR OBJETO: 1. APOYAR EN LA CONSTRUCCIÓN DE COMPONENTES SOFTWARE EN TECNOLOGÍAS NETCORE, JAVASCRIPT, ANGULAR, HACIENDO USO DE PATRONES DE DISEÑOS ARQUITECTÓNICOS. 2. ASESORAR EN EL PROCESO DE CONSTRUCCIÓN DE MICROSERVICIOS DEL SISTEMA DE INFORMACIÓN DE REGISTRO ACADÉMICO. 3. ASESORAR EN LA IMPLEMENTACIÓN DE HERRAMIENTAS DE VERIFICACIÓN Y VALIDACIÓN DE CÓDIGO FUENTE. 4. APOYAR A LA DIRECCIÓN DEL CENTRO EN BUENAS PRÁCTICAS DE DESARROLLO EN EL SISTEMA DE INFORMACIÓN DE REGISTRO ACADÉMICO. 5. APOYAR EN LA CONSTRUCCIÓN DE PIPELINE EN EL SISTEMA DE INFORMACIÓN DE REGISTRO ACADÉMICO.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</si>
  <si>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CO1.REQ.6505595</t>
  </si>
  <si>
    <t>OPSP-VAD-1012-2024</t>
  </si>
  <si>
    <t>https://community.secop.gov.co/Public/Tendering/OpportunityDetail/Index?noticeUID=CO1.NTC.6391411&amp;isFromPublicArea=True&amp;isModal=False</t>
  </si>
  <si>
    <t>MARIA CAMILA SAMPER MEZA</t>
  </si>
  <si>
    <t>LA PRESENTE ORDEN TIENE POR OBJETO: 1. APOYAR EN EL LEVANTAMIENTO DE INFORMACIÓN Y ELABORACIÓN DE REQUERIMIENTOS Y TÉRMINOS DE REFERENCIA PARA EL DESARROLLO DE NUEVAS FUNCIONALIDADES DE SISTEMA DE INFORMACIÓN DE RECURSOS EDUCATIVOS. 2. APOYAR EN EL DISEÑO, DESARROLLO, IMPLEMENTACIÓN DE LOS CAMBIOS REQUERIDOS DEL SISTEMA DE INFORMACIÓN, UTILIZANDO TECNOLOGÍAS .NET, JAVASCRIPT, ANGULAR, VALIÉNDOSE DE PATRONES DE DISEÑO QUE PERMITAN LA AUTOMATIZACIÓN Y OPTIMIZACIÓN DE PROCESOS. 3. APOYAR EN LA ELABORACIÓN DE REPORTES ESTADÍSTICOS E INDICADORES PARA LOS PROCESOS DE RECURSOS EDUCATIVOS Y ADMINISTRACIÓN DE LABORATORIOS. 4. BRINDAR SOPORTE EN LOS PROBLEMAS COMUNES QUE SE PRESENTAN CON LOS USUARIOS DEL SISTEMA DE INFORMACIÓN; DIAGNOSTICANDO, SOLUCIONADO Y DANDO RESPUESTA EN EL MENOR TIEMPO POSIBLE A LOS USUARIOS RELACIONADOS. 5. REALIZAR EL MANTENIMIENTO Y ACTUALIZACIÓN DEL SISTEMA DE INFORMACIÓN DE RECURSOS EDUCATIVOS EN TÉRMINOS DE SOLUCIÓN DE BUGS, ADECUACIONES O CAMBIOS EN PROCESOS EN RELACIÓN CON OTROS SISTEMAS DE INFORMACIÓN. 6. REALIZAR CAPACITACIONES A USUARIOS FINALES DEL SIARE SOBRE FUNCIONALIDADES Y PROCESOS DEL SISTEMA DE INFORMACIÓN. 7. APOYAR EN LA PROGRAMACIÓN, PREPARACIÓN Y ASIGNACIÓN ACADÉMICA Y POSTERIOR PRESENTACIÓN DE INFORMES DE DICHO PROCESO A TRAVÉS DE LAS INTERFACES Y SOLUCIONES ENTRE LOS DIFERENTES SISTEMAS DE INFORMACIÓN. 8. ASESORAR EN LAS ACTIVIDADES DE PLANIFICACIÓN DEL PROCESO DE GESTIÓN DE RECURSOS EDUCATIVOS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</si>
  <si>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CO1.REQ.6505617</t>
  </si>
  <si>
    <t>OPSP-VAD-1011-2024</t>
  </si>
  <si>
    <t>https://community.secop.gov.co/Public/Tendering/OpportunityDetail/Index?noticeUID=CO1.NTC.6391339&amp;isFromPublicArea=True&amp;isModal=False</t>
  </si>
  <si>
    <t>WILLIGTON ALEXANDER MAIGUEL GOENAGA</t>
  </si>
  <si>
    <t>RAQUEL MARIA GARCIA TEJEDA</t>
  </si>
  <si>
    <t>LA PRESENTE ORDEN TIENE POR OBJETO: 1. PRESTAR SERVICIOS PROFESIONALES COMO ASESOR DE LA OFICINA DE CONTROL DISCIPLINARIO INTERNO 2. ASESORAR, EMITIR CONCEPTOS Y RESOLVER LAS CONSULTAS QUE EN MATERIA DISCIPLINARIA LE SEAN SOLICITADAS POR PARTE DEL RECTOR, EL DIRECTOR DE LA OFICINA DE CONTROL DISCIPLINARIO INTERNO Y DEMÁS AUTORIDADES DE DIRECCIÓN DE LA UNIVERSIDAD. 3. PRESTAR ASESORÍA EN LA PROYECCIÓN DE LAS DECISIONES A QUE HAY LUGAR EN EL TRÁMITE DE LOS PROCESOS DISCIPLINARIOS ADELANTADOS POR LA OFICINA DE CONTROL DISCIPLINARIO INTERNO. 4. REVISAR Y PROYECTAR DECISIONES DE FONDO SOMETIDAS A LA FIRMA DEL JEFE DE LA OFICINA DE CONTROL DISCIPLINARIO INTERNO, LAS CUALES DEBERÁN CONTENER RÚBRICA DEL CONTRATISTA. 5. ELABORAR DOCUMENTOS RELACIONADOS CON LAS CAPACITACIONES EMPRENDIDAS POR LA DE LA OFICINA DE CONTROL DISCIPLINARIO INTERNO. 6. PRESTAR ASESORÍA JURÍDICA EN LAS ACTUACIONES DISCIPLINARIAS SEGUIDAS CONTRA ESTUDIANTES DE LA UNIVERSIDAD DEL MAGDALENA, DE COMPETENCIA DE LOS CONSEJOS DE FACULTAD Y CONSEJO ACADÉMICO. 7. PROYECTAR PARA EL DIRECTOR DE LA OFICINA LOS AUTOS DE APERTURA DE INDAGACIÓN, INVESTIGACIÓN, PRUEBAS, ARCHIVOS, CARGOS Y FALLOS, 8. PRESTAR ASESORÍA, PROYECCIÓN Y SUSTENTACIÓN EN LOS PROCESOS ADMINISTRATIVOS SANCIONATORIOS, CUYA COMPETENCIA SEA DE ESTE DESPACHO.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</si>
  <si>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CO1.REQ.6505803</t>
  </si>
  <si>
    <t>OPSP-VAD-1010-2024</t>
  </si>
  <si>
    <t>https://community.secop.gov.co/Public/Tendering/OpportunityDetail/Index?noticeUID=CO1.NTC.6391226&amp;isFromPublicArea=True&amp;isModal=False</t>
  </si>
  <si>
    <t>LUIS ALEXANDER HERRERA PEREZ</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</si>
  <si>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</si>
  <si>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CO1.REQ.6505050</t>
  </si>
  <si>
    <t>OAG-VAD-1009-2024</t>
  </si>
  <si>
    <t>https://community.secop.gov.co/Public/Tendering/OpportunityDetail/Index?noticeUID=CO1.NTC.6390662&amp;isFromPublicArea=True&amp;isModal=False</t>
  </si>
  <si>
    <t xml:space="preserve">ANA FLORA JIMENEZ  DE LA HOZ </t>
  </si>
  <si>
    <t>ROSALIA LEONOR ESTRADA LOMBARDI</t>
  </si>
  <si>
    <t>LA PRESENTE ORDEN TIENE POR OBJETO: 1. APOYAR AL GRUPO DE PRESUPUESTO EN LA RECEPCIÓN Y REVISION DE ACTOS ADMINISTRATIVOS SUSCRITOS POR LOS ORDENADORES DEL GASTO. 2. APOYAR EN LA ELABORACIÓN DE REGISTROS DE COMPROMISOS DE ACTOS ADMINISTRATIVOS SUSCRITOS POR LOS ORDENADORES DEL GASTO. 3. APOYAR EN LA REALIZACIÓN Y ENTREGA DE ACTOS ADMINISTRATIVOS CON SU CORRESPONDIENTE REGISTRO PRESUPUESTAL FIRMADO A LOS DIFERENTES ORDENADORES DEL GASTO. 4. ADJUNTAR EN EL SISTEMA DE INFORMACIÓN SINAP, LOS ACTOS ADMINISTRATIVOS ESCANEADOS A LOS QUE SE LES EXPIDE REGISTRO PRESUPUESTAL. 5. APOYAR EL SEGUIMIENTO DE LOS REGISTROS ELABORADOS EN EL SISTEMA. 6. APOYAR EN LAS CONSULTAS QUE REQUIERAN LOS ORDENADORES DEL GASTO. 7. REALIZAR REPORTES DE COMPROMISOS A LOS DIFERENTES ORDENADORES Y DEPURACIÓN DE COMPROMISOS MEDIANTE LIBERACIONES DE SALDOS EN EL SISTEMA DE INFORMACIÓN FINANCIERO SINAP.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</si>
  <si>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CO1.REQ.6505311</t>
  </si>
  <si>
    <t>OPSP-VAD-1008-2024</t>
  </si>
  <si>
    <t>https://community.secop.gov.co/Public/Tendering/OpportunityDetail/Index?noticeUID=CO1.NTC.6390796&amp;isFromPublicArea=True&amp;isModal=False</t>
  </si>
  <si>
    <t>CLAUDIA PATRICIA AARON COVELLI</t>
  </si>
  <si>
    <t>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SUGERIR Y PROYECTAR LA SOLICITUD DE INFORMACIÓN ADICIONAL QUE SE REQUIERA DE LOS CONTRATOS OBJETO DE VERIFICACIÓN. 7. REALIZAR SEGUIMIENTO AL CUMPLIMIENTO DE LOS COMPROMISOS ADQUIRIDOS EN LAS MESAS DE TRABAJO DE LAS CUALES HIZO PARTE. 8. REALIZAR EL ESTUDIO Y PROYECTO DE RESOLUCIÓN QUE APRUEBE O NIEGUE LAS PROPUESTAS DE PAGO QUE PRESENTEN LAS ENTIDADES RETENEDORAS DE LAS ESTAMPILLAS DEPARTAMENTALES. 9. REALIZAR SEGUIMIENTO Y CONTROL A LOS ACUERDOS DE PAGO DECRETADOS.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ASISTIR A LAS MESAS DE TRABAJO, CAPACITACIONES Y/O REUNIONES AGENDADAS POR LA COORDINACIÓN, PREVIO ACUERDO CON EL SUPERVISOR (A) DE LA ORDEN. 13. ELABORAR Y REMITIR INFORME FINAL DE LAS ENTIDADES VERIFICADAS CON LAS EVIDENCIAS DE CADA CASO AL PROFESIONAL ESPECIALIZADO, Y AL PROFESIONAL UNIVERSITARIO ENCARGADO DEL SISTEMA DE GESTION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</si>
  <si>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CO1.REQ.6505216</t>
  </si>
  <si>
    <t>OPSP-VAD-1007-2024</t>
  </si>
  <si>
    <t>https://community.secop.gov.co/Public/Tendering/OpportunityDetail/Index?noticeUID=CO1.NTC.6391932&amp;isFromPublicArea=True&amp;isModal=False</t>
  </si>
  <si>
    <t>JHON JAIRO PEREZ DE LOS REYES</t>
  </si>
  <si>
    <t>CO1.REQ.6505995</t>
  </si>
  <si>
    <t>OPSP-VAD-1006-2024</t>
  </si>
  <si>
    <t>https://community.secop.gov.co/Public/Tendering/OpportunityDetail/Index?noticeUID=CO1.NTC.6391488&amp;isFromPublicArea=True&amp;isModal=False</t>
  </si>
  <si>
    <t>MONICA BEATRIZ RAMIREZ PEREIRA</t>
  </si>
  <si>
    <t>CO1.REQ.6505668</t>
  </si>
  <si>
    <t>OPSP-VAD-1005-2024</t>
  </si>
  <si>
    <t>https://community.secop.gov.co/Public/Tendering/OpportunityDetail/Index?noticeUID=CO1.NTC.6391808&amp;isFromPublicArea=True&amp;isModal=False</t>
  </si>
  <si>
    <t>JOSE IGNACIO STROBEL PAREJO</t>
  </si>
  <si>
    <t>CO1.REQ.6505974</t>
  </si>
  <si>
    <t>OAG-VAD-1004-2024</t>
  </si>
  <si>
    <t>https://community.secop.gov.co/Public/Tendering/OpportunityDetail/Index?noticeUID=CO1.NTC.6391555&amp;isFromPublicArea=True&amp;isModal=False</t>
  </si>
  <si>
    <t>BILLY JESUS ZEPHERIN ORTIZ</t>
  </si>
  <si>
    <t>LA PRESENTE ORDEN TIENE POR OBJETO: 1. REALIZAR LA PRODUCCIÓN Y PRESENTACIÓN DE UN PROGRAMA DE ACOMPAÑAMIENTO MUSICAL DE 6 A 8PM DE LUNES A JUEVES. 2. REALIZAR PRODUCCIÓN Y PRESENTACIÓN DE UN PROGRAMA ESPECIAL PARA LOS DÍAS FESTIVOS. 3. REALIZAR GRABACIÓN DE VOZ EN OFF PARA CUÑAS DE RADIO INSTITUCIONALES. 4. REALIZAR GRABACIÓN DE VOZ EN OFF PARA PROMOCIONES DE RADIO PARA UNIMAGDALENA RADIO. 5. REALIZAR GRABACIÓN DE VOZ EN OFF PARA PERIFONEO DE ACTIVIDADES AL INTERIOR DE LA INSTITUCIÓN SOLICITADO POR LAS DEPENDENCIAS. 6. REALIZAR GRABACIÓN DE VOZ EN OFF PARA VIDEOS INSTITUCIONALES. 7. REALIZAR GRABACIÓN DE VOZ EN OFF PARA VESTIDOS DE LOS PROGRAMAS DE RADIO INSTITUCIONALES. 8. REALIZAR PRODUCCIÓN DE CUÑAS DE RADIO INSTITUCIONALES. 9. REALIZAR PRODUCCIÓN DE PROMOCIONES DE RADIO PARA UNIMAGDALENA RADIO. 10. REALIZAR PRODUCCIÓN DE AUDIOS PARA PERIFONEO DE ACTIVIDADES AL INTERIOR DE LA INSTITUCIÓN SOLICITADOS POR LAS DEPENDENCIAS. 11. REALIZAR PRODUCCIÓN DE PIEZAS PARA VESTIDOS DE LOS PROGRAMAS DE RADIO INSTITUCIONALES. 12. REALIZAR LA PRODUCCIÓN TÉCNICA EN LA EMISORA. 13. REALIZAR PROGRAMACIÓN DE FIN DE SEMANA DE LA EMISORA. 14. APOYAR EN LA VERIFICACIÓN DE LA EMISIÓN DE LOS PROGRAMAS LOS FINES DE SEMANA. 15. APOYAR ENLA DESCARGA DE MÚSICA PARA LA PROGRAMACIÓN BASE DE LA EMISORA. 16. REVISAR, VERIFICAR Y EDITAR LA MÚSICA PARA FRANJAS MUSICALES DE LA EMISORA. 17.REALIZAR LA PROGRAMACIÓN DE FRANJAS MUSICALES DE LA EMISORA. 18. APOYAR EN LA REALIZACIÓN, FILTRO Y/O CENSURA DE LAS CANCIONES CUYOS CONTENIDOS SEAN INAPROPIADOS. 19. CONTACTAR A DISTINTAS FUENTES PARA REALIZAR ENTREVISTAS PARA PROGRAMAS DE RADIO. 20. REALIZAR ENTREVISTAS PREGRABADAS O EN VIVO PRESENCIALMENTE, VÍA TELEFÓNICA O POR OTROS MEDIOS. 21. EDITAR AUDIOS DE ENTREVISTAS REALIZADAS. 22. EDITAR Y HACER MONTAJE DE PROGRAMAS PREGRABADOS. 23. REALIZAR INFORMES EN DIRECTO O PREGRABADOS PARA LA EMISORA DESDE LAS DEPENDENCIAS DE LA INSTITUCIÓN. 24. DESCARGAR PROGRAMAS ENVIADOS POR REALIZADORES. 25. REVISAR LA CALIDAD SONORA DE LOS PROGRAMAS ENVIADOS POR REALIZADORES.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</si>
  <si>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CO1.REQ.6505646</t>
  </si>
  <si>
    <t>OPSP-VAD-1003-2024</t>
  </si>
  <si>
    <t>https://community.secop.gov.co/Public/Tendering/OpportunityDetail/Index?noticeUID=CO1.NTC.6391179&amp;isFromPublicArea=True&amp;isModal=False</t>
  </si>
  <si>
    <t>YOLANDA AGUILAR GARCIA</t>
  </si>
  <si>
    <t>LA PRESENTE ORDEN TIENE POR OBJETO: 1. APOYAR EN LA ATENCIÓN BÁSICA, OPORTUNA Y ADECUADA EN CONSULTA COMO AUXILIAR DE ENFERMERÍA A LOS MIEMBROS DE COMUNIDAD UNIVERSITARIA QUE LO SOLICITEN. 2. EJECUTAR ACTIVIDADES DE PROMOCIÓN Y FOMENTO DE LA SALUD A LOS MIEMBROS DE LA COMUNIDAD UNIVERSITARIA. 3. APOYAR EN LOS PROCEDIMIENTOS DE ATENCIÓN QUE SE REQUIERA. 4. APOYAR AL SUPERVISOR EN LA ACTUALIZACIÓN DEL INVENTARIO DE LOS EQUIPOS E INSUMOS DE SALUD Y GARANTIZAR EL BUEN USO DE LOS MISMOS. 5. APOYAR EN ACTIVIDADES DE PROMOCIÓN Y MANTENIMIENTO DE SALUD AL INTERIOR DE LA COMUNIDAD UNIVERSITARIA. 6. DILIGENCIAR OPORTUNAMENTE LOS FORMATOS DEL PROCESO "BIENESTAR UNIVERSITARIO" EN EL SISTEMA DE GESTIÓN DE CALIDAD. 7.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8. APOYAR EN LA PARTICIPACIÓN DE LOS DIFERENTES EVENTOS REALIZADOS POR LA DIRECCIÓN DE BIENESTAR UNIVERSITARIO: BIENVENIDA A LOS ESTUDIANTES Y DÍA DE LA FAMILIA. 9.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</si>
  <si>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CO1.REQ.6505935</t>
  </si>
  <si>
    <t>OAG-VAD-1002-2024</t>
  </si>
  <si>
    <t>https://community.secop.gov.co/Public/Tendering/OpportunityDetail/Index?noticeUID=CO1.NTC.6391361&amp;isFromPublicArea=True&amp;isModal=False</t>
  </si>
  <si>
    <t>MARIA MARCELA PASMIN GUZMAN</t>
  </si>
  <si>
    <t>LA PRESENTE ORDEN TIENE POR OBJETO: 1. APOYAR LA CONSTRUCCIÓN DE PIEZAS DE DISEÑO GRÁFICO Y APOYAR LA REVISIÓN DE LAS PRODUCCIONES GRÁFICAS ELABORADAS POR LOS COLABORADORES DEL ÁREA. 2. APOYAR EN MATERIA DE DISEÑO GRÁFICO A LA RECTORÍA, VICERRECTORÍAS, FACULTADES, DIRECCIÓN DE PROGRAMAS, DIRECCIONES Y OFICINAS INSTITUCIONALES PARA FORTALECER LA IMAGEN CORPORATIVA. 3. APOYAR EN EL DESARROLLO DEL MANUAL DE IMAGEN CORPORATIVA. 4. APOYAR EN EL DESARROLLO DE PIEZAS PARA LA OFERTA ACADÉMICA INSTITUCIONAL. 5. APOYAR EN EL DESARROLLO DE PIEZAS PARA LOS DIFERENTES EVENTOS INSTITUCIONALES, CULTURALES Y ACADÉMICOS. 6. APOYAR EN EL DISEÑO Y SEGUIMIENTO A LAS DIFERENTES PUBLICACIONES INTERNAS. 7. APOYAR EN EL DISEÑO DE ELEMENTOS DE MERCHANDISING PARA DIFERENTES ÁREAS Y/O EVENTOS INSTITUCIONALES. 8. APOYAR EL DESARROLLO Y MONTAJE DE INTERFACES GRÁFICAS DE LOS SISTEMAS DE INFORMACIÓN WEB. 9. APOYAR EN EL DISEÑO Y DIAGRAMACIÓN DE LAS PRESENTACIONES INSTITUCIONALES. 10. APOYAR EN EL DISEÑO Y DIAGRAMACIÓN DE LIBROS, REVISTAS E INFORMES. 11. APOYAR EN EL ÁREA DE DISEÑO GRÁFICO A LAS DIFERENTES DEPENDENCIAS DE LA INSTITUCIÓN EN COORDINACIÓN CON LA DIRECCIÓN DE COMUNICACIONES. 12. APOYAR CON EL FORTALECIMIENTO DE GESTIÓN DE LA CALIDAD "SISTEMA COGUI+". 13. APOYAR EN EL PROCESO DE GESTIÓN DOCUMENTAL. 14. APOYAR EN LOS PROCEDIMIENTOS Y PROCESOS DEL SISTEMA DE GESTIÓN DE LA CALIDAD. 15. PRESENTAR LOS INFORMES QUE SEAN REQUERIDOS POR EL SUPERVISOR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</si>
  <si>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CO1.REQ.6505917</t>
  </si>
  <si>
    <t>OAG-VAD-1001-2024</t>
  </si>
  <si>
    <t>https://community.secop.gov.co/Public/Tendering/OpportunityDetail/Index?noticeUID=CO1.NTC.6390989&amp;isFromPublicArea=True&amp;isModal=False</t>
  </si>
  <si>
    <t>LUIS FELIPE CERMEÑO ULLOA</t>
  </si>
  <si>
    <t>LA PRESENTE ORDEN TIENE POR OBJETO: 1. APOYAR AL EQUIPO DE REDES SOCIALES ADSCRITO A LA DIRECCIÓN DE COMUNICACIONES EN EL CUBRIMIENTO DE LAS ACTIVIDADES ACADÉMICAS DE LAS DIFERENTES DEPENDENCIAS Y DE EVENTOS ESPECIALES DE LA UNIVERSIDAD DEL MAGDALENA, A TRAVÉS DE TOMAS DE FOTOGRAFÍAS, GRABACIÓN Y EDICIÓN DE VIDEOS, Y ENTREVISTAS. 2. PRESENTAR PROPUESTAS Y CREACIÓN DE CONTENIDOS PARA REDES SOCIALES INSTITUCIONALES ALINEADAS CON LAS ESTRATEGIAS DE MARKETING INSTITUCIONAL. 3. APOYAR EN LAS RESPUESTAS OPORTUNAS A COMENTARIOS Y CONSULTAS DE LA COMUNIDAD UNIVERSITARIA Y CIUDADANÍA EN GENERAL, Y PQR’S POR REDES SOCIALES INSTITUCIONALES. 4. APOYAR LA CREACIÓN DE PIEZAS GRÁFICAS PARA LA RED SOCIAL INSTAGRAM DE UNIMAGDALENA. 5. REALIZAR INFORMES DE ESTADÍSTICAS DE FACEBOOK E INSTAGRAM INSTITUCIONAL. 6. APOYAR EN LA PUBLICACIÓN DE CONTENIDOS EN LA PÁGINA WEB INSTITUCIONAL. 7. PROPORCIONAR Y REDACTAR CONTENIDOS PARA CUENTAS DE REDES SOCIALES. 8. APOYAR EN LAS ESTRATEGIAS DE MARKETING DIGITAL QUE APORTEN AL POSICIONAMIENTO DE LA MARCA UNIMAGDALENA Y LA FIDELIZACIÓN DE LA COMUNIDAD DIGITAL DE LA ALMA MATER.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</si>
  <si>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CO1.REQ.6505289</t>
  </si>
  <si>
    <t>OPSP-VAD-1000-2024</t>
  </si>
  <si>
    <t>https://community.secop.gov.co/Public/Tendering/OpportunityDetail/Index?noticeUID=CO1.NTC.6390949&amp;isFromPublicArea=True&amp;isModal=False</t>
  </si>
  <si>
    <t>LUIS FERNANDO SANCHEZ LOPEZ</t>
  </si>
  <si>
    <t>LA PRESENTE ORDEN TIENE POR OBJETO: 1. REALIZAR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YOUTUBE, FACEBOOK, TWITTER, TIKTOK E INSTAGRAM Y EN LAS PANTALLAS UBICADAS EN DIFERENTES PUNTOS ESTRATÉGICOS DEL CAMPUS UNIVERSITARIO. 2. PREPRODUCIR Y POST-PRODUCIR MENSUALMENTE ENTRE 15 Y 20 VÍDEOS INSTITUCIONALES QUE REQUIERAN LAS DIFERENTES DEPENDENCIAS DE LA ALMA MATER EN DINÁMICAS ESPECIALES DE LA UNIVERSIDAD COMO CONFERENCIAS MAGISTRALES, EVENTOS INSTITUCIONALES, GRADOS, ACTIVIDADES DEPORTIVAS Y CUBRIMIENTOS DE ESTOS. 3. APOYAR EN LA FILMACIÓN MENSUAL DE ENTRE 40 Y 60 ENTREVISTAS DURANTE LOS CUBRIMIENTOS PERIODÍSTICOS, UBICANDO Y OPERANDO CORRECTAMENTE LA CÁMARA, EL MICRÓFONO DE SOLAPA, EL TRÍPODE Y PLANOS PARA RECREAR UNA ATMOSFERA DE HISTORIA PERIODÍSTICA O LÍNEA NARRATIVA A MOSTRAR EN EL VIDEO CLIP. GENERANDO IMÁGENES DE APOYO, QUE ACOMPAÑEN Y FACILITEN LA EDICIÓN DE LAS NOTAS Y OTRAS PIEZAS AUDIOVISUALES QUE SURJAN DE ESTOS CUBRIMIENTOS. 4. APOYAR MENSUALMENTE ENTRE 5 Y 15 STREAMING EN VIVO, CREANDO EL MONTAJE DE LOS EQUIPOS, UBICACIÓN DEL MISMO, OPERANDO LAS CÁMARAS Y ASESORANDO RESPECTO AL MANEJO DE ESTAS. 5. APOYAR MENSUALMENTE LA CREACIÓN DE ALREDEDOR DE 5 CONTENIDOS AUDIOVISUALES QUE INVITEN O PROMUEVAN LA PARTICIPACIÓN EN LOS EVENTOS, ACTIVIDADES, PROYECTOS O SERVICIOS DE LAS DIFERENTES DEPENDENCIAS Y FACULTADES, QUE REQUIERAN DIFUSIÓN PREVIA, POR MEDIO AUDIOVISUAL. 6. EDITAR, SONORIZAR, REALIZAR GRÁFICOS, COLORIZAR, CORREGIR O ACTUALIZAR MENSUALMENTE ENTRE 15 Y 20 PIEZAS AUDIOVISUALES QUE VISIBILICEN Y PROMUEVAN LOS PRINCIPIOS Y VALORES QUE REFUERCEN EL SENTIDO DE PERTENENCIA E IDENTIDAD INSTITUCIONAL Y AYUDEN A MANTENER EL CONTACTO CON LA COMUNIDAD UNIVERSITARIA. 7. APOYAR CON EL AUDIO DE ALREDEDOR DE 60 ENTREVISTAS MENSUALES A LOS PERIODISTAS, PARA LA ELABORACIÓN DE LOS BOLETINES ESCRITOS.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</si>
  <si>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CO1.REQ.6505257</t>
  </si>
  <si>
    <t>OPSP-VAD-0999-2024</t>
  </si>
  <si>
    <t>https://community.secop.gov.co/Public/Tendering/OpportunityDetail/Index?noticeUID=CO1.NTC.6391953&amp;isFromPublicArea=True&amp;isModal=False</t>
  </si>
  <si>
    <t>ALBERTO JOSE JIMENEZ ALFARO</t>
  </si>
  <si>
    <t>LA PRESENTE ORDEN TIENE POR OBJETO: 1. APOYAR EN LA ORGANIZACIÓN DE LA LOGÍSTICA Y PROTOCOLO DE LAS ACTIVIDADES Y EVENTOS ACADÉMICOS, SOCIALES Y CULTURALES DE LA VICERRECTORÍA DE EXTENSIÓN Y PROYECCIÓN SOCIAL 2. REALIZAR CUBRIMIENTO PERIODÍSTICO A LAS ACTIVIDADES PROGRAMADAS DENTRO DE LOS PROYECTOS INSTITUCIONALES CONTEMPLADOS EN EL PLAN DE ACCIÓN 2024 3. APOYAR LA ACTUALIZACIÓN DEL PORTAL WEB DE LA VICERRECTORÍA DE EXTENSIÓN Y PROYECCIÓN SOCIAL 4. APOYAR EN LA CREACIÓN DE CONTENIDOS CREATIVOS MENSUALES PARA APORTAR AL CRECIMIENTO Y A LA CONSOLIDACIÓN DE LA COMUNIDAD DIGITAL, A TRAVÉS DE LAS REDES SOCIALES DE LA VICERRECTORÍA DE EXTENSIÓN Y PROYECCIÓN SOCIAL 5. REALIZAR TRABAJOS AUDIOVISUALES, SOBRE TEMAS INFORMATIVOS DE LA VICERRECTORÍA DE EXTENSIÓN Y PROYECCIÓN SOCIAL, QUE SE PUBLICARÁN EN LAS REDES SOCIALES INSTITUCIONALES 6. APOYAR EN LA TOMA DE FOTOGRAFÍAS, GRABACIÓN Y EDICIÓN DE CONTENIDOS AUDIOVISUALES PARA REDES SOCIALES 7. APOYAR EN LAS CAMPAÑAS ESTRATÉGICAS DIGITALES QUE APORTEN AL POSICIONAMIENTO Y FIDELIZACIÓN DE LA COMUNIDAD DIGITAL INSTITUCIONAL Y EN LAS ESTRATEGIAS DE MARKETING DIGITAL PARA POTENCIALIZAR EL RECONOCIMIENTO DE LA MARCA UNIMAGDALENA 8. PRESENTAR EVENTOS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</si>
  <si>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CO1.REQ.6506315</t>
  </si>
  <si>
    <t>OPSP-VAD-0998-2024</t>
  </si>
  <si>
    <t>https://community.secop.gov.co/Public/Tendering/OpportunityDetail/Index?noticeUID=CO1.NTC.6391946&amp;isFromPublicArea=True&amp;isModal=False</t>
  </si>
  <si>
    <t>DEWARD LOPEZ MORGAN</t>
  </si>
  <si>
    <t>FELIX ANAYA CASTRO</t>
  </si>
  <si>
    <t>LA PRESENTE ORDEN TIENE POR OBJETO: 1. ASESORAR EN LA REVISIÓN, REGISTRO Y SEGUIMIENTO DEL MAPA DE RIESGOS, ACCIONES DE MEJORA, INDICADORES Y PLANES DE MEJORAMIENTO DE COMPETENCIA DEL GRUPO DE CONTABILIDAD. 2. ASESORAR AL GRUPO DE CONTABILIDAD EN LA DEPURACIÓN DE LOS AVANCES Y ANTICIPOS ENTREGADOS, FONDO DE COMPUTADORES, FONDO DE BICICLETAS, FILSMAR Y FERIA ARTESANAL. 3. ASESORAR AL GRUPO DE CONTABILIDAD EN LA DEPURACIÓN DE LAS LICENCIAS E INCAPACIDADES REGISTRADAS EN LA LIQUIDACIÓN DE NÓMINA. 4. ASESORAR AL GRUPO DE CONTABILIDAD EN EL REGISTRO CONTABLE Y SEGUIMIENTO A LAS DONACIONES RECIBIDAS POR LA UNIVERSIDAD. 5. ASESORAR AL GRUPO DE CONTABILIDAD EN EL REPORTE Y CONCILIACIONES DE LAS OPERACIONES RECÍPROCAS QUE DEBEN PRESENTARSE A LA CONTADURÍA GENERAL DE LA NACIÓN 6. ASESORAR AL GRUPO DE CONTABILIDAD EN LA REVISIÓN, PRESENTACIÓN Y SEGUIMIENTO DEL PROCESO DE DEVOLUCIÓN DE IVA QUE SE SURTE ANTE LA DIAN.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</si>
  <si>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CO1.REQ.6506312</t>
  </si>
  <si>
    <t>OPSP-VAD-0997-2024</t>
  </si>
  <si>
    <t>https://community.secop.gov.co/Public/Tendering/OpportunityDetail/Index?noticeUID=CO1.NTC.6391937&amp;isFromPublicArea=True&amp;isModal=False</t>
  </si>
  <si>
    <t>LILIANA DEL CARMEN TRHEEBILCOCK ABELLO</t>
  </si>
  <si>
    <t>LA PRESENTE ORDEN TIENE POR OBJETO: 1. APOYAR EN LA ATENCIÓN PSICOLÓGICA DE LA PERSONA AFECTADA O A LAS TERCERAS PERSONAS QUE REALICEN EL REPORTE DEL CASO. 2. APOYAR EN LA CREACIÓN EL REPORTE DEL CASO UNA VEZ SE PRESENTE LA DENUNCIA POR LA PERSONA DIRECTAMENTE AFECTADA O TERCEROS, GUARDANDO LA DEBIDA RESERVA Y CONFIDENCIALIDAD. 3. ASESORAR EN DIRECCIONAR A LA VÍCTIMA A LA ATENCIÓN PSICOLÓGICA INTEGRAL Y CONTINUADA. 4. ASESORAR EN DIRECCIONAR A LA VÍCTIMA A LA ORIENTACIÓN JURÍDICA, 5. ELABORAR LA VALORACIÓN PSICOLÓGICA DE LA VÍCTIMA, CON LA FINALIDAD DE RECOPILAR LA INFORMACIÓN DE LOS HECHOS REPORTADOS, IDENTIFICACIÓN DEL EXAMEN MENTAL, FACTORES DE VULNERABILIDAD Y SU RESPECTIVA SUGERENCIA FRENTE AL CASO. 6. ACOMPAÑAR EL TRASLADO DEL REPORTE DE CASO A LA DEPENDENCIA COMPETENTE PARA INICIAR LAS ACCIONES DISCIPLINARIAS CORRESPONDIENTES. 7. ASESORAR A LOS CONSEJOS DE FACULTAD Y A VICERRECTORÍAS PARA EXPONER LOS REPORTES DE CASOS TRASLADADOS PARA QUE SEAN REVISADOS CON PERSPECTIVA DE GÉNERO. 8. ASISTIR A LAS AUDIENCIAS (INTERNAS Y EXTERNAS) A LAS CUALES SEA CITADA PARA LA SUSTENTACIÓN DE LA VALORACIÓN PSICOLÓGICA REALIZADA A LA VÍCTIMA. 9. REALIZAR SEGUIMIENTO A LAS ATENCIONES PSICOLÓGICAS PRESTADAS A LA VÍCTIMA Y SOLICITAR INFORMES DE LOS AVANCES OBTENIDOS EN LA RECUPERACIÓN DE LA MISMA. 10. APOYAR EN LA REVISIÓN DE LAS SOLICITUDES REALIZADAS POR LOS DIFERENTES ORDENADORES DEL GASTO DE LA UNIVERSIDAD EN RELACIÓN AL REPORTE POR CONDUCTAS QUE CONSTITUYAN VIOLENCIAS BASADAS EN GÉNERO, LAS VIOLENCIAS SEXUALES O DISCRIMINACIÓN. 11. REALIZAR SENSIBILIZACIÓN DESDE EL ÁREA PSICOLÓGICA PARA LA FIRMA DE ACTA DE BUENAS PRÁCTICAS. 12. ASESORAR EN LA PLANIFICACIÓN DE ESTRATEGIAS ENCAMINADAS A LA PROMOCIÓN DEL RESPETO A LAS PERSONAS Y A LA DIGNIDAD HUMANA, A CONTRARRESTAR TODO TIPO DE DISCRIMINACIÓN POR RAZONES DE ORIENTACIÓN SEXUAL, ETNIA, DE DISCAPACIDAD, DE IDENTIDAD Y/O EXPRESIÓN DE GÉNERO Y A NO NATURALIZAR O NORMALIZAR CUALQUIER TIPO DE VIOLENCIA EN SUS DIFERENTES FORMAS; ASÍ COMO HACER EVIDENTES LAS PRÁCTICAS Y ACTITUDES CULTURALES QUE ATENTAN CONTRA LA DIGNIDAD DE LOS SERES HUMANOS. 13. APOYAR EN LA RECOPILACIÓN, SISTEMATIZACIÓN Y GARANTIZAR LA SEGURIDAD Y CONFIDENCIALIDAD DE LA INFORMACIÓN DERIVADA DE LOS REPORTES DE CASO. 14. ELABORAR INFORMES EN LOS CUALES SE DETALLE LOS AVANCES NORMATIVOS QUE HA TENIDO LA UNIVERSIDAD DEL MAGDALENA PARA EL CUMPLIMIENTO DE LA POLÍTICA CERO TOLERANCIA DE CASOS DE VIOLENCIA DE GÉNERO Y VIOLENCIA SEXUAL. 15. APOYAR EN LA SOCIALIZACIÓN PROTOCOLO DE ATENCIÓN PROTOCOLO INSTITUCIONAL PARA PARA LA DETECCIÓN, PREVENCIÓN, ATENCIÓN Y SANCIÓN DE LAS VIOLENCIAS BASADAS EN GÉNERO, VIOLENCIAS SEXUALES Y DISCRIMINACIÓN. 16. APOYAR EN LA ACTIVACIÓN LA RED DE APOYO DE LA VÍCTIMA EN LOS CASOS QUE SEA NECESARIO PARA TRAZAR ESTRATEGIAS DE PROTECCIÓN Y ACOMPAÑAMIENTO QUE CONTRIBUYAN A LA RECUPERACIÓN DE LA PERSONA AFECTADA. 16. APOYAR LA PROYECCIÓN INFORMES REFERENTES A CASOS DE VIOLENCIA BASADA EN GÉNERO Y VIOLENCIA SEXUAL, CUANDO SEAN REQUERIDOS POR LA OFICINA ASESORA JURÍDICA PARA LA PROYECCIÓN DE RESPUESTA A TUTELAS O DERECHOS DE PETICIÓN. 17. REALIZAR ACOMPAÑAMIENTO A LA VÍCTIMA EN LOS CASOS QUE REQUIERA ATENCIÓN URGENTE EN UN CENTRO DE SALUD O PARA PRESENTAR DENUNCIAS O QUERELLAS POLICIVAS. 18.APOYAR AL CENTRO DE INGENIERÍA Y DESARROLLO DE SOFTWARE PARA LA CREACIÓN DE LA PLATAFORMA GAV UNIMAGDALENA, SISTEMA DE INFORMACIÓN WEB PARA LA GESTIÓN DE LA INFORMACIÓN DE LOS EXPEDIENTES LLEVADOS EN EL GRUPO DE ATENCIÓN DE CASOS DE VIOLENCIA DE GÉNERO (GAV) UNIMAGDALENA. 19. APOYAR EN LA INDAGACIÓN PREVIA QUE REALIZA EL GRUPO DE ATENCIÓN DE CASOS DE VIOLENCIA BASADA EN GÉNERO GAV, CON EL PROPÓSITO DE DETERMINAR LA PROCEDENCIA DE LA APERTURA DE LA INVESTIGACIÓN DISCIPLINARIA, ASÍ COMO TAMBIÉN APOYAR EN LA RECOLECCIÓN DE PRUEBAS ANTICIPADAS TALES COMO RECIBIR DECLARACIÓN DE TESTIGOS QUE PERMITAN EL ESCLARECIMIENTO DE LOS HECHOS. 20.APOYAR EN LA PARTICIPACIÓN DE LOS DIFERENTES EVENTOS REALIZADOS POR LA DIRECCIÓN DE BIENESTAR UNIVERSITARIO: BIENVENIDA A LOS ESTUDIANTES Y DÍA DE LA FAMILIA. 21.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</si>
  <si>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CO1.REQ.6506303</t>
  </si>
  <si>
    <t>OPSP-VAD-0996-2024</t>
  </si>
  <si>
    <t>https://community.secop.gov.co/Public/Tendering/OpportunityDetail/Index?noticeUID=CO1.NTC.6391929&amp;isFromPublicArea=True&amp;isModal=False</t>
  </si>
  <si>
    <t>CARLOS ALBERTO ESCOBAR RUIZ</t>
  </si>
  <si>
    <t>CO1.REQ.6505994</t>
  </si>
  <si>
    <t>OPSP-VAD-0995-2024</t>
  </si>
  <si>
    <t>https://community.secop.gov.co/Public/Tendering/OpportunityDetail/Index?noticeUID=CO1.NTC.6391924&amp;isFromPublicArea=True&amp;isModal=False</t>
  </si>
  <si>
    <t>IVET MARIA HERRERA MEZA</t>
  </si>
  <si>
    <t>CO1.REQ.6505983</t>
  </si>
  <si>
    <t>OPSP-VAD-0994-2024</t>
  </si>
  <si>
    <t>https://community.secop.gov.co/Public/Tendering/OpportunityDetail/Index?noticeUID=CO1.NTC.6391906&amp;isFromPublicArea=True&amp;isModal=False</t>
  </si>
  <si>
    <t>LAURA VANESSA OROZCO MADRID</t>
  </si>
  <si>
    <t>LA PRESENTE ORDEN TIENE POR OBJETO: 1. APOYAR A LA DIRECCIÓN DE COMUNICACIONES EN LOS PROCESOS DE COMUNICACIÓN INTERNA Y EXTERNA. 2. REALIZAR EL CUBRIMIENTO DE FUENTES INSTITUCIONALES. 3. REALIZAR EL SEGUIMIENTO DE RADIO A LA EMISORA ASIGNADA. 4. REALIZAR LOCUCIÓN DEL PROGRAMA DE RADIO “DESDE EL CAMPUS AL AIRE” A TRAVÉS DE LA EMISORA UNIMAGDALENA RADIO. 5. REDACTAR LIBRETOS DE RADIO SOBRE LAS NOVEDADES, EVENTOS E INFORMACIÓN DE LAS FUENTES ASIGNADAS, PARA LA TRANSMISIÓN EN LA EMISORA UNIMAGDALENA RADIO. 6. REDACTAR BOLETINES DE PRENSA SOBRE LAS NOVEDADES, EVENTOS E INFORMACIÓN DE LAS FUENTES ASIGNADAS. 7. APOYAR A LA DIRECCIÓN DE COMUNICACIONES EN EL PROCESO DE ORGANIZACIÓN LOGÍSTICA DE EVENTOS DE LAS FUENTES ASIGNADAS, ELABORAR LIBRETOS DE PRESENTACIÓN, ÓRDENES DEL DÍA, MINUTO A MINUTO Y PRECEDENCIAS; REALIZAR SEGUIMIENTO A SOLICITUDES DE INSUMOS Y ELEMENTOS DE COMUNICACIÓN PARA LOS EVENTOS. 8. PRESENTAR EVENTOS DE LAS FUENTES ASIGNADAS. 9. APOYAR LA COORDINACIÓN DE LA ELABORACIÓN DE PIEZAS DE COMUNICACIÓN SOLICITADAS POR LAS FUENTES ASIGNADAS; APOYAR EL PROCESO DE SOLICITUD, REVISIÓN Y APROBACIÓN DE DISEÑOS Y PRODUCCIÓN DE VIDEOS. 10. APOYAR A LA DIRECCIÓN DE COMUNICACIONES EN LA CREACIÓN DE COPYS PARA PUBLICACIONES EN LAS REDES SOCIALES, A TRAVÉS DEL SUMINISTRO DE LA INFORMACIÓN SOBRE LAS NOVEDADES, EVENTOS E INFORMACIÓN DE LAS FUENTES ASIGNADAS. 11. APOYAR EN LA ELABORACIÓN, IMPLEMENTACIÓN, SEGUIMIENTO Y MONITOREO A LOS PLANES, PROGRAMAS E INDICADORES DE LA DIRECCIÓN DE COMUNICACIONES EN EL SISTEMA DE PLANEACIÓN, CONTROL INTERNO Y GESTIÓN DE LA CALIDAD INSTITUCIONAL, ASÍ COMO ELABORAR LOS DOCUMENTOS, REPORTES E INFORMES DEL PROCESO Y PROPONER INICIATIVAS DE MEJORA, TRANSFORMACIÓN E INNOVACIÓN. 12. APOYAR EN LA ELABORACIÓN Y DIFUSIÓN DE BOLETINES INTERNOS.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</si>
  <si>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CO1.REQ.6506167</t>
  </si>
  <si>
    <t>OPSP-VAD-0993-2024</t>
  </si>
  <si>
    <t>https://community.secop.gov.co/Public/Tendering/OpportunityDetail/Index?noticeUID=CO1.NTC.6391650&amp;isFromPublicArea=True&amp;isModal=False</t>
  </si>
  <si>
    <t>MILENA PATRICIA DE LEON MENDOZA</t>
  </si>
  <si>
    <t>CARLOS RAFAEL GARIZABALO HOYOS</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</si>
  <si>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DELEGATORIAS DE ORDENACIÓN DEL GASTO EN LA RENDICIÓN DE LA GESTIÓN CONTRACTUAL EN LAS PLATAFORMAS SECOP, SIA CONTRALORIAS Y SIA OBSERVA. 4. APOYAR A LA OFICINA DE CONTROL INTERNO EN LA ELABORACIÓN DEL INFORME DE SEGUIMIENTO SEMESTRAL DEL ESTADO DE LAS PQRS RECIBIDAS POR LA UNIVERSIDAD. 5. APOYAR A LA OFICINA DE CONTROL INTERNO EN EL ESTUDIO, EVALUACIÓN Y EMISIÓN DE CONCEPTOS JURÍDICOS QUE LE SEAN REQUERIDOS Y EN EL SEGUIMIENTO AL CUMPLIMIENTO DE LOS REQUERIMIENTOS. 6. APOYAR A LA OFICINA DE CONTROL INTERNO EN EL SEGUIMIENTO CUATRIMESTRAL A LOS MAPAS DE RIESGOS POR PROCESOS E INSTITUCIONAL Y ELABORAR EL RESPECTIVO INFORME DE RESULTADOS. 7. APOYAR A LA OFICINA DE CONTROL INTERNO EN EL SEGUIMIENTO AL CUMPLIMIENTO DE OBLIGACIONES POR PARTE DE LAS DEPENDENCIAS RESPONSABLES EN EL MARCO DEL PARÁGRAFO DEL ART. 125 DE LA ACCIÓN DE REPETICIÓN DE LA LEY 2220 DE 2022. 8. APOYAR A LA OFICINA DE CONTROL INTERNO EN EL SEGUIMIENTO AL FALTANTE, DAÑO Y/O DETERIORO DE BIENES EN EL MARCO DEL CAP. III RESREC 624 DE 2018. 9. ASESORAR A LA OFICINA DE CONTROL INTERNO EN LA PLANIFICACIÓN DEL CONTROL INTERNO Y EN EL SEGUIMIENTO Y VERIFICACIÓN DEL SISTEMA DE CONTROL INTERNO. 10. ASESORAR A LA OFICINA DE CONTROL INTERNO EN LA IDENTIFICACIÓN DE RIESGOS Y DE ACCIONES DE MEJORA A LOS DIFERENTES RESPONSABLES DE PROCESOS EN EL MARCO DE AUDITORÍAS Y SEGUIMIENTOS. 11. APOYAR A LA OFICINA DE CONTROL INTERNO EN LA ELABORACIÓN Y DOCUMENTACIÓN DE INFORMES INTERNOS Y PARA LOS ÓRGANOS DE CONTROL. 12.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</si>
  <si>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CO1.REQ.6506048</t>
  </si>
  <si>
    <t>OPSP-VAD-0992-2024</t>
  </si>
  <si>
    <t>https://community.secop.gov.co/Public/Tendering/OpportunityDetail/Index?noticeUID=CO1.NTC.6391176&amp;isFromPublicArea=True&amp;isModal=False</t>
  </si>
  <si>
    <t>LA PRESENTE ORDEN TIENE POR OBJETO: 1. APOYAR EN LA ASESORÍA DE LA PLANIFICACIÓN DEL MANEJO ADMINISTRATIVO DE LA CLÍNICA. 2. APOYAR EN EL DESARROLLO, IMPLEMENTACIÓN Y SEGUIMIENTO DE PROCESOS, Y ACTIVIDADES RELACIONADAS CON LA SEGURIDAD Y SALUD EN EL TRABAJO E HIGIENE Y SEGURIDAD INDUSTRIAL EN LA CLÍNICA ODONTOLÓGICA DE LA UNIVERSIDAD DEL MAGDALENA. 3. APOYAR EN LA ASESORÍA DE LA ELABORACIÓN DE PRESUPUESTO ANUAL DE FUNCIONAMIENTO DE LA CLÍNICA, PLANEACIÓN DE GASTOS Y OTRAS PROYECCIONES FINANCIERAS.4. APOYAR EN MANTENIMIENTO Y GESTIÓN DE LA DOCUMENTACIÓN Y/O REGISTROS DEL SG-SST. 5. APOYAR EN LA PLANIFICACIÓN, Y DESARROLLO DEL PLAN DE PREVENCIÓN, PREPARACIÓN ANTE EMERGENCIAS Y ANÁLISIS DE VULNERABILIDAD DE LA CLÍNICA ODONTOLÓGICA. 6. APOYAR EN EL SEGUIMIENTO AL GASTO DE INSUMOS Y EJECUCIÓN DEL PLAN DE MANTENIMIENTO ANUAL.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</si>
  <si>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CO1.REQ.6505635</t>
  </si>
  <si>
    <t>OPSP-VAD-0991-2024</t>
  </si>
  <si>
    <t>https://community.secop.gov.co/Public/Tendering/OpportunityDetail/Index?noticeUID=CO1.NTC.6391155&amp;isFromPublicArea=True&amp;isModal=False</t>
  </si>
  <si>
    <t>KENNYS GISELL DE LOS REYES CASTILLO </t>
  </si>
  <si>
    <t>LA PRESENTE ORDEN TIENE POR OBJETO: 1 APOYAR EN LA REALIZACIÓN DE PRUEBAS FUNCIONALES EN EL SERVICIO DE PROGRAMACIÓN ACADÉMICA. 2 APOYAR EN LA AUTOMATIZACIÓN DE PRUEBAS. 3 APOYAR EN LA REALIZACIÓN DE PRUEBAS DE ESTRÉS. 4 APOYAR EN CAPACITACIÓN DE USUARIOS EN LA UTILIZACIÓN DEL SISTEMA DE INFORMACIÓN. 5 APOYAR EN CONSTRUCCIÓN DE DOCUMENTOS DE APOYO PARA EL USO DE LOS SERVICIOS DE PROGRAMACIÓN ACADÉMICA Y GESTIÓN CURRICULAR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</si>
  <si>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CO1.REQ.6505622</t>
  </si>
  <si>
    <t>OPSP-VAD-0990-2024</t>
  </si>
  <si>
    <t>https://community.secop.gov.co/Public/Tendering/OpportunityDetail/Index?noticeUID=CO1.NTC.6391337&amp;isFromPublicArea=True&amp;isModal=False</t>
  </si>
  <si>
    <t>LEIDYS JOHANA VASQUEZ GARCIA</t>
  </si>
  <si>
    <t>LA PRESENTE ORDEN TIENE POR OBJETO: 1. APOYAR A LA DIRECCIÓN DEL CENTRO DE INGENIERÍA Y DESARROLLO DE SOFTWARE EN LA REALIZACIÓN DE CONVOCATORIAS, PRUEBAS Y SELECCIÓN PARA LA VINCULACIÓN A LOS PROYECTOS. 2. APOYAR EN LA DOCUMENTACIÓN DE LOS PROCESOS DEL CENTRO DE INGENIERÍA Y DESARROLLO DE SOFTWARE 3. APOYAR EN LA DOCUMENTACIÓN RELACIONADA CON MANUALES DE USUARIOS DE LOS SOFTWARES DESARROLLADOS 4. APOYAR EN LA GESTIÓN DE LAS INCIDENCIAS RELACIONADAS CON LOS PROYECTOS SOFTWARE DE TRANSFORMACIÓN DIGITAL.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</si>
  <si>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CO1.REQ.6505609</t>
  </si>
  <si>
    <t>OPSP-VAD-0989-2024</t>
  </si>
  <si>
    <t>https://community.secop.gov.co/Public/Tendering/OpportunityDetail/Index?noticeUID=CO1.NTC.6386404&amp;isFromPublicArea=True&amp;isModal=False</t>
  </si>
  <si>
    <t>PAOLA PATRICIA GARCIA CERVANTES</t>
  </si>
  <si>
    <t>LA PRESENTE ORDEN TIENE POR OBJETO: 1. APOYAR EN LA RECEPCIÓN, REGISTRO Y ENVÍO DE LAS COMUNICACIONES OFICIALES EXTERNAS RECIBIDAS. 2. APOYAR EN LA ATENCIÓN DE LAS SOLICITUDES DE RADICACIÓN DE LAS COMUNICACIONES PRESENTADAS ENTRE LOS ESTUDIANTES, EL CONSEJO ACADÉMICO, LOS CONSEJOS DE FACULTAD Y LOS CONSEJOS DE PROGRAMAS EN LA PLATAFORMA WEB “GAIRACA PLUS” (GESTIÓN PARA LA ADMINISTRACIÓN INTEGRAL DE RADICADOS DE CORRESPONDENCIA). 3. APOYAR EN LA ELABORACIÓN Y ENVÍO DE LAS PLANILLAS DE RADICACIÓN DE LAS COMUNICACIONES OFICIALES EXTERNAS RECIBIDAS Y PLANILLAS DE REGISTRO DE DOCUMENTOS Y SOBRES. 4. APOYAR EN LA ATENCIÓN DE CONSULTAS RELACIONADAS CON LAS COMUNICACIONES OFICIALES EXTERNAS RECIBIDAS. 5.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</si>
  <si>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CO1.REQ.6500540</t>
  </si>
  <si>
    <t>OAG-VAD-0988-2024</t>
  </si>
  <si>
    <t>https://community.secop.gov.co/Public/Tendering/OpportunityDetail/Index?noticeUID=CO1.NTC.6386204&amp;isFromPublicArea=True&amp;isModal=False</t>
  </si>
  <si>
    <t>ISABEL ROSARIO CASTAÑEDA DE CHARRIS</t>
  </si>
  <si>
    <t>LA PRESENTE ORDEN TIENE POR OBJETO: 1. PRESTAR ASESORÍA, EMITIR CONCEPTOS Y RESOLVER CONSULTAS EN LAS MATERIAS RELACIONADAS CON EL DERECHO LABORAL Y/O ADMINISTRATIVO, QUE LE SEAN SOLICITADOS POR EL RECTOR, LA DIRECCIÓN DE TALENTO HUMANO Y DEMÁS AUTORIDADES QUE DESIGNE LA ALTA DIRECCIÓN. EN EL CASO DE QUE LOS CONCEPTOS SE DEBAN ENTREGAR POR ESCRITO, ÉSTOS DEBERÁN SER RUBRICADOS POR EL CONTRATISTA. 2. RESOLVER LAS PETICIONES QUE SE LE HAGAN A LA UNIVERSIDAD DEL MAGDALENA DENTRO DE LOS PLAZOS Y/O TÉRMINOS ESTABLECIDOS EN LA LEY, QUE LE SEAN TRASLADADAS POR PARTE DEL RECTOR, DE LA DIRECCIÓN DE TALENTO HUMANO Y DEMÁS AUTORIDADES QUE DESIGNE LA ALTA DIRECCIÓN. 3. ATENDER Y REPRESENTAR A LA UNIVERSIDAD DEL MAGDALENA EN LOS PROCEDIMIENTOS Y ACTUACIONES ADMINISTRATIVAS, PROCESOS JUDICIALES Y ACCIONES PÚBLICAS QUE EL RECTOR, LA DIRECTORA DE TALENTO HUMANO Y DEMÁS AUTORIDADES DEL ÁREA ADMINISTRATIVA Y DE DIRECCIÓN DE LA UNIVERSIDAD REQUIERAN Y HACER SOBRE ÉSTAS LOS SEGUIMIENTOS REQUERIDOS. 4. ELABORAR ACTOS ADMINISTRATIVOS, MINUTAS Y DEMÁS DOCUMENTOS QUE LE SEAN SOLICITADOS POR EL RECTOR, POR LA DIRECCIÓN DE TALENTO HUMANO Y DEMÁS AUTORIDADES QUE DESIGNE LA ALTA DIRECCIÓN. 5. FORMULAR LOS PROCESOS Y PROCEDIMIENTOS DE TIPO JURÍDICO QUE SEAN REQUERIDOS POR EL RECTOR, LA DIRECCIÓN DE TALENTO HUMANO Y DEMÁS AUTORIDADES QUE DESIGNE LA ALTA DIRECCIÓN. 6. COMPILAR Y ACTUALIZAR LAS NORMAS LEGALES, DE JURISPRUDENCIA DOCTRINA Y DE LOS CONCEPTOS QUE TENGAN RELACIÓN CON EL ÁMBITO DE COMPETENCIA DE LA UNIVERSIDAD. 7. APOYAR EN EL BUEN MANEJO DEL ARCHIVO Y LA CORRESPONDENCIA QUE LE SEAN ASIGNADOS.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</si>
  <si>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CO1.REQ.6500314</t>
  </si>
  <si>
    <t>OPSP-VAD-0987-2024</t>
  </si>
  <si>
    <t>https://community.secop.gov.co/Public/Tendering/OpportunityDetail/Index?noticeUID=CO1.NTC.6385821&amp;isFromPublicArea=True&amp;isModal=False</t>
  </si>
  <si>
    <t>BRAYAN ALEXANDER ROMERO OROZCO</t>
  </si>
  <si>
    <t>LA PRESENTE ORDEN TIENE POR OBJETO: 1. ASESORAR EN LA RESOLUCIÓN DE PETICIONES QUE SE LE HAGA A LA UNIVERSIDAD DEL MAGDALENA DENTRO DE LOS PLAZOS Y/O TÉRMINOS ESTABLECIDOS EN LA LEY, QUE LE SEAN ASIGNADAS POR PARTE DEL RECTOR, DIRECCIÓN DE TALENTO HUMANO Y DEMÁS AUTORIDADES QUE DESIGNEN LA ALTA DIRECCIÓN. 2. APOYAR EN EL SEGUIMIENTO A LOS PROCEDIMIENTOS ADMINISTRATIVOS QUE LE SEAN ENCOMENDADOS POR EL RECTOR, LA DIRECCIÓN DE TALENTO HUMANO Y DEMÁS AUTORIDADES QUE DESIGNE LA ALTA DIRECCIÓN. 3. ELABORAR LOS ACTOS ADMINISTRATIVOS REQUERIDOS PARA FINES MISIONALES Y DE ORDEN LABORAL. 4. EMITIR CONCEPTOS JURÍDICOS A SOLICITUD DE LA DIRECTORA DE TALENTO HUMANO, RELATIVOS CON LAS FUNCIONES DE LA DEPENDENCIA. 5. APOYAR EN EL BUEN MANEJO DEL ARCHIVO Y LA CORRESPONDENCIA QUE LE SEAN ASIGNADOS.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</si>
  <si>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CO1.REQ.6499958</t>
  </si>
  <si>
    <t>OPSP-VAD-0986-2024</t>
  </si>
  <si>
    <t>https://community.secop.gov.co/Public/Tendering/OpportunityDetail/Index?noticeUID=CO1.NTC.6385482&amp;isFromPublicArea=True&amp;isModal=False</t>
  </si>
  <si>
    <t>GISSELL PAOLA CHIQUILLO MACIAS</t>
  </si>
  <si>
    <t>LA PRESENTE ORDEN TIENE POR OBJETO: 1. APOYAR EN LA ATENCIÓN A LOS DIFERENTES USUARIOS QUE SE PRESENTAN EN LAS DIFERENTES VENTANILLAS DE ADMISIONES. 2. APOYAR EN LA RECEPCIÓN DE LA DOCUMENTACIÓN REQUERIDA A LOS NUEVOS ESTUDIANTES DE LAS DIFERENTES MODALIDADES DE LA UNIVERSIDAD DEL MAGDALENA. 3. APOYAR EL PROCESO DE ARCHIVO DE LA DOCUMENTACIÓN DE LOS HISTORIALES ACADÉMICOS, DISCIPLINARIOS Y FINANCIEROS EN LA MEDIDA EN QUE SEAN GENERADOS O REMITIDOS EN O HACIA EL GRUPO DE ADMISIONES, REGISTRO Y CONTROL ACADÉMICO. 4. APOYAR LA ACTUALIZACIÓN DEL INVENTARIO DE ARCHIVO DOCUMENTAL DEL GRUPO DE ADMISIONES, REGISTRO Y CONTROL Y ACADÉMICO. 5. APOYAR EN LA GESTIÓN DOCUMENTAL DEL GRUPO.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</si>
  <si>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CO1.REQ.6500042</t>
  </si>
  <si>
    <t>OAG-VAD-0985-2024</t>
  </si>
  <si>
    <t>https://community.secop.gov.co/Public/Tendering/OpportunityDetail/Index?noticeUID=CO1.NTC.6385266&amp;isFromPublicArea=True&amp;isModal=False</t>
  </si>
  <si>
    <t>VIANYS JUDITH DAZA SANTIAGO</t>
  </si>
  <si>
    <t>LA PRESENTE ORDEN TIENE POR OBJETO: 1. APOYAR AL GRUPO INTERNO DE CONTRATACIÓN EN LA ELABORACIÓN DE LOS INFORMES PERIÓDICOS QUE SE REQUIERAN PARA PUBLICACIÓN EN LA PÁGINA WEB INSTITUCIONAL EN EL MICROSITIO DE “TRANSPARENCIA Y ACCESO A LA INFORMACIÓN PÚBLICA”, ASÍ COMO LOS QUE REQUIERA LA CONTRALORÍA GENERAL DE LA REPUBLICA Y DEL MAGDALENA CON RESPECTO A LAS ORDENES Y/O CONTRATOS SUSCRITOS POR LOS DIFERENTES ORDENADORES DEL GASTO DELEGADOS. 2. APOYAR EN EL CARGUE Y ACTUALIZACIÓN DE INFORMACIÓN PRECONTRACTUAL, CONTRACTUAL Y POSTCONTRACTUAL EN LAS PLATAFORMAS DEL SIA OBSERVA , SECOP II Y SIGEP II DE LAS ORDENES SUSCRITAS POR EL VICERRECTOR ADMINISTRATIVO Y/O DIRECTOR ADMINISTRATIVO. 3. APOYAR EL SEGUIMIENTO A LOS PLANES DE MEJORAMIENTO DE AUDITORÍAS INTERNAS Y EXTERNAS. ASÍ COMO EL PLAN DE INTEGRIDAD Y BUEN GOBIERNO. 4. APOYAR LA GENERACIÓN DE INFORMES DEL ESTADO DE CARGUE DE DOCUMENTOS EN LAS PLATAFORMAS: SIA OBSERVA AUDITORIA, SIGEP I Y II, SECOP I Y II, SIA OBSERVA CONTRALORÍA, POR PARTE DE CADA UNO DE LOS ORDENADORES DEL GASTO DELEGADOS. 5. APOYAR EN LA CAPACITACIÓN Y MESAS DE TRABAJO CON LOS DISTINTOS EQUIPOS Y ORDENADORES DEL GASTO DELEGADOS RESPECTO DE LA GESTIÓN Y CARGUE DE INFORMACIÓN EN LAS PLATAFORMAS: SIA OBSERVA AUDITORIA, SIGEP I Y II, SECOP I Y II, SIA OBSERVA CONTRALORÍA, CHIP, CONTADURÍA GENERAL DE LA NACIÓN Y SIRECI. 6. APOYAR EL PROCESOS DE REVISIÓN INTERNA DE LAS PLATAFORMAS SIA OBSERVA AUDITORIA, SIGEP I Y II, SECOP I Y II, SIA OBSERVA CONTRALORÍA, DEL CARGUE DE LOS CONTRATOS Y MATRIZ DE LEGALIDAD. 7. APOYAR A LOS EQUIPOS DE TRABAJO Y ORDENADORES DEL GASTO DELEGADOS, RESPECTO DE INQUIETUDES O SOLICITUDES SOBRE EL CARGUE DE INFORMACIÓN EN LAS PLATAFORMAS: SIA OBSERVA AUDITORIA, SIGEP I Y II, SECOP I Y II, SIA OBSERVA CONTRALORÍA. 8. APOYAR EN LA REVISIÓN DE LA INFORMACIÓN CONTRACTUAL CARGADA EN LAS PLATAFORMAS DEL SIA OBSERVAAUDITORIA, SIGEP II, SECOP II POR LOS DIFERENTES ORDENADORES DEL GASTO DELEGADOS. 9. APOYAR EN LA REVISIÓN Y VERIFICACIÓN DE LA INFORMACIÓN DEL DIRECTORIO FUNCIÓN PÚBLICA SIGEP II. 10. APOYAR EN LA CAPACITACIÓN, CONFORMACIÓN, CARGUE Y PUBLICACIÓN DEL PLAN ANUAL DE ADQUISICIONES – PAA DE ACUERDO A LOS CÓDIGOS UNSPSC QUE CORRESPONDAN. 11. APOYAR EN LA CAPACITACIÓN, REVISIÓN Y CARGUE DEL FORMATO F20 CONTRALORÍA DEPARTAMENTAL DEL MAGDALENA. 12. APOYAR EL CARGUE DE INFORMACIÓN DE LAS ORDENES DE PRESTACIÓN DE SERVICIOS PROFESIONALES Y DE APOYO A LA GESTIÓN A LAS PLATAFORMAS: CHIP, FUNCIÓN PÚBLICA, CONTADURÍA GENERAL DE LA NACIÓN Y SIRECI. 13. APOYAR EN LA REVISIÓN DE LOS DOCUMENTOS PARA TRÁMITE DE LIQUIDACIÓN DE HONORARIOS DE LOS CONTRATISTAS POR PRESTACIÓN DE SERVICIOS PROFESIONALES Y DE APOYO A LA GESTIÓN DE LA VICERRECTORÍA ADMINISTRATIVA Y DIRECCIÓN ADMINISTRATIVA. 14. APOYAR AL GRUPO DE CONTRATACIÓN EN LA ORGANIZACIÓN DEL ARCHIVO DIGITAL DE LAS ORDENES DE SERVICIOS PROFESIONALES Y DE APOYO A LA GESTIÓN SUSCRITAS POR EL VICERRECTOR ADMINISTRATIVO Y/O EL DIRECTOR ADMINISTRATIVO. 15. APOYAR EN LA PROYECCIÓN DE RESPUESTAS A LAS PETICIONES QUE LE SEAN SOLICITADAS, CON EL FIN QUE LAS MISMAS SE RESUELVAN DENTRO DE LOS PLAZOS Y/O TÉRMINOS ESTABLECIDOS EN LA LEY. 16. RENDIR INFORMES MENSUALES O CUANDO EL SUPERVISOR ASÍ LO REQUIERA, SOBRE LAS ACTIVIDADES DESARROLLADAS EN CUMPLIMIENTO DE LA ORDEN DE PRESTACIÓN DE SERVICIOS PROFESIONALES.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</si>
  <si>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CO1.REQ.6499566</t>
  </si>
  <si>
    <t>OPSP-VAD-0984-2024</t>
  </si>
  <si>
    <t>https://community.secop.gov.co/Public/Tendering/OpportunityDetail/Index?noticeUID=CO1.NTC.6386069&amp;isFromPublicArea=True&amp;isModal=False</t>
  </si>
  <si>
    <t>IRIS MARIA FONSECA LIDUEÑA</t>
  </si>
  <si>
    <t>LA PRESENTE ORDEN TIENE POR OBJETO: 1. PRESTAR SERVICIOS PROFESIONALES COMO ASESORA DE LA OFICINA DE CONTROL DISCIPLINARIO INTERNO 2. ASESORAR, EMITIR CONCEPTOS Y RESOLVER LAS CONSULTAS QUE EN MATERIA DISCIPLINARIA LE SEAN SOLICITADAS POR PARTE DEL RECTOR, EL DIRECTOR DE LA OFICINA DE CONTROL DISCIPLINARIO INTERNOY DEMÁS AUTORIDADES DE DIRECCIÓN DE LA UNIVERSIDAD. 3. PRESTAR ASESORÍA EN LA PROYECCIÓN DE LAS DECISIONES A QUE HAY LUGAR EN EL TRÁMITE DE LOS PROCESOS DISCIPLINARIOS ADELANTADOS POR LA OFICINA DE CONTROL DISCIPLINARIO INTERNO. 4. REVISAR Y PROYECTAR DECISIONES DE FONDO SOMETIDAS A LA FIRMA DEL JEFE DE LA OFICINA DE CONTROL DISCIPLINARIO INTERNO, LAS CUALES DEBERÁN CONTENER RÚBRICA DEL CONTRATISTA. 5. ELABORAR DOCUMENTOS RELACIONADOS CON LAS CAPACITACIONES EMPRENDIDAS POR LA DE LA OFICINA DE CONTROL DISCIPLINARIO INTERNO. 6. PRESTAR ASESORÍA JURÍDICA EN LAS ACTUACIONES DISCIPLINARIAS SEGUIDAS CONTRA ESTUDIANTES DE LA UNIVERSIDAD DEL MAGDALENA, DE COMPETENCIA DE LOS CONSEJOS DE FACULTAD Y CONSEJO ACADÉMICO. 7. PROYECTAR PARA EL DIRECTOR DE LA OFICINA LOS AUTOS DE APERTURA DE INDAGACIÓN, INVESTIGACIÓN, PRUEBAS, ARCHIVOS, CARGOS Y FALLOS, 8. PRESTAR ASESORÍA, PROYECCIÓN Y SUSTENTACIÓN EN LOS PROCESOS ADMINISTRATIVOS SANCIONATORIOS, CUYA COMPETENCIA SEA DE ESTE DESPACHO.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</si>
  <si>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CO1.REQ.6500612</t>
  </si>
  <si>
    <t>OPSP-VAD-0983-2024</t>
  </si>
  <si>
    <t>https://community.secop.gov.co/Public/Tendering/OpportunityDetail/Index?noticeUID=CO1.NTC.6385018&amp;isFromPublicArea=True&amp;isModal=False</t>
  </si>
  <si>
    <t>DANIELA LAGOS TOBIAS</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</si>
  <si>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CONTRATADA. 2. ASESORAR Y APOYAR A LA DIRECTORA DE DESARROLLO ESTUDIANTIL EN EL DISEÑO E IMPLEMENTACIÓN DE ESTRATEGIAS DE PROMOCIÓN DE LA PERMANENCIA Y PREVENCIÓN DE LA DESERCIÓN ESTUDIANTIL, A TRAVÉS DE TALLERES Y ATENCIONES INDIVIDUALES BUSCANDO GENERAR EN DICHA POBLACIÓN MEJORAR SU RENDIMIENTO ACADÉMICO. 3. APOYAR A LA DIRECCIÓN DE DESARROLLO ESTUDIANTIL EN EL SEGUIMIENTO Y MONITOREO A LOS ESTUDIANTES IDENTIFICADOS EN RIESGO DE DESERCIÓN ESTUDIANTIL EN LA UNIVERSIDAD DEL MAGDALENA. 4. APOYAR ACTIVIDADES DE PROMOCIÓN Y PREVENCIÓN AL INTERIOR DE LA COMUNIDAD UNIVERSITARIA QUE CONCIENTICEN A INCORPORAR ESTILOS DE VIDA SALUDABLE. 5. APOYAR A LA DIRECCIÓN DE DESARROLLO ESTUDIANTIL EN LA ATENCIÓN BÁSICA, OPORTUNA Y ADECUADA EN CONSULTA COMO PSICÓLOGO A TODOS LOS MIEMBROS DE LA COMUNIDAD UNIVERSITARIA QUE LO SOLICITEN. 6. APOYAR EL DILIGENCIAMIENTO OPORTUNO DE TODOS LOS FORMATOS ESTABLECIDOS POR LA DIRECCIÓN DE DESARROLLO ESTUDIANTIL Y EN EL SISTEMA DE GESTIÓN DE LA CALIDAD PARA EL REGISTRO DE LAS ACTIVIDADES QUE SE REALICEN DESDE EL SERVICIO QUE SE ORIENTA. 7. PRESENTAR INFORMES SEMANALES Y MENSUALES SOBRE LAS ACTIVIDADES DESARROLLADAS Y PLANTEADAS EN EL PLAN DE TRABAJO, PARA LA VERIFICACIÓN Y EL CUMPLIMIENTO DE LAS METAS PROPUESTAS. 8. ASESORAR A LA DIRECCIÓN DE DESARROLLO ESTUDIANTIL EN EL SISTEMA DE ANÁLISIS, SEGUIMIENTO Y EVALUACIÓN DE LA DESERCIÓN (SASED). 9. ASESORAR A LA DIRECCIÓN DE DESARROLLO ESTUDIANTIL EN LA APLICACIÓN DE PRUEBAS PSICOTÉCNICAS A ESTUDIANTES NUEVOS QUE INGRESARÁN EN LA VIGENCIA DE 2024-II 10. ELABORAR DE INFORMES DE LA CARACTERIZACIÓN DE FACTORES DE RIESGO PSICOSOCIALES Y ACADÉMICOS EN ESTUDIANTES NUEVOS DURANTE LA VIGENCIA DE 2024-II POR PROGRAMA ACADÉMICO. 11. APOYAR A LA DIRECCIÓN DE DESARROLLO ESTUDIANTIL EN LA CONSTRUCCIÓN DE UNA RUTA DE ATENCIÓN PSICOLÓGICA Y ACOMPAÑAMIENTO EDUCATIVO PARA LOS ESTUDIANTES QUE HACEN PARTE DE LOS PROGRAMAS DEL GOBIERNO GENERACIÓN E Y MONITORIAS. 12. ASISTIR A LAS REUNIONES CONVOCADAS PARA LA ARTICULACIÓN Y PLANEACIÓN DEL TRABAJO CON LOS PROGRAMAS DEL GOBIERNO GENERACIÓN E Y MONITORIAS, PREVIA CITACIÓN Y ACUERDO CON EL SUPERVISOR. 13. APOYAR A LA DIRECCIÓN DE DESARROLLO ESTUDIANTIL EN LA CONSTRUCCIÓN DE INFORMES DONDE SE RELACIONEN LAS ACTIVIDADES, PROCEDIMIENTOS REALIZADOS EN EL MARCO DEL ACOMPAÑAMIENTO PSICOPEDAGÓGICO QUE SE REALIZA A LOS ESTUDIANTES QUE HACEN PARTE DE LOS PROGRAMAS DEL GOBIERNO GENERACIÓN E Y MONITORIAS. 14. APOYAR A LA DIRECCIÓN DE DESARROLLO ESTUDIANTIL EN LA REALIZACIÓN DE ENTREVISTAS DE ORIENTACIÓN VOCACIONAL DEL PROCESO DE ADMISIÓN DEL PROGRAMA TALENTO MAGDALENA PARA EL PERIODO ACADÉMICO 2024-II.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</si>
  <si>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CO1.REQ.6499036</t>
  </si>
  <si>
    <t>OPSP-VAD-0982-2024</t>
  </si>
  <si>
    <t>https://community.secop.gov.co/Public/Tendering/OpportunityDetail/Index?noticeUID=CO1.NTC.6384363&amp;isFromPublicArea=True&amp;isModal=False</t>
  </si>
  <si>
    <t>CARLOS FERNANDO ESLAIT BARROS</t>
  </si>
  <si>
    <t>LA PRESENTE ORDEN TIENE POR OBJETO: 1. APOYAR EN EL RECIBO DE LOS SOPORTES DE LOS ACTOS ADMINISTRATIVOS COMO: CONTRATOS, ÓRDENES DE SERVICIO, COMPRA, SUMINISTRO Y CONVENIOS 2. REVISAR LOS SOPORTES DE LOS ACTOS ADMINISTRATIVOS COMO: CONTRATOS, ÓRDENES DE SERVICIO, COMPRA, SUMINISTRO Y CONVENIOS. 3. APOYAR EN LA REALIZACIÓN DE LLAMADAS A LAS DEPENDENCIAS ORDENADORAS DEL GASTO PARA HACER SEGUIMIENTO A LOS ACTOS ADMINISTRATIVOS PENDIENTES DE CORRECCIONES. 4. APOYAR CON EL ENVÍO AL GRUPO DE CONTABILIDAD UNA VEZ REVISADOS LOS SOPORTES DE LOS ACTOS ADMINISTRATIVOS COMO: CONTRATOS, ÓRDENES DE SERVICIO, COMPRA, SUMINISTRO Y CONVENIOS A FIN DE INICIAR EL TRÁMITE CORRESPONDIENTE A LA ELABORACIÓN DE LAS ORDENES DE PAGOS 5. APOYAR EN LA ATENCIÓN TELEFÓNICA O POR CORREO ELECTRÓNICO A PROVEEDORES, EMPLEADOS, DIRECTORES, SUPERVISORES PARA DAR INFORMACIÓN SOBRE EL ESTADO DE LOS PAGOS.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</si>
  <si>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CO1.REQ.6498611</t>
  </si>
  <si>
    <t>OPSP-VAD-0981-2024</t>
  </si>
  <si>
    <t>https://community.secop.gov.co/Public/Tendering/OpportunityDetail/Index?noticeUID=CO1.NTC.6383748&amp;isFromPublicArea=True&amp;isModal=False</t>
  </si>
  <si>
    <t>MARIA DEL CARMEN CALDERON ORTIZ</t>
  </si>
  <si>
    <t>LA PRESENTE ORDEN TIENE POR OBJETO: 1. APOYAR EN LA ATENCIÓN DE LAS SOLICITUDES DE CONSULTA DE DOCUMENTOS DEL ARCHIVO CENTRAL. 2. APOYAR EN LA ORGANIZACIÓN DE LAS JORNADAS DE CAPACITACIÓN, ASISTENCIA TÉCNICA Y ENTREGA DE INSUMOS SOLICITADAS POR LAS DEPENDENCIAS. 3. APOYAR EN EL SEGUIMIENTO DE LAS CONDICIONES DE ALMACENAMIENTO Y CONSERVACIÓN DEL ARCHIVO CENTRAL. 4. APOYAR EN LA ACTUALIZACIÓN DE LA DOCUMENTACIÓN DEL PROCESO DE GESTIÓN DOCUMENTAL. 5. APOYAR EN LA MEDICIÓN DE LOS INDICADORES DE GESTIÓN DEL PROCESO DE GESTIÓN DOCUMENTAL. 6.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</si>
  <si>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CO1.REQ.6497888</t>
  </si>
  <si>
    <t>OAG-VAD-0980-2024</t>
  </si>
  <si>
    <t>https://community.secop.gov.co/Public/Tendering/OpportunityDetail/Index?noticeUID=CO1.NTC.6385256&amp;isFromPublicArea=True&amp;isModal=False</t>
  </si>
  <si>
    <t>CARLOS GREGORIO MC LEAN NAVARRO</t>
  </si>
  <si>
    <t>LA PRESENTE ORDEN TIENE POR OBJETO: 1. APOYAR AL GRUPO INTERNO DE COMPRAS Y ADMINISTRACIÓN DE BIENES EN LOS PROCESOS ADMINISTRATIVOS TALES COMO LA CONTRATACIÓN DE BIENES FUNGIBLES, ELABORACIÓN DE ACTAS, TOMA FÍSICA DE INVENTARIOS EN BODEGA, PROYECCIÓN DE PRESUPUESTOS Y PLANES DE TRABAJO. 2. APOYAR EN LA CLASIFICACIÓN DE LOS BIENES DE CONSUMO Y DEVOLUTIVOS RECIBIDOS EN EL GRUPO DE COMPRAS Y ADMINISTRACIÓN DE BIENES. 3. APOYAR AL GRUPO INTERNO DE COMPRAS Y ADMINISTRACIÓN DE BIENES EN LA CUSTODIA, AISLAMIENTO Y DISTRIBUCIÓN DE BIENES INSTITUCIONALES. 4. APOYAR EN LA FORMULACIÓN DE ACCIONES DE MEJORAS A LOS PROCESOS DE GESTIÓN DE LA DEPENDENCIA PARA MEJORAR LA PRESTACIÓN DE SERVICIOS. 5. APOYAR LA REALIZACIÓN DE INFORMES DE GESTIÓN DE LOS CONTRATOS DE SUMINISTROS DE ASEO, CAFETERÍA, AGUA TRATADA, DESODORIZADOS Y DE EQUIPOS ENTREGADOS EN CALIDAD DE COMODATOS. 6. APOYAR AL GRUPO INTERNO DE COMPRAS Y ADMINISTRACIÓN DE BIENES EN LA ATENCIÓN DE LOS USUARIOS INTERNOS Y EXTERNOS. 7. APOYAR LOS PROCESOS DE COMPRAS DE BIENES BAJO LA SUPERVISIÓN DEL GRUPO DE COMPRAS Y ADMINISTRACIÓN DE BIENES.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</si>
  <si>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CO1.REQ.6499572</t>
  </si>
  <si>
    <t>OPSP-VAD-0979-2024</t>
  </si>
  <si>
    <t>https://community.secop.gov.co/Public/Tendering/OpportunityDetail/Index?noticeUID=CO1.NTC.6385154&amp;isFromPublicArea=True&amp;isModal=False</t>
  </si>
  <si>
    <t>DIEGO ARMANDO HERNANDEZ TORRES</t>
  </si>
  <si>
    <t>LA PRESENTE ORDEN TIENE POR OBJETO: 1. APOYAR LA INFRAESTRUCTURA TECNOLÓGICA EN LA INSTALACIÓN, MANTENIMIENTO Y SOPORTE EN LAS REDES DE LA INSTITUCIÓN. 2. APOYAR A LA PERSONA DE INFRAESTRUCTURA TECNOLÓGICA EN LA INSTALACIÓN, MANTENIMIENTO Y SOPORTE DE LAS CÁMARAS DE VIGILANCIA DE LA INSTITUCIÓN. 3. APOYAR EL SEGUIMIENTO, MANTENIMIENTO (CORRECTIVO Y PREVENTIVO) AL CONTROL DE ACCESO BIOMÉTRICO.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</si>
  <si>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CO1.REQ.6499626</t>
  </si>
  <si>
    <t>OAG-VAD-0978-2024</t>
  </si>
  <si>
    <t>https://community.secop.gov.co/Public/Tendering/OpportunityDetail/Index?noticeUID=CO1.NTC.6384828&amp;isFromPublicArea=True&amp;isModal=False</t>
  </si>
  <si>
    <t>BELKYS PATRICIA MANGA BLANCO</t>
  </si>
  <si>
    <t>LA PRESENTE ORDEN TIENE POR OBJETO: 1. APOYAR EN LA ALIMENTACIÓN DEL BANCO DE DATOS DE HOJA DE VIDA DE DOCENTES DE CÁTEDRA – BDC DE PERFILES HABILITANTES PARA LA VINCULACIÓN DE PROFESIONALES COMO DOCENTES DE HORA CÁTEDRA. 2. APOYAR EN LA VERIFICACIÓN Y REPORTE DE INCONSISTENCIA DEL SISTEMA AL CIDS. 3. APOYAR LA REVISIÓN Y VERIFICACIÓN REQUISITOS GLOBALES DE PROFESIONES INSCRITOS. 4. APOYAR LA ELABORACIÓN DE INFORME SEMESTRAL SOBRE PERFILES PROFESIONALES INSCRITOS PARA PRESENTACIÓN ANTE EL CONSEJO ACADÉMICO. 5. APOYAR EN LA REVISIÓN DE LOS PROCEDIMIENTOS DE GESTIÓN ACADÉMICA A CARGO DE LA DIRECCIÓN CURRICULAR Y DE DOCENCIA, PARA OBSERVACIONES DE MEJORA CONTINUA DE LOS PROCESOS ACADÉMICOS LLEVADOS POR LA VICERRECTORIA ACADÉMICA COMO SON LOS SIGUIENTES: A. ELABORACIÓN Y ADOPCIÓN DE MICRODISEÑO, B. PROGRAMA INSTITUCIONAL DE MONITORIAS ACADÉMICAS, C. PLAN DE TRABAJO DOCENTE, D. EVALUACIÓN DOCENTE, E. CUALIFICACIÓN DOCENTE, F. PLANEACIÓN ACADÉMICA, G. PRÁCTICAS DE CAMPO, H. ELABORACIÓN DE INFORME MENSUAL DE ACTIVIDADES. 6. APOYAR EN LA REVISIÓN Y SEGUIMIENTO A LA ASIGNACIÓN DE CUBÍCULOS Y EQUIPOS DE CÓMPUTO EN EL EDIFICIO DOCENTE. 7. APOYAR EN LA ASIGNACIÓN Y VERIFICACIÓN DE ESPACIO FÍSICO Y EQUIPO DE CÓMPUTO. 8. APOYAR EN LA REALIZACIÓN DE SOLICITUDES Y SEGUIMIENTO DEL MANTENIMIENTO DE LAS ÁREAS. 9. APOYAR EN LA ASIGNACIÓN Y SEGUIMIENTO SALA DE AUDIOVISUALES DEL EDIFICIO DOCENTE. 10. APOYAR EN LA ELABORACIÓN DE INFORME SOBRE UTILIZACIÓN DE ESPACIOS Y EQUIPOS 11. APOYAR EN LA ADMINISTRACIÓN DE LOS CORREOS ELECTRÓNICOS DE LA DIRECCIÓN CURRICULAR Y DE DOCENCIA Y DE DOCENCIA Y EL DEL PROGRAMA DE MONITORIAS ACADÉMICAS. 12. REALIZAR INFORME MENSUAL DE ACTIVIDADES. 13. APOYAR LA VERIFICACIÓN Y REPORTE DE CUMPLIMIENTO HORAS CÁTEDRA ASIGNADA A DOCENTES PARA APOYO A LA GESTIÓN ACADÉMICA DE LA DIRECCIÓN CURRICULAR Y DE DOCENCIA 14. APOYAR LA ELABORACIÓN DE ESTUDIO DE CONVENIENCIA CONTRATISTAS DE LA DIRECCIÓN CURRICULAR Y DE DOCENCIA. 15. APOYAR LA VERIFICACIÓN Y REPORTE DE CUMPLIMIENTO ACTIVIDADES CONTRATISTAS DE LA DIRECCIÓN CURRICULAR Y DE DOCENCIA. 16. APOYAR EN LA ORGANIZACIÓN DE CURSOS DE CUALIFICACIÓN DOCENTE. 17. APOYAR EN LA ENTREGA DE INFORME DE PROCESOS DE CUALIFICACIÓN. 18. APOYAR EN LA ORGANIZACIÓN Y DESARROLLO DE LOS EVENTOS RECONOCIMIENTO A LA LABOR DOCENTE E INGRESO Y ASCENSO EN EL ESCALAFÓN DOCENTE Y REINCORPORACIÓN A LA LABOR DOCENTE. 19. APOYAR EN LA ORGANIZACIÓN Y ENTREGA DE LOS OBSEQUIOS ANUALES A LOS DOCENTES. 20. APOYAR EN LA ELABORACIÓN DE INFORMES PARA LOS PROCESOS DE ACREDITACIÓN DE LOS PROGRAMAS ACADÉMICOS. 21. APOYAR EN LA ELABORACIÓN DE INFORME DE DOCENTES CUALIFICADOS AL SNIES.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</si>
  <si>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CO1.REQ.6499203</t>
  </si>
  <si>
    <t>OPSP-VAD-0977-2024</t>
  </si>
  <si>
    <t>https://community.secop.gov.co/Public/Tendering/OpportunityDetail/Index?noticeUID=CO1.NTC.6384278&amp;isFromPublicArea=True&amp;isModal=False</t>
  </si>
  <si>
    <t>ORLANDO DAVID IGUARAN MANJARRES</t>
  </si>
  <si>
    <t>LA PRESENTE ORDEN TIENE POR OBJETO: 1. APOYAR LA DIRECCIÓN DE COMUNICACIONES EN LA COORDINACIÓN DE LOS CUBRIMIENTOS DE LAS FUENTES INSTITUCIONALES COMO: FACULTAD DE INGENIERÍA, SEIS PROGRAMAS QUE CONFORMAN LA FACULTAD. VICERRECTORÍA DE INVESTIGACIÓN. 2. APOYAR A LA DIRECCIÓN DE COMUNICACIONES EN EL MONITOREO DE LOS NOTICIEROS EMITIDOS POR W RADIO. 3. REALIZAR LA LOCUCIÓN DEL PROGRAMA DE RADIO ALREDEDOR DE 120 DÍAS DURANTE EL PLAZO DE EJECUCIÓN DE LA PRESENTE ORDEN. 4. APOYAR A LA DIRECCIÓN DE COMUNICACIONES EN LA PRESENTACIÓN DE EVENTOS. 5. REDACTAR CERDA DE 15 A 20 BOLETINES MENSUALES. 6. APOYAR A LA DIRECCIÓN DE COMUNICACIONES EN LA COORDINACIÓN DEL MONITOREO DE 8 NOTICIEROS RADIALES 120 DÍAS DURANTE EL PLAZO DE EJECUCIÓN DE LA PRESENTE ORDEN. 7. PRESENTAR LOS INFORMES QUE SEAN REQUERIDOS POR EL SUPERVISOR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</si>
  <si>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CO1.REQ.6499002</t>
  </si>
  <si>
    <t>OPSP-VAD-0976-2024</t>
  </si>
  <si>
    <t>https://community.secop.gov.co/Public/Tendering/OpportunityDetail/Index?noticeUID=CO1.NTC.6384525&amp;isFromPublicArea=True&amp;isModal=False</t>
  </si>
  <si>
    <t>MARIA CAMILA BORJA ALARCON</t>
  </si>
  <si>
    <t>LA PRESENTE ORDEN TIENE POR OBJETO: 1. APOYAR EN EL CUBRIMIENTO DE TODOS LOS EVENTOS PARA HACER REGISTRO FOTOGRÁFICO 2. DESARROLLAR LA EDICIÓN FOTOGRÁFICA DE CADA UNA DE LAS IMÁGENES QUE SERÁN DIFUNDIDAS EN PRENSA O DIGITALMENTE 3. REALIZAR EDICIÓN DE FOTOGRAFÍAS ESPECIALES 4. ENTREGAR MATERIAL FOTOGRÁFICO SOLICITADO POR LAS DISTINTAS DEPENDENCIAS 5. REALIZAR ESTUDIOS FOTOGRÁFICOS PARA OCASIONES ESPECIALES 6. REUNIR FOTOGRAFÍAS PARA APOYO DE PUBLICACIONES INSTITUCIONALES, INFORMES DE GESTIÓN ENTRE OTRAS ACCIONES DE PRENSA. 7. EDITAR EN DISTINTOS TAMAÑOS Y REALIZAR TRABAJOS ESPECIALES EN FOTOS PREVIAMENTE CAPTURADAS EN LOS DIFERENTES EVENTOS INSTITUCIONALES 8. REALIZAR TRABAJO DE EDICIÓN, PIE DE PÁGINA DE GRUPO DE FOTOS PARA SER COLGADAS EN LA PÁGINA WEB OFICIAL DE LA UNIVERSIDAD. 9. APOYAR EN GENERAR Y ADMINISTRAR EL ARCHIVO HISTÓRICO FOTOGRÁFICO DE LA UNIVERSIDAD. 10. SELECCIONAR EL MAYOR NÚMERO DE FOTOS HISTÓRICAS PARA TRABAJOS CIENTÍFICOS, ACADÉMICOS Y DE EXTENSIÓN. 11. ENVIAR DE MANERA INMEDIATA LAS FOTOS REALIZADAS DÍA A DÍA A LAS REDES SOCIALES PARA PUBLICACIÓN EN REDES SOCIALES COMO INSTAGRAM, TWITTEE, FACEBOOK. 12. PRESENTAR LOS INFORMES QUE SEAN REQUERIDOS POR EL SUPERVISOR DE LA ORDEN.13. REALIZAR FOTOGRAFÍAS CONCEPTUALES TANTO EN EVENTOS INSTITUCIONALES COMO EN DIVERSOS ESCENARIOS QUE SE PRESENTEN DE MANERA ESPONTÁNEA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</si>
  <si>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CO1.REQ.6498748</t>
  </si>
  <si>
    <t>OPSP-VAD-0975-2024</t>
  </si>
  <si>
    <t>https://community.secop.gov.co/Public/Tendering/OpportunityDetail/Index?noticeUID=CO1.NTC.6384089&amp;isFromPublicArea=True&amp;isModal=False</t>
  </si>
  <si>
    <t>SANDRA MILENA AGUIRRE REDONDO </t>
  </si>
  <si>
    <t>LA PRESENTE ORDEN TIENE POR OBJETO: 1. APOYAR A LA DIRECCIÓN DE BIENESTAR UNIVERSITARIO EN PROCESOS DE GESTIÓN DE CONTRATACIÓN, ELABORACIÓN DE SONDEOS COMERCIALES Y MANEJO DE PROVEEDORES, NECESARIOS PARA EL PERFECTO DESARROLLO DE LAS ACTIVIDADES ESTABLECIDAS EN EL PLAN DE ACCIÓN; 2. APOYAR A LA DIRECCIÓN DE BIENESTAR UNIVERSITARIO EN EL MANEJO FINANCIERO, NECESARIO PARA EL PERFECTO DESARROLLO DE LAS ACTIVIDADES CULTURALES, DEPORTIVAS, DE SALUD Y DESARROLLO HUMANO ESTABLECIDAS EN EL PLAN DE ACCIÓN; 3. APOYAR A LA DIRECCIÓN DE BIENESTAR UNIVERSITARIO EN LOS TRÁMITES ADMINISTRATIVOS CONTRACTUALES ESTABLECIDOS EN EL SISTEMA COGUI PLUS; 4. APOYAR EN EL TRÁMITE FINANCIERO PARA LA ADJUDICACIÓN Y LEGALIZACIÓN DE APOYOS ECONÓMICOS (A ESTUDIANTES, DOCENTES, CONTRATISTAS Y MIEMBROS DE LA COMUNIDAD UNIVERSITARIA), AVANCES, VIÁTICOS Y GASTOS DE DESPLAZAMIENTO A PERSONAL ADMINISTRATIVO, QUE PARTICIPARÁN EN EVENTOS CULTURALES, DEPORTIVOS, EN EL MARCO DEL FORTALECIMIENTO DEL DESARROLLO HUMANO; 5. APOYAR A LA DIRECCIÓN DE BIENESTAR UNIVERSITARIO EN LA ORGANIZACIÓN Y ARCHIVO DE LA DOCUMENTACIÓN CONCERNIENTE A LA CONTRATACIÓN DE PROVEEDORES DE LA DIRECCIÓN; 6. PRESENTAR INFORMES OPORTUNAMENTE A LA DIRECCIÓN DE BIENESTAR UNIVERSITARIO SOBRE LAS ACTIVIDADES DESARROLLADAS Y PLANTEADAS EN EL PLAN DE TRABAJO, PARA LA VERIFICACIÓN Y EVALUACIÓN DEL CUMPLIMIENTO DE LAS METAS PROPUESTAS.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</si>
  <si>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CO1.REQ.6498489</t>
  </si>
  <si>
    <t>OPSP-VAD-0974-2024</t>
  </si>
  <si>
    <t>https://community.secop.gov.co/Public/Tendering/OpportunityDetail/Index?noticeUID=CO1.NTC.6383953&amp;isFromPublicArea=True&amp;isModal=False</t>
  </si>
  <si>
    <t>CESAR AUGUSTO ALVARADO MULETH</t>
  </si>
  <si>
    <t>LA PRESENTE ORDEN TIENE POR OBJETO: 1, .REALIZAR LA PRODUCCIÓN AUDIOVISUAL DE TODAS LAS ACTIVIDADES QUE SE DESARROLLA EN LA UNIVERSIDAD Y NECESITAN DE UN REGISTRO HISTÓRICO. 2. REALIZAR LA FILMACIÓN, SELECCIÓN Y EDICIÓN DE MATERIAL FÍLMICO PARA EL PROGRAMA DE TELEVISIÓN INSTITUCIONAL EL CAMPUS TV QUE SE TRANSMITE POR EL CANAL REGIONAL TELECARIBE Y EL CANAL UNIVERSITARIO ZOOM. 3. REALIZAR LA GRABACIÓN DE ENTREVISTAS DE TODO TIPO PARA EL PROGRAMA EL CAMPUS TV. 4. REALIZAR LA GRABACIÓN DE IMÁGENES ESPECIALES Y PREPARACIÓN DE MATERIAL AUDIOVISUAL PARA VIDEOS CLIP INSTITUCIONALES. 5. SUMINISTRAR EL MATERIAL FÍLMICO EDITADO PARA EL CANAL UNIVERSITARIO ZOOM, INFO ZOOM 6. REALIZAR LA PRODUCCIÓN, EDICIÓN Y POSTPRODUCCIÓN DE VIDEOS, MICROPROGRAMAS Y MICRONOTAS.7. APOYAR EN LA ADMINISTRACIÓN DE LA UTILIZACIÓN Y BODEGAJE DE LAS HERRAMIENTAS DE PRODUCCIÓN AUDIOVISUAL Y FOTOGRÁFICA QUE PERTENEZCAN A LA DIRECCIÓN DE COMUNICACIONES. 8. PRESENTAR LOS INFORMES QUE SEAN REQUERIDOS POR EL SUPERVISOR DE LA ORDEN. 9. APOYAR LA COORDINACIÓN Y SUPERVISIÓN DE LAS TAREAS QUE REALIZA EL EQUIPO DE AUDIOVISUALES DE LA DIRECCIÓN DE COMUNICACIONES. 10. APOYAR LA COORDINACIÓN DEL MANEJO Y DISTRIBUCIÓN DE LOS EQUIPOS DE TELEVISIÓN PARA LA REALIZACIÓN DE PIEZAS AUDIOVISUALES. 11. REALIZAR LA PRODUCCIÓN DE 2 A 5 PIEZAS (VIDEOS INSTITUCIONALES) MENSUALES. 12. REALIZAR LA PRODUCCIÓN DE 5 A 10 PIEZAS AUDIOVISUALES MENSUALES PARA LOS DISTINTOS PRODUCTOS QUE OFRECE LA DIRECCIÓN DE COMUNICACIONES (CAMPUS TV Y UNIMAGDALENA TODAY)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</si>
  <si>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CO1.REQ.6498134</t>
  </si>
  <si>
    <t>OPSP-VAD-0973-2024</t>
  </si>
  <si>
    <t>https://community.secop.gov.co/Public/Tendering/OpportunityDetail/Index?noticeUID=CO1.NTC.6383823&amp;isFromPublicArea=True&amp;isModal=False</t>
  </si>
  <si>
    <t>ALEXANDER RAFAEL VILLA GARCIA</t>
  </si>
  <si>
    <t>LA PRESENTE ORDEN TIENE POR OBJETO: 1. APOYAR EN LA ATENCIÓN DE REQUERIMIENTOS DE EVENTOS EN STREAMING DE LAS DIFERENTES DEPENDENCIAS Y DOCENTES QUE LA SOLICITAN. 2. APOYAR EN LA ARTICULACIÓN DE PROCESOS DE EVENTOS EN STREAMING ENTRE CETEP Y COMUNICACIONES. 3. APOYAR LOS DIFERENTES EVENTOS DE STREAMING DE INTERÉS INSITUCIONAL. 4. APOYAR EN EVENTOS TRANSMITIDOS DESDE EL CAMPUS. 5. APOYAR EN LA ELABORACIÓN DE GUÍAS DE USO Y BUENAS PRÁCTICAS DE STREAMING. 6. APOYAR EN LA GRABACIÓN DE IMÁGENES Y SONIDO PARA VIDEOS EN EL MARCO DEL PROCESO DE ACREDITACIÓN INSTITUCIONAL. 7. APOYAR EN EL MONTAJE DE IMÁGENES PARA VIDEO EN EL MARCO DEL PROCESO DE ACREDITACIÓN INSTITUCIONAL. 8. APOYAR EN LA EDICIÓN Y POSTPRODUCIÓN DE LOS MATERIALES AUDIOVISUALES EN EL MARCO DEL PROCESO DE ACREDITACIÓN INSTITUCIONAL. 9 .APOYAR EN LOS EQUIPO DE TRANSMISIONES, LOS CUALES SE DIFUNDEN EN DOS TIPOS DE CANALES, EXTERNOS E INTERNOS. EN LAS PLATAFORMAS DE YOUTUBE Y FACEBOOK INSTITUCIONALES; ASÍ MISMO POR ZOOM Y TEAMS PARA REUNIONES PRIVADAS Y/O PROCESOS DE ACREDITACIÓN. 10. APOYAR EN LA REALIZACIÓN DE ALREDEDOR DE 30 TRANSMISIONES MENSUALES, EN LAS CUALES SE ENCUENTRAN ENLACES, TRANSMISIONES EN VIVO Y PREGRABADOS.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</si>
  <si>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CO1.REQ.6497580</t>
  </si>
  <si>
    <t>OAG-VAD-0972-2024</t>
  </si>
  <si>
    <t>https://community.secop.gov.co/Public/Tendering/OpportunityDetail/Index?noticeUID=CO1.NTC.6383451&amp;isFromPublicArea=True&amp;isModal=False</t>
  </si>
  <si>
    <t>LA PRESENTE ORDEN TIENE POR OBJETO: 1. COORDINAR EL PROCESO DE ENTREVISTAS DE LOS ASPIRANTES PARA EL INGRESO A LOS DISTINTOS PROGRAMAS ACADÉMICOS 2024 - II EN LA FASE I Y EN LA FASE II. 2. CONSTRUIR CUESTIONARIOS Y SELECCIÓN DE VARIABLES PARA APLICAR EN LAS ENTREVISTAS DE LOS ASPIRANTES A INGRESAR A LOS DISTINTOS PROGRAMAS ACADÉMICOS 2024 - II EN LA FASE I Y EN LA FASE II. 3. APOYO LOGÍSTICO, ADMINISTRATIVO Y FINANCIERO AL PROCESO DE ENTREVISTA EN LA FASE I Y EN LA FASE II. 3. REVISAR INFORMES FINALES DE LOS PSICÓLOGOS ENTREVISTADORES DE LA FASE I Y EN LA FASE II. 4. REALIZAR LA SOCIALIZACIÓN DEL PROCESO DE ENTREVISTAS A LOS PSICÓLOGOS QUE LAS DESARROLLARÁN. 5. PRESENTAR EL INFORME GENERAL DE LAS ENTREVISTAS A LOS ASPIRANTES ADMITIDOS EN EL PERIODO 2024-II A LAS DIRECCIONES DE PROGRAMAS.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</si>
  <si>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CO1.REQ.6497766</t>
  </si>
  <si>
    <t>OPSP-VAD-0971-2024</t>
  </si>
  <si>
    <t>https://community.secop.gov.co/Public/Tendering/OpportunityDetail/Index?noticeUID=CO1.NTC.6382987&amp;isFromPublicArea=True&amp;isModal=False</t>
  </si>
  <si>
    <t>JAIME ALFONSO CASTRO ANGARITA</t>
  </si>
  <si>
    <t>LA PRESENTE ORDEN TIENE POR OBJETO: 1. APOYAR LA REALIZACIÓN DE MANTENIMIENTO PREVENTIVO Y CORRECTIVO A LOS EQUIPOS DE CÓMPUTO DE LA INSTITUCIÓN, INCLUYENDO SEDES ALTERNAS (SEDE-CENTRO, PLANTA PILOTO, CONSULTORIO JURÍDICO, SAN JUAN NEPOMUCENO). 2. REALIZAR SOPORTE TECNOLÓGICO A USUARIOS, INSTALAR SOFTWARE LICENCIADO QUE SOLICITEN LOS USUARIOS DESPUÉS DE SU CONFIGURACIÓN INICIAL. 3. APOYAR EN LA CONFIGURACIÓN DE LAS IMPRESORAS CON LOS EQUIPOS DE CÓMPUTO EN LAS DIFERENTES DEPENDENCIAS DE LA UNIVERSIDAD DEL MAGDALENA. 4. APOYAR LA CONFIGURACIÓN DE LOS EQUIPOS NUEVOS DE CÓMPUTO (INSTALAR DE SOFTWARE, SISTEMA OPERATIVO). 5. APOYAR LOS SERVICIOS DE VÍDEO CONFERENCIAS.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</si>
  <si>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CO1.REQ.6497736</t>
  </si>
  <si>
    <t>OPSP-VAD-0970-2024</t>
  </si>
  <si>
    <t>https://community.secop.gov.co/Public/Tendering/OpportunityDetail/Index?noticeUID=CO1.NTC.6383263&amp;isFromPublicArea=True&amp;isModal=False</t>
  </si>
  <si>
    <t>ANDRES FELIPE MEJIA QUINTERO</t>
  </si>
  <si>
    <t>LA PRESENTE ORDEN TIENE POR OBJETO: 1. ASESORAR AL GRUPO DE CONTABILIDAD EN EL CÁLCULO DEL PORCENTAJE FIJO DE RETENCIÓN EN LA FUENTE A TRAVÉS DEL PROCEDIMIENTO 2 ESTABLECIDO POR EL ESTATUTO TRIBUTARIO, PARA EMPLEADOS. 2. ASESORAR AL GRUPO DE CONTABILIDAD EN LA APLICACIÓN DE NORMAS Y CONCEPTOS EMITIDOS POR LA CONTADURÍA GENERAL DE LA NACIÓN. 3. ASESORAR AL GRUPO DE CONTABILIDAD EN LA IMPLEMENTACIÓN DE LOS SISTEMAS DE FACTURACIÓN ELECTRÓNICA ESTABLECIDOS POR LA DIAN. 4. ASESORAR AL GRUPO DE CONTABILIDAD EN EL DISEÑO DE FORMATOS PARA EL CÁLCULO DE RETENCIONES Y DEDUCCIONES EN PAGOS DE PROVEEDORES Y SERVICIOS PROFESIONALES. 5. APOYAR AL GRUPO DE CONTABILIDAD EN LA ELABORACIÓN DE INFORMES A LOS ENTES DE CONTROL. 6. APOYAR AL GRUPO DE CONTABILIDAD EN LOS PROCESOS DE CIERRE MENSUAL Y LA PREPARACIÓN DE ESTADOS FINANCIEROS DE LA UNIVERSIDAD. 7. ASESORAR AL GRUPO DE CONTABILIDAD EN LA ELABORACIÓN Y PRESENTACIÓN DE LOS ESTADOS FINANCIEROS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</si>
  <si>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CO1.REQ.6497645</t>
  </si>
  <si>
    <t>OPSP-VAD-0969-2024</t>
  </si>
  <si>
    <t>https://community.secop.gov.co/Public/Tendering/OpportunityDetail/Index?noticeUID=CO1.NTC.6385644&amp;isFromPublicArea=True&amp;isModal=False</t>
  </si>
  <si>
    <t>VICTORIA EUGENIA SANCHEZ FUENTES</t>
  </si>
  <si>
    <t>LA PRESENTE ORDEN TIENE POR OBJETO: 1. APOYAR EN LA REALIZACIÓN, LA PRODUCCIÓN Y PRESENTACIÓN DEL PROGRAMA PANORAMA GLOBAL EN VIVO DE 11 A 12 M DE LUNES A JUEVES. 2. APOYAR EN EL CUBRIMIENTO DE ACTIVIDADES PROGRAMADAS EN LAS DEPENDENCIAS DE LA UNIVERSIDAD DEL MAGDALENA. 3. REALIZAR GRABACIÓN DE VOZ EN OFF PARA CUÑAS DE RADIO INSTITUCIONALES. 4. APOYAR EN LA REALIZACIÓN DEL PROGRAMA CONEXIÓN 5. REALIZAR GRABACIÓN DE VOZ EN OFF PARA EL CAMPUS TV. 6. REALIZAR UN PROGRAMA ESPECIAL DÍAS FESTIVOS. 7. REALIZAR GRABACIÓN DE VOZ EN OFF PARA VESTIDOS DE LOS PROGRAMAS DE RADIO INSTITUCIONALES. 8. APOYAR EN LA GESTIÓN ANTE LAS DEPENDENCIAS DE LA UNIVERSIDAD PARA LOGRAR ENTREVISTAS CON EXPERTOS EN UNIMAGDALENA RADIO. 9. REVISAR, VERIFICAR Y EDITAR LA MÚSICA PARA FRANJAS MUSICALES DE LA EMISORA. 10. APOYAR EN LAS PRESENTACIONES EN EVENTOS INSTITUCIONALES. 11. CONTACTAR A DISTINTAS FUENTES PARA REALIZAR ENTREVISTAS PARA PROGRAMAS DE RADIO. 12. APOYAR EN LA GESTIÓN Y PRODUCCIÓN DE CONTENIDOS PARA REDES SOCIALES DE LA EMISORA CULTURAL UNIMAGDALENA RADIO.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</si>
  <si>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CO1.REQ.6500113</t>
  </si>
  <si>
    <t>OPSP-VAD-0968-2024</t>
  </si>
  <si>
    <t>https://community.secop.gov.co/Public/Tendering/OpportunityDetail/Index?noticeUID=CO1.NTC.6385623&amp;isFromPublicArea=True&amp;isModal=False</t>
  </si>
  <si>
    <t>MAURA CECILIA RUBIO SUAREZ</t>
  </si>
  <si>
    <t>LA PRESENTE ORDEN TIENE POR OBJETO: 1. APOYAR EN LA REALIZACIÓN, LA PRODUCCIÓN Y PRESENTACIÓN DE UN PROGRAMA DE ACOMPAÑAMIENTO MUSICAL DE 2 A 3 PM DE LUNES A JUEVES. 2. REALIZAR PRODUCCIÓN Y PRESENTACIÓN DEL PROGRAMA UN NUEVO DESPERTAR, DESDE EL CAMPUS AL AIRE, LUNES A VIERNES EN VIVO. 3. REALIZAR GRABACIÓN DE VOZ EN OFF PARA CUÑAS DE RADIO INSTITUCIONALES. 4. REALIZAR GRABACIÓN DE VOZ EN OFF PARA PROMOCIONES DE RADIO PARA UNIMAGDALENA RADIO. 5. REALIZAR GRABACIÓN DE VOZ EN OFF PARA EL CAMPUS TV. 6. REALIZAR UN PROGRAMA ESPECIAL DÍAS FESTIVOS. 7. REALIZAR GRABACIÓN DE VOZ EN OFF PARA VESTIDOS DE LOS PROGRAMAS DE RADIO INSTITUCIONALES. 8. APOYAR EN LA GESTIÓN ANTE LAS DEPENDENCIAS DE LA UNIVERSIDAD PARA LA REALIZACION DE ENTREVISTAS CON EXPERTOS A TRAVES DE UNIMAGDALENA RADIO. 9. APOYAR EN LA DESCARGA DE MÚSICA PARA LA PROGRAMACIÓN BASE DE LA EMISORA. 10. REVISAR, VERIFICAR Y EDITAR LA MÚSICA PARA FRANJAS MUSICALES DE LA EMISORA. 11. APOYAR EN LAS PRESENTACIONES EN EVENTOS INSTITUCIONALES. 12. CONTACTAR A DISTINTAS FUENTES PARA REALIZAR ENTREVISTAS PARA PROGRAMAS DE RADIO. 13. APOYAR EN LA GESTIÓN Y PRODUCCIÓN DE CONTENIDOS PARA REDES SOCIALES DE LA EMISORA CULTURAL UNIMAGDALENA RADIO.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</si>
  <si>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CO1.REQ.6499677</t>
  </si>
  <si>
    <t>OPSP-VAD-0967-2024</t>
  </si>
  <si>
    <t>https://community.secop.gov.co/Public/Tendering/OpportunityDetail/Index?noticeUID=CO1.NTC.6385249&amp;isFromPublicArea=True&amp;isModal=False</t>
  </si>
  <si>
    <t>JACOBO MARIANO MENDEZ DE ANDREIS</t>
  </si>
  <si>
    <t>LA PRESENTE ORDEN TIENE POR OBJETO: 1. APOYAR EN LA REALIZACIÓN, LA PRODUCCIÓN Y PRESENTACIÓN DEL PROGRAMA RUTAS PARA AVANZAR. 2. APOYAR EN EL CUBRIMIENTO DE ACTIVIDADES PROGRAMADAS EN LAS DEPENDENCIAS DE LA UNIVERSIDAD DEL MAGDALENA. 3. APOYAR EN LA REALIZACIÓN EN VIVO  DEL PROGRAMA PANORAMA GLOBAL.  4. APOYAR EN LA REALIZACIÓN DEL PROGRAMA CONEXIÓN 5. REALIZAR GRABACIÓN DE VOZ EN OFF PARA EL CAMPUS TV. 6. REALIZAR UN PROGRAMA ESPECIAL DÍAS FESTIVOS. 7. APOYAR EN LA REALIZACION DEL PROGRAMA UNIMAGDALENA RADIO AL BARRIO. 8. APOYAR EN LA REDACCIÓN DE DOCUMENTOS INSTITUCIONALES. 9. APOYAR EN LA REALIZACIÓN DEL PROGRAMA PERFILES. 10. APOYAR EN LAS PRESENTACIONES EN EVENTOS INSTITUCIONALES. 11. CONTACTAR A DISTINTAS FUENTES PARA REALIZAR ENTREVISTAS PARA PROGRAMAS DE RADIO. 12. APOYAR EN LA GESTIÓN Y PRODUCCIÓN DE CONTENIDOS PARA REDES SOCIALES DE LA EMISORA CULTURAL UNIMAGDALENA RADIO.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</si>
  <si>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CO1.REQ.6499647</t>
  </si>
  <si>
    <t>OPSP-VAD-0966-2024</t>
  </si>
  <si>
    <t>https://community.secop.gov.co/Public/Tendering/OpportunityDetail/Index?noticeUID=CO1.NTC.6385672&amp;isFromPublicArea=True&amp;isModal=False</t>
  </si>
  <si>
    <t>JOHN JAIRO ROMERO LUNA</t>
  </si>
  <si>
    <t>LA PRESENTE ORDEN TIENE POR OBJETO: 1. APOYAR EN EL MANTENIMIENTO DEL ESTADO DE LOS EQUIPOS, Y MOBILIARIOS QUE HACEN PARTE DE LA DOTACIÓN DE LA CLINICA ODONTOLÓGICA. 2. APOYAR EN LA GESTION DE SOLICITUDES PARA LA COMPRA DE INSUMOS PARA EL MANTENIMIENTO DE LOS EQUIPOS. 3. APOYAR EL SEGUIMIENTO DEL ESTADO Y BUEN USO DE LOS EQUIPOS RADIOLÓGICOS. 4. ELABORAR, ACTUALIZAR Y REALIZAR SEGUIMIENTO DE LAS HOJAS DE VIDA DE LOS EQUIPOS. 5. APOYAR EN LA ATENCION Y BUEN FUNCIONAMIENTO DE LA PRECLINICA. 6. APOYAR EL SEGUIMIENTO DEL ESTADO DE LOS EQUIPOS Y LA OPERACION NORMAL DE LOS ESPACIOS ACADEMINICOS DE APOYO AL PROGRAMA DE ODONTOLOGIA. 7. RENDIR INFORMES PERIODICOS A LA DIRECCION DE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</si>
  <si>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CO1.REQ.6500135</t>
  </si>
  <si>
    <t>OAG-VAD-0965-2024</t>
  </si>
  <si>
    <t>https://community.secop.gov.co/Public/Tendering/OpportunityDetail/Index?noticeUID=CO1.NTC.6384676&amp;isFromPublicArea=True&amp;isModal=False</t>
  </si>
  <si>
    <t>LAURA VELEZ VARGAS</t>
  </si>
  <si>
    <t>LA PRESENTE ORDEN TIENE POR OBJETO: 1. APOYAR A LA DIRECCIÓN DE COMUNICACIONES EN LA SUPERVISIÓN Y COORDINACIÓN DEL EQUIPO DE TRABAJO DE LAS REDES SOCIALES INSTITUCIONALES PARA SUMINISTRAR ENTRE 400 Y 600 CONTENIDOS CREATIVOS AL MES. 2. APOYAR A LA DIRECCIÓN DE COMUNICACIONES EN LA ADMINISTRACIÓN DE LA PÁGINA WEB DE LA UNIVERSIDAD DEL MAGDALENA (WWW.UNIMAGDALENA.EDU.CO), QUE INCLUYE LA PUBLICACIÓN DE APROXIMADAMENTE 60 Y 70 NOTICIAS MENSUALES; 20 A 30 BANNERS PUBLICITARIOS; Y 5 A 10 RESOLUCIONES Y CIRCULARES AL MES. 3. APOYAR AL DIRECTOR DE COMUNICACIONES EN LA COORDINACIÓN, REVISIÓN Y/O EDICIÓN DEL CONTENIDO DIGITAL QUE INFORMA LOS HECHOS NOTICIOSOS DE LA INSTITUCIÓN Y PROMOCIONA LA OFERTA ACADÉMICA, PRODUCTOS Y SERVICIOS UNIVERSITARIOS. 4. APOYAR LA COORDINACIÓN CON EL CENTRO DE INVESTIGACIÓN Y DESARROLLO DE SOFTWARE, EN ASPECTOS RELACIONADOS A LA PROGRAMACIÓN Y MANEJO DEL SITIO WEB PRINCIPAL DE LA UNIVERSIDAD Y LA OPTIMIZACIÓN DE SU ARQUITECTURA DIGITAL. 5. APOYAR AL DIRECTOR DE COMUNICACIONES EN EL DISEÑO DE ESTRATEGIAS DE MARKETING DIGITAL, QUE APORTEN AL POSICIONAMIENTO DE MARCA INSTITUCIONAL Y POTENCIEN LA FIDELIZACIÓN DE LA COMUNIDAD VIRTUAL. 6. APOYAR A LA DIRECCIÓN DE COMUNICACIONES EN LA SUPERVISIÓN DEL EQUIPO DE REDES PARA LA ATENCIÓN OPORTUNA DE LAS SOLICITUDES, SUGERENCIAS, RECLAMOS O INQUIETUDES DE LOS USUARIOS A TRAVÉS DE LOS MEDIOS DIGITALES. 7. APOYAR A LA DIRECCIÓN DE COMUNICACIONES EN LA COORDINACIÓN DE LOS EQUIPOS DE DISEÑO DE LA UNIVERSIDAD PARA LA ELABORACIÓN DE PIEZAS PUBLICITARIAS TENIENDO EN CUENTA LAS FECHAS ESPECIALES Y ONOMÁSTICAS, Y GARANTIZAR LA UNIDAD DE MARCA E IMAGEN CORPORATIVA EN LOS DISEÑOS. 8. APOYAR PARA LA OPTIMIZACIÓN DEL CONTENIDO CREATIVO DIGITAL, TENIENDO EN CUENTA PARÁMETROS DE POSICIONAMIENTO SEO Y GOOGLE ANALYTICS Y MÉTRICAS DE REDES SOCIALES. 9. PRESENTAR UN INFORME DE ESTADÍSTICAS MENSUAL Y APOYAR LA COORDINACIÓN DE REUNIONES REQUERIDAS CON LA DIRECCIÓN DE COMUNICACIONES PARA SOCIALIZAR AVANCES Y ASPECTOS DE MEJORA.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</si>
  <si>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CO1.REQ.6499098</t>
  </si>
  <si>
    <t>OPSP-VAD-0964-2024</t>
  </si>
  <si>
    <t>https://community.secop.gov.co/Public/Tendering/OpportunityDetail/Index?noticeUID=CO1.NTC.6384940&amp;isFromPublicArea=True&amp;isModal=False</t>
  </si>
  <si>
    <t xml:space="preserve">JOHANA MILENA HEANO HENAO </t>
  </si>
  <si>
    <t>CRISTIAN MANUEL SEGRERA CASTRO</t>
  </si>
  <si>
    <t>LA PRESENTE ORDEN TIENE POR OBJETO: 1. APOYAR EN LA ELABORACIÓN DE PROYECCIONES FINANCIERAS DE INGRESOS Y GASTOS DE ACUERDO CON LAS INSTRUCCIONES DEL VICERRECTOR ADMINISTRATIVO. 2. APOYAR EN LA RECOPILACIÓN Y ELABORACIÓN DE INFORMES DE SEGUIMIENTO DE EJECUCIÓN PRESUPUESTAL. 3. APOYAR EN LA REVISIÓN DE INFORMES FINANCIEROS Y CONTABLES ELABORADOS POR LA DIRECCIÓN FINANCIERA. 4. APOYAR EN LA ELABORACIÓN DE INFORMES Y DOCUMENTOS PARA LOS PROCESOS DE ACREDITACIÓN INSTITUCIONAL Y DE PROGRAMAS. 5. APOYAR EN EL SEGUIMIENTO A LOS PROYECTOS ASIGNADOS A LA DIRECCIÓN FINANCIERA Y A LOS GRUPOS DE TRABAJO ADSCRITOS A ESTAS DEPENDENCIAS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</si>
  <si>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CO1.REQ.6499136</t>
  </si>
  <si>
    <t>OPSP-VAD-0963-2024</t>
  </si>
  <si>
    <t>https://community.secop.gov.co/Public/Tendering/OpportunityDetail/Index?noticeUID=CO1.NTC.6384518&amp;isFromPublicArea=True&amp;isModal=False</t>
  </si>
  <si>
    <t>DANISA OFIR VARELA MENDOZA</t>
  </si>
  <si>
    <t>LA PRESENTE ORDEN TIENE POR OBJETO: 1. APOYAR EN LA COORDINACIÓN Y LOS CUBRIMIENTOS PERIODÍSTICOS DE LAS FUENTES INSTITUCIONALES, COMO: FACULTAD DE CIENCIAS EMPRESARIALES Y ECONÓMICAS, TALENTO HUMANO, DIRECCIÓN DE DESARROLLO ESTUDIANTIL. 2. REALIZAR BOLETINES INFORMATIVOS DE PRENSA E INTERNOS. 3. REALIZAR MONITOREO DE RADIO, 4. REALIZAR LOCUCIÓN DEL PROGRAMA INSTITUCIONAL DESDE EL CAMPUS, 5. REALIZAR REDACCIÓN DE NOTAS DE RADIO, 6. REALIZAR PRESENTACIÓN DE EVENTOS. 7. REALIZAR REDACCIÓN DE BOLETINES. 8. APOYAR LA LOGÍSTICA Y PROTOCOLO PARA LOS EVENTOS A LOS QUE SEAN ASIGNADOS. 9. GENERAR CONTENIDOS PARA REDES SOCIALES A PARTIR DE LOS CUBRIMIENTOS DE PRENSA. 10. APOYAR LA DIFUSIÓN DE INFORMACIÓN IMPORTANTE QUE SE GENERE DESDE LA UNIVERSIDAD HACIA LOS PÚBLICOS EXTERNOS.11. APOYAR LA REALIZACIÓN Y REDACCIÓN DE LIBRETOS PARA LOS EVENTOS QUE ASÍ LO REQUIERAN. 12. APOYAR EN EL ENVÍO DE BOLETINES DE PRENSA A LOS DIFERENTES MEDIOS DE COMUNICACIÓN PARA SU POSTERIOR DIVULGACIÓN. 13. REALIZAR LA REDACCIÓN DE NOTICIAS PARA EMITIR DESDE EL CAMPUS.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</si>
  <si>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CO1.REQ.6498801</t>
  </si>
  <si>
    <t>OPSP-VAD-0962-2024</t>
  </si>
  <si>
    <t>https://community.secop.gov.co/Public/Tendering/OpportunityDetail/Index?noticeUID=CO1.NTC.6386017&amp;isFromPublicArea=True&amp;isModal=False</t>
  </si>
  <si>
    <t>LORAINE ANDREA RIVADENEIRA AGUILAR</t>
  </si>
  <si>
    <t>LA PRESENTE ORDEN TIENE POR OBJETO: 1. APOYAR AL GRUPO DE COMPRAS Y ADMINISTRACIÓN DE BIENES EN LAS DIFERENTES ETAPAS DE ELABORACIÓN DEL PLAN ANUAL DE ADQUISICIONES 2. APOYAR EN LA REVISIÓN DE MOVIMIENTOS PRESUPUESTALES DE ADICIÓN Y TRASLADO DE LOS DIFERENTES ORDENADORES DE GASTO, PARA REVISIÓN EN EL SECOP II 3. APOYAR EN EL PROCESO DE ASIGNACIÓN DE CÓDIGO (PLAQUETA) DE BIENES ENTREGADOS EN SITIO. 4. APOYAR EN EL CARGUE EN EL SISTEMA DE LAS ACTAS DE ENTREGA. 5. APOYAR EN LAS ESTADÍSTICAS DE LOS SUMINISTROS ENTREGADOS A LAS DIFERENTES DEPENDENCIAS. 6. APOYAR EN LA ACTUALIZACIÓN DE BASES DE DATOS DEL INVENTARIO.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</si>
  <si>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CO1.REQ.6499974</t>
  </si>
  <si>
    <t>OPSP-VAD-0961-2024</t>
  </si>
  <si>
    <t>https://community.secop.gov.co/Public/Tendering/OpportunityDetail/Index?noticeUID=CO1.NTC.6385571&amp;isFromPublicArea=True&amp;isModal=False</t>
  </si>
  <si>
    <t>JAMES GARCIA FUENTES</t>
  </si>
  <si>
    <t>LA PRESENTE ORDEN TIENE POR OBJETO: 1. APOYAR EN EL PERIODO INTERSEMESTRAL CON LOS INVENTARIOS, DIAGNÓSTICOS DE EQUIPOS DE LOS LABORATORIOS, Y PREPARACIÓN PARA INSTALACIÓN DE LOS EQUIPOS NUEVOS DEL PROGRAMA DE CINE Y AUDIOVISUALES. 2. APOYAR LA APERTURA, ENTREGA Y CIERRE DEL LABORATORIO DE EDICIÓN, SALA DE REALIZACIÓN, SALA DE PROYECCIÓN LA LANGOSTA AZUL, SALA DE AUDIENCIAS, Y SALA DE ANIMACIÓN. 3. BRINDAR ATENCIÓN OPORTUNA A REQUERIMIENTOS DE DOCENTES CON RESPECTO A LOS EQUIPOS DE LOS LABORATORIOS DE ANIMACIÓN Y EDICIÓN 4. APOYAR EN LA INSTALACIÓN DE SOFTWARE REQUERIDO PARA ASIGNATURAS DEL PLAN DE ESTUDIOS, PREVIA AUTORIZACIÓN DEL PROCESO DE GESTIÓN DE TICS E INSTALAR AYUDAS AUDIOVISUALES PARA LAS CLASES QUE LO REQUIERAN. 5. HACER RECOMENDACIONES A LOS USUARIOS SOBRE EL USO ESPECIAL QUE DEBE DARSE A LOS RECURSOS, YA SEA A TRAVÉS DE INSTRUCTIVOS, CAPACITACIONES O DIRECTAMENTE EN EL MOMENTO DEL PRÉSTAMO. 6. APOYAR EN EL CONTROL Y REPORTE EN EL SISTEMA SIARE DEL INGRESO DE ESTUDIANTES Y DOCENTES EN LAS HORAS AUTÓNOMAS.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</si>
  <si>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CO1.REQ.6499869</t>
  </si>
  <si>
    <t>OAG-VAD-0960-2024</t>
  </si>
  <si>
    <t>https://community.secop.gov.co/Public/Tendering/OpportunityDetail/Index?noticeUID=CO1.NTC.6384077&amp;isFromPublicArea=True&amp;isModal=False</t>
  </si>
  <si>
    <t>RICARDO JOSE ABELLO ZORRO</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</si>
  <si>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MARCACIÓN Y CARGUE DE INFORMACIÓN PRECONTRACTUAL, CONTRACTUAL Y POSTCONTRACTUAL A LA PLATAFORMA DEL SIA OBSERVA- AUDITORÍA DE LAS ÓRDENES DE PRESTACIÓN DE SERVICIOS PROFESIONALES Y DE APOYO A LA GESTIÓN SUSCRITAS POR EL VICERRECTOR ADMINISTRATIVO Y/O EL DIRECTOR ADMINISTRATIVO. 3. APOYAR EL CARGUE Y ACTUALIZACIÓN DE INFORMACIÓN PRECONTRACTUAL, CONTRACTUAL Y POSTCONTRACTUAL A LA PLATAFORMA DEL SECOPI II DE TODOS LOS PROCESOS DE CONTRATACIÓN QUE ADELANTE LA UNIVERSIDAD A TRAVÉS DE LA VICERRECTORÍA ADMINISTRATIVA Y/O LA DIRECCIÓN ADMINISTRATIVA. 4. APOYAR EN LA ORGANIZACIÓN DEL ARCHIVO DIGITAL DE LAS ÓRDENES DE SERVICIOS PROFESIONALES Y DE APOYO A LA GESTIÓN SUSCRITAS POR EL VICERRECTOR ADMINISTRATIVO Y EL DIRECTOR ADMINISTRATIVO. 5. APOYAR EN LA ELABORACIÓN Y ENVÍO DE LA INFORMACIÓN CONCERNIENTE A LAS ÓRDENES DE PRESTACIÓN DE SERVICIOS PROFESIONALES Y DE APOYO A LA GESTIÓN, SUSCRITAS POR EL VICERRECTOR ADMINISTRATIVO Y/O EL DIRECTOR ADMINISTRATIVO QUE SEA SOLICITADA POR LAS DIFERENTES ENTIDADES DEL ESTADO Y DEMÁS DEPENDENCIAS DE LA UNIVERSIDAD. 6. APOYAR EN LA REVISIÓN DE LA INFORMACIÓN CONTRACTUAL CARGADA EN LAS PLATAFORMAS DEL SIA OBSERVA- AUDITORÍA, SIGEP II Y SECOP II POR LOS DIFERENTES ORDENADORES DEL GASTO DELEGADOS. 7. APOYAR AL GRUPO INTERNO DE CONTRATACIÓN EN LA ELABORACIÓN DE LOS INFORMES PERIÓDICOS QUE SE REQUIERAN PARA PUBLICACIÓN EN LA PÁGINA WEB INSTITUCIONAL EN EL MICROSITIO DE “TRANSPARENCIA Y ACCESO A LA INFORMACIÓN PÚBLICA”, ASÍ́COMO LOS QUE REQUIERA LA CONTRALORÍA GENERAL DE LA REPÚBLICA Y DEL MAGDALENA CON RESPECTO A LAS ÓRDENES Y/O CONTRATOS QUE SUSCRIBA EL VICERRECTOR ADMINISTRATIVO Y/O EL DIRECTOR ADMINISTRATIVO. 8 . RENDIR INFORMES MENSUALES O CUANDO EL SUPERVISOR ASÍ ́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</si>
  <si>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CO1.REQ.6498705</t>
  </si>
  <si>
    <t>OPSP-VAD-0959-2024</t>
  </si>
  <si>
    <t>https://community.secop.gov.co/Public/Tendering/OpportunityDetail/Index?noticeUID=CO1.NTC.6384003&amp;isFromPublicArea=True&amp;isModal=False</t>
  </si>
  <si>
    <t>MARIA CAROLINA MEJIA VELASQUEZ</t>
  </si>
  <si>
    <t>LA PRESENTE ORDEN TIENE POR OBJETO: 1. APOYAR EN EL DISEÑO Y COORDINACIÓN DEL PLAN DE ACCIÓN DEL CENTRO DE ATENCIÓN INTEGRAL A LA INFANCIA. 2. APOYAR EN EL SEGUIMIENTO Y EVALUACIÓN DE LOS PROCESOS INTERNOS DEL CENTRO, ASÍ COMO EN LA GESTIÓN DE RECURSOS ANTE LAS INSTANCIAS PERTINENTES, PARA GARANTIZAR UN SERVICIO DE CALIDAD ADECUADO PARA LOS NIÑOS Y LAS MADRES ESTUDIANTILES. 3. APOYAR EN LA CONSTRUCCIÓN DE RUTAS O PROTOCOLOS DE ATENCIÓN QUE SE ARTICULE CON LOS YA ESTABLECIDOS A NIVEL NACIONAL EN CASO DE EMERGENCIA. 4. APOYAR EN LA REALIZACIÓN DE SEGUIMIENTO ACTIVO A LAS ACTIVIDADES EJECUTADAS POR LAS PROFESIONALES Y DEMÁS MIEMBROS AL INTERIOR DEL CENTRO. 5. APOYAR EL DILIGENCIAMIENTO OPORTUNO DE TODOS LOS FORMATOS ESTABLECIDOS POR BIENESTAR UNIVERSITARIO EN EL SISTEMA DE GESTIÓN DE LA CALIDAD Y OTROS PROCESOS, ASEGURANDO EL REGISTRO ADECUADO DE TODAS LAS ACTIVIDADES REALIZADAS. 6. ENTREGAR LOS INFORMES CORRESPONDIENTES A LOS USUARIOS BENEFICIADOS DEL CENTRO DE ATENCIÓN INTEGRAL A LA INFANCIA. 7. APOYAR EN EL CUIDADO DEL INVENTARIO DE IMPLEMENTOS Y EQUIPOS QUE LE SEAN ASIGNADOS, GARANTIZANDO EL BUEN USO DE LOS MISMOS. 8. APOYAR EN LA ACTUALIZACIÓN DE LA BASE DE DATOS DE LOS ESTUDIANTES QUE GOCEN DEL BENEFICIO DEL CENTRO DE ATENCIÓN INTEGRAL A LA INFANCIA Y EL REGISTRO DEL ACCESO A ESTE SERVICIO. 9. APOYAR EN LA ARTICULACIÓN QUE SE REALICE CON ESTUDIANTES DE LAS DIFERENTES FACULTADES, AL INTERIOR DEL CENTRO. 10. APOYAR EN EL SEGUIMIENTO A LOS PROTOCOLOS DE LACTANCIA MATERNA DE ACUERDO A LO ESTABLECIDO POR LA LEY, ASÍ COMO EN LAS ACTIVIDADES REALIZADAS POR LA SALA AMIGA. 11. APOYAR EN EL FOMENTO, DISEÑO Y DIVULGACIÓN DE ACTIVIDADES DE CARÁCTER FORMATIVO E INFORMATIVO RELACIONADOS CON LA LACTANCIA MATERNA Y EL DESARROLLO DE LOS NIÑOS. 12. PLANIFICAR ACTIVIDADES Y ESTRATEGIAS DE LA ESCUELA PARA PADRES, ORIENTADAS AL BIENESTAR DE LAS MADRES, PADRES, NIÑOS Y NIÑAS QUE ASISTEN AL CENTRO DE ATENCIÓN INTEGRAL A LA INFANCIA. 13. APOYAR EN LA PARTICIPACIÓN DE LOS DIFERENTES EVENTOS REALIZADOS POR LA DIRECCIÓN DE BIENESTAR UNIVERSITARIO: BIENVENIDA A LOS ESTUDIANTES Y DÍA DE LA FAMILIA. 14.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</si>
  <si>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CO1.REQ.6498244</t>
  </si>
  <si>
    <t>OPSP-VAD-0958-2024</t>
  </si>
  <si>
    <t>https://community.secop.gov.co/Public/Tendering/OpportunityDetail/Index?noticeUID=CO1.NTC.6384032&amp;isFromPublicArea=True&amp;isModal=False</t>
  </si>
  <si>
    <t>ANDREE MATEO NARVAEZ ORTIZ</t>
  </si>
  <si>
    <t>LA PRESENTE ORDEN TIENE POR OBJETO: 1. APOYAR EN LA CONSTRUCCIÓN DE COMPONENTES SOFTWARE EN TECNOLOGÍAS NETCORE, JAVASCRIPT, ANGULAR, LARAVEL HACIENDO USO DE PATRONES DE DISEÑOS ARQUITECTÓNICOS. 2. ASESORAR EN EL PROCESO DE CONSTRUCCIÓN DE COMPONENTES SOFTWARE PARA EL SISTEMA DE TALENTO MAGDALENA. 3. ASESORAR EN LA IMPLEMENTACIÓN DE HERRAMIENTAS DE VERIFICACIÓN Y VALIDACIÓN DE CÓDIGO FUENTE. 4. APOYAR AL DIRECTOR DEL CENTRO EN BUENAS PRÁCTICAS DE DESARROLLO EN EL SISTEMA DE INFORMACIÓN DE REGISTRO ACADÉMICO. 5. APOYAR EN CAPACITACIONES A USUARIOS EN LAS HERRAMIENTAS DESARROLLADAS.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</si>
  <si>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CO1.REQ.6498433</t>
  </si>
  <si>
    <t>OPSP-VAD-0957-2024</t>
  </si>
  <si>
    <t>https://community.secop.gov.co/Public/Tendering/OpportunityDetail/Index?noticeUID=CO1.NTC.6385779&amp;isFromPublicArea=True&amp;isModal=False</t>
  </si>
  <si>
    <t>TANIA ESTHER OLIVEROS ACOSTA</t>
  </si>
  <si>
    <t>LA PRESENTE ORDEN TIENE POR OBJETO: 1. APOYAR LA ORGANIZACIÓN DE LOS EXPEDIENTES QUE LE SEAN ASIGNADOS DE ACUERDO CON LOS PROCEDIMIENTOS Y DIRECTRICES INSTITUCIONALES. 2. APOYAR EN LA ELABORACIÓN DE LOS INVENTARIOS DOCUMENTALES DE LOS ARCHIVOS QUE LE SEAN ASIGNADOS. 3. APOYAR LA ACTUALIZACIÓN DEL INVENTARIO DE ARCHIVO DOCUMENTAL DEL GRUPO DE ADMISIONES, REGISTRO Y CONTROL Y ACADÉMICO. 4. APOYAR EN LA RECEPCIÓN DE LA DOCUMENTACIÓN REQUERIDA A LOS NUEVOS ESTUDIANTES DE LAS DIFERENTES MODALIDADES DE LA UNIVERSIDAD DEL MAGDALENA. 5. APOYAR EN LAS ACTIVIDADES DE REPROGRAFÍA QUE SEAN ESTABLECIDAS.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</si>
  <si>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CO1.REQ.6500161</t>
  </si>
  <si>
    <t>OAG-VAD-0956-2024</t>
  </si>
  <si>
    <t>https://community.secop.gov.co/Public/Tendering/OpportunityDetail/Index?noticeUID=CO1.NTC.6385761&amp;isFromPublicArea=True&amp;isModal=False</t>
  </si>
  <si>
    <t>LIGIA ROSA YANET CAMARGO</t>
  </si>
  <si>
    <t>LA PRESENTE ORDEN TIENE POR OBJETO: 1. APOYAR EN LA ESTANDARIZACIÓN DE LOS PROCESOS DE ASEGURAMIENTO DE LA CALIDAD DE LAS FACULTADES Y PROGRAMAS ACADÉMICOS. 2. APOYAR EN EL SEGUIMIENTO A LOS INDICADORES Y ACTIVIDADES DE LOS PROYECTOS DE PLAN DE ACCIÓN ASOCIADOS A LOS PROCESOS DE REGISTRO CALIFICADO Y ACREDITACIÓN. 3. APOYAR EN EL FORTALECIMIENTO DE LOS PROCESOS DE AUTOEVALUACIÓN, ACREDITACIÓN Y MEJORAMIENTO CONTINUO. 4. APOYAR EN LOS PROCESOS DE AUTOEVALUACIÓN CON FINES DE RENOVACIÓN DE REGISTROS CALIFICADOS. 5. APOYAR EN LOS PROCESOS DE RADICACIÓN DE LAS SOLICITUDES, RENOVACIONES O MODIFICACIONES DE REGISTRO CALIFICADO O ACREDITACIÓN 6. APOYAR EN EL CARGUE, REGISTRO EN PLATAFORMA Y TABULACIÓN DE LAS ENCUESTAS EN EL MARCO DE LAS AUTOEVALUACIONES DE PROGRAMAS E INSTITUCIONAL, ASÍ COMO LAS PERCEPCIONES DERIVADAS DE LAS ASESORÍAS Y ACOMPAÑAMIENTO EN LOS PROCESOS REGISTRO CALIFICADO Y ACREDITACIONES NACIONALES O INTERNACIONALES. 7. APOYAR LAS ACTIVIDADES LOGÍSTICAS Y DE PREPARACIÓN PARA EL DESARROLLO DE EVENTOS O VISITAS DE PARES ACADÉMICOS EN EL MARCO DE LAS ACREDITACIONES NACIONALES O INTERNACIONALES.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</si>
  <si>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CO1.REQ.6500204</t>
  </si>
  <si>
    <t>OPSP-VAD-0955-2024</t>
  </si>
  <si>
    <t>https://community.secop.gov.co/Public/Tendering/OpportunityDetail/Index?noticeUID=CO1.NTC.6385802&amp;isFromPublicArea=True&amp;isModal=False</t>
  </si>
  <si>
    <t>CAMILO DAVID TORRES CALLEJAS</t>
  </si>
  <si>
    <t>LA PRESENTE ORDEN TIENE POR OBJETO: 1. APOYAR EN LA CONSTRUCCIÓN DE COMPONENTES SOFTWARE EN TECNOLOGÍAS NETCORE, JAVASCRIPT, ANGULAR, HACIENDO USO DE PATRONES DE DISEÑOS ARQUITECTÓNICOS. 2. ASESORAR EN EL PROCESO DE CONSTRUCCIÓN DE MICROSERVICIOS DEL SISTEMA DE INFORMACIÓN DE REGISTRO ACADÉMICO. 3. ASESORAR EN LA IMPLEMENTACIÓN DE HERRAMIENTAS DE VERIFICACIÓN Y VALIDACIÓN DE CÓDIGO FUENTE. 4. APOYAR AL DIRECTOR DEL CENTRO EN BUENAS PRÁCTICAS DE DESARROLLO EN EL SISTEMA DE INFORMACIÓN DE REGISTRO ACADÉMICO. 5. APOYAR EN LA CONSTRUCCIÓN DE PIPELINE EN EL SISTEMA DE INFORMACIÓN DE REGISTRO ACADÉMICO.PARÁGRAFO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</si>
  <si>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CO1.REQ.6499790</t>
  </si>
  <si>
    <t>OPSP-VAD-0954-2024</t>
  </si>
  <si>
    <t>https://community.secop.gov.co/Public/Tendering/OpportunityDetail/Index?noticeUID=CO1.NTC.6385384&amp;isFromPublicArea=True&amp;isModal=False</t>
  </si>
  <si>
    <t>JESUS DAVID MIRANDA CORRALES</t>
  </si>
  <si>
    <t>LA PRESENTE ORDEN TIENE POR OBJETO: 1. APOYAR LA GESTIÓN OPERATIVA E INTEGRAL DE LOS PROYECTOS CON CARGO AL SISTEMA GENERAL DE REGALÍAS 2. APOYAR LA ARTICULACIÓN DE LOS RECURSOS TÉCNICOS TECNOLÓGICOS Y LOGÍSTICOS EN CONJUNTO CON LOS DIRECTORES Y COORDINADORES DE LOS PROYECTOS, CON LA ESTRATEGIA DE ADMINISTRACIÓN ADECUADA PARA EL DESARROLLO DE LAS ACTIVIDADES PARA EL CUMPLIMIENTO DE LOS INDICADORES DE LOS PROYECTOS CON CARGOS A RECURSOS DEL SISTEMA GENERAL DE REGALÍAS. 3. ASESORAR Y APOYAR EN LA REVISIÓN, VERIFICACIÓN Y COMPROBACIÓN DE LA DOCUMENTACIÓN TÉCNICA, PRESUPUESTOS, ESTUDIOS DE MERCADO QUE SE HAYAN REALIZADO EN LAS CONVOCATORIAS DE PROYECTOS DE INVESTIGACIÓN Y QUE SE PRETENDAN FINANCIAR CON RECURSOS DEL SISTEMA GENERAL DE REGALÍAS (SGR) PARA LA UNIVERSIDAD DEL MAGDALENA. 4. APOYAR EN LA PROYECCIÓN DE RESPUESTAS A CONSULTAS, SOLICITUDES EN GENERAL QUE SEAN ASIGNADAS POR LA VICERRECTORÍA ADMINISTRATIVA, ORIGINADAS POR PARTE DE LOS DIRECTORES Y COORDINADORES DE LOS PROYECTOS QUE SE ENCUENTRAN EN EJECUCIÓN COFINANCIADOS CON RECURSOS DEL SISTEMA GENERAL DE REGALÍAS O DE OTRAS DEPENDENCIAS DE LA UNIVERSIDAD. 5. APOYAR EN EL SEGUIMIENTO Y ELABORACIÓN DE INFORMES DE EJECUCIÓN DE PROYECTOS DEL SISTEMA GENERAL DE REGALÍAS GESTIONADOS DESDE EL ÁREA ADMINISTRATIVA. 6. APOYAR LA DIRECCIÓN DE LOS PROYECTOS DE REGALÍAS EN LAS PROYECCIONES Y CONTROL PRESUPUESTAL PARA LA EJECUCIÓN DE LOS PROYECTOS. 7. ESTRUCTURAR LOS CRONOGRAMAS DE TRABAJO Y SEGUIMIENTO DE ACTIVIDADES A REALIZAR PARA EL CUMPLIMIENTO DE LOS INDICADORES DE LOS CONVENIOS Y PROYECTOS A CARGO DE LA VICERRECTORÍA ADMINISTRATIVA. 8. ASISTIR A REUNIONES CUANDO SEA CONVOCADO, PREVIO ACUERDO CON EL SUPERVISOR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</si>
  <si>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CO1.REQ.6500108</t>
  </si>
  <si>
    <t>OPSP-VAD-0953-2024</t>
  </si>
  <si>
    <t>https://community.secop.gov.co/Public/Tendering/OpportunityDetail/Index?noticeUID=CO1.NTC.6385193&amp;isFromPublicArea=True&amp;isModal=False</t>
  </si>
  <si>
    <t>SACMIRES VILLERO JIMENEZ</t>
  </si>
  <si>
    <t>LA PRESENTE ORDEN TIENE POR OBJETO: 1. APOYAR A LA DIRECCIÓN DE BIENESTAR UNIVERSITARIO EN LOS TRÁMITES ADMINISTRATIVOS CONTRACTUALES DE SONDEO, PROYECCIÓN PRESUPUESTAL, Y RECEPCIÓN DE DOCUMENTACIÓN DE PROPONENTE. 2. APOYAR A LA DIRECCIÓN DE BIENESTAR UNIVERSITARIO EN LOS TRÁMITES ADMINISTRATIVOS CONTRACTUALES Y FINANCIEROS ESTABLECIDOS EN EL SISTEMA COGUI PLUS. 3. APOYAR EN EL TRÁMITE FINANCIERO PARA LA ADJUDICACIÓN Y LEGALIZACIÓN DE APOYOS ECONÓMICOS (A ESTUDIANTES, DOCENTES CONTRATISTAS Y MIEMBROS DE LA COMUNIDAD UNIVERSITARIA), AVANCES, VIÁTICOS Y GASTOS DE DESPLAZAMIENTO A PERSONAL ADMINISTRATIVO, QUE PARTICIPARÁN EN EVENTOS CULTURALES, DEPORTIVOS, EN EL MARCO DEL FORTALECIMIENTO DEL DESARROLLO HUMANO. 4. APOYAR A LA DIRECCIÓN DE BIENESTAR UNIVERSITARIO EN LA ORGANIZACIÓN Y ARCHIVO DE LA DOCUMENTACIÓN CONCERNIENTE A LA CONTRATACIÓN DE PROVEEDORES DE LA DIRECCIÓN.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</si>
  <si>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CO1.REQ.6499744</t>
  </si>
  <si>
    <t>OPSP-VAD-0952-2024</t>
  </si>
  <si>
    <t>https://community.secop.gov.co/Public/Tendering/OpportunityDetail/Index?noticeUID=CO1.NTC.6385328&amp;isFromPublicArea=True&amp;isModal=False</t>
  </si>
  <si>
    <t>CRISTIAN ALEXIS ORTIZ BERMUDEZ</t>
  </si>
  <si>
    <t>LA PRESENTE ORDEN TIENE POR OBJETO: 1. APOYAR LA PLANEACIÓN Y DESARROLLO DE ESTRATEGIAS PARA OFERTAR LOS CURSOS DE FORMACIÓN EN IDIOMAS EN EL SEMESTRE 2024-2. 2. APOYAR CON DISEÑO DEL CRONOGRAMA DE PROMOCIÓN PARA CURSOS DE FORMACIÓN EN IDIOMAS EN EL SEMESTRE 2024-2. 3. APOYAR LA PLANEACIÓN Y DESARROLLO DE PROPUESTAS PARA CURSOS DE FORMACIÓN EN EL SEMESTRE 2024-2. 4. APOYAR CON LA PROYECCIÓN DEL PRESUPUESTO PARA LA APERTURA DE CURSOS DE IDIOMAS EN EL SEMESTRE 2024-2. 5. APOYAR EN EL SEGUIMIENTO ACADÉMICO PARA LA ENTREGA DE NOTAS Y LA CONSOLIDACIÓN RESULTADOS DE LOS CURSOS DE IDIOMAS EN EL SEMESTRE 2024-2. 6. APOYAR CON LA APLICACIÓN DE LOS MECANISMOS DE EVALUACIÓN DE NIVELES DE SATISFACCIÓN DE LOS CURSOS LIBRES EN EL SEMESTRE 2024-2. 7. APOYAR CON LA PROYECCIÓN DE LOS CRONOGRAMAS DE ACTIVIDADES A REALIZAR PARA CUMPLIR CON LOS PROYECTOS DEL CENTRO DE PLURILINGÜISMO EN EL SEMESTRE 2024-2. 8. APOYAR EN LA ELABORACIÓN DE PLANES DE ACCIÓN PARA LA GESTIÓN DE RECURSOS EN EL SEMESTRE 2024-2. 9. APOYAR CON LA ELABORACIÓN DE INFORMES; PLANES DE ACCIÓN; PRESUPUESTOS EN EL SEMESTRE 2024-2.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</si>
  <si>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CO1.REQ.6499581</t>
  </si>
  <si>
    <t>OPSP-VAD-0951-2024</t>
  </si>
  <si>
    <t>https://community.secop.gov.co/Public/Tendering/OpportunityDetail/Index?noticeUID=CO1.NTC.6385097&amp;isFromPublicArea=True&amp;isModal=False</t>
  </si>
  <si>
    <t>PEDRO NEL ESMERAL MUÑOZ</t>
  </si>
  <si>
    <t>LA PRESENTE ORDEN TIENE POR OBJETO: 1. APOYAR EN EL PROCESO DE MANTENIMIENTO PREVENTIVO Y CORRECTIVO A LOS EQUIPOS DE CÓMPUTO DE LA INSTITUCIÓN, INCLUYENDO SEDES ALTERNAS (SEDE-CENTRO, PLANTA PILOTO, CONSULTORIO JURÍDICO, SAN JUAN NEPOMUCENO). 2. APOYAR EN EL PROCESO DE SOPORTE A USUARIOS. 3. APOYAR EN LA INSTALACIÓN DE SOFTWARE LICENCIADO QUE SOLICITEN LOS USUARIOS DESPUÉS DE SU CONFIGURACIÓN INICIAL. 4. APOYAR EN LA CONFIGURACIÓN DE LAS IMPRESORAS CON LOS EQUIPOS DE CÓMPUTO. 5. APOYAR LA CONFIGURACIÓN DE LOS EQUIPOS NUEVOS DE COMPUTO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</si>
  <si>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CO1.REQ.6499445</t>
  </si>
  <si>
    <t>OAG-VAD-0950-2024</t>
  </si>
  <si>
    <t>https://community.secop.gov.co/Public/Tendering/OpportunityDetail/Index?noticeUID=CO1.NTC.6384773&amp;isFromPublicArea=True&amp;isModal=False</t>
  </si>
  <si>
    <t>MANUEL RAFAEL AREVALO LOBATO</t>
  </si>
  <si>
    <t>LA PRESENTE ORDEN TIENE POR OBJETO: 1. BRINDAR SOPORTE A USUARIOS. 2. ASESORAR Y APOYAR EN LA APLICACIÓN DE MEDIDAS DE SEGURIDAD INFORMÁTICA PARA CONTRARRESTAR AMENAZAS Y VULNERABILIDADES EN LA RED DE LA INSTITUCIÓN. 3. ASESORAR EN LA ACTUALIZACIÓN DE LA INFRAESTRUCTURA TECNOLÓGICA. 4. ASESORAR EN LA ADMINISTRACIÓN DE DISPOSITIVOS DE SEGURIDAD PERIMETRAL. 5. ASESORAR Y APOYAR EN LA GESTIÓN Y CONSTRUCCIÓN DE LAS POLÍTICAS DE SEGURIDAD INFORMÁTICA Y PROTECCIÓN DE LA INFORMACIÓN. 6. APOYAR EN EL REGISTRO DE INCIDENTE DE SEGURIDAD INFORMÁTICA.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</si>
  <si>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CO1.REQ.6499504</t>
  </si>
  <si>
    <t>OPSP-VAD-0949-2024</t>
  </si>
  <si>
    <t>https://community.secop.gov.co/Public/Tendering/OpportunityDetail/Index?noticeUID=CO1.NTC.6384741&amp;isFromPublicArea=True&amp;isModal=False</t>
  </si>
  <si>
    <t>JAIME FRANCISCO LLANOS ESCOBAR</t>
  </si>
  <si>
    <t>LA PRESENTE ORDEN TIENE POR OBJETO: 1. APOYAR EN EL PROCESO DE CONCILIACIÓN DE OPERACIONES RECÍPROCAS. 2. APOYAR EN LA CONSOLIDACIÓN DE INFORMES PARA ENTES DE CONTROL. 3. APOYAR EN EL MEJORAMIENTO Y DISEÑO DE INSTRUCTIVOS Y FORMATOS PARA EL PROCESO DE CALIDAD DEL GRUPO DE CONTABILIDAD 4. APOYAR EN LA ACTUALIZACIÓN DEL INVENTARIO DE BIENES MUEBLES.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</si>
  <si>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CO1.REQ.6499304</t>
  </si>
  <si>
    <t>OPSP-VAD-0948-2024</t>
  </si>
  <si>
    <t>https://community.secop.gov.co/Public/Tendering/OpportunityDetail/Index?noticeUID=CO1.NTC.6384554&amp;isFromPublicArea=True&amp;isModal=False</t>
  </si>
  <si>
    <t>IVAN DARIO TAMARIS TURIZO</t>
  </si>
  <si>
    <t>LA PRESENTE ORDEN TIENE POR OBJETO: 1. APOYAR EN EL SEGUIMIENTO Y ANÁLISIS DE LOS INDICADORES DE GESTIÓN Y CORRUPCIÓN. 2. APOYAR EN LA ELABORACIÓN DE PROYECCIONES FINANCIERAS DE INGRESOS Y GASTOS DE ACUERDO CON LAS INSTRUCCIONES DEL DIRECTOR FINANCIERO. 3. APOYAR EN EL SEGUIMIENTO DE LOS PLANES DE MEJORAMIENTO DE LA CGDM. 4. APOYAR A LA DIRECCIÓN FINANCIERA EN LA RESPUESTA DE LOS PQR CON RESPECTO A SOLICITUDES DE INFORMACIÓN FINANCIERA POR ENTES EXTERNOS. 5. APOYAR EN LA SOLICITUD DE INFORMACIÓN FINANCIERA DE LOS DISTINTOS PROGRAMAS ACADÉMICOS EN PRO DE LOS PROCESOS DE EVALUACIÓN. 6. APOYAR EN EL SEGUIMIENTO A LOS INFORMES DE EJECUCIONES PRESUPUESTALES DE INGRESOS Y EGRESOS ELABORADOS TRIMESTRALMENTE PARA ENVIARLOS A LA OFICINA DE ASEGURAMIENTO DE LA CALIDAD PARA SU PUBLICACIÓN EN LA PÁGINA DE TRANSPARENCIA Y ACCESO A INFORMACIÓN PÚBLICA. 7. APOYAR EN LAS SOLICITUDES AL GRUPO DE CONTABILIDAD DE LOS ESTADOS FINANCIEROS DEFINITIVOS ELABORADOS MENSUALMENTE PARA ENVIARLOS A LA OFICINA DE ASEGURAMIENTO DE LA CALIDAD PARA SU PUBLICACIÓN EN LA PÁGINA DE TRANSPARENCIA Y ACCESO A INFORMACIÓN PÚBLICA. 8. APOYAR EN EL DILIGENCIAMIENTO DE LOS FORMATOS DE ACTUALIZACIÓN FINANCIERA ENVIADAS POR LOS BANCOS. 9. APOYAR EN EL SEGUIMIENTO AL CRONOGRAMA DE INFORMES A PRESENTAR POR LA DIRECCIÓN FINANCIERA. 10. APOYAR EN LA ELABORACIÓN DE LOS INFORMES MENSUALES DE SEGUIMIENTO DE INGRESOS, GASTOS, REQUERIDOS POR EL CSU.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</si>
  <si>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CO1.REQ.6498862</t>
  </si>
  <si>
    <t>OPSP-VAD-0947-2024</t>
  </si>
  <si>
    <t>https://community.secop.gov.co/Public/Tendering/OpportunityDetail/Index?noticeUID=CO1.NTC.6384484&amp;isFromPublicArea=True&amp;isModal=False</t>
  </si>
  <si>
    <t>ESTEFANIA SARAI OROZCO SEQUEA</t>
  </si>
  <si>
    <t>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2.PROYECTAR RESPUESTA A LAS SOLICITUDES, DERECHOS DE PETICIÓN Y REQUERIMIENTOS, REMITIDOS POR LAS DIFERENTES ENTIDADES PÚBLICAS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SUGERIR Y PROYECTAR LA SOLICITUD DE INFORMACIÓN ADICIONAL QUE SE REQUIERA DE LOS CONTRATOS OBJETO DE VERIFICACIÓN. 7. REALIZAR SEGUIMIENTO AL CUMPLIMIENTO DE LOS COMPROMISOS ADQUIRIDOS EN LAS MESAS DE TRABAJO DE LAS CUALES HIZO PARTE. 8. REALIZAR EL ESTUDIO Y PROYECTO DE RESOLUCIÓN QUE APRUEBE O NIEGUE LAS PROPUESTAS DE PAGO QUE PRESENTEN LAS ENTIDADES RETENEDORAS DE LAS ESTAMPILLAS DEPARTAMENTALES. 9. REALIZAR SEGUIMIENTO Y CONTROL A LOS ACUERDOS DE PAGO DECRETADOS.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ASISTIR A LAS MESAS DE TRABAJO, CAPACITACIONES Y/O REUNIONES AGENDADAS POR LA COORDINACIÓN. 13. ELABORAR Y REMITIR INFORME FINAL DE LAS ENTIDADES VERIFICADAS CON LAS EVIDENCIAS DE CADA CASO AL PROFESIONAL ESPECIALIZADO, Y AL PROFESIONAL UNIVERSITARIO ENCARGADO DEL SISTEMA DE GESTION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</si>
  <si>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CO1.REQ.6498833</t>
  </si>
  <si>
    <t>OPSP-VAD-0946-2024</t>
  </si>
  <si>
    <t>https://community.secop.gov.co/Public/Tendering/OpportunityDetail/Index?noticeUID=CO1.NTC.6383685&amp;isFromPublicArea=True&amp;isModal=False</t>
  </si>
  <si>
    <t>GUSTAVO ANTONIO MUÑOZ CONTRERAS</t>
  </si>
  <si>
    <t>LA PRESENTE ORDEN TIENE POR OBJETO: 1. APOYAR LA PARTICIPACIÓN DE TODOS LOS ESTAMENTOS UNIVERSITARIOS, ESTUDIANTES, DOCENTES Y FUNCIONARIOS, EN LAS DISCIPLINAS DEPORTIVAS DE LA INSTITUCIÓN Y LA PARTICIPACIÓN DE CARÁCTER RECREATIVO, FORMATIVO Y REPRESENTATIVO PARA EL FORTALECIMIENTO DE LOS PROCESOS DEPORTIVOS DE LA INSTITUCIÓN. 2. APOYAR EN LA PLANIFICACIÓN Y DESARROLLO INTERCAMBIOS, TORNEOS, CAMPEONATOS, OLIMPIADAS Y/O EVENTOS INTERNOS DEL ORDEN LOCAL, DEPARTAMENTAL, REGIONAL, NACIONAL E INTERNACIONAL. 3. APOYAR LA COORDINACIÓN DEL PROCESO DE SELECCIÓN DE LOS DEPORTISTAS EN CADA ESTAMENTO (DOCENTE, FUNCIONARIO Y ESTUDIANTES) QUE CONFORMAN LAS DELEGACIONES QUE REPRESENTARÁN A LA UNIVERSIDAD EN INTERCAMBIOS, TORNEOS, CAMPEONATOS, OLIMPIADAS Y/O EVENTOS EXTERNOS DEL ORDEN LOCAL, DEPARTAMENTAL, REGIONAL, NACIONAL E INTERNACIONAL. 4. DILIGENCIAR OPORTUNAMENTE TODOS LOS FORMATOS ESTABLECIDOS POR BIENESTAR UNIVERSITARIO EN EL SISTEMA DE GESTIÓN DE LA CALIDAD Y OTROS PROCESOS. 5. ENTREGAR OPORTUNAMENTE INFORMES ESTADÍSTICOS DE LAS ACTIVIDADES REALIZADAS, ASÍ COMO LAS PARTICIPACIONES DE LOS ESTAMENTOS UNIVERSITARIOS EN LAS MISMAS. 6. APOYAR EN EL REGISTRO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7. APOYAR EN EL ACOMPAÑAMIENTO A LAS ACTIVIDADES REALIZADAS POR LOS INSTRUCTORES DE MANERA VIRTUAL Y PRESENCIAL EN CADA UNA DE LAS DISCIPLINAS DEPORTIVAS OFRECIDAS POR LA INSTITUCIÓN. 8. APOYAR EN LA COORDINACIÓN DEL PROCESO DE ADMISIÓN DE ASPIRANTES A LOS CUPOS POR DEPORTISTAS OFRECIDOS POR LA INSTITUCIÓN A TRAVÉS DEL ACUERDO SUPERIOR NO. 026 DE 2017 “POR EL CUAL SE ESTABLECEN DISPOSICIONES EN MATERIA DE INSCRIPCIÓN, SELECCIÓN, ADMISIÓN Y OTORGAMIENTO DE CUPOS ESPECIALES Y ESTÍMULOS A DEPORTISTAS Y ARTISTAS”. 9. APOYAR EN LA SUPERVISIÓN DE LAS ACTIVIDADES REALIZADAS Y REVISIÓN DE INFORMES EN EL ÁREA DE DEPORTES DE LA DIRECCIÓN DE BIENESTAR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</si>
  <si>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CO1.REQ.6498652</t>
  </si>
  <si>
    <t>OPSP-VAD-0945-2024</t>
  </si>
  <si>
    <t>https://community.secop.gov.co/Public/Tendering/OpportunityDetail/Index?noticeUID=CO1.NTC.6384071&amp;isFromPublicArea=True&amp;isModal=False</t>
  </si>
  <si>
    <t>ELIANA MARGARITA GARCIA LOPEZ</t>
  </si>
  <si>
    <t>LA PRESENTE ORDEN TIENE POR OBJETO: 1. APOYAR EL PROCESO DE PROMOCIÓN Y MANTENIMIENTO DE LA SALUD A TRAVÉS DE ACTIVIDADES Y TALLERES AL INTERIOR DE LA COMUNIDAD UNIVERSITARIA Y ESTUDIANTES PAC. 2. APOYAR EN LA ORIENTACIÓN BÁSICA, OPORTUNA Y ADECUADA A LOS ESTUDIANTES QUE REQUIERAN EL SERVICIO DE ORIENTACIÓN PSICOLÓGICA. 3. PRESENTAR INFORMES OPORTUNAMENTE AL SUPERVISOR SOBRE LAS ACTIVIDADES DESARROLLADAS Y PLANTEADAS EN EL PLAN DE TRABAJO, PARA LA VERIFICACIÓN Y EL CUMPLIMIENTO DE LAS METAS PROPUESTAS. EL INFORME DEBE TENER ANEXOS ESTADÍSTICOS. 4. APOYAR A TRAVÉS DE LOS DIFERENTES CANALES DE COMUNICACIÓN DISPONIBLES LA ATENCIÓN A LOS MIEMBROS DE LA COMUNIDAD UNIVERSITARIA QUE REQUIERAN INFORMACIÓN SOBRE LOS SERVICIOS DE BIENESTAR UNIVERSITARIO. 5. APOYAR EN EL PROCESO DE CARACTERIZACIÓN DE LOS ESTUDIANTES QUE REALICEN READMISIÓN ACUERDO SUPERIOR N° 014 DEL 2013 A LOS DISTINTOS PROGRAMAS ACADÉMICOS. 6. APOYAR EN LA REALIZACIÓN DE LAS VISITAS DOMICILIARIAS QUE SE REQUIERAN EN EL MARCO DEL PROCESO DE READMISIÓN. 7. APOYAR EN EL CUIDADO DE LOS EQUIPOS E INSUMOS DE OFICINA Y GARANTIZAR EL BUEN USO DE LOS MISMOS. 8. APOYAR EN EL PROCESO DE SUPERVISIÓN EN LOS CONTRATOS RELACIONADOS CON EL ÁREA DE SALUD Y DESARROLLO HUMANO DE BIENESTAR UNIVERSITARIO. 10. APOYAR EN LA PARTICIPACIÓN DE LOS DIFERENTES EVENTOS REALIZADOS POR LA DIRECCIÓN DE BIENESTAR UNIVERSITARIO: BIENVENIDA A LOS ESTUDIANTES Y DÍA DE LA FAMILIA. 11.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</si>
  <si>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CO1.REQ.6498620</t>
  </si>
  <si>
    <t>OPSP-VAD-0944-2024</t>
  </si>
  <si>
    <t>https://community.secop.gov.co/Public/Tendering/OpportunityDetail/Index?noticeUID=CO1.NTC.6384115&amp;isFromPublicArea=True&amp;isModal=False</t>
  </si>
  <si>
    <t>FREDDY MAURICIO MARTINEZ NIEVES</t>
  </si>
  <si>
    <t>LA PRESENTE ORDEN TIENE POR OBJETO: 1. APOYAR LA EJECUCIÓN DE LOS PLANES, PROGRAMAS Y PROYECTOS RELACIONADOS CON LA SOSTENIBILIDAD. 2. PRESENTAR INFORMES INTERNOS DE LAS ACTIVIDADES DESARROLLADAS ASOCIADAS A LOS PROGRAMAS AMBIENTALES. 3. APOYAR EN LA IDENTIFICACIÓN, EVALUACIÓN Y LEVANTAMIENTO DE LOS PROGRAMAS DE INTERVENCIÓN FRENTE AL CUMPLIMIENTO DE LOS REQUISITOS LEGALES AMBIENTALES. 4. APOYAR EL CUMPLIMIENTO DE LOS CONTROLES OPERACIONALES FRENTE A LOS IMPACTOS AMBIENTALES SIGNIFICATIVOS QUE SE IDENTIFICAN. 5. APOYAR EN EL CÁLCULO Y ANÁLISIS DE LOS INDICADORES DE GESTIÓN A PARTIR DE LA RECOLECCIÓN DE INFORMACIÓN INTERNA DISPONIBLE, ASÍ COMO LOS RELACIONADOS EN LA NORMATIVA AMBIENTAL. 6. APOYAR EN LA ACTUALIZACIÓN DE LA INFORMACIÓN QUE SERÁ OBJETO DE REPORTE A LAS AUTORIDADES COMPETENTES Y/O POR DISPOSICIÓN.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</si>
  <si>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CO1.REQ.6498509</t>
  </si>
  <si>
    <t>OPSP-VAD-0943-2024</t>
  </si>
  <si>
    <t>https://community.secop.gov.co/Public/Tendering/OpportunityDetail/Index?noticeUID=CO1.NTC.6384010&amp;isFromPublicArea=True&amp;isModal=False</t>
  </si>
  <si>
    <t>NATALIA RUIZ CAPATAZ</t>
  </si>
  <si>
    <t>LA PRESENTE ORDEN TIENE POR OBJETO: 1. PRESTAR LOS SERVICIOS PROFESIONALES COMO ABOGADA EN LOS PROCESOS QUE SEAN ADELANTADOS EN LA DIRECCIÓN DE BIENESTAR UNIVERSITARIO Y SUS COORDINACIONES. 2. APOYAR JURÍDICAMENTE A LA DIRECCIÓN DE BIENESTAR UNIVERSITARIO, EN LOS PROCESOS DE GESTIÓN DE CONTRATACIÓN (PRE-CONTRACTUALES, CONTRACTUALES, POST-CONTRACTUALES). 3. ENTREGAR DE MANERA OPORTUNA Y BAJO SU RESPONSABILIDAD LOS INFORMES QUE SE LE SOLICITEN PARA SER PRESENTADOS EN OTRAS DEPENDENCIAS, CON SOPORTES ESTADÍSTICOS. 4. APOYAR JURÍDICAMENTE EN LA REVISIÓN DE DOCUMENTOS Y PROCEDIMIENTOS IMPLEMENTADOS DESDE LA DIRECCIÓN Y DESDE CADA UNA DE SUS COORDINACIONES. 5. APOYAR EN LOS TRÁMITES ADMINISTRATIVOS CONTRACTUALES A LA DIRECCIÓN DE BIENESTAR UNIVERSITARIO. 6. APOYAR JURÍDICAMENTE EN LA PROYECCIÓN DE SOLICITUDES, INFORMES Y RESPUESTAS DE DERECHO DE PETICIÓN QUE LE SEAN SOLICITADAS A LA DIRECCIÓN. 7. APOYAR JURÍDICAMENTE LA ELABORACIÓN DE POLÍTICAS, PROCEDIMIENTOS, PROTOCOLOS, MANUALES, GUÍAS, FORMATOS Y DEMÁS DOCUMENTOS QUE SE DEFINAN DENTRO DEL ALCANCE TÉCNICO PARA EL CUMPLIMIENTO DE LOS ESTÁNDARES DE CALIDAD. 8. APOYAR EN LA SUPERVISIÓN EN LO RELACIONADO CON REVISIÓN DE INFORMES Y LA EJECUCIÓN DE LAS ORDENES Y/O CONTRATOS DE LA DIRECCIÓN DE BIENESTAR UNIVERSITARIO. 9. EMITIR CONCEPTOS Y RESOLVER LAS CONSULTAS JURÍDICAS QUE SEAN SOLICITADAS POR LA DIRECCIÓN DE BIENESTAR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</si>
  <si>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CO1.REQ.6498138</t>
  </si>
  <si>
    <t>OPSP-VAD-0942-2024</t>
  </si>
  <si>
    <t>https://community.secop.gov.co/Public/Tendering/OpportunityDetail/Index?noticeUID=CO1.NTC.6383849&amp;isFromPublicArea=True&amp;isModal=False</t>
  </si>
  <si>
    <t>BERNARDO JOSE NOGUERA DIAZ GRANADOS</t>
  </si>
  <si>
    <t>LA PRESENTE ORDEN TIENE POR OBJETO: SERVICIOS PROFESIONALES COMO APOYO A LA DIRECCIÓN DEL PROYECTO CAMBIO CLIMÁTICO PARA LA REALIZACIÓN DE LAS SIGUIENTES ACTIVIDADES: 1) REALIZAR LA GESTIÓN OPERATIVA E INTEGRAL DEL PROYECTO EN RELACIÓN CON LA PLANIFICACIÓN, IMPLEMENTACIÓN Y SEGUIMIENTO A LOS PLANES Y CRONOGRAMAS APROBADOS. 2) ALINEAR EN CONJUNTO CON EL LÍDER CIENTÍFICO DEL PROYECTO, LAS ESTRATEGIAS PROPUESTAS PARA LA IMPLEMENTACIÓN DE LAS RUTAS METODOLÓGICAS DE LAS ACTIVIDADES, CON LOS MÉTODOS DE PLANIFICACIÓN. 3) COORDINAR LA ARTICULACIÓN DE LOS RECURSOS TÉCNICOS TECNOLÓGICOS Y LOGÍSTICOS EN CONJUNTO CON EL LÍDER CIENTÍFICO DE LOS PROYECTOS Y LAS DIFERENTES DEPENDENCIAS, CON LA ESTRATEGIA DE ADMINISTRACIÓN ADECUADA PARA EL DESARROLLO DE LAS ACTIVIDADES DE LOS PROYECTOS. 4) ASESORAR Y APOYAR EN LA REVISIÓN, VERIFICACIÓN Y COMPROBACIÓN DE LA DOCUMENTACIÓN TÉCNICA, PRESUPUESTOS, ESTUDIOS DE MERCADO QUE SE HAYAN REALIZADO EN LAS CONVOCATORIAS DE PROYECTOS DE INVESTIGACIÓN QUE SE PRETENDAN FINANCIAR CON RECURSOS DEL SISTEMA GENERAL DE REGALÍAS (SGR) PARA LA UNIVERSIDAD DEL MAGDALENA. 5) APOYAR EN LOS RESPECTIVOS PROCESOS DE VERIFICACIÓN DE REQUISITOS PREVIOS AL INICIO DE LA EJECUCIÓN DE LOS PROYECTOS QUE SE FINANCIEN CON RECURSOS DEL SISTEMA GENERAL DE REGALÍAS (SGR). 6) REVISAR Y VERIFICAR AJUSTES QUE SE HUBIESEN REALIZADO A LOS PROYECTOS QUE SE ENCUENTRAN EN EJECUCIÓN COFINANCIADOS CON RECURSOS DEL SISTEMA GENERAL DE REGALÍAS Y LA UNIVERSIDAD DEL MAGDALENA. 7) APOYAR EN LA PROYECCIÓN DENTRO DE LOS TÉRMINOS LEGALES, RESPUESTAS A CONSULTAS, SOLICITUDES EN GENERAL QUE SEAN ASIGNADAS POR LA VICERRECTORÍA ADMINISTRATIVA, ORIGINADAS POR PARTE DE LOS DIRECTORES CIENTÍFICOS DE LOS PROYECTOS QUE SE ENCUENTRAN EN EJECUCIÓN COFINANCIADOS CON RECURSOS DEL SISTEMA GENERAL DE REGALÍAS O DE OTRAS DEPENDENCIAS DE LA UNIVERSIDAD. 8) APOYAR EN EL SEGUIMIENTO Y ELABORACIÓN DE INFORMES DE EJECUCIÓN DE PROYECTOS DEL SISTEMA GENERAL DE REGALÍAS GESTIONADOS DESDE EL ÁREA ADMINISTRATIVA. LAS DEMÁS ACTIVIDADES QUE DERIVEN DE LA EJECUCIÓN DE LA ORDEN Y QUE TENGAN RELACIÓN DIRECTA CON EL OBJETO CONTRACTUAL.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</si>
  <si>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CO1.REQ.6498044</t>
  </si>
  <si>
    <t>OPSP-VAD-0941-2024</t>
  </si>
  <si>
    <t>https://community.secop.gov.co/Public/Tendering/OpportunityDetail/Index?noticeUID=CO1.NTC.6385706&amp;isFromPublicArea=True&amp;isModal=False</t>
  </si>
  <si>
    <t>OMAR ENRIQUE SEGURA ASCENCIO</t>
  </si>
  <si>
    <t>LA PRESENTE ORDEN TIENE POR OBJETO: 1. CONSOLIDAR EL REGISTRO DEL PERSONAL CIENTÍFICO A CONTRATAR PARA PROYECTOS EJECUTADOS POR LA VICERRECTORIA ADMINISTRATIVA. 2. APOYAR EN LA COORDINACIÓN PARA LA CREACIÓN DE USUARIOS DE LAS PLATAFORMAS GEDOCO Y SIGEP II DE NUEVOS CONTRATISTAS. 3. APOYAR EN LA ELABORACIÓN DEL REPORTE PARA LA ARL DE NUEVOS CONTRATISTAS. 4. APOYAR A LOS CONTRATISTAS EN EL PROCESO DE INCLUSIÓN DE DOCUMENTOS EN LA PLATAFORMA GEDOCO. 5. APOYAR CON LA INCLUSIÓN DE LOS DATOS DE LOS NUEVOS CONTRATOS EN LA PLATAFORMA GEDOCO. 6. APOYAR EN LA COORDINACIÓN DEL REPORTE DE LOS CONTRATOS EN EL SISTEMA DE INFORMACIÓN Y GESTIÓN DEL EMPLEO PÚBLICO SIGEP 7. APOYAR LA REALIZACIÓN DE LLAMADAS DE ACOMPAÑAMIENTO Y SEGUIMIENTO EN EL CARGUE DE DOCUMENTOS DEL PERSONAL A CONTRATAR. 8. APOYAR EN LA CREACIÓN Y ACTIVACIÓN DE USUARIOS EN LA PLATAFORMA SIGEP II. 9. APOYAR EN EL PROCESO DE INCLUSIÓN DE LOS CONTRATOS EN LA PLATAFORMA SIGEP II. 10. APOYAR LA ACTUALIZACIÓN DE LOS DOCUMENTOS CONTRACTUALES EN LA PLATAFORMA SIA OBSERVA. 11. APOYAR EN LA ELABORACIÓNY TRAMITE DE DOCUMENTOS PARA PAGO DE LOS BIENES Y SERVICIOS QUE SEAN ADQUIRIDOS EN LOS DIFERENTES PROYECTOS EJECUTADOS POR LA VICERRECTORIA ADMINISTRATIVA. 12 TRAMITAR EL REPORTE DE INFORMACIÓN REQUERIDA RELACIONADOS CON EL PERSONAL CONTRATADO PARA LOS PROYECTOS EJECUTADOS POR LA VICERRECTORIA.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</si>
  <si>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CO1.REQ.6499670</t>
  </si>
  <si>
    <t>OPSP-VAD-0940-2024</t>
  </si>
  <si>
    <t>https://community.secop.gov.co/Public/Tendering/OpportunityDetail/Index?noticeUID=CO1.NTC.6385413&amp;isFromPublicArea=True&amp;isModal=False</t>
  </si>
  <si>
    <t>LUIS FELIPE FUENTES MONTES</t>
  </si>
  <si>
    <t>LA PRESENTE ORDEN TIENE POR OBJETO: 1. ASESORAR Y APOYAR LA COORDINACIÓN Y EJECUCIÓN DE PLANES Y PROYECTOS RELACIONADOS CON LA GESTIÓN AMBIENTAL Y SANITARIA. 2. ASESORAR Y APOYAR EN LA CONSTRUCCIÓN DE PROCESOS, PROCEDIMIENTOS Y ACTIVIDADES RELACIONADOS CON LA GESTIÓN AMBIENTAL Y SANITARIA. 3. ASESORAR Y APOYAR EN LA DEFINICIÓN DE LAS ACTIVIDADES DE SEGUIMIENTO, CONTROL Y EVALUACIÓN DE LA GESTIÓN AMBIENTAL Y SANITARIA AL INTERIOR DE LA UNIVERSIDAD, ESPECIALMENTE, EN CUMPLIMIENTO DE LAS NORMAS LEGALES Y REGLAMENTARIAS APLICABLES. 4. ASESORAR Y APOYAR EN LA GESTIÓN ANTE AUTORIDADES AMBIENTALES Y/O DEMÁS AUTORIDADES COMPETENTES RELACIONADAS CON EL COMPONENTE AMBIENTAL, LOS TRÁMITES PERTINENTES PARA LA OBTENCIÓN DE PERMISOS, AUTORIZACIONES, LICENCIAS Y CONCESIONES. 5. APOYAR EN LA PROYECCIÓN DE RESPUESTAS OPORTUNAS, CONFIABLES Y ADECUADAS, DE ACUERDO A LAS NORMAS LEGALES Y REGLAMENTARIAS, A LAS SOLICITUDES, DERECHOS DE PETICIÓN Y DEMÁS REQUERIMIENTOS ADMINISTRATIVOS DE LA GESTIÓN AMBIENTAL Y SANITARIA QUE PRESENTEN, TANTOS LOS USUARIOS INTERNOS COMO EXTERNOS. 6. APOYAR EN LA ATENCIÓN A LAS VISITAS QUE PROGRAMEN LAS AUTORIDADES AMBIENTALES A LAS DEPENDENCIAS QUE SEAN OBJETO DE SEGUIMIENTO O SOLICITUD DE PERMISOS AMBIENTALES Y SANITARIOS. 7. APOYAR LA SUPERVISIÓN TÉCNICA Y FINANCIERA DE CONTRATOS A CARGO DEL DIRECTOR ADMINISTRATIVO. 8. ELABORAR Y PREPARAR INFORMES SOBRE LA GESTIÓN AMBIENTAL DE LA INSTITUCIÓN. 9. APOYAR LA ACTUALIZACIÓN DEL DOCUMENTO PLAN DE CONTINGENCIAS PARA EL ALMACENAMIENTO DE HIDROCARBUROS EN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</si>
  <si>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CO1.REQ.6499642</t>
  </si>
  <si>
    <t>OPSP-VAD-0939-2024</t>
  </si>
  <si>
    <t>https://community.secop.gov.co/Public/Tendering/OpportunityDetail/Index?noticeUID=CO1.NTC.6385208&amp;isFromPublicArea=True&amp;isModal=False</t>
  </si>
  <si>
    <t>CARLOS MARIO DE JESUS VIVES HASBUN</t>
  </si>
  <si>
    <t>LA PRESENTE ORDEN TIENE POR OBJETO: 1. EMITIR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Y HACER SOBRE ÉSTAS LOS SEGUIMIENTOS REQUERIDOS. 3. RESOLVER LAS PETICIONES QUE SE LE HAGAN A LA UNIVERSIDAD DEL MAGDALENA DENTRO DE LOS PLAZOS Y/O TÉRMINOS ESTABLECIDOS EN LA LEY, QUE LE SEAN TRASLADADAS. 4. DAR RESPUESTA Y HACER LOS SEGUIMIENTOS REQUERIDOS A LAS TUTELAS QUE LE INTERPONGAN A LA UNIVERSIDAD DEL MAGDALENA DENTRO DE LOS PLAZOS Y/O TÉRMINOS ESTABLECIDOS EN LA LEY, QUE LE SEAN TRASLADADAS. 5. PARTICIPAR EN EL COMITÉ JURÍDICO, CASOS JUDICIALES, CONCILIACIONES PREJUDICIALES, ACCIONES DE REPETICIÓN Y LLAMADOS EN GARANTÍAS. 6. HACER SEGUIMIENTO A LOS DERECHOS DE PETICIÓN QUE DEBEN SER RESUELTOS POR OTRAS DEPENDENCIAS CUANDO ESTOS LE SEAN ASIGNADOS. 7. PROYECTAR PARA LA FIRMA DEL JEFE DE LA OFICINA ASESORA JURÍDICA LAS DEMANDAS DE TUTELAS CUANDO SEA REQUERIDA. 8. ELABORAR LOS PROYECTOS DE COMITÉ JURÍDICO Y COMITÉS DE CONCILIACIÓN. 9. ASESORAR A LA OFICINA ASESORA JURÍDICA EN EL TRÁMITE DE LOS PROCESOS QUE SE INICIAN POR JURISDICCIÓN COACTIVA. 10. APOYAR EN LA REALIZACIÓN DE CAPACITACIONES EN EL MARCO DE LOS PROCESOS DEL SISTEMA DE GESTIÓN DE LA CALIDAD.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</si>
  <si>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CO1.REQ.6499443</t>
  </si>
  <si>
    <t>OPSP-VAD-0938-2024</t>
  </si>
  <si>
    <t>https://community.secop.gov.co/Public/Tendering/OpportunityDetail/Index?noticeUID=CO1.NTC.6385119&amp;isFromPublicArea=True&amp;isModal=False</t>
  </si>
  <si>
    <t>IVAN MANUEL MONTERO VILORIA</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</si>
  <si>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ANÁLISIS Y CONSOLIDACIÓN DE LA INFORMACIÓN FINANCIERA Y EN LA ELABORACIÓN DE INFORME TRIMESTRAL DE AUSTERIDAD DEL GASTO. 4. APOYAR A LA OFICINA DE CONTROL INTERNO EN EL SEGUIMIENTO A LA LEGALIZACIÓN DE AVANCES Y APOYOS ECONÓMICOS, Y A LA AMORTIZACIÓN DE ANTICIPOS, ASÍ COMO AL SEGUIMIENTO DEL ESTADO DE LAS RESERVAS PRESUPUESTALES Y DEMÁS SEGUIMIENTOS REQUERIDOS EN EL ÁREA FINANCIERA, CONTABLE Y PRESUPUESTAL. 5. APOYAR A LA OFICINA DE CONTROL INTERNO EN EL SEGUIMIENTO Y ASESORÍA A LA RENDICIÓN DE CUENTAS DE LA GESTIÓN FINANCIERA, CONTABLE Y PRESUPUESTAL EN SIA CONTRALORÍAS Y SIRECI. 6. ASESORAR A LA OFICINA DE CONTROL INTERNO EN LA PLANIFICACIÓN DEL CONTROL INTERNO Y EN EL SEGUIMIENTO Y VERIFICACIÓN DEL SISTEMA DE CONTROL INTERNO. 7. ASESORAR A LA OFICINA DE CONTROL INTERNO EN LA IDENTIFICACIÓN DE RIESGOS Y DE ACCIONES DE MEJORA A LOS DIFERENTES RESPONSABLES DE PROCESOS EN EL MARCO DE AUDITORÍAS Y SEGUIMIENTOS. 8. APOYAR A LA OFICINA DE CONTROL INTERNO EN LA ELABORACIÓN Y DOCUMENTACIÓN DE INFORMES INTERNOS Y PARA LOS ÓRGANOS DE CONTROL. 9.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</si>
  <si>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CO1.REQ.6499409</t>
  </si>
  <si>
    <t>OPSP-VAD-0937-2024</t>
  </si>
  <si>
    <t>https://community.secop.gov.co/Public/Tendering/OpportunityDetail/Index?noticeUID=CO1.NTC.6384942&amp;isFromPublicArea=True&amp;isModal=False</t>
  </si>
  <si>
    <t>ISAAC DE JESUS PALACIO FRIAS</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</si>
  <si>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ÓRDENES DE PRESTACIÓN DE SERVICIOS PROFESIONALES Y DE APOYO A LA GESTIÓN DE LA VICERRECTORÍA ADMINISTRATIVA Y DIRECCIÓN ADMINISTRATIVA. 3. APOYAR EN EL CARGUE Y ACTUALIZACIÓN DE INFORMACIÓN PRECONTRACTUAL, CONTRACTUAL Y POSTCONTRACTUAL EN LAS PLATAFORMAS DEL SIA OBSERVA , SECOP II Y SIGEP II DE LAS ORDENES SUSCRITAS POR EL VICERRECTOR ADMINISTRATIVO Y/O DIRECTOR ADMINISTRATIVO. 4. APOYAR EN LA REVISIÓN DE LA INFORMACIÓN CONTRACTUAL CARGADA EN LAS PLATAFORMAS DEL SIA OBSERVAAUDITORIA, SIGEP II, SECOP II POR LOS DIFERENTES ORDENADORES DEL GASTO DELEGADOS. 5. APOYAR AL GRUPO DE CONTRATACIÓN EN LA ORGANIZACIÓN DEL ARCHIVO DIGITAL DE LAS ORDENES DE SERVICIOS PROFESIONALES Y DE APOYO A LA GESTIÓN SUSCRITAS POR EL VICERRECTOR ADMINISTRATIVO Y/O EL DIRECTOR ADMINISTRATIVO. 6. EMITIR CONCEPTOS Y RESOLVER CONSULTAS QUE EN LAS MATERIAS RELACIONADAS CON EL DERECHO LABORAL Y/O ADMINISTRATIVO, ESPECIALMENTE EN EL ÁREA PENSIONAL. 7. RESOLVER LAS PETICIONES QUE SE LE HAGAN A LA UNIVERSIDAD DEL MAGDALENA DENTRO DE LOS PLAZOS Y/O TÉRMINOS ESTABLECIDOS EN LA LEY, QUE LE SEAN TRASLADADAS.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</si>
  <si>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CO1.REQ.6498978</t>
  </si>
  <si>
    <t>OPSP-VAD-0936-2024</t>
  </si>
  <si>
    <t>https://community.secop.gov.co/Public/Tendering/OpportunityDetail/Index?noticeUID=CO1.NTC.6384911&amp;isFromPublicArea=True&amp;isModal=False</t>
  </si>
  <si>
    <t>CAMILA ANDREA GUTIERREZ MACIAS</t>
  </si>
  <si>
    <t>LA PRESENTE ORDEN TIENE POR OBJETO: 1. APOYAR EN EL PROCESO DE INSCRIPCIÓN, MATRÍCULA FINANCIERA Y REGISTRO ACADÉMICO DE ESTUDIANTES EN LAS DIFERENTES MODALIDADES QUE OFERTA LA UNIVERSIDAD. 2. APOYAR EN LA RECEPCIÓN Y TRAMITE DE PAZ Y SALVOS ACADÉMICOS DE LOS ESTUDIANTES DE LAS DIFERENTES MODALIDADES. 3. APOYAR EN LA REVISIÓN DEL ESTADO FINANCIERO DE LOS ESTUDIANTES NUEVOS Y ANTIGUOS DE LAS DIFERENTES MODALIDADES. 4. APOYAR EN LA ELABORACIÓN DEL INFORME FINAL DEL PROCESO DE REGISTRO ACADÉMICO DEL PERIODO 2024-I DE LA MODALIDAD PREGRADO PRESENCIAL. 5. APOYAR EN EL PROCESO DE MEJORA CONTINUA, REVISIÓN Y ACTUALIZACIÓN DE LOS INDICADORES DE CALIDAD DEL GRUPO DE ADMISIONES. 6. APOYAR EN LA ACTUALIZACIÓN DE INFORMACIÓN RELACIONADA CON LOS PLANES DE ESTUDIOS DE LOS PROGRAMAS EN LAS DIFERENTES MODALIDADES QUE LA UNIVERSIDAD OFERTA. 7. APOYAR EN EL REGISTRO DE ASIGNATURAS HOMOLOGADAS Y/O RECONOCIDAS EN LOS HISTORIALES ACADÉMICOS DE LOS ESTUDIANTES DE LOS DIFERENTES NIVELES DE FORMACIÓN QUE OFERTA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</si>
  <si>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CO1.REQ.6498950</t>
  </si>
  <si>
    <t>OAG-VAD-0935-2024</t>
  </si>
  <si>
    <t>https://community.secop.gov.co/Public/Tendering/OpportunityDetail/Index?noticeUID=CO1.NTC.6384277&amp;isFromPublicArea=True&amp;isModal=False</t>
  </si>
  <si>
    <t>MARIA ANGELICA SALAZAR MONTERROSA</t>
  </si>
  <si>
    <t>CO1.REQ.6498845</t>
  </si>
  <si>
    <t>OAG-VAD-0934-2024</t>
  </si>
  <si>
    <t>https://community.secop.gov.co/Public/Tendering/OpportunityDetail/Index?noticeUID=CO1.NTC.6384466&amp;isFromPublicArea=True&amp;isModal=False</t>
  </si>
  <si>
    <t>KARLA BEATRIZ SCHILLER OTERO</t>
  </si>
  <si>
    <t>LA PRESENTE ORDEN TIENE POR OBJETO: SERVICIOS PROFESIONALES PARA DESARROLLAR LAS SIGUIENTES ACTIVIDADES: 1. APOYAR EL PROCESO DE SEGUIMIENTO Y REPORTE DE INFORMACIÓN AL SNIES. 2. APOYAR EN LA ASESORÍA DEL PROCESO DE REPORTE DE INFORMACIÓN AL SNIES QUE REQUIERAN LAS UNIDADES ADMINISTRATIVAS. 3. APOYAR EN LA ELABORACIÓN DE INFORMES ESTADÍSTICOS QUE REQUIERA LA OFICINA O DEMÁS UNIDADES ADMINISTRATIVAS. 4. APOYAR EN EL SEGUIMIENTO Y REPORTE DE INFORMACIÓN A RANKING QS, TIMES HIGHER EDUCATION, GREEMETRIC Y OTROS QUE SEAN PRIORIZADOS. 5. APOYAR LA CONSTRUCCIÓN DE DOCUMENTOS DE CARÁCTER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</si>
  <si>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CO1.REQ.6498747</t>
  </si>
  <si>
    <t>OPSP-VAD-0933-2024</t>
  </si>
  <si>
    <t>https://community.secop.gov.co/Public/Tendering/OpportunityDetail/Index?noticeUID=CO1.NTC.6384002&amp;isFromPublicArea=True&amp;isModal=False</t>
  </si>
  <si>
    <t>GLORIA CHIQUINQUIRA MENDEZ MENDOZA</t>
  </si>
  <si>
    <t>LA PRESENTE ORDEN TIENE POR OBJETO: 1. APOYAR EN LA ORGANIZACIÓN Y DIGITALIZACIÓN DE EXPEDIENTES, DE ACUERDO CON LOS PROCEDIMIENTOS Y DIRECTRICES INSTITUCIONALES. 2. APOYAR EN LA RECEPCIÓN, REGISTRO Y ENVÍO DE COMUNICACIONES EXTERNAS RECIBIDAS Y DOCUMENTOS Y SOBRES EN LA VENTANILLA DEL BLOQUE ADMINISTRATIVO DE LA UNIVERSIDAD. 3. APOYAR EN LA ATENCIÓN TELEFÓNICA DE USUARIOS EN LA VENTANILLA DEL BLOQUE ADMINISTRATIVO DE LA UNIVERSIDAD. 4.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</si>
  <si>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CO1.REQ.6498097</t>
  </si>
  <si>
    <t>OAG-VAD-0932-2024</t>
  </si>
  <si>
    <t>https://community.secop.gov.co/Public/Tendering/OpportunityDetail/Index?noticeUID=CO1.NTC.6383851&amp;isFromPublicArea=True&amp;isModal=False</t>
  </si>
  <si>
    <t>GLORIA MARGARITA GUTIERREZ DE PIÑERES OSPINO</t>
  </si>
  <si>
    <t>LA PRESENTE ORDEN TIENE POR OBJETO: 1. APOYAR EN EL PROCESO DE INSCRIPCIÓN, MATRÍCULA FINANCIERA Y REGISTRO ACADÉMICO DE ESTUDIANTES EN LAS DIFERENTES MODALIDADES QUE OFERTA LA UNIVERSIDAD. 2. APOYAR EN LA RECEPCIÓN Y TRAMITE DE PAZ Y SALVOS ACADÉMICOS DE LOS ESTUDIANTES DE LAS DIFERENTES MODALIDADES. 3. APOYAR EN LA REVISIÓN DEL ESTADO FINANCIERO DE LOS ESTUDIANTES NUEVOS Y ANTIGUOS DE LAS DIFERENTES MODALIDADES. 4. APOYAR EN LA ELABORACIÓN DEL INFORME FINAL DEL PROCESO DE REGISTRO ACADÉMICO DEL PERIODO 2024-II DE LA MODALIDAD PREGRADO PRESENCIAL. 5. APOYAR EN EL PROCESO DE MEJORA CONTINUA, REVISIÓN Y ACTUALIZACIÓN DE LOS INDICADORES DE CALIDAD DEL GRUPO DE ADMISIONES. 6. APOYAR EN LA ACTUALIZACIÓN DE INFORMACIÓN RELACIONADA CON LOS PLANES DE ESTUDIOS DE LOS PROGRAMAS EN LAS DIFERENTES MODALIDADES QUE LA UNIVERSIDAD OFERTA. 7. APOYAR EN EL REGISTRO DE ASIGNATURAS HOMOLOGADAS Y/O RECONOCIDAS EN LOS HISTORIALES ACADÉMICOS DE LOS ESTUDIANTES DE LOS DIFERENTES NIVELES DE FORMACIÓN QUE OFERTA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</si>
  <si>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CO1.REQ.6498075</t>
  </si>
  <si>
    <t>OPSP-VAD-0931-2024</t>
  </si>
  <si>
    <t>https://community.secop.gov.co/Public/Tendering/OpportunityDetail/Index?noticeUID=CO1.NTC.6386338&amp;isFromPublicArea=True&amp;isModal=False</t>
  </si>
  <si>
    <t>LEDA JOSE DUARTE WADNIPAR</t>
  </si>
  <si>
    <t>LA PRESENTE ORDEN TIENE POR OBJETO: 1. ASESORAR EL PROCESO DE COMPRAS EN LINEA A CARGO DEL GRUPO DE COMPRAS Y ADMINISTRACIÓN DE BIENES. 2. APOYAR EN LA CREACIÓN DE LOS INSUMOS EN EL SISTEMA DE LOS BIENES DE CONSUMO. 3. APOYAR EN LA CONCILIACIÓN DEL INVENTARIO CON LOS INGRESOS CONTABLES. 4. APOYAR EN EL DILIGENCIAMIENTO DE LOS FORMATOS DE INGRESOS Y EGRESOS. 5. APOYAR EN LA ACTUALIZACIÓN DE BASES DE DATOS DEL INVENTARIO.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</si>
  <si>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CO1.REQ.6498421</t>
  </si>
  <si>
    <t>OPSP-VAD-0930-2024</t>
  </si>
  <si>
    <t>https://community.secop.gov.co/Public/Tendering/OpportunityDetail/Index?noticeUID=CO1.NTC.6383734&amp;isFromPublicArea=True&amp;isModal=False</t>
  </si>
  <si>
    <t>VANESA PAOLA LIZCANO ARAGON</t>
  </si>
  <si>
    <t>LA PRESENTE ORDEN TIENE POR OBJETO: 1. APOYO EN EL PROCESO DE SELECCIÓN DE ASPIRANTES AL PROGRAMA TALENTO MAGDALENA. 2. APOYO EN LA ORGANIZACIÓN DE LAS ENTREVISTAS DE LOS ASPIRANTES SELECCIONADOS EN LOS PROGRAMAS DE PREGRADO PRESENCIAL. 3. APOYAR EN EL PROCESO DE INSCRIPCIÓN, MATRÍCULA FINANCIERA Y REGISTRO ACADÉMICO DE ESTUDIANTES EN LAS DIFERENTES MODALIDADES QUE OFERTA LA UNIVERSIDAD. 4. APOYAR EN LA RECEPCIÓN Y TRAMITE DE PAZ Y SALVOS ACADÉMICOS DE LOS ESTUDIANTES DE LAS DIFERENTES MODALIDADES. 5. APOYAR EN LA REVISIÓN DEL ESTADO FINANCIERO DE LOS ESTUDIANTES NUEVOS Y ANTIGUOS DE LAS DIFERENTES MODALIDADES. 6. APOYAR EN LA ELABORACIÓN DEL INFORME FINAL DEL PROCESO DE REGISTRO ACADÉMICO DEL PERIODO 2024-I DE LA MODALIDAD PREGRADO PRESENCIAL. 7. APOYAR EN EL PROCESO DE MEJORA CONTINUA, REVISIÓN Y ACTUALIZACIÓN DE LOS INDICADORES DE CALIDAD DEL GRUPO DE ADMISIONES. 8. APOYAR EN LA ACTUALIZACIÓN DE INFORMACIÓN RELACIONADA CON LOS PLANES DE ESTUDIOS DE LOS PROGRAMAS EN LAS DIFERENTES MODALIDADES QUE LA UNIVERSIDAD OFERTA. 9. APOYAR EN EL REGISTRO DE ASIGNATURAS HOMOLOGADAS Y/O RECONOCIDAS EN LOS HISTORIALES ACADÉMICOS DE LOS ESTUDIANTES DE LOS DIFERENTES NIVELES DE FORMACIÓN QUE OFERTA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</si>
  <si>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CO1.REQ.6498049</t>
  </si>
  <si>
    <t>OPSP-VAD-0929-2024</t>
  </si>
  <si>
    <t>https://community.secop.gov.co/Public/Tendering/OpportunityDetail/Index?noticeUID=CO1.NTC.6383500&amp;isFromPublicArea=True&amp;isModal=False</t>
  </si>
  <si>
    <t>JHON MARIO MARTINEZ MARTINEZ</t>
  </si>
  <si>
    <t>LA PRESENTE ORDEN TIENE POR OBJETO: 1. REALIZAR CAPACITACIÓN EN LA DEFINICIÓN DE MODELO DE DATOS, 2. IDENTIFICAR TABLAS MAESTRAS, 3. REALIZAR DEFINICIÓN DE RUTINAS, 4. REALIZAR TALLER PRÁCTICO DE IMPLEMENTACIÓN DE RUTINAS DE CARGA MASIVA DE DATOS, 5. REALIZAR CAPACITACIONES EN LOS SERVICIOS WEB IMPLEMENTADOS, 6. CREAR MATERIAL AUDIOVISUAL DE LOS SERVICIOS WEB, 7. CREAR MATERIAL AUDIOVISUAL DE LA BASE DE DATOS, 8. REALIZAR DEFINICIÓN Y CONCEPTUALIZACIÓN DE ETL DE CARGA DE DATOS, 9. REALIZAR CAPACITACIÓN EN PREPARACIÓN DE ESTRUCTURA DEL SISTEMA DE INFORMACIÓN AYRE.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</si>
  <si>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CO1.REQ.6497936</t>
  </si>
  <si>
    <t>OPSP-VAD-0928-2024</t>
  </si>
  <si>
    <t>https://community.secop.gov.co/Public/Tendering/OpportunityDetail/Index?noticeUID=CO1.NTC.6383508&amp;isFromPublicArea=True&amp;isModal=False</t>
  </si>
  <si>
    <t>DALIANA MILAGROS BORJA RODRIGUEZ</t>
  </si>
  <si>
    <t>LA PRESENTE ORDEN TIENE POR OBJETO: 1. APOYAR EN LA ORGANIZACIÓN Y DIGITALIZACIÓN DE EXPEDIENTES, DE ACUERDO CON LOS PROCEDIMIENTOS Y DIRECTRICES INSTITUCIONALES. 2. APOYAR EN LA RECEPCIÓN, REGISTRO Y ENVÍO DE LAS COMUNICACIONES OFICIALES EXTERNAS RECIBIDAS. 3. APOYAR EN LA ELABORACIÓN Y ENVÍO DE LAS PLANILLAS DE RADICACIÓN DE LAS COMUNICACIONES OFICIALES EXTERNAS RECIBIDAS Y PLANILLAS DE REGISTRO DE DOCUMENTOS Y SOBRES. 4. APOYAR EN LA ACTUALIZACIÓN DE LA DOCUMENTACIÓN DEL PROCESO DE GESTIÓN DOCUMENTAL. 5.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</si>
  <si>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CO1.REQ.6497572</t>
  </si>
  <si>
    <t>OAG-VAD-0927-2024</t>
  </si>
  <si>
    <t>https://community.secop.gov.co/Public/Tendering/OpportunityDetail/Index?noticeUID=CO1.NTC.6383188&amp;isFromPublicArea=True&amp;isModal=False</t>
  </si>
  <si>
    <t>NIDIA ISABEL ROMERO PATIÑO</t>
  </si>
  <si>
    <t>LA PRESENTE ORDEN TIENE POR OBJETO: 1) RECOPILAR, DIGITALIZAR Y ORDENAR LA GEORREFERENCIACIÓN DE LAS INTERVENCIONES DE TODA LA INFORMACIÓN ESPACIAL QUE SE REQUIERA DEL ÁREA DE RESCATE DURANTE LA FASE DE IMPLEMENTACIÓN DEL PMA EN EL POLÍGONO 5- EDIF. RÍO MAGDALENA. 2) ACTUALIZAR Y ENTREGAR LA CAPA DE MODELO DE DATOS DEL ICANH BASADO EN LA RECOLECCIÓN DE LA INFORMACIÓN DE LO HALLADO POSTERIOR A LA FASE DE EXCAVACIÓN.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</si>
  <si>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CO1.REQ.6497720</t>
  </si>
  <si>
    <t>OPSP-VAD-0926-2024</t>
  </si>
  <si>
    <t>https://community.secop.gov.co/Public/Tendering/OpportunityDetail/Index?noticeUID=CO1.NTC.6382992&amp;isFromPublicArea=True&amp;isModal=False</t>
  </si>
  <si>
    <t>JORGE LUIS PINEDA MONTAGUT</t>
  </si>
  <si>
    <t>LA PRESENTE ORDEN TIENE POR OBJETO: 1. APOYAR EN LAS CEREMONIAS DE LA METODOLOGÍA AL EQUIPO DE DESARROLLO EN LA EJECUCIÓN DEL PROYECTO PLAN DE MEJORAMIENTO DEL SISTEMA ACADÉMICO DE LA UNIVERSIDAD DEL MAGDALENA 2. APOYAR EN LA CONSTRUCCIÓN Y ESPECIFICACIÓN DE REQUISITOS DE SOFTWARE EN FORMA DE HISTORIAS DE USUARIO. 3. APOYAR EN EL DESARROLLO DE LAS ACTIVIDADES DE LOS SCRUM DEVELOPERS EN EL PROYECTO 4. APOYAR EL CUMPLIMIENTO EN LAS CEREMONIAS DEFINIDAS EN LA METODOLOGÍA SCRUM 5. DISEÑAR COMPONENTES SOFTWARE DEL PROYECTO PLAN DE MEJORAMIENTO DEL SISTEMA ACADÉMICO DE LA UNIVERSIDAD DEL MAGDALENA 6. APOYAR EN LA GESTIÓN DE LOS PRODUCT BACKLOG ITEM POR CADA SPRINT DEFINIDO JUNTO CON LOS SCRUM DEVELOPERS.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</si>
  <si>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CO1.REQ.6497398</t>
  </si>
  <si>
    <t>OPSP-VAD-0925-2024</t>
  </si>
  <si>
    <t>https://community.secop.gov.co/Public/Tendering/OpportunityDetail/Index?noticeUID=CO1.NTC.6379003&amp;isFromPublicArea=True&amp;isModal=False</t>
  </si>
  <si>
    <t>OMAR ENRIQUE MANJARRES OJEDA</t>
  </si>
  <si>
    <t>CO1.REQ.6493044</t>
  </si>
  <si>
    <t>OPSP-VAD-0924-2024</t>
  </si>
  <si>
    <t>https://community.secop.gov.co/Public/Tendering/OpportunityDetail/Index?noticeUID=CO1.NTC.6378772&amp;isFromPublicArea=True&amp;isModal=False</t>
  </si>
  <si>
    <t>CLAUDIA MARIA OSPINO MONTAÑO</t>
  </si>
  <si>
    <t>LA PRESENTE ORDEN TIENE POR OBJETO: 1. APOYAR A LA DIRECCIÓN DEL DEPARTAMENTO DE ESTUDIOS GENERALES EN LA COORDINACIÓN ADMINISTRATIVA DE LA FORMACIÓN GENERAL E INTEGRAL DE LA UNIDAD ACADÉMICA .2. APOYAR A LA DIRECCIÓN DEL DEPARTAMENTO DE ESTUDIOS GENERALES EN LA LOGÍSTICA DE LA PROGRAMACIÓN ACADÉMICA 2024-2. 3. APOYAR EN LA ASIGNACIÓN DOCENTE. 4. APOYAR A LA COORDINACIÓN EN LA REALIZACIÓN DE LOS TALLERES DE FORTALECIMIENTO EN COMPETENCIAS GENÉRICAS SABER PRO, SEGUIMIENTO DE ASISTENCIAS, CONSTRUCCIÓN DE INFORMES DE ASISTENCIAS. 5. APOYAR EN EL DESARROLLO DE ESTRUCTURACIÓN Y GENERACIÓN DE INFORMES SOLICITADOS A LA DEPENDENCIA. 6. APOYAR EN LA ATENCIÓN AL PÚBLICO EN GENERAL; A TRAVÉS DE LOS DIFERENTES CANALES DE COMUNICACIÓN. 7. APOYAR EL RECIBO Y SEGUIMIENTO A LA CORRESPONDENCIA INTERNA Y EXTERNA RECIBIDA Y ENVIADA FÍSICA Y DIGITALMENTE. 8. APOYAR EN LA RESPUESTA OPORTUNA A SOLICITUDES PRESENTADAS A LA DEPENDENCIA. 9. APOYAR EN LA ACTUALIZACIÓN DE LA BASE DE DATOS DE CORRESPONDENCIA TRAMITADA. 8. APOYAR EN LA ADMINISTRACIÓN LA CUENTA INSTITUCIONAL DE LA DEPENDENCIA Y MANEJAR LA TRAZABILIDAD DE LAS SOLICITUDES RECIBIDAS Y ENVIADAS POR ESTE MEDIO. 10. APOYAR EN LA SOCIALIZACIÓN DE VENTAS DE SERVICIO Y/O CURSOS OFERTADOS. 11. APOYAR EN LA ORGANIZACIÓN DE LOS ARCHIVOS PARA TRANSFERENCIA DOCUMENTAL DE LA VIGENCIA ESPECIFICADA. 12. APOYAR LOGÍSTICAMENTE EN LOS EVENTOS ORGANIZADOS POR LA DEPENDENCIA. 13. APOYAR EN LA ADMINISTRACIÓN DE LAS REDES SOCIALES DEL DEPARTAMENTO DE ESTUDIOS GENERALES. 14. ELABORAR Y REMITIR INFORMES DE EVALUACIÓN Y SEGUIMIENTO DE AYUDANTES ACADÉMICOS Y ADMINISTRATIVOS. 15. APOYAR EN EL CONTROL Y SEGUIMIENTO DE LA ENTREGA DE REPORTES DE ASISTENCIAS A LOS DOCENTES DE FORMACIÓN GENERAL E INTEGRAL. 16. CREAR PROCEDIMIENTO PARA TRÁMITES ADMINISTRATIVOS INTERNOS.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</si>
  <si>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CO1.REQ.6492957</t>
  </si>
  <si>
    <t>OPSP-VAD-0923-2024</t>
  </si>
  <si>
    <t>https://community.secop.gov.co/Public/Tendering/OpportunityDetail/Index?noticeUID=CO1.NTC.6379031&amp;isFromPublicArea=True&amp;isModal=False</t>
  </si>
  <si>
    <t>MISLEE MAIRETH MEZA MASSON</t>
  </si>
  <si>
    <t>LA PRESENTE ORDEN TIENE POR OBJETO: 1. APOYAR EL PROCESO DE ARCHIVO DE LAS DECLARACIONES Y SOPORTES DE PAGO DE LOS AGENTES OBLIGADOS A RETENER O EXIGIR EL PAGO DEL TRIBUTO. 2. APOYAR EN LA ENTREGA DESDE EL ARCHIVO DE LA INFORMACIÓN DE LAS ENTIDADES PARA INICIAR EL PROCESO DE VERIFICACIÓN DE PRESENTACIÓN DE DECLARACIONES Y PAGOS DE LAS ESTAMPILLAS DEPARTAMENTALES. 3. ELABORAR EL EXPEDIENTE DE LAS ENTIDADES RETENEDORAS CON LAS NORMAS REQUERIDAS PARA TAL FIN. 4. MANTENER EL ARCHIVO FISICO DE LA OFICINA EN OPTIMAS CONDICIONES. 5. APOYAR EL PROCESO PARA VERIFICAR LA PROCEDENCIA DE LAS DECLARACIONES DE RECAUDOS Y LIQUIDACIÓN DE LAS ENTIDADES, ASÍ COMO LOS PAGOS REALIZADOS POR LAS ENTIDADES RETENEDORAS Y LA RELACIÓN DE CONTRATOS SUSCRITOS ANTES DE SER ARCHIVADOS EN CADA EXPEDIENTE O CARPETA 6. APOYAR EL PROCESO DE CLASIFICACIÓN Y ARCHIVO DE LA INFORMACIÓN PROVISTA POR LA ENTIDAD VS LA INFORMACIÓN REMITIDA POR LOS ENTES DE CONTROL. 7. APOYAR EL PROCESO DE VERIFICACIÓN DE LA INFORMACIÓN DEL AVANCE DE LA AUDITORIA REALIZADA POR EL SUJETO ACTIVO DEL CONVENIO 005 DE 2017, EN ESE CASO, GOBERNACIÓN DEL MAGDALENA, CONTRA LOS ARCHIVOS QUE REPOSAN EN LA OFICINA DE ESTAMPILLA, DADO EL CASO. 8. APOYAR AL PERSONAL DE FACILITADORES Y JURIDICOS CON RESPECTO A LOS DOCUMENTOS REPOSADOS EN EL ARCHIVO DE LA OFICINA. 9. APOYAR LOS PROCESOS PARA DESARROLLAR ACCIONES ENCAMINADAS AL PLAN DE MEJORAMIENTO DEL ARCHIVO DE INFORMACIÓN DE LAS DIFERENTES ESTAMPILLAS AUDITADAS. 10. APOYAR EN EL SEGUIMIENTO DE LA BITÁCORA DE ARCHIVO PARA DETERMINAR CUAL CARPETA ENTRA Y SALE DEL ARCHIVADOR.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</si>
  <si>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CO1.REQ.6493229</t>
  </si>
  <si>
    <t>OPSP-VAD-0922-2024</t>
  </si>
  <si>
    <t>https://community.secop.gov.co/Public/Tendering/OpportunityDetail/Index?noticeUID=CO1.NTC.6378565&amp;isFromPublicArea=True&amp;isModal=False</t>
  </si>
  <si>
    <t>KARINA JOHANNA FERREIRA QUINTO</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</si>
  <si>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Y ELABORAR INFORME DE AVANCE DEL PLAN ANTICORRUPCIÓN Y DE ATENCIÓN AL CIUDADANO EN PERIODOS CUATRIMESTRALES. 4. APOYAR A LA OFICINA DE CONTROL INTERNO EN EL SEGUIMIENTO AL ÍNDICE DE TRANSPARENCIA Y ACCESO A LA INFORMACIÓN ITA Y EN EL CARGUE DEL RESPECTIVO INFORME DE RESULTADOS. 5. ASESORAR A LA OFICINA DE CONTROL INTERNO EN LA PLANIFICACIÓN DEL CONTROL INTERNO Y EN EL SEGUIMIENTO Y VERIFICACIÓN DEL SISTEMA DE CONTROL INTERNO. 6. ASESORAR A LA OFICINA DE CONTROL INTERNO EN LA IDENTIFICACIÓN DE RIESGOS Y DE ACCIONES DE MEJORA A LOS DIFERENTES RESPONSABLES DE PROCESOS EN EL MARCO DE AUDITORÍAS Y SEGUIMIENTOS. 7. APOYAR A LA OFICINA DE CONTROL INTERNO EN LA ELABORACIÓN Y DOCUMENTACIÓN DE INFORMES INTERNOS Y PARA LOS ÓRGANOS DE CONTROL. 8.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</si>
  <si>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CO1.REQ.6492689</t>
  </si>
  <si>
    <t>OPSP-VAD-0921-2024</t>
  </si>
  <si>
    <t>https://community.secop.gov.co/Public/Tendering/OpportunityDetail/Index?noticeUID=CO1.NTC.6378508&amp;isFromPublicArea=True&amp;isModal=False</t>
  </si>
  <si>
    <t>DANELY BEATRIZ GRANADOS PARODI</t>
  </si>
  <si>
    <t>LA PRESENTE ORDEN TIENE POR OBJETO: 1. APOYAR AL GRUPO DE PRESUPUESTO EN LAS ACTIVIDADES QUE SE REALICEN EN LA PLATAFORMA SIIF NACIÓN DE LOS RECURSOS ASIGNADOS POR TRANSFERENCIAS DE LA NACIÓN A LA UNIVERSIDAD DEL MAGDALENA. 2. APOYAR EN LA REALIZACIÓN DE ACTIVIDADES DE PARAMETRIZACIÓN, DESAGREGACIÓN Y CADENA BÁSICA EPG. 3. APOYAR EN LA ELABORACIÓN DE REGISTROS COMO SOLICITUD DE CDP, CDP, COMPROMISOS, CUENTA POR PAGAR Y OBLIGACIÓN PRESUPUESTAL EN LA PLATAFORMA SIIF NACIÓN. 4. APOYAR EN LA REALIZACIÓN DE CONSULTA A LA MESA DE AYUDA DEL MEN, CUANDO SE PRESENTEN INCONVENIENTES EN EL INGRESO DE MOVIMIENTOS EN LA PLATAFORMA SIIF NACIÓN. 5. INFORMAR AL PROFESIONAL ESPECIALIZADO DEL GRUPO DE PRESUPUESTO DE LAS NOVEDADES, ACTUALIZACIONES Y MOVIMIENTOS QUE SE REALICEN EN LA PLATAFORMA SIIF NACIÓN. 6.APOYAR EN EL SEGUIMIENTO MENSUAL A CDP´S Y REGISTROS PRESUPUESTALES PARA DEPURACIÓN DE SALDOS EN EL SISTEMA DE INFORMACIÓN. 7. APOYAR EN EL SEGUIMIENTO A ORDENES EN REPORTES DE EJECUCIÓN DE RESERVAS PRESUPUESTALES CONSTITUIDAS EN LA VIGENCIA. 8. APOYAR EN EL SEGUIMIENTO, ARCHIVO DIGITAL Y DEPURACIÓN DE RESERVAS PRESUPUESTALES EN EL SISTEMA DE INFORMACIÓN FINANCIERO PARA ENTREGA DE INFORMES CUANDO LO REQUIERAN LOS ENTES DE CONTROL. 9. APOYAR EN LAS CONSULTAS QUE REQUIERAN LOS ORDENADORES DEL GASTO. 10. APOYAR EN LA RECEPCIÓN, REVISIÓN, ARCHIVO DIGITAL Y ELABORACIÓN DE REGISTROS PRESUPUESTALES CON BASE EN ACTOS ADMINISTRATIVOS QUE GENEREN LOS ORDENADORES DEL GASTO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</si>
  <si>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CO1.REQ.6492708</t>
  </si>
  <si>
    <t>OPSP-VAD-0920-2024</t>
  </si>
  <si>
    <t>https://community.secop.gov.co/Public/Tendering/OpportunityDetail/Index?noticeUID=CO1.NTC.6377760&amp;isFromPublicArea=True&amp;isModal=False</t>
  </si>
  <si>
    <t>FREDY RAFAEL AVILA MACIAS</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</si>
  <si>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 LA LEGALIZACIÓN DE AVANCES Y APOYOS ECONÓMICOS, Y A LA AMORTIZACIÓN DE ANTICIPOS, ASÍ COMO AL SEGUIMIENTO DEL ESTADO DE LAS RESERVAS PRESUPUESTALES Y DEMÁS SEGUIMIENTOS REQUERIDOS EN EL ÁREA FINANCIERA, CONTABLE Y PRESUPUESTAL. 4. APOYAR A LA OFICINA DE CONTROL INTERNO EN EL SEGUIMIENTO Y ASESORÍA A LA RENDICIÓN DE CUENTAS DE LA GESTIÓN FINANCIERA, CONTABLE Y PRESUPUESTAL EN LA PLATAFORMA SIA CONTRALORÍAS. 5. APOYAR A LA OFICINA DE CONTROL INTERNO EN EL SEGUIMIENTO AL CUMPLIMIENTO A LA RENDICIÓN DE CUENTAS POR PARTE DE LA DIRECCIÓN FINANCIERA Y GRUPOS INTERNOS EN LAS PLATAFORMAS SFTP DE LA DIARI - CGR, CHIP DE LA CGN. 6. ASESORAR A LA OFICINA DE CONTROL INTERNO EN LA PLANIFICACIÓN DEL CONTROL INTERNO Y EN EL SEGUIMIENTO Y VERIFICACIÓN DE LOS SISTEMAS DE CONTROL INTERNO Y CONTROL INTERNO CONTABLE. 7. ASESORAR A LA OFICINA DE CONTROL INTERNO EN LA IDENTIFICACIÓN DE RIESGOS Y DE ACCIONES DE MEJORA A LOS DIFERENTES RESPONSABLES DE PROCESOS EN EL MARCO DE AUDITORÍAS Y SEGUIMIENTOS, ASÍ COMO APOYAR EN EL SEGUIMIENTO CUATRIMESTRAL A LOS MAPAS DE RIESGOS DEL ÁREA FINANCIERA Y ADMINISTRATIVA. 8. APOYAR A LA OFICINA DE CONTROL INTERNO EN LA ELABORACIÓN Y DOCUMENTACIÓN DE INFORMES INTERNOS Y PARA LOS ÓRGANOS DE CONTROL. 9.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</si>
  <si>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CO1.REQ.6492311</t>
  </si>
  <si>
    <t>OPSP-VAD-0919-2024</t>
  </si>
  <si>
    <t>https://community.secop.gov.co/Public/Tendering/OpportunityDetail/Index?noticeUID=CO1.NTC.6377667&amp;isFromPublicArea=True&amp;isModal=False</t>
  </si>
  <si>
    <t>MANIRA ISABEL DIAZ GRANADOS GUERRA</t>
  </si>
  <si>
    <t>LA PRESENTE ORDEN TIENE POR OBJETO: 1. REALIZAR LA CARACTERIZACIÓN PSICOSOCIAL DE LOS ESTUDIANTES NUEVOS QUE INGRESAN AL PROGRAMA TALENTO MAGDALENA. 2. APOYAR LAS ACTIVIDADES DEL PROCESO DE ADMISIÓN DEL PROGRAMA “TALENTO MAGDALENA”. 3. REALIZAR ACOMPAÑAMIENTO PSICOPEDAGÓGICO CON LOS ESTUDIANTES PERTENECIENTES AL PROGRAMA TALENTO MAGDALENA. 4. IMPLEMENTAR TALLERES PSICOSOCIALES Y ATENCIONES INDIVIDUALES BUSCANDO GENERAR EN LA POBLACIÓN DE “TALENTO MAGDALENA” LA ADQUISICIÓN DE COMPETENCIAS QUE LE PERMITAN ADAPTARSE AL AMBIENTE UNIVERSITARIO. 5. PRESTAR SERVICIOS PROFESIONALES PARA DESARROLLAR LAS ESTRATEGIAS DE ATENCIÓN Y ASESORÍA INDIVIDUAL A ESTUDIANTES DEL PROGRAMA TALENTO MAGDALENA. 6. REALIZAR ACTUALIZACIÓN DE LOS DOCUMENTOS, PROCESOS Y FORMATOS EN LA PLATAFORMA DEL PROGRAMA TALENTO MAGDALENA. 7. APOYAR EN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APOYAR EN EL ACOMPAÑAMIENTO, SEGUIMIENTO Y MONITOREO A LOS ESTUDIANTES IDENTIFICADOS EN RIESGO DE DESERCIÓN ESTUDIANTIL EN LA UNIVERSIDAD DEL MAGDALENA. 10. APOYAR LA PLANEACIÓN Y EJECUCIÓN DE ESTRATEGIAS DE PROMOCIÓN Y PREVENCIÓN DE CONDUCTAS DE RIESGO PARA EL CONSUMO DE SUSTANCIAS PSICOACTIVAS EN LOS ESTUDIANTES DE LA UNIVERSIDAD DEL MAGDALENA 11. APOYAR EL DILIGENCIAMIENTO OPORTUNO DE TODOS LOS FORMATOS ESTABLECIDOS POR LA DIRECCIÓN DE DESARROLLO ESTUDIANTIL Y EN EL SISTEMA DE GESTIÓN DE LA CALIDAD PARA EL REGISTRO DE LAS ACTIVIDADES QUE SE REALICEN DESDE EL SERVICIO QUE SE ORIENTA. 12. PRESENTAR INFORMES SEMANALES Y MENSUALES SOBRE LAS ACTIVIDADES DESARROLLADAS Y PLANTEADAS EN EL PLAN DE TRABAJO, PARA LA VERIFICACIÓN Y EL CUMPLIMIENTO DE LAS METAS PROPUESTAS. 13. DISEÑAR MATERIAL DE ACOMPAÑAMIENTO VIRTUAL PARA LOS ESTUDIANTES DE LA UNIVERSIDAD DEL MAGDALENA. 14. APOYAR DURANTE EL PROCESO DE APLICACIÓN DE PRUEBAS PSICOTÉCNICAS QUE HACEN PARTE DEL SISTEMA DE ANÁLISIS, SEGUIMIENTO Y EVALUACIÓN A LA DESERCIÓN ESTUDIANTIL - SASED. 15. PRESENTAR EL PLAN DE TRABAJO DE ACTIVIDADES A DESARROLLAR, DETALLANDO OBJETIVOS, FECHAS, METODOLOGÍA, METAS, INDICADORES ACORDES CON LAS DIRECTRICES IMPARTIDAS POR EL DIRECTOR DE DESARROLLO ESTUDIANTIL QUE DE´ RESPUESTA A LAS ACTIVIDADES POR LAS CUALES FUE CONTRATADA.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</si>
  <si>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CO1.REQ.6492075</t>
  </si>
  <si>
    <t>OPSP-VAD-0918-2024</t>
  </si>
  <si>
    <t>https://community.secop.gov.co/Public/Tendering/OpportunityDetail/Index?noticeUID=CO1.NTC.6377391&amp;isFromPublicArea=True&amp;isModal=False</t>
  </si>
  <si>
    <t>ANDREA CAROLINA CUZA PEÑARANDA</t>
  </si>
  <si>
    <t>CO1.REQ.6492043</t>
  </si>
  <si>
    <t>OPSP-VAD-0917-2024</t>
  </si>
  <si>
    <t>https://community.secop.gov.co/Public/Tendering/OpportunityDetail/Index?noticeUID=CO1.NTC.6377194&amp;isFromPublicArea=True&amp;isModal=False</t>
  </si>
  <si>
    <t>ALVARO JOSE VITTORINO ZUÑIGA</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</si>
  <si>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A LA RENDICIÓN DE LA GESTIÓN CONTRACTUAL MENSUAL A TRAVÉS DEL SIA OBSERVA. 4. APOYAR A LA OFICINA DE CONTROL INTERNO EN EL SEGUIMIENTO TRIMESTRAL Y ASESORÍA A LA RENDICIÓN DE CUENTAS DE LA GESTIÓN CONTRACTUAL EN SIA CONTRALORÍAS, SECOP, SIGEP. 5. APOYAR A LA OFICINA DE CONTROL INTERNO EN LA REVISIÓN, ANÁLISIS Y ELABORACIÓN DE INFORME DE EVALUACIÓN A LA GESTIÓN CONTRACTUAL TRIMESTRAL. 6. ASESORAR A LA OFICINA DE CONTROL INTERNO EN LA PLANIFICACIÓN DEL CONTROL INTERNO Y EN EL SEGUIMIENTO Y VERIFICACIÓN DEL SISTEMA DE CONTROL INTERNO. 7. ASESORAR A LA OFICINA DE CONTROL INTERNO EN LA IDENTIFICACIÓN DE RIESGOS Y DE ACCIONES DE MEJORA A LOS DIFERENTES RESPONSABLES DE PROCESOS EN EL MARCO DE AUDITORÍAS Y SEGUIMIENTOS. 8. APOYAR A LA OFICINA DE CONTROL INTERNO EN LA ELABORACIÓN Y DOCUMENTACIÓN DE INFORMES INTERNOS Y PARA LOS ÓRGANOS DE CONTROL. 9.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</si>
  <si>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CO1.REQ.6492024</t>
  </si>
  <si>
    <t>OPSP-VAD-0916-2024</t>
  </si>
  <si>
    <t>https://community.secop.gov.co/Public/Tendering/OpportunityDetail/Index?noticeUID=CO1.NTC.6377548&amp;isFromPublicArea=True&amp;isModal=False</t>
  </si>
  <si>
    <t>JULIO CESAR GOMEZ PUERTA</t>
  </si>
  <si>
    <t>LA PRESENTE ORDEN TIENE POR OBJETO: 1. REALIZAR ACOMPAÑAMIENTO SOCIOECONÓMICO A LOS ESTUDIANTES PERTENECIENTES AL PROGRAMA "TALENTO MAGDALENA". 2. PLANEAR Y EJECUTAR LAS ACTIVIDADES RELACIONADAS CON EL DESARROLLO DE HABILIDADES DE LIDERAZGO SOCIAL Y POLÍTICO EN LOS ESTUDIANTES DEL PROGRAMA “TALENTO MAGDALENA”. 3. ASESORAR A LA DIRECCIÓN DE DESARROLLO ESTUDIANTIL EN LA EJECUCIÓN DE LAS ESTRATEGIAS DISEÑADAS PARA FAVORECER LA PERMANENCIA ESTUDIANTIL Y DISMINUIR LOS ÍNDICES DE DESERCIÓN DE LOS ESTUDIANTES DEL PROGRAMA “TALENTO MAGDALENA”. 4. APOYAR EN LOS ESPACIOS DE PROTECCIÓN Y PROMOCIÓN DE LOS DERECHOS DE LOS ESTUDIANTES DEL PROGRAMA “TALENTO MAGDALENA”. 5. RECOPILAR LA INFORMACIÓN Y ENTREGA DE INFORMES SOLICITADOS POR EL SUPERVISOR DE LA ORDEN. 6. DESARROLLAR EL PROCESO DE TABULACIÓN DE LA FICHA DE CARACTERIZACIÓN APLICADA, ASÍ COMO LA RESPECTIVA PREPARACIÓN DE INFORMES QUE SEAN SOLICITADOS POR EL SUPERVISOR O LA DIRECCIÓN DE DESARROLLO ESTUDIANTIL. 7. PRESENTAR EL PLAN DE TRABAJO DE ACTIVIDADES A DESARROLLAR, DETALLANDO OBJETIVOS, FECHAS, METODOLOGÍA, METAS, INDICADORES ACORDES CON LAS DIRECTRICES IMPARTIDAS POR EL DIRECTOR (A) DE DESARROLLO ESTUDIANTIL QUE DÉ RESPUESTA A LAS ACTIVIDADES PARA LAS CUALES FUE CONTRATADO. 8. LLEVAR A CABO CON LOS JÓVENES TALENTO MAGDALENA Y SUS HOGARES LAS ACTIVIDADES DE FOCALIZACIÓN, UBICACIÓN, CARACTERIZACIÓN Y SEGUIMIENTO INDICADAS POR LA UNIVERSIDAD. 9. RECOPILAR INFORMACIÓN ESPECÍFICA DE LOS ESTUDIANTES BENEFICIADOS DEL PROGRAMA “TALENTO MAGDALENA” Y SUS HOGARES; CON LA FINALIDAD DE CONSTRUIR UNA BASE DE DATOS QUE FACILITE EL DISEÑO, PREPARACIÓN, IMPLEMENTACIÓN Y SEGUIMIENTO DE ACTIVIDADES FOCALIZADAS EN ESTA POBLACIÓN. 10. REALIZAR ACOMPAÑAMIENTO A LA COORDINACIÓN EN LA LOGÍSTICA EN LAS ACTIVIDADES DESARROLLADAS Y LIDERADAS POR LA DIRECCIÓN DE DESARROLLO ESTUDIANTIL, EN EL MARCO DEL PROGRAMA TALENTO MAGDALENA. 11. ASESORAR EN LA ENTREGA EFECTIVA DE INCENTIVOS Y BENEFICIOS A LOS QUE TIENEN DERECHO LOS ESTUDIANTES DEL PROGRAMA TALENTO MAGDALENA. 12. IDENTIFICAR Y REPORTAR A LOS ESTUDIANTES EN RIESGO DE DESERCIÓN POR FACTORES SOCIOECONÓMICOS DEL PROGRAMA “TALENTO MAGDALENA”. 13. SISTEMATIZAR QUINCENALMENTE LOS DATOS RECOPILADOS EN LA PLATAFORMA DE TALENTO MAGDALENA. 14. ASESORAR A LA DIRECCIÓN DE DESARROLLO ESTUDIANTIL EN LA PLANEACIÓN Y EJECUCIÓN DE ACTIVIDADES DE INDUCCIÓN DE LOS ESTUDIANTES QUE INGRESAN EN EL PRIMER SEMESTRE 2024-II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</si>
  <si>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CO1.REQ.6491739</t>
  </si>
  <si>
    <t>OPSP-VAD-0915-2024</t>
  </si>
  <si>
    <t>https://community.secop.gov.co/Public/Tendering/OpportunityDetail/Index?noticeUID=CO1.NTC.6377470&amp;isFromPublicArea=True&amp;isModal=False</t>
  </si>
  <si>
    <t>MARIO ALBERTO MENDEZ VASQUEZ</t>
  </si>
  <si>
    <t>LA PRESENTE ORDEN TIENE POR OBJETO: 1. APOYAR EN LOS PROCESOS ADMINISTRATIVOS CONTRACTUALES DE LA DIRECCIÓN ADMINISTRATIVA, DE LOS GRUPOS DE TRABAJO ADSCRITOS A ESTA Y DEMÁS DEPENDENCIAS QUE FUNJAN COMO UNIDAD GESTORA. 2. REVISAR Y HACER SEGUIMIENTO A LA DOCUMENTACIÓN GENERADA EN LOS PROCESOS DE CONTRATACIÓN SUSCRITOS POR EL DIRECTOR ADMINISTRATIVO EN LAS ETAPAS PRECONTRACTUAL, CONTRACTUAL Y POSTCONTRACTUAL. 3. APOYAR EN LA ORGANIZACIÓN DEL ARCHIVO DE CONTRATOS DE LA DIRECCIÓN ADMINISTRATIVA, SEGÚN LAS NORMAS Y LINEAMIENTOS GENERALES E INSTITUCIONALES. 4. APOYAR EL CARGUE Y ACTUALIZACIÓN DE LA INFORMACIÓN Y DOCUMENTACIÓN PRECONTRACTUAL, CONTRACTUAL Y POSTCONTRACTUAL DE LOS CONTRATOS SUSCRITOS POR EL DIRECTOR ADMINISTRATIVO EN LAS PLATAFORMAS SIA OBSERVA, SECOP II Y DEMÁS PLATAFORMAS Y FORMATOS SEGÚN CORRESPONDA. 5. APOYAR EN LA VERIFICACIÓN Y MARCACIÓN DE LOS CONTRATOS SUSCRITOS EN LA PLATAFORMA SIA OBSERVA PARA REMISIÓN EN LAS FECHAS ESTABLECIDAS A LA OFICINA DE CONTROL INTERNO. 6. ELABORAR INFORMES Y APOYAR EN EL CONTROL Y EL SEGUIMIENTO SOBRE LA GESTIÓN CONTRACTUAL DE LA DIRECCIÓN ADMINISTRATIVA. 7. ELABORAR Y ACTUALIZAR EL INFORME DE GESTIÓN CONTRACTUAL Y AUSTERIDAD DEL GASTO DE LA DIRECCIÓN ADMINISTRATIVA. 8. APOYAR EN LA DIGITALIZACIÓN DE DOCUMENTOS DE LOS PROCESOS CONTRACTUALES EXPEDIDOS POR LA DIRECCIÓN ADMINISTRATIVA. 9. APOYAR EN LA REALIZACIÓN DE SONDEOS COMERCIALES PARA LOS PROCESOS DE COMPRA Y ADQUISICIÓN DE SERVICIOS. 10. APOYAR EN LA ELABORACIÓN Y PREPARACIÓN DE INFORMES SOBRE LAS ACTIVIDADES Y GESTIÓN DE LA DEPENDENCIA.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</si>
  <si>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CO1.REQ.6491679</t>
  </si>
  <si>
    <t>OPSP-VAD-0914-2024</t>
  </si>
  <si>
    <t>https://community.secop.gov.co/Public/Tendering/OpportunityDetail/Index?noticeUID=CO1.NTC.6377453&amp;isFromPublicArea=True&amp;isModal=False</t>
  </si>
  <si>
    <t>ISAAC MATEO CANTILLO GAMARRA</t>
  </si>
  <si>
    <t>LA PRESENTE ORDEN TIENE POR OBJETO: 1. APOYAR EN EL PROCESO DE MANTENIMIENTO PREVENTIVO Y CORRECTIVO A LOS EQUIPOS DE CÓMPUTO DE LA INSTITUCIÓN, INCLUYENDO SEDES ALTERNAS (SEDE-CENTRO, PLANTA PILOTO, CONSULTORIO JURÍDICO, SAN JUAN NEPOMUCENO). 2. APOYAR EN EL PROCESO DE SOPORTE A USUARIOS. 3. APOYAR EN LA INSTALACIÓN DE SOFTWARE LICENCIADO QUE SOLICITEN LOS USUARIOS DESPUÉS DE SU CONFIGURACIÓN INICIAL. 4. APOYAR EN LA CONFIGURACIÓN DE LAS IMPRESORAS CON LOS EQUIPOS DE CÓMPUTO. 5. APOYAR LA CONFIGURACIÓN DE LOS EQUIPOS NUEVOS DE COMPUTO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</si>
  <si>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CO1.REQ.6491661</t>
  </si>
  <si>
    <t>OAG-VAD-0913-2024</t>
  </si>
  <si>
    <t>https://community.secop.gov.co/Public/Tendering/OpportunityDetail/Index?noticeUID=CO1.NTC.6377435&amp;isFromPublicArea=True&amp;isModal=False</t>
  </si>
  <si>
    <t>JEFERSON DE JESUS GAMARRA MOLINA</t>
  </si>
  <si>
    <t>LA PRESENTE ORDEN TIENE POR OBJETO: 1. APOYAR EN EL MANTENIMIENTO PREVENTIVO Y CORRECTIVO A LOS EQUIPOS DE CÓMPUTO DE LA INSTITUCIÓN, INCLUYENDO SEDES ALTERNAS (SEDE-CENTRO, PLANTA PILOTO, CONSULTORIO JURÍDICO, SAN JUAN NEPOMUCENO). 2. APOYAR EN EL SOPORTE A USUARIOS. 3. APOYAR EN LA INSTALACIÓN DE SOFTWARE LICENCIADO QUE SOLICITEN LOS USUARIOS DESPUÉS DE SU CONFIGURACIÓN INICIAL. 4. APOYAR EN LA CONFIGURACIÓN DE LAS IMPRESORAS CON LOS EQUIPOS DE CÓMPUTO. 5. APOYAR LA CONFIGURACIÓN DE LOS EQUIPOS NUEVOS DE COMPUTO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</si>
  <si>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CO1.REQ.6491360</t>
  </si>
  <si>
    <t>OAG-VAD-0912-2024</t>
  </si>
  <si>
    <t>https://community.secop.gov.co/Public/Tendering/OpportunityDetail/Index?noticeUID=CO1.NTC.6376996&amp;isFromPublicArea=True&amp;isModal=False</t>
  </si>
  <si>
    <t>DAGOBERTO BARBOSA CARVAJALINO</t>
  </si>
  <si>
    <t>LA PRESENTE ORDEN TIENE POR OBJETO: 1. APOYAR EN EL DIAGNOSTICO DE LOS RECURSOS DE TI CON LOS QUE CUENTA LA INFRAESTRUCTURA DE RED DE UNIMAGDALENA PARA APOYAR LOS PROCESOS ESTRATÉGICOS, MISIONALES Y DE APOYO. 2. APOYAR EN LA PLANEACIÓN Y EJECUCIÓN DE LAS ACTIVIDADES DE MANTENIMIENTO PREVENTIVO Y CORRECTIVO DE LA RED DE DATOS DE UNIMAGDALENA. 3. APOYAR EN EL SOPORTE A USUARIOS EN LO CORRESPONDIENTE A RED DE DATOS, TELEFONÍA IP Y LECTORAS BIOMÉTRICAS. 4. APOYAR EN LA INSTALACIÓN, MANTENIMIENTO Y SOPORTE DE LAS CÁMARAS DE VIGILANCIA DE LA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</si>
  <si>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CO1.REQ.6491529</t>
  </si>
  <si>
    <t>OPSP-VAD-0911-2024</t>
  </si>
  <si>
    <t>https://community.secop.gov.co/Public/Tendering/OpportunityDetail/Index?noticeUID=CO1.NTC.6379987&amp;isFromPublicArea=True&amp;isModal=False</t>
  </si>
  <si>
    <t>MERCEDES DE LA TORRE HASBUN</t>
  </si>
  <si>
    <t>KATERINE GUIUMAR DIAZ VALERA</t>
  </si>
  <si>
    <t>LA PRESENTE ORDEN TIENE POR OBJETO: 1. APOYAR EN LA EXPEDICIÓN DE CERTIFICADOS DE DIPLOMADOS, EN LA ACTUALIZACIÓN DE LA BASE DE DATOS DE LOS DIPLOMADOS REALIZADOS POR LAS FACULTADES Y PROGRAMAS ACADÉMICOS. 2. APOYAR EN LA ATENCIÓN Y RESPUESTA A SOLICITUDES DE CERTIFICADOS DE TÍTULOS Y ANTECEDENTES DISCIPLINARIOS. 3. APOYAR EN LA ATENCIÓN Y RESPUESTA A SOLICITUDES DE DUPLICADOS DE DIPLOMAS Y ACTAS DE GRADO.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</si>
  <si>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CO1.REQ.6494167</t>
  </si>
  <si>
    <t>OAG-VAD-0910-2024</t>
  </si>
  <si>
    <t>https://community.secop.gov.co/Public/Tendering/OpportunityDetail/Index?noticeUID=CO1.NTC.6377306&amp;isFromPublicArea=True&amp;isModal=False</t>
  </si>
  <si>
    <t>MIGUEL ANGEL LOPEZ TERNERA</t>
  </si>
  <si>
    <t>LA PRESENTE ORDEN TIENE POR OBJETO: 1. ASESORAR Y APOYAR EL SEGUIMIENTO Y ACTUALIZACIÓN AL PROCESO APOYO TECNOLÓGICO TIC, PARA LA TOMA DE ACCIONES PREVENTIVAS, CORRECTIVAS Y MEJORAS. 2. ASESORAR Y APOYAR EN LA ELABORACIÓN DE MANUALES, FORMATOS DE PROCEDIMIENTO, GUÍAS, INSTRUCTIVOS E INDICADORES AL PROCESO DE APOYO TECNOLÓGICO. 3. ASESORAR Y APOYAR EN LOS SEGUIMIENTOS AL PDU Y PDA. 4. ASESORAR Y APOYAR EN LA ENTREGA DE INFORMES PARA EL PROCESO DE ACREDITACIÓN DE LOS PROGRAMAS, FACULTADES Y A NIVEL INSTITUCIONAL. 5. ASESORAR Y APOYAR EN EL DILIGENCIAMIENTO DE LAS ACTIVIDADES ENMARCADAS EN EL PLAN DE ACCIÓN CORRESPONDIENTE AL PROCESO APOYO TECNOLÓGICO TIC.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</si>
  <si>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CO1.REQ.6491459</t>
  </si>
  <si>
    <t>OPSP-VAD-0909-2024</t>
  </si>
  <si>
    <t>https://community.secop.gov.co/Public/Tendering/OpportunityDetail/Index?noticeUID=CO1.NTC.6376879&amp;isFromPublicArea=True&amp;isModal=False</t>
  </si>
  <si>
    <t>AMALIA PATRICIA HERNANDEZ PATERNINA</t>
  </si>
  <si>
    <t>LA PRESENTE ORDEN TIENE POR OBJETO: 1. APOYAR EN EL SEGUIMIENTO Y ACTUALIZACIÓN AL PROCESO APOYO TECNOLÓGICO TIC, PARA LA TOMA DE ACCIONES PREVENTIVAS, CORRECTIVAS Y MEJORAS. 2.APOYAR EN LA ELABORACION DE FORMATOS, PROCEDIMIENTO, GUÍAS, INSTRUCTIVOS, MANUALES E INDICADORES AL PROCESO DE APOYO TECNOLÓGICO. 3. APOYAR EN EL SOPORTE DE TRÁMITES ADMINISTRATIVOS.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</si>
  <si>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CO1.REQ.6491326</t>
  </si>
  <si>
    <t>OPSP-VAD-0908-2024</t>
  </si>
  <si>
    <t>https://community.secop.gov.co/Public/Tendering/OpportunityDetail/Index?noticeUID=CO1.NTC.6376800&amp;isFromPublicArea=True&amp;isModal=False</t>
  </si>
  <si>
    <t>MAYRENA MARGARITA NUÑEZ SEVILLA</t>
  </si>
  <si>
    <t>LA PRESENTE ORDEN TIENE POR OBJETO: 1. APOYAR EN EL SEGUIMIENTO DE PROYECTOS Y ACTIVIDADES DE GESTIÓN A CARGO DE LA DIRECCIÓN ADMINISTRATIVA Y SUS GRUPOS DE TRABAJO ADSCRITOS. 2. APOYAR EN LA ELABORACIÓN Y ORGANIZACIÓN DE INFORMES DE EJECUCIÓN PRESUPUESTAL. 3. APOYAR EN LA PROYECCIÓN DE SOLICITUDES DE MOVIMIENTOS PRESUPUESTALES SEGÚN REQUERIMIENTOS DE LA DEPENDENCIA. 4. APOYAR LA ELABORACIÓN DE INFORMES Y SEGUIMIENTO SOBRE LA GESTIÓN CONTRACTUAL DE LA DIRECCIÓN ADMINISTRATIVA. 5. APOYAR EN LA ELABORACIÓN Y PREPARACIÓN DE INFORMES SOBRE LAS ACTIVIDADES Y GESTIÓN DE LA DEPENDENCIA. 6. APOYAR EN LA REVISIÓN DE DOCUMENTOS SOPORTE DE RESOLUCIONES Y TRÁMITE DE PAGO, CUANDO CORRESPONDA. 7. APOYAR EN LA REVISIÓN Y VERIFICACIÓN DE LOS RECIBIDOS A SATISFACCIÓN Y SOPORTES PRESENTADOS POR LOS SUPERVISORES DE CONTRATOS SUSCRITOS POR EL DIRECTOR ADMINISTRATIVO. 8. APOYAR EN LA ORGANIZACIÓN DEL ARCHIVO DE CONTRATOS DE LA DIRECCIÓN ADMINISTRATIVA, SEGÚN LAS NORMAS Y LINEAMIENTOS GENERALES E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</si>
  <si>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CO1.REQ.6491505</t>
  </si>
  <si>
    <t>OPSP-VAD-0907-2024</t>
  </si>
  <si>
    <t>https://community.secop.gov.co/Public/Tendering/OpportunityDetail/Index?noticeUID=CO1.NTC.6376867&amp;isFromPublicArea=True&amp;isModal=False</t>
  </si>
  <si>
    <t>JOSE FRANCISCO SABAN DIAZ GRANADOS</t>
  </si>
  <si>
    <t>LA PRESENTE ORDEN TIENE POR OBJETO: 1. APOYAR AL GRUPO DE SERVICIOS GENERALES EN LA SUPERVISIÓN DE ESPACIOS FÍSICOS, 2. APOYAR AL GSG EN LA APERTURA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</si>
  <si>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CO1.REQ.6491315</t>
  </si>
  <si>
    <t>OAG-VAD-0906-2024</t>
  </si>
  <si>
    <t>https://community.secop.gov.co/Public/Tendering/OpportunityDetail/Index?noticeUID=CO1.NTC.6380267&amp;isFromPublicArea=True&amp;isModal=False</t>
  </si>
  <si>
    <t>EVERT SEGUNDO CHARRIS GRANADOS</t>
  </si>
  <si>
    <t>CO1.REQ.6494261</t>
  </si>
  <si>
    <t>OAG-VAD-0905-2024</t>
  </si>
  <si>
    <t>https://community.secop.gov.co/Public/Tendering/OpportunityDetail/Index?noticeUID=CO1.NTC.6380099&amp;isFromPublicArea=True&amp;isModal=False</t>
  </si>
  <si>
    <t>LAURA VANESSA MAESTRE MAESTRE</t>
  </si>
  <si>
    <t>LA PRESENTE ORDEN TIENE POR OBJETO: 1. ASESORAR AL GRUPO DE CONTABILIDAD EN EL PROCESO DE PREPARACIÓN Y PRESENTACIÓN DE LAS DIFERENTES DECLARACIONES TRIBUTARIAS (IMPUESTOS NACIONALES Y TERRITORIALES) QUE LE CORRESPONDE PRESENTAR A LA UNIVERSIDAD DEL MAGDALENA. 2. ASESORAR EN LA COORDINACIÓN DE LO RELACIONADO CON EL PROCESO DE SOLICITUD DE DEVOLUCIÓN DE IVA, QUE DEBE PRESENTAR LA UNIVERSIDAD ANTE LA DIRECCIÓN DE IMPUESTOS Y ADUANAS NACIONALES – DIAN. 3. ASESORAR AL GRUPO DE CONTABILIDAD EN LA ELABORACIÓN, REVISIÓN, CONCILIACIÓN Y PRESENTACIÓN DE LOS DIFERENTES INFORMES QUE SE DEBEN PRESENTAR A LOS ENTES DE CONTROL (CONTADURÍA GENERAL DE LA NACIÓN, CONTRALORÍA DEPARTAMENTAL DEL MAGDALENA, CONTRALORÍA GENERAL DE LA REPÚBLICA, MINISTERIO DE EDUCACIÓN). 4. APOYAR EN LA REVISIÓN DE LA CODIFICACIÓN CONTABLE DE LAS CUENTAS POR PAGAR Y OBLIGACIONES PRESUPUESTALES ELABORADAS PARA PROCESO DE PAGO.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</si>
  <si>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CO1.REQ.6494389</t>
  </si>
  <si>
    <t>OPSP-VAD-0904-2024</t>
  </si>
  <si>
    <t>https://community.secop.gov.co/Public/Tendering/OpportunityDetail/Index?noticeUID=CO1.NTC.6380083&amp;isFromPublicArea=True&amp;isModal=False</t>
  </si>
  <si>
    <t>VIVIANA ANDREA CARDENAS ARIAS</t>
  </si>
  <si>
    <t>LA PRESENTE ORDEN TIENE POR OBJETO: 1. APOYAR LA GESTIÓN EN LA RECEPCIÓN DE SOLICITUDES DE ADICIÓN, REDUCCIÓN, TRASLADOS PRESUPUESTALES QUE LLEGAN A LA DIRECCIÓN FINANCIERA - GRUPO DE PRESUPUESTO. 2. APOYAR LA REVISIÓN DE DISPONIBLES PRESUPUESTALES Y ELABORAR LOS BORRADORES DE RESOLUCIÓN DE ADICIÓN, TRASLADOS PRESUPUESTALES, REDUCCIÓN PRESUPUESTAL, RADICAR RESOLUCIONES, LLEVAR CONTROL DE LAS RESOLUCIONES QUE PASAN PARA VISTO BUENO DE LA DIRECCIÓN FINANCIERA Y QUE PASAN PARA FIRMA DEL VICERRECTOR ADMINISTRATIVO. 3. APOYAR EN LA RECEPCIÓN DE LOS ACTOS ADMINISTRATIVOS FIRMADOR EN LA VICERRECTORÍA ADMINISTRATIVA. 4. APOYAR EL CONTROL DE LOS ACTOS ADMINISTRATIVOS FIRMADOS, ADJUNTARLOS EN EL SISTEMA DE INFORMACIÓN FINANCIERO SINAP CON LOS SOPORTES RESPECTIVOS Y ARCHIVARLOS DE MANERA CRONOLÓGICA PARA CONSULTA Y REPORTES DEL GRUPO DE PRESUPUESTO. 5. APOYAR EN LA ACTUALIZACIÓN Y ARCHIVO DE LOS ACTOS ADMINISTRATIVOS DE ADICIÓN, TRASLADO Y DISMINUCIÓN PRESUPUESTAL DE MANERA CONSECUTIVA CON TODOS SUS ANEXOS PARA EL REPORTE A ENTES DE CONTROL MEDIANTE FORMATO F02A_CGDM_MODIFICACIONES DE GASTOS EN LA PÁGINA HTTPS://WWW.CONTRALORIADELMAGDALENA.EDU.CO.SIACONTRALORIA.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</si>
  <si>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CO1.REQ.6494522</t>
  </si>
  <si>
    <t>OPSP-VAD-0903-2024</t>
  </si>
  <si>
    <t>https://community.secop.gov.co/Public/Tendering/OpportunityDetail/Index?noticeUID=CO1.NTC.6380422&amp;isFromPublicArea=True&amp;isModal=False</t>
  </si>
  <si>
    <t>MARIA JOSE MEYER MUGNO</t>
  </si>
  <si>
    <t>LA PRESENTE ORDEN TIENE POR OBJETO: 1. APOYAR AL VICERRECTOR ACADÉMICO EN EL CARGUE DE INFORMACIÓN DE MODIFICACIONES, ADICIONES, TERMINACIONES Y LIQUIDACIONES DE LAS ÓRDENES Y CONTRATOS DE PROVEEDORES EXPEDIDOS POR LA VICERRECTORÍA ACADÉMICA EN LAS PLATAFORMAS SIA OBSERVA Y SECOP L Y II, EN LOS PLAZOS ESTABLECIDOS, PREVIA VERIFICACIÓN DE LOS SOPORTES EXIGIDOS, DURANTE EL PERÍODO 2024-2 2. APOYAR A LOS SUPERVISORES QUE CORRESPONDAN, CON EL PROCESO CONTRACTUAL DE SUS PROVEEDORES, ELABORACIÓN DE ACTOS ADMINISTRATIVOS EN VIRTUD DE DELEGACIONES ADMINISTRATIVAS, CONSOLIDACIÓN DE RESERVAS DE HOTELES Y ELABORACIÓN DE INFORMES, DURANTE EL PERÍODO 2024-2 3. ELABORACIÓN Y VALIDACIÓN DE LOS DOCUMENTOS PRECONTRACTUALES Y CONTRACTUALES DE LOS CONTRATOS ADELANTADOS POR LA VICERRECTORÍA ACADÉMICA DE CONFORMIDAD CON EL ESTATUTO DE CONTRATACIÓN DE LA INSTITUCIÓN, DURANTE EL PERÍODO 2024-2 4. APOYAR CON LA REDACCIÓN DE LAS ACTAS DE INICIO, SUSPENSIÓN, REINICIO, ADICIÓN EN VALOR, ADICIÓN EN PLAZO, ADICIÓN EN PLAZO Y VALOR U OTRO SÍ MODIFICATORIO, Y/O TERMINACIÓN DE LAS ÓRDENES DE PROVEEDORES, , DURANTE EL PERÍODO 2024-2 5. APOYAR EN LA PREPARACIÓN DE LOS INFORMES, RESPUESTAS Y DEMÁS DOCUMENTOS EXIGIDOS POR LAS AUTORIDADES COMPETENTES REFERENTES A ASUNTOS DE CONTRATACIÓN DE LA VICERRECTORÍA ACADÉMICA, DURANTE EL PERÍODO 2024-2. 6. APOYAR A LA VICERRECTORÍA ACADÉMICA EN LA REVISIÓN, ELABORACIÓN Y VALIDACIÓN DE LOS ACTOS ADMINISTRATIVOS Y FORMATOS QUE SE REQUIERA EXPEDIR POR EL DESPACHO DEL VICERRECTOR ACADÉMICO, DURANTE EL PERÍODO 2024-2. 7. REALIZAR ACOMPAÑAMIENTO Y BRINDAR APOYO A LAS AUDITORÍAS EN CUANTO A LOS PROCESOS DE CONTRATACIÓN DE LA VICERRECTORÍA ACADÉMICO. 8. APOYAR EN EL TRÁMITE DE PAGO A PROVEEDORES DE LAS ÓRDENES Y CONTRATOS SUSCRITOS POR LA VICERRECTORÍA ACADÉMICA. 9. RENDIR INFORMES MENSUALES O CUANDO EL SUPERVISOR ASÍ LO REQUIERA, SOBRE LAS ACTIVIDADES DESARROLLADAS EN CUMPLIMIENTO DE LA ORDEN DE PRESTACIÓN DE SERVICIOS, DURANTE EL PERÍODO 2024-2.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</si>
  <si>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CO1.REQ.6494518</t>
  </si>
  <si>
    <t>OPSP-VAD-0902-2024</t>
  </si>
  <si>
    <t>https://community.secop.gov.co/Public/Tendering/OpportunityDetail/Index?noticeUID=CO1.NTC.6380359&amp;isFromPublicArea=True&amp;isModal=False</t>
  </si>
  <si>
    <t>JUAN CARLOS BLANCO NAVARRO</t>
  </si>
  <si>
    <t>CO1.REQ.6494512</t>
  </si>
  <si>
    <t>OPSP-VAD-0901-2024</t>
  </si>
  <si>
    <t>https://community.secop.gov.co/Public/Tendering/OpportunityDetail/Index?noticeUID=CO1.NTC.6380352&amp;isFromPublicArea=True&amp;isModal=False</t>
  </si>
  <si>
    <t>ALVARO JAVIER MONTERO MERCADO</t>
  </si>
  <si>
    <t>LA PRESENTE ORDEN TIENE POR OBJETO: 1. APOYAR EN EL PROCESO DE ELABORACIÓN DE RESOLUCIONES DE PAGO, 2 APOYAR EN LA CONSOLIDACIÓN DE INFORMACIÓN DE INFORMES PARA ENTES DE CONTROL.3 APOYAR EN EL MEJORAMIENTO Y DISEÑO DE INSTRUCTIVOS Y FORMATOS PARA EL PROCESO DE CALIDAD DEL GRUPO DE CONTABILIDAD. 4 APOYAR EN LA ELABORACIÓN DE CERTIFICADOS DE PARAFISCALES, 5. APOYAR EN LA LIQUIDACIÓN DE VIÁTICOS.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</si>
  <si>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CO1.REQ.6494357</t>
  </si>
  <si>
    <t>OPSP-VAD-0900-2024</t>
  </si>
  <si>
    <t>https://community.secop.gov.co/Public/Tendering/OpportunityDetail/Index?noticeUID=CO1.NTC.6380235&amp;isFromPublicArea=True&amp;isModal=False</t>
  </si>
  <si>
    <t>JUAN CARLOS MAESTRE DOMINGUEZ</t>
  </si>
  <si>
    <t>CO1.REQ.6494000</t>
  </si>
  <si>
    <t>OAG-VAD-0899-2024</t>
  </si>
  <si>
    <t>https://community.secop.gov.co/Public/Tendering/OpportunityDetail/Index?noticeUID=CO1.NTC.6380331&amp;isFromPublicArea=True&amp;isModal=False</t>
  </si>
  <si>
    <t>JONATAN JOSE BUENABER WISMAN</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</si>
  <si>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EL CARGUE Y ACTUALIZACIÓN DE INFORMACIÓN PRECONTRACTUAL, CONTRACTUAL Y POSTCONTRACTUAL EN LAS PLATAFORMAS DEL SIA OBSERVA , SECOP II Y SIGEP II DE LAS ÓRDENES SUSCRITAS POR EL VICERRECTOR ADMINISTRATIVO Y/O DIRECTOR ADMINISTRATIVO. 3. APOYAR EN LA REVISIÓN DE LA INFORMACIÓN CONTRACTUAL CARGADA EN LAS PLATAFORMAS DEL SIA OBSERVA AUDITORÍA, SIGEP II, SECOP II POR LOS DIFERENTES ORDENADORES DEL GASTO DELEGADOS. 4. APOYAR AL GRUPO INTERNO DE CONTRATACIÓN EN LA ELABORACIÓN DE LOS CERTIFICADOS CONTRACTUALES. 5. APOYAR EN EL PROCESO DE IMPLEMENTACIÓN DEL MÓDULO DE TRÁMITE DE CERTIFICACIONES DE VINCULACIONES CONTRACTUALES VIRTUALES EN LÍNEA. 6. APOYAR AL GRUPO INTERNO DE CONTRATACIÓN EN LA ACTUALIZACIÓN, AJUSTE Y MODIFICACIÓN DE LOS PROCEDIMIENTOS, GUÍAS, INSTRUCTIVOS Y FORMATOS DE LA GESTIÓN CONTRACTUAL EN LA PLATAFORMA ISOLUTION (COGUI +). 7. APOYAR AL GRUPO INTERNO DE CONTRATACIÓN EN LA RECOLECCIÓN DE LA INFORMACIÓN PARA LA PRESENTACIÓN DE INFORMES DE LOS INDICADORES DE GESTIÓN, PLAN ANTICORRUPCIÓN, PLAN DE RIESGOS DE CORRUPCIÓN, PLAN DE RIESGOS DE GESTIÓN, PLANES DE MEJORA, ENCUESTA DE SATISFACCIÓN, EVALUACIÓN A PROVEEDORES Y A SUPERVISORES. 8. APOYAR LA GENERACIÓN DE INFORMES DEL ESTADO DE CARGUE DE DOCUMENTOS EN LAS PLATAFORMAS: SIA OBSERVA AUDITORIA, SECOP I Y II, POR PARTE DE CADA UNO DE LOS ORDENADORES DEL GASTO DELEGADOS. 9. APOYAR AL GRUPO DE CONTRATACIÓN EN LA ORGANIZACIÓN DEL ARCHIVO DIGITAL DE LAS ÓRDENES DE SERVICIOS PROFESIONALES Y DE APOYO A LA GESTIÓN SUSCRITAS POR EL VICERRECTOR ADMINISTRATIVO Y/O EL DIRECTOR ADMINISTRATIVO. 10. APOYAR EN LA REVISIÓN DE LOS DOCUMENTOS PARA TRÁMITE DE LIQUIDACIÓN DE HONORARIOS DE ÓRDENES DE PRESTACIÓN DE SERVICIOS PROFESIONALES Y DE APOYO A LA GESTIÓN DE LA VICERRECTORÍA ADMINISTRATIVA Y DIRECCIÓN ADMINISTRATIVA.11. APOYAR AL GRUPO INTERNO DE CONTRATACIÓN EN LA ELABORACIÓN DE LOS INFORMES PERIÓDICOS QUE SE REQUIERAN PARA PUBLICACIÓN EN LA PÁGINA WEB INSTITUCIONAL EN EL MICROSITIO DE “TRANSPARENCIA Y ACCESO A LA INFORMACIÓN PÚBLICA”, ASÍ COMO LOS QUE REQUIERA LA CONTRALORÍA GENERAL DE LA REPÚBLICA Y DEL MAGDALENA CON RESPECTO A LAS ÓRDENES Y/O CONTRATOS QUE SUSCRIBA EL VICERRECTOR ADMINISTRATIVO Y EL DIRECTOR ADMINISTRATIVO. 12. APOYAR EN LA CREACIÓN DE MATERIAL AUDIOVISUAL E INFOGRAFÍAS REFERENTES A CADA UNO DE LOS PROCESOS Y/O PROCEDIMIENTOS A CARGO DEL GRUPO INTERNO DE CONTRATACIÓN. 13. RENDIR INFORMES MENSUALES O CUANDO EL SUPERVISOR ASÍ ́ LO REQUIERA, SOBRE LAS ACTIVIDADES DESARROLLADAS EN CUMPLIMIENTO DE LA ORDEN DE PRESTACIÓN DE SERVICIOS. 14. APOYAR EN LA ACTIVACIÓN DE USUARIOS EN LA PLATAFORMA DEL SIGEP II.</t>
  </si>
  <si>
    <t>CO1.REQ.6494238</t>
  </si>
  <si>
    <t>OAG-VAD-0898-2024</t>
  </si>
  <si>
    <t>https://community.secop.gov.co/Public/Tendering/OpportunityDetail/Index?noticeUID=CO1.NTC.6380216&amp;isFromPublicArea=True&amp;isModal=False</t>
  </si>
  <si>
    <t>LAURA CAROLINA HERNANDEZ SEVERICHE</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</si>
  <si>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ÓRDENES DE PRESTACIÓN DE SERVICIOS PROFESIONALES Y DE APOYO A LA GESTIÓN DE LA VICERRECTORÍA ADMINISTRATIVA Y DIRECCIÓN ADMINISTRATIVA. 3. APOYAR EN LA REVISIÓN DE DOCUMENTOS PRECONTRACTUALES Y PROYECCIÓN DE MINUTAS DE ÓRDENES, CONTRATOS, CONVENIOS, PROCESOS DE CONVOCATORIAS, TÉRMINOS DE REFERENCIA, ACTOS ADMINISTRATIVOS, ACTAS DE INICIO, SUSPENSIÓN, REINICIO, OTROSÍ, ACTAS FINALES, DE TERMINACIÓN Y LIQUIDACIÓN. 4. APOYAR EN EL CARGUE Y ACTUALIZACIÓN DE INFORMACIÓN PRECONTRACTUAL, CONTRACTUAL Y POSTCONTRACTUAL EN LAS PLATAFORMAS DEL SIA OBSERVA , SECOP II Y SIGEP II DE LAS ORDENES SUSCRITAS POR EL VICERRECTOR ADMINISTRATIVO Y/O DIRECTOR ADMINISTRATIVO. 5. APOYAR EN LA ELABORACIÓN DE CERTIFICADOS CONTRACTUALES QUE SEAN SOLICITADOS POR LOS DIFERENTES USUARIOS. 6. APOYAR EN LA REVISIÓN DE LA INFORMACIÓN CONTRACTUAL CARGADA EN LAS PLATAFORMAS DEL SIA OBSERVAAUDITORIA, SIGEP II, SECOP II POR LOS DIFERENTES ORDENADORES DEL GASTO DELEGADOS. 7. APOYAR EN LA ORGANIZACIÓN DEL ARCHIVO DIGITAL DE LAS ÓRDENES DE SERVICIOS PROFESIONALES Y DE APOYO A LA GESTIÓN SUSCRITAS POR EL VICERRECTOR ADMINISTRATIVO Y EL DIRECTOR ADMINISTRATIVO. 8. APOYAR EN EL PROCESO DE IMPLEMENTACIÓN DEL MÓDULO DE TRÁMITE DE CERTIFICACIONES DE VINCULACIONES CONTRACTUALES VIRTUALES EN LÍNEA. 9. APOYAR EN LA VERIFICACIÓN DE SOLICITUDES DE EMBARGO PARA DIRECCIÓN FINANCIERA O GRUPO DE TESORERÍA A TRAVÉS DE LOS DIFERENTES CANALES INSTITUCIONALES. 10. APOYAR EN LA VALIDACIÓN Y/O VERIFICACIÓN DE CERTIFICADOS Y/O REFERENCIAS DE LOS CONTRATISTAS A TRAVÉS DEL CORREO DEL GRUPO INTERNO DE CONTRATACIÓN. 11. APOYAR EN LA ACTUALIZACIÓN DEL CUADRO DE SEGUIMIENTO DE LAS SOLICITUDES DE CERTIFICADOS CONTRACTUALES RECIBIDAS A TRAVÉS DE LOS DIFERENTES CANALES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</si>
  <si>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CO1.REQ.6494229</t>
  </si>
  <si>
    <t>OPSP-VAD-0897-2024</t>
  </si>
  <si>
    <t>https://community.secop.gov.co/Public/Tendering/OpportunityDetail/Index?noticeUID=CO1.NTC.6379789&amp;isFromPublicArea=True&amp;isModal=False</t>
  </si>
  <si>
    <t>ELVIA ROSA RODRIGUEZ PEREZ</t>
  </si>
  <si>
    <t>LA PRESENTE ORDEN TIENE POR OBJETO: 1. APOYAR EN LA ORGANIZACIÓN DEL ARCHIVO DE GESTIÓN E INVENTARIO, DE ACUERDO CON LOS PROCEDIMIENTOS Y DIRECTRICES INSTITUCIONALES 2. APOYAR EN LAS LABORES DE REPROGRAFÍA QUE SE REQUIERAN EN LOS PROCESO DE LA DEPENDENCIA.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</si>
  <si>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CO1.REQ.6494156</t>
  </si>
  <si>
    <t>OAG-VAD-0896-2024</t>
  </si>
  <si>
    <t>https://community.secop.gov.co/Public/Tendering/OpportunityDetail/Index?noticeUID=CO1.NTC.6379892&amp;isFromPublicArea=True&amp;isModal=False</t>
  </si>
  <si>
    <t>JEIN ALEJANDRA MORA ZAMBRANO</t>
  </si>
  <si>
    <t>LA PRESENTE ORDEN TIENE POR OBJETO: 1. APOYAR EN LA ATENCIÓN DE ESTUDIANTES. 2. APOYAR EN LA ELABORACIÓN DE COMUNICACIONES DE ACUERDO A LAS INSTRUCCIONES DE LA SECRETARIA GENERAL. 3. APOYAR EN LA RESPUESTA, SEGUIMIENTO Y CONTROL DE LAS SOLICITUDES DEL CONSEJO ACADÉMICO. 4. APOYAR EN LAS ACTIVIDADES DE COMUNICACIÓN Y PUBLICACIÓN DE ACTOS ADMINISTRATIVOS. 5. APOYAR EN EL REGISTRO DE RESOLUCIONES Y ACTOS ADMINISTRATIVOS. 6. APOYAR EN EL COMITÉ DE CORRESPONDENCIA DEL CONSEJO ACADÉMICO. 7. APOYAR EN LAS SOLICITUDES RECIBIDAS PARA LA COMISIÓN DEL MÉRITO.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</si>
  <si>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CO1.REQ.6493900</t>
  </si>
  <si>
    <t>OPSP-VAD-0895-2024</t>
  </si>
  <si>
    <t>https://community.secop.gov.co/Public/Tendering/OpportunityDetail/Index?noticeUID=CO1.NTC.6380006&amp;isFromPublicArea=True&amp;isModal=False</t>
  </si>
  <si>
    <t>MARIA FERNANDA GOMEZ HENAO</t>
  </si>
  <si>
    <t>LA PRESENTE ORDEN TIENE POR OBJETO: 1. APOYAR LA VALIDACIÓN Y APROBACIÓN DE LA INFORMACIÓN DE LAS HOJAS DE VIDA CARGADAS EN LA PLATAFORMA SIGEP (SISTEMA DE INFORMACIÓN Y GESTIÓN DEL EMPLEO PÚBLICO) DE LAS PERSONAS QUE SE VAN A CONTRATAR POR ORDEN DE PRESTACIÓN DE SERVICIOS PROFESIONALES Y DE APOYO A LA GESTIÓN. 2. APOYAR EN LA REVISIÓN EN LA PLATAFORMA DEL GEDOCO DE LOS DOCUMENTOS PRECONTRACTUALES NECESARIOS PARA LA ELABORACIÓN DE ÓRDENES DE SERVICIOS PROFESIONALES Y DE APOYO A LA GESTIÓN. 3. APOYAR CON EL CARGUE DE LOS CONTRATOS, MODIFICACIONES Y LIQUIDACIONES DE LAS ORDENES DE PRESTACIÓN DE SERVICIOS PROFESIONALES Y APOYO EN LA GESTIÓN EN LA PLATAFORMA SIGEP EN LOS PLAZOS ESTABLECIDOS POR PARTE DEL DEPARTAMENTO ADMINISTRATIVO DE LA FUNCIÓN PÚBLICA. 4.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5. APOYAR EN LA PROYECCIÓN DE MINUTAS DE CONTRATOS Y/O ÓRDENES DE PRESTACIÓN DE SERVICIOS PROFESIONALES Y DE APOYO A LA GESTIÓN. 6. APOYAR EN LA MARCACIÓN Y CARGUE DE INFORMACIÓN PRECONTRACTUAL, CONTRACTUAL Y POSCONTRACTUAL A LA PLATAFORMA DEL SIA OBSERVA DE LAS ORDENES DE PRESTACIÓN DE SERVICIOS PROFESIONALES Y DE APOYO A LA GESTIÓN SUSCRITAS POR EL VICERRECTOR ADMINISTRATIVO. 7. APOYAR EL CARGUE DE INFORMACIÓN PRECONTRACTUAL, CONTRACTUAL Y POSCONTRACTUAL A LA PLATAFORMA DEL SECOP I Y II DE TODOS LOS PROCESOS DE CONTRATACIÓN QUE ADELANTE LA UNIVERSIDAD A TRAVÉS DE LA VICERRECTORÍA ADMINISTRATIVA Y LA DIRECCIÓN ADMINISTRATIVA. 8. BRINDAR APOYO JURÍDICO EN LOS PROCESOS DE CONTRATACIÓN DE PRESTACIÓN DE SERVICIOS Y DE COMPRAS DE BIENES O SERVICIOS PARA EL DESARROLLO DE LAS ACTIVIDADES DE LOS PROYECTOS DE REGALÍAS EJECUTADOS POR LA INSTITUCIÓN. 9. BRINDAR APOYO JURÍDICO EN MATERIA DE CONTRATACIÓN EN LAS ETAPAS PRECONTRACTUAL, CONTRACTUAL Y POSCONTRACTUAL A LOS INTEGRANTES Y DIRECTORES DE LOS GRUPOS A CARGO DE EJECUTAR LOS RECURSOS DE LOS PROYECTOS DE REGALÍAS A CARGO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</si>
  <si>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CO1.REQ.6494203</t>
  </si>
  <si>
    <t>OPSP-VAD-0894-2024</t>
  </si>
  <si>
    <t>https://community.secop.gov.co/Public/Tendering/OpportunityDetail/Index?noticeUID=CO1.NTC.6380013&amp;isFromPublicArea=True&amp;isModal=False</t>
  </si>
  <si>
    <t>LA PRESENTE ORDEN TIENE POR OBJETO: 1. APOYAR EN EL SEGUIMIENTO DE LAS COMUNICACIONES ELECTRÓNICAS DE LA VICERRECTORÍA DE INVESTIGACIÓN. 2. APOYAR EL SEGUIMIENTO EN EL MANEJO DE LA AGENDA DEL VICERRECTOR DE INVESTIGACIÓN Y ORGANIZACIÓN DE REUNIONES EN LA VIN. 3. APOYAR EN LA GESTIÓN DE DOCUMENTOS REMITIDOS A LA VICERRECTORÍA, Y DOCUMENTOS PARA LA FIRMA DEL VICERRECTOR. 4. APOYAR LA GESTIÓN DEL PROGRAMA DE FINANCIACIÓN PARA LA FORMACIÓN CIENTÍFICA. 5. APOYAR EN LA GESTIÓN DE LAS SOLICITUDES DE LAS UNIDADES ADSCRITAS A LA VICERRECTORÍA DE INVESTIGACIÓN. 6. APOYAR EN LA GESTIÓN Y CONSOLIDACIÓN DE LAS SOLICITUDES DE INFORMACIÓN REQUERIDAS POR OTRAS DEPENDENCIAS. 7. APOYAR EN EL CARGUE DE LAS SOLICITUDES DE LAS UNIDADES AL SISTEMA DE CORRESPONDENCIA INSTITUCIONAL. 8. APOYAR A LA VICERRECTORÍA EN LO REFERENTE A REUNIONES ESTRATÉGICAS Y DE GESTIÓN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</si>
  <si>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CO1.REQ.6493859</t>
  </si>
  <si>
    <t>OPSP-VAD-0893-2024</t>
  </si>
  <si>
    <t>https://community.secop.gov.co/Public/Tendering/OpportunityDetail/Index?noticeUID=CO1.NTC.6379556&amp;isFromPublicArea=True&amp;isModal=False</t>
  </si>
  <si>
    <t>ALVARO JOSE CAMPO LOPEZ</t>
  </si>
  <si>
    <t>CO1.REQ.6493757</t>
  </si>
  <si>
    <t>OPSP-VAD-0892-2024</t>
  </si>
  <si>
    <t>https://community.secop.gov.co/Public/Tendering/OpportunityDetail/Index?noticeUID=CO1.NTC.6379372&amp;isFromPublicArea=True&amp;isModal=False</t>
  </si>
  <si>
    <t>IGNACIO DE JESUS FORERO CANCHANO</t>
  </si>
  <si>
    <t>LA PRESENTE ORDEN TIENE POR OBJETO: 1. APOYAR EN LA ELABORACIÓN DE RESOLUCIONES DE REEMBOLSOS. 2 APOYAR EN LA ELABORACIÓN DE CERTIFICADOS DE PARAFISCALES, 3. APOYAR EN LA LIQUIDACIÓN DE VIÁTICOS., 4. APOYAR EN LA ATENCIÓN TELEFÓNICA O POR CORREO ELECTRÓNICO A LOS ESTUDIANTES QUE SOLICITEN INFORMACIÓN SOBRE REEMBOLSOS.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</si>
  <si>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CO1.REQ.6493728</t>
  </si>
  <si>
    <t>OPSP-VAD-0891-2024</t>
  </si>
  <si>
    <t>https://community.secop.gov.co/Public/Tendering/OpportunityDetail/Index?noticeUID=CO1.NTC.6378981&amp;isFromPublicArea=True&amp;isModal=False</t>
  </si>
  <si>
    <t>OSCAR JOSE ANDRADE NORIEGA</t>
  </si>
  <si>
    <t>LA PRESENTE ORDEN TIENE POR OBJETO: 1. ASESORAR A LA DIRECCIÓN DE DESARROLLO ESTUDIANTIL EN LAS ACTIVIDADES QUE SE REALICEN EN EL MARCO DE LA EJECUCIÓN DEL PROGRAMA TALENTO MAGDALENA. 2. APOYAR A LOS PROFESIONALES QUE SE CONTRATEN EN EL ACOMPAÑAMIENTO SOCIOECONÓMICO PARA LOS ESTUDIANTES DEL PROGRAMA TALENTO MAGDALENA 3. ASESORAR A LA DIRECCIÓN DE DESARROLLO ESTUDIANTIL EN LAS ESTRATEGIAS DISEÑADAS PARA FAVORECER LA PERMANENCIA Y GRADUACIÓN ESTUDIANTIL Y DISMINUIR LOS ÍNDICES DE DESERCIÓN DE LOS ESTUDIANTES DEL PROGRAMA TALENTO MAGDALENA. 4. APOYAR A LA DIRECCIÓN DE DESARROLLO ESTUDIANTIL EN LA GESTIÓN DE LOS RECURSOS Y/O HERRAMIENTAS PARA LA REALIZACIÓN DE ACTIVIDADES QUE PROMUEVAN LA PROTECCIÓN, PROMOCIÓN Y PREVENCIÓN DE LOS DERECHOS DE LOS ESTUDIANTES DEL PROGRAMA TALENTO MAGDALENA. 5. APOYAR A LA DIRECCIÓN DE DESARROLLO ESTUDIANTIL EN LA RECOPILACIÓN DE LA INFORMACIÓN Y ENTREGA DE INFORMES SOLICITADOS POR EL SUPERVISOR DE LA ORDEN DE LOS AVANCES DEL PROGRAMA TALENTO MAGDALENA. 6. APOYAR A LA DIRECCIÓN DE DESARROLLO ESTUDIANTIL EN LA ORGANIZACIÓN Y PLANEACIÓN DE LAS CARACTERIZACIONES SOCIOECONÓMICAS DE LAS FAMILIAS DE LOS ESTUDIANTES PERTENECIENTES AL PROGRAMA TALENTO MAGDALENA. 7. PRESENTAR INFORME DE LAS CARACTERIZACIONES SOCIOECONÓMICAS DE LAS FAMILIAS DE LOS ESTUDIANTES PERTENECIENTES AL PROGRAMA TALENTO MAGDALENA. 8. INFORMAR AL SUPERVISOR Y/O LA DIRECCIÓN DE DESARROLLO ESTUDIANTIL SOBRE CUALQUIER NOVEDAD PRESENTADA QUE INTERFIERA EN EL DESARROLLO DEL PROGRAMA TALENTO MAGDALENA. 9. APOYAR LA CONSTRUCCIÓN DE UNA BASE DE DATOS DE LOS ESTUDIANTES BENEFICIADOS DEL PROGRAMA TALENTO MAGDALENA Y SUS HOGARES, CON LA FINALIDAD DE CONSTRUIR UNA BASE DE DATOS QUE FACILITE EL DISEÑO, PREPARACIÓN, IMPLEMENTACIÓN Y SEGUIMIENTO DE ACTIVIDADES FOCALIZADAS EN ESTA POBLACIÓN. 10. ASESORAR A LA DIRECCIÓN DE DESARROLLO ESTUDIANTIL EN LAS ACTIVIDADES QUE SE REALICEN EN EL MARCO DE LOS PROCESOS DE SELECCIÓN Y ADMISIÓN DEL PROGRAMA TALENTO MAGDALENA. 11. APOYAR LA DIRECCIÓN DE DESARROLLO ESTUDIANTIL EN EL SEGUIMIENTO ACTIVO DE LOS PLANES DE ACOMPAÑAMIENTO Y SEGUIMIENTO EDUCATIVO, PSICOLÓGICO, ECONÓMICO, ACADÉMICO DEL PROGRAMA TALENTO MAGDALENA. 12. APOYAR LA DIRECCIÓN DE DESARROLLO ESTUDIANTIL EN LA SISTEMATIZACIÓN DE LAS ESTRATEGIAS IMPLEMENTADAS EN EL SISTEMA DEL PROGRAMA TALENTO MAGDALENA. 13. ASISTIR A LAS REUNIONES DE PLANEACIÓN, SEGUIMIENTO Y EVALUACIÓN CONVOCADAS POR EL DIRECTOR(A) DE DESARROLLO ESTUDIANTIL, PREVIO ACUERDO CON EL SUPERVISOR (A) DE LA PRESENTE ORDEN.14. ELABORAR INFORMES SEMESTRALES DE LOS AVANCES DEL PROGRAMA TALENTO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</si>
  <si>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CO1.REQ.6493705</t>
  </si>
  <si>
    <t>OPSP-VAD-0890-2024</t>
  </si>
  <si>
    <t>https://community.secop.gov.co/Public/Tendering/OpportunityDetail/Index?noticeUID=CO1.NTC.6379317&amp;isFromPublicArea=True&amp;isModal=False</t>
  </si>
  <si>
    <t>YESID FABIAN VILORIA MANJARRES</t>
  </si>
  <si>
    <t>LA PRESENTE ORDEN TIENE POR OBJETO: 1. APOYAR EN LA RECEPCIÓN, VERIFICACIÓN Y REVISIÓN DE DOCUMENTOS PRECONTRACTUALES QUE SE REQUIEREN EN CADA CONTRATO Y ORDEN DE SERVICIOS DE MANTENIMIENTO PARA EL GRUPO INTERNO DE SERVICIOS GENERALES. 2. APOYAR EN LA EJECUCIÓN Y SEGUIMIENTO DE PLANES Y PROYECTOS A CARGO DEL GRUPO INTERNO DE SERVICIOS GENERALES. 3. APOYAR EN EL SEGUIMIENTO Y EVALUACIÓN A LAS ACTIVIDADES DESARROLLADAS POR EL GRUPO INTERNO DE SERVICIOS GENERALES. 4. APOYAR LA SUPERVISIÓN TÉCNICA Y FINANCIERA DE CONTRATOS A CARGO DEL RESPONSABLE DEL GRUPO INTERNO DE SERVICIOS GENERALES. 5. APOYAR EN LA ELABORACIÓN Y PREPARACIÓN DE INFORMES SOBRE LAS ACTIVIDADES Y GESTIÓN DEL GRUPO INTERNO DE SERVICIOS GENERALES. 6. APOYAR AL GRUPO INTERNO DE SERVICIOS GENERALES EN LA PLANIFICACIÓN Y COORDINACIÓN DE LOS MANTENIMIENTOS DE LOS DIFERENTES EQUIPOS Y ELEMENTOS QUE ESTÁN A CARGO DE LA DEPENDENCIA JUNTAMENTE CON EL ADMINISTRADOR DE LA PLATAFORMA AMSI Y DE AM. 7. APOYAR EN LA REALIZACIÓN DE INFORMES PERIÓDICOS DE LAS EJECUCIONES DE LOS DIFERENTES CONTRATOS Y ÓRDENES DE SERVICIOS. 8. APOYAR AL GRUPO INTERNO DE SERVICIOS GENERALES EN LA RECEPCIÓN DE FACTURAS EMITIDAS POR EL COBRO DE LOS SERVICIOS DE LOS DIFERENTES CONTRATISTAS EXTERNOS Y APOYAR EN LA VERIFICACIÓN QUE EL SERVICIO COBRADO SEA EL QUE REALMENTE SE RECIBIÓ.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</si>
  <si>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CO1.REQ.6493422</t>
  </si>
  <si>
    <t>OPSP-VAD-0889-2024</t>
  </si>
  <si>
    <t>https://community.secop.gov.co/Public/Tendering/OpportunityDetail/Index?noticeUID=CO1.NTC.6379206&amp;isFromPublicArea=True&amp;isModal=False</t>
  </si>
  <si>
    <t>LUIS ALBERTO BARRIOS MIER</t>
  </si>
  <si>
    <t>CO1.REQ.6493402</t>
  </si>
  <si>
    <t>OAG-VAD-0888-2024</t>
  </si>
  <si>
    <t>https://community.secop.gov.co/Public/Tendering/OpportunityDetail/Index?noticeUID=CO1.NTC.6378857&amp;isFromPublicArea=True&amp;isModal=False</t>
  </si>
  <si>
    <t>ALEJANDRO JAVIER LIZCANO OROZCO</t>
  </si>
  <si>
    <t>CO1.REQ.6493028</t>
  </si>
  <si>
    <t>OAG-VAD-0887-2024</t>
  </si>
  <si>
    <t>https://community.secop.gov.co/Public/Tendering/OpportunityDetail/Index?noticeUID=CO1.NTC.6378625&amp;isFromPublicArea=True&amp;isModal=False</t>
  </si>
  <si>
    <t>MARIA ALEXANDRA MANJARRES MEZA</t>
  </si>
  <si>
    <t>CO1.REQ.6492667</t>
  </si>
  <si>
    <t>OAG-VAD-0886-2024</t>
  </si>
  <si>
    <t>https://community.secop.gov.co/Public/Tendering/OpportunityDetail/Index?noticeUID=CO1.NTC.6378588&amp;isFromPublicArea=True&amp;isModal=False</t>
  </si>
  <si>
    <t>RODEX JAMETH CERVANTES CABARCA</t>
  </si>
  <si>
    <t>LA PRESENTE ORDEN TIENE POR OBJETO: 1. ASESORAR AL GRUPO DE CONTABILIDAD EN EL PROCESO DE PREPARACIÓN Y PRESENTACIÓN DE LAS DIFERENTES DECLARACIONES TRIBUTARIAS (IMPUESTOS NACIONALES Y TERRITORIALES) QUE LE CORRESPONDE PRESENTAR A LA UNIVERSIDAD DEL MAGDALENA. 2. APOYAR EN LA COORDINACIÓN DE LO RELACIONADO CON EL PROCESO DE SOLICITUD DE DEVOLUCIÓN DE IVA, QUE DEBE PRESENTAR LA UNIVERSIDAD ANTE LA DIRECCIÓN DE IMPUESTOS Y ADUANAS NACIONALES – DIAN. 3. ASESORAR AL GRUPO DE CONTABILIDAD EN LA ELABORACIÓN, REVISIÓN, CONCILIACIÓN Y PRESENTACIÓN DE LOS DIFERENTES INFORMES QUE SE DEBEN PRESENTAR A LOS ENTES DE CONTROL (CONTADURÍA GENERAL DE LA NACIÓN, CONTRALORÍA DEPARTAMENTAL DEL MAGDALENA, CONTRALORÍA GENERAL DE LA REPÚBLICA, MINISTERIO DE EDUCACIÓN). 4. APOYAR LA COORDINACIÓN DEL PROCESO DE CONCILIACIÓN DE CARTERA, CON EL GRUPO DE FACTURACIÓN, CRÉDITO Y CARTERA Y CONCILIACIÓN DE LA PROPIEDAD, PLANTA Y EQUIPO. 5. APOYAR AL GRUPO DE CONTABILIDAD EN EL PROCESO DE ACTIVIDADES DE CIERRE MENSUAL. 6. ASESORAR AL GRUPO DE CONTABILIDAD EN LA ELABORACIÓN Y PRESENTACIÓN DE LOS ESTADOS FINANCIEROS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</si>
  <si>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CO1.REQ.6492787</t>
  </si>
  <si>
    <t>OPSP-VAD-0885-2024</t>
  </si>
  <si>
    <t>https://community.secop.gov.co/Public/Tendering/OpportunityDetail/Index?noticeUID=CO1.NTC.6378698&amp;isFromPublicArea=True&amp;isModal=False</t>
  </si>
  <si>
    <t>LA PRESENTE ORDEN TIENE POR OBJETO: 1. APOYAR EN LA COORDINACIÓN DE LA PREPARACIÓN Y PRESENTACIÓN DE LAS DIFERENTES DECLARACIONES TRIBUTARIAS (IMPUESTOS NACIONALES Y TERRITORIALES) QUE CORRESPONDE PRESENTAR A LA UNIVERSIDAD DEL MAGDALENA. 2. ASESORAR AL GRUPO DE CONTABILIDAD Y OFICINA DE TALENTO HUMANO EN LA PROYECCIÓN DEL CÁLCULO DEL PORCENTAJE FIJO DE RETENCIÓN EN LA FUENTE (PROCEDIMIENTO 2). 3. APOYAR EN LA COORDINACIÓN DE LA REVISIÓN DE LA CODIFICACIÓN CONTABLE DE LAS CUENTAS POR PAGAR Y OBLIGACIONES PRESUPUESTALES ELABORADAS PARA PROCESO DE PAGO. 4. APOYAR EN LA COORDINACIÓN DE LA ELABORACIÓN DE ENLACES DE CONTABLES Y CREACIÓN DE CUENTAS CONTABLES. 5. APOYAR EN LA COORDINACIÓN DE LA ELABORACIÓN, REVISIÓN, CONCILIACIÓN Y PRESENTACIÓN DE LOS DIFERENTES INFORMES QUE SE DEBEN ENVIAR A LOS ENTES DE CONTROL (CONTADURÍA GENERAL DE LA NACIÓN, CONTRALORÍA DEPARTAMENTAL DEL MAGDALENA, CONTRALORÍA GENERAL DE LA REPÚBLICA). 6. ASESORAR AL GRUPO DE CONTABILIDAD EN EL PROCESO DE CONCILIACIÓN DE CARTERA, CON EL GRUPO DE FACTURACIÓN, CRÉDITO Y CARTERA Y CONCILIACIÓN DE LA PROPIEDAD, PLANTA Y EQUIPO. 7. APOYAR AL GRUPO DE CONTABILIDAD EN EL PROCESO DE ACTIVIDADES DE CIERRE MENSUAL. 8. ASESORAR AL GRUPO DE CONTABILIDAD EN LA ELABORACIÓN Y PRESENTACIÓN DE LOS ESTADOS FINANCIEROS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</si>
  <si>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CO1.REQ.6493024</t>
  </si>
  <si>
    <t>OPSP-VAD-0884-2024</t>
  </si>
  <si>
    <t>https://community.secop.gov.co/Public/Tendering/OpportunityDetail/Index?noticeUID=CO1.NTC.6379202&amp;isFromPublicArea=True&amp;isModal=False</t>
  </si>
  <si>
    <t>LIANA PATRICIA MACHADO SANABRIA</t>
  </si>
  <si>
    <t>LA PRESENTE ORDEN TIENE POR OBJETO: 1. APOYAR EN EL MANTENIMIENTO Y MEJORA DE LOS PROCEDIMIENTOS, GUÍAS Y DOCUMENTACIÓN DEL PROCESO DE ACREDITACIÓN DENTRO DEL SISTEMA DE GESTIÓN INSTITUCIONAL INTEGRAL ASÍ COMO EN LOS PROCESOS DE AUDITORÍA INTERNA Y AUDITORÍA EXTERNA. 2. APOYAR EN EL ANÁLISIS DE LOS RESULTADOS DE LAS ENCUESTAS SATISFACCIÓN AL USUARIO, SEGUIMIENTO A LOS INDICADORES DEL PROCESO Y FORMULACIÓN DE ACCIONES DE MEJORA A PARTIR DE LOS ANÁLISIS CORRESPONDIENTES. 3.APOYAR EN LA IDENTIFICACIÓN, ANÁLISIS Y VALORACIÓN DE LOS RIESGOS DEL PROCESO DE ACREDITACIÓN, ASÍ COMO EN EL SEGUIMIENTO DE LOS CONTROLES Y ACCIONES DE CONTROL ESTABLECIDAS EN EL MAPA DE RIESGOS DE GESTIÓN Y MAPA DE RIESGOS DE CORRUPCIÓN DEL PROCESO. 4.APOYAR EN LA FORMULACIÓN, SEGUIMIENTO Y REPORTE DE LOS INDICADORES DE LOS PROYECTOS DEL PLAN DE ACCIÓN CONFORME LAS SOLICITUDES DE LA OFICINA ASESORA DE PLANEACIÓN. 5.APOYAR EN LA CUALIFICACIÓN, ACTUALIZACIÓN Y ORIENTACIÓN A LOS MIEMBROS DE LA COMUNIDAD ACADÉMICA QUE REALICEN PROCESOS DE SOLICITUD O RENOVACIÓN DE ACREDITACIÓN EN ALTA CALIDAD NACIONAL ASÍ COMO CERTIFICACIÓN O ACREDITACIÓN INTERNACIONAL DE LOS PROGRAMAS ACADÉMICOS.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</si>
  <si>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CO1.REQ.6492499</t>
  </si>
  <si>
    <t>OPSP-VAD-0883-2024</t>
  </si>
  <si>
    <t>https://community.secop.gov.co/Public/Tendering/OpportunityDetail/Index?noticeUID=CO1.NTC.6379048&amp;isFromPublicArea=True&amp;isModal=False</t>
  </si>
  <si>
    <t>GUSTAVO ADOLFO ARDILA RODRIGUEZ</t>
  </si>
  <si>
    <t>LA PRESENTE ORDEN TIENE POR OBJETO: 1. APOYAR EN LA COORDINACIÓN DE LA CREACIÓN, REVISIÓN Y DEPURACIÓN DE LA BASE DE TERCEROS EN EL SISTEMA DE INFORMACIÓN FINANCIERO – SINAP- . 2. ASESORAR AL GRUPO DE CONTABILIDAD EN EL PROCESO DE GESTIÓN DOCUMENTAL DE LA UNIDAD (RECEPCIÓN Y ARCHIVO DE LAS COMUNICACIONES INTERNAS Y EXTERNAS). 3. APOYAR EN LA COORDINACIÓN CON EL PERSONAL VINCULADO AL GRUPO DE CONTABILIDAD LO REFERENTE AL PROCESO DE RECEPCIÓN, REVISIÓN Y POSTERIOR ENVÍO DE DOCUMENTOS SOPORTE PARA TRÁMITES DE PAGO, PROVENIENTES DE LA DIRECCIÓN FINANCIERA, GRUPO DE PRESUPUESTO Y DEMÁS DEPENDENCIAS. 4. ASESORAR AL GRUPO DE CONTABILIDAD EN LA ELABORACIÓN DEL INFORME DE AVANCE A LOS PLANES DE MEJORAMIENTO SUSCRITOS CON LAS ENTIDADES DE CONTROL QUE CORRESPONDA. 5. ASESORAR AL GRUPO DE CONTABILIDAD EN LA PLANIFICACIÓN, COORDINACIÓN Y EJECUCIÓN DE LAS ACTIVIDADES TENDIENTES A ACTUALIZAR EL SISTEMA DE GESTIÓN DE CALIDAD DEL PROCESO CONTABLE – FINANCIERO. 6. ASESORAR AL GRUPO DE CONTABILIDAD EN LA ADMINISTRACIÓN DEL MAPA DE RIESGO DE PROCESO CONTABLE.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</si>
  <si>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CO1.REQ.6493178</t>
  </si>
  <si>
    <t>OPSP-VAD-0882-2024</t>
  </si>
  <si>
    <t>https://community.secop.gov.co/Public/Tendering/OpportunityDetail/Index?noticeUID=CO1.NTC.6378977&amp;isFromPublicArea=True&amp;isModal=False</t>
  </si>
  <si>
    <t>MILENA PATRICIA TOVAR LUNA</t>
  </si>
  <si>
    <t>LA PRESENTE ORDEN TIENE POR OBJETO: 1. APOYAR EN LA COORDINACIÓN, CENTRALIZACIÓN Y ORGANIZACIÓN DE LA DOCUMENTACIÓN TÉCNICA, LEGAL Y ADMINISTRATIVA DEL ARCHIVO DEL SERVICIO DOCENTE ASISTENCIAL CLÍNICA ODONTOLÓGICA. 2. APOYAR EL RESPALDO FÍSICO Y DIGITAL DE TODA LA DOCUMENTACIÓN DEL ARCHIVO DEL SERVICIO DOCENTE ASISTENCIAL CLÍNICA ODONTOLÓGICA. 3. APOYAR LA GESTIÓN DEL ARCHIVO DE GESTIÓN DEL SERVICIO CONFORME A LA NORMATIVA VIGENTE. 4. APOYAR EN LA DISPONIBILIDAD DE LA INFORMACIÓN DOCUMENTAL QUE LE SEA REQUERIDA PARA LA CORRECTA OPERACIÓN DE LOS PROCESOS DEL SERVICIO. 5. APOYAR EN LA GESTIÓN Y COORDINACIÓN DE LA CUSTODIA DE LOS DOCUMENTOS FÍSICOS Y ELECTRÓNICOS, TÉCNICOS DEL SERVICIO. 6. APOYAR EN LA RECEPCIÓN E INGRESO DE PERSONAL A CLÍNICA, ESTO INCLUYE A PACIENTES, DOCENTES, ESTUDIANTES Y PERSONAL DE APOYO. 7. APOYAR LA ENTREGA DE HISTORIAS CLÍNICAS Y REGISTROS. 8. APOYAR EN LA ORGANIZACIÓN, ACTUALIZACIÓN Y SEGURIDAD DEL ARCHIVO DE HISTORIA CLÍNICA. 9. APOYAR EL REGISTRO DIARIO DE CONSULTAS DE LA CLÍNICA ODONTOLÓGICA. 10. APOYAR EN LA ATENCIÓN DE ESTUDIANTES, DOCENTES Y PÚBLICO EN GENERAL. 11. APOYAR EN LA VERIFICACIÓN DEL BUEN MANEJO DE LOS RECURSOS MATERIALES DE LA CLÍNICA. 12. APOYAR EN LA VERIFICACIÓN DE LA SEGURIDAD, ORDEN Y LIMPIEZA DEL ÁREA DE TRABAJO.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</si>
  <si>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CO1.REQ.6493435</t>
  </si>
  <si>
    <t>OAG-VAD-0881-2024</t>
  </si>
  <si>
    <t>https://community.secop.gov.co/Public/Tendering/OpportunityDetail/Index?noticeUID=CO1.NTC.6379180&amp;isFromPublicArea=True&amp;isModal=False</t>
  </si>
  <si>
    <t>RAFAEL ALBERTO SANCHEZ OVIEDO</t>
  </si>
  <si>
    <t>LA PRESENTE ORDEN TIENE POR OBJETO: 1.) APOYAR EN EL DESARROLLO DE LAS ACTIVIDADES DE LA VICERRECTORIA ACADÉMICA, RELACIONADAS CON LOS PROCEDIMIENTOS GA-P11; GA-P13; GA-P17; GA-P18 Y GA-P19 DEL COMITÉ INTERNO DE ASIGNACIÓN Y RECONOCIMIENTO DE PUNTAJE -CIARP; EN EL PERIODO ACADÉMICO 2024-2, RELACIONADAS CON: A) APOYAR CON LA RECEPCIÓN Y REVISIÓN DE SOLICITUDES REALIZADAS POR LOS DOCENTES PARA LA ASIGNACIÓN DE PUNTOS POR: TITULACIONES, ASCENSO EN EL ESCALAFÓN DOCENTE, ARTÍCULOS, LIBROS, CAPÍTULOS DE LIBRO, PRODUCCIÓN DE VIDEOS CINEMATOGRÁFICOS Y FONOGRÁFICOS, PRODUCCIÓN DE SOFTWARE, OBRAS ARTÍSTICAS, PRODUCCIÓN TÉCNICA, PATENTES, PONENCIAS, PUBLICACIONES IMPRESAS UNIVERSITARIAS, DIRECCIONES DE TESIS, ENTRE OTROS TIPOS DE PRODUCTOS CONTEMPLADOS EN EL DECRETO 1279 DEL 2002. B) APOYAR EN LA ATENCIÓN A PROFESORES HORA CÁTEDRA, FACULTADES, PROGRAMAS, DEPARTAMENTO Y/O CENTRO, QUE REQUIEREN INFORMACIÓN RELACIONADA LAS SOLICITUDES EN TRÁMITE DE CATEGORÍAS. C) APOYAR EN LA BUSQUEDA DE PARES ACADÉMICOS Y TRÁMITES RELACIONADOS CON LA EVALUACIÓN DE PRODUCTOS. D) APOYAR EN EL TRÁMITE DE COMUNICACIONES PARA LA FIRMA DE VICERRECTOR, DIRIGIDAS A LOS DOCENTES, RELACIONADAS CON LAS DECISIONES ADOPTADAS EN EL CIARP. E) APOYAR CON LA REVISIÓN DE HOJAS DE VIDA PARA DETERMINAR LA CATEGORÍA A  PROFESORES HORA CÁTEDRA. F) APOYAR CON LA ELABORACIÓN DE INFORMES PERIÓDICOS DE CATEGORÍAS DE PROFESORES HORA CÁTEDRA EN EL PERIODO ACADÉMICO. 2) REALIZAR INFORMES PERIÓDICOS DERIVADOS DE LAS ACTIVIDADES CONTRACTUALES EN EL PERIODO ACADÉMICO 2024-2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</si>
  <si>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CO1.REQ.6493721</t>
  </si>
  <si>
    <t>OAG-VAD-0880-2024</t>
  </si>
  <si>
    <t>https://community.secop.gov.co/Public/Tendering/OpportunityDetail/Index?noticeUID=CO1.NTC.6379804&amp;isFromPublicArea=True&amp;isModal=False</t>
  </si>
  <si>
    <t>LA PRESENTE ORDEN TIENE POR OBJETO: 1) APOYAR EN EL SEGUIMIENTO A LOS TRÁMITES DE PAGO ANTE LAS OFICINAS DE PRESUPUESTO Y CONTABILIDAD, EN LO QUE REFIERE A ASUNTOS Y ACTIVIDADES ACADÉMICAS DURANTE EL PERÍODO 2024-2. 2) APOYAR CON EL PROCESO DE CONSOLIDACIÓN DE INFORMACIÓN PARA RECONOCER ESTÍMULOS POR CONCEPTO DE PAGO DE INSCRIPCIÓN A LAS PRUEBAS SABER PRO, DURANTE EL PERÍODO 2024-2. 3)  APOYAR EN EL DILIGENCIAMIENTO DE INFORMES PERIÓDICOS REQUERIDOS POR ENTES EXTERNOS Y OTRAS DEPENDENCIAS DE LA INSTITUCIÓN, DURANTE EL PERÍODO 2024-2 4) APOYAR EN LAS SIGUIENTES ACTIVIDADES DEL PROCESO DE ORGANIZACIÓN DE CONVOCATORIAS, SELECCIÓN Y SEGUIMIENTO QUE SE DERIVEN DEL PROGRAMA DE MONITORIAS ACADÉMICAS, DURANTE EL PERÍODO 2024-2: -APOYAR EN LA ELABORACIÓN DE LAS ACTAS DE REUNIONES CONVOCADAS EN EL MARCO DEL PROGRAMA DE MONITORIAS.-APOYAR CON LA REVISIÓN Y ATENCIÓN DEL CORREO ELECTRÓNICO DE MONITORIAS ACADÉMICAS.-APOYAR EN LA ATENCIÓN A LAS INQUIETUDES DE ESTUDIANTES Y DOCENTES SOBRE EL PROCESO DE MONITORIAS.-APOYAR CON EL SEGUIMIENTO AL CUMPLIMIENTO DEL REPORTE DE HORAS POR PARTE DE LOS MONITORES EN EL SISTEMA.-APOYAR EN EL PROCESO RELACIONADO CON EL TRÁMITE DE PAGOS DE HORAS DE MONITORIAS Y DEMÁS ESTIMULOS ACADÉMICOS Y ECONÓMICOS A LOS QUE SON BENEFICIARIOS LOS MONITORES ACADÉMICOS. 5)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</si>
  <si>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CO1.REQ.6493365</t>
  </si>
  <si>
    <t>OPSP-VAD-0879-2024</t>
  </si>
  <si>
    <t>https://community.secop.gov.co/Public/Tendering/OpportunityDetail/Index?noticeUID=CO1.NTC.6379742&amp;isFromPublicArea=True&amp;isModal=False</t>
  </si>
  <si>
    <t>MARIA DE JESUS AMADOR ZEA</t>
  </si>
  <si>
    <t>CO1.REQ.6493774</t>
  </si>
  <si>
    <t>OAG-VAD-0878-2024</t>
  </si>
  <si>
    <t>https://community.secop.gov.co/Public/Tendering/OpportunityDetail/Index?noticeUID=CO1.NTC.6379797&amp;isFromPublicArea=True&amp;isModal=False</t>
  </si>
  <si>
    <t>ANDREA AMORTEGUI SANCHEZ</t>
  </si>
  <si>
    <t>LA PRESENTE ORDEN TIENE POR OBJETO: 1) COORDINAR LAS EXCAVACIONES QUE SE REQUIEREN PARA LA IMPLEMENTACIÓN DEL PLAN DE MANEJO ARQUEOLOGICO. 2) APOYAR LA COORDINACIÓN DE PERSONAL Y LA SUPERVISIÓN DE LA EJECUCIÓN DE EXCAVACIONES ARQUEOLÓGICAS . 3) APOYAR EN LA REDACCIÓN DEL INFORME PARCIAL Y FINAL DEL PMA. 4) APOYAR LA ELABORACIÓN DE LOS DOCUMENTOS DE REGISTRO DE MATERIALES ARQUEOLÓGICOS. 5) ASESORAR Y APOYAR EN LA SOCIALIZACIÓN DE RESULTADOS DEL PMA.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</si>
  <si>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CO1.REQ.6494168</t>
  </si>
  <si>
    <t>OPSP-VAD-0877-2024</t>
  </si>
  <si>
    <t>https://community.secop.gov.co/Public/Tendering/OpportunityDetail/Index?noticeUID=CO1.NTC.6380310&amp;isFromPublicArea=True&amp;isModal=False</t>
  </si>
  <si>
    <t>ALBERTO JOSE MARTINEZ COAS</t>
  </si>
  <si>
    <t>LA PRESENTE ORDEN TIENE POR OBJETO: 1. APOYAR EN LA ORGANIZACIÓN Y DIGITALIZACIÓN DE EXPEDIENTES, DE ACUERDO CON LOS PROCEDIMIENTOS Y DIRECTRICES INSTITUCIONALES.2. APOYAR EN LA RECEPCIÓN, REGISTRO Y ENVÍO DE LAS COMUNICACIONES OFICIALES EXTERNAS ENVIADAS. 3. APOYAR EN LA REALIZACIÓN DE ENVÍOS INSTITUCIONALES. 4. APOYAR EN LA ATENCIÓN DE CONSULTAS RELACIONADAS CON LAS COMUNICACIONES OFICIALES EXTERNAS ENVIADAS. 5.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</si>
  <si>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CO1.REQ.6494192</t>
  </si>
  <si>
    <t>OAG-VAD-0876-2024</t>
  </si>
  <si>
    <t>https://community.secop.gov.co/Public/Tendering/OpportunityDetail/Index?noticeUID=CO1.NTC.6380166&amp;isFromPublicArea=True&amp;isModal=False</t>
  </si>
  <si>
    <t>MONICA MARINA POSADA GUTIERREZ</t>
  </si>
  <si>
    <t>LA PRESENTE ORDEN TIENE POR OBJETO: 1. APOYAR LA ATENCIÓN A TRAVÉS DE LOS DIFERENTES CANALES DE COMUNICACIÓN A LOS APROXIMADAMENTE 900 DOCENTE QUE ATIENDEN UNA POBLACIÓN APROXIMADA DE 120 ESTUDIANTES DIARIAMENTE. 2. APOYAR EN LA ASIGNACIÓN Y SEGUIMIENTO DE LA UTILIZACIÓN DE SALAS DE CONSULTAS POR PARTE DE LOS DOCENTES. 3. APOYAR PARA EL INGRESO DE DOCENTES A LOS CUBÍCULOS ASIGNADOS 4. APOYAR PARA LA ENTREGA DE LA SALA DE AUDIOVISUALES, SEGÚN ASIGNACIÓN EN EL SISTEMA SIARE.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</si>
  <si>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CO1.REQ.6494403</t>
  </si>
  <si>
    <t>OAG-VAD-0875-2024</t>
  </si>
  <si>
    <t>https://community.secop.gov.co/Public/Tendering/OpportunityDetail/Index?noticeUID=CO1.NTC.6378560&amp;isFromPublicArea=True&amp;isModal=False</t>
  </si>
  <si>
    <t>LA PRESENTE ORDEN TIENE POR OBJETO: 1. APOYAR EN LA FORMULACIÓN, EJECUCIÓN, SEGUIMIENTO Y EVALUACIÓN DE PLANES Y PROYECTOS A CARGO DE LA DIRECCIÓN ADMINISTRATIVA Y SUS GRUPOS DE TRABAJO ADSCRITOS. 2. APOYAR EN EL SEGUIMIENTO Y EVALUACIÓN A LAS ACTIVIDADES DESARROLLADAS POR LOS DIFERENTES GRUPOS DE TRABAJO ADSCRITOS A LA DIRECCIÓN ADMINISTRATIVA. 3. APOYAR LA ELABORACIÓN DE INFORMES Y SUMINISTRO DE INFORMACIÓN REQUERIDOS PARA LOS PROCESOS DE ACREDITACIÓN INSTITUCIONAL Y DE PROGRAMAS, ASÍ COMO DE LOS PROCESOS DE REGISTRO CALIFICADO Y CERTIFICACIÓN. 4. APOYAR LA SUPERVISIÓN TÉCNICA Y FINANCIERA DE CONTRATOS A CARGO DEL DIRECTOR ADMINISTRATIVO. 5. APOYAR EN LA REALIZACIÓN DE SONDEOS COMERCIALES PARA LOS PROCESOS DE COMPRA Y ADQUISICIÓN DE SERVICIOS. 6. APOYAR EN LA FORMULACIÓN DE MEJORAS A LOS PROCESOS Y PROCEDIMIENTOS A CARGO DE LA DIRECCIÓN ADMINISTRATIVA. 7. ELABORAR Y PREPARAR INFORMES SOBRE LA GESTIÓN ADMINISTRATIVA Y PROYECTOS DE LA DIRECCIÓN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</si>
  <si>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CO1.REQ.6492452</t>
  </si>
  <si>
    <t>OPSP-VAD-0874-2024</t>
  </si>
  <si>
    <t>https://community.secop.gov.co/Public/Tendering/OpportunityDetail/Index?noticeUID=CO1.NTC.6378234&amp;isFromPublicArea=True&amp;isModal=False</t>
  </si>
  <si>
    <t>DANNA CAROLINA CERVANTES CASTILLO</t>
  </si>
  <si>
    <t>LA PRESENTE ORDEN TIENE POR OBJETO: 1. APOYAR LA SUPERVISIÓN DEL SERVICIO INTEGRAL DE ASEO, CAFETERÍA Y SERVICIOS GENERALES PARA LA UNIVERSIDAD Y SUS SEDES ALTERNAS. 2. REALIZAR RECOMENDACIONES EN CUANTO A SEGURIDAD Y SALUD EN EL TRABAJO EN EL MARCO DEL SERVICIO INTEGRAL DE ASEO, CAFETERÍA Y SERVICIOS GENERALES. 3. APOYAR CON LA VERIFICACIÓN DE LAS ACTIVIDADES QUE EJECUTA EL PERSONAL EN EL MARCO DE LA PRESTACIÓN DEL SERVICIO INTEGRAL DE ASEO, CAFETERÍA Y SERVICIOS GENERALES. 4. APOYAR LA VERIFICACIÓN DE CONDICIONES DE ORDEN Y LIMPIEZA DE LOS DIFERENTES ESPACIOS DE LA UNIVERSIDAD. 5. APOYAR LA ATENCIÓN OPORTUNA A SOLICITUDES POR PARTE DE DEPENDENCIAS O FUNCIONARIOS EN CUANTO A TRASLADOS U ORGANIZACIÓN DE ESPACIOS. 6. APOYAR LA INSPECCIÓN DE EQUIPOS, HERRAMIENTAS Y ELEMENTOS DE PROTECCIÓN PERSONAL CON EL FIN DE IDENTIFICAR ANOMALÍAS Y SOLICITAR SU RESPECTIVO CAMBIO O MANTENIMIENTO. 7. APOYAR EN LA REALIZACIÓN DE SOLICITUDES A LA EMPRESA EN CUANTO A LAS NECESIDADES (HERRAMIENTAS, EQUIPOS, EPP/ BIOSEGURIDAD) QUE SE REQUIERAN PARA LA PRESTACIÓN DEL SERVICIO INTEGRAL DE ASEO, CAFETERÍA Y SERVICIOS GENERALES. 8. APOYAR CON ENTREGA DE FORMATOS DE CONTROL DE ACTIVIDADES SEMANAL.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</si>
  <si>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CO1.REQ.6492812</t>
  </si>
  <si>
    <t>OAG-VAD-0873-2024</t>
  </si>
  <si>
    <t>https://community.secop.gov.co/Public/Tendering/OpportunityDetail/Index?noticeUID=CO1.NTC.6377997&amp;isFromPublicArea=True&amp;isModal=False</t>
  </si>
  <si>
    <t>SHIRLEY MILENA HERRERA LLANES</t>
  </si>
  <si>
    <t>LA PRESENTE ORDEN TIENE POR OBJETO: 1. APOYAR EN LOS PROCESOS ADMINISTRATIVOS CONTRACTUALES DE LA DIRECCIÓN ADMINISTRATIVA, DE LOS GRUPOS DE TRABAJO ADSCRITOS A ESTA Y DEMÁS DEPENDENCIAS QUE FUNJAN COMO UNIDAD GESTORA. 2. APOYAR EN LA REALIZACIÓN DE LOS TRÁMITES QUE CORRESPONDAN PARA LA LEGALIZACIÓN DE CONTRATOS SUSCRITOS POR EL DIRECTOR ADMINISTRATIVO. 3. APOYAR EN LA REMISIÓN DE LOS CONTRATOS AL SUPERVISOR CORRESPONDIENTE. 4. APOYAR EN LA REVISIÓN Y VERIFICACIÓN DE LOS RECIBIDOS A SATISFACCIÓN Y SOPORTES PRESENTADOS POR LOS SUPERVISORES DE CONTRATOS SUSCRITOS POR EL DIRECTOR ADMINISTRATIVO. 5. APOYAR EL ENVÍO A LA DIRECCIÓN FINANCIERA DE LOS DOCUMENTOS PARA TRÁMITE DE PAGO DE CONTRATOS Y REALIZAR SEGUIMIENTO CORRESPONDIENTE. 6. APOYAR EN LA ORGANIZACIÓN DEL ARCHIVO DE CONTRATOS DE LA DIRECCIÓN ADMINISTRATIVA, SEGÚN LAS NORMAS Y LINEAMIENTOS GENERALES E INSTITUCIONALES. 7. APOYAR Y VERIFICAR EL CARGUE Y ACTUALIZACIÓN DE LA INFORMACIÓN PRECONTRACTUAL, CONTRACTUAL Y POS CONTRACTUAL DE LOS CONTRATOS SUSCRITOS POR EL DIRECTOR ADMINISTRATIVO EN LAS PLATAFORMAS SIA OBSERVA, SECOP II Y DEMÁS PLATAFORMAS Y FORMATOS SEGÚN CORRESPONDA. 8. ELABORAR INFORMES Y APOYAR EN EL CONTROL Y EL SEGUIMIENTO SOBRE LA GESTIÓN CONTRACTUAL DE LA DIRECCIÓN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</si>
  <si>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CO1.REQ.6492427</t>
  </si>
  <si>
    <t>OPSP-VAD-0872-2024</t>
  </si>
  <si>
    <t>https://community.secop.gov.co/Public/Tendering/OpportunityDetail/Index?noticeUID=CO1.NTC.6378217&amp;isFromPublicArea=True&amp;isModal=False</t>
  </si>
  <si>
    <t>DIDIER TRUJILLO HOYOS</t>
  </si>
  <si>
    <t>LA PRESENTE ORDEN TIENE POR OBJETO: 1. APOYAR EN EL DESARROLLO DE COMPONENTES SOFTWARE EN TECNOLOGÍAS NETCORE, JAVASCRIPT, ANGULAR, HACIENDO USO DE PATRONES DE DISEÑO. 2. APOYAR EN EL MODELAMIENTO DE BASES DE DATOS RELACIONALES QUE SOPORTEN LOS PROCESOS DE LOS SISTEMAS DE LA DIRECCIÓN CURRICULAR 3. APOYAR EN LA IMPLEMENTACIÓN DE PRINCIPIOS SOLID 4. APOYAR EN LA IMPLEMENTACIÓN DE CONTROL DE CÓDIGO FUENTE DE LOS PRODUCTOS SOFTWARE DESARROLLADOS 5. APOYAR EN EL PROCESO DE OPTIMIZACIÓN DE SENTENCIAS SQL EN SQL SERVER.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</si>
  <si>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CO1.REQ.6492243</t>
  </si>
  <si>
    <t>OPSP-VAD-0871-2024</t>
  </si>
  <si>
    <t>https://community.secop.gov.co/Public/Tendering/OpportunityDetail/Index?noticeUID=CO1.NTC.6377752&amp;isFromPublicArea=True&amp;isModal=False</t>
  </si>
  <si>
    <t>JENNIFFER IVONNE GUZMAN CAMACHO</t>
  </si>
  <si>
    <t>CO1.REQ.6491899</t>
  </si>
  <si>
    <t>OPSP-VAD-0870-2024</t>
  </si>
  <si>
    <t>https://community.secop.gov.co/Public/Tendering/OpportunityDetail/Index?noticeUID=CO1.NTC.6377909&amp;isFromPublicArea=True&amp;isModal=False</t>
  </si>
  <si>
    <t>ELVIRA OLGA TORREGROZA CABARCAS</t>
  </si>
  <si>
    <t>LA PRESENTE ORDEN TIENE POR OBJETO: 1. APOYAR EN EL RECIBO, REGISTRO, RADICACIÓN, DIGITALIZACIÓN Y ENVÍO A LAS DEPENDENCIAS ACADÉMICO ADMINISTRATIVAS LAS COMUNICACIONES OFICIALES EXTERNAS RECIBIDAS EN LA VENTANILLA DEL BLOQUE ADMINISTRATIVO DE LA UNIVERSIDAD Y LA CUENTA INSTITUCIONAL DEL GRUPO DE GESTIÓN DOCUMENTAL. 2. APOYAR EN EL RECIBO, REGISTRO, DIGITALIZACIÓN Y ENVÍO DE LOS DOCUMENTOS Y SOBRES RECIBIDOS EN LA VENTANILLA DEL EDIFICIO ADMINISTRATIVO ROQUE MORELLI ZÁRATE. 3. APOYAR EN LA ATENCIÓN A LOS USUARIOS A TRAVÉS DE LOS DISTINTOS CANALES DE ATENCIÓN DISPONIBLES. 4. APOYAR LA ELABORACIÓN DEL INFORME DE SOLICITUDES DE ACCESO A LA INFORMACIÓN PÚBLICA, EN EL MARCO DE LA LEY DE TRANSPARENCIA Y ACCESO A LA INFORMACIÓN. 5. APOYAR EN LA ACTUALIZACIÓN DE LA DOCUMENTACIÓN DEL PROCESO DE GESTIÓN DOCUMENTAL. 6. ELABORAR INFORMES RELACIONADOS CON EL PROCESO DE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</si>
  <si>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CO1.REQ.6491865</t>
  </si>
  <si>
    <t>OPSP-VAD-0869-2024</t>
  </si>
  <si>
    <t>https://community.secop.gov.co/Public/Tendering/OpportunityDetail/Index?noticeUID=CO1.NTC.6377812&amp;isFromPublicArea=True&amp;isModal=False</t>
  </si>
  <si>
    <t>WENDY PAOLA MERCADO RODRIGUEZ</t>
  </si>
  <si>
    <t>LA PRESENTE ORDEN TIENE POR OBJETO: 1-APOYAR CON LA ACTUALIZACIÓN Y REVISIÓN DE LOS DOCUMENTOS DEL PROCESO DE GESTIÓN ACADÉMICA (FORMATOS, GUÍAS, INSTRUCTIVOS Y PROCEDIMIENTOS EN EL SISTEMA COGUI) 2.- APOYAR EN EL PROCESO DE REVISIÓN, SEGUIMIENTO Y CONSOLIDACIÓN DEL PLAN DE TRABAJO DOCENTE - PTD- PLANTA Y OCASIONALES DE UNIMAGDALENA. 3- APOYAR EN EL PROCESO DE REVISIÓN, SEGUIMIENTO Y CONSOLIDACIÓN DE INFORMACIÓN PARA EL TRÁMITE DE PAGO DE LA BONIFICACIÓN NO CONSTITUTIVA DE SALARIO A FUNCIONARIOS ADMINISTRATIVOS Y DOCENTES DE PLANTA DE UNIMAGDALENA, POR LAS ACTIVIDADES ACADÉMICAS DESARROLLADAS EN LA MODALIDAD DE CÁTEDRA 4- APOYAR EN LA ELABORACIÓN DE ACTOS ADMINISTRATIVOS RELACIONADOS CON LA VINCULACIÓN DE PROFESORES POR HORA CÁTEDRA. 5-APOYAR EN EL ROL DE ADMINISTRACIÓN DE CONTRATOS DE LA PLATAFORMA SIGEP 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</si>
  <si>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CO1.REQ.6491763</t>
  </si>
  <si>
    <t>OPSP-VAD-0868-2024</t>
  </si>
  <si>
    <t>https://community.secop.gov.co/Public/Tendering/OpportunityDetail/Index?noticeUID=CO1.NTC.6377373&amp;isFromPublicArea=True&amp;isModal=False</t>
  </si>
  <si>
    <t>KEVIN DAVID DAZA MONTENEGRO</t>
  </si>
  <si>
    <t>LA PRESENTE ORDEN TIENE POR OBJETO: 1) APOYAR LA REVISIÓN DE LOS DOCUMENTOS SOPORTES QUE SON ENVIADOS AL GRUPO DE CONTABILIDAD, QUE HACEN PARTE DE TRÁMITES DE PAGO A LOS DIFERENTES PROVEEDORES DE BIENES Y SERVICIOS CONTRATADOS CON RECURSOS PROVENIENTES DEL SISTEMA GENERAL DE REGALÍAS. 2) APOYAR EN LA RADICACIÓN DE LAS CUENTAS POR PAGAR, UNA VEZ CULMINA SU ETAPA DE REVISIÓN; TANTO EN EL SISTEMA DE INFORMACIÓN FINANCIERO DE LA UNIVERSIDAD DEL MAGDALENA (SINAP) COMO EN EL SISTEMA DE PAGOS Y GIROS DE REGALÍAS SPGR DEL MINISTERIO DE HACIENDA. 3) APOYAR EN LA RADICACIÓN DE LAS OBLIGACIONES PRESUPUESTALES, UNA VEZ CULMINA SU ETAPA DE REVISIÓN; TANTO EN EL SISTEMA DE INFORMACIÓN FINANCIERO DE LA UNIVERSIDAD DEL MAGDALENA (SINAP) COMO EN EL SISTEMA DE PAGOS Y GIROS DE REGALÍAS SPGR DEL MINISTERIO DE HACIENDA. 4) REVISAR EN CONJUNTO CON EL PROFESIONAL ESPECIALIZADO DEL GRUPO DE CONTABILIDAD, LA CODIFICACIÓN DE LOS MODELOS CONTABLES DEL SINAP QUE SEAN UTILIZADOS EN LA ELABORACIÓN DE CUENTAS POR PAGAR Y OBLIGACIONES PRESUPUESTALES REFERENTES AL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</si>
  <si>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CO1.REQ.6491903</t>
  </si>
  <si>
    <t>OPSP-VAD-0867-2024</t>
  </si>
  <si>
    <t>https://community.secop.gov.co/Public/Tendering/OpportunityDetail/Index?noticeUID=CO1.NTC.6377169&amp;isFromPublicArea=True&amp;isModal=False</t>
  </si>
  <si>
    <t>BRIAN JOSE DE LEON MARQUEZ</t>
  </si>
  <si>
    <t>LA PRESENTE ORDEN TIENE POR OBJETO: 1. EFECTUAR LA INCLUSIÓN DE DOCUMENTOS CONTRACTUALES EXPEDIDOS POR LA VICERRECTORIA ADMINISTRATIVA EN LAS PLATAFORMAS SIA OBSERVA Y SECOP II. 2. APOYAR EN LA DIGITALIZACIÓN DE LOS DOCUMENTOS DE LOS PROCESOS CONTRACTUALES EXPEDIDOS POR LA VICERRECTORÍAADMINISTRATIVA. 3. APOYAR EL TRÁMITE DE LA NOTIFICACIÓN DE LOS ACTOS ADMINISTRATIVOS A LA OFICINA DE PRESUPUESTO PARA LA ELABORACIÓN DE LOS REGISTROS PRESUPUESTALES. 4. DILIGENCIAR OPORTUNAMENTE LOS DATOS REQUERIDOS EN INFORMES DE CONTRATACIÓN 5. GESTIONAR LA CONSOLIDACIÓN Y PRESENTACION DEL REPORTE ACUMULATIVO DE LOS PROYECTOS DE REGALIAS EJECUTADOS POR LAS VICERRECTORIAS DE LA UNIVERSIDAD A LA CONTRALORÍA GENERAL DE LA REPUBLICA, SEGÚN LOS LINEAMIENTOS ESTABLECIDOS EN EL PORTAL CAS.CONTRALORIA.GOV.CO. 6. REMITIR A LA DIRECCION FINANCIERA LOS DOCUMENTOS CONTRACTUALES QUE LOS INTERVENTORES HAYAN PRESENTADO PARA REALIZAR LOS PAGOS DE LOS CONTRATOS EXPEDIDOS POR LA VICERRECTORIA PREVIA REVISION DE QUE CUMPLAN CON LOS REQUISITOS DEL SISTEMA DE GESTION DE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</si>
  <si>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CO1.REQ.6491555</t>
  </si>
  <si>
    <t>OPSP-VAD-0866-2024</t>
  </si>
  <si>
    <t>https://community.secop.gov.co/Public/Tendering/OpportunityDetail/Index?noticeUID=CO1.NTC.6373901&amp;isFromPublicArea=True&amp;isModal=False</t>
  </si>
  <si>
    <t>CRISTIAN ALBERTO MERIÑO SEGRERA</t>
  </si>
  <si>
    <t>LA PRESENTE ORDEN TIENE POR OBJETO: 1. EMITIR LOS CONCEPTOS Y RESOLVER LAS CONSULTAS DE TIPO JURÍDICO EN TODAS LAS ÁREAS DEL DERECHO QUE LE SEAN SOLICITADOS. 2. RESOLVER LAS PETICIONES QUE LE HAGAN A LA UNIVERSIDAD DEL MAGDALENA DENTRO DE LOS PLAZOS Y/O TÉRMINOS ESTABLECIDOS EN LA LEY, QUE LE SEAN TRASLADADAS POR PARTE DEL RECTOR, EL JEFE DE LA OFICINA ASESORA JURÍDICA DE LA UNIVERSIDAD. 3. HACER LOS SEGUIMIENTOS REQUERIDOS A LAS PETICIONES QUE LE HAGAN A LA UNIVERSIDAD DEL MAGDALENA DENTRO DE LOS PLAZOS Y/O TÉRMINOS ESTABLECIDOS EN LA LEY, QUE LE SEAN TRASLADADAS. 4. PROYECTAR Y REVISAR LAS ACTUACIONES ADMINISTRATIVAS QUE LE SEAN ASIGNADOS. 5. HACER LOS SEGUIMIENTOS REQUERIDOS A LOS ACTOS ADMINISTRATIVOS QUE LE SEAN ASIGNADOS. 6. APOYAR EN LA REVISIÓN EN LA PLATAFORMA DEL GEDOCO Y SIGEP II DE LOS DOCUMENTOS PRECONTRACTUALES NECESARIOS PARA LA ELABORACIÓN DE ÓRDENES DE SERVICIOS PROFESIONALES Y DE APOYO A LA GESTIÓN DEL VICERRECTOR ADMINISTRATIVO Y/O DIRECTOR ADMINISTRATIVO. 7. APOYAR EN LA REVISIÓN DE LOS DOCUMENTOS PARA TRÁMITE DE LIQUIDACIÓN DE HONORARIOS DE ÓRDENES DE PRESTACIÓN DE SERVICIOS PROFESIONALES Y DE APOYO A LA GESTIÓN DE LA VICERRECTORÍA ADMINISTRATIVA Y DIRECCIÓN ADMINISTRATIVA. 8. APOYAR EN LA REVISIÓN DE LA INFORMACIÓN CONTRACTUAL CARGADA EN LAS PLATAFORMAS DEL SIA OBSERVA- AUDITORIA, SIGEP II Y SECOP II POR LOS DIFERENTES ORDENADORES DEL GASTO DELEGADOS.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</si>
  <si>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CO1.REQ.6487972</t>
  </si>
  <si>
    <t>OPSP-VAD-0865-2024</t>
  </si>
  <si>
    <t>https://community.secop.gov.co/Public/Tendering/OpportunityDetail/Index?noticeUID=CO1.NTC.6373825&amp;isFromPublicArea=True&amp;isModal=False</t>
  </si>
  <si>
    <t>TISSIANA JULIETH RODRIGUEZ ORTIZ</t>
  </si>
  <si>
    <t>LA PRESENTE ORDEN TIENE POR OBJETO: 1. APOYAR EN LAS ACTIVIDADES DE ORGANIZACIÓN DE LAS CEREMONIAS DE GRADUACIÓN COLECTIVAS Y ESPECIALES DE PREGRADO PRESENCIAL, A DISTANCIA Y POSTGRADOS. 2. APOYAR EN LAS ACTIVIDADES DE AUTENTICACIÓN DE CONTENIDOS PROGRAMÁTICOS. 3. APOYAR EN LA REMISIÓN DEL LISTADO DE LOS GRADUADOS QUE SE REPORTAN ANTE LAS ENTIDADES PERTINENTES PARA LA EXPEDICIÓN DE TARJETAS PROFESIONALES.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</si>
  <si>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CO1.REQ.6487960</t>
  </si>
  <si>
    <t>OAG-VAD-0864-2024</t>
  </si>
  <si>
    <t>https://community.secop.gov.co/Public/Tendering/OpportunityDetail/Index?noticeUID=CO1.NTC.6373562&amp;isFromPublicArea=True&amp;isModal=False</t>
  </si>
  <si>
    <t>HERNANDO JUNIOR BRAVO LLANOS</t>
  </si>
  <si>
    <t>CO1.REQ.6488082</t>
  </si>
  <si>
    <t>OAG-VAD-0863-2024</t>
  </si>
  <si>
    <t>https://community.secop.gov.co/Public/Tendering/OpportunityDetail/Index?noticeUID=CO1.NTC.6373807&amp;isFromPublicArea=True&amp;isModal=False</t>
  </si>
  <si>
    <t>LILIANA ESTHER CARDONA PERTUZ</t>
  </si>
  <si>
    <t>LA PRESENTE ORDEN TIENE POR OBJETO: 1. APOYAR AL GRUPO INTERNO DE SERVICIOS GENERALES EN LA ATENCIÓN A LOS USUARIOS A TRAVES DE LOS DIFERENTES MEDIOS DISPONIBLE. 2. APOYAR AL GSG EN LOS REGISTROS DE LOS MANTENIMIENTOS, CONSUMO DE COMBUSTIBLES, AGUA DEL CAMPUS Y SUS SEDES ALTERNAS; VEHÍCULOS SOLICITADOS Y SALIDAS DE PRÁCTICAS ACADÉMICAS, 3. APOYAR AL GSG EN LOS REGISTROS DE LOS GASTOS DE CAJA MENOR, GASTOS EN MANTENIMIENTOS REALIZADOS POR FERRETERÍA, CONSUMOS DE AGUA DE TODAS LAS SEDES Y GASTOS POR SERVICIOS PÚBLICOS, 4. APOYAR AL GSG EN LA REALIZACIÓN DE INFORMES PARA GASTOS DE AUSTERIDAD, GREENMETRIC Y AUDITORÍAS TANTO INTERNAS COMO EXTERNAS, 5. APOYAR AL GSG CON REGISTROS DIARIOS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RECIBIERON Y QUE NO SE PUDIERON ATENDER OPORTUNAMENTE.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</si>
  <si>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CO1.REQ.6488066</t>
  </si>
  <si>
    <t>OAG-VAD-0862-2024</t>
  </si>
  <si>
    <t>https://community.secop.gov.co/Public/Tendering/OpportunityDetail/Index?noticeUID=CO1.NTC.6373687&amp;isFromPublicArea=True&amp;isModal=False</t>
  </si>
  <si>
    <t>YASMERYS CRUZ RODRIGUEZ NOGUERA</t>
  </si>
  <si>
    <t>LA PRESENTE ORDEN TIENE POR OBJETO: 1. ASESORAR Y APOYAR LA COORDINACIÓN DE LAS RELACIONES INTERNAS Y EXTERNAS DEL CONSULTORIO JURÍDICO Y CENTRO DE CONCILIACIÓN. 2. APOYAR LA PLANEACIÓN CON EL DIRECTOR, COORDINADORES DOCENTES ASESORES DE ÁREA, MONITORES Y ESTUDIANTES, DE LAS ACTIVIDADES ACADÉMICAS DE INVESTIGACIÓN Y DE EXTENSIÓN DEL CONSULTORIO JURÍDICO Y CENTRO DE CONCILIACIÓN. 3. APOYAR EN EL ESTABLECIMIENTO DE LOS CRITERIOS PARA LA FIJACIÓN DE LOS TURNOS QUE DEBAN CUMPLIR LOS ESTUDIANTES DEL CONSULTORIO JURÍDICO Y CENTRO DE CONCILIACIÓN Y EL REPARTO DE LOS CASOS. 4. INFORMAR A LOS ESTUDIANTES SOBRE LAS POLÍTICAS ADOPTADAS PARA EL DESARROLLO DEL CONSULTORIO JURÍDICO Y CENTRO DE CONCILIACIÓN. 5. APOYAR EN EL DISEÑO Y REALIZACIÓN DE ACTIVIDADES QUE BUSQUEN CAPACITAR A ESTUDIANTES, DOCENTES, DIRECTIVOS Y DEMÁS MIEMBROS DE LA COMUNIDAD ACADÉMICA. 6. ASESORAR Y APOYAR LA RESPUESTA A LAS SOLICITUDES INTERNAS O EXTERNAS PRESENTADAS FRENTE A ASUNTOS DE COMPETENCIA DEL CONSULTORIO JURÍDICO Y CENTRO DE CONCILIACIÓN. 7. APOYAR LA CELEBRACIÓN DE CONVENIOS DE COOPERACIÓN CON ENTIDADES DE ORDEN PÚBLICO Y LOS TRÁMITES INDISPENSABLES PARA SU SUSCRIPCIÓN. 8. ASESORAR Y APOYAR EN LA CALIFICACIÓN EN ASOCIO CON LOS DOCENTES ASESORES DE ÁREA DEL CONSULTORIO JURÍDICO, A LOS ESTUDIANTES QUE CURSEN DICHA PRÁCTICA CON BASE EN LOS INFORMES, CONCEPTOS, ACCIONES JUDICIALES O ADMINISTRATIVAS ELABORADAS Y/O PRESENTADAS, CONCEPTOS, DILIGENCIAMIENTO DE CONSULTAS, ASISTENCIAS A BRIGADAS Y CAPACITACIONES QUE INVOLUCREN AL CONSULTORIO JURÍDICO Y CENTRO DE CONCILIACIÓN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</si>
  <si>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CO1.REQ.6487828</t>
  </si>
  <si>
    <t>OPSP-VAD-0861-2024</t>
  </si>
  <si>
    <t>https://community.secop.gov.co/Public/Tendering/OpportunityDetail/Index?noticeUID=CO1.NTC.6373441&amp;isFromPublicArea=True&amp;isModal=False</t>
  </si>
  <si>
    <t>IAN ANDRES BERMUDEZ VELEZ</t>
  </si>
  <si>
    <t>LA PRESENTE ORDEN TIENE POR OBJETO: 1. APOYAR AL GRUPO INTERNO DE SERVICIOS GENERALES EN LA PLANIFICACIÓN Y COORDINACIÓN DE LOS MANTENIMIENTOS DE LOS DIFERENTES EQUIPOS Y ELEMENTOS QUE ESTÁN A CARGO DE LA DEPENDENCIA, CONJUNTAMENTE CON EL ADMINISTRADOR DE LA PLATAFORMA AMSI Y DE AM. 2. APOYAR AL GRUPO INTERNO DE SERVICIOS GENERALES EN LA RECEPCIÓN Y VERIFICACIÓN DE LA DOCUMENTACIÓN QUE SE REQUIERE EN CADA CONTRATO Y ORDEN DE SERVICIOS DE MANTENIMIENTO QUE DEBA SER SUPERVISADA POR EL RESPONSABLE DE GRUPO. 3. APOYAR AL GRUPO INTERNO DE SERVICIOS GENERALES EN LA REALIZACIÓN DE INFORMES PERIÓDICOS DE LAS EJECUCIONES DE LOS DIFERENTES CONTRATOS Y ÓRDENES DE SERVICIOS. 4. APOYAR AL GRUPO INTERNO DE SERVICIOS GENERALES EN EL RECIBO DE FACTURAS EMITIDAS POR EL COBRO DE LOS SERVICIOS DE LOS DIFERENTES CONTRATISTAS EXTERNOS Y APOYAR EN LA VERIFICACIÓN QUE SE COBRE EL SERVICIO QUE REALMENTE SE REALIZÓ. 5. APOYAR AL GRUPO INTERNO DE SERVICIOS GENERALES EN LOS SEGUIMIENTOS DE LOS PROYECTOS DEL PLAN DE ACCIÓN Y DEMÁS PROCEDIMIENTOS DE LA GESTIÓN ADMINISTRATIVA REFERENTES AL SISTEMA INTEGRADO DE CALIDAD, ASÍ COMO LA DOCUMENTACIÓN DE LAS ACCIONES DE MEJORA, PREVENTIVAS Y CORRECTIVAS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</si>
  <si>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CO1.REQ.6487649</t>
  </si>
  <si>
    <t>OPSP-VAD-0860-2024</t>
  </si>
  <si>
    <t>https://community.secop.gov.co/Public/Tendering/OpportunityDetail/Index?noticeUID=CO1.NTC.6373273&amp;isFromPublicArea=True&amp;isModal=False</t>
  </si>
  <si>
    <t>DAVID MANUEL LOBELO VALENCIA</t>
  </si>
  <si>
    <t>LA PRESENTE ORDEN TIENE POR OBJETO: 1. APOYAR AL GRUPO INTERNO DE SERVICIOS GENERALES EN LA SUPERVISIÓN DE ESPACIOS FÍSICOS DE LAS SEDE ALTERNA, CERES DE PIVIJAY, MAGDALENA. 2. APOYAR AL GSG EN LAS APERTURAS DE SALONES Y ÁREAS ADMINISTRATIVAS DE ESA SEDE. 3. APOYAR AL GSG EFECTUANDO REPORTES DE ANOMALÍAS EN LOS ESPACIOS FÍSICOS DESCRITOS Y APOYAR EN ORIENTACIONES LOCATIVAS A FUNCIONARIOS Y CONTRATISTAS DE LA UNIVERSIDAD CUANDO HAYA LA NECESIDAD. 4. APOYAR AL GSG EN LA REALIZACIÓN DE RONDAS A TODOS LOS ESPACIOS DE LAS SEDE ALTERNA DE PIVIJAY PARA VERIFICAR SUS CONDICIONES Y ESTADOS. 5.APOYAR AL GSG EN LA ALERTA SOBRE PERSONAS EXTRAÑAS QUE SE ENCUENTREN EN LOS ALREDEDORES DE LAS SEDE DESCRITA, E INFORMAR A SU SUPERVISOR INMEDIATO. 6. APOYAR EN LA ATENCIÓN LOS REQUERIMIENTOS DE LOS FUNCIONARIOS DE LA UNIVERSIDAD PARA FACILITAR EL CABAL DESARROLLO DE LAS ACTIVIDADES ACADÉMICAS Y ADMINISTRATIVAS. 7. APOYAR EN EL CONTROL Y REPORTAR EN MINUTAS, FORMATOS O GUÍAS, EL MOVIMIENTO DE LOS BIENES DE LA SEDE.8.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</si>
  <si>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CO1.REQ.6487804</t>
  </si>
  <si>
    <t>OAG-VAD-0859-2024</t>
  </si>
  <si>
    <t>https://community.secop.gov.co/Public/Tendering/OpportunityDetail/Index?noticeUID=CO1.NTC.6373067&amp;isFromPublicArea=True&amp;isModal=False</t>
  </si>
  <si>
    <t>OLIVER JOSE GREGORIO OROZCO SANJUANELO</t>
  </si>
  <si>
    <t>LA PRESENTE ORDEN TIENE POR OBJETO: 1) BRINDAR ASESORÍA Y ORIENTACIÓN EN MATERIA JURÍDICA EN EL ÁREA DE CONTRATACIÓN AL VICERRECTOR ADMINISTRATIVO DE LA UNIVERSIDAD. 2) APOYAR O REALIZAR LOS PROCESOS DE SELECCIÓN DE CONTRATISTAS DE BIENES O SERVICIOS QUE SE REQUIERAN EN LA VICERRECTORÍA ADMINISTRATIVA DE CONFORMIDAD CON EL ESTATUTO DE CONTRATACIÓN DE LA UNIVERSIDAD. 3) ASESORAR, ASISTIR O APOYAR JURÍDICAMENTE Y RESOLVER CONSULTAS DE TIPO JURÍDICO EN MATERIA CONTRACTUAL, QUE LE SEAN SOLICITADAS POR PARTE DEL RECTOR O EL VICERRECTOR ADMINISTRATIVO DE UNIMAGDALENA. 4) ELABORAR MINUTAS PARA ORDENES, CONTRATOS, CONVENIOS, PROCESOS DE CONVOCATORIAS Y DEMÁS QUE REQUIERA UNIMAGDALENA Y QUE SEAN SOLICITADOS POR EL RECTOR Y/O EL VICERRECTOR ADMINISTRATIVO. 5) BRINDAR ACOMPAÑAMIENTO Y/O HACER SEGUIMIENTO A PROCESOS PRECONTRACTUALES, CONTRACTUALES Y POSCONTRACTUALES EN ADQUISICIÓN DE BIENES O SERVICIOS DE LOS PROYECTOS DE REGALÍAS QUE ESTÉN A CARGO DEL VICERRECTOR ADMINISTRATIVO DE LA DE LA UNIVERSIDAD DEL MAGDALENA. 6) BRINDAR ASESORÍA EN MATERIA DE CONTRATACIÓN EN LAS ETAPAS PRE CONTRACTUAL, CONTRACTUAL Y POSCONTRACTUAL A LOS INTEGRANTES Y DIRECTORES DE LOS GRUPOS A CARGO DE EJECUTAR LOS RECURSOS DE LOS PROYECTOS DE REGALÍAS QUE ESTÉN A CARGO DEL VICERRECTOR ADMINISTRATIVO DE LA UNIVERSIDAD. 7) FUNDAMENTAR JURÍDICAMENTE LA ELABORACIÓN Y REVISIÓN DE LOS ACTOS ADMINISTRATIVOS QUE SE REQUIERAN EXPEDIR POR EL DESPACHO DEL VICERRECTOR ADMINISTRATIVOS EN VIRTUD DE DELEGACIONES ADMINISTRATIVAS. 8) PROYECTAR LOS CONCEPTOS JURÍDICOS QUE TENGAN RELACIÓN CON EL ÁMBITO DE COMPETENCIA DE LA VICERRECTORÍA ADMINISTRATIVA. 9) ASESORAR Y ACOMPAÑAR AL VICERRECTOR ADMINISTRATIVO EN LOS PROCESOS ADMINISTRATIVOS A QUE HAYA LUGAR, CON EL FIN DE LOGRAR LOS FINES DE LA CONTRATACIÓN. 10) PARTICIPAR EN LAS REUNIONES A LAS QUE SEA CONVOCADO POR LAS VICERRECTORÍAS DE LA UNIVERSIDAD PARA ASESORAR EN TEMAS JURÍDICOS Y CONTRACTUALES. 11) APOYAR A LOS PROFESIONALES DE LA VICERRECTORÍA ADMINISTRATIVA EN LA SUPERVISIÓN DE LAS ORDENES O CONTRATOS QUE SE LES ASIGNEN. 12) CUMPLIR CON LOS PROCEDIMIENTOS DEL PROCESO GESTIÓN JURÍDICA DEL SISTEMA DE GESTIÓN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</si>
  <si>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CO1.REQ.6487621</t>
  </si>
  <si>
    <t>OPSP-VAD-0858-2024</t>
  </si>
  <si>
    <t>https://community.secop.gov.co/Public/Tendering/OpportunityDetail/Index?noticeUID=CO1.NTC.6372991&amp;isFromPublicArea=True&amp;isModal=False</t>
  </si>
  <si>
    <t>FABIAN DE JESUS RAMIREZ NUÑEZ</t>
  </si>
  <si>
    <t>LA PRESENTE ORDEN TIENE POR OBJETO: 1. APOYAR EN LA RECEPCIÓN, REVISIÓN Y ELABORACIÓN DE CERTIFICADOS DE DISPONIBILIDAD PRESUPUESTAL, 2. APOYAR EN EL RECEPCIÓN, REVISIÓN Y ELABORACIÓN DE ADICIONALES A CERTIFICADOS DE DISPONIBILIDAD PRESUPUESTAL, 3, APOYAR EN LA RECEPCIÓN, REVISIÓN Y ELABORACIÓN DE DISMINUCIONES A CERTIFICADOS DE DISPONIBILIDAD PRESUPUESTAL, 4. APOYAR EN LA RECEPCIÓN, REVISIÓN Y ELABORACIÓN DE COMPROMISOS PRESUPUESTALES, 5. APOYAR EN LA RECEPCIÓN, REVISIÓN Y ELABORACIÓN DE ADICIONES A COMPROMISOS PRESUPUESTALES, 6. APOYAR EN LA RECEPCIÓN, REVISIÓN Y ELABORACIÓN DE DISMINUCIONES DE COMPROMISOS PRESUPUESTALES, TODAS ESTAS ACTIVIDADES SE DESARROLLARÁN EN EL SISTEMA DE INFORMACIÓN FINANCIERO SINAP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</si>
  <si>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CO1.REQ.6487340</t>
  </si>
  <si>
    <t>OPSP-VAD-0857-2024</t>
  </si>
  <si>
    <t>https://community.secop.gov.co/Public/Tendering/OpportunityDetail/Index?noticeUID=CO1.NTC.6372913&amp;isFromPublicArea=True&amp;isModal=False</t>
  </si>
  <si>
    <t>VICTOR ALBERTO LARA MARTINEZ</t>
  </si>
  <si>
    <t>CO1.REQ.6487122</t>
  </si>
  <si>
    <t>OAG-VAD-0856-2024</t>
  </si>
  <si>
    <t>https://community.secop.gov.co/Public/Tendering/OpportunityDetail/Index?noticeUID=CO1.NTC.6372980&amp;isFromPublicArea=True&amp;isModal=False</t>
  </si>
  <si>
    <t>GERDA PATRICIA BARROS NIETO</t>
  </si>
  <si>
    <t>LA PRESENTE ORDEN TIENE POR OBJETO: 1. APOYAR AL GRUPO INTERNO DE CONTRATACIÓN EN LA ELABORACIÓN DE LOS INFORMES PERIÓDICOS QUE SE REQUIERAN PARA PUBLICACIÓN EN LA PÁGINA WEB INSTITUCIONAL EN EL MICROSITIO DE “TRANSPARENCIA Y ACCESO A LA INFORMACIÓN PÚBLICA”, ASÍ COMO LOS QUE REQUIERA LA CONTRALORÍA GENERAL DE LA REPUBLICA Y DEL MAGDALENA CON RESPECTO A LAS ORDENES Y/O CONTRATOS QUE SUSCRIBA EL VICERRECTOR ADMINISTRATIVO Y EL DIRECTOR ADMINISTRATIVO. 2. APOYAR AL GRUPO INTERNO DE CONTRATACIÓN EN EL CARGUE DE INFORMACIÓN A LA PLATAFORMA DEL SECOP I Y II DE TODOS LOS PROCESOS DE CONTRATACIÓN QUE ADELANTE LA UNIVERSIDAD A TRAVÉS DE LA VICERRECTORÍA ADMINISTRATIVA Y/O DIRECCIÓN ADMINISTRATIVA. 3. APOYAR AL GRUPO INTERNO DE CONTRATACIÓN EN EL CARGUE Y ACTUALIZACIÓN DE LA INFORMACIÓN DE LAS ORDENES DE SERVICIOS PROFESIONALES Y DE APOYO A LA GESTIÓN QUE SUSCRIBA EL VICERRECTOR ADMINISTRATIVO Y/O DIRECTOR ADMINISTRATIVO EN LA PLATAFORMA SIA OBSERVA DE LA AUDITORIA GENERAL DE LA REPUBLICA. 4. APOYAR EL SEGUIMIENTO A LOS PLANES DE MEJORAMIENTO DE AUDITORÍAS INTERNAS Y EXTERNAS. ASÍ COMO EL PLAN DE INTEGRIDAD Y BUEN GOBIERNO. 5. APOYAR LA GENERACIÓN DE INFORMES DEL ESTADO DE CARGUE DE DOCUMENTOS EN LAS PLATAFORMAS: SIA OBSERVA AUDITORIA, SIGEP I Y II, SECOP I Y II, SIA OBSERVA CONTRALORÍA, POR PARTE DE CADA UNO DE LOS ORDENADORES DEL GASTO DELEGADOS. 6. APOYAR EN LA CAPACITACIÓN Y MESAS DE TRABAJO CON LOS DISTINTOS EQUIPOS Y ORDENADORES DEL GASTO DELEGADOS RESPECTO DE LA GESTIÓN Y CARGUE DE INFORMACIÓN EN LAS PLATAFORMAS: SIA OBSERVA AUDITORIA, SIGEP I Y II, SECOP I Y II, SIA OBSERVA CONTRALORÍA, CHIP, CONTADURÍA GENERAL DE LA NACIÓN Y SIRECI. 7. APOYAR EL PROCESOS DE REVISIÓN INTERNA DE LAS PLATAFORMAS SIA OBSERVA AUDITORIA, SIGEP I Y II, SECOP I Y II, SIA OBSERVA CONTRALORÍA, DEL CARGUE DE LOS CONTRATOS Y MATRIZ DE LEGALIDAD. 8. APOYAR A LOS EQUIPOS DE TRABAJO Y ORDENADORES DEL GASTO DELEGADOS, RESPECTO DE INQUIETUDES O SOLICITUDES SOBRE EL CARGUE DE INFORMACIÓN EN LAS PLATAFORMAS: SIA OBSERVA AUDITORIA, SIGEP I Y II, SECOP I Y II, SIA OBSERVA CONTRALORÍA. 9. APOYAR EN LA CONFIGURACIÓN Y CREACIÓN DE CUENTAS Y CONFORMACIÓN DE EQUIPOS DE TRABAJO EN LA PLATAFORMA DEL SECOP. 10. APOYAR EN LA REVISIÓN Y VERIFICACIÓN DE LA INFORMACIÓN DEL DIRECTORIO FUNCIÓN PÚBLICA SIGEP II. 11.APOYAR EN LA CAPACITACIÓN, CONFORMACIÓN, CARGUE Y PUBLICACIÓN DEL PLAN ANUAL DE ADQUISICIONES – PAA DE ACUERDO A LOS CÓDIGOS UNSPSC QUE CORRESPONDAN. 12. APOYAR EN LA CAPACITACIÓN, REVISIÓN Y CARGUE DEL FORMATO F-20 CONTRALORÍA DEPARTAMENTAL DEL MAGDALENA. 13. APOYAR EL CARGUE DE INFORMACIÓN DE LAS ORDENES DE PRESTACIÓN DE SERVICIOS PROFESIONALES Y DE APOYO A LA GESTIÓN A LAS PLATAFORMAS: CHIP, FUNCIÓN PÚBLICA, CONTADURÍA GENERAL DE LA NACIÓN Y SIRECI. 14. RENDIR INFORMES MENSUALES O CUANDO EL SUPERVISOR ASÍ LO REQUIERA, SOBRE LAS ACTIVIDADES DESARROLLADAS EN CUMPLIMIENTO DE LA ORDEN DE PRESTACIÓN DE SERVICIOS PROFESIONALES.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</si>
  <si>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CO1.REQ.6486914</t>
  </si>
  <si>
    <t>OPSP-VAD-0855-2024</t>
  </si>
  <si>
    <t>https://community.secop.gov.co/Public/Tendering/OpportunityDetail/Index?noticeUID=CO1.NTC.6373300&amp;isFromPublicArea=True&amp;isModal=False</t>
  </si>
  <si>
    <t>LIZETH CAROLINA DE LA HOZ COTES</t>
  </si>
  <si>
    <t>LA PRESENTE ORDEN TIENE POR OBJETO: 1. APOYAR EN LOS PROCEDIMIENTOS ADMINISTRATIVOS Y FINANCIEROS QUE REQUIEREN USO DEL SOFTWARE ADMINISTRATIVO Y FINANCIERO DE LA UNIVERSIDAD 2. APOYAR EN LA ELABORACIÓN DE INFORMES FINANCIEROS DE RENDICIÓN U OTROS REPORTES QUE SEAN SOLICITADOS. 3. APOYAR CON LA ACTUALIZACIÓN DE FORMATOS DE SOLICITUDES DE CDP EN LA OFICINA DE PRESUPUESTO Y CAPACITACIÓN A LAS DEPENDENCIAS SOBRE CORRECTO DILIGENCIAMIENTO DE ESTOS.4. APOYAR EN LA ATENCIÓN A LAS SOLICITUDES REALIZADAS POR LA OFICINA DE DIRECCIÓN FINANCIERA RELACIONADAS CON INCONVENIENTES QUE PRESENTE EL SISTEMA DE INFORMACIÓN Y QUE AFECTAN LAS ACTIVIDADES DIARIAS DE LOS GRUPOS EN LA PLATAFORMA SINAP V6. 5. APOYAR EN EL SEGUIMIENTO A LAS SOLICITUDES DE SOPORTE REALIZADAS A LA EMPRESA SINAP A TRAVÉS DE LA HERRAMIENTA JTRAC. 6. APOYAR EN LA ADMINISTRACIÓN DEL SOFTWARE FINANCIERO SINAP V6.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</si>
  <si>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CO1.REQ.6487817</t>
  </si>
  <si>
    <t>OPSP-VAD-0854-2024</t>
  </si>
  <si>
    <t>https://community.secop.gov.co/Public/Tendering/OpportunityDetail/Index?noticeUID=CO1.NTC.6373411&amp;isFromPublicArea=True&amp;isModal=False</t>
  </si>
  <si>
    <t>DINA MORALES GONZALEZ</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</si>
  <si>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AL GRUPO INTERNO DE CONTRATACIÓN EN LA ELABORACIÓN DE LOS INFORMES QUE REQUIERA LA CONTRALORÍA GENERAL DE LA REPÚBLICA Y LA CONTRALORÍA DEPARTAMENTAL DEL MAGDALENA DEL PROCESO CONTRACTUAL LLEVADO POR LA VICERRECTORÍA ADMINISTRATIVA Y LA DIRECCIÓN ADMINISTRATIVA. 3. APOYAR AL GRUPO INTERNO DE CONTRATACIÓN EN LA ORGANIZACIÓN DE LA INFORMACIÓN QUE SE REQUIERA EN EL MARCO DE LAS EXIGENCIAS ESTABLECIDAS POR LA LEY DE TRANSPARENCIA DEL PROCESO CONTRACTUAL LLEVADO POR LA VICERRECTORÍA ADMINISTRATIVA Y LA DIRECCIÓN ADMINISTRATIVA. 4. APOYAR EN LA REVISIÓN DE LOS DOCUMENTOS PARA TRÁMITE DE LIQUIDACIÓN DE HONORARIOS DE ÓRDENES DE PRESTACIÓN DE SERVICIOS PROFESIONALES Y DE APOYO A LA GESTIÓN DE LA VICERRECTORÍA ADMINISTRATIVA Y DIRECCIÓN ADMINISTRATIVA. 5. APOYAR EN EL CARGUE Y ACTUALIZACIÓN DE INFORMACIÓN PRECONTRACTUAL, CONTRACTUAL Y POSTCONTRACTUAL EN LAS PLATAFORMAS DEL SIA OBSERVA , SECOP II Y SIGEP II DE LAS ORDENES SUSCRITAS POR EL VICERRECTOR ADMINISTRATIVO Y/O DIRECTOR ADMINISTRATIVO. 6. APOYAR EN LA REVISIÓN DE LA INFORMACIÓN CONTRACTUAL CARGADA EN LAS PLATAFORMAS DEL SIA OBSERVA AUDITORIA, SIGEP II Y SECOP II POR PARTE DE LOS ORDENADORES DEL GASTO. 7. APOYAR AL GRUPO INTERNO DE CONTRATACIÓN EN LA ORGANIZACIÓN DEL ARCHIVO DIGITAL DE LAS ÓRDENES DE SERVICIOS PROFESIONALES Y DE APOYO A LA GESTIÓN SUSCRITAS POR EL VICERRECTOR ADMINISTRATIVO Y EL DIRECTOR ADMINISTRATIVO. 8. RENDIR INFORMES MENSUALES O CUANDO EL SUPERVISOR ASÍ́LO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</si>
  <si>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CO1.REQ.6487398</t>
  </si>
  <si>
    <t>OAG-VAD-0853-2024</t>
  </si>
  <si>
    <t>https://community.secop.gov.co/Public/Tendering/OpportunityDetail/Index?noticeUID=CO1.NTC.6373089&amp;isFromPublicArea=True&amp;isModal=False</t>
  </si>
  <si>
    <t>ARMANDO DALLAN LAVALLE FANDIÑO</t>
  </si>
  <si>
    <t>LA PRESENTE ORDEN TIENE POR OBJETO: 1. DIAGNOSTICAR LOS RECURSOS TECNOLÓGICOS DE LA INFORMACIÓN Y COMUNICACIÓN CON LOS QUE CUENTA UNIMAGDALENA EN LA ACTUALIDAD PARA APOYAR LOS PROCESOS ESTRATÉGICOS, MISIONALES Y DE APOYO. 2. REALIZAR UN ESTUDIO DE ANÁLISIS Y DETERMINACIÓN DE LAS TECNOLOGÍAS DE LA INFORMACIÓN Y COMUNICACIÓN QUE DEBEN SER IMPLEMENTADAS EN UNIMAGDALENA PARA APOYAR LOS PROCESOS ESTRATÉGICOS, MISIONALES Y DE APOYO. 3. ASESORAR EN LA ACTUALIZACIÓN DE RECURSOS TECNOLÓGICOS DE CONFORMIDAD CON LAS NECESIDADES DE LOS PROCESOS ESTRATÉGICOS, MISIONALES Y DE APOYO. 4. APOYAR EN LA PROMOCIÓN DEL DESARROLLO Y UTILIZACIÓN DE LOS RECURSOS TECNOLÓGICOS DE UNIMAGDALENA. 5. PRESENTAR INFORME FINAL EN DONDE EVALUÉ EL USO Y APROPIACIÓN DE LAS TECNOLOGÍAS DE LA INFORMACIÓN Y COMUNICACIÓN.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</si>
  <si>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CO1.REQ.6487627</t>
  </si>
  <si>
    <t>OPSP-VAD-0852-2024</t>
  </si>
  <si>
    <t>https://community.secop.gov.co/Public/Tendering/OpportunityDetail/Index?noticeUID=CO1.NTC.6373530&amp;isFromPublicArea=True&amp;isModal=False</t>
  </si>
  <si>
    <t>EYIS ADALBERTO TORO RODRIGUEZ</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</si>
  <si>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ÓRDENES DE PRESTACIÓN DE SERVICIOS PROFESIONALES Y DE APOYO A LA GESTIÓN. 3. APOYAR EN LA REVISIÓN DE LOS DOCUMENTOS PRECONTRACTULES Y PROYECCIÓN DE MINUTAS DE ÓRDENES, CONTRATOS, CONVENIOS, PROCESOS DE CONVOCATORIAS, TÉRMINOS DE REFERENCIA, ACTOS ADMINISTRATIVOS, ACTAS DE INICIO, SUSPENSIÓN, REINICIO, OTROSÍ, ACTAS FINALES, DE TERMINACIÓN Y LIQUIDACIÓN. 4. APOYAR EN EL CARGUE Y ACTUALIZACIÓN DE INFORMACIÓN PRECONTRACTUAL, CONTRACTUAL Y POSTCONTRACTUAL EN LAS PLATAFORMAS DEL SIA OBSERVA , SECOP II Y SIGEP II DE LAS ORDENES SUSCRITAS POR EL VICERRECTOR ADMINISTRATIVO Y/O DIRECTOR ADMINISTRATIVO. 5. APOYAR EN LA REVISIÓN DE LA INFORMACIÓN CONTRACTUAL CARGADA EN LAS PLATAFORMAS DEL SIA OBSERVA- AUDITORIA, SIGEP II Y SECOP II POR LOS DIFERENTES ORDENADORES DEL GASTO DELEGADOS. 6. APOYAR AL GRUPO DE CONTRATACIÓN EN LA ORGANIZACIÓN DEL ARCHIVO DIGITAL DE LAS ORDENES DE SERVICIOS PROFESIONALES Y DE APOYO A LA GESTIÓN SUSCRITAS POR EL VICERRECTOR ADMINISTRATIVO Y/O EL DIRECTOR ADMINISTRATIVO. 7. EMITIR LOS CONCEPTOS JURÍDICOS QUE LE HAYAN SIDO TRASLADADOS Y QUE TENGAN RELACIÓN CON EL ÁMBITO DE COMPETENCIA DEL GRUPO DE CONTRATACIÓN. 8. PROYECTAR RESPUESTAS A LAS PETICIONES QUE LE SEAN TRASLADADAS, CON EL FIN QUE LAS MISMAS SE RESUELVAN DENTRO DE LOS PLAZOS Y/O TÉRMINOS ESTABLECIDOS EN LA LEY.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</si>
  <si>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CO1.REQ.6487920</t>
  </si>
  <si>
    <t>OPSP-VAD-0851-2024</t>
  </si>
  <si>
    <t>https://community.secop.gov.co/Public/Tendering/OpportunityDetail/Index?noticeUID=CO1.NTC.6373055&amp;isFromPublicArea=True&amp;isModal=False</t>
  </si>
  <si>
    <t>SERGIO ANDRES CRESPO PALMERA</t>
  </si>
  <si>
    <t>LA PRESENTE ORDEN TIENE POR OBJETO: 1. APOYAR AL GRUPO INTERNO DE SERVICIOS GENERALES EN LA SUPERVISIÓN DE ESPACIOS FÍSICOS DE LAS SEDE ALTERNA, CERES DE PIVIJAY, MAGDALENA. 2. APOYAR AL GSG EN LA APERTURA DE SALONES Y ÁREAS ADMINISTRATIVAS DE ESA SEDE. 3. APOYAR AL GSG EFECTUANDO REPORTES DE ANOMALÍAS EN LOS ESPACIOS FÍSICOS DESCRITOS Y APOYAR EN ORIENTACIONES LOCATIVAS A FUNCIONARIOS Y CONTRATISTAS DE LA UNIVERSIDAD CUANDO HAYA LA NECESIDAD. 4. APOYAR AL GSG EN LA REALIZACIÓN DE RONDAS A TODOS LOS ESPACIOS DE LAS SEDE ALTERNA DE PIVIJAY PARA VERIFICAR SUS CONDICIONES Y ESTADOS. 5.APOYAR AL GSG EN LA ALERTA SOBRE PERSONAS EXTRAÑAS QUE SE ENCUENTREN EN LOS ALREDEDORES DE LAS SEDE DESCRITA, E INFORMAR A SU SUPERVISOR INMEDIATO. 6. APOYAR EN LA ATENCIÓN LOS REQUERIMIENTOS DE LOS FUNCIONARIOS DE LA UNIVERSIDAD PARA FACILITAR EL CABAL DESARROLLO DE LAS ACTIVIDADES ACADÉMICAS Y ADMINISTRATIVAS. 7. APOYAR EN EL CONTROL Y REPORTAR EN MINUTAS, FORMATOS O GUÍAS, EL MOVIMIENTO DE LOS BIENES DE LA SEDE.8.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</si>
  <si>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CO1.REQ.6487082</t>
  </si>
  <si>
    <t>OAG-VAD-0850-2024</t>
  </si>
  <si>
    <t>https://community.secop.gov.co/Public/Tendering/OpportunityDetail/Index?noticeUID=CO1.NTC.6372968&amp;isFromPublicArea=True&amp;isModal=False</t>
  </si>
  <si>
    <t>KAREN LORENA POLO MALDONADO</t>
  </si>
  <si>
    <t>LA PRESENTE ORDEN TIENE POR OBJETO: 1. APOYAR EN LA ELABORACIÓN Y ENVIÓ DE INFORMES SOLICITADOS POR LAS DIFERENTES ENTIDADES DEL ESTADO Y DEMÁS DEPENDENCIAS DE LA UNIVERSIDAD. 2. APOYAR EN LOS TRÁMITES DE AFILIACIÓN A LA ADMINISTRADORA DE RIESGOS LABORALES QUE CORRESPONDA DE LOS CONTRATISTAS QUE VINCULE LA VICERRECTORÍA ADMINISTRATIVA. 3. APOYAR EN LA REVISIÓN EN LA PLATAFORMA DEL GEDOCO Y SIGEP II DE LOS DOCUMENTOS PRECONTRACTUALES NECESARIOS PARA LA ELABORACIÓN DE ÓRDENES DE SERVICIOS PROFESIONALES Y DE APOYO A LA GESTIÓN DEL VICERRECTOR ADMINISTRATIVO Y/O DIRECTOR ADMINISTRATIVO. 4. APOYAR EN LA REVISIÓN DE LOS DOCUMENTOS PARA TRÁMITE DE LIQUIDACIÓN DE HONORARIOS DE ÓRDENES DE PRESTACIÓN DE SERVICIOS PROFESIONALES Y DE APOYO A LA GESTIÓN DE LA VICERRECTORÍA ADMINISTRATIVA Y DIRECCIÓN ADMINISTRATIVA. 5. APOYAR EN EL CARGUE Y ACTUALIZACIÓN DE INFORMACIÓN PRECONTRACTUAL, CONTRACTUAL Y POSTCONTRACTUAL EN LAS PLATAFORMAS DEL SIA OBSERVA , SECOP II Y SIGEP II DE LAS ORDENES SUSCRITAS POR EL VICERRECTOR ADMINISTRATIVO Y/O DIRECTOR ADMINISTRATIVO. 6. APOYAR EN LA REVISIÓN DE LA INFORMACIÓN CONTRACTUAL CARGADA EN LAS PLATAFORMAS DEL SIA OBSERVA- AUDITORIA, SIGEP II, SECOP II POR LOS DIFERENTES ORDENADORES DEL GASTO DELEGADOS. 7. APOYAR AL GRUPO INTERNO DE CONTRATACIÓN EN LA ORGANIZACIÓN DEL ARCHIVO DIGITAL DE LAS ÓRDENES DE SERVICIOS PROFESIONALES Y DE APOYO A LA GESTIÓN SUSCRITAS POR EL VICERRECTOR ADMINISTRATIVO Y EL DIRECTOR ADMINISTRATIVO. 8. RENDIR INFORMES MENSUALES O CUANDO EL SUPERVISOR ASÍ LO REQUIERA, SOBRE LAS ACTIVIDADES DESARROLLADAS EN CUMPLIMIENTO DE LA ORDEN DE PRESTACIÓN DE SERVICIOS. 9. APOYAR EN LA ACTIVACIÓN DE USUARIOS EN LA PLATAFORMA DEL SIGEP 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</si>
  <si>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CO1.REQ.6487167</t>
  </si>
  <si>
    <t>OPSP-VAD-0849-2024</t>
  </si>
  <si>
    <t>https://community.secop.gov.co/Public/Tendering/OpportunityDetail/Index?noticeUID=CO1.NTC.6372400&amp;isFromPublicArea=True&amp;isModal=False</t>
  </si>
  <si>
    <t>MARCIO POLO HURTADO</t>
  </si>
  <si>
    <t>LA PRESENTE ORDEN TIENE POR OBJETO: 1.APOYAR EN LA CREACIÓN DE RUBROS DE INGRESOS. 2. APOYAR EN LA CREACIÓN DE RUBROS DE EGRESOS. 3. APOYAR EN LOS MOVIMIENTOS DE ADICIONES PRESUPUESTALES. 4. APOYAR EN LOS MOVIMIENTOS DE TRASLADOS PRESUPUESTALES. 5. APOYAR EN LA CREACIÓN DE LOS CUPOS. 6. APOYAR EN LA CREACIÓN DE FUENTES DE INGRESOS. 7. APOYAR EN LA CREACIÓN DE FUENTES DE EGRESOS. 8. APOYAR EN LA CREACIÓN DE CENTRO DE COSTOS.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</si>
  <si>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CO1.REQ.6487131</t>
  </si>
  <si>
    <t>OPSP-VAD-0848-2024</t>
  </si>
  <si>
    <t>https://community.secop.gov.co/Public/Tendering/OpportunityDetail/Index?noticeUID=CO1.NTC.6372811&amp;isFromPublicArea=True&amp;isModal=False</t>
  </si>
  <si>
    <t>MAURICIO ANDRES SANTANDER BARRIOS</t>
  </si>
  <si>
    <t>LA PRESENTE ORDEN TIENE POR OBJETO: 1. APOYAR EN LA CREACIÓN DE RUBROS DE INGRESOS EN LOS MÓDULOS DE PRESUPUESTO Y REGALÍAS. 2. APOYAR EN LA CREACIÓN DE RUBROS DE EGRESOS EN LOS MÓDULOS DE PRESUPUESTO Y REGALÍAS. 3. APOYAR EN LAS ADICIONES PRESUPUESTALES EN LOS MÓDULOS DE PRESUPUESTO Y REGALÍAS. 4. APOYAR EN LOS TRASLADOS PRESUPUESTALES EN LOS MÓDULOS DE PRESUPUESTO Y REGALÍAS. 5.APOYAR EN LA CREACIÓN DE LOS CUIPOS EN LOS MÓDULOS DE PRESUPUESTO Y REGALÍAS. 6. APOYAR EN LA CREACIÓN DE FUENTES DE INGRESOS EN LOS MÓDULOS DE PRESUPUESTO Y REGALÍAS. 7.APOYAR EN LA CREACIÓN DE FUENTES DE EGRESOS EN LOS MÓDULOS DE PRESUPUESTO Y REGALÍAS. 8. APOYAR EN LA CREACIÓN DE CENTRO DE COSTOS EN LOS MÓDULOS DE PRESUPUESTO Y REGALÍAS 9. APOYAR EN LA ELABORACIÓN CDP EN EL MÓDULO DE REGALÍAS 10. APOYAR EN LA ELABORACIÓN DE ADICIONES A CDP EN EL MÓDULO DE REGALÍAS 11- APOYAR EN LA ELABORACIÓN DE ADICIONES A REGISTROS PRESUPUESTALES EN EL MÓDULO DE REGALÍAS 12. APOYAR EN LA ELABORACIÓN REGISTROS PRESUPUESTALES EN EL MÓDULO DE REGALÍAS. TODAS ESTAS ACTIVIDADES SE DESARROLLARÁN EN EL SISTEMA DE INFORMACIÓN FINANCIERO SINAP.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</si>
  <si>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CO1.REQ.6487105</t>
  </si>
  <si>
    <t>OPSP-VAD-0847-2024</t>
  </si>
  <si>
    <t>https://community.secop.gov.co/Public/Tendering/OpportunityDetail/Index?noticeUID=CO1.NTC.6372612&amp;isFromPublicArea=True&amp;isModal=False</t>
  </si>
  <si>
    <t>CAROL DAYANA ESCORCIA GALVIZ</t>
  </si>
  <si>
    <t>LA PRESENTE ORDEN TIENE POR OBJETO: 1. PRESTAR ASESORÍA Y APOYAR LA REVISIÓN DE LOS DOCUMENTOS PRECONTRACTUALES Y CONTRACTUALES QUE LE SEAN TRASLADADOS DE LOS PROCESOS DE CONTRATACIÓN ADELANTADOS POR UNIMAGDALENA. 2. APOYAR EN LA REVISIÓN EN LA PLATAFORMA DEL GEDOCO Y SIGEP II DE LOS DOCUMENTOS PRECONTRACTUALES NECESARIOS PARA LA ELABORACIÓN DE ÓRDENES DE SERVICIOS PROFESIONALES Y DE APOYO A LA GESTIÓN DEL VICERRECTOR ADMINISTRATIVO Y/O DIRECTOR ADMINISTRATIVO. 3. APOYAR EN LA REVISIÓN DE LOS DOCUMENTOS PARA TRÁMITE DE LIQUIDACIÓN DE HONORARIOS DE ÓRDENES DE PRESTACIÓN DE SERVICIOS PROFESIONALES Y DE APOYO A LA GESTIÓN. 4. PROYECTAR RESPUESTAS A LAS PETICIONES QUE LE SEAN TRASLADADAS, CON EL FIN QUE LAS MISMAS SE RESUELVAN DENTRO DE LOS PLAZOS Y/O TÉRMINOS ESTABLECIDOS EN LA LEY. 5. APOYAR EN LA REVISIÓN DE LOS DOCUMENTOS PRECONTRACTULES Y PROYECCIÓN DE MINUTAS DE ÓRDENES, CONTRATOS, CONVENIOS, PROCESOS DE CONVOCATORIAS, TÉRMINOS DE REFERENCIA, ACTOS ADMINISTRATIVOS, ACTAS DE INICIO, TERMINACIÓN, SUSPENSIÓN, REINICIO Y LIQUIDACIÓN. 6. ASESORAR Y APOYAR EL PROCESO DE REVISIÓN DE GARANTÍAS CONTRACTUALES PARA APROBACIÓN POR PARTE DEL ORDENADOR DEL GASTO. 7. APOYAR EN EL CARGUE Y ACTUALIZACIÓN DE INFORMACIÓN PRECONTRACTUAL, CONTRACTUAL Y POSTCONTRACTUAL EN LAS PLATAFORMAS DEL SIA OBSERVA , SECOP II Y SIGEP II DE LAS ORDENES SUSCRITAS POR EL VICERRECTOR ADMINISTRATIVO Y/O DIRECTOR ADMINISTRATIVO. 8. APOYAR EN LA REVISIÓN DE LA INFORMACIÓN CONTRACTUAL CARGADA POR LOS DIFERENTES ORDENADORES DEL GASTO DELEGADOS, EN LAS PLATAFORMAS DEL SIA OBSERVA- AUDITORÍA, SIGEP II Y SECOP II. 9. RENDIR INFORMES MENSUALES O CUANDO EL SUPERVISOR ASÍ LO REQUIERA, SOBRE LAS ACTIVIDADES DESARROLLADAS EN CUMPLIMIENTO DE LA ORDEN DE PRESTACIÓN DE SERVICIOS. .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</si>
  <si>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CO1.REQ.6486851</t>
  </si>
  <si>
    <t>OPSP-VAD-0846-2024</t>
  </si>
  <si>
    <t>https://community.secop.gov.co/Public/Tendering/OpportunityDetail/Index?noticeUID=CO1.NTC.6372228&amp;isFromPublicArea=True&amp;isModal=False</t>
  </si>
  <si>
    <t>JERONIMO RAFAEL MONTERO OCHOA</t>
  </si>
  <si>
    <t>CO1.REQ.6486362</t>
  </si>
  <si>
    <t>OAG-VAD-0845-2024</t>
  </si>
  <si>
    <t>https://community.secop.gov.co/Public/Tendering/OpportunityDetail/Index?noticeUID=CO1.NTC.6372478&amp;isFromPublicArea=True&amp;isModal=False</t>
  </si>
  <si>
    <t>ANGEL ENRIQUE RUIZ MIER</t>
  </si>
  <si>
    <t>CO1.REQ.6486669</t>
  </si>
  <si>
    <t>OAG-VAD-0844-2024</t>
  </si>
  <si>
    <t>https://community.secop.gov.co/Public/Tendering/OpportunityDetail/Index?noticeUID=CO1.NTC.6372277&amp;isFromPublicArea=True&amp;isModal=False</t>
  </si>
  <si>
    <t>EIRA ROSA MADERA REYES</t>
  </si>
  <si>
    <t>YIRLEIDIS ANDREA MARQUEZ CORTES</t>
  </si>
  <si>
    <t>LA PRESENTE ORDEN TIENE POR OBJETO: 1. ASESORAR A LOS 21 PROCESOS DEL SISTEMA DE GESTIÓN INTEGRAL INSTITUCIONAL PARA LA ELABORACIÓN O MEJORAMIENTO DE LA DOCUMENTACIÓN (CARACTERIZACIÓN, PROCEDIMIENTOS Y FORMATOS). 2. APOYAR LAS SOLICITUDES QUE INCIDAN EN EL MEJORAMIENTO DE LOS PROCEDIMIENTOS PARA LA ELABORACIÓN Y CONTROL DE DOCUMENTOS Y REGISTROS. 3. APOYAR EN LA VERIFICACIÓN DE LOS DOCUMENTOS DEL SISTEMA DE GESTIÓN “COGUI+” CUMPLIENDO LAS DISPOSICIONES DE FORMA DADAS EN LA GUÍA PARA LA ELABORACIÓN DE DOCUMENTOS, ANTES DE SU PUBLICACIÓN. 4. APOYAR LA COORDINACIÓN Y ASEGURAMIENTO DE LA PUBLICACIÓN DE LOS DOCUMENTOS APROBADOS DEL SISTEMA “COGUI+”, CON EL FIN DE GARANTIZAR LA DISPONIBILIDAD DE LOS MISMOS PARA TODA LA COMUNIDAD UNIVERSITARIA. 5. APOYAR EN LA ADMINISTRACIÓN DE LOS LISTADOS MAESTROS DEL SISTEMA DE GESTIÓN “COGUI+”. 6. APOYAR EN LA ADMINISTRACIÓN, CUIDADO Y PROTECCIÓN DE LA DOCUMENTACIÓN DEL SISTEMA DE GESTIÓN. 7. ASESORAR A LOS 21 PROCESOS EN EL MANEJO Y USO DE LAS PLATAFORMAS QUE SE DISPONGA PARA LA GESTIÓN DE LAS ACTIVIDADES DEL SISTEMA DE GESTIÓN. 8. LEVANTAR INFORMACIÓN DE LA ESCUELA NORMAL SUPERIOR SAN PEDRO ALEJANDRINO. 9. IDENTIFICAR POR PROCESOS DE LA DOCUMENTACIÓN QUE HARÁ PARTE DEL SISTEMA DE GESTIÓN DE LA CALIDAD 10. CARACTERIZAR LOS SIGUIENTES PROCESOS: GESTIÓN DE CALIDAD, IDENTIDAD NORMALISTA, GESTIÓN ADMINISTRATIVA Y FINANCIERA. 11. CARACTERIZAR LOS SIGUIENTES SUBPROCESOS DEL PROCESO GESTIÓN ACADÉMICA: GESTIÓN DEL AULA, PRÁCTICA PEDAGÓGICA, Y SEGUIMIENTO ACADÉMICO. 12. ELABORAR INFORMACIÓN DOCUMENTADA (PROCEDIMIENTO GUÍAS E INSTRUCTIVOS). 13. CAPACITAR A LOS DOCENTES EN FUNDAMENTOS DE LA NORMA ISO 9001:2015.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</si>
  <si>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CO1.REQ.6486489</t>
  </si>
  <si>
    <t>OPSP-VAD-0843-2024</t>
  </si>
  <si>
    <t>https://community.secop.gov.co/Public/Tendering/OpportunityDetail/Index?noticeUID=CO1.NTC.6371173&amp;isFromPublicArea=True&amp;isModal=False</t>
  </si>
  <si>
    <t>CLAUDIO ALEXANDER BRUGES HERNANDEZ</t>
  </si>
  <si>
    <t>LA PRESENTE ORDEN TIENE POR OBJETO: 1. APOYAR EN EL SOPORTE A USUARIOS. 2. APOYAR LA COORDINACIÓN Y EJECUCIÓN DE LOS MANTENIMIENTOS PREVENTIVOS PMP. 3. APOYAR LA COORDINACIÓN DE LA CONFIGURACIÓN DE LOS EQUIPOS NUEVOS DE CÓMPUTO (INSTALAR DE SOFTWARE, SISTEMA OPERATIVO). 4. APOYAR EN LA PROGRAMACIÓN DE LOS MANTENIMIENTOS PREVENTIVOS.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</si>
  <si>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CO1.REQ.6486392</t>
  </si>
  <si>
    <t>OPSP-VAD-0842-2024</t>
  </si>
  <si>
    <t>https://community.secop.gov.co/Public/Tendering/OpportunityDetail/Index?noticeUID=CO1.NTC.6373678&amp;isFromPublicArea=True&amp;isModal=False</t>
  </si>
  <si>
    <t>MELISSA PAOLA RODRIGUEZ MARIN</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</si>
  <si>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ÓRDENES DE PRESTACIÓN DE SERVICIOS PROFESIONALES Y DE APOYO A LA GESTIÓN DE LA VICERRECTORÍA ADMINISTRATIVA Y DIRECCIÓN ADMINISTRATIVA. 3. APOYAR EN EL CARGUE Y ACTUALIZACIÓN DE INFORMACIÓN PRECONTRACTUAL, CONTRACTUAL Y POSTCONTRACTUAL EN LAS PLATAFORMAS DEL SIA OBSERVA , SECOP II Y SIGEP II DE LAS ÓRDENES SUSCRITAS POR EL VICERRECTOR ADMINISTRATIVO Y/O DIRECTOR ADMINISTRATIVO. 4. APOYAR EN LA REVISIÓN DE LA INFORMACIÓN CONTRACTUAL CARGADA EN LAS PLATAFORMAS DEL SIA OBSERVA- AUDITORÍA, SIGEP II, SECOP II POR LOS DIFERENTES ORDENADORES DEL GASTO DELEGADOS. 5. APOYAR AL GRUPO DE CONTRATACIÓN EN LA ORGANIZACIÓN DEL ARCHIVO DIGITAL DE LAS ÓRDENES DE SERVICIOS PROFESIONALES Y DE APOYO A LA GESTIÓN SUSCRITAS POR EL VICERRECTOR ADMINISTRATIVO Y/O EL DIRECTOR ADMINISTRATIVO. 6. APOYAR EN ELABORACIÓN DE CERTIFICADOS CONTRACTUALES QUE SEAN SOLICITADOS POR LOS DIFERENTES USUARIOS. 7. APOYAR EN LA REVISIÓN DE LOS DOCUMENTOS PRECONTRACTUALES Y PROYECCIÓN DE MINUTAS DE ÓRDENES, CONTRATOS, CONVENIOS, PROCESOS DE CONVOCATORIAS, TÉRMINOS DE REFERENCIA, ACTOS ADMINISTRATIVOS, ACTAS DE INICIO, SUSPENSIÓN, REINICIO, OTROSÍ, ACTAS FINALES, DE TERMINACIÓN Y LIQUIDACIÓN. 8. PRESTAR ASESORÍA Y APOYAR EN LA REVISIÓN DE LOS DOCUMENTOS PRECONTRACTUALES Y CONTRACTUALES QUE LE SEAN TRASLADADOS DE LOS PROCESOS DE CONTRATACIÓN ADELANTADOS POR UNIMAGDALENA. 9. RENDIR INFORMES MENSUALES O CUANDO EL SUPERVISOR ASÍ LO REQUIERA, SOBRE LAS ACTIVIDADES DESARROLLADAS EN CUMPLIMIENTO DE LA ORDEN DE PRESTACIÓN DE SERVICIOS. 10. APOYAR EN LA ACTIVACIÓN DE USUARIOS EN LA PLATAFORMA DEL SIGEP 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</si>
  <si>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CO1.REQ.6488040</t>
  </si>
  <si>
    <t>OPSP-VAD-0841-2024</t>
  </si>
  <si>
    <t>https://community.secop.gov.co/Public/Tendering/OpportunityDetail/Index?noticeUID=CO1.NTC.6373442&amp;isFromPublicArea=True&amp;isModal=False</t>
  </si>
  <si>
    <t>ANDREA CAROLINA MARTINEZ GUERRERO</t>
  </si>
  <si>
    <t>LA PRESENTE ORDEN TIENE POR OBJETO: 1. APOYAR EN EL TRÁMITE DE LAS SOLICITUDES DE ADICIÓN, TERMINACIÓN, SUSPENSIÓN, MODIFICACIÓN, LIQUIDACIÓN, RESCILIACIÓN Y REINICIO DE LAS ÓRDENES DE SERVICIOS PROFESIONALES Y DE APOYO A LA GESTIÓN SUSCRITAS POR EL VICERRECTOR ADMINISTRATIVO Y EL DIRECTOR ADMINISTRATIVO. 2. APOYAR EN LA REVISIÓN EN LA PLATAFORMA DEL GEDOCO Y SIGEP II DE LOS DOCUMENTOS PRECONTRACTUALES NECESARIOS PARA LA ELABORACIÓN DE ÓRDENES DE SERVICIOS PROFESIONALES Y DE APOYO A LA GESTIÓN DEL VICERRECTOR ADMINISTRATIVO Y/O DIRECTOR ADMINISTRATIVO. 3. APOYAR EN EL CARGUE Y ACTUALIZACIÓN DE INFORMACIÓN PRECONTRACTUAL, CONTRACTUAL Y POSTCONTRACTUAL EN LAS PLATAFORMAS DEL SIA OBSERVA , SECOP II Y SIGEP II DE LAS ÓRDENES SUSCRITAS POR EL VICERRECTOR ADMINISTRATIVO Y/O DIRECTOR ADMINISTRATIVO. 4. APOYAR EN LA REVISIÓN DE LA INFORMACIÓN CONTRACTUAL CARGADA EN LAS PLATAFORMAS DEL SIA OBSERVA- AUDITORÍA, SIGEP II, SECOP II POR LOS DIFERENTES ORDENADORES DEL GASTO DELEGADOS. 5. APOYAR AL GRUPO DE CONTRATACIÓN EN LA ORGANIZACIÓN DEL ARCHIVO DIGITAL DE LAS ÓRDENES DE SERVICIOS PROFESIONALES Y DE APOYO A LA GESTIÓN SUSCRITAS POR EL VICERRECTOR ADMINISTRATIVO Y/O EL DIRECTOR ADMINISTRATIVO. 6. APOYAR EN LA REVISIÓN DE LOS DOCUMENTOS PARA TRÁMITE DE LIQUIDACIÓN DE HONORARIOS DE LOS CONTRATISTAS POR PRESTACIÓN DE SERVICIOS PROFESIONALES Y DE APOYO A LA GESTIÓN DE LA VICERRECTORÍA ADMINISTRATIVA Y DIRECCIÓN ADMINISTRATIVA. 7. ELABORAR LAS PLANILLAS PARA EL TRÁMITE DE LIQUIDACIÓN DE HONORARIOS DE LOS CONTRATISTAS POR PRESTACIÓN DE SERVICIOS PROFESIONALES Y DE APOYO A LA GESTIÓN DE LA VICERRECTORÍA ADMINISTRATIVA Y/O DIRECCIÓN ADMINISTRATIVA POR MEDIO DEL SINAP V6, TENIENDO EN CUENTA LOS DESCUENTOS POR CONCEPTO DE RETENCIÓN EN LA FUENTE, EMBARGOS JUDICIALES, ESTAMPILLAS DEPARTAMENTALES Y DEMÁS DESCUENTOS QUE CORRESPONDAN. 8. APOYAR LA SUPERVISIÓN DE LAS ÓRDENES DE PRESTACIÓN DE SERVICIOS PROFESIONALES Y DE APOYO DE LOS CONTRATISTAS QUE APOYAN EL PROCESO DE GESTIÓN, REVISIÓN PRECONTRACTUAL Y DOCUMENTOS PARA LA LIQUIDACIÓN DE HONORARIOS. 9. RENDIR INFORMES MENSUALES O CUANDO EL SUPERVISOR ASÍ LO REQUIERA, SOBRE LAS ACTIVIDADES DESARROLLADAS EN CUMPLIMIENTO DE LA ORDEN DE PRESTACIÓN DE SERVICIOS. 10. HABILITAR PAGOS EN LA PLATAFORMA GEDOCO DE LOS CONTRATISTAS POR PRESTACIÓN DE SERVICIOS PROFESIONALES Y DE APOYO A LA GESTIÓN DE LA VICERRECTORÍA Y/O DIRECCIÓN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</si>
  <si>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CO1.REQ.6487819</t>
  </si>
  <si>
    <t>OPSP-VAD-0840-2024</t>
  </si>
  <si>
    <t>https://community.secop.gov.co/Public/Tendering/OpportunityDetail/Index?noticeUID=CO1.NTC.6373423&amp;isFromPublicArea=True&amp;isModal=False</t>
  </si>
  <si>
    <t>ADRIANA PAOLA PEREIRA RIZZO</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</si>
  <si>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LA REVISIÓN DE LOS DOCUMENTOS PARA TRÁMITE DE LIQUIDACIÓN DE HONORARIOS DE LAS ÓRDENES DE PRESTACIÓN DE SERVICIOS PROFESIONALES Y DE APOYO A LA GESTIÓN. 3. APOYAR EN EL CARGUE Y ACTUALIZACIÓN DE INFORMACIÓN PRECONTRACTUAL, CONTRACTUAL Y POSTCONTRACTUAL EN LAS PLATAFORMAS DEL SIA OBSERVA , SECOP II Y SIGEP II DE LAS ÓRDENES SUSCRITAS POR EL VICERRECTOR ADMINISTRATIVO Y/O DIRECTOR ADMINISTRATIVO. 4. APOYAR EN LA REVISIÓN DE LA INFORMACIÓN CONTRACTUAL CARGADA EN LAS PLATAFORMAS DEL SIA OBSERVA- AUDITORÍA, SIGEP II Y SECOP II POR LOS DIFERENTES ORDENADORES DEL GASTO DELEGADOS. 6. APOYAR EN ELABORACIÓN DE CERTIFICADOS CONTRACTUALES QUE SEAN SOLICITADOS POR LOS DIFERENTES USUARIOS. 7. APOYAR EN EL PROCESO DE IMPLEMENTACIÓN DEL MÓDULO DE TRÁMITE DE CERTIFICACIONES DE VINCULACIONES CONTRACTUALES VIRTUALES EN LÍNEA. 8. APOYAR EN LA ORGANIZACIÓN DEL ARCHIVO DIGITAL DE LAS ÓRDENES DE SERVICIOS PROFESIONALES Y DE APOYO A LA GESTIÓN SUSCRITAS POR EL VICERRECTOR ADMINISTRATIVO Y EL DIRECTOR ADMINISTRATIVO. 9. RENDIR INFORMES MENSUALES O CUANDO EL SUPERVISOR ASÍ LO REQUIERA, SOBRE LAS ACTIVIDADES DESARROLLADAS EN CUMPLIMIENTO DE LA ORDEN DE PRESTACIÓN DE SERVICIOS. 10. APOYAR EN LA ACTIVACIÓN DE USUARIOS EN LA PLATAFORMA DEL SIGEP 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</si>
  <si>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CO1.REQ.6488011</t>
  </si>
  <si>
    <t>OAG-VAD-0839-2024</t>
  </si>
  <si>
    <t>https://community.secop.gov.co/Public/Tendering/OpportunityDetail/Index?noticeUID=CO1.NTC.6372435&amp;isFromPublicArea=True&amp;isModal=False</t>
  </si>
  <si>
    <t>XIMENA PORTILLO PUENTES</t>
  </si>
  <si>
    <t>LA PRESENTE ORDEN TIENE POR OBJETO: 1. ASESORAR AL GRUPO DE GESTIÓN DE LA CALIDAD EN LA REVISIÓN, EL SEGUIMIENTO, MEDICIÓN, ANÁLISIS Y EVALUACIÓN DEL SISTEMA DE GESTIÓN DEL CONSULTORIO JURÍDICO Y CENTRO DE CONCILIACIÓN. 2. APOYAR LA COORDINACIÓN DEL SISTEMA DE GESTIÓN DE CALIDAD DEL CENTRO PARA LA REGIONALIZACIÓN DE LA EDUCACIÓN Y LAS OPORTUNIDADES (CREO) BAJO LA NORMA NTC 5555:2011. 3. ASESORAR Y APOYAR LA COORDINACIÓN DEL DISEÑO DOCUMENTAL ATENDIENDO LOS REQUISITOS DE LAS NORMAS DE CALIDAD PARA LOS 4 PROGRAMAS TÉCNICOS LABORALES POR COMPETENCIA DE CREO, BAJO LAS NORMAS NTC 5581: 2011, 5663:2011. 4. APOYAR EN LA ORGANIZACIÓN, COORDINACIÓN Y ASESORARÍA DE LA FORMULACIÓN Y EJECUCIÓN DE ACCIONES CORRECTIVAS, PREVENTIVAS Y DE MEJORAMIENTO PARA GARANTIZAR LA EFICACIA DE LOS 21 PROCESOS DEL SISTEMA DE GESTIÓN. 5. APOYAR EN LA ORGANIZACIÓN Y EJECUCIÓN DEL PROCESO DE AUDITORÍA INTERNA. 6. ASESORAR A LOS 21 PROCESOS EN EL MANEJO Y USO DE LAS PLATAFORMAS QUE SE DISPONGA PARA LA GESTIÓN DE LAS ACTIVIDADES DEL SISTEMA DE GESTIÓN. 7. APOYAR EN LA ELABORACIÓN DE LOS INFORMES DE ATENCIÓN AL CIUDADANO. 8. LEVANTAR INFORMACIÓN DE LA ESCUELA NORMAL SUPERIOR SAN PEDRO ALEJANDRINO. 9. IDENTIFICAR POR PROCESOS DE LA DOCUMENTACIÓN QUE HARÁ PARTE DEL SISTEMA DE GESTIÓN DE LA CALIDAD 10. REDISEÑAR EL MAPA DE PROCESOS DE LA ESCUELA NORMAL SUPERIOR 11. ELABORAR DEL MANUAL DE CALIDAD DEL SISTEMA DE GESTIÓN DE LA CALIDAD 12. ELABORAR MATRIZ DE PARTES INTERESADAS, MATRIZ DE COMUNICACIONES, MATRIZ DE RIESGOS, Y MATRIZ DE ROLES Y RESPONSABILIDADES 13. CARACTERIZAR LOS SIGUIENTES PROCESOS: GESTIÓN DIRECTIVA, BIENESTAR ESTUDIANTIL, GESTIÓN DEL TALENTO HUMANO, GESTIÓN COMUNITARIA. 14. CARACTERIZAR LOS SIGUIENTES SUBPROCESOS DEL PROCESO GESTIÓN ACADÉMICA: ADMISIÓN, MATRÍCULA Y REGISTRO ACADÉMICO Y DISEÑO PEDAGÓGICO CURRICULAR. 15. ELABORAR INFORMACIÓN DOCUMENTADA (PROCEDIMIENTO GUÍAS E INSTRUCTIVOS). 16. CAPACITAR A LOS DOCENTES EN FUNDAMENTOS DE LA NORMA ISO 9001:2015.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</si>
  <si>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CO1.REQ.6486257</t>
  </si>
  <si>
    <t>OPSP-VAD-0838-2024</t>
  </si>
  <si>
    <t>https://community.secop.gov.co/Public/Tendering/OpportunityDetail/Index?noticeUID=CO1.NTC.6371903&amp;isFromPublicArea=True&amp;isModal=False</t>
  </si>
  <si>
    <t>LUIS ALEJANDRO ORTIZ HERAZO</t>
  </si>
  <si>
    <t>LA PRESENTE ORDEN TIENE POR OBJETO: 1. ASESORAR Y ACOMPAÑAR EN EL DISEÑO, MEDICIÓN Y SEGUIMIENTO DE LOS INDICADORES DE PROCESOS A LOS 21 PROCESOS DEL SISTEMA COGUI+ Y A LOS SISTEMAS DE GESTIÓN DEL CREO Y CENTRO DE CONCILIACIÓN Y CONSULTORIO JURÍDICO. 2. ASESORAR Y ACOMPAÑAR A LOS 21 PROCESOS DEL SISTEMA COGUI+ EN LA CONSTRUCCIÓN DE LOS MAPAS DE RIESGOS DE GESTIÓN Y CORRUPCIÓN. 3. ASESORAR A LOS 21 PROCESOS EN EL MANEJO Y USO DE LAS PLATAFORMAS QUE SE DISPONGA PARA LA GESTIÓN DE LAS ACTIVIDADES DEL SISTEMA DE GESTIÓN. 4. ASESORAR Y APOYAR AL GRUPO DE GESTIÓN DE LA CALIDAD EN LOS PROCESOS DEL SISTEMA COGUI+ AL NUEVO PLAN DE GOBIERNO 2020- 2024 Y PLAN DE DESARROLLO 2020-2030. 5. APOYAR EN LA ORGANIZACIÓN, COORDINACIÓN Y ASESORARÍA DE LA FORMULACIÓN Y EJECUCIÓN DE ACCIONES CORRECTIVAS, PREVENTIVAS Y DE MEJORAMIENTO PARA GARANTIZAR LA EFICACIA DE LOS 21 PROCESOS DEL SISTEMA DE GESTIÓN. 6. ASESOR Y ACOMPAÑAR A LAS 7 FACULTADES Y 7 PROCESOS EN LA IDENTIFICACIÓN, REPORTE Y ENTREGA DE LAS SALIDAS NO CONFORMES.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</si>
  <si>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CO1.REQ.6486140</t>
  </si>
  <si>
    <t>OPSP-VAD-0837-2024</t>
  </si>
  <si>
    <t>https://community.secop.gov.co/Public/Tendering/OpportunityDetail/Index?noticeUID=CO1.NTC.6371290&amp;isFromPublicArea=True&amp;isModal=False</t>
  </si>
  <si>
    <t>LEIDY VANESA FUENTES TAVERA</t>
  </si>
  <si>
    <t>LA PRESENTE ORDEN TIENE POR OBJETO: 1. APOYAR EN EL TRÁMITE DE LAS SOLICITUDES DE ADICIÓN, TERMINACIÓN, SUSPENSIÓN, MODIFICACIÓN, LIQUIDACIÓN, RESCILIACIÓN Y REINICIO DE LAS ÓRDENES DE SERVICIOS PROFESIONALES Y DE APOYO A LA GESTIÓN SUSCRITAS POR EL VICERRECTOR ADMINISTRATIVO Y/O EL DIRECTOR ADMINISTRATIVO. 2. APOYAR EN LA ACTIVACIÓN DE USUARIOS EN LAS PLATAFORMAS DEL GEDOCO Y SIGEP II DE LOS DE LAS PERSONAS A VINCULAR MEDIANTE ÓRDENES DE PRESTACIÓN DE SERVICIOS PROFESIONALES Y DE APOYO A LA GESTIÓN SUSCRITAS POR EL VICERRECTOR ADMINISTRATIVO Y/O EL DIRECTOR ADMINISTRATIVO. 3. APOYAR CON LA REVISIÓN EN LA PLATAFORMA DEL GEDOCO Y SIGEP II DE LOS DOCUMENTOS PRECONTRACTUALES NECESARIOS PARA LA ELABORACIÓN DE ÓRDENES DE SERVICIOS PROFESIONALES Y DE APOYO A LA GESTIÓN DEL VICERRECTOR ADMINISTRATIVO Y/O DIRECTOR ADMINISTRATIVO. 4. APOYAR EN LA CREACIÓN DE LA MATRIZ CONTRACTUAL, PROYECCIÓN, REMISIÓN PARA REVISIÓN JURÍDICA, FIRMA DE LAS PARTES, REGISTRO PRESUPUESTAL DE MINUTAS DE ADICIONES Y ÓRDENES DE PRESTACIÓN DE SERVICIOS PROFESIONALES Y DE APOYO A LA GESTIÓN SUSCRITAS POR EL VICERRECTOR ADMINISTRATIVO Y/O EL DIRECTOR ADMINISTRATIVO. 5. APOYAR EN EL REGISTRO DE INFORMACIÓN Y CARGUE DE ADICIONES Y ÓRDENES DE PRESTACIÓN DE SERVICIOS PROFESIONALES Y DE APOYO A LA GESTIÓN EN LA PLATAFORMA DEL GEDOCO. 6. ASESORAR Y APOYAR A LA VICERRECTORÍA ADMINISTRATIVA EN EL DILIGENCIAMIENTO DE LOS FORMATOS DE SOLICITUDES DE CDP, DE AFECTACIONES PRESUPUESTALES Y DE TRASLADOS INTERNOS ENTRE RUBROS DE FUNCIONAMIENTO CENTRAL O DEL PLAN DE ACCIÓN INSTITUCIONAL, REGISTRO PRESUPUESTAL DE LAS ÓRDENES DE PRESTACIÓN DE SERVICIOS PROFESIONALES Y APOYO A LA GESTIÓN. 7. APOYAR A LA VICERRECTORÍA ADMINISTRATIVA EN LA REVISIÓN DEL REPORTE DE COMPROMISOS PRESUPUESTALES. 8. APOYAR AL GRUPO INTERNO DE CONTRATACIÓN EN EL CARGUE DE LOS CONTRATOS, MODIFICACIONES, Y LIQUIDACIONES DE LAS ÓRDENES DE PRESTACIÓN DE SERVICIOS PROFESIONALES Y DE APOYO EN LA GESTIÓN EN LA PLATAFORMA SIGEP II. 9. APOYAR EN LA REVISIÓN DE LA INFORMACIÓN CONTRACTUAL CARGADA EN LAS PLATAFORMAS DEL SIA OBSERVA- AUDITORÍA, SIGEP II Y SECOP II. 10. APOYAR AL GRUPO INTERNO DE CONTRATACIÓN EN EL CARGUE Y ACTUALIZACIÓN DE INFORMACIÓN A LA PLATAFORMA DEL SECOP II DE TODOS LOS PROCESOS DE CONTRATACIÓN QUE ADELANTE LA UNIVERSIDAD A TRAVÉS DE LA VICERRECTORÍA ADMINISTRATIVA Y/O DIRECCIÓN ADMINISTRATIVA. 11. APOYAR AL GRUPO INTERNO DE CONTRATACIÓN EN LA ELABORACIÓN DE LOS CERTIFICADOS CONTRACTUALES. 12. APOYAR AL GRUPO INTERNO DE CONTRATACIÓN EN LA ACTUALIZACIÓN, AJUSTE Y MODIFICACIÓN DE LOS PROCEDIMIENTOS, GUÍAS, INSTRUCTIVOS Y FORMATOS DE LA GESTIÓN CONTRACTUAL EN LA PLATAFORMA ISOLUTION (COGUI +). 13. APOYAR AL GRUPO INTERNO DE CONTRATACIÓN EN LA RECOLECCIÓN DE LA INFORMACIÓN PARA LA PRESENTACIÓN DE INFORMES DE LOS INDICADORES DE GESTIÓN, PLAN ANTICORRUPCIÓN, PLAN DE RIESGOS DE CORRUPCIÓN, PLAN DE RIESGOS DE GESTIÓN, PLANES DE MEJORA, ENCUESTA DE SATISFACCIÓN, EVALUACIÓN A PROVEEDORES Y A SUPERVISORES. 14. APOYAR AL GRUPO INTERNO DE CONTRATACIÓN EN CAPACITACIONES RELACIONADAS CON LA PLATAFORMA SIGEP II. 15. APOYAR EN LA ELABORACIÓN Y ENVÍO DE LA INFORMACIÓN CONCERNIENTE A LAS ÓRDENES DE PRESTACIÓN DE SERVICIOS PROFESIONALES Y DE APOYO A LA GESTIÓN, SUSCRITAS POR EL VICERRECTOR ADMINISTRATIVO Y/O EL DIRECTOR ADMINISTRATIVO QUE SEA SOLICITADA POR LAS DIFERENTES ENTIDADES DEL ESTADO Y DEMÁS DEPENDENCIAS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</si>
  <si>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CO1.REQ.6485969</t>
  </si>
  <si>
    <t>OPSP-VAD-0836-2024</t>
  </si>
  <si>
    <t>https://community.secop.gov.co/Public/Tendering/OpportunityDetail/Index?noticeUID=CO1.NTC.6371091&amp;isFromPublicArea=True&amp;isModal=False</t>
  </si>
  <si>
    <t>CRISTINA ISABEL VELASQUEZ ESCOBAR</t>
  </si>
  <si>
    <t>LA PRESENTE ORDEN TIENE POR OBJETO: 1. APOYAR CON EL RECIBO EN DIGITAL DE LOS ESTUDIOS DE CONVENIENCIA Y OPORTUNIDAD PARA CONTRATAR, ASÍ COMO DE LAS SOLICITUDES DE ADICIÓN, TERMINACIÓN, SUSPENSIÓN Y DEMÁS NOVEDADES DE LAS ORDENES DE SERVICIOS PROFESIONALES Y DE APOYO A LA GESTIÓN SUSCRITAS POR EL VICERRECTOR Y EL DIRECTOR ADMINISTRATIVO. 2. APOYAR EN LOS TRÁMITES DE AFILIACIÓN A LA ADMINISTRADORA DE RIESGOS LABORALES QUE CORRESPONDA DE LOS CONTRATISTAS QUE VINCULE LA VICERRECTORÍA Y/O DIRECCIÓN ADMINISTRATIVA. 3. APOYAR EN LOS TRÁMITES NECESARIOS PARA LA VERIFICACIÓN DE LAS CONDUCTAS RELACIONADAS CON VIOLENCIA DE GÉNERO DE LOS CONTRATISTAS QUE VINCULE LA VICERRECTORÍA Y/O DIRECCIÓN ADMINISTRATIVA. 4. APOYAR EN LA REVISIÓN Y VERIFICACIÓN DE ANTECEDENTES FISCALES, DISCIPLINARIOS, PROFESIONALES, PENALES Y DE REGISTRO NACIONAL DE MEDIDAS CORRECTIVAS (RNMC) DE LAS PERSONAS A VINCULAR MEDIANTE ÓRDENES DE PRESTACIÓN DE SERVICIOS PROFESIONALES Y DE APOYO A LA GESTIÓN DE LA VICERRECTORÍA Y/O DIRECCIÓN ADMINISTRATIVA. 5. APOYAR EN LA ACTIVACIÓN DE USUARIOS Y LA REVISIÓN EN LA PLATAFORMA DEL GEDOCO Y SIGEP II DE LOS DOCUMENTOS PRECONTRACTUALES NECESARIOS PARA LA ELABORACIÓN DE ÓRDENES DE SERVICIOS PROFESIONALES Y DE APOYO A LA GESTIÓN DE LA VICERRECTORÍA Y/O DIRECCIÓN ADMINISTRATIVA. 6. APOYAR EN LA ORGANIZACIÓN DEL ARCHIVO DIGITAL DE LAS ÓRDENES DE SERVICIOS PROFESIONALES Y DE APOYO A LA GESTIÓN SUSCRITAS POR LA VICERRECTORÍA Y/O DIRECCIÓN ADMINISTRATIVA. 7. APOYAR EN LA PROYECCIÓN, REMISIÓN PARA REVISIÓN JURÍDICA, FIRMA DE LAS PARTES, MATRIZ DE CARGUE E INGRESO, REGISTRO PRESUPUESTAL DE MINUTAS DE CONTRATOS U ÓRDENES DE PRESTACIÓN DE SERVICIOS PROFESIONALES Y DE APOYO A LA GESTIÓN SUSCRITAS POR EL VICERRECTOR ADMINISTRATIVO Y/O EL DIRECTOR ADMINISTRATIVO EN LA PLATAFORMA DEL GEDOCO. 8. APOYAR EN LA ELABORACIÓN Y ENVIÓ DE LA INFORMACIÓN CONCERNIENTE A LAS ÓRDENES DE PRESTACIÓN DE SERVICIOS PROFESIONALES Y DE APOYO A LA GESTIÓN, SUSCRITAS POR EL VICERRECTOR ADMINISTRATIVO Y EL DIRECTOR ADMINISTRATIVO QUE SEA SOLICITADA POR LAS DIFERENTES ENTIDADES DEL ESTADO Y DEMÁS DEPENDENCIAS DE LA UNIVERSIDAD. 9. APOYAR A LA VICERRECTORÍA ADMINISTRATIVA EN EL DILIGENCIAMIENTO DE LOS FORMATOS DE SOLICITUDES DE CDP, DE AFECTACIONES PRESUPUESTALES Y DE TRASLADOS INTERNOS ENTRE RUBROS DE FUNCIONAMIENTO CENTRAL O DEL PLAN DE ACCIÓN INSTITUCIONAL, REGISTRO PRESUPUESTAL DE LAS ORDENES DE PRESTACIÓN DE SERVICIOS PROFESIONALES Y APOYO A LA GESTIÓN Y REVISIÓN REPORTE DE COMPROMISOS. 10. APOYAR EL CARGUE DE INFORMACIÓN PRECONTRACTUAL, CONTRACTUAL Y POSTCONTRACTUAL A LA PLATAFORMA DEL SECOP II DE TODOS LOS PROCESOS DE CONTRATACIÓN QUE ADELANTE LA UNIVERSIDAD A TRAVÉS DE LA VICERRECTORÍA ADMINISTRATIVA Y LA DIRECCIÓN ADMINISTRATIVA. 11. APOYAR EN LA REVISIÓN DE LA INFORMACIÓN CONTRACTUAL CARGADA EN LA PLATAFORMA DEL SECOP I Y II. 12. APOYAR EN LA REALIZACIÓN DEL INFORME DE AUSTERIDAD DEL GASTO DE LAS ORDENES DE SERVICIOS PROFESIONALES Y DE APOYO A LA GESTIÓN DE LA VICERRECTORÍA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</si>
  <si>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CO1.REQ.6485548</t>
  </si>
  <si>
    <t>OPSP-VAD-0835-2024</t>
  </si>
  <si>
    <t>https://community.secop.gov.co/Public/Tendering/OpportunityDetail/Index?noticeUID=CO1.NTC.6362834&amp;isFromPublicArea=True&amp;isModal=False</t>
  </si>
  <si>
    <t>OSCAR SAID DURAN QUINTERO</t>
  </si>
  <si>
    <t>LA PRESENTE ORDEN TIENE POR OBJETO: 1. ASESORAR A LA VICERRECTORÍA ADMINISTRATIVA EN LA ESTRUCTURACIÓN DE PROCESOS DE PROCESOS DE SELECCIÓN CONTRACTUAL CONFORME A LAS CUANTÍA Y MODALIDAD DE SELECCIÓN APLICABLE. 2. REALIZAR ORIENTACIÓN LEGAL EN MATERIA CONTRACTUAL A LAS DEPENDENCIAS ADSCRITAS A LA VICERRECTORÍA DE CONFORMIDAD CON EL ESTATUTO INTERNO DE CONTRATACIÓN Y DEMÁS NORMAS CONCORDANTES EN LA MATERIA. 3. APOYAR AL GRUPO INTERNO DE CONTRATACIÓN EN LA PROYECCIÓN DE RESPUESTA DE PETICIONES QUE SE LE HICIEREN DENTRO DE LOS PLAZOS Y/O TÉRMINOS ESTABLECIDOS EN LA LEY, Y QUE LE HAYAN SIDO TRASLADADAS POR PARTE DE LA VICERRECTORÍA ADMINISTRATIVA. 4. PROYECTAR ACTOS ADMINISTRATIVOS RELACIONADOS CON ACTIVIDADES CONTRACTUALES O ADMINISTRATIVAS PARA LA VICERRECTORÍA ADMINISTRATIVA. 5. APOYAR EL PROCESO DE SEGUIMIENTO A PROCESOS CONTRACTUALES QUE ADELANTA LA VICERRECTORÍA ADMINISTRATIVA. 6. APOYAR EL DESARROLLO DE LOS PROCESOS ADMINISTRATIVOS SANCIONATORIOS QUE ADELANTE LA VICERRECTORÍA CONTRA LOS CONTRATISTAS Y/O PROVEEDORES.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</si>
  <si>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CO1.REQ.6477437</t>
  </si>
  <si>
    <t>OPSP-VAD-0834-2024</t>
  </si>
  <si>
    <t>https://community.secop.gov.co/Public/Tendering/OpportunityDetail/Index?noticeUID=CO1.NTC.6362543&amp;isFromPublicArea=True&amp;isModal=False</t>
  </si>
  <si>
    <t>LUIS ALBERTO COTES YANET</t>
  </si>
  <si>
    <t>LA PRESENTE ORDEN TIENE POR OBJETO: 1. PRESTAR ASESORÍA Y APOYAR EN LA REVISIÓN DE LOS DOCUMENTOS PRECONTRACTUALES Y CONTRACTUALES QUE LE SEAN TRASLADADOS DE LOS PROCESOS DE CONTRATACIÓN ADELANTADOS POR LA DIRECCIÓN ADMINISTRATIVA Y LA VICERRECTORÍA ADMINISTRATIVA. 2. APOYAR LA REVISIÓN EN LA PLATAFORMA DEL GEDOCO DE LOS DOCUMENTOS PRECONTRACTUALES NECESARIOS PARA LA ELABORACIÓN DE ÓRDENES DE SERVICIOS PROFESIONALES Y DE APOYO A LA GESTIÓN QUE REQUIERA LA VICERRECTORÍA ADMINISTRATIVA. 3. PROYECTAR RESPUESTAS A LAS PETICIONES QUE LE SEAN TRASLADADAS DESDE LA DIRECCIÓN ADMINISTRATIVA, CON EL FIN QUE LAS MISMAS SE RESUELVAN DENTRO DE LOS PLAZOS Y/O TÉRMINOS ESTABLECIDOS EN LA LEY. 4. PROYECTAR Y APOYAR EN LA REVISIÓN DE MINUTAS DE ÓRDENES, CONTRATOS, CONVENIOS, PROCESOS DE CONVOCATORIAS, TÉRMINOS DE REFERENCIA, ACTAS DE TERMINACIÓN Y LIQUIDACIÓN DE LA DIRECCIÓN ADMINISTRATIVA Y LA VICERRECTORÍA ADMINISTRATIVA. 5. ASESORAR Y APOYAR EL PROCESO DE REVISIÓN DE GARANTÍAS CONTRACTUALES PARA APROBACIÓN POR PARTE DEL ORDENADOR DEL GASTO DE LA DIRECCIÓN ADMINISTRATIVA Y VICERRECTORÍA ADMINISTRATIVA. 6. APOYAR EN EL CARGUE Y ACTUALIZACIÓN DE LA INFORMACIÓN PRECONTRACTUAL, CONTRACTUAL Y POSTCONTRACTUAL DE LAS ÓRDENES DE SERVICIOS PROFESIONALES Y DE APOYO A LA GESTIÓN QUE SUSCRIBA LA DIRECCIÓN ADMINISTRATIVA Y LA VICERRECTORÍA ADMINISTRATIVA EN LA PLATAFORMA SIA OBSERVA DE LA AUDITORA GENERAL DE LA REPÚBLICA. 7. APOYAR EN LA REVISIÓN DE LA INFORMACIÓN CONTRACTUAL CARGADA EN LAS PLATAFORMAS DEL SIA OBSERVA- AUDITORIA, SIGEP II SECOP I Y II. 8. APOYAR LOS TEMAS JURÍDICOS DE LA DIRECCIÓN ADMINISTRATIVA, Y SUS GRUPOS ADSCRITOS, TENIENDO EN CUENTA LAS NECESIDADES QUE SE PRESENTEN EN LA PRESETACIÓN DEL SERVICIO, EN LOS TEMAS CONTRACTUALES Y REQUERIMIENTOS JURÍDICOS SOLICITADOS. 9. PROYECTAR LOS ACTOS ADMINISTRATIVOS REQUERIDOS POR LA DIRECCIÓN ADMINISTRATIVA. 10.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</si>
  <si>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CO1.REQ.6476755</t>
  </si>
  <si>
    <t>OPSP-VAD-0833-2024</t>
  </si>
  <si>
    <t>https://community.secop.gov.co/Public/Tendering/OpportunityDetail/Index?noticeUID=CO1.NTC.6343007&amp;isFromPublicArea=True&amp;isModal=False</t>
  </si>
  <si>
    <t>SIGIFREDO GARCIA FUENTES</t>
  </si>
  <si>
    <t>LA PRESENTE ORDEN TIENE POR OBJETO: 1. APOYAR EN EL FOMENTO Y DIVULGACIÓN DE LAS ACTIVIDADES DE CARÁCTER RECREATIVO, FORMATIVO Y REPRESENTATIVO PARA EL FORTALECIMIENTO DE LOS PROCESOS ARTÍSTICOS Y CULTURALES EN LA UNIVERSIDAD. 2. APOYAR EN EL DISEÑO, IMPLEMENTACIÓN Y EJECUCIÓN DE LAS ESTRATEGIAS DE PROMOCIÓN, DIFUSIÓN Y DIVULGACIÓN DEL ARTE Y LA CULTURAL. 3. APOYAR, ASESORAR Y ASISTIR EN EL PROCESO DE PLANIFICACIÓN, DESARROLLO Y EJECUCIÓN DE CONCURSOS, FESTIVALES Y/O EVENTOS INTERNOS Y EXTERNOS DONDE PARTICIPEN LOS MIEMBROS DE LA COMUNIDAD UNIVERSITARIA DEL ORDEN LOCAL, DEPARTAMENTAL, REGIONAL, NACIONAL E INTERNACIONAL, RESPETANDO LOS PRINCIPIOS Y VALORES INSTITUCIONALES. 4. APOYAR EN LA EJECUCIÓN DE ESTRATEGIAS SOBRE LA INSCRIPCIÓN Y PARTICIPACIÓN ACTIVA Y PERMANENTE DE LOS MIEMBROS DE LA COMUNIDAD UNIVERSITARIA EN LAS ACTIVIDADES Y/O TALLERES CULTURALES, QUE PERMITAN AMPLIAR LA COBERTURA DE LOS SERVICIOS DE BIENESTAR UNIVERSITARIO. 5. APOYAR EL PROCESO DE SELECCIÓN DE LOS BACHILLERES ASPIRANTES A LOS CUPOS ARTISTAS OFRECIDOS POR LA INSTITUCIÓN. 6.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7. INFORMAR LA PARTICIPACIÓN EN LOS ENSAYOS, ACTIVIDADES, EVENTOS, FESTIVALES Y/O TALLERES PERMANENTES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8. APOYAR EN LAS ACTIVIDADES CULTURALES PARA EL SEMESTRE 2024: LL, FESTICUMBIA, FIESTAS DEL MAR Y BIENVENIDA DE ESTUDIANTES.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</si>
  <si>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CO1.REQ.6457388</t>
  </si>
  <si>
    <t>OAG-VAD-0832-2024</t>
  </si>
  <si>
    <t>https://community.secop.gov.co/Public/Tendering/OpportunityDetail/Index?noticeUID=CO1.NTC.6317436</t>
  </si>
  <si>
    <t>LA PRESENTE ORDEN TIENE POR OBJETO: 1. APOYAR EN EL ACCESO Y USO OFFLINE, CON APLICACIONES MÓVILES Y DESKTOP PARA DESCARGAR CONTENIDO Y DISTRIBUCIÓN DE CONTENIDOS EN USBS O DVDS EN EL MARCO DEL CONVENIO DE MODELOS FLEXIBLES CON EL MEN. 2. ASEGURAR Y REALIZAR PRUEBAS PARA LA COMPATIBILIDAD EN MOODLE, CHAMILO Y OPEN EDX EN EL MARCO DEL CONVENIO DE MODELOS FLEXIBLES CON EL MEN. 3. APOYAR EN LA CONFIGURACIÓN DE UN SERVIDOR DEDICADO PARA LA ELABORACIÓN DE PRUEBAS EN EL MARCO DEL CONVENIO DE MODELOS FLEXIBLES CON EL MEN. 4. VALIDAR EL CORRECTO FUNCIONAMIENTO Y DESPLIEGUE DE LOS CURSOS, INCLUYENDO ACTIVIDADES Y EVALUACIONES EN EL MARCO DEL CONVENIO DE MODELOS FLEXIBLES CON EL MEN. 5. APOYAR EN LA PREPARACIÓN DE CURSOS Y ENTREGAS, REALIZACIÓN DE COPIAS EN MEDIOS FÍSICOS, REPOSITORIOS, RECOLECCIÓN Y ANÁLISIS DE LA INFORMACIÓN PARA EL SEGUIMIENTO EN EL MARCO DEL CONVENIO DE MODELOS FLEXIBLES CON EL MEN.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</si>
  <si>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CO1.REQ.6431992</t>
  </si>
  <si>
    <t>OPSP-VAD-0831-2024</t>
  </si>
  <si>
    <t>https://community.secop.gov.co/Public/Tendering/OpportunityDetail/Index?noticeUID=CO1.NTC.6317135</t>
  </si>
  <si>
    <t>LA PRESENTE ORDEN TIENE POR OBJETO: 1. APOYAR EN EL MANTENIMIENTO DEL ESTADO DE LOS EQUIPOS, Y MOBILIARIOS QUE HACEN PARTE DE LA DOTACIÓN DE LA CLINICA ODONTOLÓGICA. 2. APOYAR EN LA GESTION DE SOLICITUDES PARA LA COMPRA DE INSUMOS PARA EL MANTENIMIENTO DE LOS EQUIPOS. 3. APOYAR EL SEGUIMIENTO DEL ESTADO Y BUEN USO DE LOS EQUIPOS RADIOLÓGICOS. 4. ELABORAR, ACTUALIZAR Y REALIZAR SEGUIMIENTO DE LAS HOJAS DE VIDA DE LOS EQUIPOS. 5. APOYAR EN LA ATENCION Y BUEN FUNCIONAMIENTO DE LA PRECLINICA. 6. APOYAR EL SEGUIMIENTO DEL ESTADO DE LOS EQUIPOS Y LA OPERACION NORMAL DE LOS ESPACIOS ACADEMINICOS DE APOYO AL PROGRAMA DE ODONTOLOGIA. 7. RENDIR INFORMES PERIODICOS A LA DIRECCION DE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</si>
  <si>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CO1.REQ.6431928</t>
  </si>
  <si>
    <t>OAG-VAD-0830-2024</t>
  </si>
  <si>
    <t>https://community.secop.gov.co/Public/Tendering/OpportunityDetail/Index?noticeUID=CO1.NTC.6317127</t>
  </si>
  <si>
    <t>LA PRESENTE ORDEN TIENE POR OBJETO: 1. APOYAR EN EL PROCESO DE REALIZACIÓN DE PRUEBAS 2. APOYAR EN LA CAPACITACIÓN A USUARIOS FINALES, DOCENTES, ESTUDIANTES, ADMINISTRATIVOS EN EL USO EFECTIVO DEL SISTEMA SOFTWARE 3. APOYAR EN LA CREACIÓN DE MATERIAL DE CAPACITACIÓN CLARO Y CONCISO PARA LOS USUARIOS FINALES 4.  APOYAR EN CREACIÓN DE MATERIAL MULTIMEDIA COMO ELEMENTOS DE APOYO EN LA IMPLEMENTACIÓN DEL SOFTWARE 5. APOYAR EN LA CONSTRUCCIÓN DE COMPONENTES SOFTWARE PARA EL ANÁLISIS DE DATOS ALMACENADOS EN EL SISTEMA DE INFORMACIÓN. 6. APOYAR EN LA CONSTRUCCIÓN DE API DE CONSULTAS PARA LOS DATOS ALMACENADOS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</si>
  <si>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CO1.REQ.6431677</t>
  </si>
  <si>
    <t>OPSP-VAD-0829-2024</t>
  </si>
  <si>
    <t>https://community.secop.gov.co/Public/Tendering/OpportunityDetail/Index?noticeUID=CO1.NTC.6316941</t>
  </si>
  <si>
    <t>LA PRESENTE ORDEN TIENE POR OBJETO: 1. APOYAR EN LA REALIZACIÓN DE MOTION GRAPHICS PARA LAS PIEZAS AUDIOVISUALES EN EL MARCO DEL CONVENIO CON EL MEN MODELOS EDUCATIVOS FLEXIBLES- MEF 2. APOYAR EN LA REALIZACIÓN DE INFOGRAFÍAS EN EL MARCO DEL CONVENIO CON EL MEN MODELOS EDUCATIVOS FLEXIBLES- MEF. 3. APOYAR EL DESARROLLO DE PROPUESTA CREATIVA PARA LOS MATERIALES GRÁFICOS Y AUDIOVISUALES DEL CETEP EN EL MARCO DEL CONVENIO CON EL MEN MODELOS EDUCATIVOS FLEXIBLES- MEF. 4. APOYAR EN LOS DIFERENTES PROGRAMAS PARA LA ELABORACIÓN DE GRÁFICOS EN LOS PROCESOS DE ACREDITACIÓN EN EL MARCO DEL CONVENIO CON EL MEN MODELOS EDUCATIVOS FLEXIBLES- MEF. 5. APOYAR EN LA ELABORACIÓN DE PIEZAS PUBLICITARIAS EN EL MARCO DEL CONVENIO CON EL MEN MODELOS EDUCATIVOS FLEXIBLES- MEF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</si>
  <si>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CO1.REQ.6431477</t>
  </si>
  <si>
    <t>OPSP-VAD-0828-2024</t>
  </si>
  <si>
    <t>https://community.secop.gov.co/Public/Tendering/OpportunityDetail/Index?noticeUID=CO1.NTC.6296694</t>
  </si>
  <si>
    <t>STEFHANIE SIMMONDS GOMEZ</t>
  </si>
  <si>
    <t>LA PRESENTE ORDEN TIENE POR OBJETO: 1) BRINDAR ACOMPAÑAMIENTO Y/O HACER SEGUIMIENTO A PROCESOS PRECONTRACTUALES, CONTRACTUALES Y POS CONTRACTUALES EN ADQUISICIÓN DE BIENES O SERVICIOS EN VIRTUD DE LA ACEPTACIÓN DE LA PROPUESTA N° 005 DE 2024 SUSCRITA ENTRE EL MINISTERIO DE EDUCACIÓN Y LA UNIVERSIDAD DEL MAGDALENA. 2) RESOLVER LAS PETICIONES QUE SE LE PRESENTEN DENTRO DE LOS PLAZOS Y/O TÉRMINOS ESTABLECIDOS EN LA LEY, QUE LE SEAN TRASLADADAS POR PARTE DE LA DIRECCIÓN DEL PROYECTO O EL VICERRECTOR ADMINISTRATIVO DE LA UNIVERSIDAD. 4) ELABORAR MINUTAS PARA ORDENES, CONTRATOS Y DEMÁS QUE REQUIERA EL PROYECTO Y QUE SEAN SOLICITADOS POR EL DIRECTOR DEL PROYECTO Y/O EL VICERRECTOR ADMINISTRATIVO. 5) EMITIR LOS CONCEPTOS JURÍDICOS QUE TENGAN RELACIÓN CON EL ÁMBITO DE COMPETENCIA DE LA ACEPTACIÓN DE LA PROPUESTA N° 005 DE 2024 SUSCRITA ENTRE EL MINISTERIO DE EDUCACIÓN Y LA UNIVERSIDAD. 6) FUNDAMENTAR JURÍDICAMENTE LA ELABORACIÓN Y REVISIÓN DE LOS ACTOS ADMINISTRATIVOS QUE SE REQUIERAN EXPEDIR POR EL DESPACHO DEL VICERRECTOR ADMINISTRATIVOS EN VIRTUD DE DELEGACIONES ADMINISTRATIVAS. 7) PARTICIPAR EN LAS REUNIONES A LAS QUE SEA CONVOCADO POR LA VICERRECTORÍA ADMINISTRATIVA DE LA UNIVERSIDAD PARA ASESORAR EN TEMAS JURÍDICOS Y CONTRACTUALES RELACIONADOS CON LA EJECUCIÓN DE LA ACEPTACIÓN DE LA PROPUESTA N° 005 DE 2024. 8) REALIZAR LAS RESOLUCIONES DE APOYO DE MOVILIDAD, O LAS QUE SEAN REQUERIDAS DENTRO DEL MARCO DE LA EJECUCION ACEPTACIÓN DE LA PROPUESTA N° 005 DE 2024 9) CUMPLIR CON LOS PROCEDIMIENTOS DEL PROCESO GESTIÓN JURÍDICA DEL SISTEMA DE GESTIÓN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</si>
  <si>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CO1.REQ.6411059</t>
  </si>
  <si>
    <t>OPSP-VAD-0827-2024</t>
  </si>
  <si>
    <t>https://community.secop.gov.co/Public/Tendering/OpportunityDetail/Index?noticeUID=CO1.NTC.6296364</t>
  </si>
  <si>
    <t>ALEJANDRA PAOLA RODRIGUEZ FRANCO</t>
  </si>
  <si>
    <t>LA PRESENTE ORDEN TIENE POR OBJETO: 1) BRINDAR ACOMPAÑAMIENTO Y/O HACER SEGUIMIENTO A PROCESOS PRECONTRACTUALES, CONTRACTUALES Y POS CONTRACTUALES EN ADQUISICIÓN DE BIENES O SERVICIOS EN VIRTUD DE LA ACEPTACIÓN DE LA PROPUESTA N° 005 DE 2024 SUSCRITA ENTRE EL MINISTERIO DE EDUCACIÓN Y LA UNIVERSIDAD DEL MAGDALENA. 2) PRESTAR ASESORÍA Y RESOLVER CONSULTAS DE TIPO JURÍDICO EN MATERIA CONTRACTUAL, QUE LE SEAN SOLICITADAS POR PARTE DEL RECTOR Y EL VICERRECTOR ADMINISTRATIVO DE UNIMAGDALENA. 3) RESOLVER LAS PETICIONES QUE SE LE PRESENTEN DENTRO DE LOS PLAZOS Y/O TÉRMINOS ESTABLECIDOS EN LA LEY, QUE LE SEAN TRASLADADAS POR PARTE DE LA DIRECCIÓN DEL PROYECTO O EL VICERRECTOR ADMINISTRATIVO DE LA UNIVERSIDAD. 4) ELABORAR MINUTAS PARA ORDENES, CONTRATOS Y DEMÁS QUE REQUIERA EL PROYECTO Y QUE SEAN SOLICITADOS POR EL DIRECTOR DEL PROYECTO Y/O EL VICERRECTOR ADMINISTRATIVO. 5) EMITIR LOS CONCEPTOS JURÍDICOS QUE TENGAN RELACIÓN CON EL ÁMBITO DE COMPETENCIA DE LA ACEPTACIÓN DE LA PROPUESTA N° 005 DE 2024 SUSCRITA ENTRE EL MINISTERIO DE EDUCACIÓN Y LA UNIVERSIDAD. 6) FUNDAMENTAR JURÍDICAMENTE LA ELABORACIÓN Y REVISIÓN DE LOS ACTOS ADMINISTRATIVOS QUE SE REQUIERAN EXPEDIR POR EL DESPACHO DEL VICERRECTOR ADMINISTRATIVOS EN VIRTUD DE DELEGACIONES ADMINISTRATIVAS. 7) ASESORAR Y ACOMPAÑAR AL VICERRECTOR ADMINISTRATIVO EN LOS PROCESOS ADMINISTRATIVOS A QUE HAYA LUGAR, CON EL FIN DE LOGRAR LOS OBJETIVOS DE LA ACEPTACIÓN DE LA PROPUESTA N° 005 DE 2024. 8) PARTICIPAR EN LAS REUNIONES A LAS QUE SEA CONVOCADO POR LA VICERRECTORÍA ADMINISTRATIVA DE LA UNIVERSIDAD PARA ASESORAR EN TEMAS JURÍDICOS Y CONTRACTUALES RELACIONADOS CON LA EJECUCIÓN DE LA ACEPTACIÓN DE LA PROPUESTA N° 005 DE 2024. 9) CUMPLIR CON LOS PROCEDIMIENTOS DEL PROCESO GESTIÓN JURÍDICA DEL SISTEMA DE GESTIÓN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</si>
  <si>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CO1.REQ.6410381</t>
  </si>
  <si>
    <t>OPSP-VAD-0826-2024</t>
  </si>
  <si>
    <t>https://community.secop.gov.co/Public/Tendering/OpportunityDetail/Index?noticeUID=CO1.NTC.6296442</t>
  </si>
  <si>
    <t>LORENA MARIA PINEDO CAMPO</t>
  </si>
  <si>
    <t>LA PRESENTE ORDEN TIENE POR OBJETO: 1. APOYAR CON EL RECIBO EN DIGITAL DE LOS ESTUDIOS DE CONVENIENCIA Y OPORTUNIDAD PARA CONTRATAR, ASÍ COMO DE LAS SOLICITUDES DE ADICIÓN, TERMINACIÓN, SUSPENSIÓN Y DEMÁS NOVEDADES DE LAS ORDENES DE SERVICIOS PROFESIONALES Y DE APOYO A LA GESTIÓN SUSCRITAS MEDIANTE LA CARTA DE ACEPTACIÓN DE PROPUESTA N° 005 DE 2024. 2. ASESORAR Y APOYAR EN LOS TRÁMITES DE AFILIACIÓN A LA ADMINISTRADORA DE RIESGOS LABORALES QUE CORRESPONDA DE LOS CONTRATISTAS QUE VINCULE MEDIANTE LA CARTA DE ACEPTACIÓN DE PROPUESTA N° 005 DE 2024. 3. APOYAR EN LOS TRÁMITES NECESARIOS PARA LA VERIFICACIÓN DE LAS CONDUCTAS RELACIONADAS CON VIOLENCIA DE GÉNERO DE LOS CONTRATISTAS QUE VINCULE POR MEDIO DE LA CARTA DE ACEPTACIÓN DE PROPUESTA N° 005 DE 2024. 4. APOYAR EN LA REVISIÓN Y VERIFICACIÓN DE ANTECEDENTES FISCALES, DISCIPLINARIOS, PROFESIONALES, PENALES Y DE REGISTRO NACIONAL DE MEDIDAS CORRECTIVAS (RNMC) DE LAS PERSONAS A VINCULAR MEDIANTE ÓRDENES DE PRESTACIÓN DE SERVICIOS PROFESIONALES Y DE APOYO A LA GESTIÓN MEDIANTE LA CARTA DE ACEPTACIÓN DE PROPUESTA N° 005 DE 2024. 5. APOYAR EN LA ACTIVACIÓN DE USUARIOS Y LA REVISIÓN EN LA PLATAFORMA DEL GEDOCO Y SIGEP II DE LOS DOCUMENTOS PRECONTRACTUALES NECESARIOS PARA LA ELABORACIÓN DE ÓRDENES DE SERVICIOS PROFESIONALES Y DE APOYO A LA GESTIÓN MEDIANTE LA CARTA DE ACEPTACIÓN DE PROPUESTA N° 005 DE 2024. 6. APOYAR EN LA ORGANIZACIÓN DEL ARCHIVO DIGITAL DE LAS ÓRDENES DE SERVICIOS PROFESIONALES Y DE APOYO A LA GESTIÓN SUSCRITAS MEDIANTE LA CARTA DE ACEPTACIÓN DE PROPUESTA N° 005 DE 2024. 7. APOYAR EN LA PROYECCIÓN, REMISIÓN PARA REVISIÓN JURÍDICA, FIRMA DE LAS PARTES, MATRIZ DE CARGUE E INGRESO, REGISTRO PRESUPUESTAL DE MINUTAS DE CONTRATOS U ÓRDENES DE PRESTACIÓN DE SERVICIOS PROFESIONALES Y DE APOYO A LA GESTIÓN SUSCRITAS MEDIANTE DE LA CARTA DE ACEPTACIÓN DE PROPUESTA N° 005 DE 2024 EN LA PLATAFORMA DEL GEDOCO. 8. APOYAR EN LA ELABORACIÓN Y ENVIÓ DE LA INFORMACIÓN CONCERNIENTE A LAS ÓRDENES DE PRESTACIÓN DE SERVICIOS PROFESIONALES Y DE APOYO A LA GESTIÓN, SUSCRITAS MEDIANTE LA CARTA DE ACEPTACIÓN DE PROPUESTA N° 005 DE 2024.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</si>
  <si>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CO1.REQ.6410474</t>
  </si>
  <si>
    <t>OPSP-VAD-0825-2024</t>
  </si>
  <si>
    <t>https://community.secop.gov.co/Public/Tendering/OpportunityDetail/Index?noticeUID=CO1.NTC.6278178</t>
  </si>
  <si>
    <t xml:space="preserve">VIVERLYS LEINITH DIAZ GUTIERREZ </t>
  </si>
  <si>
    <t>LA PRESENTE ORDEN TIENE POR OBJETO PRESTACIÓN DE SERVICIOS PROFESIONALES EN EL MARCO DE LOS CONVENIOS INTERADMINISTRATIVOS SUSCRITOS ENTRE LA UNIVERSIDAD DEL MAGDALENA Y LA AGENCIA DE DESARROLLO RURAL ADR PARA DESARROLLAR LAS SIGUIENTES ACTIVIDADES: 1. LIDERAR LA CONSOLIDACIÓN Y VALIDACIÓN DE LA ACTUALIZACIÓN DE PRODUCTORES DEL REGISTRO Y CLASIFICACIÓN DE USUARIOS. 2.ALERTAR FRENTE A LOS CAMBIOS EN LA META DE LOS USUARIOS VINCULADOS AL SERVICIO PÚBLICO DE EXTENSIÓN AGROPECUARIA - SPEA EN LOS DEPARTAMENTOS OBJETO DEL CONVENIO . 3.MANTENER UN CONSTANTE CANAL DE COMUNICACIÓN CON EL EQUIPO TÉCNICO DE EXTENSIONISTAS PARA LA ACTUALIZACIÓN DE LAS BASES DE DATOS. 4.REALIZAR LOS INFORMES RESPECTIVOS SEMANALES EN TÉRMINOS DE VARIACIÓN DE NÚMERO DE USUARIOS Y ACTUALIZACIÓN REALIZADAS POR EL EQUIPO TÉCNICO DE EXTENSIONISTAS. 5. VALIDAR LA INFORMACIÓN DE LOS CAMBIOS Y/O ACTUALIZACIONES EN LOS DATOS DE PRODUCTORES BENEFICIARIOS CONSOLIDADAS POR EL EQUIPO TÉCNICO DE EXTENSIONISTAS. 6. PARTICIPAR EN LOS ESPACIOS Y REUNIONES QUE SE GENEREN PARA LA EJECUCIÓN DEL PROYECTO, BUSCANDO LA ARTICULACIÓN DEL SUBSISTEMA DE EXTENSIÓN AGROPECUARIA. 7. LIDERAR TODOS LOS PROCESOS DE BASES DE DATOS NECESARIAS PARA LA IMPLEMENTACIÓN DEL SERVICIO PÚBLICO DE EXTENSIÓN AGROPECUARIA - PSEA. 8. LIDERAR EL SEGUIMIENTO Y CARGUE DE INFORMACIÓN DEL CUMPLIMIENTO DE INDICADORES DEL PROYECTO. 9.VERIFICAR EL CARGUE DE LOS DOCUMENTOS QUE DEN CUMPLIMIENTO A LOS INDICADORES DEL PROYECTO. 10. CONSOLIDAR Y VERIFICAR LA INFORMACIÓN DE LAS ACTIVIDADES EN LA PRESTACIÓN DEL SERVICIO DE EXTENSIÓN AGROPECUARIA REALIZADAS. 11. . ADMINISTRAR LA BASE DE DATO DE USUARIOS MEDIANTE EL USO DE LAS DISTINTAS HERRAMIENTAS INFORMÁTICAS. 12. APOYAR EN EL CUMPLIMIENTO DE LOS INDICADORES ASOCIADOS A LA GESTIÓN DE LOS RECURSOS NATURALES, CAMBIO CLIMÁTICO Y SOSTENIBILIDAD.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</si>
  <si>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CO1.REQ.6391822</t>
  </si>
  <si>
    <t>OPSP-VAD-0824-2024</t>
  </si>
  <si>
    <t>https://community.secop.gov.co/Public/Tendering/OpportunityDetail/Index?noticeUID=CO1.NTC.6277839</t>
  </si>
  <si>
    <t>LA PRESENTE ORDEN TIENE POR OBJETO PRESTAR SERVICIOS PROFESIONALES EN EL MARCO DEL CONVENIO INTERADMINISTRATIVO SUSCRITO ENTRE LA AGENCIA DE DESARROLLO RURAL - ADR Y LA UNIVERSIDAD DEL MAGDALENA PARA CUMPLIR CON LAS SIGUIENTES ACTIVIDADES: 1. REVISAR, HACER SEGUIMIENTO, VALIDAR Y APROBAR LOS DOCUMENTOS PARA LOS PAGOS DE LA TOTALIDAD DE CONTRATISTAS QUE SUSCRIBIERON ÓRDENES DE PRESTACIÓN DE SERVICIOS EN EL MARCO DE LOS CONVENIOS INTERADMINISTRATIVOS SUSCRITOS ENTRE LA AGENCIA DE DESARROLLO RURAL - ADR Y LA UNIVERSIDAD DEL MAGDALENA . 2. MANTENER LA BASE DE DATOS QUE SE UTILIZA EN EL ÁREA DE TALENTO HUMANO ACTUALIZADA PARA LA TOTALIDAD DEL PERSONAL CONTRATADO. 3.ELABORAR LISTADO DE CONTRATISTAS EN ESTADO PENDIENTE POR SUBSANACIONES CON SUS RESPECTIVOS SOPORTES Y HACER ACOMPAÑAMIENTO HASTA CUMPLIR LA META TOTAL. 4.ENTREGAR LOS SOPORTES DE CORREOS ELECTRÓNICOS DE SEGUIMIENTO ENVIADOS A CADA CONTRATISTA DE DOCUMENTACIÓN POR SUBSANAR, 5. ELABORAR Y ENTREGAR MATRIZ DE TODO EL PERSONAL RESTANTE QUE SERÁ ASIGNADO CON LAS OBSERVACIONES CORRESPONDIENTE PARA PAGO DE HONORARIOS Y QUE COMPLETEN LA TOTALIDAD DE PERSONAL CONTRATADO.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</si>
  <si>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CO1.REQ.6391432</t>
  </si>
  <si>
    <t>OPSP-VAD-0815-2024</t>
  </si>
  <si>
    <t>https://community.secop.gov.co/Public/Tendering/OpportunityDetail/Index?noticeUID=CO1.NTC.6278004</t>
  </si>
  <si>
    <t>JASNEY MOTTA PEREZ</t>
  </si>
  <si>
    <t>LA PRESENTE ORDEN TIENE POR OBJETO PRESTACIÓN DE SERVICIOS PROFESIONALES EN EL MARCO DE LOS CONVENIOS INTERADMINISTRATIVOS SUSCRITOS ENTRE LA UNIVERSIDAD DEL MAGDALENA Y LA AGENCIA DE DESARROLLO RURAL ADR PARA DESARROLLAR LAS SIGUIENTES ACTIVIDADES: 1. COORDINAR LAS ACTIVIDADES DE PLANEACIÓN, PROGRAMACIÓN Y CONTROL DE LA GESTIÓN ADMINISTRATIVA DE LOS CONVENIOS SUSCRITOS POR LA UNIVERSIDAD DEL MAGDALENA Y LA AGENCIA DE DESARROLLO RURAL. 2. GARANTIZAR EL USO ADECUADO DE LOS RECURSOS FINANCIEROS PARA LA ADQUISICIÓN DEL TALENTO HUMANO, SERVICIOS TECNOLÓGICOS, MATERIALES E INSUMOS, GASTOS DE VIAJE Y ADICIONALES; DE ACUERDO A LAS NECESIDADES EN TÉRMINOS DE TIEMPO Y CANTIDAD REQUERIDO POR LOS COORDINADORES DEL CONVENIO. 3. ESTRUCTURAR LOS CRONOGRAMAS DE TRABAJO Y SEGUIMIENTO DE ACTIVIDADES A REALIZAR PARA EL CUMPLIMIENTO DE LOS INDICADORES. 4. REALIZAR INFORMES PREVIOS Y FINALES DE ACUERDO A LA METODOLOGÍA SOLICITADA POR LA AGENCIA DE DESARROLLO RURAL EN LOS TIEMPOS OPORTUNOS. 5. HACER SEGUIMIENTO A LOS COORDINADORES EN EL CARGUE DE LA INFORMACIÓN EN LA PLATAFORMA CORRESPONDIENTE CUMPLIENDO CON LA FICHA TÉCNICA. 6. ASISTIR A REUNIONES CUANDO SEA CONVOCADA, PREVIO ACUERDO CON LA SUPERVISORA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</si>
  <si>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CO1.REQ.6390900</t>
  </si>
  <si>
    <t>OPSP-VAD-0814-2024</t>
  </si>
  <si>
    <t>https://community.secop.gov.co/Public/Tendering/OpportunityDetail/Index?noticeUID=CO1.NTC.6277535</t>
  </si>
  <si>
    <t>LA PRESENTE ORDEN TIENE POR OBJETO PRESTAR SERVICIOS PROFESIONALES EN EL MARCO DEL CONVENIO INTERADMINISTRATIVO SUSCRITO ENTRE LA AGENCIA DE DESARROLLO RURAL - ADR Y LA UNIVERSIDAD DEL MAGDALENA PARA CUMPLIR CON LAS SIGUIENTES ACTIVIDADES: 1. REVISAR, HACER SEGUIMIENTO, VALIDAR Y APROBAR LOS DOCUMENTOS PARA LOS PAGOS DE LA TOTALIDAD DE CONTRATISTAS QUE SUSCRIBIERON ÓRDENES DE PRESTACIÓN DE SERVICIOS EN EL MARCO DE LOS CONVENIOS INTERADMINISTRATIVOS SUSCRITOS ENTRE LA AGENCIA DE DESARROLLO RURAL - ADR Y LA UNIVERSIDAD DEL MAGDALENA . 2. MANTENER LA BASE DE DATOS QUE SE UTILIZA EN EL ÁREA DE TALENTO HUMANO ACTUALIZADA PARA LA TOTALIDAD DEL PERSONAL CONTRATADO. 3 .ELABORAR LISTADO DE CONTRATISTAS EN ESTADO PENDIENTE POR SUBSANACIONES CON SUS RESPECTIVOS SOPORTES Y HACER ACOMPAÑAMIENTO HASTA CUMPLIR LA META TOTAL. 4.ENTREGAR LOS SOPORTES DE CORREOS ELECTRÓNICOS DE SEGUIMIENTO ENVIADOS A CADA CONTRATISTA DE DOCUMENTACIÓN POR SUBSANAR. 5. ELABORAR Y ENTREGAR MATRIZ DE TODO EL PERSONAL RESTANTE QUE SERÁ ASIGNADO CON LAS OBSERVACIONES CORRESPONDIENTE PARA PAGO DE HONORARIOS Y QUE COMPLETEN LA TOTALIDAD DE PERSONAL CONTRATADO.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</si>
  <si>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CO1.REQ.6391191</t>
  </si>
  <si>
    <t>OPSP-VAD-0813-2024</t>
  </si>
  <si>
    <t>https://community.secop.gov.co/Public/Tendering/OpportunityDetail/Index?noticeUID=CO1.NTC.6277622</t>
  </si>
  <si>
    <t>YINA ALEJANDRA TELLEZ FUENTES</t>
  </si>
  <si>
    <t>LA PRESENTE ORDEN TIENE POR OBJETO PRESTACIÓN DE SERVICIOS PROFESIONALES EN EL MARCO DE LOS CONVENIOS INTERADMINISTRATIVOS SUSCRITOS ENTRE LA UNIVERSIDAD DEL MAGDALENA Y LA AGENCIA DE DESARROLLO RURAL ADR PARA DESARROLLAR LAS SIGUIENTES ACTIVIDADES: 1) PRESTAR ASESORÍA JURÍDICA Y RESOLVER CONSULTAS DE TIPOJURÍDICO SOBRE LA EJECUCIÓN DE LOS CONVENIOS DE CONFORMIDAD CON LA NORMATIVIDAD VIGENTE. 2) PRESTAR ASESORÍA JURÍDICA CONTRACTUAL EN LOS PROCESOS DE LICITACIÓNY/O CONVOCATORIAS EN LOS QUE SEA REQUERIDO. 3) PROYECTAR MINUTAS DE CONTRATOS QUE REQUIERA EN EL MARCO DE LA EJECUCION DE LOS CONVENIOS . 4) PROYECTAR RESPUESTAS A LAS CONSULTAS, PETICIONES, QUEJAS Y RECLAMOS QUE SE GENEREN EN EL MARCO DE LA EJECUCION DE LOS CONVENIOS SUSCRITOS CON LA ADR TOMANDO EN CONSIDERACIÓN LOS TÉRMINOS DE LA LEY Y LOS PROCEDIMIENTOS INTERNOS ESTABLECIDOS. 5) REVISAR PÓLIZAS PARA SU RESPECTIVA APROBACIÓN. 6) ELABORAR LOS CONCEPTOS JURÍDICOS QUE SEAN SOLICITADOS POR LA VICERRECTORIA ADMINISTRATIVA Y/O POR LA OFICINA ASESORA JURÍDICA DE LA UNIVERSIDAD. 7) REALIZAR LAS RESOLUCIONES DE APOYO DE MOVILIDAD, O LAS QUE SEAN REQUERIDAS DENTRO DEL MARCO DE LA EJECUCION DE LOS CONVENIOS. 8) REALIZAR LIQUIDACIONES Y ACOMPAÑAMIENTO JURIDICO EN LA TOTALIDAD DE ORDENES FALTANTES PARA CULMINAR EL CONVENIO 977 Y 1135 FIRMADO ENTRE UNIMAGDALENA Y ADR.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</si>
  <si>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CO1.REQ.6391149</t>
  </si>
  <si>
    <t>OPSP-VAD-0812-2024</t>
  </si>
  <si>
    <t>https://community.secop.gov.co/Public/Tendering/OpportunityDetail/Index?noticeUID=CO1.NTC.6263599</t>
  </si>
  <si>
    <t>LA PRESENTE ORDEN TIENE POR OBJETO PRESTACIÓN DE SERVICIOS EN EL MARCO DE LOS CONVENIOS INTERADMINISTRATIVOS SUSCRITOS ENTRE LA UNIVERSIDAD DEL MAGDALENA Y LA AGENCIA DE DESARROLLO RURAL ADR PARA DESARROLLAR LAS SIGUIENTES ACTIVIDADES: 1. REGISTRAR LA TOTALIDAD DE ÓRDENES DE SERVICIOS EN LAS PLATAFORMAS SISTEMA INTEGRAL DE AUDITORÍAS SIA OBSERVA, SISTEMA ELECTRÓNICO PARA LA CONTRATACIÓN PÚBLICA- SECOP II Y SISTEMA DE INFORMACIÓN Y GESTIÓN DEL EMPLEO PÚBLICO SIGEP II. 2. REGISTRAR LA TOTALIDAD DE PAGOS DE LAS ÓRDENES DE SERVICIOS EN LAS PLATAFORMAS SIA OBSERVA Y SECOP II. 3. ELABORAR Y ACTUALIZAR LA MATRIZ DE LOS PROCESOS CONTRACTUALES. 4. REALIZAR LA REVISIÓN Y CODIFICACIÓN DE SOPORTES CONTABLES. 5. VERIFICAR LOS REGISTROS SISTEMATIZADOS. 6. ARCHIVAR LA INFORMACIÓN TOTAL EN EL MARCO DE LOS CONVENIOS N° 977 Y 1135 SUSCRITOS ENTRE LA UNIVERSIDAD DEL MAGDALENA Y LA AGENCIA DE DESARROLLO RURAL EN LOS MEDIOS TECNOLÓGICOS DESIGNADOS POR LA VICERRECTORÍA DE EXTENSIÓN Y PROYECCIÓN SOCIAL.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</si>
  <si>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CO1.REQ.6377647</t>
  </si>
  <si>
    <t>OAG-VAD-0810-2024</t>
  </si>
  <si>
    <t>https://community.secop.gov.co/Public/Tendering/OpportunityDetail/Index?noticeUID=CO1.NTC.6264502</t>
  </si>
  <si>
    <t>LAURIS MARCELA PIMIENTA CAMARGO</t>
  </si>
  <si>
    <t>LA PRESENTE ORDEN TIENE POR OBJETO LA PRESTACIÓN DE SERVICIOS PROFESIONALES EN EL MARCO DE LOS CONVENIOS INTERADMINISTRATIVOS SUSCRITOS ENTRE LA UNIVERSIDAD DEL MAGDALENA Y LA AGENCIA DE DESARROLLO RURAL ADR PARA DESARROLLAR LAS SIGUIENTES ACTIVIDADES: 1) CONSTRUIR EL PROCESO DE GESTIÓN DOCUMENTAL PARA EL DESARROLLO DE LOS COMITÉS QUE SE PROGRAMEN POR EL DIRECTOR DEL PROYECTO PARA EL CUMPLIMIENTO DE SUS OBLIGACIONES CONTRACTUALES ENMARCADAS EN LOS CONVENIOS.  2) DIGITALIZAR LOS SOPORTES DOCUMENTALES DE LOS CONVENIOS PARA SER TRANSFERIDOS AL ARCHIVO CENTRAL DE LA VICERRECTORÍA DE EXTENSIÓN Y PROYECCIÓN SOCIAL. 3) GESTIONAR COMUNICACIÓN CON EL EQUIPO OPERATIVO A FIN DE ASEGURAR LA DOCUMENTACIÓN, SOPORTES Y EVIDENCIAS DEL CONVENIO PARA SU CORRECTA ORGANIZACIÓN. 4) REALIZAR SEGUIMIENTO Y ELABORACIÓN DE INFORMES FRENTE A LOS INDICADORES ESTABLECIDOS EN EL PROYECTO EN TÉRMINOS DE METAS ESTABLECIDAS POR LA UNIVERSIDAD DEL MAGDALENA. 5) MANTENER COMUNICACIÓN CONSTANTE CON EL EQUIPO EJECUTOR Y CONTRATANTE A FIN DE DAR SOLUCIÓN A LOS REQUERIMIENTOS QUE SE REALICEN. 6) APOYAR EN EL SEGUIMIENTO DE CARGUE DE INFORMACIÓN EN LA HERRAMIENTA SHARE-POINT Y ELABORACIÓN DE INFORMES RESPECTO A LO QUE SE CARGA EN DICHA HERRAMIENTA.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</si>
  <si>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CO1.REQ.6378263</t>
  </si>
  <si>
    <t>OPSP-VAD-0809-2024</t>
  </si>
  <si>
    <t>https://community.secop.gov.co/Public/Tendering/OpportunityDetail/Index?noticeUID=CO1.NTC.6264166</t>
  </si>
  <si>
    <t>ANDREA STEFANIA SOLANO HERNANDEZ</t>
  </si>
  <si>
    <t>LA PRESENTE ORDEN TIENE POR OBJETO PRESTACIÓN DE SERVICIOS PROFESIONALES EN EL MARCO DE LOS CONVENIOS INTERADMINISTRATIVOS SUSCRITOS ENTRE LA UNIVERSIDAD DEL MAGDALENA Y LA AGENCIA DE DESARROLLO RURAL ADR PARA DESARROLLAR LAS SIGUIENTES ACTIVIDADES: 1. CONSTRUCCIÓN DE LA CONSOLIDACIÓN Y SEGUIMIENTO AL CUMPLIMIENTO DE LA CONTRAPARTIDA OFRECIDA POR PARTE DE LA UNIVERSIDAD DEL MAGDALENA PARA EL CUMPLIMIENTO DE LOS CONVENIOS INTERADMINISTRATIVOS SUSCRITOS ENTRE LA UNIVERSIDAD DEL MAGDALENA Y LA AGENCIA DE DESARROLLO RURAL 2. REALIZACIÓN Y CONSTRUCCIÓN DEL PROCESO DE GESTIÓN DOCUMENTAL PARA EL DESARROLLO DE LOS COMITÉS QUE SE PROGRAMEN POR EL DIRECTOR DEL PROYECTO PARA EL CUMPLIMIENTO DE SUS OBLIGACIONES CONTRACTUALES ENMARCADAS EN LOS CONVENIOS. 3. REALIZACIÓN DE LOS INFORMES QUE SEAN REQUERIDOS Y ENTREGARLOS DE FORMA OPORTUNA Y CON CALIDAD POR PARTE DEL EQUIPO DIRECTIVO Y OPERATIVO. 4. ASISTIR A LAS ACTIVIDADES PROGRAMADAS DENTRO DEL MARCO DEL CONVENIO. 5. APOYAR EN LA LOGÍSTICA REQUERIDA PARA LA REALIZACIÓN DE LOS EVENTOS QUE SURJAN DENTRO DEL MARCO DE EJECUCIÓN DEL CONVENIO DE ACUERDO A LAS ACTIVIDADES QUE ESTÁN ENMARCADAS EN LA CONTRAPARTIDA POR PARTE DE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</si>
  <si>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CO1.REQ.6377982</t>
  </si>
  <si>
    <t>OPSP-VAD-0808-2024</t>
  </si>
  <si>
    <t>https://community.secop.gov.co/Public/Tendering/OpportunityDetail/Index?noticeUID=CO1.NTC.6253110</t>
  </si>
  <si>
    <t>LA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</si>
  <si>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CO1.REQ.6366290</t>
  </si>
  <si>
    <t>OAG-VAD-0805-2024</t>
  </si>
  <si>
    <t>https://community.secop.gov.co/Public/Tendering/OpportunityDetail/Index?noticeUID=CO1.NTC.6210144&amp;isFromPublicArea=True&amp;isModal=False</t>
  </si>
  <si>
    <t>SHAROL MERCEDES CORTES MIRANDA</t>
  </si>
  <si>
    <t>LA PRESENTE ORDEN TIENE POR OBJETO: 1. APOYAR EN LA EVALUACIÓN DEL DESEMPEÑO DE LOS ASESORES ASIGNADOS AL PROYECTO “PROGRAMA DE ATENCIÓN PSICOLÓGICA (PAP)”. 2. APOYAR EN LA VERIFICACIÓN DEL CUMPLIMIENTO DE OBJETIVOS PLANTEADOS EN EL PROGRAMA DE ATENCIÓN PSICOLÓGICA A NIVEL DE EXTENSIÓN Y PROYECCIÓN DE LOS SERVICIOS HACIA LA COMUNIDAD ACADÉMICA Y DE INFLUENCIA DE LA UNIVERSIDAD DEL MAGDALENA. 3. APOYAR LA COORDINACIÓN DE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APOYAR LAS ACTIVIDADES DE SEGUIMIENTO A LOS ESTUDIANTES DE PRÁCTICAS ASIGNADOS AL PROGRAMA DE ATENCIÓN PSICOLÓGICA, ACORDE CON LO ESTABLECIDO EN EL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APOYAR EL CUMPLIMIENTO DE LAS ORIENTACIONES DE LA UNIVERSIDAD EN ASPECTOS RELACIONADOS CON PLANES CURRICULARES, ESTRATEGIAS PEDAGÓGICAS Y DE EVALUACIÓN FORMATIVA (DECRETO 780 DE 2016, PARTE 7, CAPÍTULO 1, ARTÍCULO 2.7.1.1.17 PARÁGRAFO 2). 10. VERIFICAR QUE LOS PROCESOS Y MANUALES ORGANIZACIONALES DEL PROGRAMA QUE EXISTEN SE CUMPLAN.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</si>
  <si>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CO1.REQ.6324824</t>
  </si>
  <si>
    <t>OPSP-VAD-0804-2024</t>
  </si>
  <si>
    <t>https://community.secop.gov.co/Public/Tendering/OpportunityDetail/Index?noticeUID=CO1.NTC.6210209&amp;isFromPublicArea=True&amp;isModal=False</t>
  </si>
  <si>
    <t>YANETH ELVIRA PEREZ MOLINA</t>
  </si>
  <si>
    <t>LA PRESENTE ORDEN TIENE POR OBJETO: 1. APOYAR EN LA ATENCIÓN BÁSICA, OPORTUNA Y ADECUADA EN CONSULTA COMO MÉDICA GENERAL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DISPONIBLES. 6.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</si>
  <si>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CO1.REQ.6324324</t>
  </si>
  <si>
    <t>OPSP-VAD-0803-2024</t>
  </si>
  <si>
    <t>https://community.secop.gov.co/Public/Tendering/OpportunityDetail/Index?noticeUID=CO1.NTC.6193538&amp;isFromPublicArea=True&amp;isModal=False</t>
  </si>
  <si>
    <t>LA PRESENTE ORDEN TIENE POR OBJETO: 1. APOYAR EN LAS ACTIVIDADES DE ATENCIÓN INDIVIDUAL QUE DESDE SU ÁREA REQUIERA EN EL PROGRAMA, 2. APOYAR LAS JORNADAS DE SALUD Y LOS PROYECTOS DE INVESTIGACIÓN DESARROLLADOS DESDE EL PAP. 3. APOYAR LA IMPLEMENTACIÓN ESTRATEGIAS DE PREVENCIÓN DESDE EL ÁREA DE PSICOLOGÍA JURÍDICA DEL PROGRAMA DE ATENCIÓN PSICOLÓGICA EN LOS ESCENARIOS ACADÉMICOS Y COMUNIDAD EN GENERAL. 4. APOYAR LAS ACTIVIDADES DE SEGUIMIENTO A LOS ESTUDIANTES DE PRÁCTICAS ASIGNADOS AL PROGRAMA DE ATENCIÓN PSICOLÓGICA, ACORDE CON LO ESTABLECIDO EN EL DECRETO 780 DE 2016, PARTE 7, CAPÍTULO 1, ARTÍCULO 2.7.1.1.14.4., APOYANDO EN EL REGISTRO DE ACTIVIDADES DESARROLLADAS EN LA HISTORIA CLÍNICA DEL PACIENTE O EN LOS REGISTROS QUE CORRESPONDA. LA INFORMACIÓN DEBE CONSIGNARSE POR EL PROFESIONAL RESPONSABLE Y DEBE ESTAR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PARÁGRAFO 2).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</si>
  <si>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CO1.REQ.6307475</t>
  </si>
  <si>
    <t>OPSP-VAD-0801-2024</t>
  </si>
  <si>
    <t>https://community.secop.gov.co/Public/Tendering/OpportunityDetail/Index?noticeUID=CO1.NTC.6123284&amp;isFromPublicArea=True&amp;isModal=False</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</si>
  <si>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CONTRATADO. 2. APOYAR LA ARTICULACIÓN ENTRE BIENESTAR UNIVERSITARIO Y TODOS LOS PROGRAMAS ACADÉMICOS DE LA FACULTAD DE CIENCIAS EMPRESARIALES Y ECONÓMICAS. 3. APOYAR A LA DIRECCIÓN DE BIENESTAR UNIVERSITARIO EN EL SEGUIMIENTO DE LOS CASOS DE ESTUDIANTES Y DOCENTES CON DIFICULTADES REPORTADOS POR LA FACULTAD DE CIENCIAS EMPRESARIALES Y ECONÓMICAS. 4. APOYAR A LA DIRECCIÓN DE BIENESTAR UNIVERSITARIO EN LA IMPLEMENTACIÓN DE ESTRATEGIAS DE PROMOCIÓN DE LOS SERVICIOS Y ACTIVIDADES DE BIENESTAR UNIVERSITARIO EN LA FACULTAD DE CIENCIAS EMPRESARIALES Y ECONÓMICAS. 5. ENTREGAR DE MANERA OPORTUNA Y BAJO SU RESPONSABILIDAD LOS INFORMES QUE SE LE SOLICITEN PARA SER PRESENTADOS A LA DIRECCIÓN, CON SOPORTES ESTADÍSTICOS. 6. DILIGENCIAR OPORTUNAMENTE TODOS LOS FORMATOS ESTABLECIDOS POR BIENESTAR UNIVERSITARIO EN EL SISTEMA DE GESTIÓN DE LA CALIDAD. 7. APOYAR A LA DIRECCIÓN DE BIENESTAR UNIVERSITARIO EN LA PARTICIPACIÓN DE LOS ESTUDIANTES DE LA FACULTAD DE CIENCIAS EMPRESARIALES Y ECONÓMICAS, EN EVENTOS ACADÉMICOS, CIENTÍFICOS, ARTÍSTICOS, CULTURALES Y DEPORTIVOS QUE PROGRAME LA INSTITUCIÓN. 8. APOYAR A LA DIRECCIÓN DE BIENESTAR UNIVERSITARIO EN LA ATENCIÓN A TRAVÉS DE LOS DIFERENTES CANALES DE COMUNICACIÓN A LOS MIEMBROS DE LA COMUNIDAD UNIVERSITARIA, QUE REQUIERAN INFORMACIÓN SOBRE LAS DISTINTAS ÁREAS DE BIENESTAR.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</si>
  <si>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CO1.REQ.6236041</t>
  </si>
  <si>
    <t>OPSP-VAD-0792-2024</t>
  </si>
  <si>
    <t>https://community.secop.gov.co/Public/Tendering/OpportunityDetail/Index?noticeUID=CO1.NTC.6122664&amp;isFromPublicArea=True&amp;isModal=False</t>
  </si>
  <si>
    <t>DANIEL DE JESUS CANDELARIO MACIAS</t>
  </si>
  <si>
    <t>LA PRESENTE ORDEN TIENE POR OBJETO: 1) REVISAR INFORMACIÓN TÉCNICA Y COMPARAR LAS CARACTERISTICAS DE LOS PREDIO VERSUS EL CULTIVO PRIORIZADO SELECCIONADO POR LOS BENEFICIARIOS CON EL OBJETO DE IDENTIFICAR  CONDICIONES ESPECIALES PARA CULTIVO. 2) REVISAR LOS PRESUPUESTOS DE SIEMBRA POR HECTAREA DE LOS CULTIVOS PRIORIZADOS POR MUNICIPIO Y AJUSTAR EN CASO DE REQUERIRSE. 3) REVISAR CALIDAD DE INFORMACIÓN TÉCNICA LEVANTADA. 4) APOYAR EN LA ELABORACIÓN DE PLANES DE INTERVENCIÓN DE LOS LOTES EXPERIMENTALES.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</si>
  <si>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CO1.REQ.6235741</t>
  </si>
  <si>
    <t>OPSP-VAD-0791-2024</t>
  </si>
  <si>
    <t>https://community.secop.gov.co/Public/Tendering/OpportunityDetail/Index?noticeUID=CO1.NTC.6156178&amp;isFromPublicArea=True&amp;isModal=False</t>
  </si>
  <si>
    <t>LA PRESENTE ORDEN TIENE POR OBJETO: 1. APOYAR EN LA ATENCIÓN A ESTUDIANTES Y DOCENTES DEL PROGRAMA. 2. APOYAR EN LA REALIZACIÓN DE HOMOLOGACIONES DE TRANSFERENCIAS, SIMULTANEIDADES, TRASLADOS, INGRESO DE OTRO TÍTULO DE PREGRADOS, INGRESO POR RECONOCIMIENTO DE COMPETENCIAS. 3. APOYAR LA COORDINACIÓN DEL CONVENIO ENTRE EL INFOTEP Y LA UNIVERSIDAD (REVISIÓN DE LAS SOLICITUDES, ESTUDIOS DE RECONOCIMIENTO, APLICACIÓN DE INSTRUMENTOS DE VALIDACIÓN). 4. APOYAR LA COORDINACIÓN DE LA ASIGNACIÓN DE ESPACIOS FÍSICOS DE LAS SESIONES DE PREGRADO CON EL GRUPO DE RECURSOS EDUCATIVOS. 5. APOYAR EN LA ORGANIZACIÓN DE EVENTOS ACADÉMICOS DEL PROGRAMA Y DEL CONSULTORIO EMPRESARIAL Y CONTABLE. 6. APOYAR A LA DIRECCIÓN DE PROGRAMA EN LA GENERACIÓN DE INFORMES. 7. APOYAR EN LA RESPUESTA A LAS SOLICITUDES DE LOS ESTUDIANTES, DOCENTES, Y DEPENDENCIAS DE LA UNIVERSIDAD. 8. APOYAR EN LA CONSTRUCCIÓN DE DOCUMENTOS, EN LA RECOLECCIÓN DE LAS ESTADÍSTICA E INFORMACIÓN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</si>
  <si>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CO1.REQ.6269459</t>
  </si>
  <si>
    <t>OAG-VAD-0790-2024</t>
  </si>
  <si>
    <t>https://community.secop.gov.co/Public/Tendering/OpportunityDetail/Index?noticeUID=CO1.NTC.6112677&amp;isFromPublicArea=True&amp;isModal=False</t>
  </si>
  <si>
    <t>DERLIS YURANIS ILIAS OROZCO</t>
  </si>
  <si>
    <t>LA PRESENTE ORDEN TIENE POR OBJETO: 1. APOYAR EN LA ELABORACIÓN DEL PLAN DE TRABAJO DE ACTIVIDADES A DESARROLLAR, DETALLANDO OBJETIVOS, FECHAS, METODOLOGÍA, METAS, INDICADORES ACORDES CON LAS DIRECTRICES IMPARTIDAS POR EL COORDINADOR (A) DEL ÁREA QUE DÉ RESPUESTA A LAS ACTIVIDADES PROGRAMADAS DESDE LA DIRECCIÓN. 2. APOYAR LA ARTICULACIÓN ENTRE BIENESTAR UNIVERSITARIO Y TODOS LOS PROGRAMAS ACADÉMICOS DE LA FACULTAD DE SALUD. 3. APOYAR A LA DIRECCIÓN DE BIENESTAR UNIVERSITARIO EN EL SEGUIMIENTO DE LOS CASOS DE ESTUDIANTES Y DOCENTES CON DIFICULTADES REPORTADOS POR LA FACULTAD DE SALUD. 4. ENTREGAR DE MANERA OPORTUNA Y BAJO SU RESPONSABILIDAD LOS INFORMES QUE SE LE SOLICITEN PARA SER PRESENTADOS A LA DIRECCIÓN, CON SOPORTES ESTADÍSTICOS. 5. DILIGENCIAR OPORTUNAMENTE TODOS LOS FORMATOS ESTABLECIDOS POR BIENESTAR UNIVERSITARIO EN EL SISTEMA DE GESTIÓN DE LA CALIDAD. 6. APOYAR A LA DIRECCIÓN DE BIENESTAR UNIVERSITARIO EN LA ATENCIÓN A LOS MIEMBROS DE LA COMUNIDAD UNIVERSITARIA, QUE REQUIERAN INFORMACIÓN SOBRE LAS DISTINTAS ÁREAS.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</si>
  <si>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CO1.REQ.6225193</t>
  </si>
  <si>
    <t>OAG-VAD-0789-2024</t>
  </si>
  <si>
    <t>https://community.secop.gov.co/Public/Tendering/OpportunityDetail/Index?noticeUID=CO1.NTC.6109797&amp;isFromPublicArea=True&amp;isModal=False</t>
  </si>
  <si>
    <t>ALFONSO JOSE ALVAREZ GUTIERREZ</t>
  </si>
  <si>
    <t>LA PRESENTE ORDEN TIENE POR OBJETO: 1. APOYAR EN LA REALIZACIÓN DE VISITAS A ENTIDADES DE ORDEN PÚBLICO Y PRIVADO PARA LA PUBLICIDAD Y VENTA DE LOS PROGRAMAS DE POSGRADO Y FORMACIÓN CONTINUA DE LA INSTITUCIÓN. 2. APOYAR LA GESTIÓN DE CONVENIOS CON EMPRESAS PÚBLICAS Y PRIVADAS DE LA REGIÓN. 3. APOYAR EN LA LOGÍSTICA DE LOS EVENTOS Y SESIONES EDUCATIVAS REALIZADOS POR EL CENTRO DE POSGRADOS Y FORMACIÓN CONTINUA. 4. APOYAR EN EL SEGUIMIENTO DE LEADS GENERADOS EN LAS CAMPAÑAS PUBLICITARIAS DE LAS REDES SOCIALES. 5. APOYAR EN LA ELABORACIÓN DE ACTAS DE REUNIONES DESARROLLADAS EN TORNO A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</si>
  <si>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CO1.REQ.6222764</t>
  </si>
  <si>
    <t>OPSP-VAD-0788-2024</t>
  </si>
  <si>
    <t>https://community.secop.gov.co/Public/Tendering/OpportunityDetail/Index?noticeUID=CO1.NTC.6090951&amp;isFromPublicArea=True&amp;isModal=False</t>
  </si>
  <si>
    <t>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 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 SASED.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</si>
  <si>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CO1.REQ.6203671</t>
  </si>
  <si>
    <t>OPSP-VAD-0784-2024</t>
  </si>
  <si>
    <t>https://community.secop.gov.co/Public/Tendering/OpportunityDetail/Index?noticeUID=CO1.NTC.6090440&amp;isFromPublicArea=True&amp;isModal=False</t>
  </si>
  <si>
    <t>LA PRESENTE ORDEN TIENE POR OBJETO: 1. DEFINIR, ELABORAR Y REVISAR LA ARQUITECTURA DE DESARROLLO DE LOS PROYECTOS (CASOS DE USO, BASES DE DATOS, CLASES, INTERFAZ DE USUARIO, MIGRACIÓN DE DATOS). 2. CONSTRUIR LOS PROTOTIPOS PARA LA EJECUCIÓN DE PRUEBAS A LOS PRODUCTOS SOFTWARE. 3. IMPLANTAR PRODUCTOS DE SOFTWARE TERMINADOS EN AMBIENTES DE PRODUCCIÓN PREVIAMENTE SELECCIONADOS. 4. INCORPORAR ELEMENTOS DE DISEÑO EXISTENTES 5. APLICAR GESTIÓN DE LA CONFIGURACIÓN PARA ACTUALIZAR CAMBIOS Y MANTENERLOS DEBIDAMENTE DOCUMENTADOS MEDIANTE LAS HERRAMIENTAS CORRESPONDIENTES. 6. REALIZAR REUNIONES PERIÓDICAS CON LOS EQUIPOS DE TRABAJO DE LOS PROYECTOS. 7. ESPECIFICAR REQUISITOS DE SOFTWARE EN FORMA DE HISTORIAS DE USUARIO.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</si>
  <si>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CO1.REQ.6202743</t>
  </si>
  <si>
    <t>OPSP-VAD-0783-2024</t>
  </si>
  <si>
    <t>https://community.secop.gov.co/Public/Tendering/OpportunityDetail/Index?noticeUID=CO1.NTC.6098502&amp;isFromPublicArea=True&amp;isModal=False</t>
  </si>
  <si>
    <t>LA PRESENTE ORDEN TIENE POR OBJETO: 1. PRESTAR SERVICIOS PROFESIONALES COMO ASESORA DE LA OFICINA DE CONTROL DISCIPLINARIO INTERNO 2. ASESORAR, EMITIR CONCEPTOS Y RESOLVER LAS CONSULTAS QUE EN MATERIA DISCIPLINARIA LE SEAN SOLICITADAS POR PARTE DEL RECTOR, EL DIRECTOR DE LA OFICINA DE CONTROL DISCIPLINARIO INTERNOY DEMÁS AUTORIDADES DE DIRECCIÓN DE LA UNIVERSIDAD. 3. PRESTAR ASESORÍA EN LA PROYECCIÓN DE LAS DECISIONES A QUE HAY LUGAR EN EL TRÁMITE DE LOS PROCESOS DISCIPLINARIOS ADELANTADOS POR LA OFICINA DE CONTROL DISCIPLINARIO INTERNO. 4. REVISAR Y  PROYECTAR DECISIONES DE FONDO SOMETIDAS A LA FIRMA DEL JEFE DE LA OFICINA DE CONTROL DISCIPLINARIO INTERNO, LAS CUALES DEBERÁN CONTENER RÚBRICA DEL CONTRATISTA. 5. ELABORAR DOCUMENTOS RELACIONADOS CON LAS CAPACITACIONES EMPRENDIDAS POR LA DE LA OFICINA DE CONTROL DISCIPLINARIO INTERNO. 6. PRESTAR ASESORÍA JURÍDICA EN LAS ACTUACIONES DISCIPLINARIAS SEGUIDAS CONTRA ESTUDIANTES DE LA UNIVERSIDAD DEL MAGDALENA, DE COMPETENCIA DE LOS CONSEJOS DE FACULTAD Y CONSEJO ACADÉMICO. 7. PROYECTAR PARA EL DIRECTOR DE LA OFICINA LOS AUTOS DE APERTURA DE INDAGACIÓN, INVESTIGACIÓN, PRUEBAS, ARCHIVOS, CARGOS Y FALLOS, 8. PRESTAR ASESORÍA, PROYECCIÓN Y SUSTANTACIÓN EN LOS PROCESOS ADMINISTRATIVOS SANCIONATORIOS, CUYA COMPETENCIA SEA DE LA OFICINA DE CONTROL DISCIPLINARIO INTERNO.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</si>
  <si>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CO1.REQ.6211088</t>
  </si>
  <si>
    <t>OPSP-VAD-0782-2024</t>
  </si>
  <si>
    <t>https://community.secop.gov.co/Public/Tendering/OpportunityDetail/Index?noticeUID=CO1.NTC.6090689&amp;isFromPublicArea=True&amp;isModal=False</t>
  </si>
  <si>
    <t>LA PRESENTE ORDEN TIENE POR OBJETO: 1. APOYAR AL GRUPO DE FACILITADORES EN LA IDENTIFICACIÓN DE CONTRIBUYENTES, Y LOS AGENTES OBLIGADOS A RETENER O EXIGIR EL PAGO DEL TRIBUTO. 2. APOYAR AL GRUPO DE FACILITADORES EN LA RECOPILACIÓN, CONSOLIDACIÓN Y CONFRONTACIÓN DE LA INFORMACIÓN DE LAS ENTIDADES PARA INICIAR EL PROCESO DE APOYO EN LA FISCALIZACIÓN DE LAS ESTAMPILLAS DEPARTAMENTALES,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RETENEDORA CON LA INFORMACIÓN REMITIDA POR LA CONTRALORÍA DEPARTAMENTAL, DISTRITAL Y NACIONAL. 5. CONFRONTAR LA INFORMACIÓN DEL AVANCE DE LAS AUDITORÍAS REALIZADAS POR EL SUJETO ACTIVO DEL CONVENIO 005 DE 2017 (GOBERNACIÓN DEL MAGDALENA) CON LOS ARCHIVOS QUE REPOSAN EN LA OFICINA DE ESTAMPILLA. 6. ADELANTAR LAS GESTIONES CORRESPONDIENTES DE ACUERDO A LOS LINEAMIENTOS DE LA COORDINACIÓN, UNA VEZ SE HUBIERE RECIBIDO RESPUESTA DE LA INFORMACIÓN SOLICITADA A LAS ENTIDADES. 7. APOYAR AL GRUPO DE FACILITADORES CONFRONTANDO LA INFORMACIÓN PROVISTA POR LA ENTIDAD VS LA INFORMACIÓN OBTENIDA DE LA PLATAFORMA FISCO, A FIN DE ESTABLECER EL HALLAZGO DE TIPO FISCAL. 8. APOYAR EN LA REALIZACIÓN DE LAS MESAS DE TRABAJO CON LAS ENTIDADES RETENEDORAS. 9. REALIZAR SEGUIMIENTO AL CUMPLIMIENTO DE LOS COMPROMISOS ADQUIRIDOS EN LAS MESAS DE TRABAJO. 10. APOYAR AL GRUPO DE FACILITADORES EN LA VERIFICACIÓN DE QUE LAS ENTIDADES RETENEDORAS CUMPLAN CON EL PROCESO DE LIQUIDAR, RETENER, DECLARAR Y GIRAR LAS ESTAMPILLAS DEPARTAMENTALES. 11. ASESORAR Y APOYAR EL DESARROLLO DE ACCIONES ENCAMINADAS AL PLAN DE MEJORAMIENTO DEL RECAUDO DE LOS RECURSOS Y LOS REGISTROS DE INFORMACIÓN DE LA ESTAMPILLA EN BENEFICIO DE LA UNIVERSIDAD. 12. ELABORAR Y EMITIR INFORME FINAL DE LAS ENTIDADES VERIFICADAS A LA COORDINACIÓN DE LA OFICINA. 13. LLEVAR MATRIZ DE INFORMACIÓN CADA ACTIVIDAD REALIZADA.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</si>
  <si>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CO1.REQ.6203654</t>
  </si>
  <si>
    <t>OPSP-VAD-0781-2024</t>
  </si>
  <si>
    <t>https://community.secop.gov.co/Public/Tendering/OpportunityDetail/Index?noticeUID=CO1.NTC.6090404&amp;isFromPublicArea=True&amp;isModal=False</t>
  </si>
  <si>
    <t>ROBERTO CARLOS ACUÑA MERCADO</t>
  </si>
  <si>
    <t>LA PRESENTE ORDEN TIENE POR OBJETO PRESTAR SERVICIOS PROFESIONALES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EN LA REVISIÓN EN LA PLATAFORMA DEL GEDOCO Y SIGEP II DE LA HOJA DE VIDA Y LOS DOCUMENTOS PRECONTRACTUALES NECESARIOS PARA LA ELABORACIÓN DE ÓRDENES DE SERVICIOS PROFESIONALES Y DE APOYO A LA GESTIÓN DEL PROYECTO. 2. APOYAR A LA REALIZACIÓN DE SONDEOS COMERCIALES DE PRODUCTOS, BIENES Y SERVICIOS REQUERIDOS EN EL PROYECTO. 3. APOYAR EN LA REVISIÓN DE DOCUMENTOS PRECONTRACTUALES NECESARIOS PARA ELABORACIÓN DE ÓRDENES DE COMPRAS, SERVICIOS, SUMINISTROS Y OTRAS ÓRDENES DE GASTO DEL PROYECTO. 4. APOYAR EN LA PROYECCIÓN, ENVÍO A REVISIÓN JURÍDICA Y FIRMAS DE LAS PARTES PARA LA EXPEDICIÓN DE LAS ÓRDENES CORRESPONDIENTES. 5. APOYAR EN LA SOLICITUD DE CREACIÓN DE TERCEROS, PERSONAS NATURALES Y JURÍDICAS, ANTE EL SGR. 6. APOYAR EN LA RECOPILACIÓN, ANÁLISIS, REVISIÓN Y DILIGENCIAMIENTO DE LOS FORMATOS REQUERIDOS EN LA ETAPA PRECONTRACTUAL Y CONTRACTUAL DE LAS ÓRDENES DE GASTO ASIGNADAS. 7. NOTIFICAR LA EXPEDICIÓN DE LAS DIVERSAS ÓRDENES DE GASTO DEL PROYECTO 8. REGISTRAR EL ESTADO DE LOS TRÁMITES ASIGNADOS EN LA MATRIZ DE SEGUIMIENTO ADMINISTRATIVO Y FINANCIERO DEL PROYECTO. 9. ORGANIZAR LA INFORMACIÓN DE LAS ÓRDENES ASIGNADAS PARA COMPLEMENTAR EL ARCHIVO ADMINISTRATIVO Y FINANCIERO DEL PROYECTO. 10. APOYAR EN LA ORGANIZACIÓN DE LA INFORMACIÓN NECESARIA DE LAS ÓRDENES CORRESPONDIENTES PARA EL REPORTE EN LAS PLATAFORMAS SIGEP II, SECOP II Y SIA OBSERVA EN LOS PLAZOS ESTABLECIDOS POR LOS ENTES DE CONTROL. 11. APOYAR EN LA ORGANIZACIÓN DE LA INFORMACIÓN NECESARIA PARA LA ELABORACIÓN DE INFORMES FINANCIEROS Y ADMINISTRATIVOS DEL PROYECTO 12. RENDIR INFORMES MENSUALES O CUANDO EL SUPERVISOR ASÍ LO REQUIERA, SOBRE LAS ACTIVIDADES DESARROLLADAS.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</si>
  <si>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CO1.REQ.6203153</t>
  </si>
  <si>
    <t>OPSP-VAD-0780-2024</t>
  </si>
  <si>
    <t>https://community.secop.gov.co/Public/Tendering/OpportunityDetail/Index?noticeUID=CO1.NTC.6050328&amp;isFromPublicArea=True&amp;isModal=False</t>
  </si>
  <si>
    <t>DARWIN ALBERTO LOPEZ MORGAN</t>
  </si>
  <si>
    <t>LA PRESENTE ORDEN TIENE POR OBJETO: 1. APOYAR AL GRUPO INTERNO DE SERVICIOS GENERALES EN LA SUPERVIÓN DE LOS ESPACIOS FISICOS DE LA CASA MUSEO GABRIEL GARCIA MARQUEZ DE ARACATACA. 2. APOYAR EN EL REPORTE DE CUALQUIER ANOMALÍA QUE SE PRESENTE EN LA CASA MUSEO. 3. APOYAR A CUALQUIER MIEMBRO DE UNIMAGDALENA QUE NECESITE ALGUNA INFORMACIÓN DE LA CASA MUSEO. 4. APOYAR EN LA ATENCIÓN A LOS REQUERIMIENTOS Y SOLICITUDES DEL SUPERVISOR DE SEGURIDAD DE UNIMAGDALENA, O EL SUPERVISOR DE LA PRESENTE ORDEN DE SERVICIO. 5. APOYAR AL GSG EN LA REVISIÓN DE ELEMENTOS Y BIENES EN LA SEDE TALES COMO COMPUTADORES, SILLAS, VIDEO BEAM, MOTOBOMBAS, AIRES ACONDICIONADOS, REFLECTORES EXTERNOS, BIENES DE MUSEOLOGÍA DE FACIL TRANSITO Y TRASLADO, ESTADOS DE PUERTAS, CERRADURAS Y TODO LO QUE CORRESPONDA A LA CONSERVACIÓN DE LAS INSTALACIONES DE LA CASA MUSEO. 6. APOYAR AL GSG CON LOS REGISTROS EN MINUTAS EN CADA ENTREGA DE TURNO QUE ESTE REALICE AL PERSONAL DE LA EMPRESA QUE PRESTE EL SERVICIO DE VIGILANCIA. 7.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</si>
  <si>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CO1.REQ.6162830</t>
  </si>
  <si>
    <t>OAG-VAD-0778-2024</t>
  </si>
  <si>
    <t>https://community.secop.gov.co/Public/Tendering/OpportunityDetail/Index?noticeUID=CO1.NTC.6050202&amp;isFromPublicArea=True&amp;isModal=False</t>
  </si>
  <si>
    <t>OLGA YISETH VILLAMIL MEJIA</t>
  </si>
  <si>
    <t>LA PRESENTE ORDEN TIENE POR OBJETO: 1. APOYAR EN LA ATENCIÓN A LOS DIFERENTES USUARIOS DEL PROGRAMA DE ATENCIÓN PSICOLÓGICA. 2. APOYAR CON LA ENTREGA A LOS PSICÓLOGOS O TERAPEUTAS EN FORMACIÓN DEL MATERIAL NECESARIO PARA LA ATENCIÓN A PACIENTES. 3. APOYAR LA ATENCIÓN VÍA TELEFÓNICA DE LOS USUARIOS DEL PROGRAMA DE ATENCIÓN PSICOLÓGICA. 4. APOYAR EN LA RESERVACIÓN DE SALA DE JUNTAS Y CAPACITACIONES. 5. APOYAR EN LA RECEPCIÓN Y ARCHIVO DE COMUNICACIONES INTERNAS Y EXTERNAS DIRIGIDAS AL PROGRAMA DE ATENCIÓN PSICOLÓGICA. 6. APOYAR EN EL AGENDAMIENTO DE LOS CASOS ASIGNADOS A LOS PSICÓLOGOS O TERAPEUTAS EN FORMACIÓN. 7. APOYAR CON EL REGISTRO DE LA INFORMACIÓN DE ASISTENCIAS A CADA SESIÓN TERAPÉUTICA. 8. APOYAR LA CUSTODIA Y ARCHIVO DE LAS HISTORIAS CLÍNICAS ACTIVAS TENIENDO EN CUENTA LA GESTIÓN DOCUMENTAL Y UBICAR EN EL ARCHIVO INACTIVO LAS HISTORIAS CLÍNICAS DE CASOS QUE SEAN CERRADOS SEGÚN EL SEMESTRE. 9. APOYAR EN EL SEGUIMIENTO DE LA LISTA DE ESPERA DE LOS CONSULTANTES DE ACUERDO A LOS PROCESOS Y PROCEDIMIENTOS DEL SERVICIO SOLICITADO.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</si>
  <si>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CO1.REQ.6162384</t>
  </si>
  <si>
    <t>OAG-VAD-0777-2024</t>
  </si>
  <si>
    <t>https://community.secop.gov.co/Public/Tendering/OpportunityDetail/Index?noticeUID=CO1.NTC.6049563&amp;isFromPublicArea=True&amp;isModal=False</t>
  </si>
  <si>
    <t>JOSE ALFONSO SALAS RODRIGUEZ</t>
  </si>
  <si>
    <t>LA PRESENTE ORDEN TIENE POR OBJETO: IMPLEMENTACIÓN DEL SERVICIO PÚBLICO DE EXTENSIÓN AGROPECUARIA EN EL MARCO DEL CONVENIO INTERADMINISTRATIVO NO. 11352023 SUSCRITO ENTE LA AGENCIA DE DESARROLLO RURAL-ADR Y LA UNIVERSIDAD DEL MAGDALENA PARA EL DESARROLLO DE LAS SIGUIENTES ACTIVIDADES: 1. LIDERAR LA CONSOLIDACIÓN Y VALIDACIÓN DE LA ACTUALIZACIÓN DE PRODUCTORES DEL REGISTRO Y CLASIFICACIÓN DE USUARIOS. 2. ALERTAR FRENTE A LOS CAMBIOS EN LA META DE LOS USUARIOS VINCULADOS AL SERVICIO PÚBLICO DE EXTENSIÓN AGROPECUARIA - SPEA EN LOS DEPARTAMENTOS OBJETO DEL CONVENIO. 3. MANTENER UN CONSTANTE CANAL DE COMUNICACIÓN CON EL EQUIPO TÉCNICO DE EXTENSIONISTAS PARA LA ACTUALIZACIÓN DE LAS BASES DE DATOS. 4. REALIZAR LOS INFORMES RESPECTIVOS SEMANALES EN TÉRMINOS DE VARIACIÓN DE NÚMERO DE USUARIOS Y ACTUALIZACIÓN REALIZADAS POR EL EQUIPO TÉCNICO DE EXTENSIONISTAS. 5. VALIDAR LA INFORMACIÓN DE LOS CAMBIOS Y/O ACTUALIZACIONES EN LOS DATOS DE PRODUCTORES BENEFICIARIOS CONSOLIDADAS POR EL EQUIPO TÉCNICO DE EXTENSIONISTAS. 6. PARTICIPAR EN LOS ESPACIOS Y REUNIONES QUE SE GENEREN PARA LA EJECUCIÓN DEL PROYECTO, BUSCANDO LA ARTICULACIÓN DEL SUBSISTEMA DE EXTENSIÓN AGROPECUARIA. 7. LIDERAR TODOS LOS PROCESOS DE BASES DE DATOS NECESARIAS PARA LA IMPLEMENTACIÓN DEL SERVICIO PÚBLICO DE EXTENSIÓN AGROPECUARIA - PSEA. 8. LIDERAR EL SEGUIMIENTO Y CARGUE DE INFORMACIÓN DEL CUMPLIMIENTO DE INDICADORES DEL PROYECTO. 9.VERIFICAR EL CARGUE DE LOS DOCUMENTOS QUE DEN CUMPLIMIENTO A LOS INDICADORES DEL PROYECTO. 10. CONSOLIDAR Y VERIFICAR LA INFORMACIÓN DE LAS ACTIVIDADES EN LA PRESTACIÓN DEL SERVICIO DE EXTENSIÓN AGROPECUARIA REALIZADAS. 11. ADMINISTRAR LA BASE DE DATO DE USUARIOS MEDIANTE EL USO DE LAS DISTINTAS HERRAMIENTAS INFORMÁTICAS. 12. APOYAR EN EL CUMPLIMIENTO DE LOS INDICADORES ASOCIADOS A LA GESTIÓN DE LOS RECURSOS NATURALES, CAMBIO CLIMÁTICO Y SOSTENIBILIDAD.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</si>
  <si>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CO1.REQ.6162378</t>
  </si>
  <si>
    <t>OPSP-VAD-0776-2024</t>
  </si>
  <si>
    <t>https://community.secop.gov.co/Public/Tendering/OpportunityDetail/Index?noticeUID=CO1.NTC.6049592&amp;isFromPublicArea=True&amp;isModal=False</t>
  </si>
  <si>
    <t>VIVERLYS LEINITH DIAZ GUTIERREZ</t>
  </si>
  <si>
    <t>LA PRESENTE ORDEN TIENE POR OBJETO: IMPLEMENTACIÓN DEL SERVICIO PÚBLICO DE EXTENSIÓN AGROPECUARIA EN EL MARCO DEL CONVENIO INTERADMINISTRATIVO NO. 11352023 SUSCRITO ENTE LA AGENCIA DE DESARROLLO RURAL-ADR Y LA UNIVERSIDAD DEL MAGDALENA PARA EL DESARROLLO DE LAS SIGUIENTES ACTIVIDADES: 1. LIDERAR LA CONSOLIDACIÓN Y VALIDACIÓN DE LA ACTUALIZACIÓN DE PRODUCTORES DEL REGISTRO Y CLASIFICACIÓN DE USUARIOS. 2. ALERTAR FRENTE A LOS CAMBIOS EN LA META DE LOS USUARIOS VINCULADOS AL SERVICIO PÚBLICO DE EXTENSIÓN AGROPECUARIA - SPEA EN LOS DEPARTAMENTOS OBJETO DEL CONVENIO. 3. MANTENER UN CONSTANTE CANAL DE COMUNICACIÓN CON EL EQUIPO TÉCNICO DE EXTENSIONISTAS PARA LA ACTUALIZACIÓN DE LAS BASES DE DATOS. 4. REALIZAR LOS INFORMES RESPECTIVOS SEMANALES EN TÉRMINOS DE VARIACIÓN DE NÚMERO DE USUARIOS Y ACTUALIZACIÓN REALIZADAS POR EL EQUIPO TÉCNICO DE EXTENSIONISTAS. 5. VALIDAR LA INFORMACIÓN DE LOS CAMBIOS Y/O ACTUALIZACIONES EN LOS DATOS DE PRODUCTORES BENEFICIARIOS CONSOLIDADAS POR EL EQUIPO TÉCNICO DE EXTENSIONISTAS. 6. PARTICIPAR EN LOS ESPACIOS Y REUNIONES QUE SE GENEREN PARA LA EJECUCIÓN DEL PROYECTO, BUSCANDO LA ARTICULACIÓN DEL SUBSISTEMA DE EXTENSIÓN AGROPECUARIA. 7. LIDERAR TODOS LOS PROCESOS DE BASES DE DATOS NECESARIAS PARA LA IMPLEMENTACIÓN DEL SERVICIO PÚBLICO DE EXTENSIÓN AGROPECUARIA - PSEA. 8. LIDERAR EL SEGUIMIENTO Y CARGUE DE INFORMACIÓN DEL CUMPLIMIENTO DE INDICADORES DEL PROYECTO. 9. VERIFICAR EL CARGUE DE LOS DOCUMENTOS QUE DEN CUMPLIMIENTO A LOS INDICADORES DEL PROYECTO. 10. CONSOLIDAR Y VERIFICAR LA INFORMACIÓN DE LAS ACTIVIDADES EN LA PRESTACIÓN DEL SERVICIO DE EXTENSIÓN AGROPECUARIA REALIZADAS. 11. ADMINISTRAR LA BASE DE DATO DE USUARIOS MEDIANTE EL USO DE LAS DISTINTAS HERRAMIENTAS INFORMÁTICAS. 12. APOYAR EN EL CUMPLIMIENTO DE LOS INDICADORES ASOCIADOS A LA GESTIÓN DE LOS RECURSOS NATURALES, CAMBIO CLIMÁTICO Y SOSTENIBILIDAD.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</si>
  <si>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CO1.REQ.6162279</t>
  </si>
  <si>
    <t>OPSP-VAD-0775-2024</t>
  </si>
  <si>
    <t>https://community.secop.gov.co/Public/Tendering/OpportunityDetail/Index?noticeUID=CO1.NTC.6034691&amp;isFromPublicArea=True&amp;isModal=False</t>
  </si>
  <si>
    <t>LA PRESENTE ORDEN TIENE POR OBJETO: 1. APOYAR LA COORDINACIÓN Y SUPERVISIÓN DE LOS PROGRAMAS DE INTERCAMBIOS (MOVILIDAD SALIENTE): “CONEXIÓN GLOBAL” "DOBLE TITULACIÓN" "PROGRAMA SEMESTRE EN EL EXTERIOR" Y CCYK 2. APOYAR EN LA PROMOCIÓN, REALIZACIÓN Y SEGUIMIENTO DE LAS CONVOCATORIAS. 3. ASESORAR A LOS ESTUDIANTES EN SUS PROCESOS DE MOVILIDAD SALIENTE EN LAS DIFERENTES ETAPAS DE LA REALIZACIÓN DEL INTERCAMBIO. 4. APOYAR EN EL SEGUIMIENTO A LA MOVILIDAD SALIENTE DE DOCENTES E INVESTIGADORES 5. APOYAR Y ASESORAR LAS CONVOCATORIAS PRIORITARIAS DE LA OFICINA EN LA LÍNEA DE MOVILIDAD SALIENTE.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</si>
  <si>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CO1.REQ.6147215</t>
  </si>
  <si>
    <t>OPSP-VAD-0773-2024</t>
  </si>
  <si>
    <t>https://community.secop.gov.co/Public/Tendering/OpportunityDetail/Index?noticeUID=CO1.NTC.6033245&amp;isFromPublicArea=True&amp;isModal=False</t>
  </si>
  <si>
    <t>LA PRESENTE ORDEN TIENE POR OBJETO LA PRESTACIÓN DE SERVICIOS PROFESIONALES EN EL MARCO DE LOS CONVENIOS INTERADMINISTRATIVOS SUSCRITOS ENTRE LA UNIVERSIDAD DEL MAGDALENA Y LA AGENCIA DE DESARROLLO RURAL ADR PARA DESARROLLAR LAS SIGUIENTES ACTIVIDADES: 1. APOYAR EN EL SEGUIMIENTO Y CUMPLIMIENTO DE LA CONTRAPARTIDA OFRECIDA POR PARTE DE LA UNIVERSIDAD DEL MAGDALENA PARA EL CUMPLIMIENTO DE LOS CONVENIOS INTERADMINISTRATIVOS SUSCRITOS ENTRE LA UNIVERSIDAD DEL MAGDALENA Y LA AGENCIA DE DESARROLLO RURAL 2. APOYAR EN EL PROCESO DE GESTIÓN DOCUMENTAL PARA EL DESARROLLO DE LOS COMITÉS QUE SE PROGRAMEN POR EL DIRECTOR DEL PROYECTO PARA EL CUMPLIMIENTO DE SUS OBLIGACIONES CONTRACTUALES ENMARCADAS EN LOS CONVENIOS. 3. APOYAR EN LA REALIZACIÓN DE LOS INFORMES QUE SEAN REQUERIDOS Y ENTREGARLOS DE FORMA OPORTUNA Y CON CALIDAD. 4. ASISTIR A LAS ACTIVIDADES PROGRAMADAS DENTRO DEL MARCO DEL CONVENIO. 5. APOYAR EN LA LOGÍSTICA REQUERIDA PARA LA REALIZACIÓN DE LOS EVENTOS QUE SURJAN DENTRO DEL MARCO DE EJECUCIÓN DEL CONVENIO DE ACUERDO A LAS ACTIVIDADES QUE ESTÁN ENMARCADAS EN LA CONTRAPARTIDA POR PARTE DE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</si>
  <si>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CO1.REQ.6145154</t>
  </si>
  <si>
    <t>OPSP-VAD-0772-2024</t>
  </si>
  <si>
    <t>https://community.secop.gov.co/Public/Tendering/OpportunityDetail/Index?noticeUID=CO1.NTC.6033056&amp;isFromPublicArea=True&amp;isModal=False</t>
  </si>
  <si>
    <t>MILAGRO ELENA GÁMEZ OSPINO</t>
  </si>
  <si>
    <t>LA PRESENTE ORDEN TIENE POR OBJETO PRESTAR SERVICIOS PROFESIONALES EN MARCO DEL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EN LA ELABORACIÓN Y/O REVISIÓN DE LAS ÓRDENES, RESOLUCIONES, ACTAS Y OTROS DOCUMENTOS DE BASE JURÍDICA DEL PROYECTO. 2. APOYAR EN LA BÚSQUEDA DE LA NORMATIVA INSTITUCIONAL Y NACIONAL Y SU APLICABILIDAD EN LA ESTRUCTURACIÓN DEL MARCO JURÍDICO DE LAS ÓRDENES DE GASTO Y CONVENIOS DEL PROYECTO. 3. APOYAR EN LA EMISIÓN DE CONCEPTOS JURÍDICOS DE ACUERDO CON LAS NECESIDADES ESPECÍFICAS DEL COMPONENTE ADMINISTRATIVO DEL PROYECTO Y DE LAS SOLICITUDES EXPRESAS DE LA DIRECCIÓN DEL PROYECTO. 4. APOYAR EN LA PROYECCIÓN DE RESPUESTAS A REQUERIMIENTOS DE BASE JURÍDICA DE LOS DIFERENTES ACTORES DEL PROYECTO, DEL SGR, ENTES DE CONTROL Y OTRAS INSTANCIAS.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</si>
  <si>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CO1.REQ.6144991</t>
  </si>
  <si>
    <t>OPSP-VAD-0771-2024</t>
  </si>
  <si>
    <t>https://community.secop.gov.co/Public/Tendering/OpportunityDetail/Index?noticeUID=CO1.NTC.6035558&amp;isFromPublicArea=True&amp;isModal=False</t>
  </si>
  <si>
    <t>LA PRESENTE ORDEN TIENE POR OBJETO: 1. PROYECTAR ACTOS ADMINISTRATIVOS EN EL PLANO DEL DERECHO TRIBUTARIO Y DEL DERECHO ADMINISTRATIVO CON EL FIN DE APOYAR EL PROCESO DE COBRO DE LAS ESTAMPILLAS DEPARTAMENTALES, REALIZADO POR EL SUJETO ACTIVO DEL CONVENIO 005 DE 2017, GOBERNACIÓN DEL MAGDALENA. 2. PROYECTAR RESPUESTA A LAS SOLICITUDES ENVIADAS POR LAS DIFERENTES ENTIDADES Y/O AUTORIDADES COMPETENTES. 3.  IDENTIFICAR CONTRIBUYENTES, Y LOS AGENTES OBLIGADOS A RETENER O EXIGIR EL PAGO DEL TRIBUTO. 4. ANALIZAR Y VERIFICAR LOS ACUERDOS MUNICIPALES POR MEDIO DEL CUAL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SUGERIR Y PROYECTAR LA SOLICITUD DE INFORMACIÓN ADICIONAL QUE SE REQUIERA DE LOS CONTRATOS OBJETOS DE VERIFICACIÓN. 7. REALIZAR SEGUIMIENTO AL CUMPLIMIENTO DE LOS COMPROMISOS ADQUIRIDOS EN LAS MESAS DE TRABAJO DE LA CUAL HIZO PARTE. 8. REALIZAR EL ESTUDIO DE LAS PROPUESTAS DE PAGO QUE PRESENTEN LAS ENTIDADES RETENEDORAS DE LAS ESTAMPILLAS DEPARTAMENTALES. 9. REALIZAR SEGUIMIENTO Y CONTROL A LOS ACUERDOS DE PAGO OFRECIDOS.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ELABORAR Y EMITIR INFORME FINAL DE LAS ENTIDADES VERIFICADAS A LA COORDINACIÓN DE LA OFICINA.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</si>
  <si>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CO1.REQ.6147656</t>
  </si>
  <si>
    <t>OPSP-VAD-0770-2024</t>
  </si>
  <si>
    <t>https://community.secop.gov.co/Public/Tendering/OpportunityDetail/Index?noticeUID=CO1.NTC.6035360&amp;isFromPublicArea=True&amp;isModal=False</t>
  </si>
  <si>
    <t>LA PRESENTE ORDEN TIENE POR OBJETO LA PRESTACIÓN DE SERVICIOS PROFESIONALES EN EL MARCO DE LOS CONVENIOS INTERADMINISTRATIVOS SUSCRITOS ENTRE LA UNIVERSIDAD DEL MAGDALENA Y LA AGENCIA DE DESARROLLO RURAL ADR PARA DESARROLLAR LAS SIGUIENTES ACTIVIDADES: 1) APOYAR EN EL PROCESO DE GESTIÓN DOCUMENTAL PARA EL DESARROLLO DE LOS COMITÉS QUE SE PROGRAMEN POR EL DIRECTOR DEL PROYECTO PARA EL CUMPLIMIENTO DE SUS OBLIGACIONES CONTRACTUALES ENMARCADAS EN LOS CONVENIOS. 2) DIGITALIZAR LOS SOPORTES DOCUMENTALES DE LOS CONVENIOS PARA SER TRANSFERIDOS AL ARCHIVO CENTRAL DE LA VICERRECTORIA DE EXTENSIÓN Y PROYECCIÓN SOCIAL. 3) GESTIONAR COMUNICACIÓN CON EL EQUIPO OPERATIVO A FIN DE ASEGURAR LA DOCUMENTACIÓN, SOPORTES Y EVIDENCIAS DEL CONVENIO PARA SU CORRECTA ORGANIZACIÓN. 4) APOYAR EN EL SEGUIMIENTO Y REALIZACIÓN DE INFORMES FRENTE A LOS INDICADORES ESTABLECIDOS EN EL PROYECTO EN TÉRMINOS DE METAS ESTABLECIDAS POR LA UNIVERSIDAD DEL MAGDALENA. 5) MANTENER COMUNICACIÓN CONSTANTE CON EL EQUIPO EJECUTOR Y CONTRATANTE A FIN DE DAR SOLUCIÓN A LOS REQUERIMIENTOS QUE SE REALICEN.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</si>
  <si>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CO1.REQ.6147565</t>
  </si>
  <si>
    <t>OPSP-VAD-0769-2024</t>
  </si>
  <si>
    <t>https://community.secop.gov.co/Public/Tendering/OpportunityDetail/Index?noticeUID=CO1.NTC.6032551&amp;isFromPublicArea=True&amp;isModal=False</t>
  </si>
  <si>
    <t>LA PRESENTE ORDEN TIENE POR OBJETO LA PRESTACIÓN DE SERVICIOS PROFESIONALES EN EL MARCO DE LOS CONVENIOS INTERADMINISTRATIVOS SUSCRITOS ENTRE LA UNIVERSIDAD DEL MAGDALENA Y LA AGENCIA DE DESARROLLO RURAL ADR PARA DESARROLLAR LAS SIGUIENTES ACTIVIDADES: 1. REGISTRAR ÓRDENES DE SERVICIOS EN LAS PLATAFORMAS SISTEMA INTEGRAL DE AUDITORÍAS SIA OBSERVA, SISTEMA ELECTRÓNICO PARA LA CONTRATACIÓN PÚBLICA- SECOP II Y SISTEMA DE INFORMACIÓN Y GESTIÓN DEL EMPLEO PÚBLICO SIGEP II. 2. REGISTRAR LOS PAGOS DE LAS ÓRDENES DE SERVICIOS EN LAS PLATAFORMAS SIA OBSERVA Y SECOP II. 3. ELABORAR Y ACTUALIZAR LA MATRIZ DE LOS PROCESOS CONTRACTUALES. 4. REALIZAR LA REVISIÓN Y CODIFICACIÓN DE SOPORTES CONTABLES. 5. VERIFICAR LOS REGISTROS SISTEMATIZADOS. 6. ARCHIVAR LA INFORMACIÓN EN EL MARCO DE LOS CONVENIOS N° 977 Y 1135 SUSCRITOS ENTRE LA UNIVERSIDAD DEL MAGDALENA Y LA AGENCIA DE DESARROLLO RURAL EN LOS MEDIOS TECNOLÓGICOS DESIGNADOS POR LA VICERRECTORÍA DE EXTENSIÓN Y PROYECCIÓN SOCIAL.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</si>
  <si>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CO1.REQ.6144863</t>
  </si>
  <si>
    <t>OPSP-VAD-0768-2024</t>
  </si>
  <si>
    <t>https://community.secop.gov.co/Public/Tendering/OpportunityDetail/Index?noticeUID=CO1.NTC.6032609&amp;isFromPublicArea=True&amp;isModal=False</t>
  </si>
  <si>
    <t>LA PRESENTE ORDEN TIENE POR OBJETO LA PRESTACIÓN DE SERVICIOS PROFESIONALES EN EL MARCO DE LOS CONVENIOS INTERADMINISTRATIVOS SUSCRITOS ENTRE LA UNIVERSIDAD DEL MAGDALENA Y LA AGENCIA DE DESARROLLO RURAL ADR PARA DESARROLLAR LAS SIGUIENTES ACTIVIDADES: 1) PRESTAR ASESORÍA JURÍDICA Y RESOLVER CONSULTAS DE TIPO JURÍDICO SOBRE LA EJECUCIÓN DE LOS CONVENIOS DE CONFORMIDAD CON LA NORMATIVIDAD VIGENTE. 2) PRESTAR ASESORÍA JURÍDICA CONTRACTUAL EN LOS PROCESOS DE LICITACIÓN Y/O CONVOCATORIAS EN LOS QUE SEA REQUERIDO. 3) PROYECTAR MINUTAS DE CONTRATOS QUE REQUIERA EN EL MARCO DE LA EJECUCIÓN DE LOS CONVENIOS . 4) PROYECTAR RESPUESTAS A LAS CONSULTAS, PETICIONES, QUEJAS Y RECLAMOS QUE SE GENEREN EN EL MARCO DE LA EJECUCIÓN DE LOS CONVENIOS SUSCRITOS CON LA ADR TOMANDO EN CONSIDERACIÓN LOS TÉRMINOS DE LA LEY Y LOS PROCEDIMIENTOS INTERNOS ESTABLECIDOS. 5) REVISAR PÓLIZAS PARA SU RESPECTIVA APROBACIÓN. 6) ELABORAR LOS CONCEPTOS JURÍDICOS QUE SEAN SOLICITADOS POR LA VICERRECTORÍA ADMINISTRATIVA Y/O POR LA OFICINA ASESORA JURÍDICA DE LA UNIVERSIDAD. 7) REALIZAR LAS RESOLUCIONES DE APOYO DE MOVILIDAD, O LAS QUE SEAN REQUERIDAS DENTRO DEL MARCO DE LA EJECUCIÓN DE LOS CONVENIOS.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</si>
  <si>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CO1.REQ.6144729</t>
  </si>
  <si>
    <t>OPSP-VAD-0767-2024</t>
  </si>
  <si>
    <t>https://community.secop.gov.co/Public/Tendering/OpportunityDetail/Index?noticeUID=CO1.NTC.6021689&amp;isFromPublicArea=True&amp;isModal=False</t>
  </si>
  <si>
    <t>FABIO ANDRES SOFFIA LACOUTURE</t>
  </si>
  <si>
    <t>LA PRESENTE ORDEN TIENE POR OBJETO LA PRESTACIÓN DE SERVICIOS PROFESIONALES EN EL MARCO DE LOS CONVENIOS INTERADMINISTRATIVOS SUSCRITOS ENTRE LA UNIVERSIDAD DEL MAGDALENA Y LA AGENCIA DE DESARROLLO RURAL ADR PARA DESARROLLAR LAS SIGUIENTES ACTIVIDADES: 1. REVISAR, HACER SEGUIMIENTO, VALIDAR Y APROBAR LOS DOCUMENTOS PARA PAGOS DE LOS CONTRATISTAS QUE SUSCRIBIERON ORDENES DE PRESTACIÓN DE SERVICIOS EN EL MARCO DE LOS CONVENIOS INTERADMINISTRTIVOS SUSCRITOS ENTRE LA AGENCIA DE DESARROLLO RURAL - ADR Y LA UNIVERSIDAD DEL MAGDALENA. 2. MANTENER LA BASE DE DATOS QUE SE UTILIZA EN EL AREA DE TALENTO HUMANO ACTUALIZADA. 3. ELABORAR LISTADO DE CONTRATISTAS EN ESTADO PENDIENTE POR SUBSANACIONES CON SUS RESPECTIVOS SOPORTES. 4. ENTREGAR LOS SOPORTES DE CORREOS ELECTRÓNICOS DE SEGUIMIENTO ENVIADOS A CADA CONTRATISTA DE DOCUMENTACION POR SUBSANAR, 5. ELABORAR Y ENTREGAR MATRIZ DE EL PERSONAL ASIGNADO CON LAS OBSERVACIONES CORRESPONDIENTE PARA PAGO DE HONORARIOS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</si>
  <si>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CO1.REQ.6134014</t>
  </si>
  <si>
    <t>OPSP-VAD-0764-2024</t>
  </si>
  <si>
    <t>https://community.secop.gov.co/Public/Tendering/OpportunityDetail/Index?noticeUID=CO1.NTC.6021298&amp;isFromPublicArea=True&amp;isModal=False</t>
  </si>
  <si>
    <t>LA PRESENTE ORDEN TIENE POR OBJETO LA PRESTACIÓN DE SERVICIOS PROFESIONALES EN EL MARCO DE LOS CONVENIOS INTERADMINISTRATIVOS SUSCRITOS ENTRE LA UNIVERSIDAD DEL MAGDALENA Y LA AGENCIA DE DESARROLLO RURAL ADR PARA DESARROLLAR LAS SIGUIENTES ACTIVIDADES: 1. REVISAR, HACER SEGUIMIENTO, VALIDAR Y APROBAR LOS DOCUMENTOS PARA PAGOS DE LOS CONTRATISTAS QUE SUSCRIBIERON ORDENES DE PRESTACIÓN DE SERVICIOS EN EL MARCO DE LOS CONVENIOS INTERADMINISTRATIVOS SUSCRITO ENTRE LA AGENCIA DE DESARROLLO RURAL - ADR Y LA UNIVERSIDAD DEL MAGDALENA. 2. MANTENER LA BASE DE DATOS QUE SE UTILIZA EN EL ÁREA DE TALENTO HUMANO ACTUALIZADA. 3. ELABORAR LISTADO DE CONTRATISTAS EN ESTADO PENDIENTE POR SUBSANACIONES CON SUS RESPECTIVOS SOPORTES. 4. ENTREGAR LOS SOPORTES DE CORREOS ELECTRÓNICOS DE SEGUIMIENTO ENVIADOS A CADA CONTRATISTA DE DOCUMENTACIÓN POR SUBSANAR, 5. ELABORAR Y ENTREGAR MATRIZ DEL PERSONAL ASIGNADO CON LAS OBSERVACIONES CORRESPONDIENTE PARA PAGO DE HONORARIOS.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</si>
  <si>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CO1.REQ.6133250</t>
  </si>
  <si>
    <t>OPSP-VAD-0763-2024</t>
  </si>
  <si>
    <t>https://community.secop.gov.co/Public/Tendering/OpportunityDetail/Index?noticeUID=CO1.NTC.6020352&amp;isFromPublicArea=True&amp;isModal=False</t>
  </si>
  <si>
    <t>LA PRESENTE ORDEN TIENE POR OBJETO LA PRESTACIÓN DE SERVICIOS PROFESIONALES EN EL MARCO DE LOS CONVENIOS INTERADMINISTRATIVOS SUSCRITOS ENTRE LA UNIVERSIDAD DEL MAGDALENA Y LA AGENCIA DE DESARROLLO RURAL ADR PARA DESARROLLAR LAS SIGUIENTES ACTIVIDADES: 1. COORDINAR LAS ACTIVIDADES DE PLANEACIÓN, PROGRAMACIÓN Y CONTROL DE LA GESTIÓN ADMINISTRATIVA DE LOS CONVENIOS SUSCRITO POR LA UNIVERSIDAD DEL MAGDALENA Y LA AGENCIA DE DESARROLLO RURAL. 2. GARANTIZAR EL USO ADECUADO DE LOS RECURSOS FINANCIEROS PARA LA ADQUISICIÓN DEL TALENTO HUMANO, SERVICIOS TECNOLÓGICOS, MATERIALES E INSUMOS, GASTOS DE VIAJE Y ADICIONALES; DE ACUERDO A LAS NECESIDADES EN TÉRMINOS DE TIEMPO Y CANTIDAD REQUERIDO POR LOS COORDINADORES DEL CONVENIO. 3. ESTRUCTURAR LOS CRONOGRAMAS DE TRABAJO Y SEGUIMIENTO DE ACTIVIDADES A REALIZAR PARA EL CUMPLIMIENTO DE LOS INDICADORES. 4. REALIZAR INFORMES PREVIOS Y FINALES DE ACUERDO A LA METODOLOGÍA SOLICITADA POR LA AGENCIA DE DESARROLLO RURAL EN LOS TIEMPOS OPORTUNOS. 5. HACER SEGUIMIENTO A LOS COORDINADORES EN EL CARGUE DE LA INFORMACIÓN EN LA PLATAFORMA CORRESPONDIENTE CUMPLIENDO CON LA FICHA TÉCNICA. 6. ASISTIR A REUNIONES CUANDO SEA CONVOCADA, PREVIO ACUERDO CON LA SUPERVISORA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</si>
  <si>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CO1.REQ.6132242</t>
  </si>
  <si>
    <t>OPSP-VAD-0762-2024</t>
  </si>
  <si>
    <t>https://community.secop.gov.co/Public/Tendering/OpportunityDetail/Index?noticeUID=CO1.NTC.6019086&amp;isFromPublicArea=True&amp;isModal=False</t>
  </si>
  <si>
    <t>HAILY MARIA LARA LOPEZ</t>
  </si>
  <si>
    <t>LA PRESENTE ORDEN TIENE POR OBJETO LA PRESTACIÓN DE SERVICIOS PROFESIONALES EN EL MARCO DE LOS CONVENIOS INTERADMINISTRATIVOS SUSCRITOS ENTRE LA UNIVERSIDAD DEL MAGDALENA Y LA AGENCIA DE DESARROLLO RURAL ADR PARA DESARROLLAR LAS SIGUIENTES ACTIVIDADES: 1. GESTIONAR CUENTAS DE COBRO Y SEGUIMIENTO A LOS DESEMBOLSOS Y PAGOS. 2. LIQUIDAR LOS VIÁTICOS Y APOYOS ECONÓMICOS QUE RESULTEN DE LOS CONVENIOS INTERADMINISTRATIVOS. 3. REALIZAR SEGUIMIENTO A LA LEGALIZACIÓN DEL PAGO DE HONORARIOS Y MOVILIDAD. 4. REALIZAR LOS INFORMES FINANCIEROS QUE SEAN REQUERIDOS Y ENTREGARLOS DE FORMA OPORTUNA Y CON CALIDAD. 5. ENTREGAR SOPORTES DE NÓMINA AL GRUPO DE PLATAFORMAS PARA EL RESPECTIVO CARGUE EN LAS PLATAFORMAS CORRESPONDIENTES. 6. ENTREGAR DE LOS DOCUMENTOS GENERADOS EN LOS CONVENIOS, AL ARCHIVO CENTRAL DE LA VICERRECTORA DE EXTENSIÓN Y PROYECCIÓN SOCIAL, PARA SU RESPECTIVA REVISIÓN, FOLIATURA Y ARCHIVO, SEGÚN LAS NORMAS DE GESTIÓN DOCUMENTAL. 7. APOYAR EN LA REVISIÓN, VALIDACIÓN DE INFORMES PARA PAGO DE PERSONAL CONTRATO EN EL MARCO DE LOS CONVENIOS DE 2023.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</si>
  <si>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CO1.REQ.6130907</t>
  </si>
  <si>
    <t>OPSP-VAD-0761-2024</t>
  </si>
  <si>
    <t>https://community.secop.gov.co/Public/Tendering/OpportunityDetail/Index?noticeUID=CO1.NTC.6018943&amp;isFromPublicArea=True&amp;isModal=False</t>
  </si>
  <si>
    <t>MARIA JOSE DECARO AVILA</t>
  </si>
  <si>
    <t>CO1.REQ.6130753</t>
  </si>
  <si>
    <t>OPSP-VAD-0760-2024</t>
  </si>
  <si>
    <t>https://community.secop.gov.co/Public/Tendering/OpportunityDetail/Index?noticeUID=CO1.NTC.6018660&amp;isFromPublicArea=True&amp;isModal=False</t>
  </si>
  <si>
    <t>LA PRESENTE ORDEN TIENE POR OBJETO LA PRESTACIÓN DE SERVICIOS PROFESIONALES EN MARCO DE LOS CONVENIOS INTERADMINISTRATIVOS SUSCRITOS ENTRE LA UNIVERSIDAD DEL MAGDALENA Y LA AGENCIA DE DESARROLLO RURAL ADR PARA DESARROLLAR LAS SIGUIENTES ACTIVIDADES: 1. REVISAR, HACER SEGUIMIENTO, VALIDAR Y APROBAR LOS DOCUMENTOS PARA PAGOS DE LOS CONTRATISTAS QUE SUSCRIBIERON ORDENES DE PRESTACIÓN DE SERVICIOS EN EL MARCO DE LOS CONVENIOS INTERADMINISTRTIVOS SUSCRITO ENTRE LA AGENCIA DE DESARROLLO RURAL - ADR Y LA UNIVERSIDAD DEL MAGDALENA. 2. MANTENER LA BASE DE DATOS QUE SE UTILIZA EN EL AREA DE TALENTO HUMANO ACTUALIZADA. 3. ELABORAR LISTADO DE CONTRATISTAS EN ESTADO PENDIENTE POR SUBSANACIONES CON SUS RESPECTIVOS SOPORTES. 4. ENTREGAR LOS SOPORTES DE CORREOS ELECTRÓNICOS DE SEGUIMIENTO ENVIADOS A CADA CONTRATISTA DE DOCUMENTACION POR SUBSANAR, 5. ELABORAR Y ENTREGAR MATRIZ DE EL PERSONAL ASIGNADO CON LAS OBSERVACIONES CORRESPONDIENTE PARA PAGO DE HONORARIOS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</si>
  <si>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CO1.REQ.6130640</t>
  </si>
  <si>
    <t>OPSP-VAD-0759-2024</t>
  </si>
  <si>
    <t>https://community.secop.gov.co/Public/Tendering/OpportunityDetail/Index?noticeUID=CO1.NTC.6021818&amp;isFromPublicArea=True&amp;isModal=False</t>
  </si>
  <si>
    <t>WENDY JOHANY CABALLERO ZAMBRANO</t>
  </si>
  <si>
    <t>LA PRESENTE ORDEN TIENE POR OBJETO LA PRESTACIÓN DE SERVICIOS PROFESIONALES EN EL MARCO DE LOS CONVENIOS INTERADMINISTRATIVOS SUSCRITOS ENTRE LA UNIVERSIDAD DEL MAGDALENA Y LA AGENCIA DE DESARROLLO RURAL ADR PARA DESARROLLAR LAS SIGUIENTES ACTIVIDADES: 1 REVISAR LOS DOCUMENTOS, SOPORTE DEL SERVICIO DE EXTENSIÓN AGROPECUARIA DEL DEPARTAMENTO DEL ATLÁNTICO BRINDADA A LOS 1,584 CAMPESINOS Y CAMPESINAS BENEFICIARIOS DE ESTE, 2. VALIDAR Y ORIENTAR LA SUBSANACION DE LOS SOPORTES CARGADOS POR LOS EXTENSIONISTAS EN LA PLATAFORMA CORRESPONDIENTE, 3. ASEGURAR LA CALIDAD DE LOS ARCHIVOS Y LA INFORMACIÓN QUE CONTIENE, PARA POSTERIORMENTE SER ENTREGADA A LA AGENCIA DE DESARROLLO RURAL. 4. INFORMAR AL EQUIPO OPERATIVO DE LOS REGISTROS DE HALLAZGOS A LOS DOCUMENTOS CARGADOS DE CADA EXTENSIONISTA, CON SUS RESPECTIVAS OBSERVACIONES .5. CONSOLIDAR SOPORTES SUBSANADOS EN LAS CARPETAS CORRESPONDIENTES. 6. HACER EL SEGUIMIENTO A LOS EXTENSIONISTAS PARA QUE REALICEN LAS SUBSANACIONES CORRESPONDIENTES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</si>
  <si>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CO1.REQ.6133452</t>
  </si>
  <si>
    <t>OPSP-VAD-0758-2024</t>
  </si>
  <si>
    <t>https://community.secop.gov.co/Public/Tendering/OpportunityDetail/Index?noticeUID=CO1.NTC.6021370&amp;isFromPublicArea=True&amp;isModal=False</t>
  </si>
  <si>
    <t>MARIA DE LOURDES CAMPO LINERO</t>
  </si>
  <si>
    <t>LA PRESENTE ORDEN TIENE POR OBJETO LA PRESTACIÓN DE SERVICIOS PROFESIONALES EN EL MARCO DE LOS CONVENIOS INTERADMINISTRATIVOS SUSCRITOS ENTRE LA UNIVERSIDAD DEL MAGDALENA Y LA AGENCIA DE DESARROLLO RURAL ADR PARA DESARROLLAR LAS SIGUIENTES ACTIVIDADES: 1. REVISAR LOS DOCUMENTOS, SOPORTE DEL SERVICIO DE EXTENSIÓN AGROPECUARIA DEL DEPARTAMENTO DEL ATLÁNTICO BRINDADA A LOS 1,584 CAMPESINOS Y CAMPESINAS BENEFICIARIOS DE ESTE. 2. VALIDAR Y ORIENTAR LA SUBSANACION DE LOS SOPORTES CARGADOS POR LOS EXTENSIONISTAS EN LA PLATAFORMA CORRESPONDIENTE, 3. ASEGURAR LA CALIDAD DE LOS ARCHIVOS Y LA INFORMACIÓN QUE CONTIENE, PARA POSTERIORMENTE SER ENTREGADA A LA AGENCIA DE DESARROLLO RURAL. 4. INFORMAR AL EQUIPO OPERATIVO DE LOS REGISTROS DE HALLAZGOS A LOS DOCUMENTOS CARGADOS DE CADA EXTENSIONISTA, CON SUS RESPECTIVAS OBSERVACIONES. 5. CONSOLIDAR SOPORTES SUBSANADOS EN LAS CARPETAS CORRESPONDIENTES. 6. HACER EL SEGUIMIENTO A LOS EXTENSIONISTAS PARA QUE REALICEN LAS SUBSANACIONES CORRESPONDIENTES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</si>
  <si>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CO1.REQ.6133722</t>
  </si>
  <si>
    <t>OPSP-VAD-0757-2024</t>
  </si>
  <si>
    <t>https://community.secop.gov.co/Public/Tendering/OpportunityDetail/Index?noticeUID=CO1.NTC.6020972&amp;isFromPublicArea=True&amp;isModal=False</t>
  </si>
  <si>
    <t>MARIA FERNANDA GOMEZ MOJICA</t>
  </si>
  <si>
    <t>LA PRESENTE ORDEN TIENE POR OBJETO LA PRESTACIÓN DE SERVICIOS PROFESIONALES EN EL MARCO DE LOS CONVENIOS INTERADMINISTRATIVOS SUSCRITOS ENTRE LA UNIVERSIDAD DEL MAGDALENA Y LA AGENCIA DE DESARROLLO RURAL ADR PARA DESARROLLAR LAS SIGUIENTES ACTIVIDADES: 1. REVISAR, HACER SEGUIMIENTO, VALIDAR Y APROBAR LOS DOCUMENTOS PARA PAGOS DE LOS CONTRATISTAS QUE SUSCRIBIERON ORDENES DE PRESTACIÓN DE SERVICIOS EN EL MARCO DE LOS CONVENIOS INTERADMINISTRTIVOS SUSCRITO ENTRE LA AGENCIA DE DESARROLLO RURAL - ADR Y LA UNIVERSIDAD DEL MAGDALENA. 2. MANTENER LA BASE DE DATOS QUE SE UTILIZA EN EL AREA DE TALENTO HUMANO ACTUALIZADA. 3. ELABORAR LISTADO DE CONTRATISTAS EN ESTADO PENDIENTE POR SUBSANACIONES CON SUS RESPECTIVOS SOPORTES. 4. ENTREGAR LOS SOPORTES DE CORREOS ELECTRÓNICOS DE SEGUIMIENTO ENVIADOS A CADA CONTRATISTA DE DOCUMENTACION POR SUBSANAR, 5. ELABORAR Y ENTREGAR MATRIZ DE EL PERSONAL ASIGNADO CON LAS OBSERVACIONES CORRESPONDIENTE PARA PAGO DE HONORARIOS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</si>
  <si>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CO1.REQ.6132948</t>
  </si>
  <si>
    <t>OPSP-VAD-0756-2024</t>
  </si>
  <si>
    <t>https://community.secop.gov.co/Public/Tendering/OpportunityDetail/Index?noticeUID=CO1.NTC.6020049&amp;isFromPublicArea=True&amp;isModal=False</t>
  </si>
  <si>
    <t>LA PRESENTE ORDEN TIENE POR OBJETO LA PRESTACIÓN DE SERVICIOS PROFESIONALES EN EL MARCO DE LOS CONVENIOS INTERADMINISTRATIVOS SUSCRITOS ENTRE LA UNIVERSIDAD DEL MAGDALENA Y LA AGENCIA DE DESARROLLO RURAL ADR PARA DESARROLLAR LAS SIGUIENTES ACTIVIDADES: 1. REGISTRAR ORDENES DE SERVICIOS EN LAS PLATAFORMAS SISTEMA INTEGRAL DE AUDITORIAS SIA OBSERVA, SISTEMA ELECTRÓNICO PARA LA CONTRATACION PUBLICA- SECOP II Y SISTEMA DE INFORMACIÓN Y GESTIÓN DEL EMPLEO PÚBLICO SIGEP II. 2. REGISTRAR LOS PAGOS DE LAS ORDENES DE SERVICIOS EN LAS PLATAFORMAS SIA OBSERVA Y SECOP II. 3. ELABORAR Y ACTUALIZAR LA MATRIZ DE LOS PROCESOS CONTRACTUALES. 4. REALIZAR LA REVISIÓN Y CODIFICACIÓN DE SOPORTES CONTABLES. 5. VERIFICAR LOS REGISTROS SISTEMATIZADOS. 6. ARCHIVAR LA INFORMACIÓN EN EL MARCO DEL PROYECTO EN LOS MEDIOS TECNOLÓGICOS DESIGNADOS POR LA VICERRECTORIA DE EXTENSIÓN Y PROYECCIÓN SOCIAL. 7. APOYAR LOS TRÁMITES DE CALIDAD Y PLANES DE MEJORAMIENTO DE LOS PROCESOS Y PROCEDIMIENTOS DE LA VICERRECTORIA DE EXTENSION Y PROYEECION SOCIAL. 8. REALIZAR LA VERIFICACIÓN DE LA APLICACIÓN DE LOS PROCEDIMIENTOS PARA LA TOMA DE ACCIONES CORRECTIVAS, PREVENTIVAS Y DE MEJORA; Y DE AUDITORÍAS INTERNAS DE CALIDAD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</si>
  <si>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CO1.REQ.6131749</t>
  </si>
  <si>
    <t>OPSP-VAD-0755-2024</t>
  </si>
  <si>
    <t>https://community.secop.gov.co/Public/Tendering/OpportunityDetail/Index?noticeUID=CO1.NTC.6019748&amp;isFromPublicArea=True&amp;isModal=False</t>
  </si>
  <si>
    <t>JASON DE JESUS BUSTAMANTE ALVAREZ</t>
  </si>
  <si>
    <t>LA PRESENTE ORDEN TIENE POR OBJETO LA PRESTACIÓN DE SERVICIOS PROFESIONALES EN MARCO DE LOS CONVENIOS INTERADMINISTRATIVOS SUSCRITOS ENTRE LA UNIVERSIDAD DEL MAGDALENA Y LA AGENCIA DE DESARROLLO RURAL ADR PARA DESARROLLAR LAS SIGUIENTES ACTIVIDADES: 1. REVISAR, HACER SEGUIMIENTO, VALIDAR Y APROBAR LOS DOCUMENTOS PARA PAGOS DE LOS CONTRATISTAS QUE SUSCRIBIERON ORDENES DE PRESTACIÓN DE SERVICIOS EN EL MARCO DE LOS CONVENIOS INTERADMINISTRTIVOS SUSCRITO ENTRE LA AGENCIA DE DESARROLLO RURAL - ADR Y LA UNIVERSIDAD DEL MAGDALENA . 2. MANTENER LA BASE DE DATOS QUE SE UTILIZA EN EL AREA DE TALENTO HUMANO ACTUALIZADA. 3. ELABORAR LISTADO DE CONTRATISTAS EN ESTADO PENDIENTE POR SUBSANACIONES CON SUS RESPECTIVOS SOPORTES. 4. ENTREGAR LOS SOPORTES DE CORREOS ELECTRÓNICOS DE SEGUIMIENTO ENVIADOS A CADA CONTRATISTA DE DOCUMENTACION POR SUBSANAR, 5, ELABORAR Y ENTREGAR MATRIZ DE EL PERSONAL ASIGNADO CON LAS OBSERVACIONES CORRESPONDIENTE PARA PAGO DE HONORARIOS.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</si>
  <si>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CO1.REQ.6131200</t>
  </si>
  <si>
    <t>OPSP-VAD-0754-2024</t>
  </si>
  <si>
    <t>https://community.secop.gov.co/Public/Tendering/OpportunityDetail/Index?noticeUID=CO1.NTC.6019565&amp;isFromPublicArea=True&amp;isModal=False</t>
  </si>
  <si>
    <t>LA PRESENTE ORDEN TIENE POR OBJETO LA PRESTACIÓN DE SERVICIOS PROFESIONALES EN MARCO DE LOS CONVENIOS INTERADMINISTRATIVOS SUSCRITOS ENTRE LA UNIVERSIDAD DEL MAGDALENA Y LA AGENCIA DE DESARROLLO RURAL ADR PARA DESARROLLAR LAS SIGUIENTES ACTIVIDADES: 1. REALIZAR LA ACTIVACIÓN DE USUARIOS Y LA REVISIÓN EN LA PLATAFORMA DEL GEDOCO Y SIGEP II DE LOS DOCUMENTOS PRECONTRACTUALES NECESARIOS PARA LA ELABORACIÓN DE ÓRDENES DE SERVICIOS PROFESIONALES Y DE APOYO A LA GESTIÓN DE LA VICERRECTORÍA. 2.SOLICITAR LA CREACIÓN DE CORREOS INSTITUCIONALES A NUEVOS CONTRATISTAS. 3.REGISTRAR ORDENES DE SERVICIOS EN LAS PLATAFORMAS SISTEMA INTEGRAL DE AUDITORIAS SIA OBSERVA, SISTEMA ELECTRÓNICO PARA LA CONTRATACIÓN PÚBLICA SECOP II Y SISTEMA DE INFORMACIÓN Y GESTIÓN DEL EMPLEO PÚBLICO SIGEP II. 4. REGISTRAR LOS PAGOS DE LAS ORDENES DE SERVICIOS EN LAS PLATAFORMAS SIA OBSERVA Y SECOP II. 5. ELABORAR Y ACTUALIZAR LA MATRIZ DE LOS PROCESOS CONTRACTUALES. 6. HABILITAR PAGOS EN LA PLATAFORMA GEDOCO DE LOS CONTRATISTAS POR PRESTACIÓN DE SERVICIOS PROFESIONALES Y DE APOYO A LA GESTIÓN DE LA VICERRECTORÍA . 7. APOYAR EN LA REVISIÓN DE LOS DOCUMENTOS PARA TRÁMITE DE LIQUIDACIÓN DE HONORARIOS DE LOS CONTRATISTAS POR PRESTACIÓN DE SERVICIOS DE LA VICERRECTORÍA. 8. CARGAR LOS CONTRATOS EN LA PLATAFORMA GEDOCO PARA SOLICITAR LA FIRMA DEL CONTRATISTA SOLICITAR EL RP POSTERIORMENTE.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</si>
  <si>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CO1.REQ.6131177</t>
  </si>
  <si>
    <t>OPSP-VAD-0753-2024</t>
  </si>
  <si>
    <t>https://community.secop.gov.co/Public/Tendering/OpportunityDetail/Index?noticeUID=CO1.NTC.6019459&amp;isFromPublicArea=True&amp;isModal=False</t>
  </si>
  <si>
    <t>LA PRESENTE ORDEN TIENE POR OBJETO LA PRESTACIÓN DE SERVICIOS EN MARCO DE LOS CONVENIOS INTERADMINISTRATIVOS SUSCRITOS ENTRE LA UNIVERSIDAD DEL MAGDALENA Y LA AGENCIA DE DESARROLLO RURAL ADR PARA DESARROLLAR LAS SIGUIENTES ACTIVIDADES: 1. REGISTRAR ORDENES DE SERVICIOS EN LAS PLATAFORMAS SISTEMA INTEGRAL DE AUDITORIAS SIA OBSERVA, SISTEMA ELECTRÓNICO PARA LA CONTRATACION PUBLICA- SECOP II Y SISTEMA DE INFORMACIÓN Y GESTIÓN DEL EMPLEO PÚBLICO SIGEP II. 2. REGISTRAR LOS PAGOS DE LAS ORDENES DE SERVICIOS EN LAS PLATAFORMAS SIA OBSERVA Y SECOP II. 3. ELABORAR Y ACTUALIZAR LA MATRIZ DE LOS PROCESOS CONTRACTUALES. 4. REALIZAR LA REVISIÓN Y CODIFICACIÓN DE SOPORTES CONTABLES. 5. VERIFICAR LOS REGISTROS SISTEMATIZADOS. 6. ARCHIVAR LA INFORMACIÓN EN EL MARCO DE LOS CONVENIOS N° 977 Y 1135 SUSCRITOS ENTRE LA UNIVERSIDAD DEL MAGDALENA Y LA AGENCIA DE DESDARROLLO RURAL EN LOS MEDIOS TECNOLÓGICOS DESIGNADOS POR LA VICERRECTORIA DE EXTENSIÓN Y PROYECCIÓN SOCIAL.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</si>
  <si>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CO1.REQ.6131085</t>
  </si>
  <si>
    <t>OAG-VAD-0752-2024</t>
  </si>
  <si>
    <t>https://community.secop.gov.co/Public/Tendering/OpportunityDetail/Index?noticeUID=CO1.NTC.6003029&amp;isFromPublicArea=True&amp;isModal=False</t>
  </si>
  <si>
    <t>LA PRESENTE ORDEN TIENE POR OBJETO: 1. APOYAR EN LA REALIZACIÓN DEL PROGRAMA “EN LA U”. 2. APOYAR EN LA ELABORACIÓN DE CAMPAÑAS Y ESTRATEGIAS PARA IMPACTAR EN LA COMUNIDAD ESTUDIANTIL. 3. APOYAR LA ELABORACIÓN DE ESTRATEGIAS DIGITALES PARA LAS REDES SOCIALES DE UNIMAGDALENA RADIO. 4. APOYAR EN LA REDACCIÓN DE DOCUMENTOS INSTITUCIONALES SIEMPRE QUE SE REQUIERA. 5. APOYAR EN LAS TRANSMISIONES EN VIVO Y EN DIRECTO DE LOS EVENTOS EN LOS QUE PARTICIPE LA EMISORA CULTURAL. 6. APOYAR LAS TRANSMISIONES O CUBRIMIENTO DE EVENTOS A TRAVÉS DE LAS REDES SOCIALES. 7. APOYAR LA PRODUCCIÓN Y EDICIÓN DE MATERIALES SONOROS INSTITUCIONALES. 8. PRESENTAR EVENTOS DESDE LA DIRECCIÓN DE COMUNICACIONES. 9. APOYAR EN LA REDACCIÓN DE BOLETINES INSTITUCIONALES. 10. HACER REPORTERÍA EN LAS DEPENDENCIAS QUE GENEREN INFORMACIÓN ÚTIL PARA LA EMISORA.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</si>
  <si>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CO1.REQ.6114721</t>
  </si>
  <si>
    <t>OPSP-VAD-0751-2024</t>
  </si>
  <si>
    <t>https://community.secop.gov.co/Public/Tendering/OpportunityDetail/Index?noticeUID=CO1.NTC.5999910&amp;isFromPublicArea=True&amp;isModal=False</t>
  </si>
  <si>
    <t>LA PRESENTE ORDEN TIENE POR OBJETO: 1. APOYAR A LA DIRECCIÓN DE BIENESTAR UNIVERSITARIO EN LOS TRÁMITES ADMINISTRATIVOS CONTRACTUALES DE SONDEO, PROYECCIÓN PRESUPUESTAL, Y RECEPCIÓN DE DOCUMENTACIÓN DE PROPONENTES. 2. APOYAR A LA DIRECCIÓN DE BIENESTAR UNIVERSITARIO EN LOS TRÁMITES ADMINISTRATIVOS CONTRACTUALES Y FINANCIEROS ESTABLECIDOS EN EL SISTEMA COGUI+. 3. APOYAR EN EL TRÁMITE FINANCIERO PARA LA ADJUDICACIÓN Y LEGALIZACIÓN DE APOYOS ECONÓMICOS (A ESTUDIANTES, DOCENTES CONTRATISTAS Y MIEMBROS DE LA COMUNIDAD UNIVERSITARIA), AVANCES, VIÁTICOS Y GASTOS DE DESPLAZAMIENTO A PERSONAL ADMINISTRATIVO, QUE PARTICIPARÁN EN EVENTOS CULTURALES, DEPORTIVOS, EN EL MARCO DEL FORTALECIMIENTO DEL DESARROLLO HUMANO. 4. APOYAR A LA DIRECCIÓN DE BIENESTAR UNIVERSITARIO EN LA ORGANIZACIÓN Y ARCHIVO DE LA DOCUMENTACIÓN CONCERNIENTE A LA CONTRATACIÓN DE PROVEEDORES DE LA DIRECCIÓN.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</si>
  <si>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CO1.REQ.6111089</t>
  </si>
  <si>
    <t>OPSP-VAD-0750-2024</t>
  </si>
  <si>
    <t>https://community.secop.gov.co/Public/Tendering/OpportunityDetail/Index?noticeUID=CO1.NTC.5999619&amp;isFromPublicArea=True&amp;isModal=False</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</si>
  <si>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EN LA RECOLECCIÓN DE INFORMACIÓN DE SATISFACCIÓN DEL SERVICIO E INFORMES RELACIONADOS. 14. APOYAR EN EL LEVANTAMIENTO DE INFORMACIÓN Y GENERACIÓN DE INFORMES DE ESTADO DE INFRAESTRUCTURA GESTIONADA POR REDAL.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</si>
  <si>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CO1.REQ.6111324</t>
  </si>
  <si>
    <t>OAG-VAD-0749-2024</t>
  </si>
  <si>
    <t>https://community.secop.gov.co/Public/Tendering/OpportunityDetail/Index?noticeUID=CO1.NTC.5983970&amp;isFromPublicArea=True&amp;isModal=False</t>
  </si>
  <si>
    <t>LA PRESENTE ORDEN TIENE POR OBJETO: 1. APOYAR EN LA CONSTRUCCIÓN DE COMPONENTES SOFTWARE EN TECNOLOGÍAS NETCORE, JAVASCRIPT, ANGULAR, HACIENDO USO DE PATRONES DE DISEÑOS ARQUITECTÓNICOS. 2. ASESORAR EN EL PROCESO DE CONSTRUCCIÓN DE MICROSERVICIOS DEL SISTEMA DE INFORMACIÓN DE REGISTRO ACADÉMICO. 3. ASESORAR EN LA IMPLEMENTACIÓN DE HERRAMIENTAS DE VERIFICACIÓN Y VALIDACIÓN DE CÓDIGO FUENTE. 4. APOYAR A LA DIRECCIÓN DEL CENTRO EN BUENAS PRÁCTICAS DE DESARROLLO EN EL SISTEMA DE INFORMACIÓN DE REGISTRO ACADÉMICO. 5. APOYAR EN LA CONSTRUCCIÓN DE PIPELINE EN EL SISTEMA DE INFORMACIÓN DE REGISTRO ACADÉMICO.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</si>
  <si>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CO1.REQ.6095260</t>
  </si>
  <si>
    <t>OPSP-VAD-0747-2024</t>
  </si>
  <si>
    <t>https://community.secop.gov.co/Public/Tendering/OpportunityDetail/Index?noticeUID=CO1.NTC.5984485&amp;isFromPublicArea=True&amp;isModal=False</t>
  </si>
  <si>
    <t>CO1.REQ.6095660</t>
  </si>
  <si>
    <t>OPSP-VAD-0746-2024</t>
  </si>
  <si>
    <t>https://community.secop.gov.co/Public/Tendering/OpportunityDetail/Index?noticeUID=CO1.NTC.5983487&amp;isFromPublicArea=True&amp;isModal=False</t>
  </si>
  <si>
    <t>LA PRESENTE ORDEN TIENE POR OBJETO: 1. DESARROLLAR LAS ACTIVIDADES DE DIAGNÓSTICO, EVALUACIÓN, INTERVENCIÓN CLÍNICA PARA NIÑOS, ADOLESCENTES Y ADULTOS O LOS SERVICIOS QUE DESDE SU ÁREA REQUIERA EL PROGRAMA. 2. APOYAR LAS JORNADAS DE SALUD Y LOS PROYECTOS DE INVESTIGACIÓN DESARROLLADOS DESDE EL PAP. 3. APOYAR LAS ACTIVIDADES DE SEGUIMIENTO A LOS ESTUDIANTES DE PRÁCTICAS ASIGNADOS AL PROGRAMA DE ATENCIÓN PSICOLÓGICA, ACORDE CON LO ESTABLECIDO EN EL DECRETO 780 DE 2016, PARTE 7, CAPÍTULO 1, CAPÍTULO ARTÍCULO 2.7.1.1.13. 4.REGISTRAR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PARÁGRAFO 2).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</si>
  <si>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CO1.REQ.6094856</t>
  </si>
  <si>
    <t>OPSP-VAD-0745-2024</t>
  </si>
  <si>
    <t>https://community.secop.gov.co/Public/Tendering/OpportunityDetail/Index?noticeUID=CO1.NTC.5984825&amp;isFromPublicArea=True&amp;isModal=False</t>
  </si>
  <si>
    <t>LA PRESENTE ORDEN TIENE POR OBJETO: 1. APOYAR EN LAS CEREMONIAS DE LA METODOLOGÍA AL EQUIPO DE DESARROLLO EN LA EJECUCIÓN DEL PROYECTO PLAN DE MEJORAMIENTO DEL SISTEMA ACADÉMICO DE LA UNIVERSIDAD DEL MAGDALENA 2. APOYAR EN LA CONSTRUCCIÓN Y ESPECIFICACIÓN DE REQUISITOS DE SOFTWARE EN FORMA DE HISTORIAS DE USUARIO. 3. APOYAR EN EL DESARROLLO DE LAS ACTIVIDADES DE LOS SCRUM DEVELOPERS EN EL PROYECTO 4. APOYAR EL CUMPLIMIENTO EN LAS CEREMONIAS DEFINIDAS EN LA METODOLOGÍA SCRUM 5. DISEÑAR COMPONENTES SOFTWARE DEL PROYECTO PLAN DE MEJORAMIENTO DEL SISTEMA ACADÉMICO DE LA UNIVERSIDAD DEL MAGDALENA. 6. APOYAR EN LA GESTIÓN DE LOS PRODUCT BACKLOG ITEM POR CADA SPRINT DEFINIDO JUNTO CON LOS SCRUM DEVELOPERS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</si>
  <si>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CO1.REQ.6096179</t>
  </si>
  <si>
    <t>OPSP-VAD-0744-2024</t>
  </si>
  <si>
    <t>https://community.secop.gov.co/Public/Tendering/OpportunityDetail/Index?noticeUID=CO1.NTC.5984826&amp;isFromPublicArea=True&amp;isModal=False</t>
  </si>
  <si>
    <t>LA PRESENTE ORDEN TIENE POR OBJETO: 1 APOYAR EN LA REALIZACIÓN DE PRUEBAS FUNCIONALES EN EL SERVICIO DE PROGRAMACIÓN ACADÉMICA. 2 APOYAR EN LA AUTOMATIZACIÓN DE PRUEBAS. 3 APOYAR EN LA REALIZACIÓN DE PRUEBAS DE ESTRÉS. 4 APOYAR EN CAPACITACIÓN DE USUARIOS EN LA UTILIZACIÓN DEL SISTEMA DE INFORMACIÓN. 5 APOYAR EN CONSTRUCCIÓN DE DOCUMENTOS DE APOYO PARA EL USO DE LOS SERVICIOS DE PROGRAMACIÓN ACADÉMICA Y GESTIÓN CURRICULAR.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</si>
  <si>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CO1.REQ.6096062</t>
  </si>
  <si>
    <t>OPSP-VAD-0743-2024</t>
  </si>
  <si>
    <t>LA PRESENTE ORDEN TIENE POR OBJETO: 1. APOYAR A LA DIRECCCIÓN DEL CENTRO DE INGENIERÍA Y DESARROLLO DE SOFTWARE EN LA REALIZACIÓN DE CONVOCATORIAS, PRUEBAS Y SELECCIÓN PARA LA VINCULACIÓN A LOS PROYECTOS. 2. APOYAR EN LA DOCUMENTACIÓN DE LOS PROCESOS DEL CENTRO DE INGENIERÍA Y DESARROLLO DE SOFTWARE  3. APOYAR EN LA DOCUMENTACIÓN RELACIONADA CON MANUALES DE USUARIOS DE LOS SOFTWARES DESARROLLADOS 4. APOYAR EN LA GESTIÓN DE LAS INCIDENCIAS RELACIONADAS CON LOS PROYECTOS SOFTWARE DE TRANSFORMACIÓN DIGITAL.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</si>
  <si>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CO1.REQ.6095998</t>
  </si>
  <si>
    <t>OPSP-VAD-0742-2024</t>
  </si>
  <si>
    <t>https://community.secop.gov.co/Public/Tendering/OpportunityDetail/Index?noticeUID=CO1.NTC.5984369&amp;isFromPublicArea=True&amp;isModal=False</t>
  </si>
  <si>
    <t>YENNY YULIETH CACERES RUBIANO</t>
  </si>
  <si>
    <t>LA PRESENTE ORDEN TIENE POR OBJETO: 1. DESARROLLAR LAS ACTIVIDADES DE DIAGNÓSTICO, EVALUACIÓN, INTERVENCIÓN CLÍNICA PARA NIÑOS, ADOLESCENTES Y ADULTOS O LOS SERVICIOS QUE DESDE SU ÁREA REQUIERA EL PROGRAMA. 2. APOYAR LAS JORNADAS DE SALUD Y LOS PROYECTOS DE INVESTIGACIÓN DESARROLLADOS DESDE EL PAP. 3. APOYAR LAS ACTIVIDADES DE SEGUIMIENTO A LOS ESTUDIANTES DE PRÁCTICAS ASIGNADOS AL PROGRAMA DE ATENCIÓN PSICOLÓGICA, ACORDE CON LO ESTABLECIDO EN EL DECRETO 780 DE 2016, PARTE 7, CAPÍTULO 1, CAPÍTULO ARTÍCULO 2.7.1.1.13. 4.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PARÁGRAFO 2).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</si>
  <si>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CO1.REQ.6095962</t>
  </si>
  <si>
    <t>OPSP-VAD-0741-2024</t>
  </si>
  <si>
    <t>https://community.secop.gov.co/Public/Tendering/OpportunityDetail/Index?noticeUID=CO1.NTC.5971800&amp;isFromPublicArea=True&amp;isModal=False</t>
  </si>
  <si>
    <t>LA PRESENTE ORDEN TIENE POR OBJETO: 1. APOYAR EN EL PROCESO DE INSCRIPCIÓN, MATRÍCULA FINANCIERA Y REGISTRO ACADÉMICO DE ESTUDIANTES DE LA MODALIDAD DE PREGRADO A DISTANCIA. 2. APOYAR EN LA RECEPCIÓN Y TRÁMITE DE PAZ Y SALVOS ACADÉMICOS DE LOS ESTUDIANTES DE LA MODALIDAD DE PREGRADO A DISTANCIA. 3. APOYAR EN LA PROYECCIÓN DE INFORMES A DERECHOS PETICIÓN DONDE SE VINCULA AL GRUPO DE ADMISIONES. 4. APOYAR EN LA ELABORACIÓN DE RESPUESTA A TUTELAS INTERPUESTAS POR ALGUNO DE LOS SERVICIOS QUE SE OFRECEN DESDE EL GRUPO DE ADMISIONES. 5. APOYAR EN LA PROYECCIÓN DE INFORMES RELACIONADOS CON SALDOS DE ESTUDIANTES POR CONCEPTO DE PERDIDA DE ALGÚN TIPO DE BENEFICIO. 6. APOYAR EN EL TRÁMITE DE SOLICITUDES DE INFORMACIÓN PRESENTADAS POR LOS ESTUDIANTES DE LAS DIFERENTES MODALIDADES QUE OFERTA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</si>
  <si>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CO1.REQ.6083418</t>
  </si>
  <si>
    <t>OPSP-VAD-0739-2024</t>
  </si>
  <si>
    <t>https://community.secop.gov.co/Public/Tendering/OpportunityDetail/Index?noticeUID=CO1.NTC.5973341&amp;isFromPublicArea=True&amp;isModal=False</t>
  </si>
  <si>
    <t>JHON MARIO MARTINEZ MARTINEZ </t>
  </si>
  <si>
    <t>LA PRESENTE ORDEN TIENE POR OBJETO: 1. REALIZAR CAPACITACIÓN EN LA DEFINICIÓN DE MODELO DE DATOS, 2. IDENTIFICAR TABLAS MAESTRAS, 3. REALIZAR DEFINICIÓN DE RUTINAS, 4. REALIZAR TALLER PRÁCTICO DE IMPLEMENTACIÓN DE RUTINAS DE CARGA MASIVA DE DATOS, 5. REALIZAR CAPACITACIONES EN LOS SERVICIOS WEB IMPLEMENTADOS, 6. CREAR MATERIAL AUDIOVISUAL DE LOS SERVICIOS WEB, 7. CREAR MATERIAL AUDIOVISUAL DE LA BASE DE DATOS, 8. REALIZAR DEFINICIÓN Y CONCEPTUALIZACIÓN DE ETL DE CARGA DE DATOS, 9. REALIZAR CAPACITACIÓN EN PREPARACIÓN DE ESTRUCTURA DEL SISTEMA DE INFORMACIÓN AYRE.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</si>
  <si>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CO1.REQ.6085015</t>
  </si>
  <si>
    <t>OPSP-VAD-0738-2024</t>
  </si>
  <si>
    <t>https://community.secop.gov.co/Public/Tendering/OpportunityDetail/Index?noticeUID=CO1.NTC.5969385&amp;isFromPublicArea=True&amp;isModal=False</t>
  </si>
  <si>
    <t>LA PRESENTE ORDEN TIENE POR OBJETO: 1. APOYAR EN LA REALIZACIÓN DE VISITAS PERIÓDICAS A LAS DIFERENTES ÁREAS, SEDES Y LABORATORIOS DE LA UNIVERSIDAD DEL MAGDALENA CON EL FIN DE VERIFICAR Y GARANTIZAR EL CUMPLIMIENTO DE LAS NORMAS VIGENTES APLICABLES EN MATERIA SEGURIDAD Y SALUD EN EL TRABAJO ESTABLECIDAS POR LA UNIVERSIDAD. 2. APOYAR EN LA SENSIBILIZACIÓN Y SOCIALIZACIÓN DE LOS PROGRAMAS, PLANES Y PROYECTOS ESTABLECIDOS EN LA UNIVERSIDAD DEL MAGDALENA EN MATERIA DE SEGURIDAD Y SALUD EN EL TRABAJO. 3. APOYAR EN LA REALIZACIÓN DE INSPECCIONES DE SEGURIDAD DE LAS DIFERENTES ÁREAS, SEDES, LABORATORIOS Y OBRAS DESARROLLADAS POR LA UNIVERSIDAD PARA LA IDENTIFICACIÓN, VALORACIÓN Y CONTROL DE LOS RIESGOS, EN CONCORDANCIA CON LA NORMATIVIDAD VIGENTE APLICABLE. 4. APOYAR EN LA REALIZACIÓN DE ANÁLISIS DE SEGURIDAD DEL TRABAJO (AST) EN LOS PROCESOS QUE SE LLEVAN A CABO EN LA UNIVERSIDAD. 5. APOYAR EN LA ELABORACIÓN Y ACTUALIZACIÓN DE LAS DIFERENTES MATRICES DE PELIGROS DE LA UNIVERSIDAD DEL MAGDALENA. 6. APOYAR Y HACER SEGUIMIENTO EN LA REALIZACIÓN DE INSPECCIONES DE SEGURIDAD CON EL FIN DE VERIFICAR Y GARANTIZAR EL CUMPLIMIENTO DE LAS NORMAS VIGENTES APLICABLES EN MATERIA SEGURIDAD Y SALUD EN EL TRABAJO EN LAS DIFERENTES OBRAS Y TRABAJOS DESARROLLADOS POR CONTRATISTAS EN LAS ÁREAS Y SEDES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</si>
  <si>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CO1.REQ.6080984</t>
  </si>
  <si>
    <t>OAG-VAD-0737-2024</t>
  </si>
  <si>
    <t>https://community.secop.gov.co/Public/Tendering/OpportunityDetail/Index?noticeUID=CO1.NTC.5969804&amp;isFromPublicArea=True&amp;isModal=False</t>
  </si>
  <si>
    <t>LA PRESENTE ORDEN TIENE POR OBJETO: 1. APOYAR A LA DIRECCIÓN DE BIENESTAR UNIVERSITARIO EN EL DESARROLLO DE LAS ACTIVIDADES DEPORTIVAS, RECREATIVAS, EDUCATIVAS Y DE ENTRETENIMIENTO QUE GESTIONA A TRAVÉS DE LA FORMACIÓN DE LA COMUNIDAD UNIVERSITARIA. 2.  APOYAR Y ASESORAR EN LA PROMOCIÓN DEL DEPORTE O DISCIPLINA QUE SUPERVISA, TENIENDO EN CUENTA LAS MEDIDAS ACADÉMICAS ESTABLECIDAS POR LA INSTITUCIÓN. 3. APOYAR LA IMPLEMENTACIÓN DE ESTRATEGIAS QUE FOMENTEN LA PARTICIPACIÓN DE GRUPOS UNIVERSITARIOS EN EL DEPORTE O DISCIPLINA QUE RIGEN. 4. APOYAR EN LA PLANIFICACIÓN Y DESARROLLO DE INTERCAMBIOS, TORNEOS, CAMPEONATOS, JUEGOS OLÍMPICOS Y/O EVENTOS INTERNOS. 5. APOYAR Y ASESORAR EN LA PLANIFICACIÓN DE LA PARTICIPACIÓN DE LA INSTITUCIÓN EN INTERCAMBIOS, TORNEOS, CAMPEONATOS, JUEGOS OLÍMPICOS Y/O EVENTOS EXTERNOS DE CARÁCTER LOCAL, DEPARTAMENTAL, REGIONAL, NACIONAL E INTERNACIONAL. 6. DILIGENCIAR OPORTUNAMENTE LOS FORMATOS ESTABLECIDOS POR BIENESTAR UNIVERSITARIO EN EL SISTEMA DE GESTIÓN DE LA CALIDAD. 7. INFORMAR LA PARTICIPACIÓN DE LOS ESTUDIANTES EN ENTRENAMIENTOS O PRÁCTICAS DEPORTIVAS, INTERCAMBIOS, TORNEOS, CAMPEONATOS, JUEGOS OLÍMPICOS A NIVEL REPRESENTATIVO QUE SUSTENTE UN INFORME QUE SERÁ PRESENTADO SEMESTRALMENTE A LA UNIDAD DE ADMISIONES, REGISTRO Y CONTROL ACADÉMICO PARA LA SOLICITUD DE BECA O DESCUENTO. DEL COSTO DEL REGISTRO, TENIENDO EN CUENTA TODAS LAS NORMAS QUE REGULAN ESTOS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</si>
  <si>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CO1.REQ.6080893</t>
  </si>
  <si>
    <t>OAG-VAD-0736-2024</t>
  </si>
  <si>
    <t>https://community.secop.gov.co/Public/Tendering/OpportunityDetail/Index?noticeUID=CO1.NTC.5950256&amp;isFromPublicArea=True&amp;isModal=False</t>
  </si>
  <si>
    <t>MARIA CAROLINA ROJAS VELASQUEZ</t>
  </si>
  <si>
    <t>LA PRESENTE ORDEN TIENE POR OBJETO: 1. APOYAR EN EL PROCESO DE RECOLECCIÓN, DIGITACIÓN, TABULACIÓN Y ORGANIZACIÓN DE INFORMACIÓN CONTRACTUAL PARA LA IMPLEMENTACIÓN DEL MÓDULO DE TRÁMITE DE CERTIFICACIONES DE VINCULACIONES CONTRACTUALES VIRTUALES EN LÍNEA.  2. APOYAR CON EL PROCESO DE RECOLECCIÓN, DIGITACIÓN Y ORGANIZACIÓN Y TABULACIÓN DE LA INFORMACIÓN DE CADA UNA DE LAS ÓRDENES DE PRESTACIÓN DE SERVICIOS PROFESIONALES Y DE APOYO SUSCRITAS POR LOS ORDENADORES DEL GASTO ENTRE LOS AÑOS 2011 A 2024.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</si>
  <si>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CO1.REQ.6061615</t>
  </si>
  <si>
    <t>OAG-VAD-0732-2024</t>
  </si>
  <si>
    <t>https://community.secop.gov.co/Public/Tendering/OpportunityDetail/Index?noticeUID=CO1.NTC.5950616&amp;isFromPublicArea=True&amp;isModal=False</t>
  </si>
  <si>
    <t>LA PRESENTE ORDEN TIENE POR OBJETO: 1. BRINDAR ORIENTACIÓN A LOS USUARIOS SOBRE EL ACCESO A LOS SERVICIOS DE BIBLIOTECA. 2. APOYAR EL PROCESO DE FORMACIÓN DE USUARIOS SOBRE EL USO DE BASES DE DATOS ACADÉMICAS Y DE INVESTIGACIÓN, GESTORES BIBLIOGRÁFICOS, REPOSITORIO DIGITAL INSTITUCIONAL, ODILO, LEGANTO Y OTRAS HERRAMIENTAS. 3. APOYAR EL PROCESO DE PREPARACIÓN DE MATERIAL BIBLIOGRÁFICO FÍSICO PARA COLOCARLO AL SERVICIO DE LOS USUARIOS. 4. APOYAR EL PROCESO DE SELECCIÓN Y ADQUISICIONES DE MATERIAL BIBLIOGRÁFICO FÍSICO Y ELECTRÓNICO. 5. APOYAR LA CONSTRUCCIÓN Y ACTUALIZACIÓN DE CURSOS VIRTUALES OFRECIDOS POR LA BIBLIOTECA EN EL BLOQUE 10. 6. APOYAR EN LA DIGITALIZACIÓN DE ARCHIVOS CORPES Y EN EL AUTOARCHIVO EN EL REPOSITORIO DIGITAL INSTITUCIONAL. 7. APOYAR EN LA GESTIÓN DEL REPOSITORIO DIGITAL INSTITUCIONAL. 8. APOYAR EN LA GESTIÓN DE PRÉSTAMO DE COMPUTADORES DE CONSULTA EN SALAS VIRTUALES. 9. BRINDAR ASISTENCIA A LOS USUARIOS EN LA ELECCIÓN DE MATERIALES Y RECURSOS, ADAPTANDO LA AYUDA SEGÚN LAS NECESIDADES INDIVIDUALES DE CADA UNO. 10. APOYAR EN EL ACOMPAÑAMIENTO PERSONALIZADO A USUARIOS CON DISCAPACIDAD. 11. APOYAR EN LA RESOLUCIÓN DE PROBLEMAS QUE PUEDAN SURGIR ENTRE LOS USUARIOS EN RELACIÓN CON EL USO DE LOS SERVICIOS O RECURSOS DE LA BIBLIOTECA. 12. APOYAR EN LA PLANIFICACIÓN Y EJECUCIÓN DE EVENTOS CULTURALES. 13. APOYAR LA DIFUSIÓN DE SERVICIOS Y ACTIVIDADES DE LA BIBLIOTECA EN REDES SOCIALES. 14. APOYAR EN LA ELABORACIÓN DE INFORMES Y ESTADÍSTICAS.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</si>
  <si>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CO1.REQ.6061612</t>
  </si>
  <si>
    <t>OAG-VAD-0731-2024</t>
  </si>
  <si>
    <t>https://community.secop.gov.co/Public/Tendering/OpportunityDetail/Index?noticeUID=CO1.NTC.5950544&amp;isFromPublicArea=True&amp;isModal=False</t>
  </si>
  <si>
    <t xml:space="preserve">MARTHA MILENA ORZOCO MARTINEZ </t>
  </si>
  <si>
    <t>CO1.REQ.6061299</t>
  </si>
  <si>
    <t>OAG-VAD-0730-2024</t>
  </si>
  <si>
    <t>https://community.secop.gov.co/Public/Tendering/OpportunityDetail/Index?noticeUID=CO1.NTC.5950532&amp;isFromPublicArea=True&amp;isModal=False</t>
  </si>
  <si>
    <t>LA PRESENTE ORDEN TIENE POR OBJETO: 1. APOYAR AL GRUPO DE SERVICIOS GENERALES EN LA SUPERVISIÓN DE ESPACIOS FÍSICOS DE LA UNIVERSIDAD DEL MAGDALENA. 2. APOYAR AL GSG EN LA APERTURA DE SALONES Y ESPACIOS ACADÉMICOS Y ADMINISTRATIVOS. 3. APOYAR AL GSG EN LOS REPORTES DE ANOMALÍAS DE ESPACIOS FÍSICOS DE LA UNIVERSIDAD. 4. APOYAR A VISITANTES Y USUARIOS INTERNOS CON ORIENTACIONES LOCATIVAS AL INTERIOR DEL CAMPUS O ALGUNA SEDE ALTERNA. 5. APOYAR AL GSG EN LA REALIZACIÓN DE RONDAS E INSPECCIONES A PARQUEADEROS (CARROS Y MOTOS), DEJANDO CONSTANCIA DE ALGUNA NOVEDAD. 6. APOYAR AL GSG EN LA ALERTA SOBRE PERSONAS EXTRAÑAS QUE SE ENCUENTREN EN LOS ALREDEDORES DEL CAMPUS UNIVERSITARIO. 7. APOYAR AL GSG EN LA ATENCIÓN A FUNCIONARIOS POR LOS REQUERIMIENTOS SOLICITADOS POR ESTOS SOBRE DETALLES DE LA UNIVERSIDAD QUE PERMITAN FACILITAR EL CABAL DESARROLLO DE LAS ACTIVIDADES ACADÉMICAS Y ADMINISTRATIVAS, 8. APOYAR AL GSG EN EL CONTROL DE TRÁNSITO INTERNO DE ELEMENTOS Y EQUIPOS DENTRO DE LAS INSTALACIONES. 9.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</si>
  <si>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CO1.REQ.6061347</t>
  </si>
  <si>
    <t>OAG-VAD-0729-2024</t>
  </si>
  <si>
    <t>https://community.secop.gov.co/Public/Tendering/OpportunityDetail/Index?noticeUID=CO1.NTC.5949247&amp;isFromPublicArea=True&amp;isModal=False</t>
  </si>
  <si>
    <t>ALFONSO ENRIQUE VIVES CORTES</t>
  </si>
  <si>
    <t>LA PRESENTE ORDEN TIENE POR OBJETO PRESTAR SERVICIOS PROFESIONALES EN EL PROYECTO BPIN2023000100072 “IMPLEMENTACIÓN DE UNA PLATAFORMA DE DATOS ABIERTOS BASADA EN AIOT PARA EL ANÁLISIS Y GESTIÓN DE RIESGOS AMBIENTALES Y CLIMÁTICOS EN EL CORREDOR MINERO DE LOS MUNICIPIOS LA JAGUA DE IBÉRICO, ALBANIA, ALGARROBO”, REALIZANDO LAS SIGUIENTES ACTIVIDADES: 1. APOYAR EN LA ACTIVACIÓN DE USURARIOS Y CREACIÓN DE CONTRATOS EN LA PLATAFORMA GEDOCO Y SIGEP II. 2.APOYAR EN LA PROYECCIÓN DE LAS RESOLUCIONES QUE ORDENAN GASTOS DE ACUERDO CON EL PRESUPUESTO APROBADO DEL PROYECTO. 3. APOYAR CON LAS SOLICITUDES DE AFILIACIÓN A ARL DE LOS CONTRATISTAS VINCULADOS AL PROYECTO. 4. APOYAR CON LA PROYECCIÓN Y EXPEDICIÓN DE ACTAS Y ACTOS ADMINISTRATIVOS MODIFICATORIOS DE LAS RESOLUCIONES Y ÓRDENES EXPEDIDAS DE ACUERDO CON EL PRESUPUESTO APROBADO DEL PROYECTO. 5. APOYAR EN LA REVISIÓN DE DOCUMENTOS PARA EL TRÁMITE DE PAGO DE LAS ÓRDENES DE GASTO EXPEDIDAS CON CARGO A LOS RECURSOS DEL PROYECTO. 6. APOYAR EN LA ORGANIZACIÓN DE LOS INSUMOS NECESARIOS PARA LA ORGANIZACIÓN DEL ARCHIVO FINANCIERO DEL PROYECTO, PARA LA ELABORACIÓN DE INFORMES FINANCIEROS Y ADMINISTRATIVOS DEL PROYECTO Y PARA EL REPORTE DE ÓRDENES DE GASTO EN EL SIGEPII, SIA OBSERVA Y SECOP II. 7. APOYAR EN LA TRADUCCIÓN DE DOCUMENTOS Y SOCIALIZACIÓN DE INFORMACIÓN RELACIONADOS CON LOS ALIADOS NACIONALES E INTERNACIONALES DEL PROYECTO, CUANDO SE REQUIERA.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</si>
  <si>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CO1.REQ.6059858</t>
  </si>
  <si>
    <t>OPSP-VAD-0728-2024</t>
  </si>
  <si>
    <t>https://community.secop.gov.co/Public/Tendering/OpportunityDetail/Index?noticeUID=CO1.NTC.5948377&amp;isFromPublicArea=True&amp;isModal=False</t>
  </si>
  <si>
    <t>STEPHANIA CAROLINA TERAN RODRIGUEZ</t>
  </si>
  <si>
    <t>LA PRESENTE ORDEN TIENE POR OBJETO: 1. PRESTAR ORIENTACIÓN PSICOLÓGICA A ESTUDIANTES DEL CENTRO PARA LA REGIONALIZACIÓN DE LA EDUCACIÓN Y LAS OPORTUNIDADES - CREO 2. REALIZAR SEGUIMIENTO Y ACOMPAÑAMIENTO A ESTUDIANTES CON CONDICIONALIDAD ACADÉMICA. 3. PRESTAR ORIENTACIÓN VOCACIONAL Y PROFESIONAL A ESTUDIANTES DEL CREO. 4. BRINDAR APOYO ACADÉMICO Y EMOCIONAL A ESTUDIANTES CON BAJO RENDIMIENTO ACADÉMICO Y DESERCIÓN ESTUDIANTIL. 5. REALIZAR PROMOCIÓN DE LA SALUD MENTAL 6. PRESTAR ATENCIÓN PSICOLÓGICAS DE CASOS REMITIDOS POR LOS PROGRAMAS DEL CREO. 7. PROMOVER ESPACIOS DE SALUD MENTAL A ESTUDIANTES CENTRO PARA LA REGIONALIZACIÓN DE LA EDUCACIÓN Y LAS OPORTUNIDADES - CREO. 8. COMPILAR Y ORGANIZAR EL HISTORIAL DE CADA ESTUDIANTE ORIENTADO DEL CENTRO. 9. RENDIR INFORMES MENSUALES, SOBRE LAS ACTIVIDADES DESARROLLADAS, EN CUMPLIMIENTO DE LA PRESENTE ORDEN DE PRESTACIÓN DE SERVICIOS. 10. RESOLVER CONSULTAS DE TIPO PSICOLÓGICO QUE LE SEAN PRESENTADAS.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</si>
  <si>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CO1.REQ.6059403</t>
  </si>
  <si>
    <t>OPSP-VAD-0727-2024</t>
  </si>
  <si>
    <t>https://community.secop.gov.co/Public/Tendering/OpportunityDetail/Index?noticeUID=CO1.NTC.5898348&amp;isFromPublicArea=True&amp;isModal=False</t>
  </si>
  <si>
    <t xml:space="preserve">ANGELICA PATRICIA CARREÑO AGUIRRE </t>
  </si>
  <si>
    <t>LA PRESENTE ORDEN TIENE POR OBJETO: SERVICIOS PROFESIONALES COMO APOYO A LA SUPERVISIÓN PARA PROYECTOS DEL SISTEMA GENERAL DE REGALÍAS EJECUTADOS POR LA UNIVERSIDAD DEL MAGDALENA, DESARROLLANDO LAS SIGUIENTES ACTIVIDADES: 1. APOYAR EL SEGUIMIENTO Y CONTROL A LAS OBLIGACIONES Y PRODUCTOS A ENTREGAR POR PARTE DE LOS EQUIPOS ADMINISTRATIVOS Y CIENTÍFICO-TÉCNICOS DE LOS PROYECTOS, GARANTIZANDO QUE LOS MISMOS CUMPLAN CON LOS REQUISITOS Y CONDICIONES ADMINISTRATIVAS, TÉCNICAS Y CIENTÍFICAS, DE CONFORMIDAD CON LOS PROYECTOS APROBADOS POR EL SISTEMA GENERAL DE REGALÍAS Y SUS DOCUMENTOS ANEXOS. 2. APOYAR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EN LA CONSTRUCCIÓN Y PRESENTACIÓN DE INFORMES DE AVANCE DE EJECUCIÓN TÉCNICA Y FINANCIERA DEL PROYECTO, SOLUCIONES Y DETALLES DE ACTIVIDADES CUMPLIDA, DE TAL FORMA QUE PERMITA UNA VISIÓN CLARA Y COMPLETA DEL ESTADO DE EJECUCIÓN. 5. APOYAR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</si>
  <si>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OPSP-VAD-0720-2024</t>
  </si>
  <si>
    <t>https://community.secop.gov.co/Public/Tendering/OpportunityDetail/Index?noticeUID=CO1.NTC.5888905</t>
  </si>
  <si>
    <t>MARIA ALEJANDRA TABORDA DE LA HOZ</t>
  </si>
  <si>
    <t>LA PRESENTE ORDEN TIENE POR OBJETO: 1) APOYAR LA SUPERVISIÓN DE LAS COMUNICACIONES INTERNAS Y EXTERNAS GENERADAS Y RECIBIDAS EN EL MARCO DEL PROYECTO. 2) APOYAR LA SUPERVISIÓN DEL CUMPLIMIENTO A CABALIDAD DE CADA UNA DE LAS ACTIVIDADES Y OBJETIVOS DEL PROYECTO. 3) APOYAR LA SUPERVISIÓN DEL CUMPLIMIENTO DE LA PROGRAMACIÓN DE LOS GIROS DE RECURSOS DEL SGR DEL PROYECTO.4) APOYAR LA SUPERVISIÓN DEL PROCESO DE SELECCIÓN E INSCRIPCIÓN DE LOS BENEFICIARIOS QUE SE ENCUENTRAN EN EL PROYECTO. 5) APOYAR LA SUPERVISIÓN DEL PROCESO DE CARACTERIZACIÓN SOCIOECONÓMICA Y AMBIENTAL DE LOS BENEFICIARIOS Y SUS PREDIOS. 6) APOYAR LA SUPERVISIÓN DEL PROCESO FORMATIVO DE LOS MÓDULOS -TALLERES QUE SE OTORGARÁ A LOS BENEFICIARIOS EN EL MARCO DEL PROYECTO. 7) APOYAR LA SUPERVISIÓN DE LA CREACIÓN E IMPLEMENTACIÓN DEL PLAN DE INTERVENCIÓN EN CADA UNO DE LOS PREDIOS. 8) APOYAR LA SUPERVISIÓN DEL CUMPLIMIENTO EN LAS ENTREGAS DE PROVISIONES DE LOS MATERIALES E INSUMOS AGRÍCOLAS NECESARIOS PARA LA IMPLEMENTACIÓN DEL PLAN DE INTERVENCIÓN. 9) APOYAR LA SUPERVISIÓN DE LOS INFORMES QUE SE REQUIERAN DURANTE LA EJECUCIÓN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</si>
  <si>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OPSP-VAD-0719-2024</t>
  </si>
  <si>
    <t>https://community.secop.gov.co/Public/Tendering/OpportunityDetail/Index?noticeUID=CO1.NTC.5881562</t>
  </si>
  <si>
    <t>LA PRESENTE ORDEN TIENE POR OBJETO PRESTAR SERVICIOS PROFESIONALES EN EL MARCO DEL CONVENIO INTERADMINISTRATIVO 1135 DE 2023 SUSCRITO ENTRE LA UNIVERSIDAD DE MAGDALENA Y LA AGENCIA DE DESARROLLO RURAL (ADR), PARA DESARROLLAR LAS SIGUIENTES ACTIVIDADES: 1 REVISAR LOS DOCUMENTOS, SOPORTE DEL SERVICIO DE EXTENSIÓN AGROPECUARIA DEL DEPARTAMENTO DEL ATLÁNTICO BRINDADA A LOS 1,584 CAMPESINOS Y CAMPESINAS BENEFICIARIOS DE ESTE, 2. VALIDAR Y ORIENTAR LA SUBSANACION DE LOS SOPORTES CARGADOS POR LOS EXTENSIONISTAS EN LA PLATAFORMA CORRESPONDIENTE, 3. ASEGURAR LA CALIDAD DE LOS ARCHIVOS Y LA INFORMACIÓN QUE CONTIENE, PARA POSTERIORMENTE SER ENTREGADA A LA AGENCIA DE DESARROLLO RURAL. 4. INFORMAR AL EQUIPO OPERATIVO DE LOS REGISTROS DE HALLAZGOS A LOS DOCUMENTOS CARGADOS DE CADA EXTENSIONISTA, CON SUS RESPECTIVAS OBSERVACIONES .5. CONSOLIDAR SOPORTES SUBSANADOS EN LAS CARPETAS CORRESPONDIENTES. 6. HACER EL SEGUIMIENTO A LOS EXTENSIONISTAS PARA QUE REALICEN LAS SUBSANACIONES CORRESPONDIENTES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</si>
  <si>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OPSP-VAD-0716-2024</t>
  </si>
  <si>
    <t>https://community.secop.gov.co/Public/Tendering/OpportunityDetail/Index?noticeUID=CO1.NTC.5881047</t>
  </si>
  <si>
    <t>LA PRESENTE ORDEN TIENE POR OBJETO: PRESTAR SERVICIOS PARA REALIZAR TOMA, MONTAJE Y EDICIÓN DE 52 VIDEOS CORTOS EDUCATIVOS DE LAS LÍNEAS PRODUCTIVAS PRIORIZADAS DE LOS DEPARTAMENTOS DENTRO DEL MARCO DE LOS CONVENIOS ADR, VIDEOS TIPO ENTREVISTAS CON UNA DURACIÓN DE 5 MINUTOS MÍNIMOS, ELABORACIÓN DE IMÁGENES DE APOYO QUE ALIMENTEN LAS CÁPSULAS DE LOS VIDEOS.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</si>
  <si>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OPSP-VAD-0715-2024</t>
  </si>
  <si>
    <t>https://community.secop.gov.co/Public/Tendering/OpportunityDetail/Index?noticeUID=CO1.NTC.5880163</t>
  </si>
  <si>
    <t>LA PRESENTE ORDEN TIENE POR OBJETO: 1. APOYAR LA COORDINACIÓN DEL CENTRO DE EMPRENDIMIENTO Y PRODUCCIÓN MUSICAL 2. APOYAR EN LA ORGANIZACIÓN DE HERRAMIENTAS ANÁLOGAS Y DIGITALES DEL CENTRO DE EMPRENDIMIENTO MUSICAL. 3. APOYAR EN LAS ACTIVIDADES CORRESPONDIENTES AL USO DEL ESTUDIO, GRABACIÓN, MEZCLA, PRODUCCIÓN, CLASES Y PROYECTOS. 4. APOYAR EN LA REVISIÓN DEL INVENTARIO, APOYANDO EN CONTROL Y SEGUIMIENTO DE CADA EQUIPO USADO DURANTE LAS SESIONES DE TRABAJO DEL ESTUDIO DE EMPRENDIMIENTO Y PRODUCCIÓN MUSICAL DEL PROGRAMA DE TECNOLOGÍA EN ARTES MUSICALES DEL CENTRO PARA LA REGIONALIZACIÓN DE LA EDUCACIÓN Y LAS OPORTUNIDADES.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</si>
  <si>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OAG-VAD-0714-2024</t>
  </si>
  <si>
    <t>https://community.secop.gov.co/Public/Tendering/OpportunityDetail/Index?noticeUID=CO1.NTC.5880024</t>
  </si>
  <si>
    <t>LA PRESENTE ORDEN TIENE POR OBJETO: SERVICIOS PROFESIONALES COMO APOYO A LA SUPERVISIÓN PARA PROYECTOS DEL SISTEMA GENERAL DE REGALÍAS EJECUTADOS POR LA UNIVERSIDAD DEL MAGDALENA, DESARROLLANDO LAS SIGUIENTES ACTIVIDADES: 1. APOYAR EL SEGUIMIENTO Y CONTROL A LAS OBLIGACIONES Y PRODUCTOS A ENTREGAR POR PARTE DE LOS EQUIPOS ADMINISTRATIVOS Y CIENTÍFICO TÉCNICOS DE LOS PROYECTOS, GARANTIZANDO QUE LOS MISMOS CUMPLAN CON LOS REQUISITOS Y CONDICIONES ADMINISTRATIVAS, TÉCNICAS Y CIENTÍFICAS, DE CONFORMIDAD CON LOS PROYECTOS APROBADOS POR EL SISTEMA GENERAL DE REGALÍAS Y SUS DOCUMENTOS ANEXOS. 2. APOYAR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EN LA CONSTRUCCIÓN Y PRESENTACIÓN DE INFORMES DE AVANCE DE EJECUCIÓN TÉCNICA Y FINANCIERA DEL PROYECTO, SOLUCIONES Y DETALLES DE ACTIVIDADES CUMPLIDA, DE TAL FORMA QUE PERMITA UNA VISIÓN CLARA Y COMPLETA DEL ESTADO DE EJECUCIÓN. 5. APOYAR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</si>
  <si>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OPSP-VAD-0713-2024</t>
  </si>
  <si>
    <t>https://community.secop.gov.co/Public/Tendering/OpportunityDetail/Index?noticeUID=CO1.NTC.5882608</t>
  </si>
  <si>
    <t>ANA MARIA CARDONA HERNANDEZ</t>
  </si>
  <si>
    <t>LA PRESENTE ORDEN TIENE POR OBJETO: PRESTAR SUS SERVICIOS PROFESIONALES COMO APOYO GENERAL A LA SUPERVISIÓN Y PROCESOS DE APRUEBA Y ENVÍA EN GESPROY PARA LOS PROYECTOS DEL SISTEMA GENERAL DE REGALÍAS EJECUTADOS POR LA UNIVERSIDAD DEL MAGDALENA, REALIZANDO LAS SIGUIENTES ACTIVIDADES: 1) APOYAR EL SEGUIMIENTO Y CONTROL A LAS OBLIGACIONES Y PRODUCTOS A ENTREGAR POR PARTE DEL EQUIPO ADMINISTRATIVO Y CIENTÍFICO-TÉCNICOS DE LOS PROYECTOS, GARANTIZANDO QUE LOS MISMOS CUMPLAN CON LOS REQUISITOS Y CONDICIONES ADMINISTRATIVAS, TÉCNICAS Y CIENTÍFICAS, DE CONFORMIDAD CON EL PROYECTO APROBADO POR EL SISTEMA GENERAL DE REGALÍAS Y SUS DOCUMENTOS ANEXOS. 2) 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 LOS PROYECTOS. 4) APOYAR EN LA SOLICITUD DE TRAMITAR LAS CORRESPONDIENTES ACTAS DE SEGUIMIENTO, ACTAS DE AVANCE, ACTAS DE SUSPENSIÓN (CUANDO SE PRESENTEN CAUSALES PARA ELLO) ACTAS DE REANUDACIÓN, ACTA DE TERMINACIÓN, ACTA DE ENTREGA Y RECIBO A SATISFACCIÓN, ACTA DE LIQUIDACIÓN Y DEMÁS INFORMES QUE SE REQUIERAN EN EL SEGUIMIENTO DE LOS PROYECTOS. 5) APOYAR EN LA SOLICITUD A LA DIRECCIÓN ADMINISTRATIVA Y FINANCIERA DE LOS PROYECTOS, ASÍ COMO A LA CIENTÍFICO-TÉCNICA DE LOS PROYECTOS, LOS INFORMES CUANDO LA SUPERVISIÓN LO CONSIDERE PERTINENTE SOBRE EL DESARROLLO Y EJECUCIÓN DE LOS CONTRATOS SUSCRITOS Y DE CONFORMIDAD CON EL PLAN O CRONOGRAMA DE TRABAJO ESTABLECIDO. 6) ANALIZAR Y CONCEPTUAR OPORTUNAMENTE SOBRE LAS CIRCUNSTANCIAS ESPECIALES QUE CONLLEVEN A LA NECESIDAD DE EFECTUAR CAMBIOS EN LAS CONDICIONES DE LOS DIFERENTES ÓRDENES O CONTRATOS DE LOS PROYECTOS PARA EL CABAL CUMPLIMIENTO DE LO PACTADO. 7) INFORMAR OPORTUNAMENTE LAS CONTINGENCIAS EN EL DESARROLLO DE LA SUPERVISIÓN DE LOS PROYECTOS. 8) APOYAR EL "APRUEBA Y ENVÍA" EN LA PLATAFORMA DE SEGUIMIENTO GESPROY SEGÚN LAS FECHAS DE SEGUIMIENTO ESTABLECIDAS PARA TAL FIN EN LA PLATAFORMA. 9) ASESORAR AL EQUIPO ADMINISTRATIVO DE LOS PROYECTOS EN RELACIÓN CON LA REALIZACIÓN DE INFORMES DE SEGUIMIENTO DE LOS AVANCES EN EJECUCIÓN. 10)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</si>
  <si>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OPSP-VAD-0712-2024</t>
  </si>
  <si>
    <t>https://community.secop.gov.co/Public/Tendering/OpportunityDetail/Index?noticeUID=CO1.NTC.5881866</t>
  </si>
  <si>
    <t xml:space="preserve">ANGELA VANESSA IBARRA BOLAÑOS </t>
  </si>
  <si>
    <t>LA PRESENTE ORDEN TIENE POR OBJETO: PRESTAR SERVICIOS PROFESIONALES COMO APOYO A LA SUPERVISIÓN PARA PROYECTOS DEL SISTEMA GENERAL DE REGALÍAS EJECUTADOS POR LA UNIVERSIDAD DEL MAGDALENA, DESARROLLANDO LAS SIGUIENTES ACTIVIDADES: 1. APOYAR EL SEGUIMIENTO Y CONTROL A LAS OBLIGACIONES Y PRODUCTOS A ENTREGAR POR PARTE DE LOS EQUIPOS ADMINISTRATIVOS Y CIENTÍFICO TÉCNICOS DE LOS PROYECTOS, GARANTIZANDO QUE LOS MISMOS CUMPLAN CON LOS REQUISITOS Y CONDICIONES ADMINISTRATIVAS, TÉCNICAS Y CIENTÍFICAS, DE CONFORMIDAD CON LOS PROYECTOS APROBADOS POR EL SISTEMA GENERAL DE REGALÍAS Y SUS DOCUMENTOS ANEXOS. 2. APOYAR EN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LA ADOPCIÓN DE LAS MEDIDAS NECESARIAS TENDIENTES A MANTENER DURANTE EL DESARROLLO Y EJECUCIÓN DE LOS CONTRATOS, LAS CONDICIONES TÉCNICAS, ECONÓMICAS Y FINANCIERAS EXISTENTES AL MOMENTO DE LA CELEBRACIÓN DE ESTOS. 5. APOYAR EN LA ELABORACIÓN DE LAS CERTIFICACIONES DEL CUMPLIMIENTO DE LOS CONTRATOS QUE SE DERIVEN DE LA EJECUCIÓN DEL PROYECTO, INDICANDO EL CUMPLIMIENTO A SATISFACCIÓN DE LAS OBLIGACIONES EFECTUADAS DURANTE EL PERIODO QUE SE CERTIFICA; CUMPLIMIENTO DE OBLIGACIONES PARAFISCALES, DE SEGURIDAD SOCIAL EN SALUD, PENSIONES Y RIESGOS LABORALES, CUMPLIMIENTO DE OBLIGACIONES PATRONALES, DE SALARIOS Y PRESTACIONES SOCIALES Y EL VALOR A PAGAR, CUANDO A ELLO HAYA LUGAR. 6. APOYAR EN LA CONSTRUCCIÓN Y PRESENTACIÓN DE INFORMES DE AVANCE DE EJECUCIÓN TÉCNICA Y FINANCIERA DEL PROYECTO, SOLUCIONES Y DETALLES DE ACTIVIDADES CUMPLIDA, DE TAL FORMA QUE PERMITA UNA VISIÓN CLARA Y COMPLETA DEL ESTADO DE EJECUCIÓN. 7. ASISTIR A LAS REUNIONES QUE SE PROGRAMEN DE SEGUIMIENTO Y CONTROL PARA EFECTOS DE LA SUPERVISIÓN, PREVIO ACUERDO CON EL SUPERVISOR DE LA OPRDEN. 8. APOYAR LA SOLICITUD DE TRÁMITE DE LAS CORRESPONDIENTES ACTAS INICIO, ACTAS DE SEGUIMIENTO, ACTAS DE AVANCE, ACTAS DE SUSPENSIÓN (CUANDO SE PRESENTEN CAUSALES PARA ELLO) ACTAS DE REANUDACIÓN, ACTA DE TERMINACIÓN, ACTA DE ENTREGA Y RECIBO A SATISFACCIÓN, ACTA DE LIQUIDACIÓN Y DEMÁS QUE SE REQUIERAN. 9. APOYAR EN LA SOLICTUD A LA DIRECCIÓN ADMINISTRATIVA Y FINANCIERA, ASÍ COMO A LA CIENTÍFICOTÉCNICA DE LOS PROYECTOS LOS INFORMES CUANDO LA SUPERVISIÓN LO CONSIDERE PERTINENTE SOBRE EL DESARROLLO Y EJECUCIÓN DE LOS CONTRATOS SUSCRITOS Y DE CONFORMIDAD CON EL PLAN O CRONOGRAMA DE TRABAJO ESTABLECIDO. 10. APOYAR EN EL ANÁLISIS Y CONCEPTO OPORTUNO SOBRE LAS CIRCUNSTANCIAS ESPECIALES QUE CONLLEVEN A LA NECESIDAD DE EFECTUAR CAMBIOS EN LAS CONDICIONES DE LOS CONTRATOS PARA EL CABAL CUMPLIMIENTO DE LO PACTADO. ASÍ MISMO, APOYAR EL ESTUDIO, EVALUACIÓN Y ATENCIÓN DE LAS SUGERENCIAS, RECLAMACIONES Y CONSULTAS DEL CONTRATISTA. 11. APOYAR CON EL INFORME OPORTUNO DE LAS CONTINGENCIAS EN EL DESARROLLO DE LA SUPERVISIÓN DE LOS PROYECTOS. 12. APOYAR EL PROCESO DE REGISTRO Y ENLACE DE INFORMACIÓN DE LOS PROYECTOS EN EL APLICATIVO GESPROY CUANDO SEA REQUERIDO. 13.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</si>
  <si>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OPSP-VAD-0711-2024</t>
  </si>
  <si>
    <t>https://community.secop.gov.co/Public/Tendering/OpportunityDetail/Index?noticeUID=CO1.NTC.5881353</t>
  </si>
  <si>
    <t>MARIA FERNANDA HERNANDEZ POMARES</t>
  </si>
  <si>
    <t>LA PRESENTE ORDEN TIENE POR OBJETO: PRESTACIÓN DE SERVICIOS PROFESIONALES COMO APOYO TÉCNICO OPERATIVO EN EL MANEJO DEL APLICATIVO GESPROY, DESARROLLANDO LAS SIGUIENTES ACTIVIDADES:  1. REGISTRAR Y ENLAZAR LOS PROCESOS PRECONTRACTUALES Y CONTRACTUALES ADELANTADOS CON LA GESTIÓN PRESUPUESTAL DEFINIDA POR LA DIRECCIÓN FINANCIERA DE LA UNIVERSIDAD DEL MAGDALENA. 2. REGISTRAR LA INFORMACIÓN RELACIONADA CON LOS CONTRATOS REALIZADOS: ACTAS DE INICIO, PÓLIZAS E INFORMES DE AVANCES EN LA EJECUCIÓN. 3. VERIFICAR LA PROGRAMACIÓN DEL PROYECTO CON EL OBJETO DE DEFINIR EL HORIZONTE DE TIEMPO DE LAS ACTIVIDADES PARA EL SEGUIMIENTO EN LA EJECUCIÓN.  4. REVISAR Y REGISTRAR LAS PLANTILLAS DE EJECUCIÓN DE ACTIVIDADES DE ACUERDO CON LOS INFORMES EJECUTIVOS DE LOS LÍDERES RESPONSABLES DEL PROYECTO. 5. APOYAR LAS INSTANCIAS DE SUPERVISIÓN DEL PROYECTO ANTE LOS REQUERIMIENTOS DEL DELEGADO DEL DNP PARA EL SEGUIMIENTO A LA GESTIÓN REALIZADA POR LA UNIVERSIDAD DEL MAGDALENA A LOS RECURSOS APROBADOS. 6. APOYAR LA ACTIVIDAD DE APRUEBA Y ENVÍA ANTE EL SISTEMA DE SEGUIMIENTO, CONTROL Y EVALUACIÓN SSCEDNP EN EL QUE SE DEJA CONSTANCIA DE LA VERACIDAD DE LOS REGISTROS REALIZADOS EN EL APLICATIVO DE GESTIÓN DE PROYECTOS GESPROY.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</si>
  <si>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OPSP-VAD-0710-2024</t>
  </si>
  <si>
    <t>https://community.secop.gov.co/Public/Tendering/OpportunityDetail/Index?noticeUID=CO1.NTC.5882293</t>
  </si>
  <si>
    <t>MARTHA CECILIA FRANCO PACHECO</t>
  </si>
  <si>
    <t>LA PRESENTE ORDEN TIENE POR OBJETO: PRESTACIÓN DE SERVICIOS PROFESIONALES COMO APOYO TÉCNICO OPERATIVO EN EL MANEJO DEL APLICATIVO GESPROY, DESARROLLANDO LAS SIGUIENTES ACTIVIDADES: 1. REGISTRAR LOS CERTIFICADOS DE CUMPLE DE REQUISITOS PARA LOS PROCESOS PRECONTRACTUALES Y CONTRACTUALES DEL PROYECTO. 2. REGISTRAR Y ENLAZAR LOS PROCESOS PRECONTRACTUALES Y CONTRACTUALES ADELANTADOS CON LA GESTIÓN PRESUPUESTAL DEFINIDA POR LA DIRECCIÓN FINANCIERA DE LA UNIVERSIDAD DEL MAGDALENA. 3. ENLAZAR LOS PROCESOS PRECONTRACTUALES CON LA CONTRATACIÓN EFECTUADA POR LA UNIVERSIDAD DEL MAGDALENA PARA EL DESARROLLO DE LAS ACTIVIDADES RELACIONADAS CON EL LOGRO DE LOS OBJETIVOS PROPUESTOS POR LA FORMULACIÓN DEL PROYECTO. 4. REGISTRAR LA INFORMACIÓN RELACIONADA CON LOS CONTRATOS REALIZADOS: ACTAS DE INICIO, PÓLIZAS E INFORMES DE AVANCES EN LA EJECUCIÓN. 5. GESTIONAR Y VERIFICAR LA PROGRAMACIÓN DEL PROYECTO CON EL OBJETO DE DEFINIR EL HORIZONTE DE TIEMPO DE LAS ACTIVIDADES PARA EL SEGUIMIENTO EN LA EJECUCIÓN. 6. REVISAR Y REGISTRAR LAS PLANTILLAS DE CONTRATACIÓN ADELANTADAS POR EL PROYECTO. 7. REVISAR Y REGISTRAR LAS PLANTILLAS DE EJECUCIÓN DE ACTIVIDADES DE ACUERDO CON LOS INFORMES EJECUTIVOS DE LOS LÍDERES RESPONSABLES DEL PROYECTO. 8. APOYAR LAS INSTANCIAS DE SUPERVISIÓN DEL PROYECTO ANTE LOS REQUERIMIENTOS DEL DELEGADO DEL DNP PARA EL SEGUIMIENTO A LA GESTIÓN REALIZADA POR LA UNIVERSIDAD DEL MAGDALENA A LOS RECURSOS APROBADOS. 9. APOYAR AL DELEGADO DEL REPRESENTANTE LEGAL DE LA UNIVERSIDAD DEL MAGDALENA A LA ACTIVIDAD DE APRUEBA Y ENVÍA ANTE EL SISTEMA DE SEGUIMIENTO, CONTROL Y EVALUACIÓN SSCEDNP EN EL QUE SE DEJA CONSTANCIA DE LA VERACIDAD DE LOS REGISTROS REALIZADOS EN EL APLICATIVO DE GESTIÓN DE PROYECTOS GESPROY.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</si>
  <si>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OPSP-VAD-0709-2024</t>
  </si>
  <si>
    <t>https://community.secop.gov.co/Public/Tendering/OpportunityDetail/Index?noticeUID=CO1.NTC.5881485</t>
  </si>
  <si>
    <t>LA PRESENTE ORDEN TIENE POR OBJETO: PRESTAR SERVICIOS PROFESIONALES COMO APOYO A LA SUPERVISIÓN PARA PROYECTOS DEL SISTEMA GENERAL DE REGALÍAS EJECUTADOS POR LA UNIVERSIDAD DEL MAGDALENA, DESARROLLANDO LAS SIGUIENTES ACTIVIDADES: 1. APOYAR EN EL SEGUIMIENTO DE LAS ACTIVIDADES ADMINISTRATIVAS Y TÉCNICAS DEL PROYECTO, VERIFICANDO QUE SE CUMPLAN A CONFORMIDAD CON LO ESTABLECIDO POR LA UNIVERSIDAD DEL MAGDALENA Y EL SISTEMA GENERAL DE REGALÍAS. 2. APOYAR EL SEGUIMIENTO A LA EJECUCIÓN DEL PROYECTO EN TÉRMINOS DE ALCANCE, TIEMPO, OBJETIVOS, BENEFICIARIOS Y FUENTES DE FINANCIACIÓN. 3. APOYAR EN LA REVISIÓN DE LA INFORMACIÓN Y DOCUMENTACIÓN QUE SOPORTA LOS AVANCES DE EJECUCIÓN Y ES REPORTADA EN LA PLATAFORMA GESPROY. 4. APOYAR EN LA ELABORACIÓN DEL INFORME MENSUAL DEL PROYECTO, REGISTRANDO LAS ACTIVIDADES DE SUPERVISIÓN REALIZADAS. 5. APOYAR LA VERIFICACIÓN DEL CUMPLIMIENTO DE COMPROMISOS, PROCEDIMIENTOS Y ESPECIFICACIONES COMPROMETIDAS EN EL PROYECTO SE EJECUTEN DE FORMA CORRECTA. 6. APOYAR EL SEGUIMIENTO A LA MATRIZ DE RIESGOS DEL PROYECTO. 7. APOYAR EN EL SEGUIMIENTO DE LAS ACTIVIDADES, ENTREGABLES O PRODUCTOS MGA COMPROMETIDOS DURANTE LA EJECUCIÓN DEL PROYECTO. 8. APOYAR EN LOS REQUERIMIENTOS DE LA UNIVERSIDAD DEL MAGDALENA Y LOS DIFERENTES ENTES DE CONTROL EN EL MARCO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</si>
  <si>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OPSP-VAD-0708-2024</t>
  </si>
  <si>
    <t>https://community.secop.gov.co/Public/Tendering/OpportunityDetail/Index?noticeUID=CO1.NTC.5882255</t>
  </si>
  <si>
    <t>DRAYDA CAROLINA SANTIZ ROSAS</t>
  </si>
  <si>
    <t>LA PRESENTE ORDEN TIENE POR OBJETO: 1. APOYAR AL SUPERVISOR Y COORDINADORES DE LA SUPERVISIÓN SOBRE LOS PROCESOS Y PROCEDIMIENTOS DE ORDEN JURÍDICO Y LEGAL EN EL MARCO DE LA NORMATIVIDAD VIGENTE. 2. APOYAR LA SUPERVISIÓN EN LA PROYECCIÓN DE LOS ACTOS ADMINISTRATIVOS QUE SE REQUIERAN PARA EL DESARROLLO DEL APOYO A LA SUPERVISIÓN. 3. APOYAR LA SUPERVISIÓN PARA QUE LOS PROCESOS DE INSCRIPCIÓN Y SELECCIÓN DE LOS BENEFICIARIOS SE DÉ ACORDE A LOS TÉRMINOS DE REFERENCIA REQUERIDOS. 4. APOYAR LA SUPERVISIÓN DE LA VALIDACIÓN DE LOS PLANES DE INTERVENCIÓN BASADOS EN LA NORMATIVIDAD COLOMBIANA VIGENTE. 5. APOYAR LA SUPERVISIÓN DE LOS MÓDULOS – TALLERES, PARA EJERCER EL APOYO JURÍDICO QUE SE REQUIERA. 6. APOYAR LA SUPERVISIÓN DE LA IMPLEMENTACIÓN DE LOS PLANES DE INTERVENCIÓN. 7. APOYAR LA SUPERVISIÓN DEL CUMPLIMIENTO A CABALIDAD DE CADA UNA DE LAS ACTIVIDADES Y OBJETIVOS DE ACUERDO CON LA NORMATIVIDAD VIGENTE. 8. APOYAR LA SUPERVISIÓN DE LA ELABORACIÓN DE INFORMES QUE SE REQUIERAN DURANTE LA EJECUCIÓN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</si>
  <si>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OPSP-VAD-0707-2024</t>
  </si>
  <si>
    <t>https://community.secop.gov.co/Public/Tendering/OpportunityDetail/Index?noticeUID=CO1.NTC.5882229</t>
  </si>
  <si>
    <t>RICARDO JAVIER PUPO DIAZ</t>
  </si>
  <si>
    <t>LA PRESENTE ORDEN TIENE POR OBJETO: 1. APOYAR EN EL DISEÑO DE WIREFRAME DE LA CAMPAÑA SANTA MARTA 500 AÑOS 2. APOYAR AL DIRECTOR DEL CENTRO DE INGENIERÍA DE SOFTWARE EN LA CONSTRUCCIÓN DE INTERFACES PÚBLICAS Y ADMINISTRATIVAS DE USUARIO QUE SEAN INTUITIVAS, ACCESIBLES Y AGRADABLES 3. APOYAR EN LA CONSTRUCCIÓN DE PROTOTIPOS Y MOCKUPS INTERACTIVOS PARA LA CAMPAÑA DE SANTA MARTA 500 AÑOS 4. APOYAR EN LA CONSTRUCCIÓN DE PIEZAS GRÁFICAS COMO ELEMENTOS DE DIVULGACIÓN ADSCRITOS A LA CAMPAÑA SANTA MARTA 500 AÑOS 5. APOYAR EN LA CREACIÓN Y REFINAMIENTO DEL BRANDING DE LA CAMPAÑA SANTA MARTA 500 AÑOS ASEGURANDO UNA COHESIÓN VISUAL Y COMUNICATIVA ENTRE TODAS LAS PARTES.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</si>
  <si>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OPSP-VAD-0706-2024</t>
  </si>
  <si>
    <t>https://community.secop.gov.co/Public/Tendering/OpportunityDetail/Index?noticeUID=CO1.NTC.5881681</t>
  </si>
  <si>
    <t>CARLOS ANDRES ESCORCIA OROZCO  </t>
  </si>
  <si>
    <t>LA PRESENTE ORDEN TIENE POR OBJETO PRESTAR SERVICIOS PROFESIONALES COMO EXTENSIONISTA AGROPECUARIO EN MARCO DEL CONVENIO INTERADMINISTRATIVO 1135 DE 2023 SUSCRITO ENTRE LA UNIVERSIDAD DE MAGDALENA Y LA AGENCIA DE DESARROLLO RURAL (ADR), EL PROFESIONAL SE COMPROMETERÁ A DESARROLLAR LAS SIGUIENTES ACTIVIDADES EN EL DEPARTAMENTO DE CÓRDOBA: 1) REALIZAR ACTIVIDADES DE ACOMPAÑAMIENTO Y VISITAS A USUARIOS Y BENEFICIARIOS ENMARCADOS EN LA PRESTACIÓN DE SERVICIO PÚBLICO DE EXTENSIÓN AGROPECUARIO DE ACUERDO A LA INFORMACIÓN SUMINISTRADA POR EL EQUIPO TÉCNICO. 2) REALIZAR LA PRESTACIÓN DE LOS SERVICIOS DE EXTENSIÓN A LOS USUARIOS BENEFICIARIOS EN LA ZONA ASIGNADA Y LÍNEAS PRODUCTIVAS PRIORIZADAS. 3) REALIZAR FORMATOS DE DIAGNÓSTICO COLECTIVO, INDIVIDUAL, Y SOCIAL LOS CUALES DEBEN ESTAR DEBIDAMENTE DILIGENCIADOS CONFORME A LA GUÍA METODOLÓGICA IMPARTIDA POR LA ADR Y SEÑALADA EN CONVENIO SUSCRITO. 4) COMPILAR LOS FORMATOS QUE SE ENCUENTREN DEBIDAMENTE DILIGENCIADOS DONDE SE EVIDENCIE LA CALIFICACIÓN INICIAL Y FINAL DE LOS USUARIOS BENEFICIARIOS EN LA ZONA ASIGNADA. 5) ESTRUCTURAR EL PLAN DE ACOMPAÑAMIENTO INDIVIDUAL QUE DÉ CUENTA DE LAS CUATRO (4) VISITAS POR CADA USUARIO ATENDIDO, SIGUIENDO LA GUÍA METODOLÓGICA IMPARTIDA POR LA ADR. 6) ENTREGAR FORMATOS DE ACOMPAÑAMIENTO INDIVIDUAL QUE DÉ CUENTA DE LAS 4 VISITAS POR CADA USUARIO ATENDIDO, SIGUIENDO LA GUÍA METODOLÓGICA IMPARTIDA POR LA ADR. 7) APOYAR EN LA IMPLEMENTACIÓN DE UNA ESCUELA DE CAMPO DEL COMPONENTE DE ASOCIATIVIDAD POR LÍNEA PRODUCTIVA IDENTIFICANDO PARTICIPATIVAMENTE LOS TEMAS A TRABAJAR EN FORMA COLECTIVA EN DONDE SE ATIENDA A LOS USUARIOS BENEFICIARIOS EN LAS ZONAS ASIGNADAS. 8) IDENTIFICAR, BUSCAR Y RECOLECTAR LISTADO DE USUARIOS POSIBLES BENEFICIARIOS IDENTIFICADOS EN LAS ZONAS ASIGNADAS Y LÍNEAS PRODUCTIVAS COMO INSUMOS. 9) CREAR Y ENTREGAR UN LISTADO DE ASISTENCIA DE LOS EVENTOS COLECTIVOS Y/O GRUPALES QUE LIDERE O APOYE EL EXTENSIONISTA. 10) REALIZAR REGISTRO FOTOGRÁFICO DE LAS ACTIVIDADES A DESARROLLAR TALES COMO VISITAS DE ACOMPAÑAMIENTO INDIVIDUAL, ENTREGA DE MÉTODOS MASIVOS, MÉTODOS GRUPALES Y GIRAS TÉCNICAS. 11) COMPILAR Y ENTREGAR ACTAS QUE SOPORTEN LA ENTREGA DE LOS MÉTODOS MASIVOS DEBIDAMENTE DILIGENCIADOS. 12) CARGAR INFORMACIÓN SOPORTE DE LAS ACTIVIDADES DE LA PRESTACIÓN DEL SERVICIO PÚBLICO DE EXTENSIÓN AGROPECUARIA EN LA CARPETA DIGITAL DEFINIDA PARA ELLO, SIGUIENDO LA GUÍA METODOLÓGICA IMPARTIDA POR LA UNIVERSIDAD. 13) ASISTIR AL DESARROLLO DE LAS ACTIVIDADES GRUPALES O MASIVAS QUE SE DESARROLLARÁN EN EL MARCO DE LA EJECUCIÓN DEL CONVENIO. LAS ACTIVIDADES MENCIONADAS DEBEN REALIZARSE POR EL CONTRATISTA CON EL FIN DE APOYAR EN EL CUMPLIMIENTO DE LOS SIGUIENTES INDICADORES DEL DEPARTAMENTO CÓRDOBA: 1) ATENCIÓN A 5.330 BENEFICIARIOS DEL SERVICIO PÚBLICO DE EXTENSIÓN AGROPECUARIA PARA EL DEPARTAMENTO DE CÓRDOBA. 2) REALIZAR 21.320 VISITAS A BENEFICIARIOS DEL DEPARTAMENTO DE CÓRDOBA CON SUS RESPECTIVOS SOPORTES DOCUMENTALES, FOTOGRÁFICOS Y DE CARGUE A LA PLATAFORMA. 3) IMPLEMENTAR UN (1) MÉTODO GRUPAL PARA PROCESOS DE EMPRENDIMIENTO Y ASOCIATIVIDAD QUE ATIENDA A 5.330 USUARIOS DEL DEPARTAMENTO DE CÓRDOBA. 4) IMPLEMENTAR UNA 1 GIRA TÉCNICA QUE ATIENDA A 2.500 USUARIOS DEL DEPARTAMENTO DE CÓRDOBA. 5) VELAR POR LA ENTREGA A SATISFACCIÓN DE 5.330 CALENDARIOS PRODUCTIVOS Y SUS RESPECTIVOS SOPORTES DE ENTREGA. 6) ENTREGAR 5.330 AFICHES Y SUS RESPECTIVOS SOPORTES LOS CUALES QUEDEN EVIDENCIADOS DENTRO DE LOS MUNICIPIOS A SU CARGO. 7) REALIZAR UN (1) ENCUENTRO GRUPAL QUE FOMENTEN LA VINCULACIÓN A ALGÚN TIPO DE ORGANIZACIÓN Y QUE ATIENDA A 5.330 USUARIOS DEL DEPARTAMENTO DE CÓRDOBA. 8) REALIZAR UN (1) ENCUENTRO GRUPAL DONDE INSTRUYA SOBRE EL USO DE LAS TIC COMO HERRAMIENTA DE TOMA DE DECISIONES Y QUE ATIENDA A 5.330 USUARIOS DEL DEPARTAMENTO DEL CÓRDOBA. 9) FOMENTAR UN (1) ENCUENTRO GRUPAL DONDE SE REALICE INFORME DE LA AUTOGESTIÓN DE LAS COMUNIDADES EN ESPACIOS DE PARTICIPACIÓN Y QUE ATIENDA A 5.330 USUARIOS DEL DEPARTAMENTO DEL CÓRDOBA.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</si>
  <si>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OPSP-VAD-0705-2024</t>
  </si>
  <si>
    <t>https://community.secop.gov.co/Public/Tendering/OpportunityDetail/Index?noticeUID=CO1.NTC.5881388</t>
  </si>
  <si>
    <t>LA PRESENTE ORDEN TIENE POR OBJETO PRESTAR SERVICIOS PROFESIONALES EN EL  MARCO DEL CONVENIO INTERADMINISTRATIVO N° 1135 DE 2023 SUSCRITO ENTRE LA UNIVERSIDAD DEL MAGDALENA Y LA AGENCIA DE DESARROLLO RURAL (ADR) REALIZANDO LAS SIGUIENTES ACTIVIDADES: 1. REVISAR LOS DOCUMENTOS, SOPORTE DEL SERVICIO DE EXTENSIÓN AGROPECUARIA DEL DEPARTAMENTO DEL ATLÁNTICO BRINDADA A LOS 1,584 CAMPESINOS Y CAMPESINAS BENEFICIARIOS DE ESTE, 2. VALIDAR Y ORIENTAR LA SUBSANACIÓN DE LOS SOPORTES CARGADOS POR LOS EXTENSIONISTAS  EN LA PLATAFORMA CORRESPONDIENTE, 3. ASEGURAR  LA CALIDAD DE LOS ARCHIVOS Y LA INFORMACIÓN QUE CONTIENE, PARA POSTERIORMENTE SER ENTREGADA A LA AGENCIA DE DESARROLLO RURAL. 4. INFORMAR AL EQUIPO OPERATIVO DE LOS REGISTROS DE HALLAZGOS A LOS DOCUMENTOS CARGADOS DE CADA EXTENSIONISTA, CON SUS RESPECTIVAS OBSERVACIONES. 5. CONSOLIDAR SOPORTES SUBSANADOS EN LAS CARPETAS CORRESPONDIENTES. 6. HACER EL SEGUIMIENTO A LOS EXTENSIONISTAS PARA QUE REALICEN LAS SUBSANACIONES CORRESPONDIENTES.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</si>
  <si>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OPSP-VAD-0704-2024</t>
  </si>
  <si>
    <t>https://community.secop.gov.co/Public/Tendering/OpportunityDetail/Index?noticeUID=CO1.NTC.5876118</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</si>
  <si>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LA VERIFICACIÓN DEL BUEN USO DE EQUIPOS, MATERIALES E INSUMOS DE LABORATORIO. 4. APOYAR EN LA APLICACIÓN DE PROCEDIMIENTOS Y PROTOCOLOS ESTABLECIDOS PARA EL FUNCIONAMIENTO, CUIDADO, PRESERVACIÓN Y MANTENIMIENTO DE EQUIPOS, MATERIALES E INSTALACIONES DE LABORATORIO Y REPORTAR SUCESOS O EVENTOS QUE PUEDANAFECTAR LA INTEGRIDAD DE MATERIALES, EQUIPOS E INSTALACIONES. 5. APOYAR EN LA ADMINISTRACIÓN Y ACTUALIZACIÓN DEL INVENTARIO DE BIENES, MATERIALES E INSUMOS DE LABORATORIO, VELANDO POR SU EFICIENTE Y ADECUADO USO, ASÍ COMO ELABORAR Y PRESENTAR LOS INFORMES RESPECTIVOS. 6. APOYAR EL CUMPLIMIENTO DE LAS NORMAS Y PROTOCOLOS DEL PLAN INSTITUCIONAL DE GESTIÓN AMBIENTAL – PIGA, EL PROGRAMA DE SEGURIDAD Y SALUD EN EL TRABAJO EN LA EJECUCIÓN DE LAS ACTIVIDADES A CARGO. 7. APOYAR CON LA INFORMACIÓN Y VERIFICACIÓN DE LA APLICACIÓN ADECUADA DE NORMAS Y PROTOCOLOS DE BIOSEGURIDAD, BUENAS PRÁCTICAS DE MANUFACTURA Y SEGURIDAD INDUSTRIAL. 8. APOYAR EN LA VERIFICACIÓN DEL MANTENIMIENTO PREVENTIVO Y CORRECTIVO DE EQUIPOS E INSTALACIONES DEL LABORATORIO. 9. APOYAR CON LA ADECUADA, OPORTUNA ATENCIÓN AL USUARIO, EN LA PRESTACIÓN DE SERVICIOS. 10. INFORMAR OPORTUNAMENTE AQUELLAS SITUACIONES QUE AFECTEN EL DESARROLLO DE LAS ACTIVIDADES EN EL LABORATORIO. 11. APOYAR EN LA ATENCIÓN DE LOS REQUERIMIENTOS Y EN EL CONTROL DE LAS HORAS DE USO DE LOS EQUIPOS EN CADA PRÁCTICA. 12 APOYAR LA VERIFICACIÓN DE LAS PRÁCTICAS A DESARROLLAR CARGADAS A LA PLATAFORMA SIARE Y QUE LAS MISMAS CUENTEN CON EL VISTO BUENO DEL DIRECTOR DE PROGRAMA. 13. APOYAR EN LA ENTREGA AL FINALIZAR LA ORDEN DE SERVICIO DEL INVENTARIO DE LOS EQUIPOS DEL LABORATORIO DETALLANDO EL ESTADO DE LOS MISMOS. 14. APOYAR LA RECOLECCIÓN DE INFORMACIÓN DE SATISFACCIÓN DEL SERVICIO.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</si>
  <si>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OAG-VAD-0702-2024</t>
  </si>
  <si>
    <t>https://community.secop.gov.co/Public/Tendering/OpportunityDetail/Index?noticeUID=CO1.NTC.5873867</t>
  </si>
  <si>
    <t xml:space="preserve">FABIO ANDRÉS FERNANDEZ PINTO </t>
  </si>
  <si>
    <t>LA PRESENTE ORDEN TIENE POR OBJETO: 1. APOYAR CON LA DIGITALIZACIÓN DE ARCHIVOS FÍSICOS UTILIZANDO LAS AYUDAS TECNOLÓGICAS SUMINISTRADAS. 2. APOYAR EN EL CONTROL DEL PRÉSTAMO DE DOCUMENTOS A LOS FUNCIONARIOS Y CONTRATISTAS DE LA VICERRECTORÍA Y LAS PARTES INTERESADAS. 3. APOYAR EN LA ELABORACIÓN DE LOS INVENTARIOS DE LA DOCUMENTACIÓN QUE REPOSA EN EL ARCHIVO DE GESTIÓN Y ARCHIVO CENTRAL PARA FACILITAR SU CONSULTA Y RECUPERACIÓN. 4. APOYAR EN LA ORGANIZACIÓN DE LOS DOCUMENTOS QUE REPOSAN EN EL ARCHIVO CENTRAL, PARA GARANTIZAR LA ADECUADA CONSERVACIÓN Y CONSULTA DE LA DOCUMENTACIÓN INSTITUCIONAL. 5. APOYAR CON LA ORGANIZACIÓN Y CUSTODIA DEL ARCHIVO DE GESTIÓN Y LA DEPURACIÓN DE LOS DOCUMENTOS QUE DEBEN IR CON DESTINO AL ARCHIVO CENTRAL, DE ACUERDO CON EL PROCEDIMIENTO ESTABLECIDO. 6. APOYAR EN LA RECEPCIÓN, CLASIFICACIÓN Y ARCHIVO DE LOS DOCUMENTOS DE CONFORMIDAD CON LAS TABLAS DE RETENCIÓN DOCUMENTAL QUE SE APLIQUEN A LOS RESULTADOS DE LOS PROCESOS EN QUE INTERVIENE. 7. APOYAR CON LA APLICACIÓN DE LOS PROCEDIMIENTOSDE ORGANIZACIÓN Y CONSERVACIÓN A LOS DOCUMENTOS QUE INGRESAN A LA DEPENDENCIA, EN CUMPLIMIENTO DE LA NORMATIVIDAD Y DIRECTRICES INSTITUCIONALES. 8. APOYAR EN EL CARGUE DE LOS DOCUMENTOS DE LA PLATAFORMA DE ARCHIVO DE TODOS LOS CONVENIOS, CONTRATOS Y ORDENES GENERADAS POR LA VICERRECTORÍA DE EXTENSIÓN Y PROYECCIÓN SOCIAL.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</si>
  <si>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OAG-VAD-0701-2024</t>
  </si>
  <si>
    <t>https://community.secop.gov.co/Public/Tendering/OpportunityDetail/Index?noticeUID=CO1.NTC.5875759</t>
  </si>
  <si>
    <t>LA PRESENTE ORDEN TIENE POR OBJETO PRESTAR SERVICIOS PROFESIONALES EN EL MARCO DEL CONVENIO INTERADMINISTRATIVO SUSCRITO ENTRE LA AGENCIA DE DESARROLLO RURAL - ADR Y LA UNIVERSIDAD DEL MAGDALENA PARA CUMPLIR CON LAS SIGUIENTES ACTIVIDADES: 1. REVISAR LA DOCUMENTACIÓN PRECONTRACTUAL EN LAS PLATAFORMAS SIGEP Y GEDOCO, DEL PERSONAL QUE SE REQUIERA PARA LA PRESTACIÓN DEL SERVICIO DE EXTENSIÓN AGROPECUARIA EN EL MARCO DE LOS CONVENIOS SUSCRITOS POR LA UNIVERSIDAD DEL MAGDALENA Y LA AGENCIA DE DESARROLLO RURAL. 2. REVISAR, HACER SEGUIMIENTO, VALIDAR Y APROBAR LOS DOCUMENTOS PARA PAGOS DE LOS CONTRATISTAS QUE SUSCRIBIERON ORDENES DE PRESTACIÓN DE SERVICIOS EN LOS MARCOS DE LOS CONVENIOS SUSCRITOS ENTRE LA UNIVERSIDAD DEL MAGDALENA Y LA AGENCIA DE DESARROLLO RURAL. 3. ORGANIZAR Y ENTREGAR LOS EXPEDIENTES DE TODO EL PERSONAL CONTRATADO EN EL MARCO DE LOS CONVENIOS EN LA PLATAFORMA CORRESPONDIENTE DE ACUERDO A LAS INSTRUCCIONES DADAS. 4. APOYAR EN LA ACTUALIZACIÓN DE LA BASE DE DATOS QUE SE UTILIZA EN EL ÁREA DE TALENTO HUMANO. 5. REALIZAR LOS INFORMES QUE SON REQUERIDOS Y ENTREGARLOS EN LOS TIEMPOS SOLICITADOS.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</si>
  <si>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OPSP-VAD-0700-2024</t>
  </si>
  <si>
    <t>https://community.secop.gov.co/Public/Tendering/OpportunityDetail/Index?noticeUID=CO1.NTC.5874061</t>
  </si>
  <si>
    <t>LA PRESENTE ORDEN TIENE POR OBJETO PRESTAR SERVICIOS PROFESIONALES EN EL MARCO DEL CONVENIO INTERADMINISTRATIVO SUSCRITO ENTRE LA AGENCIA DE DESARROLLO RURAL - ADR Y LA UNIVERSIDAD DEL MAGDALENA PARA CUMPLIR CON LAS SIGUIENTES ACTIVIDADES: 1. REVISAR LA DOCUMENTACIÓN PRECONTRACTUALES EN LAS PLATAFORMAS SIGEP Y GEDOCO, DEL PERSONAL QUE SE REQUIERA PARA LA PRESTACIÓN DEL SERVICIO DE EXTENSIÓN AGROPECUARIA EN EL MARCO DE LOS CONVENIOS SUSCRITOS POR LA UNIVERSIDAD DEL MAGDALENA Y LA AGENCIA DE DESARROLLO RURAL. 2. REVISAR, HACER SEGUIMIENTO, VALIDAR Y APROBAR LOS DOCUMENTOS PARA PAGOS DE LOS CONTRATISTAS QUE SUSCRIBIERON ORDENES DE PRESTACIÓN DE SERVICIOS EN LOS MARCOS DE LOS CONVENIOS SUSCRITOS ENTRE LA UNIVERSIDAD DEL MAGDALENA Y LA AGENCIA DE DESARROLLO RURAL . 3. ORGANIZAR Y ENTREGAR LOS EXPEDIENTES DE TODO EL PERSONAL CONTRATADO EN EL MARCO DE LOS CONVENIOS EN LA PLATAFORMA CORRESPONDIENTE DE ACUERDO A LA INSTRUCCIONES DADAS. 4. APOYAR EN LA ACTUALIZACIÓN DE LA BASE DE DATOS QUE SE UTILIZA EN EL AREA DE TALENTO HUMANO. 5. REALIZAR LOS INFORMES QUE SON REQUERIDOS Y ENTREGARLOS EN LOS TIEMPOS SOLICITADOS.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</si>
  <si>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OPSP-VAD-0699-2024</t>
  </si>
  <si>
    <t>https://community.secop.gov.co/Public/Tendering/OpportunityDetail/Index?noticeUID=CO1.NTC.5846168</t>
  </si>
  <si>
    <t>LA PRESENTE ORDEN TIENE POR OBJETO: 1. APOYAR AL GRUPO DE PRESUPUESTO EN LA RECEPCIÓN Y REVISIÓN DE ACTOS ADMINISTRATIVOS SUSCRITOS POR LOS ORDENADORES DEL GASTO. 2. APOYAR EN LA ELABORACIÓN DE REGISTROS DE COMPROMISOS DE ACTOS ADMINISTRATIVOS SUSCRITOS POR LOS ORDENADORES DEL GASTO. 3. APOYAR EN LA REALIZACIÓN Y ENTREGA DE ACTOS ADMINISTRATIVOS CON SU CORRESPONDIENTE REGISTRO PRESUPUESTAL FIRMADO A LOS DIFERENTES ORDENADORES DEL GASTO. 4. ADJUNTAR EN EL SISTEMA DE INFORMACIÓN SINAP, LOS ACTOS ADMINISTRATIVOS ESCANEADOS A LOS QUE SE LES EXPIDE REGISTRO PRESUPUESTAL. 5. APOYAR EL SEGUIMIENTO DE LOS REGISTROS ELABORADOS EN EL SISTEMA. 6. APOYAR EN LAS CONSULTAS QUE REQUIERAN LOS ORDENADORES DEL GASTO. 7. REPORTES DE COMPROMISOS A LOS DIFERENTES ORDENADORES Y DEPURACIÓN DE COMPROMISOS MEDIANTE LIBERACIONES DE SALDOS EN EL SISTEMA DE INFORMACIÓN FINANCIERO SINAP.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</si>
  <si>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OPSP-VAD-0698-2024</t>
  </si>
  <si>
    <t>https://community.secop.gov.co/Public/Tendering/OpportunityDetail/Index?noticeUID=CO1.NTC.5845940</t>
  </si>
  <si>
    <t>ESTEFANIA CEBALLOS MALAGON</t>
  </si>
  <si>
    <t>LA PRESENTE ORDEN TIENE POR OBJETO: 1. APOYAR EN LA FORMULACIÓN Y EVALUACIÓN DE PROYECTOS A CARGO DE LA DIRECCIÓN ADMINISTRATIVA Y SUS GRUPOS DE TRABAJO. 2. APOYAR EN LA GESTIÓN DE PROYECTOS A CARGO DE LA DIRECCIÓN ADMINISTRATIVA Y SUS GRUPOS DE TRABAJO. 3. APOYAR EN LA EJECUCIÓN, SEGUIMIENTO Y EVALUACIÓN DE PLANES Y PROYECTOS A CARGO DE LA DIRECCIÓN ADMINISTRATIVA Y SUS GRUPOS DE TRABAJO ADSCRITOS. 4. APOYAR EN LA FORMULACIÓN DE MEJORAS A LOS PROCESOS Y PROCEDIMIENTOS A CARGO DE LA DIRECCIÓN ADMINISTRATIVA Y SUS GRUPOS DE TRABAJO ADSCRITOS. 5.ELABORAR Y PREPARAR INFORMES SOBRE LA GESTIÓN ADMINISTRATIVA Y PROYECTOS DE LA DIRECCIÓN ADMINISTRATIVA Y SUS GRUPOS DE TRABAJO.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</si>
  <si>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OPSP-VAD-0697-2024</t>
  </si>
  <si>
    <t>https://community.secop.gov.co/Public/Tendering/OpportunityDetail/Index?noticeUID=CO1.NTC.5845769</t>
  </si>
  <si>
    <t>NAYELHY PAOLA JIMENEZ CABARCAS</t>
  </si>
  <si>
    <t>LA PRESENTE ORDEN TIENE POR OBJETO LA PRESTACIÓN DE SERVICIOS PROFESIONALES PARA DESARROLLAR LAS SIGUIENTES ACTIVIDADES: 1. APOYAR LA RECEPCIÓN, ANÁLISIS Y SEGUIMIENTO DE SOLICITUDES ENVIADAS Y RECIBIDAS. 2. APOYAR EN EL MANEJO DE LA AGENDA INTERNA Y EXTERNA DE LOS COMPROMISOS ADQUIRIDOS POR LA OFICINA ASESORA DE PLANEACIÓN. 3. APOYAR LA COORDINACIÓN DE LOS EQUIPOS DE TRABAJO INVOLUCRADOS EN EL SISTEMA INTEGRADO DE PLANEACIÓN Y GESTIÓN COGUI+. 4. APOYAR EN LA ELABORACIÓN Y PRESENTACIÓN DE INFORMES DE PROYECTOS ESTRATÉGICOS DE LA OFICINA. 5. APOYAR LA RECOPILACIÓN DE INFORMACIÓN TENDIENTE A LA CONSTRUCCIÓN DE DOCUMENTOS DE CARÁCTER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</si>
  <si>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OPSP-VAD-0696-2024</t>
  </si>
  <si>
    <t>https://community.secop.gov.co/Public/Tendering/OpportunityDetail/Index?noticeUID=CO1.NTC.5849027</t>
  </si>
  <si>
    <t>OAG-VAD-0695-2024</t>
  </si>
  <si>
    <t>https://community.secop.gov.co/Public/Tendering/OpportunityDetail/Index?noticeUID=CO1.NTC.5848511</t>
  </si>
  <si>
    <t>LA PRESENTE ORDEN TIENE POR OBJETO: 1. PRESTAR ASESORÍA Y APOYAR EN LA REVISIÓN DE LOS DOCUMENTOS PRECONTRACTUALES Y CONTRACTUALES QUE LE SEAN TRASLADADOS DE LOS PROCESOS DE CONTRATACIÓN ADELANTADOS POR UNIMAGDALENA. 2. APOYAR CON LA REVISIÓN EN LA PLATAFORMA DEL GEDOCO Y SIGEP II DE LOS DOCUMENTOS PRECONTRACTUALES NECESARIOS PARA LA ELABORACIÓN DE ÓRDENES DE SERVICIOS PROFESIONALES Y DE APOYO A LA GESTIÓN DE LA VICERRECTORÍA ADMINISTRATIVA Y/O DIRECCIÓN ADMINISTRATIVA. 3.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4. APOYAR EL CARGUE DE INFORMACIÓN PRECONTRACTUAL, CONTRACTUAL Y POSCONTRACTUAL EN LAS PLATAFORMAS DEL SIA OBSERVA Y SECOP II DE TODOS LOS PROCESOS DE CONTRATACIÓN QUE ADELANTE LA UNIVERSIDAD A TRAVÉS DE LA VICERRECTORÍA ADMINISTRATIVA Y LA DIRECCIÓN ADMINISTRATIVA. 5. APOYAR LA ELABORACIÓN DE CERTIFICADOS CONTRACTUALES SOLICITADOS POR LOS DIFERENTES USUARIOS. 6. PROYECTAR Y APOYAR EN LA REVISIÓN DE MINUTAS DE ÓRDENES, CONTRATOS, ACTAS DE SUSPENSIÓN, REINICIO, OTROSÍ, ACTAS FINALES, DE TERMINACIÓN Y LIQUIDACIÓN. 7. APOYAR EN LA REVISIÓN Y VERIFICACIÓN DE LOS DOCUMENTOS PARA TRAMITES DE LIQUIDACIÓN DE HONORARIOS DE LOS CONTRATISTAS POR PRESTACIÓN DE SERVICIOS PROFESIONALES Y DE APOYO A LA GESTIÓN DE LA VICERRECTORÍA Y/O DIRECCIÓN ADMINISTRATIVA. 8. APOYAR EN LA REVISIÓN DE LA INFORMACIÓN CONTRACTUAL CARGADA EN LAS PLATAFORMAS DEL SIA OBSERVA- AUDITORIA, SIGEP II, SECOP I Y II. 9. APOYAR EN LA ORGANIZACIÓN DEL ARCHIVO DIGITAL DE LAS ÓRDENES DE SERVICIOS PROFESIONALES Y DE APOYO A LA GESTIÓN SUSCRITAS POR EL VICERRECTOR ADMINISTRATIVO Y EL DIRECTOR ADMINISTRATIVO. 10.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</si>
  <si>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OPSP-VAD-0694-2024</t>
  </si>
  <si>
    <t>https://community.secop.gov.co/Public/Tendering/OpportunityDetail/Index?noticeUID=CO1.NTC.5846423</t>
  </si>
  <si>
    <t>LA PRESENTE ORDEN TIENE POR OBJETO LA PRESTACIÓN DE SERVICIOS PROFESIONALES PARA DESARROLLAR LAS SIGUIENTES ACTIVIDADES: 1. APOYAR EL PROCESO DE SEGUIMIENTO Y REPORTE DE INFORMACIÓN AL SNIES. 2. APOYAR EN LA ASESORÍA DEL PROCESO DE REPORTE DE INFORMACIÓN AL SNIES QUE REQUIERAN LAS UNIDADES ADMINISTRATIVAS. 3. APOYAR EN LA ELABORACIÓN DE INFORMES ESTADÍSTICOS QUE REQUIERA LA OFICINA O DEMÁS UNIDADES ADMINISTRATIVAS. 4. APOYAR EN EL SEGUIMIENTO Y REPORTE DE INFORMACIÓN A RANKING QS, TIMES HIGHER EDUCATION, GREEMETRIC Y OTROS QUE SEAN PRIORIZADOS. 5. APOYAR LA CONSTRUCCIÓN DE DOCUMENTOS DE CARÁCTER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</si>
  <si>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OPSP-VAD-0693-2024</t>
  </si>
  <si>
    <t>https://community.secop.gov.co/Public/Tendering/OpportunityDetail/Index?noticeUID=CO1.NTC.5849157</t>
  </si>
  <si>
    <t>IRINA LINERO LADINO</t>
  </si>
  <si>
    <t>LA PRESENTE ORDEN TIENE POR OBJETO: 1. APOYAR AL GRUPO INTERNO DE SERVICIOS GENERALES EN LA COORDINACIÓN DE RUTAS DE LAS BUSETAS DEL CONVENIO DE COOPERACIÓN ENTRE LA EMPRESA TRANSPORTES SENSACIÓN LIMITADA Y LA UNIVERSIDAD DEL MAGDALENA. 2. APOYAR AL GRUPO INTERNO DE SERVICIOS GENERALES EN LA RELACION DE PLANILLAS DE LOS ESTUDIANTES QUE UTILIZAN EL CONVENIO DE APOYO. 3.  APOYAR AL GRUPO INTERNO DE SERVICIOS GENERALES EN LA TABULACIÓN DE INFORMES RELACIONADOS CON EL NUMERO DE USUARIOS DEL CONVENIO. 4. APOYAR AL GRUPO INTERNO DE SERVICIOS GENERALES EN LA PRESENTACIÓN DE LOS INFORMES QUE SE REQUIERAN ASOCIADOS AL CONVENIO DE COOPERACIÓN ENTRE LA EMPRESA TRANSPORTES SENSACIÓN LIMITADA Y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</si>
  <si>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OAG-VAD-0692-2024</t>
  </si>
  <si>
    <t>https://community.secop.gov.co/Public/Tendering/OpportunityDetail/Index?noticeUID=CO1.NTC.5849331</t>
  </si>
  <si>
    <t>JOSE ALBERTO TONCEL BELTRAN</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</si>
  <si>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POR LA CUAL FUE CONTRATADO. 2. ASESORAR Y APOYAR A LA DIRECCIÓN DE DESARROLLO ESTUDIANTIL EN EL DISEÑO E IMPLEMENTACIÓN DE ESTRATEGIAS DE PROMOCIÓN DE LA PERMANENCIA Y PREVENCIÓN DE LA DESERCIÓN ESTUDIANTIL, A TRAVÉS DE TALLERES Y ATENCIONES INDIVIDUALES BUSCANDO GENERAR EN DICHA POBLACIÓN MEJORAR SU RENDIMIENTO ACADÉMICO. 3. APOYAR A LA DIRECCIÓN DE DESARROLLO ESTUDIANTIL EN EL SEGUIMIENTO Y MONITOREO A LOS ESTUDIANTES IDENTIFICADOS EN RIESGO DE DESERCIÓN ESTUDIANTIL EN LA UNIVERSIDAD DEL MAGDALENA. 4. APOYAR ACTIVIDADES DE PROMOCIÓN Y PREVENCIÓN AL INTERIOR DE LA COMUNIDAD UNIVERSITARIA QUE CONCIENTICEN A INCORPORAR ESTILOS DE VIDA SALUDABLE. 5. APOYAR A LA DIRECCIÓN DE DESARROLLO ESTUDIANTIL EN LA ATENCIÓN BÁSICA, OPORTUNA Y ADECUADA EN CONSULTA COMO PSICÓLOGO A TODOS LOS MIEMBROS DE LA COMUNIDAD UNIVERSITARIA QUE LO SOLICITEN. 6. APOYAR EL DILIGENCIAMIENTO OPORTUNO DE TODOS LOS FORMATOS ESTABLECIDOS POR LA DIRECCIÓN DE DESARROLLO ESTUDIANTIL Y EN EL SISTEMA DE GESTIÓN DE LA CALIDAD PARA EL REGISTRO DE LAS ACTIVIDADES QUE SE REALICEN DESDE EL SERVICIO QUE SE ORIENTA. 7. PRESENTAR INFORMES SEMANALES Y MENSUALES SOBRE LAS ACTIVIDADES DESARROLLADAS Y PLANTEADAS EN EL PLAN DE TRABAJO, PARA LA VERIFICACIÓN Y EL CUMPLIMIENTO DE LAS METAS PROPUESTAS. 8. ASESORAR A LA DIRECCIÓN DE DESARROLLO ESTUDIANTIL EN EL SISTEMA DE ANÁLISIS, SEGUIMIENTO Y EVALUACIÓN DE LA DESERCIÓN (SASED). 9. ASESORAR A LA DIRECCIÓN DE DESARROLLO ESTUDIANTIL EN LA APLICACIÓN DE PRUEBAS PSICOTÉCNICAS A ESTUDIANTES NUEVOS QUE INGRESARÁN EN LA VIGENCIA DE 2024-I 10. ELABORAR DE INFORMES DE LA CARACTERIZACIÓN DE FACTORES DE RIESGO PSICOSOCIALES Y ACADÉMICOS EN ESTUDIANTES NUEVOS DURANTE LA VIGENCIA DE 2024-I POR PROGRAMA ACADÉMICO. 11. APOYAR A LA DIRECCIÓN DE DESARROLLO ESTUDIANTIL EN LA CONSTRUCCIÓN DE UNA RUTA DE ATENCIÓN PSICOLÓGICA Y ACOMPAÑAMIENTO EDUCATIVO PARA LOS ESTUDIANTES QUE HACEN PARTE DE LAS POBLACIONES DE ESPECIAL PROTECCIÓN CONSTITUCIONAL, MADRES Y PADRES CABEZA DE HOGAR, DESPLAZADOS POR LA VIOLENCIA, INDÍGENAS, AFRO, COMUNIDAD LGTBIQ+. 12. ASISTIR A LAS REUNIONES CONVOCADAS PARA PLANAR LA ATENCIÓN DE LAS POBLACIONES DE ESPECIAL PROTECCIÓN CONSTITUCIONAL, MADRES Y PADRES CABEZA DE HOGAR, DESPLAZADOS POR LA VIOLENCIA, INDÍGENAS, AFRO, COMUNIDAD LGTBIQ+, PREVIO ACUERDO CON EL SUPRVISOR DE LA ORDEN. 13. APOYAR A LA DIRECCIÓN DE DESARROLLO ESTUDIANTIL EN LA CONSTRUCCIÓN DE INFORMES DONDE SE RELACIONEN LAS ACTIVIDADES, PROCEDIMIENTOS REALIZADOS EN EL MARCO DEL ACOMPAÑAMIENTO PSICOPEDAGÓGICO QUE SE REALIZA A LOS ESTUDIANTES QUE HACEN PARTE LAS POBLACIONES DE ESPECIAL PROTECCIÓN CONSTITUCIONAL, MADRES Y PADRES CABEZA DE HOGAR, DESPLAZADOS POR LA VIOLENCIA, INDÍGENAS, AFRO, COMUNIDAD LGTBIQ+.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</si>
  <si>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OPSP-VAD-0691-2024</t>
  </si>
  <si>
    <t>https://community.secop.gov.co/Public/Tendering/OpportunityDetail/Index?noticeUID=CO1.NTC.5849226</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</si>
  <si>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CONTRATADA. 2. APOYAR EN LA RECEPCIÓN E INGRESO DE LOS NIÑOS Y NIÑAS AL CENTRO, ASÍ COMO LA ORIENTACIÓN DE LOS PADRES EN LOS SERVICIOS QUE SE OFRECEN 3. ORIENTAR A PRACTICANTES EN LAS ACTIVIDADES DE ESTIMULACIÓN DISEÑADA PARA LOS NIÑOS EN LOS DIFERENTES RINCONES DE ESTIMULACIÓN, ARMANDO Y CONSTRUCCIÓN, SIMBÓLICO, LITERATURA Y DANZA, CUERPO Y MOVIMIENTO. 4. APOYAR EN EL CUIDADO DE NIÑOS Y NIÑAS DEL CENTRO DE ATENCIÓN A LA PRIMERA INFANCIA. 5. REALIZAR TALLERES, CAPACITACIÓN E IMPLEMENTACIÓN DE ACTIVIDADES CON LOS PADRES Y MADRES. 6. DILIGENCIAR OPORTUNAMENTE TODOS LOS FORMATOS ESTABLECIDOS POR BIENESTAR UNIVERSITARIO EN EL SISTEMA DE GESTIÓN DE LA CALIDAD Y OTROS PROCESOS, PARA EL REGISTRO DE TODAS LAS ACTIVIDADES QUE SE REALICEN. 7. APOYAR EN LAS ACTIVIDADES LÚDICAS Y RECREATIVAS DEL CENTRO DE ATENCIÓN A LA PRIMERA INFANCIA. 8. APOYAR AL SUPERVISOR EN LA ACTUALIZACIÓN DEL INVENTARIO DE LOS EQUIPOS E INSUMOS DE OFICINA Y GARANTIZAR EL BUEN USO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</si>
  <si>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OPSP-VAD-0690-2024</t>
  </si>
  <si>
    <t>https://community.secop.gov.co/Public/Tendering/OpportunityDetail/Index?noticeUID=CO1.NTC.5842305</t>
  </si>
  <si>
    <t xml:space="preserve">BRIAN AURELIO ALVAREZ CUADROS </t>
  </si>
  <si>
    <t>LA PRESENTE ORDEN TIENE POR OBJETO: 1. DESARROLLAR COMPONENTES EN REACT DEL SISTEMA DE INFORMACIÓN VIDEOSFERAS. 2. REALIZAR LA ACTUALIZACIÓN DE LA VERSIÓN DEL FRAMEWORK LARAVEL. 3. CONSTRUIR MÓDULO DE PODCAST EN EL SISTEMA DE INFORMACIÓN. 4. DESARROLLAR SERVICIOS REST PARA LA CONSTRUCCIÓN DE ELEMENTOS VISUALES EN VIDEOSFERAS. 5. REFACTORIZAR LOS COMPONENTES VISUALES DE ACUERDO AL MANUAL DE IMAGEN DE VIDEOSFERAS. 6. INSTRUIR Y APOYAR EN LOS PROCESOS AL ESTUDIANTE AYUDANTE DE VIDEOSFERAS.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</si>
  <si>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OPSP-VAD-0688-2024</t>
  </si>
  <si>
    <t>https://community.secop.gov.co/Public/Tendering/OpportunityDetail/Index?noticeUID=CO1.NTC.5841959</t>
  </si>
  <si>
    <t>LA PRESENTE ORDEN TIENE POR OBJETO: 1. ASESORAR EN LA REVISIÓN, REGISTRO Y SEGUIMIENTO DEL MAPA DE RIESGOS, ACCIONES DE MEJORA, INDICADORES Y PLANES DE MEJORAMIENTO DE COMPETENCIA DEL GRUPO DE CONTABILIDAD. 2. ASESORAR AL GRUPO DE CONTABILIDAD EN LA DEPURACIÓN DE LOS AVANCES Y ANTICIPOS ENTREGADOS, FONDO DE COMPUTADORES, FONDO DE BICICLETAS, FILSMAR Y FERIA ARTESANAL. 3. ASESORAR AL GRUPO DE CONTABILIDAD EN LA DEPURACIÓN DE LAS LICENCIAS E INCAPACIDADES REGISTRADAS EN LA LIQUIDACIÓN DE NÓMINA. 4. ASESORAR AL GRUPO DE CONTABILIDAD EN EL REGISTRO CONTABLE Y SEGUIMIENTO A LAS DONACIONES RECIBIDAS POR LA UNIVERSIDAD. 5. ASESORAR AL GRUPO DE CONTABILIDAD EN EL REPORTE Y CONCILIACIONES DE LAS OPERACIONES RECÍPROCAS QUE DEBEN PRESENTARSE A LA CONTADURÍA GENERAL DE LA NACIÓN 6. ASESORAR AL GRUPO DE CONTABILIDAD EN LA REVISIÓN, PRESENTACIÓN Y SEGUIMIENTO DEL PROCESO DE DEVOLUCIÓN DE IVA QUE SE SURTE ANTE LA DIAN.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</si>
  <si>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OPSP-VAD-0687-2024</t>
  </si>
  <si>
    <t>https://community.secop.gov.co/Public/Tendering/OpportunityDetail/Index?noticeUID=CO1.NTC.5826611</t>
  </si>
  <si>
    <t>LA PRESENTE ORDEN TIENE POR OBJETO: 1. APOYAR EN LA APERTURA, ENTREGA Y CIERRE DE LAS SALAS Y LABORATORIOS DE FINANZAS Y MERCADEO ASIGNADOS EN LOS HORARIOS ESTABLECIDOS PARA LA PRESTACIÓN DE LOS SERVICIOS. 2. APOYAR EN LA ATENCIÓN OPORTUNA DE LAS INQUIETUDES O SOLICITUDES DE LOS DOCENTES PERMANENTES Y/O VISITANTES. 3. CAPACITAR A LOS USUARIOS DE SALAS Y LABORATORIOS DE FINANZAS Y MERCADEO EN EL BUEN USO DE LOS EQUIPOS DE CÓMPUTO. 4. APOYAR EN EL SEGUIMIENTO Y CONTROL DEL INVENTARIO Y ESTADO DE LOS RECURSOS. 5. APOYAR EN LA REVISIÓN BÁSICA Y REPORTE DE ANOMALÍAS EN LOS COMPUTADORES DE LAS SALAS Y LABORATORIOS DE FINANZAS Y MERCADEO. 6. APOYAR EL CUMPLIMIENTO A CABALIDAD DE LOS PROCEDIMIENTOS ESTABLECIDOS PARA LA PRESTACIÓN DE LOS SERVICIOS. 7. APOYAR CON EL REPORTE OPORTUNO SOBRE SITUACIONES QUE AFECTEN EL DESARROLLO DE LAS ACTIVIDADES EN LOS LABORATORIOS DE FINANZAS Y MERCADEO.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DE FINANZAS Y MERCADEO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</si>
  <si>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OAG-VAD-0686-2024</t>
  </si>
  <si>
    <t>https://community.secop.gov.co/Public/Tendering/OpportunityDetail/Index?noticeUID=CO1.NTC.5825885</t>
  </si>
  <si>
    <t>LA PRESENTE ORDEN TIENE POR OBJETO PRESTAR SERVICIOS PROFESIONALES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EN LA ACTIVACIÓN DE USUARIOS Y LA REVISIÓN EN LA PLATAFORMA DEL GEDOCO Y SIGEP II DE LOS DOCUMENTOS PRECONTRACTUALES NECESARIOS PARA LA ELABORACIÓN DE ÓRDENES DE SERVICIOS PROFESIONALES Y DE APOYO A LA GESTIÓN DEL PROYECTO. 2. APOYAR EN LA REVISIÓN DE LAS HOJAS DE VIDA Y SUS SOPORTES EN LA PLATAFORMA GEDOCO, SIGEP II Y LOS DOCUMENTOS PRECONTRACTUALES NECESARIOS PARA ELABORACIÓN DE ÓRDENES DE SERVICIOS PROFESIONALES Y DE APOYO A LA GESTIÓN. 3. APOYAR EN LA PROYECCIÓN, REMISIÓN PARA REVISIÓN JURÍDICA, FIRMA DE LAS PARTES, MATRIZ DE SEGUIMIENTO, REGISTRO PRESUPUESTAL DE MINUTAS DE LAS ÓRDENES DE PRESTACIÓN DE SERVICIOS PROFESIONALES Y DE APOYO A LA GESTIÓN DEL PROYECTO. 4. APOYAR EN LA PROYECCIÓN, REMISIÓN PARA REVISIÓN JURÍDICA, FIRMA DE LAS PARTES, MATRIZ DE SEGUIMIENTO, REGISTRO PRESUPUESTAL DE MINUTAS DE RESOLUCIONES, ACTAS Y OTRAS ÓRDENES DE GASTO DEL PROYECTO. 5. APOYAR EN LA RECOPILACIÓN, ANÁLISIS, REVISIÓN Y DILIGENCIAMIENTO DE LOS FORMATOS REQUERIDOS EN LA ETAPA PRECONTRACTUAL Y CONTRACTUAL DE LAS ÓRDENES DE GASTO. 6. REMITIR A LA DIRECCIÓN DE TALENTO HUMANO EL LISTADO DE LOS CONTRATISTAS PARA QUE SEAN AFILIADOS A LA ARL, 7. NOTIFICAR LA EXPEDICIÓN DE LAS DIVERSAS ÓRDENES DE GASTO DEL PROYECTO 8. APOYAR EN LA ORGANIZACIÓN DE LA INFORMACIÓN NECESARIA PARA EL CARGUE DE LOS CONTRATOS Y ACTAS MODIFICATORIAS DE LAS ÓRDENES DE GASTO EXPEDIDOS POR EL PROYECTO EN LAS PLATAFORMAS SIGEP II, SECOP II Y SIA OBSERVA EN LOS PLAZOS ESTABLECIDOS POR LOS ENTES DE CONTROL. 9. APOYAR A LA REALIZACIÓN DE SONDEOS COMERCIALES DE PRODUCTOS, BIENES Y SERVICIOS PARA EL PROYECTO. 10. APOYAR EN LA ORGANIZACIÓN DE LA INFORMACIÓN NECESARIA PARA LA ELABORACIÓN DE INFORMES FINANCIEROS Y ADMINISTRATIVOS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</si>
  <si>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OPSP-VAD-0685-2024</t>
  </si>
  <si>
    <t>https://community.secop.gov.co/Public/Tendering/OpportunityDetail/Index?noticeUID=CO1.NTC.5825265</t>
  </si>
  <si>
    <t>LA PRESENTE ORDEN TIENE POR OBJETO: 1. APOYAR EL PROCESO DE ARCHIVO DE LAS DECLARACIONES Y SOPORTES DE CONTRIBUYENTES, Y LOS AGENTES OBLIGADOS A RETENER O EXIGIR EL PAGO DEL TRIBUTO. 2. APOYAR LA ENTREGA DESDE EL ARCHIVO DE LA INFORMACIÓN DE LAS ENTIDADES PARA INICIAR EL PROCESO DE APOYO EN LA FISCALIZACIÓN DE LAS ESTAMPILLAS DEPARTAMENTALES Y ELABORAR EL EXPEDIENTE CON LAS NORMAS REQUERIDAS PARA TAL FIN. 3. APOYAR EL PROCESO DE VERIFICACIÓN DE LAS DECLARACIONES DE RECAUDOS Y LIQUIDACIÓN DE LAS ENTIDADES, ASÍ COMO LOS PAGOS REALIZADOS POR LOS CONTRIBUYENTES Y LA RELACIÓN DE CONTRATOS SUSCRITOS ANTES DE SER ARCHIVADOS EN CADA EXPEDIENTE O CARPETA 4. APOYAR EL PROCESO DE CLASIFICACIÓN Y ARCHIVO DE LA INFORMACIÓN PROVISTA POR LA ENTIDAD Y LA INFORMACIÓN REMITIDA POR LA CONTRALORÍA DEPARTAMENTAL, DISTRITAL Y NACIONAL. 5. APOYAR EL PROCESO DE VERIFICACIÓN DE LA INFORMACIÓN REMITIDA POR LAS ENTIDADES RETENEDORAS VS LOS ARCHIVOS QUE REPOSAN EN LA OFICINA DE ESTAMPILLA. 6. APOYAR EL PROCESO DE CLASIFICACIÓN DE EXPEDIENTES O CARPETAS PARA REMITIRLOS A CADA FACILITADOR Y/O JURÍDICO, DADO EL CASO. 7. APOYAR LOS PROCESOS PARA DESARROLLAR ACCIONES ENCAMINADAS AL PLAN DE MEJORAMIENTO DEL ARCHIVO DE INFORMACIÓN DE LAS DIFERENTES ESTAMPILLAS. 8. APOYAR EN LA ELABORACIÓN Y EMISIÓN DE INFORME PARA SABER A QUIÉN SE LE HA REMITIDO EXPEDIENTES O CARPETAS PARA EL PROCESO DE SEGUIMIENTO PERIODICO. 9. APOYAR PARA LLEVAR LA BITÁCORA DE CADA EXPEDIENTE EN LA REMISIÓN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</si>
  <si>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OPSP-VAD-0684-2024</t>
  </si>
  <si>
    <t>https://community.secop.gov.co/Public/Tendering/OpportunityDetail/Index?noticeUID=CO1.NTC.5824875</t>
  </si>
  <si>
    <t>LA PRESENTE ORDEN TIENE POR OBJETO: 1. APOYAR EN EL DESARROLLO DE COMPONENTES SOFTWARE EN TECNOLOGÍAS NETCORE, LARAVEL, JAVASCRIPT, ANGULAR, HACIENDO USO DE PATRONES DE DISEÑO. 2. APOYAR EN LA ACTUALIZACIÓN DEL FRAMEWORK DEL SISTEMA TALENTO MAGDALENA 3. APOYAR EN LA IMPLEMENTACIÓN DE PRINCIPIOS SOLID EN LOS SISTEMAS DE INFORMACIÓN INSTITUCIONALES 4. ASESORAR AL DIRECTOR DEL CENTRO EN EL DISEÑO DE ESTRUCTURAS DE COMUNICACIÓN ENTRE SISTEMAS DE INFORMACIÓN 5. APOYAR EN EL PROCESO DE OPTIMIZACIÓN DE SENTENCIAS SQL EN LOS MOTORES MYSQL Y SQL SERVER 6. DESPLEGAR EN AMBIENTE PRODUCTIVO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</si>
  <si>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OPSP-VAD-0683-2024</t>
  </si>
  <si>
    <t>https://community.secop.gov.co/Public/Tendering/OpportunityDetail/Index?noticeUID=CO1.NTC.5825072</t>
  </si>
  <si>
    <t>LA PRESENTE ORDEN TIENE POR OBJETO: 1. APOYAR EN LA GESTIÓN DE LOS PROCEDIMIENTOS Y ACTIVIDADES DEL PROGRAMA DE ARQUEOLOGÍA PREVENTIVA (PAP) DE LA UNIVERSIDAD. 2. APOYAR EN LA ELABORACIÓN, APROBACIÓN Y EJECUCIÓN DE LOS PLANE DE MANEJO ARQUEOLÓGICO (PMA) DE LA UNIVERSIDAD. 3. APOYAR EN EL CONTROL Y SUPERVISIÓN DEL REGISTRO DE INFORMACIÓN ARQUEOLÓGICA RELACIONADA CON EL PAP. 4. APOYAR EN LA PLANIFICACIÓN DE LAS ACTIVIDADES DE LABORATORIO CORRESPONDIENTE AL REGISTRO, CATALOGACIÓN Y ANÁLISIS DE MATERIALES ARQUEOLÓGICOS OBTENIDOS DURANTE LA IMPLEMENTACIÓN DEL PAP. 5. PROYECTAR Y HACER SEGUIMIENTO A LAS COMUNICACIONES DIRIGIDAS Y RECIBIDAS POR Y ANTE EL INSTITUTO COLOMBIANO DE ANTROPOLOGÍA E HISTORIA (ICANH). 6. PARTICIPAR EN LAS REUNIONES DERIVADAS DE LA EJECUCIÓN DEL PAP Y LLEVAR EL REGISTRO DE ACTAS. 7. APOYAR LAS ACTIVIDADES DE CAMPO DE LAS DISTINTAS FASES DEL PAP. 8. GENERAR REPORTE DE AVANCES DE LAS DISTINTAS ACTIVIDADES DEL PAP. 9. APOYAR LA GESTIÓN DE AYUDANTES QUE PARTICIPAN EN EL PROGRAMA DE ARQUEOLOGÍA PREVENTIVA DE UNIMAGDALENA. 10. SUPERVISAR EL ESTADO DE EJECUCIÓN PRESUPUESTAL DEL PAP. 11. APOYAR LA CONSTRUCCIÓN DE INFORMES ESPECIALIZADOS DERIVADOS DE LAS DISTINTAS ACTIVIDADES RELACIONADAS CON EL PAP.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</si>
  <si>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OPSP-VAD-0682-2024</t>
  </si>
  <si>
    <t>https://community.secop.gov.co/Public/Tendering/OpportunityDetail/Index?noticeUID=CO1.NTC.5824852</t>
  </si>
  <si>
    <t>LA PRESENTE ORDEN TIENE POR OBJETO PRESTAR SERVICIOS PROFESIONALES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EN LA REALIZACIÓN DE LA GESTIÓN ADMINISTRATIVA Y FINANCIERA DEL PROYECTO DE ACUERDO CON LA PROGRAMACIÓN ESTABLECIDA EN EL CRONOGRAMA DE TRABAJO Y PRESUPUESTO APROBADO. 2. APOYAR LA GESTIÓN DE LOS RECURSOS TÉCNICOS, TECNOLÓGICOS Y LOGÍSTICOS PARA EL DESARROLLO DE LAS ACTIVIDADES DEL PROYECTO. 3. APOYAR EN EL TRÁMITE Y CUMPLIMIENTO CON LAS SOLICITUDES DE CDP, ADICIONES, TRASLADOS Y DEMÁS MOVIMIENTOS PRESUPUESTALES QUE REQUIERA EL PROYECTO. 4. REVISAR Y TRAMITAR LAS SOLICITUDES DE ÓRDENES DE GASTOS QUE REQUIERA EL PROYECTO DURANTE SU EJECUCIÓN. 5. VERIFICAR LOS REQUISITOS ADMINISTRATIVOS PARA EL PAGO DE LAS DIFERENTES ÓRDENES DE GASTO DEL PROYECTO, REALIZANDO SEGUIMIENTO AL PROCESO DE PAGO. 6. REALIZAR SEGUIMIENTO A LA EJECUCIÓN DEL PRESUPUESTO Y AL FLUJO DE CAJA OPERATIVO ELABORANDO UNA PROYECCIÓN DETALLADA DE LAS CUENTAS DE INGRESOS Y EGRESOS. 7. REALIZAR EL CARGUE DE LOS CONTRATOS Y ÓRDENES DE GASTO EN LAS PLATAFORMAS QUE CORRESPONDA TALES COMO SECOP II Y SIA OBSERVA, EN LOS PLAZOS ESTABLECIDOS. 8. APOYAR EN LA REVISIÓN DE DOCUMENTOS PRECONTRACTUALES Y CONTRACTUALES EN LAS PLATAFORMAS GEDOCO Y SIGEP II DE LAS PERSONAS A VINCULAR EN EL PROYECTO. 9. APOYAR EN LA ATENCIÓN A LOS REQUERIMIENTOS QUE REALICEN LOS ENTES DE CONTROL Y OTRAS INSTANCIAS. 10. RENDIR INFORMES MENSUALES O CUANDO EL SUPERVISOR ASÍ LO REQUIERA, SOBRE LAS ACTIVIDADES DESARROLLADAS EN CUMPLIMIENTO. 11. APOYAR LA ELABORACIÓN DE LOS INFORMES FINANCIEROS COMPROMETIDOS EN 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</si>
  <si>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OPSP-VAD-0681-2024</t>
  </si>
  <si>
    <t>https://community.secop.gov.co/Public/Tendering/OpportunityDetail/Index?noticeUID=CO1.NTC.5808553</t>
  </si>
  <si>
    <t>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APOYAR LA REALIZACIÓN Y DIGITALIZACIÓN DE PLANOS EN 2D Y 3D Y REVISIÓN TÉCNICA DE LOS PROYECTOS COORDINADOS DESDE EL GRUPO DE INFRAESTRUCTURA Y PLANTA FÍSICA.  5. APOYAR AL GRUPO DE INFRAESTRUCTURA Y PLANTA FÍSICA EN LA ELABORACIÓN, ANÁLISIS Y REVISIÓN DE PRECIOS UNITARIOS. 6. APOYAR AL GRUPO DE INFRAESTRUCTURA Y PLANTA FÍSICA EN LA ELABORACIÓN, ANÁLISIS Y REVISIÓN DE PRESUPUESTOS Y PROGRAMACIÓN DE PROYECTOS. 7. ELABORAR INFORMES DE DIAGNÓSTICO. 8. APOYAR AL GRUPO DE INFRAESTRUCTURA EN LA PROYECCIÓN DE DIFERENTES ACTAS (INICIO, SUSPENSIÓN, TERMINACIÓN, LIQUIDACIÓN, PAGO). 9. APOYAR AL GRUPO DE INFRAESTRUCTURA Y PLANTA FÍSICA EN LA REVISIÓN INFORMES DE INTERVENTORÍA. 10. APOYAR AL GRUPO DE INFRAESTRUCTURA Y PLANTA FÍSICA EN LA ELABORACIÓN Y REVISIÓN DE INFORMES DE SUPERVISIÓN.11.  ASESORAR Y APOYAR LOS PROCESOS DE CONTRATACIÓN DE OBRAS CIVILES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</si>
  <si>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OPSP-VAD-0678-2024</t>
  </si>
  <si>
    <t>https://community.secop.gov.co/Public/Tendering/OpportunityDetail/Index?noticeUID=CO1.NTC.5800476</t>
  </si>
  <si>
    <t>JESICCA PAOLA MENDOZA SOLANO</t>
  </si>
  <si>
    <t>LA PRESENTE ORDEN TIENE POR OBJETO: 1. APOYAR EN LA ATENCIÓN A LAS SOLICITUDES DE PRÁCTICAS DE LOS ESTUDIANTES INTERESADOS. 2. APOYAR EN LA NOTIFICACIÓN DE LA APROBACIÓN DE ACTIVIDADES DE PRÁCTICAS APROBADAS POR LOS PROGRAMAS Y SOLICITAR LOS DOCUMENTOS PARA LA LEGALIZACIÓN DE PRÁCTICAS. 3. APOYAR EN LA REMISIÓN DE LOS DOCUMENTOS REQUERIDOS PARA LA LEGALIZACIÓN A LA DIRECCIÓN DE PRÁCTICAS. 4. APOYAR EN LA NOTIFICACIÓN DE LA LEGALIZACIÓN DE PRÁCTICAS A LOS ESTUDIANTES, MONITOR DE PRÁCTICA Y EMPRESAS. 5. APOYAR EN EL SEGUIMIENTO EVALUATIVO DE LOS ESTUDIANTES EN PRÁCTICAS POR PARTE DE LOS TUTORES Y REMITIR FORMATOS EVALUATIVOS DILIGENCIADOS. 6. APOYAR EN LOS PROCESOS DE PRÁCTICAS EN LA PLATAFORMA GEDOPRAC, 7. APOYAR EN EL DILIGENCIAMIENTO Y ACTUALIZACIÓN DE LA MATRIZ DE PRÁCTICAS, 8. APOYAR EN LA ELABORACIÓN, PRESENTACIÓN Y ACTUALIZACIONES DE LOS INFORMES DE LA DIRECCIÓN DE PRÁCTICAS PROFESIONALES PARA LA ACREDITACIÓN DE LOS PROGRAMAS Y LA ACREDITACIÓN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</si>
  <si>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OPSP-VAD-0676-2024</t>
  </si>
  <si>
    <t>https://community.secop.gov.co/Public/Tendering/OpportunityDetail/Index?noticeUID=CO1.NTC.5800232</t>
  </si>
  <si>
    <t xml:space="preserve">CAROLINA MAYLEN FORERO BULA </t>
  </si>
  <si>
    <t>LA PRESENTE ORDEN TIENE POR OBJETO: 1 APOYAR AL GRUPO INTERNO DE SERVICIOS GENERALES EN LA COORDINACIÓN DE TAREAS DE LOS DIFERENTES MANTENIMIENTOS A CARGO DE LA DEPENDENCIA CONJUNTAMENTE CON EL ADMINISTRADOR DE LA PLATAFORMA AMSI Y DE AM2. 2. APOYAR AL GRUPO INTERNO DE SERVICIOS GENERALES EN LA REVISIÓN DOCUMENTACIÓN QUE SE REQUIERE PARA CADA ORDEN Y CONTRATO QUE DEBA SER SUPERVISADA POR EL RESPONSABLE DE GRUPO. 3. APOYAR AL GRUPO INTERNO DE SERVICIOS GENERALES EN LA REALIZACIÓN DE INFORMES PERIÓDICOS DE LAS EJECUCIONES DE LOS DIFERENTES CONTRATOS Y ÓRDENES DE SERVICIOS. 4. APOYAR AL GRUPO INTERNO DE SERVICIOS GENERALES EN LOS SEGUIMIENTOS DE LOS PROYECTOS DEL PLAN DE ACCIÓN Y DEMÁS PROCEDIMIENTOS DE LA GESTIÓN ADMINISTRATIVA REFERENTES AL SISTEMA INTEGRADO DE CALIDAD, ASÍ COMO LA DOCUMENTACIÓN DE LAS ACCIONES DE MEJORA, PREVENTIVAS Y CORRECTIVAS. 5. APOYAR EN LA SUPERVISIÓN TÉCNICA Y FINANCIERA DE CONTRATOS A CARGO DEL RESPONSABLE DEL GRUPO INTERNO DE SERVICIOS GENERALES. 6. APOYAR EN LA ELABORACIÓN Y PREPARACIÓN DE INFORMES PERIÓDICOS DE GREENMETRIC, CONTROL INTERNO, HUELLA DE CARBONO, Y APOYOS A PROYECTOS DE REGALÍAS E INVESTIGACIÓN. 7. APOYAR AL GRUPO INTERNO DE SERVICIOS GENERALES EN LA REVISIÓN DE FACTURAS EMITIDAS POR EL COBRO DE LOS SERVICIOS DE LOS DIFERENTES CONTRATISTAS EXTERNOS Y APOYAR EN LA VERIFICACIÓN QUE EL SERVICIO COBRADO SEA EL QUE REALMENTE SE RECIBIÓ.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</si>
  <si>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OPSP-VAD-0675-2024</t>
  </si>
  <si>
    <t>https://community.secop.gov.co/Public/Tendering/OpportunityDetail/Index?noticeUID=CO1.NTC.5799390</t>
  </si>
  <si>
    <t>LA PRESENTE ORDEN TIENE POR OBJETO: 1. APOYAR EN LA TOMA FISICA DE LOS INVENTARIOS POR DEPENDENCIA. 2 APOYAR EN LA DINAMICA DE ACTUALIZACION PERIODICA DE LOS INVENTARIOS. 3. APOYAR EN LOS PROCESOS DE RECEPCION, CODIFICACION Y ALMACENAMIENTO DE LOS BIENES. 4. APOYAR EN LOS PROCESOS DE ENTREGA DE BIENES DE CONSUMO. 5. APOYAR EN LOS PROCESOS DE ENTREGA DE BIENES DE DEVOLUTIVOS. 6. APOYAR EN LOS PROCESOS DE DESCARGAS DE BIENES. 7. APOYAR EN LOS ACTIVIDADES RELACIONADAS CON LA BAJAS DE LOS BIENES DEVOLUTIVOS.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</si>
  <si>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OPSP-VAD-0674-2024</t>
  </si>
  <si>
    <t>https://community.secop.gov.co/Public/Tendering/OpportunityDetail/Index?noticeUID=CO1.NTC.5758858&amp;isFromPublicArea=True&amp;isModal=False</t>
  </si>
  <si>
    <t>LA PRESENTE ORDEN TIENE POR OBJETO: 1. APOYAR EN LA ELABORACIÓN DEL PLAN DE TRABAJO DE ACTIVIDADES A DESARROLLAR, DETALLANDO OBJETIVOS, FECHAS, METODOLOGÍA, METAS, INDICADORES ACORDES CON LAS DIRECTRICES IMPARTIDAS POR EL COORDINADOR (A) DEL ÁREA QUE DÉ RESPUESTA A LAS ACTIVIDADES PROGRAMADAS DESDE LA DIRECCIÓN. 2. APOYAR LA ARTICULACIÓN ENTRE BIENESTAR UNIVERSITARIO Y TODOS LOS PROGRAMAS ACADÉMICOS DE LA FACULTAD DE INGENIERÍA. 3. APOYAR A LA DIRECCIÓN DE BIENESTAR UNIVERSITARIO EN EL SEGUIMIENTO DE LOS CASOS DE ESTUDIANTES Y DOCENTES CON DIFICULTADES REPORTADOS POR LA FACULTAD DE INGENIERÍA. 4. ENTREGAR DE MANERA OPORTUNA Y BAJO SU RESPONSABILIDAD LOS INFORMES QUE SE LE SOLICITEN PARA SER PRESENTADOS A LA DIRECCIÓN, CON SOPORTES ESTADÍSTICOS. 5. DILIGENCIAR OPORTUNAMENTE TODOS LOS FORMATOS ESTABLECIDOS POR BIENESTAR UNIVERSITARIO EN EL SISTEMA DE GESTIÓN DE LA CALIDAD. 6. APOYAR A LA DIRECCIÓN DE BIENESTAR UNIVERSITARIO EN LA ATENCIÓN A LOS MIEMBROS DE LA COMUNIDAD UNIVERSITARIA, QUE REQUIERAN INFORMACIÓN SOBRE LAS DISTINTAS ÁREAS.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</si>
  <si>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CO1.REQ.5868054</t>
  </si>
  <si>
    <t>OPSP-VAD-0672-2024</t>
  </si>
  <si>
    <t>https://community.secop.gov.co/Public/Tendering/OpportunityDetail/Index?noticeUID=CO1.NTC.5753548&amp;isFromPublicArea=True&amp;isModal=False</t>
  </si>
  <si>
    <t>JUAN CARLOS MIRANDA VASQUEZ</t>
  </si>
  <si>
    <t>LA PRESENTE ORDEN TIENE POR OBJETO: 1. BRINDAR ORIENTACIÓN A LOS USUARIOS SOBRE EL ACCESO A LOS SERVICIOS DE BIBLIOTECA. 2. BRINDAR ASISTENCIA A LOS USUARIOS EN LA ELECCIÓN DE MATERIALES Y RECURSOS, ADAPTANDO LA AYUDA SEGÚN LAS NECESIDADES INDIVIDUALES DE CADA UNO. 3. APOYAR EN EL ACOMPAÑAMIENTO PERSONALIZADO A USUARIOS CON DISCAPACIDAD. 4. APOYAR A LOS USUARIOS EN EL PRÉSTAMO Y DEVOLUCIÓN DE MATERIALES BIBLIOGRÁFICOS. 5. APOYAR EN LA GESTIÓN DE PRÉSTAMO DE COMPUTADORES DE CONSULTA EN SALAS VIRTUALES. 6. APOYAR EN LA RESOLUCIÓN DE PROBLEMAS QUE PUEDAN SURGIR ENTRE LOS USUARIOS EN RELACIÓN CON EL USO DE LOS SERVICIOS O RECURSOS DE LA BIBLIOTECA. 7. APOYAR EN LA ORGANIZACIÓN DE COLECCIONES EN LAS ESTANTERÍAS PARA ASEGURAR SU ORDEN Y ACCESIBILIDAD Y APOYAR LAS JORNADAS DE INVENTARIOS. 8. APOYAR EN LA IDENTIFICACIÓN Y REPARACIÓN DE EJEMPLARES DETERIORADOS Y EN LA PREPARACIÓN DE MATERIALES ADQUIRIDOS POR COMPRA O DONACIÓN. 9. APOYAR EN LA PLANIFICACIÓN Y EJECUCIÓN DE EVENTOS CULTURALES. 10. APOYAR LA DIFUSIÓN DE SERVICIOS Y ACTIVIDADES DE LA BIBLIOTECA EN REDES SOCIALES. 11. APOYAR EN LA ELABORACIÓN DE INFORMES Y ESTADÍSTICAS. 12. APOYAR EN LA DIGITALIZACIÓN DE ARCHIVOS CORPES Y EN EL AUTOARCHIVO EN EL REPOSITORIO DIGITAL INSTITUCIONAL. 13. APOYAR EL PROCESO DE FORMACIÓN DE USUARIOS SOBRE EL USO DE BASES DE DATOS ACADÉMICAS Y DE INVESTIGACIÓN, GESTORES BIBLIOGRÁFICOS, REPOSITORIO DIGITAL INSTITUCIONAL, LEGANTO Y OTRAS HERRAMIENTAS. 14. APOYAR EN LA SUPERVISIÓN DEL COMPORTAMIENTO DE LOS USUARIOS PARA MANTENER UN AMBIENTE DE ESTUDIO ADECUADO. 15. APOYAR LA CONSTRUCCIÓN DE CURSOS VIRTUALES OFRECIDOS POR LA BIBLIOTECA EN EL BLOQUE 10.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</si>
  <si>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CO1.REQ.5862759</t>
  </si>
  <si>
    <t>OAG-VAD-0670-2024</t>
  </si>
  <si>
    <t>https://community.secop.gov.co/Public/Tendering/OpportunityDetail/Index?noticeUID=CO1.NTC.5753421&amp;isFromPublicArea=True&amp;isModal=False</t>
  </si>
  <si>
    <t>LA PRESENTE ORDEN TIENE POR OBJETO: 1. PRESTAR ASESORÍA Y APOYAR LA REVISIÓN DE LOS DOCUMENTOS PRECONTRACTUALES Y CONTRACTUALES QUE LE SEAN TRASLADADOS DE LOS PROCESOS DE CONTRATACIÓN ADELANTADOS POR UNIMAGDALENA. 2. APOYAR LA REVISIÓN EN LA PLATAFORMA DEL GEDOCO DE LOS DOCUMENTOS PRECONTRACTUALES NECESARIOS PARA LA ELABORACIÓN DE ÓRDENES DE SERVICIOS PROFESIONALES Y DE APOYO A LA GESTIÓN QUE REQUIERA LA VICERRECTORÍA ADMINISTRATIVA. 3. APOYAR LA REVISIÓN DE LOS FORMATOS DE RECIBIDO A SATISFACCIÓN Y DEMÁS DOCUMENTOS PARA LIQUIDACIÓN DE HONORARIOS DE ÓRDENES DE PRESTACIÓN DE SERVICIOS PROFESIONALES Y DE APOYO A LA GESTIÓN. 4. PROYECTAR RESPUESTAS A LAS PETICIONES QUE LE SEAN TRASLADADAS, CON EL FIN QUE LAS MISMAS SE RESUELVAN DENTRO DE LOS PLAZOS Y/O TÉRMINOS ESTABLECIDOS EN LA LEY. 5. PROYECTAR Y APOYAR EN LA REVISIÓN DE MINUTAS DE CONTRATOS, CONVENIOS, PROCESOS DE CONVOCATORIAS, TÉRMINOS DE REFERENCIA, ACTOS ADMINISTRATIVOS, ACTAS DE INICIO, TERMINACIÓN, SUSPENSIÓN, REINICIO Y LIQUIDACIÓN. 6. ASESORAR Y APOYAR EL PROCESO DE REVISIÓN DE GARANTÍAS CONTRACTUALES PARA APROBACIÓN POR PARTE DEL ORDENADOR DEL GASTO. 7. APOYAR EN EL CARGUE Y ACTUALIZACIÓN DE LA INFORMACIÓN PRECONTRACTUAL, CONTRACTUAL Y POSTCONTRACTUAL DE LAS ÓRDENES DE SERVICIOS PROFESIONALES Y DE APOYO A LA GESTIÓN QUE SUSCRIBA EL VICERRECTOR ADMINISTRATIVO Y EL DIRECTOR ADMINISTRATIVO EN LAS PLATAFORMAS SIA OBSERVA DE LA AUDITORA GENERAL DE LA REPÚBLICA Y SECOP II. 8. APOYAR EN LA REVISIÓN DE LA INFORMACIÓN CONTRACTUAL CARGADA POR LOS DIFERENTES ORDENADORES DEL GASTO DELEGADOS, EN LAS PLATAFORMAS DEL SIA OBSERVA- AUDITORÍA, SIGEP II SECOP I Y II.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</si>
  <si>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CO1.REQ.5862520</t>
  </si>
  <si>
    <t>OPSP-VAD-0669-2024</t>
  </si>
  <si>
    <t>https://community.secop.gov.co/Public/Tendering/OpportunityDetail/Index?noticeUID=CO1.NTC.5758184&amp;isFromPublicArea=True&amp;isModal=False</t>
  </si>
  <si>
    <t>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APOYAR LA REALIZACIÓN Y DIGITALIZACIÓN DE PLANOS EN 2D Y 3D Y REVISIÓN TÉCNICA DE LOS PROYECTOS COORDINADOS DESDE EL GRUPO DE INFRAESTRUCTURA Y PLANTA FÍSICA.  5. APOYAR AL GRUPO DE INFRAESTRUCTURA Y PLANTA FÍSICA EN LA ELABORACIÓN, ANÁLISIS Y REVISIÓN DE PRECIOS UNITARIOS. 6. APOYAR AL GRUPO DE INFRAESTRUCTURA Y PLANTA FÍSICA EN LA ELABORACIÓN, ANÁLISIS Y REVISIÓN DE PRESUPUESTOS Y PROGRAMACIÓN DE PROYECTOS. 7. ELABORAR INFORMES DE DIAGNÓSTICO. 8. APOYAR AL GRUPO DE INFRAESTRUCTURA EN LA PROYECCIÓN DE DIFERENTES ACTAS (INICIO, SUSPENSIÓN, TERMINACIÓN, LIQUIDACIÓN, PAGO). 9. APOYAR AL GRUPO DE INFRAESTRUCTURA Y PLANTA FÍSICA EN LA REVISIÓN INFORMES DE INTERVENTORÍA. 10. APOYAR AL GRUPO DE INFRAESTRUCTURA Y PLANTA FÍSICA EN LA ELABORACIÓN Y REVISIÓN DE INFORMES DE SUPERVISIÓN. 11. ASESORAR Y APOYAR LOS PROCESOS DE CONTRATACIÓN DE OBRAS CIVILES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</si>
  <si>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CO1.REQ.5860006</t>
  </si>
  <si>
    <t>OPSP-VAD-0666-2024</t>
  </si>
  <si>
    <t>https://community.secop.gov.co/Public/Tendering/OpportunityDetail/Index?noticeUID=CO1.NTC.5749408&amp;isFromPublicArea=True&amp;isModal=False</t>
  </si>
  <si>
    <t>MARLON JOSÉ MOLINA MOJICA</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</si>
  <si>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</si>
  <si>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CO1.REQ.5858804</t>
  </si>
  <si>
    <t>OAG-VAD-0665-2024</t>
  </si>
  <si>
    <t>https://community.secop.gov.co/Public/Tendering/OpportunityDetail/Index?noticeUID=CO1.NTC.5748139&amp;isFromPublicArea=True&amp;isModal=False</t>
  </si>
  <si>
    <t>LA PRESENTE ORDEN TIENE POR OBJETO: 1. APOYAR EN LA ORGANIZACIÓN DE LA LOGÍSTICA Y PROTOCOLO DE LAS ACTIVIDADES Y EVENTOS ACADÉMICOS, SOCIALES Y CULTURALES DE LA VICERRECTORÍA DE EXTENSIÓN Y PROYECCIÓN SOCIAL. 2. REALIZAR CUBRIMIENTO PERIODÍSTICO A LAS ACTIVIDADES PROGRAMADAS DENTRO DE LOS PROYECTOS INSTITUCIONALES CONTEMPLADOS EN EL PLAN DE ACCIÓN 2024. 3. APOYAR LA ACTUALIZACIÓN DEL PORTAL WEB DE LA VICERRECTORÍA DE EXTENSIÓN Y PROYECCIÓN SOCIAL. 4. APOYAR EN LA CREACIÓN DE CONTENIDOS CREATIVOS MENSUALES PARA APORTAR AL CRECIMIENTO Y A LA CONSOLIDACIÓN DE LA COMUNIDAD DIGITAL, A TRAVÉS DE LA REDES SOCIALES DE LA VICERRECTORÍA DE EXTENSIÓN Y PROYECCIÓN SOCIAL. 5. REALIZAR TRABAJOS AUDIOVISUALES, SOBRE TEMAS INFORMATIVOS DE LA VICERRECTORÍA DE EXTENSIÓN Y PROYECCIÓN SOCIAL, QUE SE PUBLICARÁN EN LAS REDES SOCIALES INSTITUCIONALES. 6. APOYAR EN LA TOMA DE FOTOGRAFÍAS, GRABACIÓN Y EDICIÓN DE CONTENIDOS AUDIOVISUALES PARA REDES SOCIALES. 7. APOYAR EN LAS CAMPAÑAS ESTRATÉGICAS DIGITALES QUE APORTEN AL POSICIONAMIENTO Y FIDELIZACIÓN DE LA COMUNIDAD DIGITAL INSTITUCIONAL. 8. APOYAR EN LAS ESTRATEGIAS DE MARKETING DIGITAL PARA POTENCIALIZAR EL RECONOCIMIENTO DE LA MARCA UNIMAGDALENA. 9. PRESENTAR EVENTOS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</si>
  <si>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CO1.REQ.5857488</t>
  </si>
  <si>
    <t>OPSP-VAD-0664-2024</t>
  </si>
  <si>
    <t>https://community.secop.gov.co/Public/Tendering/OpportunityDetail/Index?noticeUID=CO1.NTC.5747792&amp;isFromPublicArea=True&amp;isModal=False</t>
  </si>
  <si>
    <t>LA PRESENTE ORDEN TIENE POR OBJETO: 1. APOYAR EN LA ORGANIZACIÓN Y DIGITALIZACIÓN DE EXPEDIENTES, DE ACUERDO CON LOS PROCEDIMIENTOS Y DIRECTRICES INSTITUCIONALES. 2. APOYAR EN LA ELABORACIÓN DE INVENTARIOS DOCUMENTALES DE ARCHIVOS. 3.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</si>
  <si>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CO1.REQ.5856959</t>
  </si>
  <si>
    <t>OAG-VAD-0663-2024</t>
  </si>
  <si>
    <t>https://community.secop.gov.co/Public/Tendering/OpportunityDetail/Index?noticeUID=CO1.NTC.5749668&amp;isFromPublicArea=True&amp;isModal=False</t>
  </si>
  <si>
    <t>LA PRESENTE ORDEN TIENE POR OBJETO: 1. APOYAR LAS REUNIONES TÉCNICAS Y DE SEGUIMIENTO QUE SEAN REQUERIDAS POR PARTE DEL EQUIPO TÉCNICO DE LOS PROYECTOS. 2. REALIZAR VISITAS DE CAMPO EN LOS LUGARES DE EJECUCIÓN DE LOS PROYECTOS EN LOS MUNICIPIOS BENEFICIADOS POR LOS PROYECTOS, CON EL FIN DE APOYAR EN LA INSPECCIÓN, VERIFICACIÓN Y COORDINACIÓN DE LA PREPARACIÓN DE SUELOS, SIEMBRA Y COSECHA DE PRODUCTOS AGRÍCOLAS ESPECÍFICOS EN LOS MUNICIPIOS BENEFICIADOS. 3. APOYAR EN SITIO LA RECOLECCIÓN DE DATOS, CÁLCULO DE CANTIDADES Y COSTOS DE LOS MATERIALES Y MANO DE OBRA NECESARIA PARA PROYECTOS AGRÍCOLAS. 4. REALIZAR VISITAS DE CAMPO, CON EL FIN DE APOYAR LA ASESORÍA A LOS BENEFICIARIOS ASIGNADOS PARA LA IMPLEMENTACIÓN Y MANTENIMIENTO DE BUENAS PRÁCTICAS AGRÍCOLAS, EN LOS CULTIVOS DE LOS BENEFICIARIOS DEL PROYECTO ORIENTAR, VERIFICAR Y RECOMENDAR LA SEÑALIZACIÓN LOS LUGARES DE SIEMBRA DE LAS PARCELAS ASIGNADAS QUE SERÁN ESTABLECIDAS EN EL MARCO DEL PRESENTE PROYECTO. 5. APOYAR EN EL ESTABLECIMIENTO DE SISTEMAS ARTESANALES DE RIEGO PARA LOS CULTIVOS ESTABLECIDOS. 6. ORIENTAR A LOS BENEFICIARIOS ASIGNADOS PARA LA SIEMBRA DE LOS DIFERENTES CULTIVOS QUE SERÁN ENTREGADAS EN EL MARCO DE LA EJECUCIÓN DEL CONTRATO. 7. REALIZAR LAS VISITAS DE ACOMPAÑAMIENTO TÉCNICAS PERIÓDICAS A LOS BENEFICIARIOS DE LOS MUNICIPIOS CONFORME A LO ESTABLECIDO EN EL PROYECTO. 8. ACOMPAÑAR EL PROCESO DE ENTREGAS DE LOS INSUMOS, MATERIALES, EQUIPOS Y SERVICIOS Y HACER SEGUIMIENTO AL BUEN USO DE DICHOS BIENES DURANTE LA VIGENCIA DEL CONTRATO.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</si>
  <si>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CO1.REQ.5858977</t>
  </si>
  <si>
    <t>OAG-VAD-0662-2024</t>
  </si>
  <si>
    <t>https://community.secop.gov.co/Public/Tendering/OpportunityDetail/Index?noticeUID=CO1.NTC.5749531&amp;isFromPublicArea=True&amp;isModal=False</t>
  </si>
  <si>
    <t>ANDREA VALENTINA OROZCO NUÑEZ</t>
  </si>
  <si>
    <t>LA PRESENTE ORDEN TIENE POR OBJETO: 1. APOYAR EN LA ATENCIÓN BÁSICA, OPORTUNA Y ADECUADA EN CONSULTA COMO MÉDICA GENERAL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DISPONIBLES. 6.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</si>
  <si>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CO1.REQ.5858730</t>
  </si>
  <si>
    <t>OPSP-VAD-0661-2024</t>
  </si>
  <si>
    <t>https://community.secop.gov.co/Public/Tendering/OpportunityDetail/Index?noticeUID=CO1.NTC.5749045&amp;isFromPublicArea=True&amp;isModal=False</t>
  </si>
  <si>
    <t>MAYERLLIS ANAIS SOCARRAS MONSALVE</t>
  </si>
  <si>
    <t>LA PRESENTE ORDEN TIENE POR OBJETO: EL SERVICIO DE APOYO A LA GESTIÓN COMO ENLACE BIOCULTURAL PARA LA IMPLEMENTACIÓN DEL SERVICIO PÚBLICO DE EXTENSIÓN AGROPECUARIA EN EL MARCO DEL CONVENIO INTERADMINISTRATIVO NO. 9772023 SUSCRITO ENTE LA AGENCIA DE DESARROLLO RURAL-ADR Y LA UNIVERSIDAD DEL MAGDALENA. PARA EL DESARROLLO DE LAS SIGUIENTES ACTIVIDADES: 1. APOYAR LA BÚSQUEDA DE USUARIOS BENEFICIARIOS QUE ESTÉN ASIGNADOS EN EL REGISTRO DE LA BASE DE DATOS SUMINISTRADO POR LA AGENCIA DE DESARROLLO RURAL EN LA ZONA EN EL MARCO DEL CONVENIO. 2. APOYAR EN LA BÚSQUEDA DE RECAMBIOS DE POSIBLES USUARIOS BENEFICIARIOS EN LA ZONA ASIGNADA Y LÍNEAS PRODUCTIVAS PRIORIZADAS. 3. ENLAZAR A LOS EXTENSIONISTAS CON LA POBLACIÓN PARA SU DESPLIEGUE TÉCNICO DENTRO DE LOS TERRITORIOS ASOCIADOS AL CONVENIO. 4. PARTICIPAR EN LAS DIFERENTES JORNADAS QUE SE ADELANTEN CON USUARIOS BENEFICIARIOS, ENTES TERRITORIALES Y PRIVADOS, EN EL MARCO DE LA PRESTACIÓN DEL SERVICIO PÚBLICO DE EXTENSIÓN AGROPECUARIA. 5. REALIZAR ACTIVIDADES DE TRABAJO COMUNITARIO PARA LA ARTICULACIÓN ENTRE UNIVERSIDAD DEL MAGDALENA Y LOS USUARIOS BENEFICIARIOS, AUTORIDADES TERRITORIALES Y COMUNIDAD EN GENERAL CUYA FINALIDAD ES RECIBIR EL SERVICIO DE EXTENSIÓN AGROPECUARIA. 6. INFORMAR AL GRUPO DE TÉCNICOS EXTENSIONISTAS O COORDINADOR ZONAL SOBRE CUALQUIER CAMBIO, AJUSTE O RETIRO QUE SE EVIDENCIE EN LOS BENEFICIARIOS DE LA PRESTACIÓN DEL SERVICIO PÚBLICO DE EXTENSIÓN AGROPECUARIA. 7. COMUNICAR AL COORDINADOR ZONAL Y/O EXTENSIONISTA LAS POSIBLES ZONAS DE ALTO RIESGO SOCIALES, POLÍTICOS Y/O AMBIENTALES; PARA QUE SE DESARROLLEN PROPUESTAS OPERATIVAS ALTERNATIVAS. 8. APOYAR EL PROCESO DE EXTENSIÓN AGROPECUARIA, A TRAVÉS DEL INTERCAMBIO DE SABERES TRADICIONALES Y CIENTÍFICOS ADAPTABLES A LAS COMUNIDADES PERTENECIENTES AL CONVENIO DESDE LA DIVERSIDAD CULTURAL. 9. IDENTIFICAR LAS NECESIDADES DE TRADUCCIÓN A IDIOMA PROPIO DE LOS GRUPOS ÉTNICOS ASOCIADOS AL CONVENIO. 10. APOYAR EN LA BÚSQUEDA DE ESPACIOS PROPICIOS PARA EL DESARROLLO DE LAS ACTIVIDADES PROPIAS DEL CONVENIO. PARÁGRAFO PRIMERO: EL CONTRATISTA DEBERÁ ENTREGAR LOS SIGUIENTES PRODUCTOS: 1. PRESENTAR LISTADO DE ASISTENCIA EN LAS DIFERENTES JORNADAS CON LOS EXTENSIONISTAS EN LA ZONA ASIGNADA. 2. PRESENTAR LISTADO DE LOS NUEVOS USUARIOS POSIBLES BENEFICIARIOS EN LAS LÍNEAS PRIORIZADAS PARA SU ZONA. PARÁGRAFO SEGUNDO: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TERCERO: EL CONTRATISTA PODRÁ ACORDAR CON EL SUPERVISOR DE LA PRESENTE ORDEN CRONOGRAMAS PARA EL DESARROLLO DE LAS ACTIVIDADES OBJETO DE LA PRESENTE ORDEN, DE LO CUAL DEBERÁ DEJARSE CONSTANCIA ESCRITA.</t>
  </si>
  <si>
    <t>CO1.REQ.5858469</t>
  </si>
  <si>
    <t>OAG-VAD-0660-2024</t>
  </si>
  <si>
    <t>https://community.secop.gov.co/Public/Tendering/OpportunityDetail/Index?noticeUID=CO1.NTC.5748851&amp;isFromPublicArea=True&amp;isModal=False</t>
  </si>
  <si>
    <t>LA PRESENTE ORDEN TIENE POR OBJETO: 1. APOYAR A LA DIRECCIÓN DE BIENESTAR UNIVERSITARIO CON EL DISEÑO GRÁFICO DE LOS DISTINTOS PROCESOS INSTITUCIONALES. 2. APOYAR EN LA CONSTRUCCIÓN DE PIEZAS GRÁFICAS SOLICITADAS PARA EL DESARROLLO DE EVENTOS INTERNOS O EXTERNOS DE LA UNIVERSIDAD DE MAGDALENA. 3. APOYAR EN EL DISEÑO DE LA IMAGEN CORPORATIVA DE LA UNIVERSIDAD. 4. APOYAR EN LA ELABORACIÓN DE PIEZAS PARA LA OFERTA ACADÉMICA Y ELEMENTOS DE MERCHANDISING PARA DIFERENTES ÁREAS Y/O EVENTOS INSTITUCIONALES. 5. APOYAR EN LAS ACTIVIDADES PROGRAMADAS POR LA DIRECCIÓN DE BIENESTAR UNIVERSITARIO, DONDE SE REQUIERA DISEÑOS DE PIEZAS GRÁFICAS.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</si>
  <si>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CO1.REQ.5858309</t>
  </si>
  <si>
    <t>OAG-VAD-0659-2024</t>
  </si>
  <si>
    <t>https://community.secop.gov.co/Public/Tendering/OpportunityDetail/Index?noticeUID=CO1.NTC.5748286&amp;isFromPublicArea=True&amp;isModal=False</t>
  </si>
  <si>
    <t>LA PRESENTE ORDEN TIENE POR OBJETO: 1. APOYAR EN LA ACTIVACIÓN DE USUARIOS Y LA REVISIÓN EN LA PLATAFORMA DEL GEDOCO Y SIGEP II DE LOS DOCUMENTOS PRECONTRACTUALES NECESARIOS PARA LA ELABORACIÓN DE ÓRDENES DE SERVICIOS PROFESIONALES Y DE APOYO A LA GESTIÓN DE LA VICERRECTORÍA. 2. APOYAR LA SOLICITUD DE CREACIÓN DE CORREOS INSTITUCIONALES A NUEVOS CONTRATISTAS. 3. REGISTRAR ORDENES DE SERVICIOS EN LAS PLATAFORMAS SISTEMA INTEGRAL DE AUDITORIAS SIA OBSERVA, SISTEMA ELECTRÓNICO PARA LA CONTRATACIÓN PÚBLICA SECOP II Y SISTEMA DE INFORMACIÓN Y GESTIÓN DEL EMPLEO PÚBLICO SIGEP II. 4. REGISTRAR LOS PAGOS DE LAS ORDENES DE SERVICIOS EN LAS PLATAFORMAS SIA OBSERVA Y SECOP II. 5. ELABORAR Y ACTUALIZAR LA MATRIZ DE LOS PROCESOS CONTRACTUALES. 6. APOYAR EN LA HABILTIACIÓN DE PAGOS EN LA PLATAFORMA GEDOCO DE LOS CONTRATISTAS POR PRESTACIÓN DE SERVICIOS PROFESIONALES Y DE APOYO A LA GESTIÓN DE LA VICERRECTORÍA . 7. APOYAR EN LA REVISIÓN DE LOS DOCUMENTOS PARA TRÁMITE DE LIQUIDACIÓN DE HONORARIOS DE LOS CONTRATISTAS POR PRESTACIÓN DE SERVICIOS DE LA VICERRECTORÍA. 8. CARGAR LOS CONTRATOS EN LA PLATAFORMA GEDOCO PARA SOLICITAR LA FIRMA DEL CONTRATISTA Y SOLICITAR EL REGISTRO PRESUPUESTAL POSTERIORMENTE.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</si>
  <si>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CO1.REQ.5857744</t>
  </si>
  <si>
    <t>OPSP-VAD-0658-2024</t>
  </si>
  <si>
    <t>https://community.secop.gov.co/Public/Tendering/OpportunityDetail/Index?noticeUID=CO1.NTC.5748434&amp;isFromPublicArea=True&amp;isModal=False</t>
  </si>
  <si>
    <t>LA PRESENTE ORDEN TIENE POR OBJETO: 1. PRESENTAR PLAN DE TRABAJO DE ACTIVIDADES A DESARROLLAR, DETALLANDO OBJETIVOS, FECHAS, METODOLOGÍA, METAS, INDICADORES ACORDES CON LAS DIRECTRICES IMPARTIDAS POR EL COORDINADOR (A) DEL ÁREA QUE DÉ RESPUESTA A LAS ACTIVIDADES PARA LAS CUALES FUE CONTRATADO. 2. APOYAR LA ARTICULACIÓN ENTRE BIENESTAR UNIVERSITARIO Y TODOS LOS PROGRAMAS ACADÉMICOS DE LA FACULTAD DE CIENCIAS BÁSICAS. 3. APOYAR A LA DIRECCIÓN DE BIENESTAR UNIVERSITARIO EN EL SEGUIMIENTO DE LOS CASOS DE ESTUDIANTES Y DOCENTES CON DIFICULTADES REPORTADOS POR LA FACULTAD DE CIENCIAS BÁSICAS. 4. APOYAR A LA DIRECCIÓN DE BIENESTAR UNIVERSITARIO EN LA IMPLEMENTACIÓN DE ESTRATEGIAS DE PROMOCIÓN DE LOS SERVICIOS Y ACTIVIDADES DE BIENESTAR UNIVERSITARIO EN LA FACULTAD DE CIENCIAS BÁSICAS. 5. ENTREGAR DE MANERA OPORTUNA Y BAJO SU RESPONSABILIDAD LOS INFORMES QUE SE LE SOLICITEN PARA SER PRESENTADOS A LA DIRECCIÓN, CON SOPORTES ESTADÍSTICOS. 6. DILIGENCIAR OPORTUNAMENTE TODOS LOS FORMATOS ESTABLECIDOS POR BIENESTAR UNIVERSITARIO EN EL SISTEMA DE GESTIÓN DE LA CALIDAD. 7. APOYAR A LA DIRECCIÓN DE BIENESTAR UNIVERSITARIO EN LA PARTICIPACIÓN DE LOS ESTUDIANTES DE LA FACULTAD DE CIENCIAS BÁSICAS, EN EVENTOS ACADÉMICOS, CIENTÍFICOS, ARTÍSTICOS, CULTURALES Y DEPORTIVOS QUE PROGRAME LA INSTITUCIÓN. 8. APOYAR A LA DIRECCIÓN DE BIENESTAR UNIVERSITARIO EN LA ATENCIÓN A LOS MIEMBROS DE LA COMUNIDAD UNIVERSITARIA, QUE REQUIERAN INFORMACIÓN SOBRE LAS DISTINTAS ÁREAS DE BIENESTAR A TRAVÉS DE LOS DIFERENTES CANALES DE COMUNICACIÓN DISPONIBLES.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</si>
  <si>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CO1.REQ.5857384</t>
  </si>
  <si>
    <t>OPSP-VAD-0657-2024</t>
  </si>
  <si>
    <t>https://community.secop.gov.co/Public/Tendering/OpportunityDetail/Index?noticeUID=CO1.NTC.5747869&amp;isFromPublicArea=True&amp;isModal=False</t>
  </si>
  <si>
    <t>LA PRESENTE ORDEN TIENE POR OBJETO: 1. PRESENTAR PLAN DE TRABAJO DE ACTIVIDADES A DESARROLLAR, DETALLANDO OBJETIVOS, FECHAS, METODOLOGÍA, METAS, INDICADORES ACORDES CON LAS DIRECTRICES IMPARTIDAS POR EL COORDINADOR (A) DEL ÁREA QUE DÉ RESPUESTA A LAS ACTIVIDADES PARA LAS CUALES FUE CONTRATADO. 2. APOYAR LA ARTICULACIÓN ENTRE BIENESTAR UNIVERSITARIO Y TODOS LOS PROGRAMAS ACADÉMICOS DE LA FACULTAD DE EDUCACIÓN. 3. APOYAR A LA DIRECCIÓN DE BIENESTAR UNIVERSITARIO EN EL SEGUIMIENTO DE LOS CASOS DE ESTUDIANTES Y DOCENTES CON DIFICULTADES REPORTADOS POR LA FACULTAD DE EDUCACIÓN. 4. APOYAR A LA DIRECCIÓN DE BIENESTAR UNIVERSITARIO EN LA IMPLEMENTACIÓN DE ESTRATEGIAS DE PROMOCIÓN DE LOS SERVICIOS Y ACTIVIDADES DE BIENESTAR UNIVERSITARIO EN LA FACULTAD DE EDUCACIÓN. 5. ENTREGAR DE MANERA OPORTUNA Y BAJO SU RESPONSABILIDAD LOS INFORMES QUE SE LE SOLICITEN PARA SER PRESENTADOS A LA DIRECCIÓN, CON SOPORTES ESTADÍSTICOS. 6. DILIGENCIAR OPORTUNAMENTE TODOS LOS FORMATOS ESTABLECIDOS POR BIENESTAR UNIVERSITARIO EN EL SISTEMA DE GESTIÓN DE LA CALIDAD. 7. APOYAR A LA DIRECCIÓN DE BIENESTAR UNIVERSITARIO EN LA PARTICIPACIÓN DE LOS ESTUDIANTES DE LA FACULTAD DE EDUCACIÓN, EN EVENTOS ACADÉMICOS, CIENTÍFICOS, ARTÍSTICOS, CULTURALES Y DEPORTIVOS QUE PROGRAME LA INSTITUCIÓN. 8. APOYAR A LA DIRECCIÓN DE BIENESTAR UNIVERSITARIO EN LA ATENCIÓN A LOS MIEMBROS DE LA COMUNIDAD UNIVERSITARIA QUE REQUIERAN INFORMACIÓN SOBRE LAS DISTINTAS ÁREAS DE BIENESTAR A TRAVÉS DE LOS CANALES DE COMUNICACIÓN DISPONIBLES.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</si>
  <si>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CO1.REQ.5856892</t>
  </si>
  <si>
    <t>OPSP-VAD-0656-2024</t>
  </si>
  <si>
    <t>https://community.secop.gov.co/Public/Tendering/OpportunityDetail/Index?noticeUID=CO1.NTC.5747555&amp;isFromPublicArea=True&amp;isModal=False</t>
  </si>
  <si>
    <t>LA PRESENTE ORDEN TIENE POR OBJETO: 1. APOYAR EN LA ATENCIÓN BÁSICA, OPORTUNA Y ADECUADA EN CONSULTA COMO ODONTÓLOGO A TODOS LOS MIEMBROS DE COMUNIDAD UNIVERSITARIA QUE LO SOLICITEN. 2. APOYAR LAS ACTIVIDADES DE PROMOCIÓN Y MANTENIMIENTO DE LA SALUD EN LA COMUNIDAD UNIVERSITARIA. 3. APOYAR EN LA VALIDACIÓN Y -VERIFICACIÓN DE LA VERACIDAD DE LAS INCAPACIDADES DE LOS ESTUDIANTES, TENIENDO EN CUENTA LA REGLAMENTACIÓN EXISTENTE PARA TAL EFECTO. 4. DILIGENCIAR OPORTUNAMENTE, LOS FORMATOS DEL PROCESO "BIENESTAR UNIVERSITARIO" DEL SISTEMA DE GESTIÓN DE CALIDAD. 5.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6. APOYAR EN LA PARTICIPACIÓN DE EVENTOS ACADÉMICOS, CIENTÍFICOS, ARTÍSTICOS, CULTURALES Y DEPORTIVOS DENTRO Y FUERA DEL LUGAR HABITUAL DE LA EJECUCIÓN DE SUS ACTIVIDADES. 7. REALIZAR ACTIVIDADES DOCENTE ASISTENCIALES BAJO LA MODALIDAD DE SUPERVISIÓN DE PRÁCTICAS FORMATIVAS A LOS ESTUDIANTES DE LA FACULTAD DE CIENCIAS DE LA SALUD DE LA UNIVERSIDAD DEL MAGDALENA. 8. APOYAR EN LA ATENCIÓN Y ORIENTACIÓN A LOS MIEMBROS DE LA COMUNIDAD UNIVERSITARIA QUE REQUIERAN INFORMACIÓN SOBRE LOS DISTINTOS SERVICIOS DE BIENESTAR A TRAVÉS DE LOS DIFERENTES CANALES DE COMUNICACIÓN DISPONIBLES. 9. APOYAR AL SUPERVISOR EN LA ACTUALIZACIÓN DEL INVENTARIO DE LOS EQUIPOS E INSUMOS DE SALUD Y GARANTIZAR EL BUEN USO DE LOS MISMOS. 10. APOYAR EN LA ATENCIÓN, SEGUIMIENTO Y CONTROL A TRAVÉS DE MEDIOS TECNOLÓGICOS, A LA COMUNIDAD UNIVERSITARIA QUE LO REQUIERA DE ACUERDO A SU ESPECIALIDAD.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</si>
  <si>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CO1.REQ.5856817</t>
  </si>
  <si>
    <t>OPSP-VAD-0655-2024</t>
  </si>
  <si>
    <t>https://community.secop.gov.co/Public/Tendering/OpportunityDetail/Index?noticeUID=CO1.NTC.5747361&amp;isFromPublicArea=True&amp;isModal=False</t>
  </si>
  <si>
    <t>LA PRESENTE ORDEN TIENE POR OBJETO: 1. PRESENTAR EL PLAN DE TRABAJO DE ACTIVIDADES A DESARROLLAR, DETALLANDO OBJETIVOS, FECHAS, METODOLOGÍA, METAS, INDICADORES ACORDES CON LASDIRECTRICES IMPARTIDAS POR LA DIRECTORA DE DESARROLLO ESTUDIANTIL QUE DEN RESPUESTA A LAS ACTIVIDADES PARA LAS CUALES FUE CONTRATADA. 2. APOYAR A LA DIRECCIÓN DE DESARROLLO ESTUDIANTIL EN LA ADMINISTRACIÓN DEL CENTRO PARA EL LIDERAZGO ESTUDIANTIL, QUE TIENE COMO FINALIDAD LOGRAR LA INTEGRACIÓN DE LAS ORGANIZACIONES, COLECTIVOS, MOVIMIENTOS Y/O GRUPOSESTUDIANTILES Y ADICIONALMENTE PODRÁN APOYARSE PARA LA PROPICIACIÓNDE ESPACIOS DE DIÁLOGO, PLANEACIÓN, CREACIÓN Y CO-CREACIÓN DESUSESTRATEGIAS, PROYECTOS E INICIATIVAS. 3. APOYAR EN LA VERIFICACIÓN DEL DILIGENCIAMIENTO OPORTUNO DE LOS FORMATOS ESTABLECIDOS POR LA DIRECCIÓN DE DESARROLLO ESTUDIANTIL EN EL SISTEMA DE GESTIÓNDE LA CALIDAD Y OTROS PROCESOS, PARA EL REGISTRO DE TODAS LAS ACTIVIDADES QUE SE REALICEN. 4. APOYAR A LA DIRECCIÓN DE DESARROLLO ESTUDIANTIL EN LA ORGANIZACIÓN Y DIGITALIZACIÓN DE LA DOCUMENTACIÓN PERTENECIENTE A LAS ESTRATEGIAS DE PARTICIPACIÓN ESTUDIANTIL. 5. REALIZAR INFORMES ASOCIADOS AL APROVECHAMIENTO DEL CENTRO PARA EL LIDERAZGO ESTUDIANTIL POR PARTE DE LOS ESTUDIANTES. 6. ASISTIR A LAS REUNIONES DE PLANEACIÓN, SEGUIMIENTO Y EVALUACIÓN CONVOCADAS POR LA DIRECTORA DE DESARROLLO ESTUDIANTIL, PREVIO ACUERDO Y AVISO DEL (LA) SUPERVISOR (A) DE LA PRESENTE ORDEN. 7. ENTREGAR DE MANERA OPORTUNA Y BAJO SU RESPONSABILIDAD LOS INFORMES QUE SE LE SOLICITEN QUE SEAN DE SU COMPETENCIA PARA SER PRESENTADOS EN OTRAS DEPENDENCIAS.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</si>
  <si>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CO1.REQ.5856669</t>
  </si>
  <si>
    <t>OPSP-VAD-0654-2024</t>
  </si>
  <si>
    <t>https://community.secop.gov.co/Public/Tendering/OpportunityDetail/Index?noticeUID=CO1.NTC.5747352&amp;isFromPublicArea=True&amp;isModal=False</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</si>
  <si>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</si>
  <si>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CO1.REQ.5856540</t>
  </si>
  <si>
    <t>OAG-VAD-0653-2024</t>
  </si>
  <si>
    <t>https://community.secop.gov.co/Public/Tendering/OpportunityDetail/Index?noticeUID=CO1.NTC.5746991&amp;isFromPublicArea=True&amp;isModal=False</t>
  </si>
  <si>
    <t>GERARDO ALFREDO CODINA CANTILLO</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</si>
  <si>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 INSTITUCIÓN.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</si>
  <si>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CO1.REQ.5856446</t>
  </si>
  <si>
    <t>OAG-VAD-0652-2024</t>
  </si>
  <si>
    <t>https://community.secop.gov.co/Public/Tendering/ContractNoticePhases/View?PPI=CO1.PPI.30215080&amp;isFromPublicArea=True&amp;isModal=False</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</si>
  <si>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14. APOYAR EN EL LEVANTAMIENTO DE INFORMACIÓN Y GENERACIÓN DE INFORMES DE ESTADO DE INFRAESTRUCTURA GESTIONADA POR REDAL.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</si>
  <si>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CO1.REQ.5856093</t>
  </si>
  <si>
    <t>OAG-VAD-0651-2024</t>
  </si>
  <si>
    <t>https://community.secop.gov.co/Public/Tendering/ContractNoticePhases/View?PPI=CO1.PPI.30214862&amp;isFromPublicArea=True&amp;isModal=False</t>
  </si>
  <si>
    <t>CO1.REQ.5856158</t>
  </si>
  <si>
    <t>OAG-VAD-0650-2024</t>
  </si>
  <si>
    <t>https://community.secop.gov.co/Public/Tendering/OpportunityDetail/Index?noticeUID=CO1.NTC.5746852&amp;isFromPublicArea=True&amp;isModal=False</t>
  </si>
  <si>
    <t>CO1.REQ.5856102</t>
  </si>
  <si>
    <t>OAG-VAD-0649-2024</t>
  </si>
  <si>
    <t>https://community.secop.gov.co/Public/Tendering/OpportunityDetail/Index?noticeUID=CO1.NTC.5750659&amp;isFromPublicArea=True&amp;isModal=False</t>
  </si>
  <si>
    <t>CO1.REQ.5859938</t>
  </si>
  <si>
    <t>OAG-VAD-0648-2024</t>
  </si>
  <si>
    <t>https://community.secop.gov.co/Public/Tendering/OpportunityDetail/Index?noticeUID=CO1.NTC.5750957&amp;isFromPublicArea=True&amp;isModal=False</t>
  </si>
  <si>
    <t>CO1.REQ.5860040</t>
  </si>
  <si>
    <t>OAG-VAD-0647-2024</t>
  </si>
  <si>
    <t>https://community.secop.gov.co/Public/Tendering/OpportunityDetail/Index?noticeUID=CO1.NTC.5750433&amp;isFromPublicArea=True&amp;isModal=False</t>
  </si>
  <si>
    <t>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 LA DIRECCIÓN DEL CENTRO EN EL DISEÑO DE ESTRUCTURAS DE COMUNICACIÓN ENTRE SISTEMAS DE INFORMACIÓN 5. APOYAR EN EL PROCESO DE OPTIMIZACIÓN DE SENTENCIAS SQL EN SQL SERVER 6. INCORPORAR ELEMENTOS DE DISEÑOS EXISTENTES EN LOS PRODUCTOS TECNÓLOGOS.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</si>
  <si>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CO1.REQ.5859705</t>
  </si>
  <si>
    <t>OPSP-VAD-0646-2024</t>
  </si>
  <si>
    <t>https://community.secop.gov.co/Public/Tendering/OpportunityDetail/Index?noticeUID=CO1.NTC.5750212&amp;isFromPublicArea=True&amp;isModal=False</t>
  </si>
  <si>
    <t>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APLICAR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</si>
  <si>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CO1.REQ.5859321</t>
  </si>
  <si>
    <t>OPSP-VAD-0645-2024</t>
  </si>
  <si>
    <t>https://community.secop.gov.co/Public/Tendering/OpportunityDetail/Index?noticeUID=CO1.NTC.5750075&amp;isFromPublicArea=True&amp;isModal=False</t>
  </si>
  <si>
    <t>CO1.REQ.5859351</t>
  </si>
  <si>
    <t>OAG-VAD-0641-2024</t>
  </si>
  <si>
    <t>https://community.secop.gov.co/Public/Tendering/OpportunityDetail/Index?noticeUID=CO1.NTC.5748600&amp;isFromPublicArea=True&amp;isModal=False</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</si>
  <si>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CONTRATADA. 2. APOYAR EN LA RECEPCIÓN E INGRESO DE LOS NIÑOS Y NIÑAS AL CENTRO, ASÍ COMO LA ORIENTACIÓN DE LOS PADRES EN LOS SERVICIOS QUE SE OFRECEN 3. ORIENTAR A PRACTICANTES EN LAS ACTIVIDADES DE ESTIMULACIÓN DISEÑADA PARA LOS NIÑOS EN LOS DIFERENTES RINCONES DE ESTIMULACIÓN, ARMANDO Y CONSTRUCCIÓN, SIMBÓLICO, LITERATURA Y DANZA, CUERPO Y MOVIMIENTO. 4. APOYAR EN EL CUIDADO DE NIÑOS Y NIÑAS DEL CENTRO DE ATENCIÓN A LA PRIMERA INFANCIA. 5. APOYAR EN LA PARTICIPACIÓN DE EVENTOS ACADÉMICOS, CIENTÍFICOS, ARTÍSTICOS, CULTURALES Y DEPORTIVOS DENTRO Y FUERA DEL LUGAR HABITUAL DE LA EJECUCIÓN DE SUS ACTIVIDADES. 6. REALIZAR TALLERES, CAPACITACIÓN E IMPLEMENTACIÓN DE ACTIVIDADES CON LOS PADRES Y MADRES. 7. APOYAR EN LA REALIZACIÓN DE LOS INFORMES QUE SE LE SOLICITEN PARA SER PRESENTADOS EN OTRAS DEPENDENCIAS. 8. DILIGENCIAR OPORTUNAMENTE TODOS LOS FORMATOS ESTABLECIDOS POR BIENESTAR UNIVERSITARIO EN EL SISTEMA DE GESTIÓN DE LA CALIDAD Y OTROS PROCESOS, PARA EL REGISTRO DE TODAS LAS ACTIVIDADES QUE SE REALICEN. 9. APOYAR EN LAS ACTIVIDADES LÚDICAS Y RECREATIVAS DEL CENTRO DE ATENCIÓN A LA PRIMERA INFANCIA. 10. APOYAR AL SUPERVISOR EN LA ACTUALIZACIÓN DEL INVENTARIO DE LOS EQUIPOS E INSUMOS DE OFICINA Y GARANTIZAR EL BUEN USO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</si>
  <si>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CO1.REQ.5857903</t>
  </si>
  <si>
    <t>OPSP-VAD-0640-2024</t>
  </si>
  <si>
    <t>https://community.secop.gov.co/Public/Tendering/OpportunityDetail/Index?noticeUID=CO1.NTC.5749115&amp;isFromPublicArea=True&amp;isModal=False</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</si>
  <si>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APOYAR EN EL USO TEMPORAL DEL COMPLEJO ACUÁTICO DEL INSTITUTO DISTRITAL DE SANTA MARTA PARA LA RECREACIÓN Y EL DEPORTE- INRED, TENIENDO EN CUENTA LAS CONDICIONES GENERALES PARA SU APROVECHAMIENTO. 3. APOYAR Y ASESORAR EN LA PROMOCIÓN DEL DEPORTE O DISCIPLINA QUE DIRIGE. 4. APOYAR Y ASESORAR EN LA PLANIFICACIÓN DE LA PARTICIPACIÓN DE LA INSTITUCIÓN EN INTERCAMBIOS, TORNEOS, CAMPEONATOS, OLIMPIADAS Y/O EVENTOS EXTERNOS DEL ORDEN LOCAL, DEPARTAMENTAL, REGIONAL, NACIONAL E INTERNACIONAL. 5. DILIGENCIAR OPORTUNAMENTE LOS FORMATOS ESTABLECIDOS POR BIENESTAR UNIVERSITARIO EN EL SISTEMA DE GESTIÓN DE LA CALIDAD. 6.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7. PRESENTAR INFORMES QUE LE SEAN SOLICITADOS CON SOPORTES ESTADÍSTICOS.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</si>
  <si>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CO1.REQ.5858559</t>
  </si>
  <si>
    <t>OAG-VAD-0639-2024</t>
  </si>
  <si>
    <t>https://community.secop.gov.co/Public/Tendering/OpportunityDetail/Index?noticeUID=CO1.NTC.5751206&amp;isFromPublicArea=True&amp;isModal=False</t>
  </si>
  <si>
    <t>LA PRESENTE ORDEN TIENE POR OBJETO: 1. PRESENTAR SEMESTRALMENTE PLAN DE TRABAJO DE ACTIVIDADES A DESARROLLAR, DETALLANDO OBJETIVOS, FECHAS, METODOLOGÍA, METAS, INDICADORES ACORDES CON LAS DIRECTRICES IMPARTIDAS POR EL COORDINADOR (A) DEL ÁREA QUE DÉ RESPUESTA A LAS ACTIVIDADES PARA LAS CUALES FUE CONTRATADO. 2. APOYAR LA COORDINACIÓN Y GENERACIÓN DE ESPACIOS DE PARTICIPACIÓN ESTUDIANTIL, EN VIRTUD DE PROMOVER LOS TEMAS RELACIONADOS EN FAVOR DE LA FAUNA DE LA UNIVERSIDAD. 3. REALIZAR SEGUIMIENTO E INCENTIVAR EL BUEN COMPORTAMIENTO DE LA COMUNIDAD UNIVERSITARIA HACÍA LOS ANIMALES Y LA FAUNA DE LA UNIVERSIDAD MAGDALENA. 4. APOYAR EN LA CREACIÓN, FOMENTO, COORDINACIÓN E IMPLEMENTACIÓN DE PROGRAMAS DE CAPACITACIÓN Y EDUCACIÓN ANIMAL GENERANDO CONCIENCIA Y CULTURA UNIVERSITARIA PARA RESPETAR LA VIDA DE LOS ANIMALES DE ACUERDO CON LO ESTABLECIDO EN LA LEY 84 DE 1989 “ESTATUTO NACIONAL DE PROTECCIÓN Y BIENESTAR ANIMAL”, LA LEY 1774 DEL 2016 Y DEMÁS NORMATIVAS. 5. APOYAR EN LA IMPLEMENTACIÓN DE ALIANZAS CON ENTIDADES PÚBLICAS Y PRIVADAS QUE MANEJEN EL CONCEPTO PARA EL BIENESTAR ANIMAL Y HUMANO GARANTIZANDO LA PROTECCIÓN ANIMAL DE LA UNIVERSIDAD DEL MAGDALENA. 6. PROPONER, EJECUTAR Y/O ACOMPAÑAR PROYECTOS DE INVESTIGACIÓN QUE CONTRIBUYAN A GENERAR CONOCIMIENTO Y HÁBITOS DE RESPETO DE LOS CIUDADANOS Y DEMÁS ACTORES HACIA LOS ANIMALES. 7. DIRIGIR PROYECTOS INNOVADORES PARA LA REALIZACIÓN DE PROYECTOS QUE TENGAN COMO EJE EL APROVECHAMIENTO DE LOS RESIDUOS EN LA DIRECCIÓN DE BIENESTAR UNIVERSITARIO. 8. APOYAR LAS ACTIVIDADES DEL PLAN INTEGRAL DE LOS RESIDUOS GENERADOS EN LA ATENCIÓN DE SALUD- PGIRASA DE BIENESTAR UNIVERSITARIO. 9. APOYAR LOS COLECTIVOS DE PROTECCIÓN Y DEFENSORÍA ANIMAL CON PROGRAMAS DE CAPACITACIÓN, ASESORÍA, TÉCNICA Y JURÍDICA PARA GARANTIZAR EL DESARROLLO DE SUS ACTIVIDADES. 10. ENTREGAR DE MANERA OPORTUNA Y BAJO SU RESPONSABILIDAD LOS INFORMES QUE SE LE SOLICITEN PARA SER PRESENTADOS A LA DIRECCIÓN, CON SOPORTES ESTADÍSTICOS. 11. DILIGENCIAR OPORTUNAMENTE TODOS LOS FORMATOS ESTABLECIDOS POR BIENESTAR UNIVERSITARIO EN EL SISTEMA DE GESTIÓN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</si>
  <si>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CO1.REQ.5859897</t>
  </si>
  <si>
    <t>OPSP-VAD-0638-2024</t>
  </si>
  <si>
    <t>https://community.secop.gov.co/Public/Tendering/OpportunityDetail/Index?noticeUID=CO1.NTC.5750762&amp;isFromPublicArea=True&amp;isModal=False</t>
  </si>
  <si>
    <t>LA PRESENTE ORDEN TIENE POR OBJETO: 1. APOYAR EN LA ORGANIZACIÓN Y DIGITALIZACIÓN DE EXPEDIENTES, DE ACUERDO CON LOS PROCEDIMIENTOS Y DIRECTRICES INSTITUCIONALES. 2. APOYAR EN LA ELABORACIÓN DE INVENTARIOS DOCUMENTALES DE ARCHIVOS. 3.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</si>
  <si>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CO1.REQ.5859886</t>
  </si>
  <si>
    <t>OAG-VAD-0637-2024</t>
  </si>
  <si>
    <t>https://community.secop.gov.co/Public/Tendering/OpportunityDetail/Index?noticeUID=CO1.NTC.5751003&amp;isFromPublicArea=True&amp;isModal=False</t>
  </si>
  <si>
    <t>DEISY JOHANA URREA GONZALEZ</t>
  </si>
  <si>
    <t>LA PRESENTE ORDEN TIENE POR OBJETO: PRESTAR SERVICIOS PROFESIONALES COMO COORDINADOR OPERATIVO DEPARTAMENTAL EN MARCO DEL CONVENIO INTERADMINISTRATIVO SUSCRITO ENTRE LA AGENCIA DE DESARROLLO RURAL Y LA UNIVERSIDAD DE MAGDALENA, POR LO CUAL EL PROFESIONAL SE COMPROMETE A REALIZAR LAS SIGUIENTES ACTIVIDADES EN EL DEPARTAMENTO DEL MAGDALENA: 1) GENERAR UN INFORME QUE DÉ CUENTA DE LOS ENFOQUES DIFERENCIALES QUE SE 2) APOYO EN LA REALIZACIÓN DEL INFORME CONSOLIDADO DE LAS JORNADAS DE DIAGNÓSTICO COLECTIVO E INDIVIDUAL QUE SE HAYAN ADELANTADO EN MARCO DEL PLAZO DEL CONVENIO. 3) CONSOLIDAR Y ELABORAR DE TODOS LOS INFORMES QUE SE LE SOLICITEN EN CUANTO A LA PRESTACIÓN DEL SERVICIO DE EXTENSIÓN AGROPECUARIA POR EJES TEMÁTICOS, EN LOS TIEMPOS Y EN LAS FORMAS QUE SUPERVISOR CONSIDERE. 4) ELABORAR PRESENTACIONES E INSUMOS REQUERIDOS POR LA DIRECTORA DEL PROYECTO PARA CADA MESA DE TRABAJO, COMITÉ TÉCNICO O DEMÁS ACTIVIDADES DONDE SE REQUIERA LA SUSTENTACIÓN DEL AVANCE EN CAMPO DE LOS AVANCES EN CAMPO DEL DEPARTAMENTO DEL MAGDALENA. 5) REALIZAR ASISTENCIA PERIÓDICA A ACTIVIDADES ORGANIZADAS DENTRO DEL PLAN OPERATIVO DIRIJO AL DEPARTAMENTO DEL MAGDALENA SI SE REQUIERE. 6) CONSOLIDAR LA BASE DE DATOS DE USUARIOS ATENDIDOS EN EL DEPARTAMENTO DEL MAGDALENA CON TODA LA PARAMETRIZACIÓN QUE SE REFERENCIA EN CAMPO INNOVA. 7) REALIZAR LA DESCRIPCIÓN DEL PROCESO DEL SERVICIO DE EXTENSIÓN EN EL DEPARTAMENTO DEL MAGDALENA POR ZONAS, QUE INCLUYA LAS ACCIONES DE MEJORA EN LA EVENTUALIDAD DE REALIZAR UN NUEVO PROCESO DE SERVICIO DE EXTENSIÓN.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</si>
  <si>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CO1.REQ.5860060</t>
  </si>
  <si>
    <t>OPSP-VAD-0636-2024</t>
  </si>
  <si>
    <t>https://community.secop.gov.co/Public/Tendering/OpportunityDetail/Index?noticeUID=CO1.NTC.5750620&amp;isFromPublicArea=True&amp;isModal=False</t>
  </si>
  <si>
    <t>LA PRESENTE ORDEN TIENE POR OBJETO: 1. ELABORAR CRONOGRAMA DE MESAS DE TRABAJO INTERNAS Y CAPACITACIONES. 2.IDENTIFICAR LOS CONTRIBUYENTES EN LA BASE DE DATOS DEL DEPARTAMENTO. 3.VERIFICAR LOS PAGOS REALIZADOS POR LOS CONTRIBUYENTES DE LA ESTAMPILLA Y SU GIRO OPORTUNO A LA UNIVERSIDAD. 4.REVISAR Y ANALIZAR LA BASE DE INFORMACIÓN DE RECAUDO CON RESPECTO A LO REPORTADO POR LA FIDUCIARIA Y LO REPORTADO POR LAS ENTIDADES. 5. ELABORAR INFORMES PERIÓDICOS DEL COMPORTAMIENTO DEL RECAUDO Y EJECUCIÓN DE LAS ESTAMPILLAS DEPARTAMENTALES. 6. PARTICIPAR EN LAS MESAS DE TRABAJO INTERNAS. 7. SALVAGUARDAR LA INFORMACIÓN OBTENIDA EN EL PROCESO DE VERIFICACION DEL RECAUDO DE LAS ESTAMPILLAS DEPARTAMENTALES, Y GUARDAR LA DEBIDA RESERVA. 8. SUGERIR A LOS FACILITADORES Y/O JURIDICO DE LA ENTIDAD RETENEDORA, LA SOLICITUD DE DOCUMENTOS NECESARIOS PARA EL DESARROLLO DE LAS ACTIVIDADES EN EL PROCESO DE VERIFICACION DEL RECAUDO. 9. CONSOLIDAR LOS INFORMES FINALES DE LAS ENTIDADES RETENEDORAS DE LAS ESTAMPILLAS PARA LA COORDINACIÓN DE LA OFICINA. 10. PROYECTAR INFORME FINANCIERO CON LA INFORMACION DE LO RECAUDADO EN LA VIGENCIA, Y GESTION GENERAL DE LA OFICINA, QUE DEBERÁ SER ENTREGADO A LA COORDINACION DE LA OFICINA A MAS TARDAR EL 15 DE FEBRERO DE LA SIGUIENTE VIGENCIA. 12.REALIZAR ANÁLISIS DE INFORMACIÓN FINANCIERA EN LO REFERENTE DE RECAUDOS DE VIGENCIA ACTUAL Y VIGENCIAS ANTERIORES. 13. ASESORAR A LA COORDINACIÓN EN EL PLANTEAMIENTO DE ESTRATEGIAS PARA LA MEJORA CONTINUA EN LOS PROCESOS DE RECAUDOS DE LAS ESTAMPILLAS DEPARTAMENTALES. 14. IDENTIFICAR Y VERIFICAR ENTIDADES QUE INCUMPLEN CON TODAS LA ORDENANZA OBJETO DEL CONVENIO. 15. VERIFICAR QUE LA INFORMACIÓN QUE SE PRESENTE EN LAS MESAS DE TRABAJO Y LAS RESPECTIVAS RECLAMACIONES A LOS ENTES, SEA CONFIABLE. 16. REALIZAR ASESORÍA FINANCIERA A LA COORDINACIÓN DEL GRUPO DE ESTAMPILLA. 17. ASESORAR A LA COORDINACIÓN EN ACCIONES ENCAMINADAS AL PLAN DE MEJORAMIENTO DEL RECAUDO DE LOS RECURSOS Y LOS REGISTROS DE INFORMACIÓN DE LA ESTAMPILLA EN BENEFICIO DE LA UNIVERSIDAD. 18. CONSOLIDAR LA DOCUMENTACIÓN PARA LA LEGALIZACIÓN DEL COBRO DE LOS RECURSOS DEL CONVENIO POR PARTE DE LA GOBERNACIÓN DEL MAGDALENA Y HACER SEGUIMIENTO DEL MISMO. 19. PARTICIPAR EN LA REVISIÓN DE LOS TEMAS DE GESTION DE LA CALIDAD, Y HACERLE SEGUIMIENTO AL MISMO.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</si>
  <si>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CO1.REQ.5859738</t>
  </si>
  <si>
    <t>OPSP-VAD-0635-2024</t>
  </si>
  <si>
    <t>https://community.secop.gov.co/Public/Tendering/OpportunityDetail/Index?noticeUID=CO1.NTC.5749744&amp;isFromPublicArea=True&amp;isModal=False</t>
  </si>
  <si>
    <t>LA PRESENTE ORDEN TIENE POR OBJETO: 1. APOYAR LAS ACTIVIDADES DE ARTICULACIÓN DEL SISTEMA DE ASEGURAMIENTO DE LA CALIDAD INSTITUCIONAL CON LAS FACULTADES Y PROGRAMAS ACADÉMICOS. 2. APOYAR EN LA ESTANDARIZACIÓN DE LOS PROCESOS DE ASEGURAMIENTO DE LA CALIDAD DE LAS FACULTADES Y PROGRAMAS ACADÉMICOS 3.APOYAR EN EL SEGUIMIENTO A LOS INDICADORES Y ACTIVIDADES DE LOS PROYECTOS DE PLAN DE ACCIÓN ASOCIADOS A LOS PROCESOS DE ACREDITACIÓN. 4. APOYAR EN EL FORTALECIMIENTO DE LOS PROCESOS DE AUTOEVALUACIÓN, ACREDITACIÓN Y MEJORAMIENTO CONTINUO. 5. APOYAR EN LOS PROCESOS DE AUTOEVALUACIÓN CON FINES DE RENOVACIÓN DE REGISTROS CALIFICADOS. 6. APOYAR EN LOS PROCESOS DE RADICACIÓN DE LAS SOLICITUDES O RENOVACIONES DE REGISTRO CALIFICADO O ACREDITACIÓN 7. APOYAR EN EL CARGUE, REGISTRO EN PLATAFORMA Y TABULACIÓN DE LAS ENCUESTAS, AUTOEVALUACIONES, Y PERCEPCIONES DERIVADAS DE LOS PROCESOS DE ACREDITACIONES DE LOS PROGRAMAS Y FACULTADES. 8. APOYAR LAS ACTIVIDADES LOGÍSTICAS Y DE PREPARACIÓN PARA EL DESARROLLO DE LAS VISITAS DE PARES ACADÉMICOS DE ACREDITACIONES INTERNACIONALES Y NACIONALES.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</si>
  <si>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CO1.REQ.5858784</t>
  </si>
  <si>
    <t>OPSP-VAD-0634-2024</t>
  </si>
  <si>
    <t>https://community.secop.gov.co/Public/Tendering/OpportunityDetail/Index?noticeUID=CO1.NTC.5749403&amp;isFromPublicArea=True&amp;isModal=False</t>
  </si>
  <si>
    <t>LA PRESENTE ORDEN TIENE POR OBJETO: 1. PRESENTAR SEMESTRALMENTE PLAN DE TRABAJO DE ACTIVIDADES A DESARROLLAR, DETALLANDO OBJETIVOS, FECHAS, METODOLOGÍA, METAS, INDICADORES ACORDES CON LAS DIRECTRICES IMPARTIDAS POR EL COORDINADOR (A) DEL ÁREA QUE DÉ RESPUESTA A LAS ACTIVIDADES PARA LAS CUALES FUE CONTRATADO. 2. APOYAR LA ARTICULACIÓN ENTRE BIENESTAR UNIVERSITARIO Y TODOS LOS PROGRAMAS ACADÉMICOS DE LA FACULTAD DE HUMANIDADES. 3. APOYAR A LA DIRECCIÓN DE BIENESTAR UNIVERSITARIO EN EL SEGUIMIENTO DE LOS CASOS DE ESTUDIANTES Y DOCENTES CON DIFICULTADES REPORTADOS POR LA FACULTAD DE HUMANIDADES. 4. APOYAR A LA DIRECCIÓN DE BIENESTAR UNIVERSITARIO EN LA IMPLEMENTACIÓN DE ESTRATEGIAS DE PROMOCIÓN DE LOS SERVICIOS Y ACTIVIDADES DE BIENESTAR UNIVERSITARIO EN LA FACULTAD DE HUMANIDADES. 5. ENTREGAR DE MANERA OPORTUNA Y BAJO SU RESPONSABILIDAD LOS INFORMES QUE SE LE SOLICITEN PARA SER PRESENTADOS A LA DIRECCIÓN, CON SOPORTES ESTADÍSTICOS. 6. DILIGENCIAR OPORTUNAMENTE TODOS LOS FORMATOS ESTABLECIDOS POR BIENESTAR UNIVERSITARIO EN EL SISTEMA DE GESTIÓN DE LA CALIDAD. 7. APOYAR A LA DIRECCIÓN DE BIENESTAR UNIVERSITARIO EN LA PARTICIPACIÓN DE LOS ESTUDIANTES DE LA FACULTAD DE HUMANIDADES, EN EVENTOS ACADÉMICOS, CIENTÍFICOS, ARTÍSTICOS, CULTURALES Y DEPORTIVOS QUE PROGRAME LA INSTITUCIÓN. 8. APOYAR A LA DIRECCIÓN DE BIENESTAR UNIVERSITARIO EN LA ATENCIÓN A LOS MIEMBROS DE LA COMUNIDAD UNIVERSITARIA, QUE REQUIERAN INFORMACIÓN SOBRE LAS DISTINTAS ÁREAS DE BIENESTAR A TRAVÉS DE LOS CANALES DE COMUNICACIÓN DISPONIBLES.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</si>
  <si>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CO1.REQ.5858707</t>
  </si>
  <si>
    <t>OPSP-VAD-0633-2024</t>
  </si>
  <si>
    <t>https://community.secop.gov.co/Public/Tendering/OpportunityDetail/Index?noticeUID=CO1.NTC.5748164&amp;isFromPublicArea=True&amp;isModal=False</t>
  </si>
  <si>
    <t>LA PRESENTE ORDEN TIENE POR OBJETO: 1. PRESTAR SERVICIOS PROFESIONALES COMO ASESOR DE LA OFICINA DE CONTROL DISCIPLINARIO INTERNO 2. ASESORAR, EMITIR CONCEPTOS Y RESOLVER LAS CONSULTAS QUE EN MATERIA DISCIPLINARIA LE SEAN SOLICITADAS POR PARTE DEL RECTOR, EL DIRECTOR DE LA OFICINA DE CONTROL DISCIPLINARIO INTERNOY DEMÁS AUTORIDADES DE DIRECCIÓN DE LA UNIVERSIDAD. 3. PRESTAR ASESORÍA EN LA PROYECCIÓN DE LAS DECISIONES A QUE HAY LUGAR EN EL TRÁMITE DE LOS PROCESOS DISCIPLINARIOS ADELANTADOS POR LA OFICINA DE CONTROL DISCIPLINARIO INTERNO. 4. REVISAR Y PROYECTAR DECISIONES DE FONDO SOMETIDAS A LA FIRMA DEL JEFE DE LA OFICINA DE CONTROL DISCIPLINARIO INTERNO, LAS CUALES DEBERÁN CONTENER RÚBRICA DEL CONTRATISTA. 5. ELABORAR DOCUMENTOS RELACIONADOS CON LAS CAPACITACIONES EMPRENDIDAS POR LA DE LA OFICINA DE CONTROL DISCIPLINARIO INTERNO. 6. PRESTAR ASESORÍA JURÍDICA EN LAS ACTUACIONES DISCIPLINARIAS SEGUIDAS CONTRA ESTUDIANTES DE LA UNIVERSIDAD DEL MAGDALENA, DE COMPETENCIA DE LOS CONSEJOS DE FACULTAD Y CONSEJO ACADÉMICO. 7. PROYECTAR PARA EL DIRECTOR DE LA OFICINA LOS AUTOS DE APERTURA DE INDAGACIÓN, INVESTIGACIÓN, PRUEBAS, ARCHIVOS, CARGOS Y FALLOS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</si>
  <si>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CO1.REQ.5857892</t>
  </si>
  <si>
    <t>OPSP-VAD-0632-2024</t>
  </si>
  <si>
    <t>https://community.secop.gov.co/Public/Tendering/OpportunityDetail/Index?noticeUID=CO1.NTC.5748660&amp;isFromPublicArea=True&amp;isModal=False</t>
  </si>
  <si>
    <t>LA PRESENTE ORDEN TIENE POR OBJETO: 1. APOYAR EN LA APERTURA, ENTREGA Y CIERRE DEL LABORATORIO DE ANÁLISIS DE DATOS, EL LABORATORIO DE PROCESOS INDUSTRIALES, SALA CAD Y LABORATORIO DE DISEÑO Y FABRICACIÓN DIGITAL EN LOS HORARIOS ESTABLECIDOS PARA LA PRESTACIÓN DE LOS SERVICIOS. 2. APOYAR EN LA ATENCIÓN OPORTUNA DE LAS INQUIETUDES O SOLICITUDES DE LOS DOCENTES PERMANENTES Y/O VISITANTES. 3. CAPACITAR A LOS USUARIOS DE SALAS Y LABORATORIOS EN EL BUEN USO DE LOS EQUIPOS 4. APOYAR EN EL SEGUIMIENTO Y CONTROL DEL INVENTARIO Y ESTADO DE LOS RECURSOS. 5. APOYAR EN LA REVISIÓN BÁSICA Y REPORTE DE ANOMALÍAS EN LOS COMPUTADORES DE LAS SALAS Y LABORATORIOS DE COMPUTO ASIGNADOS. 6. APOYAR EL CUMPLIMIENTO A CABALIDAD DE LOS PROCEDIMIENTOS ESTABLECIDOS PARA LA PRESTACIÓN DE LOS SERVICIOS. 7. APOYAR CON EL REPORTE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QUE SE PROGRAMEN PARA GARANTIZAR LA EFICIENCIA EN LA PRESTACIÓN DE LOS SERVICIOS DEL GRUPO DE RECURSOS EDUCATIVOS Y ADMINISTRACIÓN DE LABORATORIOS, POR EJEMPLO CAPACITACIONES, INVENTARIOS, PROCESOS DE MANTENIMIENTO DE EQUIPOS DEL LABORATORIO, ETC. 11. 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</si>
  <si>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CO1.REQ.5858247</t>
  </si>
  <si>
    <t>OAG-VAD-0631-2024</t>
  </si>
  <si>
    <t>https://community.secop.gov.co/Public/Tendering/OpportunityDetail/Index?noticeUID=CO1.NTC.5748727&amp;isFromPublicArea=True&amp;isModal=False</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</si>
  <si>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</si>
  <si>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CO1.REQ.5858209</t>
  </si>
  <si>
    <t>OAG-VAD-0630-2024</t>
  </si>
  <si>
    <t>https://community.secop.gov.co/Public/Tendering/OpportunityDetail/Index?noticeUID=CO1.NTC.5748143&amp;isFromPublicArea=True&amp;isModal=False</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</si>
  <si>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</si>
  <si>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CO1.REQ.5857644</t>
  </si>
  <si>
    <t>OAG-VAD-0629-2024</t>
  </si>
  <si>
    <t>https://community.secop.gov.co/Public/Tendering/OpportunityDetail/Index?noticeUID=CO1.NTC.5748022&amp;isFromPublicArea=True&amp;isModal=False</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</si>
  <si>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 INSTITUCIÓN. 6. APOYAR EN LAS ACTIVIDADES PROGRAMADAS PARA GARANTIZAR LA EFICIENCIA EN LA PRESTACIÓN DE LOS SERVICIOS TALES COMO RECORRIDOS DE DETECCIÓN DE NECESIDADES DE SERVICIO, REVISIONES DE EQUIPOS, CAPACITACIONES Y ORIENTACIONES A LOS USUARIOS SOBRE LOS PROCEDIMIENTOS Y SERVICIOS RELACIONADOS CON RECURSOS EDUCATIVOS.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</si>
  <si>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CO1.REQ.5857210</t>
  </si>
  <si>
    <t>OAG-VAD-0628-2024</t>
  </si>
  <si>
    <t>https://community.secop.gov.co/Public/Tendering/OpportunityDetail/Index?noticeUID=CO1.NTC.5747712&amp;isFromPublicArea=True&amp;isModal=False</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</si>
  <si>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 INSTITUCIÓN. 6. APOYAR EN LAS ACTIVIDADES PROGRAMADAS PARA GARANTIZAR LA EFICIENCIA EN LA PRESTACIÓN DE LOS SERVICIOS TALES COMO RECORRIDOS DE DETECCIÓN DE NECESIDADES DE SERVICIO, REVISIONES DE EQUIPOS, CAPACITACIONES Y ORIENTACIONES A LOS USUARIOS SOBRE LOS PROCEDIMIENTOS Y SERVICIOS RELACIONADOS CON RECURSOS EDUCATIVOS.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</si>
  <si>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CO1.REQ.5857104</t>
  </si>
  <si>
    <t>OAG-VAD-0627-2024</t>
  </si>
  <si>
    <t>https://community.secop.gov.co/Public/Tendering/OpportunityDetail/Index?noticeUID=CO1.NTC.5747637&amp;isFromPublicArea=True&amp;isModal=False</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</si>
  <si>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</si>
  <si>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CO1.REQ.5856387</t>
  </si>
  <si>
    <t>OAG-VAD-0626-2024</t>
  </si>
  <si>
    <t>https://community.secop.gov.co/Public/Tendering/OpportunityDetail/Index?noticeUID=CO1.NTC.5747171&amp;isFromPublicArea=True&amp;isModal=False</t>
  </si>
  <si>
    <t>LA PRESENTE ORDEN TIENE POR OBJETO: 1. APOYAR EN LA ORGANIZACIÓN DEL LABORATORIO ASIGNADO PARA LAS PRÁCTICAS Y SERVICIOS REQUERIDOS EN EL MISMO, DE CONFORMIDAD CON LA PROGRAMACIÓN DE LAS GUÍAS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</si>
  <si>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CO1.REQ.5856731</t>
  </si>
  <si>
    <t>OAG-VAD-0625-2024</t>
  </si>
  <si>
    <t>https://community.secop.gov.co/Public/Tendering/OpportunityDetail/Index?noticeUID=CO1.NTC.5722976</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</si>
  <si>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PARA LAS CUALES FUE CONTRATADA. 2. APOYAR EN LA ASESORÍA BÁSICA, OPORTUNA Y ADECUADA COMO APOYO A LAS ACTIVIDADES DE MEDICINA EN RELACIÓN A TÉCNICAS REHABILITADORAS QUE SE PRESCRIBAN A TODOS LOS MIEMBROS DE COMUNIDAD UNIVERSITARIA QUE LO SOLICITEN. 3. ASESORAR A LOS MIEMBROS DE LA COMUNIDAD UNIVERSITARIA QUE LO NECESITEN SOBRE PAUTAS DE MOVILIZACIONES Y LOS TRATAMIENTOS EN LOS QUE TENGAN INCIDENCIA LAS TÉCNICAS FISIOTERAPÉUTICAS SEGÚN SUGERENCIAS DEL MÉDICO. 4. APOYAR A LA DIRECCIÓN DE BIENESTAR UNIVERSITARIO EN EL FOMENTO AL INTERIOR DE LA COMUNIDAD UNIVERSITARIA, ACTIVIDADES DE PROMOCIÓN Y PREVENCIÓN QUE PERMITAN EVITAR ENFERMEDADES RELACIONADAS CON DIFICULTADES DE MOVILIZACIONES Y POSTURAS CORPORALES EN LOS AMBIENTES LABORALES. 5. DILIGENCIAR OPORTUNAMENTE LOS FORMATOS DEL PROCESO "BIENESTAR UNIVERSITARIO" DEL SISTEMA DE GESTIÓN DE CALIDAD. 6. PRESENTAR INFORMES MENSUALES AL COORDINADOR DEL ÁREA SOBRE LAS ACTIVIDADES DESARROLLADAS Y PLANTEADAS EN EL PLAN DE TRABAJO. EL INFORME DEBE TENER ANEXOS COMO SOPORTE. 7. ENTREGAR DE MANERA OPORTUNA Y BAJO SU RESPONSABILIDAD LOS INFORMES QUE SE LE SOLICITEN QUE SEAN DE SU COMPETENCIA PARA SER PRESENTADOS EN OTRAS DEPENDENCIAS. 8. APOYAR EN LA PARTICIPACIÓN EN EVENTOS DEPORTIVOS QUE PROGRAME LA UNIVERSIDAD DEL MAGDALENA EN LUGARES DIFERENTES A HABITUALES PARA LA REALIZACIÓN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</si>
  <si>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CO1.REQ.5832026</t>
  </si>
  <si>
    <t>OPSP-VAD-0619-2024</t>
  </si>
  <si>
    <t>https://community.secop.gov.co/Public/Tendering/OpportunityDetail/Index?noticeUID=CO1.NTC.5722494</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</si>
  <si>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</si>
  <si>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CO1.REQ.5831901</t>
  </si>
  <si>
    <t>OAG-VAD-0618-2024</t>
  </si>
  <si>
    <t>https://community.secop.gov.co/Public/Tendering/OpportunityDetail/Index?noticeUID=CO1.NTC.5722718</t>
  </si>
  <si>
    <t>LA PRESENTE ORDEN TIENE POR OBJETO: 1. APOYAR CON LOS REQUERIMIENTOS DE ESTUDIANTES Y DOCENTES QUE HAGAN USO DEL LIIC. 2. APOYAR EN LA EJECUCIÓN DE LOS ENSAYOS QUE SE REALIZAN EN EL LIIC PARA PRÁCTICAS ACADÉMICAS. 3. APOYAR CON LA OPERACIÓN DE EQUIPOS ESPECIALIZADOS DURANTE LAS PRÁCTICAS ACADÉMICAS, DE INVESTIGACIÓN Y EXTENSIÓN. 4. APOYAR EN LA ORGANIZACIÓN DE LOS ELEMENTOS Y MATERIALES DEL LABORATORIO. 5. APOYAR EN LA PREPARACIÓN DEL LABORATORIO PARA EL DESARROLLO DE LAS PRÁCTICAS Y SERVICIOS REQUERIDOS EN EL MISMO, DE ACUERDO CON LA PROGRAMACIÓN QUE SEA ESTABLECIDA. 6.  APOYAR EN LA ATENCIÓN DE LAS NECESIDADES DE LOS ESTUDIANTES DE LA MAESTRÍA EN INGENIERÍA. 7. REALIZAR LIMPIEZA Y MANTENIMIENTO GENERAL A LOS EQUIPOS DEL LABORATORIO. 8. APOYAR EN LA TOMA DE DATOS DE CAMPO EN LOS POZOS DE MONITOREO DE AGUA SUBTERRÁNEA.  9.  APOYAR EN LA ATENCIÓN PARA EL PRÉSTAMO DE EQUIPOS E INSUMOS DE TOPOGRAFÍA.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</si>
  <si>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CO1.REQ.5831259</t>
  </si>
  <si>
    <t>OAG-VAD-0617-2024</t>
  </si>
  <si>
    <t>https://community.secop.gov.co/Public/Tendering/OpportunityDetail/Index?noticeUID=CO1.NTC.5722324</t>
  </si>
  <si>
    <t>LA PRESENTE ORDEN TIENE POR OBJETO: 1. APOYAR AL GRUPO DE SERVICIOS GENERALES EN LA SUPERVISIÓN DE ESPACIOS FÍSICOS, 2. APOYAR AL GSG EN LA APERTURA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</si>
  <si>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CO1.REQ.5831314</t>
  </si>
  <si>
    <t>OAG-VAD-0616-2024</t>
  </si>
  <si>
    <t>https://community.secop.gov.co/Public/Tendering/OpportunityDetail/Index?noticeUID=CO1.NTC.5722205</t>
  </si>
  <si>
    <t>CO1.REQ.5830575</t>
  </si>
  <si>
    <t>OAG-VAD-0615-2024</t>
  </si>
  <si>
    <t>https://community.secop.gov.co/Public/Tendering/OpportunityDetail/Index?noticeUID=CO1.NTC.5721839</t>
  </si>
  <si>
    <t>VANESA ALEXANDRA BARRANCO EVILLA</t>
  </si>
  <si>
    <t>LA PRESENTE ORDEN TIENE POR OBJETO: 1. APOYAR LAS ACTIVIDADES ACADÉMICAS Y ORGANIZATIVAS QUE SE REALIZAN EN EL ÁREA DE LA ESTACIÓN PISCÍCOLA Y LA PLANTA DE PROCESAMIENTO DE PRODUCTOS PESQUEROS Y ALIMENTICIOS, EN LO REFERENTE A LA PREPARACIÓN DE ALIMENTO PARA CONSUMO HUMANO Y LA ALIMENTACIÓN A LOS DIFERENTES AGENTES DE LA BIOTA EXISTENTES EN LOS ESTANQUES CIRCULARES Y EN TIERRA UBICADOS EN LA UNIVERSIDAD DEL MAGDALENA. 2. APOYAR LA REALIZACIÓN DE BIOMETRÍA Y SEGUIMIENTO DE LOS PARÁMETROS FISICOQUÍMICOS REQUERIDOS EN LA ACTIVIDAD PISCÍCOLA DE LA ESTACIÓN PISCÍCOLA DE UBICADA EN LA UNIVERSIDAD DEL MAGDALENA. 3. APOYAR EN EL SEGUIMIENTO AL COMPORTAMIENTO Y BIENESTAR DE LOS PECES OBJETO DE ESTUDIO QUE TRIBUTAN TANTO A LOS PROYECTOS DE INTERÉS O DE ACTIVIDADES ACADÉMICAS. 4. APOYAR LAS ACTIVIDADES DE LA ESTACIÓN DE LOS ESTANQUES EN TIERRA Y CIRCULARES, Y MANTENIMIENTOS DE LOS BIOENSAYOS. 5. APOYAR EN EL DISEÑO DE ACTIVIDADES Y PLANES DE TRABAJO NECESARIOS EN LOS DIFERENTES BIOENSAYOS Y ACTIVIDADES EN LOS LABORATORIOS REQUERIDOS PARA EL BUEN FUNCIONAMIENTO DE LOS CURSOS ASOCIADOS A EL ÁREA DE ACUICULTURA QUE TRIBUTAN A LA ACADEMIA Y LA INVESTIGACIÓN. 6. APOYAR EN LA REALIZACIÓN DE LAS DIFERENTES FORMULACIONES DE LOS SUBPRODUCTOS DE LA PESCA. 7. APOYAR EN EL CONTROL DE LA CALIDAD NUTRICIONAL Y SANITARIA Y LAS BPM DE ALIMENTOS PARA CONSUMO HUMANO. 8. APOYAR LOS PROCESOS ACADÉMICO-ADMINISTRATIVOS DEL ÁREA DE ALIMENTO, EN EL MARCO DE APOYO A PRÁCTICAS ACADÉMICAS DE LABORATORIO Y DE EXTENSIÓN.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</si>
  <si>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CO1.REQ.5830602</t>
  </si>
  <si>
    <t>OAG-VAD-0614-2024</t>
  </si>
  <si>
    <t>https://community.secop.gov.co/Public/Tendering/OpportunityDetail/Index?noticeUID=CO1.NTC.5720581</t>
  </si>
  <si>
    <t>CO1.REQ.5829394</t>
  </si>
  <si>
    <t>OAG-VAD-0609-2024</t>
  </si>
  <si>
    <t>https://community.secop.gov.co/Public/Tendering/OpportunityDetail/Index?noticeUID=CO1.NTC.5720641</t>
  </si>
  <si>
    <t>CO1.REQ.5829094</t>
  </si>
  <si>
    <t>OAG-VAD-0608-2024</t>
  </si>
  <si>
    <t>https://community.secop.gov.co/Public/Tendering/OpportunityDetail/Index?noticeUID=CO1.NTC.5720518</t>
  </si>
  <si>
    <t>LA PRESENTE ORDEN TIENE POR OBJETO: 1. BRINDAR ORIENTACIÓN A LOS USUARIOS SOBRE EL ACCESO A LOS SERVICIOS DE BIBLIOTECA. 2. BRINDAR ASISTENCIA A LOS USUARIOS EN LA ELECCIÓN DE MATERIALES Y RECURSOS, ADAPTANDO LA AYUDA SEGÚN LAS NECESIDADES INDIVIDUALES DE CADA UNO. 3. APOYAR EN EL ACOMPAÑAMIENTO PERSONALIZADO A USUARIOS CON DISCAPACIDAD. 4. APOYAR A LOS USUARIOS EN EL PRÉSTAMO Y DEVOLUCIÓN DE MATERIALES BIBLIOGRÁFICOS. 5. APOYAR EN LA GESTIÓN DE PRÉSTAMO DE COMPUTADORES DE CONSULTA EN SALAS VIRTUALES. 6. APOYAR EN LA RESOLUCIÓN DE PROBLEMAS QUE PUEDAN SURGIR ENTRE LOS USUARIOS EN RELACIÓN CON EL USO DE LOS SERVICIOS O RECURSOS DE LA BIBLIOTECA. 7. APOYAR EN LA ORGANIZACIÓN DE COLECCIONES EN LAS ESTANTERÍAS PARA ASEGURAR SU ORDEN Y ACCESIBILIDAD Y APOYAR LAS JORNADAS DE INVENTARIOS. 8. APOYAR EN LA IDENTIFICACIÓN Y REPARACIÓN DE EJEMPLARES DETERIORADOS Y EN LA PREPARACIÓN DE MATERIALES ADQUIRIDOS POR COMPRA O DONACIÓN. 9. APOYAR EN LA PLANIFICACIÓN Y EJECUCIÓN DE EVENTOS CULTURALES. 10. APOYAR LA DIFUSIÓN DE SERVICIOS Y ACTIVIDADES DE LA BIBLIOTECA EN REDES SOCIALES. 11. APOYAR EN LA ELABORACIÓN DE INFORMES Y ESTADÍSTICAS. 12. APOYAR EN LA DIGITALIZACIÓN DE ARCHIVOS CORPES Y EN EL AUTOARCHIVO EN EL REPOSITORIO DIGITAL INSTITUCIONAL. 13. APOYAR EN LA SUPERVISIÓN DEL COMPORTAMIENTO DE LOS USUARIOS PARA MANTENER UN AMBIENTE DE ESTUDIO ADECUADO. 14. APOYAR EN EL SEGUIMIENTO DE RECURSOS BIBLIOGRÁFICOS PRESTADOS SIN DEVOLUCIÓN. 15. APOYAR LA CONSTRUCCIÓN DE CURSOS VIRTUALES OFRECIDOS POR LA BIBLIOTECA EN EL BLOQUE 10.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</si>
  <si>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CO1.REQ.5829069</t>
  </si>
  <si>
    <t>OAG-VAD-0607-2024</t>
  </si>
  <si>
    <t>https://community.secop.gov.co/Public/Tendering/OpportunityDetail/Index?noticeUID=CO1.NTC.5720081</t>
  </si>
  <si>
    <t>LA PRESENTE ORDEN TIENE POR OBJETO: 1. APOYAR A LA DIRECCIÓN DE DESARROLLO ESTUDIANTIL EN EL DISEÑO E IMPLEMENTACIÓN DE LAS  ESTRATEGIAS DE PROMOCIÓN DE LA PERMANENCIA Y PREVENCIÓN DE LA DESERCIÓN ESTUDIANTIL, A TRAVÉS DE TALLERES Y ATENCIONES INDIVIDUALES BUSCANDO GENERAR EN DICHA POBLACIÓN MEJORAR SU RENDIMIENTO ACADÉMICO. 2. APOYAR A LA DIRECCIÓN DE DESARROLLO ESTUDIANTIL EN EL  ACOMPAÑAMIENTO, SEGUIMIENTO Y MONITOREO A LOS ESTUDIANTES IDENTIFICADOS EN RIESGO DE  DESERCIÓN ESTUDIANTIL EN LA UNIVERSIDAD DEL MAGDALENA. 3. APOYAR A LA DIRECCIÓN DE DESARROLLO ESTUDIANTIL EN LAS ACTIVIDADES DE PROMOCIÓN Y PREVENCIÓN AL INTERIOR DE LA COMUNIDAD UNIVERSITARIA QUE CONCIENTICEN A INCORPORAR ESTILOS DE VIDA SALUDABLE. 4. APOYAR A LA DIRECCIÓN DE DESARROLLO ESTUDIANTIL EN LA ATENCIÓN BÁSICA, OPORTUNA Y ADECUADA EN CONSULTA COMO PSICÓLOGA A TODOS LOS MIEMBROS DE LA COMUNIDAD UNIVERSITARIA QUE LO SOLICITEN. 5. APOYAR EL DILIGENCIAMIENTO OPORTUNO DE TODOS LOS FORMATOS ESTABLECIDOS POR LA DIRECCIÓN DE DESARROLLO ESTUDIANTIL Y EN EL SISTEMA DE GESTIÓN DE LA CALIDAD PARA EL REGISTRO DE LAS ACTIVIDADES QUE SE REALICEN DESDE EL SERVICIO QUE SE ORIENTA. 6. PRESENTAR INFORMES SEMANALES Y MENSUALES AL COORDINADOR DEL ÁREA SOBRE LAS ACTIVIDADES DESARROLLADAS Y PLANTEADAS EN EL PLAN DE TRABAJO, PARA LA VERIFICACIÓN Y EL CUMPLIMIENTO DE LAS METAS PROPUESTAS. 7. ASESORAR A LA DIRECCIÓN DE DESARROLLO ESTUDIANTIL EN EL SISTEMA DE ANÁLISIS, SEGUIMIENTO Y EVALUACIÓN DE LA DESERCIÓN (SASED). 8. ASESORAR A LA DIRECCIÓN DE DESARROLLO ESTUDIANTIL EN LA APLICACIÓN DE PRUEBAS PSICOTÉCNICAS A ESTUDIANTES NUEVOS QUE INGRESARÁN EN LA VIGENCIA DE 2024-I. 9. ASESORAR A LA DIRECCIÓN DE DESARROLLO ESTUDIANTIL EN LA CONSTRUCCIÓN DE INFORMES MENSUALES DE LAS ACTIVIDADES DESARROLLADAS PARA LA PREVENCIÓN DE LA DESERCIÓN. 10. ASESORAR A LA DIRECCIÓN DE DESARROLLO ESTUDIANTIL EN LA PLANEACIÓN Y EJECUCIÓN DE ACTIVIDADES DE INDUCCIÓN DE LOS ESTUDIANTES QUE INGRESAN EN EL PRIMER SEMESTRE 2024-I. 11. REVISAR LOS INFORMES PSICOLÓGICOS DE LAS ENTREVISTAS DE ORIENTACIÓN VOCACIONAL DEL PROCESO DE ADMISIÓN DEL PROGRAMA “TALENTO MAGDALENA” PARA EL PERIODO ACADÉMICO 2024-I. 12. ASESORAR Y APOYAR A LA DIRECCIÓN DE DESARROLLO ESTUDIANTIL EN LA PLANEACIÓN Y ORGANIZACIÓN DE ESTRATEGIAS, CAMPAÑAS, ACTIVIDADES QUE SE REALICEN EN EL MARCO DE LAS ACCIONES QUE SE EJECUTAN PARA MITIGAR LA DESERCIÓN ESTUDIANTIL Y GRADUACIÓN OPORTUNA DE LOS ESTUDIANTES DE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</si>
  <si>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CO1.REQ.5829030</t>
  </si>
  <si>
    <t>OPSP-VAD-0606-2024</t>
  </si>
  <si>
    <t>https://community.secop.gov.co/Public/Tendering/OpportunityDetail/Index?noticeUID=CO1.NTC.5720038</t>
  </si>
  <si>
    <t>CO1.REQ.5828700</t>
  </si>
  <si>
    <t>OAG-VAD-0605-2024</t>
  </si>
  <si>
    <t>https://community.secop.gov.co/Public/Tendering/OpportunityDetail/Index?noticeUID=CO1.NTC.5720013</t>
  </si>
  <si>
    <t>CO1.REQ.5828733</t>
  </si>
  <si>
    <t>OAG-VAD-0604-2024</t>
  </si>
  <si>
    <t>https://community.secop.gov.co/Public/Tendering/OpportunityDetail/Index?noticeUID=CO1.NTC.5719740</t>
  </si>
  <si>
    <t>CO1.REQ.5828617</t>
  </si>
  <si>
    <t>OPSP-VAD-0603-2024</t>
  </si>
  <si>
    <t>https://community.secop.gov.co/Public/Tendering/OpportunityDetail/Index?noticeUID=CO1.NTC.5720508</t>
  </si>
  <si>
    <t>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 LA DIRECCIÓN DEL CENTRO EN EL DISEÑO DE ESTRUCTURAS DE COMUNICACIÓN ENTRE SISTEMAS DE INFORMACIÓN 5. APOYAR EN EL PROCESO DE OPTIMIZACIÓN DE SENTENCIAS SQL EN SQL SERVER 6. INCORPORAR ELEMENTOS DE DISEÑOS EXISTENTES EN LOS PRODUCTOS TECNÓLOGOS.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</si>
  <si>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CO1.REQ.5829067</t>
  </si>
  <si>
    <t>OPSP-VAD-0602-2024</t>
  </si>
  <si>
    <t>https://community.secop.gov.co/Public/Tendering/OpportunityDetail/Index?noticeUID=CO1.NTC.5720413</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</si>
  <si>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</si>
  <si>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CO1.REQ.5828879</t>
  </si>
  <si>
    <t>OAG-VAD-0601-2024</t>
  </si>
  <si>
    <t>https://community.secop.gov.co/Public/Tendering/OpportunityDetail/Index?noticeUID=CO1.NTC.5719877</t>
  </si>
  <si>
    <t>LA PRESENTE ORDEN TIENE POR OBJETO: 1. APOYAR LA COORDINACIÓN DE LAS ACTIVIDADES ASOCIADAS A LA TRANSMISIÓN DE EVENTOS DENTRO DE LOS AUDITORIOS DEL EDIFICIO MAR CARIBE Y LAS SALAS ESPECIALIZADAS. 2. APOYAR EL MANTENIMIENTO DEL ESTADO FUNCIONAL DE LAS HERRAMIENTAS MULTIMEDIALES QUE DAN SOPORTE A LAS TRANSMISIONES DE EVENTOS DURANTE EL USO DE LOS AUDITORIOS. 3. APOYAR EN EL SOPORTE Y LA CONFIGURACIÓN DE LOS EQUIPOS MULTIMEDIALES (ATRIL PILOT Y SISTEMA DE AUTOMATIZACIÓN) CON QUE CUENTAN LOS AUDITORIOS. 4. APOYAR EN LA ACTUALIZACIÓN DEL REGISTRO DE EVENTOS Y RESPONSABLES DEL MAL USO DE LAS HERRAMIENTAS Y REPORTAR SU MAL DESEMPEÑO ANTE EL SUPERVISOR. 5. APOYAR LA CORRECTA OPERACIÓN DEL SOFTWARE, HARDWARE Y DEMÁS DOTACIÓN QUE COMPLEMENTA LA OPERACIÓN DE LOS AUDITORIOS Y SUMINISTRAR LA INFORMACIÓN QUE PERMITA LA CORRECTA Y OPORTUNA GESTIÓN DE SU MANTENIMIENTO. 6. APOYAR EN LA ASISTENCIA A EXPOSITORES DURANTE LOS EVENTOS QUE SE DESARROLLAN EN LOS AUDITORIOS 7. APOYAR EN LA ATENCIÓN Y LA OPORTUNA RESPUESTA A LAS INQUIETUDES O SOLICITUDES DE LOS USUARIOS MIENTRAS SE PRESTAN LOS SERVICIOS. 8. APOYAR CON LA INFORMACIÓN AL SUPERVISOR DE CUALQUIER NOVEDAD QUE SE PRESENTE CON LOS EQUIPOS CUANDO SE PRESTEN LOS SERVICIOS. 9. HACER RECOMENDACIONES A LOS USUARIOS SOBRE EL USO ESPECIAL QUE DEBE DARSE A LOS RECURSOS, YA SEA A TRAVÉS DE INSTRUCTIVOS, CAPACITACIONES O DIRECTAMENTE EN EL MOMENTO DEL PRÉSTAMO. 10. REALIZAR CAPACITACIONES A LOS USUARIOS EN EL MANEJO DE LAS AYUDAS MULTIMEDIALES DEL AUDITORIO. 11. APOYAR LA DISPOSICIÓN DE LOS RECURSOS PARA GARANTIZAR EL CUMPLIMIENTO DE LA PROGRAMACIÓN QUE DESDE LA PLATAFORMA SIARE SE ESTABLEZCA PARA EL USO DE LOS ESPACIOS. 12. APOYAR LA REALIZACIÓN DE EVALUACIÓN A LOS USUARIOS FRENTE AL PRÉSTAMO DEL RECURSO AUDITORIO SU DOTACIÓN Y ESPACIO. 13. APOYAR LA RECOLECCIÓN DE INFORMACIÓN DE SATISFACCIÓN DEL SERVICIO.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</si>
  <si>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CO1.REQ.5828690</t>
  </si>
  <si>
    <t>OAG-VAD-0600-2024</t>
  </si>
  <si>
    <t>https://community.secop.gov.co/Public/Tendering/OpportunityDetail/Index?noticeUID=CO1.NTC.5719952</t>
  </si>
  <si>
    <t>CO1.REQ.5828654</t>
  </si>
  <si>
    <t>OAG-VAD-0599-2024</t>
  </si>
  <si>
    <t>https://community.secop.gov.co/Public/Tendering/OpportunityDetail/Index?noticeUID=CO1.NTC.5720707</t>
  </si>
  <si>
    <t>ANDRES FELIPE ROJAS DODINO</t>
  </si>
  <si>
    <t>LA PRESENTE ORDEN TIENE POR OBJETO: 1. APOYAR EN EL DESARROLLO DE LA ESTRATEGIA DE COMUNICACIÓN DE LA DIRECCIÓN DE BIENESTAR UNIVERSITARIO. 2. APOYAR LA COORDINACIÓN DE LAS ACCIONES LLEVADAS A CABO PARA LA DIFUSIÓN DE LOS SERVICIOS DE LA DEPENDENCIA. 3. PRESENTAR INFORMES DE LA GESTIÓN REALIZADA A TRAVÉS DE LOS CANALES INSTITUCIONALES Y LAS REDES SOCIALES DE LA DEPENDENCIA. 4. ASESORAR Y REVISAR LAS PIEZAS GRÁFICAS Y AUDIOVISUALES QUE SEAN CREADAS DESDE LA DIRECCIÓN DE BIENESTAR UNIVERSITARIO. 5. APOYAR EN LA ADMINISTRACIÓN DE LAS REDES SOCIALES DE LA DIRECCIÓN DE BIENESTAR UNIVERSITARIO. 6. ENTREGAR DE MANERA OPORTUNA INFORMES, CON SOPORTES ESTADÍSTICOS.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</si>
  <si>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CO1.REQ.5829274</t>
  </si>
  <si>
    <t>OPSP-VAD-0598-2024</t>
  </si>
  <si>
    <t>https://community.secop.gov.co/Public/Tendering/OpportunityDetail/Index?noticeUID=CO1.NTC.5719751</t>
  </si>
  <si>
    <t>LA PRESENTE ORDEN TIENE POR OBJETO: 1. PRESENTAR PLAN DE TRABAJO DE ACTIVIDADES A DESARROLLAR, DETALLANDO OBJETIVOS, FECHAS, METODOLOGÍA, METAS, INDICADORES ACORDES CON LAS NECESIDADES DE LAS COMUNIDADES INDÍGENAS Y GRUPOS ÉTNICOS QUE HACEN PARTE DE LA INSTITUCIÓN 2. APOYAR Y ASESORAR LA IMPLEMENTACIÓN DE ESTRATEGIAS DE PROMOCIÓN DE LOS SERVICIOS Y ACTIVIDADES DE BIENESTAR UNIVERSITARIO CON LAS COMUNIDADES INDÍGENAS Y GRUPOS ÉTNICOS DE LA UNIVERSIDAD DEL MAGDALENA. 3.APOYAR Y ASESORAR LA PROMOCIÓN DE PROGRAMAS DE CAPACITACIÓN QUE CONSISTE EN LA PRESERVACIÓN DE SU CULTURA ÉTNICA Y ANCESTRAL Y LA REPRESENTACIÓN DE LAS MISMAS. 4. APOYAR Y ASESORAR LAS RUTAS DE ATENCIÓN, ACOMPAÑAMIENTO Y SENSIBILIZACIÓN HACIA LA COMUNIDAD UNIVERSITARIA QUE PERMITA MEJORAR LA INCLUSIÓN, PERMANENCIA Y CONVIVENCIA DE LAS COMUNIDADES INDÍGENAS Y GRUPOS ÉTNICOS. 5. APOYAR LAS ACTIVIDADES LIDERADAS POR EL COORDINADOR DE ÁREA, EN EL CUMPLIMIENTO DE METAS DEFINIDAS EN EL PLAN DE ACCIÓN Y PLAN DE DESARROLLO INSTITUCIONAL EN RELACIÓN A LA ATENCIÓN DE LAS COMUNIDADES INDÍGENAS. 6. ENTREGAR DE MANERA OPORTUNA Y BAJO SU RESPONSABILIDAD LOS INFORMES QUE SE LE SOLICITEN PARA SER PRESENTADOS EN OTRAS DEPENDENCIAS. 7. DILIGENCIAR OPORTUNAMENTE TODOS LOS FORMATOS ESTABLECIDOS POR BIENESTAR UNIVERSITARIO EN EL SISTEMA DE GESTIÓN DE LA CALIDAD Y OTROS PROCESOS, PARA EL REGISTRO DE TODAS LAS ACTIVIDADES QUE SE REALICEN.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</si>
  <si>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CO1.REQ.5828629</t>
  </si>
  <si>
    <t>OAG-VAD-0597-2024</t>
  </si>
  <si>
    <t>https://community.secop.gov.co/Public/Tendering/OpportunityDetail/Index?noticeUID=CO1.NTC.5719479</t>
  </si>
  <si>
    <t>CARMEN CECILIA TOLOZA GUERRERO</t>
  </si>
  <si>
    <t>LA PRESENTE ORDEN TIENE POR OBJETO: 1. APOYAR LA ADMINISTRACIÓN Y ACTUALIZACIÓN DEL SITIO WEB DEL GRUPO DE FACTURACIÓN, CRÉDITO Y CARTERA. 2. APOYAR LA ADMINISTRACIÓN Y ACTUALIZACIÓN DEL SISTEMA DE INFORMACIÓN DE CRÉDITOS ANTERIORES AL 2015-II. 3. REALIZAR DIARIAMENTE LOS BACKUPS DE LA BASE DE DATOS DE CRÉDITOS. 4. GENERAR REPORTES MENSUALES PARA LOS DIFERENTES INFORMES QUE SE REQUIERAN DEL GRUPO DE FACTURACIÓN, CRÉDITO Y CARTERA. 5. DEPURAR LA BASE DE DATOS DE CRÉDITOS. 6. DESARROLLAR E IMPLEMENTAR TECNOLOGÍAS DE INFORMACIÓN TENDIENTES A LA RECUPERACIÓN DE CARTERA. 7. APOYAR EN LA APLIACCIÓN DE ENCUESTAS DE SATISFACCIÓN.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</si>
  <si>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CO1.REQ.5828413</t>
  </si>
  <si>
    <t>OPSP-VAD-0596-2024</t>
  </si>
  <si>
    <t>https://community.secop.gov.co/Public/Tendering/OpportunityDetail/Index?noticeUID=CO1.NTC.5712234</t>
  </si>
  <si>
    <t>LA PRESENTE ORDEN TIENE POR OBJETO: 1. PRESTAR ASESORÍA Y APOYAR EN LA REVISIÓN DE LOS DOCUMENTOS PRECONTRACTUALES Y CONTRACTUALES QUE LE SEAN TRASLADADOS DE LOS PROCESOS DE CONTRATACIÓN ADELANTADOS POR LA DIRECCIÓN ADMINISTRATIVA. 2. APOYAR LA REVISIÓN EN LA PLATAFORMA DEL GEDOCO DE LOS DOCUMENTOS PRECONTRACTUALES NECESARIOS PARA LA ELABORACIÓN DE ÓRDENES DE SERVICIOS PROFESIONALES Y DE APOYO A LA GESTIÓN QUE REQUIERA LA VICERRECTORÍA ADMINISTRATIVA. 3. PROYECTAR RESPUESTAS A LAS PETICIONES QUE LE SEAN TRASLADADAS DESDE LA DIRECCIÓN ADMINISTRATIVA, CON EL FIN QUE LAS MISMAS SE RESUELVAN DENTRO DE LOS PLAZOS Y/O TÉRMINOS ESTABLECIDOS EN LA LEY. 4. PROYECTAR Y APOYAR EN LA REVISIÓN DE MINUTAS DE ÓRDENES, CONTRATOS, CONVENIOS, PROCESOS DE CONVOCATORIAS, TÉRMINOS DE REFERENCIA, ACTAS DE TERMINACIÓN Y LIQUIDACIÓN DE LA DIRECCIÓN ADMINISTRATIVA Y LA VICERRECTORÍA ADMINISTRATIVA. 5. ASESORAR Y APOYAR EL PROCESO DE REVISIÓN DE GARANTÍAS CONTRACTUALES PARA APROBACIÓN POR PARTE DEL ORDENADOR DEL GASTO DE LA DIRECCIÓN ADMINISTRATIVA Y VICERRECTORÍA ADMINISTRATIVA. 6. APOYAR EN EL CARGUE Y ACTUALIZACIÓN DE LA INFORMACIÓN PRECONTRACTUAL, CONTRACTUAL Y POSTCONTRACTUAL DE LAS ÓRDENES DE SERVICIOS PROFESIONALES Y DE APOYO A LA GESTIÓN QUE SUSCRIBA LA VICERRECTORÍA ADMINISTRATIVA Y LA DIRECCIÓN ADMINISTRATIVA EN LA PLATAFORMA SIA OBSERVA DE LA AUDITORA GENERAL DE LA REPÚBLICA. 7. APOYAR EN LA REVISIÓN DE LA INFORMACIÓN CONTRACTUAL CARGADA EN LAS PLATAFORMAS DEL SIA OBSERVA AUDITORÍA, SIGEP II SECOP I Y II. 8. APOYAR Y ASESORAR EN LOS TEMAS JURÍDICOS DE LA DIRECCIÓN ADMINISTRATIVA, Y SUS GRUPOS ADSCRITOS. TENIENDO EN CUENTA LAS NECESIDADES QUE SE PRESENTEN EN LA PRESTACIÓN DEL SERVICIO, EN LOS TEMAS CONTRACTUALES Y REQUERIMIENTOS JURÍDICOS SOLICITADOS. 9. PROYECTAR LOS ACTOS ADMINISTRATIVOS REQUERIDOS POR LA DIRECCIÓN ADMINISTRATIVA. 10.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</si>
  <si>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CO1.REQ.5820927</t>
  </si>
  <si>
    <t>OPSP-VAD-0585-2024</t>
  </si>
  <si>
    <t>https://community.secop.gov.co/Public/Tendering/OpportunityDetail/Index?noticeUID=CO1.NTC.5711979</t>
  </si>
  <si>
    <t>LA PRESENTE ORDEN TIENE POR OBJETO: 1. APOYAR AL GRUPO DE SERVICIOS GENERALES EN LA SUPERVISIÓN  DE ESPACIOS FÍSICOS, 2. APOYAR AL GSG EN LA APERTURA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</si>
  <si>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CO1.REQ.5820773</t>
  </si>
  <si>
    <t>OAG-VAD-0584-2024</t>
  </si>
  <si>
    <t>https://community.secop.gov.co/Public/Tendering/OpportunityDetail/Index?noticeUID=CO1.NTC.5711940</t>
  </si>
  <si>
    <t>CO1.REQ.5820573</t>
  </si>
  <si>
    <t>OAG-VAD-0583-2024</t>
  </si>
  <si>
    <t>https://community.secop.gov.co/Public/Tendering/OpportunityDetail/Index?noticeUID=CO1.NTC.5711555</t>
  </si>
  <si>
    <t>CO1.REQ.5820530</t>
  </si>
  <si>
    <t>OAG-VAD-0582-2024</t>
  </si>
  <si>
    <t>https://community.secop.gov.co/Public/Tendering/OpportunityDetail/Index?noticeUID=CO1.NTC.5711373</t>
  </si>
  <si>
    <t>CO1.REQ.5820210</t>
  </si>
  <si>
    <t>OAG-VAD-0581-2024</t>
  </si>
  <si>
    <t>https://community.secop.gov.co/Public/Tendering/OpportunityDetail/Index?noticeUID=CO1.NTC.5711464</t>
  </si>
  <si>
    <t>CO1.REQ.5820229</t>
  </si>
  <si>
    <t>OAG-VAD-0580-2024</t>
  </si>
  <si>
    <t>https://community.secop.gov.co/Public/Tendering/OpportunityDetail/Index?noticeUID=CO1.NTC.5711439</t>
  </si>
  <si>
    <t>CO1.REQ.5819978</t>
  </si>
  <si>
    <t>OAG-VAD-0579-2024</t>
  </si>
  <si>
    <t>https://community.secop.gov.co/Public/Tendering/OpportunityDetail/Index?noticeUID=CO1.NTC.5711269</t>
  </si>
  <si>
    <t>CO1.REQ.5819688</t>
  </si>
  <si>
    <t>OAG-VAD-0578-2024</t>
  </si>
  <si>
    <t>https://community.secop.gov.co/Public/Tendering/OpportunityDetail/Index?noticeUID=CO1.NTC.5710873</t>
  </si>
  <si>
    <t>CO1.REQ.5819569</t>
  </si>
  <si>
    <t>OAG-VAD-0577-2024</t>
  </si>
  <si>
    <t>https://community.secop.gov.co/Public/Tendering/OpportunityDetail/Index?noticeUID=CO1.NTC.5716528</t>
  </si>
  <si>
    <t>LA PRESENTE ORDEN TIENE POR OBJETO: 1. APOYAR EN LAS ACTIVIDADES DE EJECUCIÓN DEL PLAN INSTITUCIONAL DE CAPACITACIÓN Y EL PLAN ESTRATÉGICO DE TALENTO HUMANO. 2. APOYAR EN LA LOGÍSTICA, COORDINACIÓN Y DESARROLLO DE CAPACITACIONES VIRTUALES Y PRESENCIALES Y EVENTOS ORGANIZADOS POR LA DIRECCIÓN DE TALENTO HUMANO. 3. APOYAR EN EL MANEJO DE LAS HERRAMIENTAS VIRTUALES DISPONIBLES EN LA PLATAFORMA DE LA UNIVERSIDAD, PARA EL DESARROLLO DE LAS CAPACITACIONES. 4. APOYAR CON EL LEVANTAMIENTO DE INFORMACIÓN, SEGUIMIENTO, TABULACIÓN, CONSOLIDACIÓN DE LA BASE DE DATOS, Y ESTADÍSTICAS DE CAPACITACIÓN Y ACTUALIZACIÓN DEL REPOSITORIO DE CAPACITACIÓN. 5. APOYAR EN EL MANEJO DE LAS HERRAMIENTAS VIRTUALES DISPONIBLES EN LA PLATAFORMA DE LA UNIVERSIDAD, PARA EL DESARROLLO DE LAS CAPACITACIONES. 6. APOYAR EN EL BUEN MANEJO DEL ARCHIVO Y ESCÁNER DE LAS RESOLUCIONES Y ACTAS DE POSESIÓN DE TALENTO HUMANO, ACORDE A LOS LINEAMIENTOS DEL GRUPO DE GESTIÓN DOCUMENTAL. 7.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</si>
  <si>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CO1.REQ.5824619</t>
  </si>
  <si>
    <t>OPSP-VAD-0576-2024</t>
  </si>
  <si>
    <t>https://community.secop.gov.co/Public/Tendering/OpportunityDetail/Index?noticeUID=CO1.NTC.5716457</t>
  </si>
  <si>
    <t>LA PRESENTE ORDEN TIENE POR OBJETO: 1. APOYAR EN EL DESARROLLO DE ACTIVIDADES DEL SISTEMA DE SEGURIDAD Y SALUD EN EL TRABAJO EN MATERIA DE MEDICINA LABORAL. 2. APOYAR EN LA ELABORACIÓN DEL DIAGNÓSTICO DE LAS CONDICIONES DE SALUD DE LOS EMPLEADOS DE LA UNIVERSIDAD. 3. APOYAR EN LA ELABORACIÓN DEL PROFESIOGRAMA Y RECOMENDACIÓN DE LOS EXÁMENES MÉDICOS LABORALES A REALIZAR Y PRUEBAS COMPLEMENTARIAS. 4. APOYAR EN LA REALIZACIÓN Y SEGUIMIENTO A LAS CONDICIONES O ESTADO DE SALUD DE LOS EMPLEADOS DE LA UNIVERSIDAD. 5. PRESTAR ASESORÍA EN LOS CASOS DE CALIFICACIÓN DE ORIGEN DE LAS ENFERMEDADES LABORALES. 6. ANALIZAR Y CLASIFICAR LOS RIESGOS POTENCIALES PARA LA SALUD DE LOS EMPLEADOS DE LA UNIVERSIDAD. 7. APOYAR AL COPASST DE LA UNIVERSIDAD EN LA ASESORÍA EN EL DESARROLLO DEL PLAN DE PREVENCIÓN DE RIESGOS LABORALES. 8. APOYAR EN LA INVESTIGACIÓN DE ACCIDENTES LABORALES. 9. APOYAR EN LA DEFINICIÓN Y PUESTA EN MARCHA DE LOS PROGRAMAS DE EDUCACIÓN EN MATERIA DE MEDICINA PREVENTIVA DIRIGIDA A LOS EMPLEADOS DE LA UNIVERSIDAD. 10. BRINDAR ATENCIÓN EN CONSULTA DE MEDICINA LABORAL, CONFORME A LAS ACTIVIDADES DEL SISTEMA DE GESTIÓN DE SST DE LA UNIVERSIDAD. 11. APOYAR EN LA SENSIBILIZACIÓN Y SOCIALIZACIÓN DE LOS PROGRAMAS, PLANES Y PROYECTOS ESTABLECIDOS EN LA UNIVERSIDAD EN MATERIA DE SEGURIDAD Y SALUD EN EL TRABAJO. 12. PRESENTAR INFORMES A LA DIRECCIÓN DE TALENTO HUMANO Y AL GRUPO INTERNO DE SEGURIDAD Y SALUD EN EL TRABAJO, CONFORME A LAS ACTIVIDADES DESARROLLADAS EN MATERIA DE PREVENCIÓN Y PROMOCIÓN DE LOS PROGRAMAS DE LOS CUALES ES APOYO, DE ACUERDO A LO ESTABLECIDO EN EL OBJETO DE LA ORDEN. 13. REALIZAR CAPACITACIÓN EN TEMAS DE MEDICINA LABORAL A LOS EMPLEADOS DE LA UNIVERSIDAD EN LAS ÁREAS DONDE SE REQUIERA.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</si>
  <si>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CO1.REQ.5824265</t>
  </si>
  <si>
    <t>OPSP-VAD-0575-2024</t>
  </si>
  <si>
    <t>https://community.secop.gov.co/Public/Tendering/OpportunityDetail/Index?noticeUID=CO1.NTC.5708172</t>
  </si>
  <si>
    <t>LA PRESENTE ORDEN TIENE POR OBJETO: 1. APOYAR EN LA ATENCIÓN A LAS SOLICITUDES DE PRÁCTICAS DE LOS ESTUDIANTES INTERESADOS. 2. APOYAR EN LA NOTIFICACIÓN DE LA APROBACIÓN DE ACTIVIDADES DE PRÁCTICAS APROBADAS POR LOS PROGRAMAS Y SOLICITAR LOS DOCUMENTOS PARA LA LEGALIZACIÓN DE PRÁCTICAS. 3. APOYAR EN LA REMISIÓN DE LOS DOCUMENTOS REQUERIDOS PARA LA LEGALIZACIÓN A LA DIRECCIÓN DE PRÁCTICAS. 4. APOYAR EN LA NOTIFICACIÓN DE LA LEGALIZACIÓN DE PRÁCTICAS A LOS ESTUDIANTES, MONITOR DE PRÁCTICA Y EMPRESAS. 5. APOYAR EN EL SEGUIMIENTO EVALUATIVO DE LOS ESTUDIANTES EN PRÁCTICAS POR PARTE DE LOS TUTORES Y REMITIR FORMATOS EVALUATIVOS DILIGENCIADOS. 6. APOYAR EN LOS PROCESOS DE PRÁCTICAS EN LA PLATAFORMA GEDOPRAC. 7. APOYAR EN EL DILIGENCIAMIENTO Y ACTUALIZACIÓN DE LA MATRIZ DE PRÁCTICAS, 8. APOYAR EN LA ELABORACIÓN, PRESENTACIÓN Y ACTUALIZACIÓN DE LOS INFORMES DE LA DIRECCIÓN DE PRÁCTICAS PROFESIONALES PARA LA ACREDITACIÓN DE LOS PROGRAMAS Y LA ACREDITACIÓN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</si>
  <si>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CO1.REQ.5817037</t>
  </si>
  <si>
    <t>OPSP-VAD-0532-2024</t>
  </si>
  <si>
    <t>https://community.secop.gov.co/Public/Tendering/OpportunityDetail/Index?noticeUID=CO1.NTC.5707837</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</si>
  <si>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</si>
  <si>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CO1.REQ.5816717</t>
  </si>
  <si>
    <t>OAG-VAD-0531-2024</t>
  </si>
  <si>
    <t>https://community.secop.gov.co/Public/Tendering/OpportunityDetail/Index?noticeUID=CO1.NTC.5707543</t>
  </si>
  <si>
    <t>MAYRA ALEJANDRA MENDOZA HERNANDEZ</t>
  </si>
  <si>
    <t>LA PRESENTE ORDEN TIENE POR OBJETO: 1. APOYAR EN LA EVALUACIÓN DEL DESEMPEÑO DE LOS ASESORES ASIGNADOS AL PROYECTO “PROGRAMA DE ATENCIÓN PSICOLÓGICA (PAP)”. 2. APOYAR EN LA VERIFICACIÓN DEL CUMPLIMIENTO DE OBJETIVOS PLANTEADOS EN EL PROGRAMA DE ATENCIÓN PSICOLÓGICA A NIVEL DE EXTENSIÓN Y PROYECCIÓN DE LOS SERVICIOS HACIA LA COMUNIDAD ACADÉMICA Y DE INFLUENCIA DE LA UNIVERSIDAD DEL MAGDALENA. 3. APOYAR LA COORDINACIÓN DE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APOYAR LAS ACTIVIDADES DE SEGUIMIENTO A LOS ESTUDIANTES DE PRÁCTICAS ASIGNADOS AL PROGRAMA DE ATENCIÓN PSICOLOGICA, ACORDE CON LO ESTABLECIDO EN EL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APOYAR EL CUMPLIMIENTO DE LAS ORIENTACIONES DE LA UNIVERSIDAD EN ASPECTOS RELACIONADOS CON PLANES CURRICULARES, ESTRATEGIAS PEDAGÓGICAS Y DE EVALUACIÓN FORMATIVA (DECRETO 780 DE 2016, PARTE 7, CAPÍTULO 1, ARTÍCULO 2.7.1.1.17 PARÁGRAFO 2). 10. VERIFICAR QUE LOS PROCESOS Y MANUALES ORGANIZACIONALES DEL PROGRAMA QUE EXISTEN SE CUMPLAN.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</si>
  <si>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CO1.REQ.5816282</t>
  </si>
  <si>
    <t>OPSP-VAD-0530-2024</t>
  </si>
  <si>
    <t>https://community.secop.gov.co/Public/Tendering/OpportunityDetail/Index?noticeUID=CO1.NTC.5707504</t>
  </si>
  <si>
    <t>LA PRESENTE ORDEN TIENE POR OBJETO: 1. DESARROLLAR ACTIVIDADES DE DIAGNÓSTICO, EVALUACIÓN, INTERVENCIÓN CLÍNICA PARA NIÑOS, ADOLESCENTES Y ADULTOS QUE DESDE SU ÁREA REQUIERA EL PROGRAMA. 2. APOYAR LAS JORNADAS DE SALUD Y LOS PROYECTOS DE INVESTIGACIÓN DESARROLLADOS DESDE EL PAP. 3. APOYAR LAS ACTIVIDADES DE SEGUIMIENTO A LOS ESTUDIANTES DE PRÁCTICAS ASIGNADOS AL PROGRAMA DE ATENCIÓN PSICOLÓGICA, ACORDE CON LO ESTABLECIDO EN EL DECRETO 780 DE 2016, PARTE 7, CAPÍTULO 1, CAPÍTULO ARTÍCULO 2.7.1.1.13. 4.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PARÁGRAFO 2).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</si>
  <si>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CO1.REQ.5815881</t>
  </si>
  <si>
    <t>OPSP-VAD-0529-2024</t>
  </si>
  <si>
    <t>https://community.secop.gov.co/Public/Tendering/OpportunityDetail/Index?noticeUID=CO1.NTC.5708147</t>
  </si>
  <si>
    <t>VIVIAN BAUTE ZULUAGA</t>
  </si>
  <si>
    <t>CO1.REQ.5816842</t>
  </si>
  <si>
    <t>OPSP-VAD-0528-2024</t>
  </si>
  <si>
    <t>https://community.secop.gov.co/Public/Tendering/OpportunityDetail/Index?noticeUID=CO1.NTC.5707118</t>
  </si>
  <si>
    <t>CO1.REQ.5815711</t>
  </si>
  <si>
    <t>OPSP-VAD-0527-2024</t>
  </si>
  <si>
    <t>https://community.secop.gov.co/Public/Tendering/OpportunityDetail/Index?noticeUID=CO1.NTC.5708003</t>
  </si>
  <si>
    <t>CO1.REQ.5816535</t>
  </si>
  <si>
    <t>OPSP-VAD-0526-2024</t>
  </si>
  <si>
    <t>https://community.secop.gov.co/Public/Tendering/OpportunityDetail/Index?noticeUID=CO1.NTC.5707366</t>
  </si>
  <si>
    <t>MARIA JOSE RAMOS JIMÉNEZ</t>
  </si>
  <si>
    <t>LA PRESENTE ORDEN TIENE POR OBJETO: 1. APOYAR EN LAS ACTIVIDADES DE ATENCIÓN INDIVIDUAL QUE DESDE SU ÁREA REQUIERA EL PROGRAMA. 2. APOYAR LAS JORNADAS DE SALUD Y LOS PROYECTOS DE INVESTIGACIÓN DESARROLLADOS DESDE EL PAP. 3. APOYAR LA IMPLEMENTACIÓN DE ESTRATEGIAS DE PREVENCIÓN DESDE EL ÁREA JURÍDICA EN LOS ESCENARIOS ACADÉMICOS Y COMUNIDAD EN GENERAL. 4. APOYAR LAS ACTIVIDADES DE SEGUIMIENTO A LOS ESTUDIANTES DE PRÁCTICAS ASIGNADOS AL PROGRAMA DE ATENCIÓN PSICOLÓGICA, ACORDE CON LO ESTABLECIDO EN EL DECRETO 780 DE 2016, PARTE 7, CAPÍTULO 1, ARTÍCULO 2.7.1.1.13. 4.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PARRÁGRAFO 2).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</si>
  <si>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CO1.REQ.5816087</t>
  </si>
  <si>
    <t>OPSP-VAD-0525-2024</t>
  </si>
  <si>
    <t>https://community.secop.gov.co/Public/Tendering/OpportunityDetail/Index?noticeUID=CO1.NTC.5707147</t>
  </si>
  <si>
    <t>ALFONSO MIRANDA PAZ</t>
  </si>
  <si>
    <t>LA PRESENTE ORDEN TIENE POR OBJETO: 1. DESARROLLAR ACTIVIDADES DE DIAGNÓSTICO, EVALUACIÓN, INTERVENCIÓN CLÍNICA PARA NIÑOS, ADOLESCENTES Y ADULTOS QUE DESDE SU ÁREA PROFESIONAL REQUIERA EL PROGRAMA. 2. APOYAR LAS JORNADAS DE SALUD Y LOS PROYECTOS DE INVESTIGACIÓN DESARROLLADOS DESDE EL PAP. 3. APOYAR LAS ACTIVIDADES DE SEGUIMIENTO A LOS ESTUDIANTES DE PRÁCTICAS ASIGNADOS AL PROGRAMA DE ATENCIÓN PSICOLÓGICA, ACORDE CON LO ESTABLECIDO EN EL DECRETO 780 DE 2016, PARTE 7, CAPÍTULO 1, ARTÍCULO 2.7.1.1.13. 4.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PARÁGRAFO 2).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</si>
  <si>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CO1.REQ.5815683</t>
  </si>
  <si>
    <t>OPSP-VAD-0524-2024</t>
  </si>
  <si>
    <t>https://community.secop.gov.co/Public/Tendering/OpportunityDetail/Index?noticeUID=CO1.NTC.5706917</t>
  </si>
  <si>
    <t>LA PRESENTE ORDEN TIENE POR OBJETO: 1. APOYAR AL GRUPO DE SERVICIOS GENERALES EN LA SUPERVISIÓN DE ESPACIOS FÍSICOS, 2. APOYAR AL GSG EN LA APERTURA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</si>
  <si>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CO1.REQ.5815497</t>
  </si>
  <si>
    <t>OAG-VAD-0523-2024</t>
  </si>
  <si>
    <t>https://community.secop.gov.co/Public/Tendering/OpportunityDetail/Index?noticeUID=CO1.NTC.5706662</t>
  </si>
  <si>
    <t>CO1.REQ.5815356</t>
  </si>
  <si>
    <t>OAG-VAD-0522-2024</t>
  </si>
  <si>
    <t>https://community.secop.gov.co/Public/Tendering/OpportunityDetail/Index?noticeUID=CO1.NTC.5706434</t>
  </si>
  <si>
    <t>ANA ISABEL DE LOS RIOS ANDRADE</t>
  </si>
  <si>
    <t>LA PRESENTE ORDEN TIENE POR OBJETO: 1. PRESTAR ASESORÍA Y APOYAR EN LA REVISIÓN DE LOS DOCUMENTOS PRECONTRACTUALES Y CONTRACTUALES QUE LE SEAN TRASLADADOS DE LOS PROCESOS DE CONTRATACIÓN ADELANTADOS POR UNIMAGDALENA. 2. APOYAR LA REVISIÓN EN LA PLATAFORMA DEL GEDOCO DE LOS DOCUMENTOS PRECONTRACTUALES NECESARIOS PARA LA ELABORACIÓN DE ÓRDENES DE SERVICIOS PROFESIONALES Y DE APOYO A LA GESTIÓN QUE REQUIERA LA VICERRECTORÍA ADMINISTRATIVA. 3. APOYAR LA REVISIÓN DE LOS FORMATOS DE RECIBIDO A SATISFACCIÓN Y DEMÁS DOCUMENTOS PARA LIQUIDACIÓN DE HONORARIOS DE ÓRDENES DE PRESTACIÓN DE SERVICIOS PROFESIONALES Y DE APOYO A LA GESTIÓN. 4. PROYECTAR RESPUESTAS A LAS PETICIONES QUE LE SEAN TRASLADADAS, CON EL FIN QUE LAS MISMAS SE RESUELVAN DENTRO DE LOS PLAZOS Y/O TÉRMINOS ESTABLECIDOS EN LA LEY. 5. PROYECTAR Y APOYAR EN LA REVISIÓN DE MINUTAS DE CONTRATOS, CONVENIOS, PROCESOS DE CONVOCATORIAS, TÉRMINOS DE REFERENCIA, ACTOS ADMINISTRATIVOS, ACTAS DE INICIO, TERMINACIÓN, SUSPENSIÓN, REINICIO Y LIQUIDACIÓN. 6. ASESORAR Y APOYAR EL PROCESO DE REVISIÓN DE GARANTÍAS CONTRACTUALES PARA APROBACIÓN POR PARTE DEL ORDENADOR DEL GASTO. 7. APOYAR EN EL CARGUE Y ACTUALIZACIÓN DE LA INFORMACIÓN PRECONTRACTUAL, CONTRACTUAL Y POSTCONTRACTUAL DE LAS ÓRDENES DE SERVICIOS PROFESIONALES Y DE APOYO A LA GESTIÓN QUE SUSCRIBAN EL VICERRECTOR ADMINISTRATIVO Y/O EL DIRECTOR ADMINISTRATIVO EN LA PLATAFORMA SIA OBSERVA DE LA AUDITORA GENERAL DE LA REPÚBLICA. 8. APOYAR EN LA REVISIÓN DE LA INFORMACIÓN CONTRACTUAL CARGADA EN LAS PLATAFORMAS DEL SIA OBSERVA- AUDITORIA, SIGEP II SECOP I Y II.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</si>
  <si>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CO1.REQ.5814898</t>
  </si>
  <si>
    <t>OPSP-VAD-0521-2024</t>
  </si>
  <si>
    <t>https://community.secop.gov.co/Public/Tendering/OpportunityDetail/Index?noticeUID=CO1.NTC.5695685</t>
  </si>
  <si>
    <t>LA PRESENTE ORDEN TIENE POR OBJETO: 1. REALIZAR LA PRODUCCIÓN Y PRESENTACIÓN DE UN PROGRAMA DE ACOMPAÑAMIENTO MUSICAL DE 6 A 8PM DE LUNES A JUEVES. 2. REALIZAR PRODUCCIÓN Y PRESENTACIÓN DE UN PROGRAMA ESPECIAL PARA LOS DÍAS FESTIVOS. 3. REALIZAR GRABACIÓN DE VOZ EN OFF PARA CUÑAS DE RADIO INSTITUCIONALES. 4. REALIZAR GRABACIÓN DE VOZ EN OFF PARA PROMOCIONES DE RADIO PARA UNIMAGDALENA RADIO. 5. REALIZAR GRABACIÓN DE VOZ EN OFF PARA PERIFONEO DE ACTIVIDADES AL INTERIOR DE LA INSTITUCIÓN SOLICITADO POR LAS DEPENDENCIAS. 6. REALIZAR GRABACIÓN DE VOZ EN OFF PARA VIDEOS INSTITUCIONALES. 7. REALIZAR GRABACIÓN DE VOZ EN OFF PARA VESTIDOS DE LOS PROGRAMAS DE RADIO INSTITUCIONALES. 8. REALIZAR PRODUCCIÓN DE CUÑAS DE RADIO INSTITUCIONALES. 9. REALIZAR PRODUCCIÓN DE PROMOCIONES DE RADIO PARA UNIMAGDALENA RADIO. 10. REALIZAR PRODUCCIÓN DE AUDIOS PARA PERIFONEO DE ACTIVIDADES AL INTERIOR DE LA INSTITUCIÓN SOLICITADOS POR LAS DEPENDENCIAS. 11. REALIZAR PRODUCCIÓN DE PIEZAS PARA VESTIDOS DE LOS PROGRAMAS DE RADIO INSTITUCIONALES. 12. REALIZAR PRODUCCIÓN TÉCNICA (OPERADOR) EN LA EMISORA. 13. REALIZAR PROGRAMACIÓN DE FIN DE SEMANA DE LA EMISORA. 14. APOYAR EN LA VERIFICACIÓN DE LA EMISIÓN DE LOS PROGRAMAS LOS FINES DE SEMANA. 15. APOYAR EN LA DESCARGA DE MÚSICA PARA LA PROGRAMACIÓN BASE DE LA EMISORA. 16. REVISAR, VERIFICAR Y EDITAR LA MÚSICA PARA FRANJAS MUSICALES DE LA EMISORA. 17.REALIZAR LA PROGRAMACIÓN DE FRANJAS MUSICALES DE LA EMISORA. 18. APOYAR EN LA REALIZACIÓN, FILTRO Y/O CENSURA DE LAS CANCIONES CUYOS CONTENIDOS SEAN INAPROPIADOS. 19. CONTACTAR A DISTINTAS FUENTES PARA REALIZAR ENTREVISTAS PARAPROGRAMAS DE RADIO. 20. REALIZAR ENTREVISTAS PREGRABADAS O EN VIVO PRESENCIALMENTE, VÍA TELEFÓNICA O POR OTROS MEDIOS. 21. EDITAR AUDIOS DE ENTREVISTAS REALIZADAS. 22. EDITAR Y HACER MONTAJE DE PROGRAMAS PREGRABADOS. 23. REALIZAR INFORMES EN DIRECTO O PREGRABADOS PARA LA EMISORA DESDE LAS DEPENDENCIAS DE LA INSTITUCIÓN. 24. DESCARGAR PROGRAMAS ENVIADOS POR REALIZADORES. 25. REVISAR LA CALIDAD SONORA DE LOS PROGRAMAS ENVIADOS POR REALIZADORES.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</si>
  <si>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CO1.REQ.5804492</t>
  </si>
  <si>
    <t>OPSP-VAD-0520-2024</t>
  </si>
  <si>
    <t>https://community.secop.gov.co/Public/Tendering/OpportunityDetail/Index?noticeUID=CO1.NTC.5695544</t>
  </si>
  <si>
    <t>LA PRESENTE ORDEN TIENE POR OBJETO: 1. APOYAR EL PROCESO DE PROMOCIÓN Y MANTENIMIENTO EN SALUD MENTAL A NIVEL INDIVIDUAL, GRUPAL Y/O COLECTIVO. 2. APOYAR EN LA ATENCIÓN BÁSICA, OPORTUNA Y ADECUADA A LOS ESTUDIANTES QUE REQUIERAN EL SERVICIO DE ATENCIÓN EN PSICOLOGÍA PRIORITARIA. 3. REALIZAR EL DILIGENCIAMIENTO OPORTUNO DE TODOS LOS FORMATOS ESTABLECIDOS POR BIENESTAR UNIVERSITARIO EN EL SISTEMA DE GESTIÓN DE LA CALIDAD. 4. PRESENTAR INFORMES OPORTUNAMENTE AL SUPERVISOR SOBRE LAS ACTIVIDADES DESARROLLADAS Y PLANTEADAS EN EL PLAN DE TRABAJO, PARA LA VERIFICACIÓN Y EL CUMPLIMIENTO DE LAS METAS PROPUESTAS. EL INFORME DEBE TENER ANEXOS ESTADÍSTICOS. 5. APOYAR EN LA ATENCIÓN A LOS MIEMBROS DE LA COMUNIDAD UNIVERSITARIA QUE REQUIERAN INFORMACIÓN SOBRE LOS SERVICIOS DE BIENESTAR A TRAVÉS DE LOS DIFERENTES CANALES DE COMUNICACIÓN DISPONIBLES. 6. APOYAR LAS ACTIVIDADES PARA BRINDAR ATENCIÓN A LA COMUNIDAD UNIVERSITARIA A TRAVÉS DEL CENTRO DE ESCUCHA. 7. REALIZAR SEGUIMIENTO Y APOYO A LOS ESTUDIANTES VINCULADOS COMO FACILITADORES DE SALUD MENTAL QUE HACEN PARTE DEL CENTRO DE ESCUCHA.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</si>
  <si>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CO1.REQ.5804340</t>
  </si>
  <si>
    <t>OPSP-VAD-0519-2024</t>
  </si>
  <si>
    <t>https://community.secop.gov.co/Public/Tendering/OpportunityDetail/Index?noticeUID=CO1.NTC.5695601</t>
  </si>
  <si>
    <t>LA PRESENTE ORDEN TIENE POR OBJETO: 1. APOYAR EN ACTIVIDADES DE PROMOCIÓN Y MANTENIMIENTO DE LA SALUD A LA COMUNIDAD UNIVERSITARIA. 2. APOYAR EN LA ATENCIÓN BÁSICA, OPORTUNA Y ADECUADA A LOS ESTUDIANTES QUE REQUIERAN EL SERVICIO DE ORIENTACIÓN PSICOLÓGICA. 3. REALIZAR EL DILIGENCIAMIENTO OPORTUNO DE LOS FORMATOS ESTABLECIDOS POR BIENESTAR UNIVERSITARIO EN EL SISTEMA DE GESTIÓN DE LA CALIDAD Y OTROS PROCESOS. 4. PRESENTAR INFORMES OPORTUNAMENTE AL SUPERVISOR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5. APOYAR EN LA PARTICIPACIÓN EN EVENTOS ACADÉMICOS, CIENTÍFICOS, ARTÍSTICOS, CULTURALES Y DEPORTIVOS QUE PROGRAME LA UNIVERSIDAD DEL MAGDALENA. 6. APOYAR EN LA ATENCIÓN A LOS MIEMBROS DE LA COMUNIDAD UNIVERSITARIA QUE REQUIERAN INFORMACIÓN SOBRE LOS DISTINTOS SERVICIOS DE BIENESTAR. 7. APOYAR AL SUPERVISOR EN LA ACTUALIZACIÓN DEL INVENTARIO DE LOS EQUIPOS DE OFICINA Y GARANTIZAR EL BUEN USO DE LOS MISMOS. 8. APOYAR EN LA ATENCIÓN, SEGUIMIENTO Y CONTROL A TRAVÉS DE MEDIOS TECNOLÓGICOS, A LA COMUNIDAD UNIVERSITARIA QUE LO REQUIERA DE ACUERDO A SU ESPECIALIDAD.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</si>
  <si>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CO1.REQ.5804421</t>
  </si>
  <si>
    <t>OPSP-VAD-0518-2024</t>
  </si>
  <si>
    <t>https://community.secop.gov.co/Public/Tendering/OpportunityDetail/Index?noticeUID=CO1.NTC.5698549</t>
  </si>
  <si>
    <t>KAREN VANESA BONET MONTENEGRO</t>
  </si>
  <si>
    <t>LA PRESENTE ORDEN TIENE POR OBJETO: 1. APOYAR EN LA ATENCIÓN A LAS SOLICITUDES DE PRÁCTICAS DE LOS ESTUDIANTES INTERESADOS. 2. APOYAR EN LA NOTIFICACIÓN DE LA APROBACIÓN DE ACTIVIDADES DE PRÁCTICAS APROBADAS POR LOS PROGRAMAS Y SOLICITAR LOS DOCUMENTOS PARA LA LEGALIZACIÓN DE PRÁCTICAS. 3. APOYAR EN LA REMISIÓN DE LOS DOCUMENTOS REQUERIDOS PARA LA LEGALIZACIÓN A LA DIRECCIÓN DE PRÁCTICAS. 4. APOYAR EN LA NOTIFICACIÓN DE LA LEGALIZACIÓN DE PRÁCTICAS A LOS ESTUDIANTES, MONITOR DE PRÁCTICA Y EMPRESAS. 5. APOYAR EN EL SEGUIMIENTO EVALUATIVO DE LOS ESTUDIANTES EN PRÁCTICAS POR PARTE DE LOS TUTORES Y REMITIR FORMATOS EVALUATIVOS DILIGENCIADOS. 6. APOYAR EN LOS PROCESOS DE PRÁCTICAS EN LA PLATAFORMA GEDOPRAC. 7. APOYAR EN EL DILIGENCIAMIENTO Y ACTUALIZACIÓN DE LA MATRIZ DE PRÁCTICAS. 8. APOYAR EN LA ELABORACIÓN, PRESENTACIÓN Y ACTUALIZACIÓN DE LOS INFORMES DE LA DIRECCIÓN DE PRÁCTICAS PROFESIONALES PARA LA ACREDITACIÓN DE LOS PROGRAMAS Y LA ACREDITACIÓN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</si>
  <si>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CO1.REQ.5807349</t>
  </si>
  <si>
    <t>OPSP-VAD-0517-2024</t>
  </si>
  <si>
    <t>https://community.secop.gov.co/Public/Tendering/OpportunityDetail/Index?noticeUID=CO1.NTC.5695198</t>
  </si>
  <si>
    <t>LA PRESENTE ORDEN TIENE POR OBJETO: 1. APOYAR EN LA PROMOCIÓN DE LAS DIFERENTES DISCIPLINAS DEPORTIVA OFERTADAS POR EL ÁREA DE DEPORTES DE LA DIRECCIÓN DE BIENESTAR UNIVERSITARIO. 2. APOYAR EN LA ASISTENCIA A LOS INTEGRANTES DE LA COMUNIDAD UNIVERSITARIA QUE NECESITEN INFORMACIÓN ACERCA DE LOS DIVERSOS SERVICIOS OFRECIDOS POR BIENESTAR UNIVERSITARIO. 3. APOYAR EN LAS ACTIVIDADES PARA EL MANTENIMIENTO DE LOS ESCENARIOS DEPORTIVOS Y ESPACIOS DE ACTIVIDAD FÍSICA. 4. APOYAR EL PROCESO DE REALIZACIÓN DE LOS INVENTARIOS QUE SE REALICEN EN LA DIRECCIÓN DE BIENESTAR UNIVERSITARIO. 5. APOYAR EN EL PRESTAMOS DE LOS IMPLEMENTOS Y/O ESCENARIOS DEPORTIVOS A LA COMUNIDAD UNIVERSITARIA. 6. APOYAR EN EL PROCESO LOGÍSTICO RELACIONADO CON LA ADMISIÓN DE ASPIRANTES A LAS PLAZAS DESTINADAS A DEPORTISTAS OFRECIDAS POR LA INSTITUCIÓN, CONFORME AL ACUERDO SUPERIOR NO. 026 DE 2017, QUE ESTABLECE DISPOSICIONES SOBRE INSCRIPCIÓN, SELECCIÓN, ADMISIÓN Y ASIGNACIÓN DE CUPOS ESPECIALES Y ESTÍMULOS A DEPORTISTAS Y ARTISTAS. 7. ENTREGAR INFORMES QUE LE SEAN SOLICITADOS, CON SOPORTES ESTADÍSTICOS.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</si>
  <si>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CO1.REQ.5803987</t>
  </si>
  <si>
    <t>OPSP-VAD-0516-2024</t>
  </si>
  <si>
    <t>https://community.secop.gov.co/Public/Tendering/OpportunityDetail/Index?noticeUID=CO1.NTC.5695308</t>
  </si>
  <si>
    <t>CO1.REQ.5804052</t>
  </si>
  <si>
    <t>OAG-VAD-0515-2024</t>
  </si>
  <si>
    <t>https://community.secop.gov.co/Public/Tendering/OpportunityDetail/Index?noticeUID=CO1.NTC.5693813</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</si>
  <si>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</si>
  <si>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CO1.REQ.5802473</t>
  </si>
  <si>
    <t>OAG-VAD-0514-2024</t>
  </si>
  <si>
    <t>https://community.secop.gov.co/Public/Tendering/OpportunityDetail/Index?noticeUID=CO1.NTC.5693646</t>
  </si>
  <si>
    <t>LA PRESENTE ORDEN TIENE POR OBJETO: 1. APOYAR EN LA ATENCIÓN BÁSICA, OPORTUNA Y ADECUADA EN CONSULTA COMO ODONTÓLOGA A TODOS LOS MIEMBROS DE COMUNIDAD UNIVERSITARIA QUE LO SOLICITEN. 2. APOYAR LAS ACTIVIDADES DE PROMOCIÓN Y MANTENIMIENTO DE LA SALUD EN LA COMUNIDAD UNIVERSITARIA. 3. APOYAR EN LA VALIDACIÓN Y -VERIFICACIÓN DE LA VERACIDAD DE LAS INCAPACIDADES DE LOS ESTUDIANTES, TENIENDO EN CUENTA LA REGLAMENTACIÓN EXISTENTE PARA TAL EFECTO. 4. DILIGENCIAR OPORTUNAMENTE, LOS FORMATOS DEL PROCESO "BIENESTAR UNIVERSITARIO" DEL SISTEMA DE GESTIÓN DE CALIDAD. 5.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6. APOYAR EN LA PARTICIPACIÓN DE EVENTOS ACADÉMICOS, CIENTÍFICOS, ARTÍSTICOS, CULTURALES Y DEPORTIVOS DENTRO Y FUERA DEL LUGAR HABITUAL DE LA EJECUCIÓN DE SUS ACTIVIDADES. 7. REALIZAR ACTIVIDADES DOCENTE ASISTENCIALES BAJO LA MODALIDAD DE SUPERVISIÓN DE PRÁCTICAS FORMATIVAS A LOS ESTUDIANTES DE LA FACULTAD DE CIENCIAS DE LA SALUD DE LA UNIVERSIDAD DEL MAGDALENA. 8. APOYAR EN LA ATENCIÓN Y ORIENTACIÓN A LOS MIEMBROS DE LA COMUNIDAD UNIVERSITARIA QUE REQUIERAN INFORMACIÓN SOBRE LOS DISTINTOS SERVICIOS DE BIENESTAR A TRAVÉS DE LOS DIFERENTES CANALES DE COMUNICACIÓN DISPONIBLES. 9. APOYAR AL SUPERVISOR EN LA ACTUALIZACIÓN DEL INVENTARIO DE LOS EQUIPOS E INSUMOS DE SALUD Y GARANTIZAR EL BUEN USO DE LOS MISMOS. 10. APOYAR EN LA ATENCIÓN, SEGUIMIENTO Y CONTROL A TRAVÉS DE MEDIOS TECNOLÓGICOS, A LA COMUNIDAD UNIVERSITARIA QUE LO REQUIERA DE ACUERDO A SU ESPECIALIDAD.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</si>
  <si>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CO1.REQ.5802243</t>
  </si>
  <si>
    <t>OPSP-VAD-0513-2024</t>
  </si>
  <si>
    <t>https://community.secop.gov.co/Public/Tendering/OpportunityDetail/Index?noticeUID=CO1.NTC.5699226</t>
  </si>
  <si>
    <t>CO1.REQ.5807832</t>
  </si>
  <si>
    <t>OAG-VAD-0512-2024</t>
  </si>
  <si>
    <t>https://community.secop.gov.co/Public/Tendering/OpportunityDetail/Index?noticeUID=CO1.NTC.5699125</t>
  </si>
  <si>
    <t>CO1.REQ.5807949</t>
  </si>
  <si>
    <t>OAG-VAD-0511-2024</t>
  </si>
  <si>
    <t>https://community.secop.gov.co/Public/Tendering/OpportunityDetail/Index?noticeUID=CO1.NTC.5698824</t>
  </si>
  <si>
    <t>LA PRESENTE ORDEN TIENE POR OBJETO: 1. APOYAR EN EL DISEÑO Y COORDINACIÓN DEL PLAN DE ACCIÓN DEL CENTRO DE ATENCIÓN INTEGRAL A LA INFANCIA. 2. APOYAR EN EL DISEÑO ESTRATEGIAS PARA EL MONITOREO Y LA EVALUACIÓN DE LOS PROCESOS REALIZADOS AL INTERIOR DEL CENTRO, Y EN LA GESTIÓN ANTE LAS INSTANCIAS PERTINENTES LOS RECURSOS QUE GARANTICE UN ADECUADO SERVICIO DE CALIDAD PARA LOS NIÑOS Y LAS MADRES ESTUDIANTILES. 3. APOYAR EN LA CONSTRUCCIÓN DE RUTAS O PROTOCOLOS DE ATENCIÓN QUE SE ARTICULE CON LOS YA ESTABLECIDOS A NIVEL NACIONAL EN CASO DE EMERGENCIA. 4. APOYAR EN LA REALIZACIÓN DE SEGUIMIENTO ACTIVO A LAS ACTIVIDADES EJECUTADAS POR LAS PROFESIONALES Y DEMÁS MIEMBROS AL INTERIOR DEL CENTRO. 5. APOYAR EN EL DILIGENCIAMIENTO OPORTUNO DE TODOS LOS FORMATOS ESTABLECIDOS POR BIENESTAR UNIVERSITARIO EN EL SISTEMA DE GESTIÓN DE LA CALIDAD Y OTROS PROCESOS, PARA EL REGISTRO DE TODAS LAS ACTIVIDADES QUE SE REALICEN. 6. ENTREGAR OPORTUNAMENTE INFORMES. 7. APOYAR EN EL CUIDADO DEL INVENTARIO DE IMPLEMENTOS Y EQUIPOS QUE LE SEAN ASIGNADOS, GARANTIZANDO EL BUEN USO DE LOS MISMOS. 8. APOYAR EN LA ACTUALIZACIÓN DE LA BASE DE DATOS DE LOS ESTUDIANTES QUE GOCEN DEL BENEFICIO DEL CENTRO DE ATENCIÓN INTEGRAL A LA INFANCIA Y EL REGISTRO DEL ACCESO A ESTE SERVICIO. 9. APOYAR EN LA ARTICULACIÓN QUE SE REALICE CON ESTUDIANTES DE LAS FACULTADES DE EDUCACIÓN Y CIENCIAS DE LA SALUD, AL INTERIOR DEL CENTRO. 10. APOYAR EN EL PROCESO DE REGISTRO Y DOCUMENTACIÓN DE LAS ACCIONES REALIZADAS AL INTERIOR DEL CENTRO. 11. APOYAR EL SEGUIMIENTO A LOS PROTOCOLOS DE LACTANCIA MATERNA DE ACUERDO A LO ESTABLECIDO POR LA LEY. 12. APOYAR EN EL FOMENTO, DISEÑO Y DIVULGACIÓN DE ACTIVIDADES DE CARÁCTER FORMATIVO E INFORMATIVO RELACIONADOS CON LA LACTANCIA MATERNA Y EL DESARROLLO DE LOS NIÑOS.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</si>
  <si>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CO1.REQ.5807901</t>
  </si>
  <si>
    <t>OPSP-VAD-0510-2024</t>
  </si>
  <si>
    <t>https://community.secop.gov.co/Public/Tendering/OpportunityDetail/Index?noticeUID=CO1.NTC.5698736</t>
  </si>
  <si>
    <t>LA PRESENTE ORDEN TIENE POR OBJETO: 1. REALIZAR LA PRODUCCIÓN Y PRESENTACIÓN DE PROGRAMAS RADIALES. 2. REALIZAR PRODUCCIÓN Y PRESENTACIÓN DE UN PROGRAMA ESPECIAL PARA LOS DÍAS FESTIVOS. 3. REALIZAR GRABACIÓN DE VOZ EN OFF PARA CUÑAS DE RADIO INSTITUCIONALES. 4. REALIZAR GRABACIÓN DE VOZ EN OFF PARA PROMOCIONES DE RADIO PARA UNIMAGDALENA RADIO. 5. REALIZAR GRABACIÓN DE VOZ EN OFF PARA PERIFONEO DE ACTIVIDADES AL INTERIOR DE LA INSTITUCIÓN SOLICITADO POR LAS DEPENDENCIAS. 6. REALIZAR GRABACIÓN DE VOZ EN OFF PARA VIDEOS INSTITUCIONALES. 7. REALIZAR GRABACIÓN DE VOZ EN OFF PARA VESTIDOS DE LOS PROGRAMAS DE RADIO INSTITUCIONALES. 8. REALIZAR PRODUCCIÓN DE CUÑAS DE RADIO INSTITUCIONALES. 9. REALIZAR PRODUCCIÓN DE PROMOCIONES DE RADIO PARA UNIMAGDALENA RADIO. 10. REALIZAR PRODUCCIÓN DE AUDIOS PARA PERIFONEO DE ACTIVIDADES AL INTERIOR DE LA INSTITUCIÓN SOLICITADOS POR LAS DEPENDENCIAS. 11. REALIZAR PRODUCCIÓN DE PIEZAS PARA VESTIDOS DE LOS PROGRAMAS DE RADIO INSTITUCIONALES. 12. REALIZAR PRODUCCIÓN TÉCNICA (OPERADOR) EN LA EMISORA. 13. REALIZAR PROGRAMACIÓN DE FIN DE SEMANA DE LA EMISORA. 14. APOYAR EN LA VERIFICACIÓN DE LA EMISIÓN DE LOS PROGRAMAS LOS FINES DE SEMANA. 15. APOYAR EN LA DESCARGA DE MÚSICA PARA LA PROGRAMACIÓN BASE DE LA EMISORA. 16. REVISAR, VERIFICAR Y EDITAR LA MÚSICA PARA FRANJAS MUSICALES DE LA EMISORA. 17.REALIZAR LA PROGRAMACIÓN DE FRANJAS MUSICALES DE LA EMISORA. 18. APOYAR EN LA REALIZACIÓN, FILTRO Y/O CENSURA DE LAS CANCIONES CUYOS CONTENIDOS SEAN INAPROPIADOS. 19. CONTACTAR A DISTINTAS FUENTES PARA REALIZAR ENTREVISTAS PARA PROGRAMAS DE RADIO. 20. REALIZAR ENTREVISTAS PREGRABADAS O EN VIVO PRESENCIALMENTE, VÍA TELEFÓNICA O POR OTROS MEDIOS. 21. EDITAR AUDIOS DE ENTREVISTAS REALIZADAS. 22. EDITAR Y HACER MONTAJE DE PROGRAMAS PREGRABADOS. 23. REALIZAR INFORMES EN DIRECTO O PREGRABADOS PARA LA EMISORA DESDE LAS DEPENDENCIAS DE LA INSTITUCIÓN. 24. DESCARGAR PROGRAMAS ENVIADOS POR REALIZADORES. 25. REVISAR LA CALIDAD SONORA DE LOS PROGRAMAS ENVIADOS POR REALIZADORES. 26. PRESENTAR EVENTOS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</si>
  <si>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CO1.REQ.5807621</t>
  </si>
  <si>
    <t>OPSP-VAD-0509-2024</t>
  </si>
  <si>
    <t>https://community.secop.gov.co/Public/Tendering/OpportunityDetail/Index?noticeUID=CO1.NTC.5698174</t>
  </si>
  <si>
    <t>LA PRESENTE ORDEN TIENE POR OBJETO: 1. APOYAR CON LA REVISIÓN EN LA PLATAFORMA DEL GEDOCO Y SIGEP II DE LOS DOCUMENTOS PRECONTRACTUALES NECESARIOS PARA LA ELABORACIÓN DE ÓRDENES DE SERVICIOS PROFESIONALES Y DE APOYO A LA GESTIÓN DE LA VICERRECTORÍA ADMINISTRATIVA Y/O DIRECCIÓN ADMINISTRATIVA. 2.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3. APOYAR EN LA REVISIÓN DE LOS FORMATOS DE RECIBIDO A SATISFACCIÓN PARA TRAMITES DE PAGO DE HONORARIOS DE LOS CONTRATISTAS POR PRESTACIÓN DE SERVICIOS PROFESIONALES Y DE APOYO A LA GESTIÓN DE LA VICERRECTORÍA Y/O DIRECCIÓN ADMINISTRATIVA. 4. APOYAR EN LA VERIFICACIÓN QUE EL PAGO QUE REALICEN LOS CONTRATISTAS AL SISTEMA DE SEGURIDAD SOCIAL EN EJECUCIÓN DE LAS ÓRDENES DE PRESTACIÓN DE SERVICIOS PROFESIONALES Y DE APOYO A LA GESTIÓN CORRESPONDA A LO ESTABLECIDO EN LA LEY. 5. APOYAR AL GRUPO INTERNO DE CONTRATACIÓN EN LA ORGANIZACIÓN DEL ARCHIVO DIGITAL DE LAS ÓRDENES DE SERVICIOS PROFESIONALES Y DE APOYO A LA GESTIÓN SUSCRITAS POR LA VICERRECTORÍA ADMINISTRATIVA Y LA DIRECCIÓN ADMINISTRATIVA. 6. APOYAR EN LA REVISIÓN DE LA INFORMACIÓN CONTRACTUAL CARGADA EN LAS PLATAFORMAS DEL SIA OBSERVA- AUDITORIA, SIGEP II SECOP I Y II. 7. APOYAR EL CARGUE DE INFORMACIÓN PRECONTRACTUAL, CONTRACTUAL Y POSCONTRACTUAL EN LAS PLATAFORMAS DEL SIA OBSERVA Y SECOP II DE TODOS LOS PROCESOS DE CONTRATACIÓN QUE ADELANTE LA UNIVERSIDAD A TRAVÉS DE LA VICERRECTORÍA ADMINISTRATIVA Y LA DIRECCIÓN ADMINISTRATIVA.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</si>
  <si>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CO1.REQ.5807085</t>
  </si>
  <si>
    <t>OPSP-VAD-0508-2024</t>
  </si>
  <si>
    <t>https://community.secop.gov.co/Public/Tendering/OpportunityDetail/Index?noticeUID=CO1.NTC.5697972</t>
  </si>
  <si>
    <t>MARTHA ELOISA ACUÑA ORTIZ</t>
  </si>
  <si>
    <t>LA PRESENTE ORDEN TIENE POR OBJETO: 1. APOYAR EN LA ATENCIÓN A LAS SOLICITUDES DE PRÁCTICAS DE LOS ESTUDIANTES INTERESADOS. 2. APOYAR EN LA NOTIFICACIÓN DE LA APROBACIÓN DE ACTIVIDADES DE PRÁCTICAS APROBADAS POR LOS PROGRAMAS Y SOLICITAR LOS DOCUMENTOS PARA LA LEGALIZACIÓN DE PRÁCTICAS. 3. APOYAR EN LA REMISIÓN DE LOS DOCUMENTOS REQUERIDOS PARA LA LEGALIZACIÓN A LA DIRECCIÓN DE PRÁCTICAS. 4. APOYAR EN LA NOTIFICACIÓN DE LA LEGALIZACIÓN DE PRÁCTICAS A LOS ESTUDIANTES, MONITOR DE PRÁCTICA Y EMPRESAS. 5. APOYAR EN EL SEGUIMIENTO EVALUATIVO DE LOS ESTUDIANTES EN PRÁCTICAS POR PARTE DE LOS TUTORES Y REMITIR FORMATOS EVALUATIVOS DILIGENCIADOS. 6. APOYAR EN LOS PROCESOS DE PRÁCTICAS EN LA PLATAFORMA GEDOPRAC, 7. APOYAR EN EL DILIGENCIAMIENTO Y ACTUALIZACIÓN DE LA MATRIZ DE PRÁCTICAS, 8. APOYAR EN LA ELABORACIÓN, PRESENTACIÓN Y ACTUALIZACIÓN DE LOS INFORMES DE LA DIRECCIÓN DE PRÁCTICAS PROFESIONALES PARA LA ACREDITACIÓN DE LOS PROGRAMAS Y LA ACREDITACIÓN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</si>
  <si>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CO1.REQ.5806897</t>
  </si>
  <si>
    <t>OPSP-VAD-0507-2024</t>
  </si>
  <si>
    <t>https://community.secop.gov.co/Public/Tendering/OpportunityDetail/Index?noticeUID=CO1.NTC.5697745</t>
  </si>
  <si>
    <t>LA PRESENTE ORDEN TIENE POR OBJETO: 1. APOYAR EN EL SEGUIMIENTO Y CONTROL DEL INVENTARIO Y ESTADO DE LOS RECURSOS. 2. APOYAR EN LA ENTREGA Y RECEPCIÓN DE EQUIPOS DE PRODUCCIÓN A ESTUDIANTES Y DOCENTES 3. APOYAR EN LA APERTURA Y CIERRE DE SALA DE REALIZACIÓN Y LABORATORIO DE ANIMACIÓN 4. APOYAR EL MANTENIMIENTO DE EQUIPOS DE PRODUCCIÓN DE LA BODEGA. 5. FACILITAR EL ACCESO A LABORATORIOS A DOCENTES INTENSIVOS.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</si>
  <si>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CO1.REQ.5807011</t>
  </si>
  <si>
    <t>OAG-VAD-0506-2024</t>
  </si>
  <si>
    <t>https://community.secop.gov.co/Public/Tendering/OpportunityDetail/Index?noticeUID=CO1.NTC.5697267</t>
  </si>
  <si>
    <t>LA PRESENTE ORDEN TIENE POR OBJETO: 1. ASESORAR A LA DIRECCIÓN DE DESARROLLO ESTUDIANTIL EN LA PLANEACIÓN Y EJECUCIÓN DE ESTRATEGIAS DE ATENCIÓN PSICOSOCIAL Y PSICOPEDAGÓGICA A ESTUDIANTES CON DISCAPACIDAD DE LA UNIVERSIDAD DEL MAGDALENA. 2. APOYAR A LA DIRECCIÓN DE DESARROLLO ESTUDIANTIL EN LA ACTUALIZACIÓN DE LOS DOCUMENTOS, PROCESOS, PROCEDIMIENTOS Y FORMATOS PARA LA ATENCIÓN DE ESTUDIANTES CON DISCAPACIDAD. 3. APOYAR A LA DIRECCIÓN DE DESARROLLO ESTUDIANTIL EN LA ORGANIZACIÓN Y EJECUCIÓN DE JORNADAS DE SENSIBILIZACIÓN CON ESTUDIANTES Y PERSONAL ADMINISTRATIVO DE LA UNIVERSIDAD DEL MAGDALENA, PARA FAVORECER LA INCLUSIÓN DE LOS ESTUDIANTES CON DISCAPACIDAD. 4. ELABORAR LOS INFORMES DE CARACTERIZACIÓN DE CADA UNO DE LOS ESTUDIANTES CON DISCAPACIDAD DE LA UNIVERSIDAD DEL MAGDALENA. 5. APOYAR A LA DIRECCIÓN DE DESARROLLO ESTUDIANTIL EN LA COORDINACIÓN DEL PROCESO DE ADQUISICIÓN DE BIENES, SERVICIOS, EQUIPOS E INSTALACIONES DE DISEÑO UNIVERSAL, QUE REQUIERAN LA MENOR ADAPTACIÓN POSIBLE Y EL MENOR COSTO PARA SATISFACER LAS NECESIDADES ESPECÍFICAS DE LOS ESTUDIANTES CON DISCAPACIDAD DE LA UNIVERSIDAD DEL MAGDALENA. 6. APOYAR A LA DIRECCIÓN DE DESARROLLO ESTUDIANTIL EN LA PROMOCIÓN Y PROTECCIÓN DE LOS DERECHOS HUMANOS DE LAS PERSONAS CON DISCAPACIDAD. 7. APOYAR A LA DIRECCIÓN DE DESARROLLO ESTUDIANTIL EN LA PROMOCIÓN DE LA INCLUSIÓN REAL Y EFECTIVA DE LOS ESTUDIANTES CON DISCAPACIDAD EN LA UNIVERSIDAD DEL MAGDALENA. 8. APOYAR A LA DIRECCIÓN DE DESARROLLO ESTUDIANTIL EN LA RECOPILACIÓN DE LA INFORMACIÓN Y ENTREGA DE INFORMES SOLICITADOS POR EL SUPERVISOR DE LA ORDEN. 9. APOYAR A LA DIRECCIÓN DE DESARROLLO ESTUDIANTIL EN EL DISEÑO DE MATERIALES DE ACOMPAÑAMIENTO VIRTUAL PARA LOS ESTUDIANTES CON DISCAPACIDAD DE LA UNIVERSIDAD DEL MAGDALENA. 10. PRESENTAR EL PLAN DE TRABAJO DE ACTIVIDADES A DESARROLLAR, DETALLANDO OBJETIVOS, FECHAS, METODOLOGÍA, METAS, INDICADORES ACORDES CON LAS DIRECTRICES IMPARTIDAS POR EL DIRECTOR DE DESARROLLO ESTUDIANTIL QUE DÉ RESPUESTA A LAS ACTIVIDADES POR LA CUAL FUE CONTRATADO. 11. PARTICIPAR DE MANERA REMOTA O PRESENCIAL A LAS REUNIONES DE PLANEACIÓN, SEGUIMIENTO Y EVALUACIÓN CONVOCADAS POR EL DIRECTOR(A) DE DESARROLLO ESTUDIANTIL, PREVIO ACUERDO E INVITACIÓN QUE REALICE EL SUPERVISOR. 12. APOYAR EL DILIGENCIAMIENTO OPORTUNO DE TODOS LOS FORMATOS ESTABLECIDOS POR LA DIRECCIÓN DE DESARROLLO ESTUDIANTIL Y EN EL SISTEMA DE GESTIÓN DE LA CALIDAD PARA EL REGISTRO DE LAS ACTIVIDADES QUE SE REALICEN DESDE EL SERVICIO QUE SE ORIENTA.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</si>
  <si>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CO1.REQ.5806296</t>
  </si>
  <si>
    <t>OPSP-VAD-0505-2024</t>
  </si>
  <si>
    <t>https://community.secop.gov.co/Public/Tendering/OpportunityDetail/Index?noticeUID=CO1.NTC.5697217</t>
  </si>
  <si>
    <t>LA PRESENTE ORDEN TIENE POR OBJETO: 1. PRESENTAR EL PLAN DE TRABAJO DE ACTIVIDADES A DESARROLLAR, DETALLANDO OBJETIVOS, FECHAS, METODOLOGÍA, METAS, INDICADORES ACORDES CON LAS DIRECTRICES IMPARTIDAS POR EL DIRECTOR DE DESARROLLO ESTUDIANTIL QUE DE´ RESPUESTA A LAS ACTIVIDADES PARA LAS CUALES FUE CONTRATADO. 2. APOYAR EN EL DESARROLLO DE DISEÑO GRÁFICO PARA LOS DISTINTOS PROCESOS INSTITUCIONALES. 3. APOYAR EN LA CONSTRUCCIÓN DE PIEZAS GRAFICAS SOLICITADAS PARA EL DESARROLLO DE EVENTOS INTERNOS O EXTERNOS DE LA UNIVERSIDAD DE MAGDALENA. 4. APOYAR EN EL DISEÑO DE LA IMAGEN CORPORATIVA DE LA UNIVERSIDAD. 5. APOYAR EN EL TRABAJO DE PIEZAS PARA LA OFERTA ACADÉMICA Y ELEMENTOS DE MERCHANDISING PARA DIFERENTES ÁREAS Y/O EVENTOS INSTITUCIONALES. 6. PRESENTAR LOS INFORMES QUE SEAN REQUERIDOS POR EL SUPERVISOR DE LA ORDEN. 7. APOYAR EN LA CONSTRUCCIÓN DE CAMPAÑAS DE EDUCACIÓN QUE PERMITAN PRESERVAR LAS INSTALACIONES DE LA UNIVERSIDAD A TRAVÉS DE DISTINTOS MEDIOS DE COMUNICACIÓN. 8. ASESORAR A LA DIRECCIÓN DE DESARROLLO ESTUDIANTIL EN EL DISEÑO DE CAMPAÑAS PUBLICITARIAS DE INDUCCIÓN DE LOS ESTUDIANTES QUE INGRESAN EN EL PRIMER SEMESTRE 2024-1. 9. ASESORAR A LA DIRECCIÓN DE DESARROLLO ESTUDIANTIL EN LA CREACIÓN DE CAMPAÑAS PUBLICITARIAS DE DIVULGACIÓN MASIVA PARA LA PREVENCIÓN Y PROMOCIÓN DE LA SALUD METAL DE LOS ESTUDIANTES QUE INGRESAN AL PRIMER SEMESTRE 2024-1. 10. ASISTIR A LAS REUNIONES DE PLANEACIÓN, SEGUIMIENTO Y EVALUACIÓN CONVOCADAS POR EL DIRECTOR (A) DE DESARROLLO ESTUDIANTIL, PREVIO ACUERDO CON EL SUPERVISOR DE LA ORDEN. 11. APOYAR EN LA CONSTRUCCIÓN DE TALLERES DE CAPACITACIÓN DE CREACIÓN, CONSTRUCCIÓN Y PRODUCCIÓN CREATIVA PARA LA DESCRIPCIÓN DE LAS REALIDADES SOCIOCULTURALES DE LOS ESTUDIANTES DEL PROGRAMA “TALENTO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</si>
  <si>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CO1.REQ.5805849</t>
  </si>
  <si>
    <t>OAG-VAD-0504-2024</t>
  </si>
  <si>
    <t>https://community.secop.gov.co/Public/Tendering/OpportunityDetail/Index?noticeUID=CO1.NTC.5696810</t>
  </si>
  <si>
    <t>LA PRESENTE ORDEN TIENE POR OBJETO: 1. APOYAR EN EL DESARROLLO, PREPARACIÓN Y ORGANIZACIÓN DE PRÁCTICAS ACADÉMICAS DE LAS ASIGNATURAS: PAVIMENTOS, MATERIALES DE CONSTRUCCIÓN, GEOTECNIA, RESISTENCIA DE MATERIALES Y MECÁNICA DE FLUIDOS.  2. APOYAR EN LA COORDINACIÓN DE LA OPERACIÓN DE EQUIPOS ESPECIALIZADOS DURANTE LAS PRÁCTICAS ACADÉMICAS, DE INVESTIGACIÓN Y EXTENSIÓN.  3. APOYAR EN EL DESARROLLO DE ACTIVIDADES ADMINISTRATIVAS Y DE GESTIÓN PARA ASEGURAR LA EFICIENCIA Y CALIDAD DE LOS SERVICIOS PRESTADOS (ACADEMIA, INVESTIGACIÓN Y EXTENSIÓN).  4. APOYAR EL DESARROLLO DE ACTIVIDADES PARA EL MANTENIMIENTO DE EQUIPOS Y ORGANIZACIÓN DEL LABORATORIO. 5. APOYAR EN LA REVISIÓN, ACTUALIZACIÓN Y MEJORAMIENTO DE HOJAS DE CÁLCULO DE ENSAYOS DEL LIIC. 6. APOYAR EN LA ATENCIÓN DE LAS NECESIDADES DE LOS ESTUDIANTES QUE DESARROLLAN PRÁCTICAS DE INVESTIGACIÓN Y EXTENSIÓN EN EL LIIC. 7. APOYAR EN EL DESARROLLO DE PROYECTOS PARA EL MEJORAMIENTO DEL LABORATORIO. 8. MANTENER ACTUALIZADO EL INVENTARIO DE EQUIPOS DEL LABORATORIO. 9. APOYAR EN LA ATENCIÓN PARA EL PRÉSTAMO DE EQUIPOS E INSUMOS DE TOPOGRAFÍA.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</si>
  <si>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CO1.REQ.5805810</t>
  </si>
  <si>
    <t>OPSP-VAD-0503-2024</t>
  </si>
  <si>
    <t>https://community.secop.gov.co/Public/Tendering/OpportunityDetail/Index?noticeUID=CO1.NTC.5696190</t>
  </si>
  <si>
    <t>OSCAR LONDOÑO POLO</t>
  </si>
  <si>
    <t>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</si>
  <si>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CO1.REQ.5805319</t>
  </si>
  <si>
    <t>OPSP-VAD-0502-2024</t>
  </si>
  <si>
    <t>https://community.secop.gov.co/Public/Tendering/OpportunityDetail/Index?noticeUID=CO1.NTC.5695565</t>
  </si>
  <si>
    <t>LA PRESENTE ORDEN TIENE POR OBJETO: 1. APOYAR EN LA ORGANIZACIÓN DEL LABORATORIO DE ACUICULTURA (GRANJA EXPERIMENTAL) PARA LAS PRÁCTICAS Y SERVICIOS REQUERIDOS EN EL MISMO, DE CONFORMIDAD CON LA PROGRAMACIÓN ESTABLECIDA. 2. APOYAR CON LA ENTREGA OPORTUNA DE LOS EQUIPOS, MATERIALES E INSUMOS REQUERIDOS EN EL MONTAJE DE PRÁCTICAS Y SERVICIOS DE LABORATORIO QUE GENERA EL LABORATORIO DE ACUICULTURA (GRANJA EXPERIMENTAL). 3. APOYAR EN EL BUEN USO DE EQUIPOS, MATERIALES E INSUMOS DEL LABORATORIO DE ACUICULTURA (GRANJA EXPERIMENTAL). 4. APOYAR EN LA ADMINISTRACIÓN Y ACTUALIZACIÓN DEL INVENTARIO DE BIENES, MATERIALES E INSUMOS DEL LABORATORIO DE ACUICULTURA (GRANJA EXPERIMENTAL). ASÍ COMO ELABORAR Y PRESENTAR LOS INFORMES RESPECTIVOS. 5. APOYAR EN EL CUMPLIMIENTO DE LAS NORMAS Y PROTOCOLOS DEL PLAN INSTITUCIONAL DE GESTIÓN AMBIENTAL – PIGA, EL PROGRAMA DE SEGURIDAD Y SALUD EN EL TRABAJO. 6. APOYAR EN LA VERIFICACIÓN DEL MANTENIMIENTO PREVENTIVO Y CORRECTIVO DE EQUIPOS E INSTALACIONES DEL LABORATORIO DE ACUICULTURA (GRANJA EXPERIMENTAL). 7. APOYAR CON EL MANTENIMIENTO Y MANEJO DE LOS ANIMALES DE CULTIVOS EN LA ESTACIÓN PISCÍCOLA. 8. APOYAR CON LA INFORMACIÓN OPORTUNA SOBRE SITUACIONES QUE AFECTEN EL DESARROLLO DE LAS ACTIVIDADES EN EL LABORATORIO. 9. APOYAR LA ATENCIÓN OPORTUNA DE LAS PETICIONES, QUEJAS, RECLAMOS Y SUGERENCIAS, RELACIONADAS CON LOS SERVICIOS DE LABORATORIO. 10. APOYAR EN LA ENTREGA AL FINALIZAR LA ORDEN DE SERVICIO DEL INVENTARIO DE LOS EQUIPOS DEL LABORATORIO DETALLANDO EL ESTADO DE ESTOS. 11. APOYAR EN LAS ACTIVIDADES RELACIONADAS CON INVESTIGACIÓN QUE SE DESARROLLAN EN LA ESTACIÓN EN EL CUMPLIMENTO AL PROYECTO RÓBALO. 12. APOYAR EN EL MANTENIMIENTO, ALIMENTACIÓN Y LIMPIEZA Y MONITOREO DE PECES FEMINIZADOS. 13. APOYAR EN EL MANTENIMIENTO, ALIMENTACIÓN Y LIMPIEZA Y MONITOREO DE EVALUACIÓN DE DIETAS 14. APOYAR EN LA TOMA DE MUESTRAS DE ACTIVIDAD ENZIMÁTICA 15. APOYAR EN EL MANTENIMIENTO, ALIMENTACIÓN Y LIMPIEZA Y MONITOREO DE REPRODUCTORES 16. APOYAR EN EL TRANSPORTE DE PECES DESDE LA CIENAGA GRANDE DE SANTA MARTA HASTA LA ESTACIÓN PSICÍCOLA DE LA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</si>
  <si>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CO1.REQ.5804457</t>
  </si>
  <si>
    <t>OAG-VAD-0501-2024</t>
  </si>
  <si>
    <t>https://community.secop.gov.co/Public/Tendering/OpportunityDetail/Index?noticeUID=CO1.NTC.5695265</t>
  </si>
  <si>
    <t>LA PRESENTE ORDEN TIENE POR OBJETO: 1. PROYECTAR ACTOS ADMINISTRATIVOS EN EL PLANO DEL DERECHO TRIBUTARIO Y DEL DERECHO ADMINISTRACTIVO CON EL FIN DE APOYAR EL PROCESO DE COBRO DE LAS ESTAMPILLAS DEPARTAMENTALES, REALIZADO POR EL SUJETO ACTIVO DEL CONVENIO 005 DE 2017, GOBERNACIÓN DEL MAGDALENA. 2. PROYECTAR RESPUESTA A LAS SOLICITUDES ENVIADAS POR LAS DIFERENTES ENTIDADES Y/O AUTORIDADES COMPETENTES. 3. IDENTIFICAR CONTRIBUYENTES, Y LOS AGENTES OBLIGADOS A RETENER O EXIGIR EL PAGO DEL TRIBUTO. 4. ANALIZAR Y VERIFICAR LOS ACUERDOS MUNICIPALES POR MEDIO DEL CUAL LOS MUNICIPIOS ADOPTAN LA ESTAMPILLA DEPARTAMENTAL REFUNDACIÓN UNIVERSIDAD DEL MAGDALENA DE CARA AL NUEVO MILENIO. 5. ANALIZAR CON LA COORDINACIÓN DE LA OFICINA, LOS HALLAZGOS ENCONTRADOS EN EL PROCESO DE FISCALIZACION DE LAS ESTAMPILLAS DEPARTAMENTALES LLEVADO A CABO POR LAS ENTIDADES OBLIGADAS A LIQUIDAR, RETENER, DECLARAR Y GIRAR EL TRIBUTO. 6. SUGERIR Y PROYECTAR LA SOLICITUD DE INFORMACIÓN ADICIONAL QUE SE REQUIERA DE LOS CONTRATOS OBJETOS DE VERIFICACIÓN. 7. REALIZAR SEGUIMIENTO AL CUMPLIMIENTO DE LOS COMPROMISOS ADQUIRIDOS EN LAS MESAS DE TRABAJO DE LA CUAL HIZO PARTE. 8. REALIZAR EL ESTUDIO DE LAS PROPUESTAS DE PAGO QUE PRESENTEN LAS ENTIDADES RETENEDORAS DE LAS ESTAMPILLAS DEPARTAMENTALES. 9. REALIZAR SEGUIMIENTO Y CONTROL A LOS ACUERDOS DE PAGO OFRECIDOS. 10. ASESORAR JURIDICAMENTE A LA COORDINACIÓN DE LA OFICINA EN EL DESARROLLO DE ACCIONES ENCAMINADAS AL PLAN DE MEJORAMIENTO DEL RECAUDO DE LOS RECURSOS Y LOS REGISTROS DE INFORMACIÓN DE LA ESTAMPILLA EN BENEFICIO DE LA UNIVERSIDAD. 11. ELABORAR CONCEPTOS JURIDICOS EN PRO DEL DESARROLLO DE LAS ACTIVIDADES DE LA OFICINA, CUANDO SE LE REQUIERA. 12. ELABORAR Y EMITIR INFORME FINAL DE LAS ENTIDADES VERIFICADAS A LA COORDINACIÓN DE LA OFICINA.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</si>
  <si>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CO1.REQ.5804099</t>
  </si>
  <si>
    <t>OPSP-VAD-0500-2024</t>
  </si>
  <si>
    <t>https://community.secop.gov.co/Public/Tendering/OpportunityDetail/Index?noticeUID=CO1.NTC.5695923</t>
  </si>
  <si>
    <t>SANTIAGO GONZALEZ ROJAS</t>
  </si>
  <si>
    <t>LA PRESENTE ORDEN TIENE POR OBJETO: 1. APOYAR AL PROGRAMA DE BIOLOGÍA EN LA CONSTRUCCIÓN DEL DOCUMENTO DE AUTOEVALUACIÓN CON FINES DE ACREDITACIÓN EN ALTA CALIDAD 2. APOYAR EN LA REVISION DE LOS REQUISITOS DEL PROCESO DE ACREDITACION INSTITUCIONAL ABET PARA EL PROGRAMA DE BIOLOGIA. 3. APOYAR EN LA CONSTRUCCIÓN DE INFORMACIÓN ESTADÍSTICA DE CADA UNO DE LOS FACTORES QUE EVIDENCIEN UNOS ESTÁNDARES DE ALTA CALIDAD DEL PROGRAMA DE BIOLOGÍA 4. ASISTIR A LAS REUNIONES PROGRAMADAS ENTRE EL PROGRAMA DE BIOLOGÍA Y LA OFICINA DE ASEGURAMIENTO DE LA CALIDAD, PREVIO ACUERDO CON EL SUPERVISOR (A) DE LA ORDEN. 5. APOYAR EN LOS TALLERES Y ENCUENTROS CON LOS DISTINTOS ACTORES CLAVE EN EL PROCESO DE AUTOEVALUACIÓN 6. APOYAR EN LA ACTUALIZACIÓN DE LOS AVANCES Y EL CUMPLIMIENTO DEL PLAN DE TRABAJO PROPUESTO EN EL PROCESO DE CONSTRUCCIÓN DEL DOCUMENTO DE AUTOEVALUACIÓN 7. APOYAR EN LA COMUNICACIÓN PERMANENTE CON LOS LÍDERES DE CADA FACTOR Y CON LOS DISTINTOS ACTORES DEL PROCESO DE AUTOEVALUACIÓN 8. APOYAR EN LA COMUNICACIÓN PERMANENTE CON EL DIRECTOR DE PROGRAMA DE BIOLOGÍA PARA INFORMARLE SOBRE AVANCES O PERCANCES QUE SE VAYAN PRESENTANDO EN EL PROCESO 9. APOYAR EN LA DIFUSIÓN Y PROMOCIÓN PARA QUE LOS DISTINTOS ACTORES INVOLUCRADOS PARTICIPEN EN EL PROCESO DE AUTOEVALUACIÓN.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</si>
  <si>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CO1.REQ.5804751</t>
  </si>
  <si>
    <t>OPSP-VAD-0499-2024</t>
  </si>
  <si>
    <t>https://community.secop.gov.co/Public/Tendering/OpportunityDetail/Index?noticeUID=CO1.NTC.5694423</t>
  </si>
  <si>
    <t>LA PRESENTE ORDEN TIENE POR OBJETO: 1. PRESENTAR EL PLAN DE TRABAJO DE ACTIVIDADES A DESARROLLAR,DETALLANDO OBJETIVOS, FECHAS, METODOLOGÍA, METAS, INDICADORES ACORDES CON LAS DIRECTRICES IMPARTIDAS POR EL DIRECTOR DE DESARROLLO ESTUDIANTIL QUE DE RESPUESTA A LAS ACTIVIDADES PARA LAS CUALES FUE CONTRATADA. 2. PRESTAR SERVICIO DE INTERPRETACIÓN EN LENGUA DE SEÑAS COLOMBIANA Y CASTELLANO A LA COMUNIDAD ESTUDIANTIL (SORDOSOYENTES) 3. REALIZAR ACOMPAÑAMIENTO A ESTUDIANTES CON DISCAPACIDAD AUDITIVA EN SUS ACTIVIDADES ACADÉMICAS DURANTE EL SEMESTRE DE 2024-I. 4. 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 REALIZAR ACOMPAÑAMIENTO DE ACTIVIDADES EXTRA-CLASE CON LOS ESTUDIANTES CON DISCAPACIDAD AUDITIVA DE LA UNIVERSIDAD DEL MAGDALENA. 7. REALIZAR INFORMES MENSUALES DE RETROALIMENTACIÓN DEL ACOMPAÑAMIENTO REALIZADO. 8. ASISTIR A LAS REUNIONES, TALLERES Y CAPACITACIONES PROGRAMADAS POR LA DIRECCIÓN DE DESARROLLO ESTUDIANTIL, PREVIA COORDINACIÓN CON EL SUPERVISOR DE LA ORDEN. 9. REALIZAR ACOMPAÑAMIENTO EN EVENTOS INSTITUCIONALES COMO INTÉRPRETE DE LENGUA DE SEÑAS COLOMBIANA. 10. REALIZAR ACTIVIDADES COMO INTÉRPRETE DE LENGUA DE SEÑAS COLOMBIANA EN LAS GRABACIONES DEL “CAMPUS TV”.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</si>
  <si>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CO1.REQ.5802971</t>
  </si>
  <si>
    <t>OAG-VAD-0498-2024</t>
  </si>
  <si>
    <t>https://community.secop.gov.co/Public/Tendering/OpportunityDetail/Index?noticeUID=CO1.NTC.5693816</t>
  </si>
  <si>
    <t>CO1.REQ.5802246</t>
  </si>
  <si>
    <t>OAG-VAD-0497-2024</t>
  </si>
  <si>
    <t>https://community.secop.gov.co/Public/Tendering/OpportunityDetail/Index?noticeUID=CO1.NTC.5699000</t>
  </si>
  <si>
    <t>LA PRESENTE ORDEN TIENE POR OBJETO: 1. ASESORAR Y APOYAR LA COORDINACIÓN DE LAS RELACIONES INTERNAS Y EXTERNAS DEL CONSULTORIO JURÍDICO Y CENTRO DE CONCILIACIÓN. 2. APOYAR LA PLANEACIÓN CON EL DIRECTOR, COORDINADORES DOCENTES ASESORES DE ÁREA, MONITORES Y ESTUDIANTES, DE LAS ACTIVIDADES ACADÉMICAS DE INVESTIGACIÓN Y DE EXTENSIÓN DEL CONSULTORIO JURÍDICO Y CENTRO DE CONCILIACIÓN. 3. APOYAR EN EL ESTABLECIMIENTO DE LOS CRITERIOS PARA LA FIJACIÓN DE LOS TURNOS QUE DEBAN CUMPLIR LOS ESTUDIANTES DEL CONSULTORIO JURÍDICO Y CENTRO DE CONCILIACIÓN Y EL REPARTO DE LOS CASOS. 4. INFORMAR A LOS ESTUDIANTES SOBRE LAS POLÍTICAS ADOPTADAS PARA EL DESARROLLO DEL CONSULTORIO JURÍDICO Y CENTRO DE CONCILIACIÓN. 5. APOYAR EN EL DISEÑO Y REALIZACIÓN DE ACTIVIDADES QUE BUSQUEN CAPACITAR A ESTUDIANTES, DOCENTES, DIRECTIVOS Y DEMÁS MIEMBROS DE LA COMUNIDAD ACADÉMICA. 6. ASESORAR Y APOYAR LA RESPUESTA A LAS SOLICITUDES INTERNAS O EXTERNAS PRESENTADAS FRENTE A ASUNTOS DE COMPETENCIA DEL CONSULTORIO JURÍDICO Y CENTRO DE CONCILIACIÓN. 7. APOYAR LA CELEBRACIÓN DE CONVENIOS DE COOPERACIÓN CON ENTIDADES DE ORDEN PÚBLICO Y LOS TRÁMITES INDISPENSABLES PARA SU SUSCRIPCIÓN. 8. ASESORAR Y APOYAR EN LA CALIFICACIÓN EN ASOCIO CON LOS DOCENTES ASESORES DE ÁREA DEL CONSULTORIO JURÍDICO, A LOS ESTUDIANTES QUE CURSEN DICHA PRÁCTICA CON BASE EN LOS INFORMES, CONCEPTOS, ACCIONES JUDICIALES O ADMINISTRATIVAS ELABORADAS Y/O PRESENTADAS, CONCEPTOS, DILIGENCIAMIENTO DE CONSULTAS, ASISTENCIAS A BRIGADAS Y CAPACITACIONES QUE INVOLUCREN AL CONSULTORIO JURÍDICO Y CENTRO DE CONCILIACIÓN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</si>
  <si>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CO1.REQ.5807872</t>
  </si>
  <si>
    <t>OPSP-VAD-0496-2024</t>
  </si>
  <si>
    <t>https://community.secop.gov.co/Public/Tendering/OpportunityDetail/Index?noticeUID=CO1.NTC.5699332</t>
  </si>
  <si>
    <t>CO1.REQ.5808142</t>
  </si>
  <si>
    <t>OPSP-VAD-0495-2024</t>
  </si>
  <si>
    <t>https://community.secop.gov.co/Public/Tendering/OpportunityDetail/Index?noticeUID=CO1.NTC.5699310</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</si>
  <si>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APOYAR Y ASESORAR EN LA PROMOCIÓN DEL DEPORTE O DISCIPLINA QUE DIRIGE TENIENDO PRESENTE LAS MEDIDAS ACADÉMICAS DISPUESTAS POR LA INSTITUCIÓN. 3. APOYAR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 SEMESTRALMENTE AL GRUPO DE ADMISIONES, REGISTRO Y CONTROL ACADÉMICO, PARA APLICACIÓN DE BECA O DESCUENTO EN EL VALOR DE LA MATRÍCULA, ATENDIENDO TODA LA NORMATIVIDAD QUE REGULA ESTOS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</si>
  <si>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CO1.REQ.5807980</t>
  </si>
  <si>
    <t>OAG-VAD-0494-2024</t>
  </si>
  <si>
    <t>https://community.secop.gov.co/Public/Tendering/OpportunityDetail/Index?noticeUID=CO1.NTC.5698881</t>
  </si>
  <si>
    <t>LA PRESENTE ORDEN TIENE POR OBJETO: 1. APOYAR EL PROCESO OPERATIVO DEL PROGRAMA DE JÓVENES EN ACCIÓN (JEA), DESDE LA FASE DE INSCRIPCIÓN DE ESTUDIANTES, SEGUIMIENTO, CAPACITACIONES, ATENCIÓN, ACTUALIZACIÓN DE INFORMACIÓN. 2. DILIGENCIAR OPORTUNAMENTE TODOS LOS FORMATOS ESTABLECIDOS POR BIENESTAR UNIVERSITARIO EN EL SISTEMA DE GESTIÓN DE LA CALIDAD. 3. ENTREGAR DE MANERA OPORTUNA LOS INFORMES QUE SE LE SOLICITEN, CON ANEXOS ESTADÍSTICOS. 4. APOYAR EN LA PROYECCIÓN DE RESPUESTAS DE PQR. 5. APOYAR EN EL PROCESO DE REVISIÓN DE LOS ESTUDIANTES DE LA UNIVERSIDAD QUE PERTENECEN AL PROGRAMA JÓVENES EN ACCIÓN DEL SISTEMA SIJA. 6. APOYAR LAS ESTRATEGIAS DE PROMOCIÓN, DIFUSIÓN Y DIVULGACIÓN DE LOS SERVICIOS Y ACTIVIDADES DE BIENESTAR. 7. APOYAR EN LA ATENCIÓN A TRAVÉS DE LOS DIFERENTES CANALES DISPONIBLES A LOS MIEMBROS DE LA COMUNIDAD UNIVERSITARIA QUE REQUIERAN INFORMACIÓN SOBRE LAS DISTINTAS ÁREAS DE BIENESTAR. 8. APOYAR EN LA INDUCCIÓN Y CAPACITACIÓN A ESTUDIANTES EN EL PROGRAMA DE JÓVENES EN ACCIÓN. 9. APOYAR EN EL PROCESO DE PRE-INSCRIPCIÓN DE ESTUDIANTES AL PROGRAMA JÓVENES EN ACCIÓN.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</si>
  <si>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CO1.REQ.5807945</t>
  </si>
  <si>
    <t>OAG-VAD-0493-2024</t>
  </si>
  <si>
    <t>https://community.secop.gov.co/Public/Tendering/OpportunityDetail/Index?noticeUID=CO1.NTC.5699034</t>
  </si>
  <si>
    <t>LA PRESENTE ORDEN TIENE POR OBJETO: 1. APOYAR EN LA CONSOLIDACIÓN DE LAS POLÍTICAS DE INCLUSIÓN EDUCATIVA PARA LOS ESTUDIANTES CON DISCAPACIDAD AUDITIVA, A TRAVÉS DE LA FORMACIÓN BÁSICA EN LENGUA DE SEÑAS COLOMBIANA PARA LOS FUNCIONARIOS, CONTRATISTAS Y DOCENTES DE LA UNIVERSIDAD DEL MAGDALENA. 2. APOYAR EL DESARROLLO DE ACTIVIDADES QUE PROMUEVAN EL RESPETO POR LA DIFERENCIA Y LA ACEPTACIÓN DE LAS PERSONAS CON DISCAPACIDAD COMO PARTE DE LA DIVERSIDAD Y LA CONDICIÓN HUMANA 3. APOYAR EN LA ORGANIZACIÓN DE LAS ACTIVIDADES DE APOYO EXTRA-CLASE CON LOS ESTUDIANTES CON DISCAPACIDAD AUDITIVA DE LA UNIVERSIDAD DEL MAGDALENA. 4. REALIZAR INFORMES MENSUALES DE LOS APOYOS EXTRA-CLASE BRINDADOS A LOS ESTUDIANTES CON DISCAPACIDAD AUDITIVA. 5. APOYAR EN LA CREACIÓN DE UN REPOSITORIO DE LAS LECTURAS BÁSICAS DE CADA UNO DE LOS PROGRAMAS ACADÉMICOS DE LA INSTITUCIÓN EN LENGUA DE SEÑAS COLOMBIANA PARA LOS ESTUDIANTES CON DISCAPACIDAD AUDITIVA. 6. APOYAR LA CREACIÓN DE CARTILLAS DE VOCABULARIO EN LENGUA DE SEÑAS COLOMBIANA. 7. APOYAR LA CREACIÓN DE NEOLOGISMOS EN LENGUA DE SEÑAS COLOMBIANA. 8. REALIZAR ACOMPAÑAMIENTO EN CURSO DE LENGUA CASTELLANA PARA PERSONAS SORDAS. 9. APOYAR EN LA CREACIÓN DE VIDEOS INFORMATIVOS PARA LA COMUNIDAD SORDA. 10. APOYAR EN LA INDUCCIÓN A ESTUDIANTES DE PRIMER SEMESTRE CON DISCAPACIDAD AUDITIVA. 11. APOYAR LOS TRABAJOS DE INVESTIGACIÓN REALIZADOS POR LA DIRECCIÓN DE DESARROLLO ESTUDIANTIL.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</si>
  <si>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CO1.REQ.5807595</t>
  </si>
  <si>
    <t>OPSP-VAD-0492-2024</t>
  </si>
  <si>
    <t>https://community.secop.gov.co/Public/Tendering/OpportunityDetail/Index?noticeUID=CO1.NTC.5698656</t>
  </si>
  <si>
    <t>LORENA PIRAGUA CASTRO</t>
  </si>
  <si>
    <t>LA PRESENTE ORDEN TIENE POR OBJETO: 1. APOYAR EN LA CONSOLIDACIÓN DE LAS POLÍTICAS DE INCLUSIÓN EDUCATIVA PARA LOS ESTUDIANTES CON DISCAPACIDAD AUDITIVA, A TRAVÉS DE LA FORMACIÓN BÁSICA EN LENGUA DE SEÑAS COLOMBIANA PARA LOS FUNCIONARIOS, CONTRATISTAS Y DOCENTES DE LA UNIVERSIDAD DEL MAGDALENA. 2. APOYAR EL DESARROLLO DE ACTIVIDADES QUE PROMUEVAN EL RESPETO POR LA DIFERENCIA Y LA ACEPTACIÓN DE LAS PERSONAS CON DISCAPACIDAD COMO PARTE DE LA DIVERSIDAD Y LA CONDICIÓN HUMANA 3. APOYAR EN LA ORGANIZACIÓN DE LAS ACTIVIDADES DE APOYO EXTRA-CLASE CON LOS ESTUDIANTES CON DISCAPACIDAD AUDITIVA DE LA UNIVERSIDAD DEL MAGDALENA. 4. REALIZAR INFORMES MENSUALES DE LOS APOYOS EXTRA-CLASE BRINDADOS A LOS ESTUDIANTES CON DISCAPACIDAD AUDITIVA. 5. APOYAR EN LA CREACIÓN DE UN REPOSITORIO DE LAS LECTURAS BÁSICAS DE CADA UNO DE LOS PROGRAMAS ACADÉMICOS DE LA INSTITUCIÓN EN LENGUA DE SEÑAS COLOMBIANA PARA LOS ESTUDIANTES CON DISCAPACIDAD AUDITIVA. 6. CREAR CARTILLAS DE VOCABULARIO EN LENGUA DE SEÑAS COLOMBIANA. 7. CREAR NEOLOGISMOS EN LENGUA DE SEÑAS COLOMBIANA. 8. REALIZAR ACOMPAÑAMIENTO EN CURSO DE LENGUA CASTELLANA PARA PERSONAS SORDAS. 9. APOYAR EN LA CREACIÓN DE VIDEOS INFORMATIVOS PARA LA COMUNIDAD SORDA. 10. APOYAR EN LA INDUCCIÓN A ESTUDIANTES DE PRIMER SEMESTRE CON DISCAPACIDAD AUDITIVA. 11. APOYAR LOS TRABAJOS DE INVESTIGACIÓN REALIZADOS POR LA DIRECCIÓN DE DESARROLLO ESTUDIANTIL.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</si>
  <si>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CO1.REQ.5807546</t>
  </si>
  <si>
    <t>OPSP-VAD-0491-2024</t>
  </si>
  <si>
    <t>https://community.secop.gov.co/Public/Tendering/OpportunityDetail/Index?noticeUID=CO1.NTC.5698479</t>
  </si>
  <si>
    <t>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APOYAR LA REALIZACIÓN Y DIGITALIZACIÓN DE PLANOS EN 2D Y 3D Y REVISIÓN TÉCNICA DE LOS PROYECTOS COORDINADOS DESDE EL GRUPO DE INFRAESTRUCTURA Y PLANTA FÍSICA. 5. APOYAR AL GRUPO DE INFRAESTRUCTURA Y PLANTA FÍSICA EN LA ELABORACIÓN, ANÁLISIS Y REVISIÓN DE PRECIOS UNITARIOS. 6. APOYAR AL GRUPO DE INFRAESTRUCTURA Y PLANTA FÍSICA EN LA ELABORACIÓN, ANÁLISIS Y REVISIÓN DE PRESUPUESTOS Y PROGRAMACIÓN DE PROYECTOS. 7. ELABORAR INFORMES DE DIAGNÓSTICO. 8. APOYAR AL GRUPO DE INFRAESTRUCTURA EN LA PROYECCIÓN DE DIFERENTES ACTAS (INICIO, SUSPENSIÓN, TERMINACIÓN, LIQUIDACIÓN, PAGO). 9. APOYAR AL GRUPO DE INFRAESTRUCTURA Y PLANTA FÍSICA EN LA REVISIÓN INFORMES DE INTERVENTORÍA. 10. APOYAR AL GRUPO DE INFRAESTRUCTURA Y PLANTA FÍSICA EN LA ELABORACIÓN Y REVISIÓN DE INFORMES DE SUPERVISIÓN. 11. ASESORAR Y APOYAR LOS PROCESOS DE CONTRATACIÓN DE OBRAS CIVILES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</si>
  <si>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CO1.REQ.5807273</t>
  </si>
  <si>
    <t>OPSP-VAD-0490-2024</t>
  </si>
  <si>
    <t>https://community.secop.gov.co/Public/Tendering/OpportunityDetail/Index?noticeUID=CO1.NTC.5697497</t>
  </si>
  <si>
    <t>LA PRESENTE ORDEN TIENE POR OBJETO: 1. IDENTIFICAR CONTRIBUYENTES, Y LOS AGENTES OBLIGADOS A RETENER O EXIGIR EL PAGO DEL TRIBUTO. 2. RECOPILAR, CONSOLIDAR Y CONFRONTAR LA INFORMACIÓN DE LAS ENTIDADES PARA INICIAR EL PROCESO DE APOYO EN LA FISCALIZACIÓN DE LAS ESTAMPILLAS DEPARTAMENTALES,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LAS AUDITORÍAS REALIZADAS POR EL SUJETO ACTIVO (GOBERNACIÓN DEL MAGDALENA) CONTRA LOS ARCHIVOS QUE REPOSAN EN LA OFICINA DE ESTAMPILLA. 6. ALIMENTAR LA MATRIZ DE INFORMACIÓN A FIN DE DEPURAR LOS RESULTADOS FINANCIEROS DE LA INVESTIGACIÓN. 7. CLASIFICAR LA INFORMACIÓN FINANCIERA Y DOCUMENTAL A FIN DE REMITIRLA AL ABOGADO, QUIEN JUNTO CON LA COORDINADORA SEÑALARÁN LAS ACCIONES A SEGUIR. 8. ADELANTAR LAS GESTIONES INSTRUIDAS POR LA COORDINACIÓN UNA VEZ SE HUBIERE RECIBIDO RESPUESTA DE LA AMPLIACIÓN DE LA INFORMACIÓN SOLICITADA A LAS ENTIDADES. 9. CONFRONTAR LA INFORMACIÓN PROVISTA POR LA ENTIDAD VS LA INFORMACIÓN RECIBIDA A FIN DE ESTABLECER EL HALLAZGO DE TIPO FISCAL. 10. REALIZAR LAS ACTIVIDADES REQUERIDAS PARA CONFORMAR LAS MESAS DE TRABAJO. 11. REALIZAR SEGUIMIENTO AL CUMPLIMIENTO DE LOS COMPROMISOS ADQUIRIDOS EN LA MESA DE TRABAJO. 12. ASESORAR Y APOYAR A LAS ENTIDADES AGENTES RETENEDORAS EN EL PROCESO DE FISCALIZACIÓN DE LAS ESTAMPILLAS DEPARTAMENTALES. 13. VERIFICAR QUE LAS ENTIDADES RETENEDORAS CUMPLAN CON EL PROCESO DE LIQUIDAR, RETENER, DECLARAR Y GIRAR LAS ESTAMPILLAS DEPARTAMENTALES. 14. ASESORAR Y APOYAR EL ÁREA FINANCIERA EN VIRTUD DE OPTIMIZAR LOS PROCESOS. 15. ASESORAR Y APOYAR EL DESARROLLO DE ACCIONES ENCAMINADAS AL PLAN DE MEJORAMIENTO DEL RECAUDO DE LOS RECURSOS Y LOS REGISTROS DE INFORMACIÓN DE LA ESTAMPILLA EN BENEFICIO DE LA UNIVERSIDAD. 16. ELABORAR Y EMITIR INFORME FINAL DE LAS ENTIDADES AUDITADAS A LA COORDINACIÓN DE LA OFICINA. 17. LLEVAR LA BITÁCORA EN EL SISTEMA DE CADA ENTIDAD VERIFICADA.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</si>
  <si>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CO1.REQ.5806482</t>
  </si>
  <si>
    <t>OPSP-VAD-0489-2024</t>
  </si>
  <si>
    <t>https://community.secop.gov.co/Public/Tendering/OpportunityDetail/Index?noticeUID=CO1.NTC.5697997</t>
  </si>
  <si>
    <t>LA PRESENTE ORDEN TIENE POR OBJETO: 1. RECIBIR, REGISTRAR, RADICAR, DIGITALIZAR Y ENVIAR A LAS DEPENDENCIAS ACADÉMICO ADMINISTRATIVAS LAS COMUNICACIONES OFICIALES EXTERNAS RECIBIDAS EN LA VENTANILLA DEL BLOQUE ADMINISTRATIVO DE LA UNIVERSIDAD Y LA CUENTA INSTITUCIONAL DEL GRUPO DE GESTIÓN DOCUMENTAL. 2. RECIBIR, REGISTRAR, DIGITALIZAR Y ENVIAR LOS DOCUMENTOS Y SOBRES RECIBIDOS EN LA VENTANILLA DEL EDIFICIO ADMINISTRATIVO ROQUE MORELLI ZÁRATE. 3. ATENDER USUARIOS EN LA VENTANILLA DEL BLOQUE ADMINISTRATIVO DE LA UNIVERSIDAD, EXTENSIÓN 2191 Y CUENTA INSTITUCIONAL BUZONDEVOZ@UNIMAGDALENA.EDU.CO. 4. ELABORAR EL INFORME DE SOLICITUDES DE ACCESO A LA INFORMACIÓN PÚBLICA, EN EL MARCO DE LA LEY DE TRANSPARENCIA Y ACCESO A LA INFORMACIÓN. 5. APOYAR EN LA ACTUALIZACIÓN DE LA DOCUMENTACIÓN DEL PROCESO DE GESTIÓN DOCUMENTAL. 6. ELABORAR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</si>
  <si>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CO1.REQ.5806084</t>
  </si>
  <si>
    <t>OPSP-VAD-0488-2024</t>
  </si>
  <si>
    <t>https://community.secop.gov.co/Public/Tendering/OpportunityDetail/Index?noticeUID=CO1.NTC.5696944</t>
  </si>
  <si>
    <t>LA PRESENTE ORDEN TIENE POR OBJETO: 1. ASESORAR AL GRUPO DE CONTABILIDAD EN EL CÁLCULO DEL PORCENTAJE FIJO DE RETENCIÓN EN LA FUENTE A TRAVÉS DEL PROCEDIMIENTO 2 ESTABLECIDO POR EL ESTATUTO TRIBUTARIO, PARA EMPLEADOS. 2. ASESORAR AL GRUPO DE CONTABILIDAD EN LA APLICACIÓN DE NORMAS Y CONCEPTOS EMITIDOS POR LA CONTADURÍA GENERAL DE LA NACIÓN. 3. ASESORAR AL GRUPO DE CONTABILIDAD EN LA IMPLEMENTACIÓN DE LOS SISTEMAS DE FACTURACIÓN ELECTRÓNICA ESTABLECIDOS POR LA DIAN. 4. ASESORAR AL GRUPO DE CONTABILIDAD EN EL DISEÑO DE FORMATOS PARA EL CÁLCULO DE RETENCIONES Y DEDUCCIONES EN PAGOS DE PROVEEDORES Y SERVICIOS PROFESIONALES. 5. APOYAR AL GRUPO DE CONTABILIDAD EN LA ELABORACIÓN DE INFORMES A LOS ENTES DE CONTROL. 6. APOYAR AL GRUPO DE CONTABILIDAD  EN LOS PROCESOS DE CIERRE MENSUAL Y LA PREPARACIÓN DE ESTADOS FINANCIEROS DE LA UNIVERSIDAD. 7. ASESORAR AL GRUPO DE CONTABILIDAD EN LA ELABORACIÓN Y PRESENTACIÓN DE LOS ESTADOS FINANCIEROS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</si>
  <si>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CO1.REQ.5805945</t>
  </si>
  <si>
    <t>OPSP-VAD-0487-2024</t>
  </si>
  <si>
    <t>https://community.secop.gov.co/Public/Tendering/OpportunityDetail/Index?noticeUID=CO1.NTC.5698444</t>
  </si>
  <si>
    <t>LA PRESENTE ORDEN TIENE POR OBJETO: 1. APOYAR AL GRUPO DE CONTABILIDAD EN EL PROCESO DE PREPARACIÓN Y PRESENTACIÓN DE LAS DIFERENTES DECLARACIONES TRIBUTARIAS (IMPUESTOS NACIONALES Y TERRITORIALES) QUE LE CORRESPONDE PRESENTAR A LA UNIVERSIDAD DEL MAGDALENA. 2. APOYAR EN LA COORDINACIÓN DE LO RELACIONADO CON EL PROCESO DE SOLICITUD DE DEVOLUCIÓN DE IVA, QUE DEBE PRESENTAR LA UNIVERSIDAD ANTE LA DIRECCIÓN DE IMPUESTOS Y ADUANAS NACIONALES – DIAN. 3. APOYAR AL GRUPO DE CONTABILIDAD EN LA ELABORACIÓN, REVISIÓN, CONCILIACIÓN Y PRESENTACIÓN DE LOS DIFERENTES INFORMES QUE SE DEBEN PRESENTAR A LOS ENTES DE CONTROL (CONTADURÍA GENERAL DE LA NACIÓN, CONTRALORÍA DEPARTAMENTAL DEL MAGDALENA, CONTRALORÍA GENERAL DE LA REPÚBLICA, MINISTERIO DE EDUCACIÓN). 4. APOYAR EN LA REVISIÓN DE LA CODIFICACIÓN CONTABLE DE LAS CUENTAS POR PAGAR Y OBLIGACIONES PRESUPUESTALES ELABORADAS PARA PROCESO DE PAGO.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</si>
  <si>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CO1.REQ.5805331</t>
  </si>
  <si>
    <t>OAG-VAD-0486-2024</t>
  </si>
  <si>
    <t>https://community.secop.gov.co/Public/Tendering/OpportunityDetail/Index?noticeUID=CO1.NTC.5696147</t>
  </si>
  <si>
    <t>VANESA PAOLA VIVES CORONEL</t>
  </si>
  <si>
    <t>LA PRESENTE ORDEN TIENE POR OBJETO: 1. APOYAR LA COORDINACIÓN Y SUPERVISIÓN DE LOS PROGRAMAS DE INTERCAMBIOS (MOVILIDAD SALIENTE): “CONEXIÓN GLOBAL” "DOBLE TITULACIÓN" "PROGRAMA SEMESTRE EN EL EXTERIOR" Y CCYK. 2. APOYAR EN LA PROMOCIÓN, REALIZACIÓN Y SEGUIMIENTO DE LAS CONVOCATORIAS.3. ASESORAR A LOS ESTUDIANTES EN SUS PROCESOS DE MOVILIDAD SALIENTE EN LAS DIFERENTES ETAPAS DE LA REALIZACIÓN DEL INTERCAMBIO. 4. APOYAR EN EL SEGUIMIENTO A LA MOVILIDAD SALIENTE DE DOCENTES E INVESTIGADORES 5. APOYAR Y ASESORAR LAS CONVOCATORIAS PRIORITARIAS DE LA OFICINA EN LA LÍNEA DE MOVILIDAD SALIENTE.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</si>
  <si>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CO1.REQ.5804821</t>
  </si>
  <si>
    <t>OPSP-VAD-0485-2024</t>
  </si>
  <si>
    <t>https://community.secop.gov.co/Public/Tendering/OpportunityDetail/Index?noticeUID=CO1.NTC.5678310</t>
  </si>
  <si>
    <t>CO1.REQ.5786663</t>
  </si>
  <si>
    <t>OPSP-VAD-0484-2024</t>
  </si>
  <si>
    <t>https://community.secop.gov.co/Public/Tendering/OpportunityDetail/Index?noticeUID=CO1.NTC.5677753</t>
  </si>
  <si>
    <t xml:space="preserve">JEREMIAS JUNIOR DE LA CRUZ GARCIA </t>
  </si>
  <si>
    <t>LA PRESENTE ORDEN TIENE POR OBJETO: 1. DEFINIR, ELABORAR Y REVISAR LA ARQUITECTURA DE DESARROLLO DE LOS PROYECTOS (CASOS DE USO, BASES DE DATOS, CLASES, INTERFAZ DE USUARIO, MIGRACIÓN DE DATOS). 2. CONSTRUIR LOS PROTOTIPOS PARA LA EJECUCIÓN DE PRUEBAS A LOS PRODUCTOS SOFTWARE. 3. IMPLANTAR PRODUCTOS DE SOFTWARE TERMINADOS EN AMBIENTES DE PRODUCCIÓN PREVIAMENTE SELECCIONADOS. 4. INCORPORAR ELEMENTOS DE DISEÑO EXISTENTES 5. APLICAR GESTIÓN DE LA CONFIGURACIÓN PARA ACTUALIZAR CAMBIOS Y MANTENERLOS DEBIDAMENTE DOCUMENTADOS MEDIANTE LAS HERRAMIENTAS CORRESPONDIENTES. 6. REALIZAR REUNIONES PERIÓDICAS CON LOS EQUIPOS DE TRABAJO DE LOS PROYECTOS. 7. ESPECIFICAR REQUISITOS DE SOFTWARE EN FORMA DE HISTORIAS DE USUARIO.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</si>
  <si>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CO1.REQ.5786701</t>
  </si>
  <si>
    <t>OAG-VAD-0483-2024</t>
  </si>
  <si>
    <t>https://community.secop.gov.co/Public/Tendering/OpportunityDetail/Index?noticeUID=CO1.NTC.5677291</t>
  </si>
  <si>
    <t>LA PRESENTE ORDEN TIENE POR OBJETO: 1. APOYAR EL FORTALECIMIENTO DEL PROGRAMA DE SEGURIDAD DEL PACIENTE DE LA CLÍNICA ODONTOLÓGICA. 2. APOYAR EL SEGUIMIENTO Y ANÁLISIS AL REPORTE DE LOS EVENTOS ADVERSOS PRESENTADOS EN LA CLÍNICA ODONTOLÓGICA. 3. APOYAR EL SEGUIMIENTO A LOS INDICADORES DE GESTIÓN, VERIFICACIÓN Y ANÁLISIS DE DATOS DE LOS PROCESOS A CARGO. 4. APOYAR EN EL PROCESO DEL PROGRAMA DE CAPACITACIÓN Y EVALUACIÓN DEL PERSONAL AUXILIAR, DOCENTES Y ESTUDIANTES DE LA CLÍNICA ODONTOLÓGICA. 5. PARTICIPAR DE LOS DIFERENTES COMITÉS DEL SERVICIO DOCENTE ASISTENCIAL CLÍNICA ODONTOLÓGICA. 6. APOYAR EN JORNADAS EXTRACURRICULARES DE ACUERDO A PROYECTOS ENCAMINADOS A ATENCIÓN PRIMARIA EN SALUD (APS). 7. APOYAR EN LA GESTIÓN DE LOS INDICADORES DE SATISFACCIÓN. 12. APOYAR EN LA GESTIÓN Y REPORTE DE RIPS. 8. APOYAR EN LA GESTIÓN Y RESPUESTA DE PQRS. 9. APOYAR LA REVISIÓN Y ACTUALIZACIÓN DE LA DOCUMENTACIÓN EXISTENTES. 10. APOYAR EN LA ELABORACIÓN DE LAS CUENTAS POR COBRAR DE LOS ESTUDIANTES DE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</si>
  <si>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CO1.REQ.5786254</t>
  </si>
  <si>
    <t>OPSP-VAD-0482-2024</t>
  </si>
  <si>
    <t>https://community.secop.gov.co/Public/Tendering/OpportunityDetail/Index?noticeUID=CO1.NTC.5677159</t>
  </si>
  <si>
    <t>LA PRESENTE ORDEN TIENE POR OBJETO: 1. ASESORAR EN LA RESOLUCIÓN DE PETICIONES QUE SE LE HAGA A LA UNIVERSIDAD DEL MAGDALENA DENTRO DE LOS PLAZOS Y/O TÉRMINOS ESTABLECIDOS EN LA LEY, QUE LE SEAN ASIGNADAS POR PARTE DEL RECTOR, DIRECCIÓN DE TALENTO HUMANO Y DEMÁS AUTORIDADES QUE DESIGNEN LA ALTA DIRECCIÓN. 2. APOYAR EN EL SEGUIMIENTO A LOS PROCEDIMIENTOS ADMINISTRATIVOS QUE LE SEAN ENCOMENDADOS POR EL RECTOR, LA DIRECCIÓN DE TALENTO HUMANO Y DEMÁS AUTORIDADES QUE DESIGNE LA ALTA DIRECCIÓN. 3. ELABORAR LOS ACTOS ADMINISTRATIVOS REQUERIDOS PARA FINES MISIONALES Y DE ORDEN LABORAL. 4. EMITIR CONCEPTOS JURÍDICOS A SOLICITUD DE LA DIRECTORA DE TALENTO HUMANO, RELATIVOS CON LAS FUNCIONES DE LA DEPENDENCIA. 5. APOYAR EN EL BUEN MANEJO DEL ARCHIVO Y LA CORRESPONDENCIA QUE LE SEAN ASIGNADOS.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</si>
  <si>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CO1.REQ.5786218</t>
  </si>
  <si>
    <t>OPSP-VAD-0481-2024</t>
  </si>
  <si>
    <t>https://community.secop.gov.co/Public/Tendering/OpportunityDetail/Index?noticeUID=CO1.NTC.5676856</t>
  </si>
  <si>
    <t>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RECIBIR INSTRUMENTAL CONTAMINADO, LAVADO Y EMPAQUE DEL INSTRUMENTAL EN LA CENTRAL DE ESTERILIZACIÓN, DESPUÉS DEL TURNO CLÍNICO. 6.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</si>
  <si>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CO1.REQ.5785657</t>
  </si>
  <si>
    <t>OAG-VAD-0480-2024</t>
  </si>
  <si>
    <t>https://community.secop.gov.co/Public/Tendering/OpportunityDetail/Index?noticeUID=CO1.NTC.5676535</t>
  </si>
  <si>
    <t>LA PRESENTE ORDEN TIENE POR OBJETO: 1. APOYAR EL DESARROLLO Y FOMENTO DE ACTIVIDADES DEPORTIVAS DE CARÁCTER RECREATIVO, FORMATIVO Y REPRESENTATIVO DESDE LA DISCIPLINA QUE DIRIGE A TRAVÉS DE ENTRENAMIENTOS O PRÁCTICAS DEPORTIVAS A LA COMUNIDAD UNIVERSITARIA. 2. APOYAR Y ASESORAR EN EL DISEÑO, IMPLEMENTACIÓN Y EJECUCIÓN DE ESTRATEGIAS DE PROMOCIÓN, DIFUSIÓN Y DIVULGACIÓN DEL DEPORTE O DISCIPLINA QUE DIRIGE. 3. APOYAR EN LA PLANIFICACIÓN, DESARROLLO Y EJECUCIÓN DE INTERCAMBIOS, TORNEOS, CAMPEONATOS, OLIMPIADAS Y/O EVENTOS INTERNOS. 5. ASESORAR EN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ENTREGAR OPORTUNAMENTE INFORMES, CON SOPORTES ESTADÍSTICOS DE LAS ACTIVIDADES REALIZADAS. 8. INFORMAR DE LA PARTICIPACIÓN EN LOS ENTRENAMIENTOS O PRÁCTICAS DEPORTIVAS, INTERCAMBIOS, TORNEOS, CAMPEONATOS, OLIMPIADAS DE LOS ESTUDIANTES PARTICIPANTES EN EL NIVEL REPRESENTATIVO, QUE DEN SOPORTE AL REPORTE QUE DEBE REMITIR SEMESTRALMENTE AL GRUPO DE ADMISIONES, REGISTRO Y CONTROL ACADÉMICO, PARA APLICACIÓN DE BECA O DESCUENTO EN EL VALOR DE LA MATRÍCULA, ATENDIENDO TODA LA NORMATIVIDAD QUE REGULA ESTOS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</si>
  <si>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CO1.REQ.5785528</t>
  </si>
  <si>
    <t>OAG-VAD-0479-2024</t>
  </si>
  <si>
    <t>https://community.secop.gov.co/Public/Tendering/OpportunityDetail/Index?noticeUID=CO1.NTC.5676315</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</si>
  <si>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ASESORAR Y APOYAR EN LA PROMOCIÓN DEL DEPORTE O DISCIPLINA QUE DIRIGE TENIENDO PRESENTE LAS MEDIDAS ACADÉMICAS DISPUESTAS POR LA INSTITUCIÓN. 3. APOYAR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 SEMESTRALMENTE AL GRUPO DE ADMISIONES, REGISTRO Y CONTROL ACADÉMICO, PARA APLICACIÓN DE BECA O DESCUENTO EN EL VALOR DE LA MATRÍCULA, ATENDIENDO TODA LA NORMATIVIDAD QUE REGULA ESTOS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</si>
  <si>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CO1.REQ.5785068</t>
  </si>
  <si>
    <t>OAG-VAD-0478-2024</t>
  </si>
  <si>
    <t>https://community.secop.gov.co/Public/Tendering/OpportunityDetail/Index?noticeUID=CO1.NTC.5675845</t>
  </si>
  <si>
    <t>LA PRESENTE ORDEN TIENE POR OBJETO: 1. APOYAR EN EL FOMENTO Y DIVULGACIÓN DE LAS ACTIVIDADES DE CARÁCTER RECREATIVO, FORMATIVO Y REPRESENTATIVO PARA EL FORTALECIMIENTO DE LOS PROCESOS ARTÍSTICOS Y CULTURALES EN LA UNIVERSIDAD. 2. APOYAR EL PROCESO DE SELECCIÓN DE LOS BACHILLERES ASPIRANTES A LOS CUPOS ARTÍSTICOS OFRECIDOS POR LA INSTITUCIÓN. 3. APOYAR LA EJECUCIÓN DE ESTRATEGIAS SOBRE LA INSCRIPCIÓN Y PARTICIPACIÓN ACTIVA Y PERMANENTE DE LOS MIEMBROS DE LA COMUNIDAD UNIVERSITARIA EN LAS ACTIVIDADES Y/O TALLERES CULTURALES, QUE PERMITAN AMPLIAR LA COBERTURA DE LOS SERVICIOS DE BIENESTAR UNIVERSITARIO. 4. DILIGENCIAR OPORTUNAMENTE LOS FORMATOS ESTABLECIDOS POR BIENESTAR UNIVERSITARIO EN EL SISTEMA DE GESTIÓN DE LA CALIDAD. 5.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6. INFORMAR LA PARTICIPACIÓN EN LOS ENSAYOS, ACTIVIDADES, EVENTOS, FESTIVALES Y/O TALLERES PERMANENTES DE TODOS LOS ESTUDIANTES PARTICIPANTES EN EL NIVEL REPRESENTATIVO, QUE DEN SOPORTE AL REPORTE QUE DEBE REMITIR SEMESTRALMENTE AL GRUPO DE ADMISIONES, REGISTRO Y CONTROL ACADÉMICO, PARA LA APLICACIÓN DE BECA O DESCUENTO EN EL VALOR DE LA MATRÍCULA, ATENDIENDO TODA LA NORMATIVIDAD QUE REGULA ESTOS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</si>
  <si>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CO1.REQ.5785024</t>
  </si>
  <si>
    <t>OAG-VAD-0477-2024</t>
  </si>
  <si>
    <t>https://community.secop.gov.co/Public/Tendering/OpportunityDetail/Index?noticeUID=CO1.NTC.5675601</t>
  </si>
  <si>
    <t>LA PRESENTE ORDEN TIENE POR OBJETO: 1. APOYAR EN EL SEGUIMIENTO DE LAS COMUNICACIONES ELECTRÓNICAS DE LA VICERRECTORÍA DE INVESTIGACIÓN. 2. APOYAR EL SEGUIMIENTO EN EL MANEJO DE LA AGENDA DEL VICERRECTOR DE INVESTIGACIÓN Y ORGANIZACIÓN DE REUNIONES EN LA VIN. 3. APOYAR EN LA GESTIÓN DE DOCUMENTOS REMITIDOS A LA VICERRECTORÍA, Y DOCUMENTOS PARA LA FIRMA DEL VICERRECTOR. 4. APOYAR LA GESTIÓN DEL PROGRAMA DE FINANCIACIÓN PARA LA FORMACIÓN CIENTÍFICA. 5. APOYAR EN LA GESTIÓN DE LAS SOLICITUDES DE LAS UNIDADES ADSCRITAS A LA VICERRECTORÍA DE INVESTIGACIÓN. 6. APOYAR EN LA GESTIÓN Y CONSOLIDACIÓN DE LAS SOLICITUDES DE INFORMACIÓN REQUERIDAS POR OTRAS DEPENDENCIAS. 7. APOYAR EN EL CARGUE DE LAS SOLICITUDES DE LAS UNIDADES AL SISTEMA DE CORRESPONDENCIA INSTITUCIONAL. 8. APOYAR A LA VICERRECTORÍA EN LO REFERENTE A REUNIONES ESTRATÉGICAS Y DE GESTIÓN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</si>
  <si>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CO1.REQ.5784631</t>
  </si>
  <si>
    <t>OPSP-VAD-0476-2024</t>
  </si>
  <si>
    <t>https://community.secop.gov.co/Public/Tendering/OpportunityDetail/Index?noticeUID=CO1.NTC.5675009</t>
  </si>
  <si>
    <t>LA PRESENTE ORDEN TIENE POR OBJETO: 1. IDENTIFICAR CONTRIBUYENTES, Y LOS AGENTES OBLIGADOS A RETENER O EXIGIR EL PAGO DEL TRIBUTO. 2. RECOPILAR, CONSOLIDAR Y CONFRONTAR LA INFORMACIÓN DE LAS ENTIDADES PARA INICIAR EL PROCESO DE APOYO EN LA FISCALIZACION DE LAS ESTAMPILLAS DEPARTAMENTALES,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LAS AUDITORIAS REALIZADAS POR EL SUJETO ACTIVO (GOBERNACION DEL MAGDALENA) CONTRA LOS ARCHIVOS QUE REPOSAN EN LA OFICINA DE ESTAMPILLA. 6. ALIMENTAR LA MATRIZ DE INFORMACIÓN A FIN DE DEPURAR LOS RESULTADOS FINANCIEROS DE LA INVESTIGACIÓN. 7. CLASIFICAR LA INFORMACIÓN FINANCIERA Y DOCUMENTAL A FIN DE REMITIRLA AL ABOGADO, QUIEN JUNTO CON LA COORDINADORA SEÑALARÁN LAS ACCIONES A SEGUIR. 8. ADELANTAR LAS GESTIONES INSTRUIDAS POR LA COORDINACIÓN UNA VEZ SE HUBIERE RECIBIDO RESPUESTA DE LA AMPLIACIÓN DE LA INFORMACIÓN SOLICITADA A LAS ENTIDADES. 9. CONFRONTAR LA INFORMACIÓN PROVISTA POR LA ENTIDAD VS LA INFORMACIÓN RECIBIDA A FIN DE ESTABLECER EL HALLAZGO DE TIPO FISCAL. 10. REALIZAR LAS ACTIVIDADES REQUERIDAS PARA CONFORMAR LAS MESAS DE TRABAJO. 11. REALIZAR SEGUIMIENTO AL CUMPLIMIENTO DE LOS COMPROMISOS ADQUIRIDOS EN LA MESA DE TRABAJO. 12. ASESORAR Y APOYAR A LAS ENTIDADES AGENTES RETEDORAS EN EL PROCESO DE FISCALIZACION DE LAS ESTAMPILLAS DEPARTAMENTALES. 13. VERIFICAR QUE LAS ENTIDADES RETENEDORAS CUMPLAN CON EL PROCESO DE LIQUIDAR, RETENER, DECLARAR Y GIRAR LAS ESTAMPILLAS DEPARTAMENTALES. 14. ASESORAR Y APOYAR EL DESARROLLO DE ACCIONES ENCAMINADAS AL PLAN DE MEJORAMIENTO DEL RECAUDO DE LOS RECURSOS Y LOS REGISTROS DE INFORMACIÓN DE LA ESTAMPILLA EN BENEFICIO DE LA UNIVERSIDAD. 15. ELABORAR Y EMITIR INFORME FINAL DE LAS ENTIDADES AUDITADAS A LA COORDINACIÓN DE LA OFICINA. 16. LLEVAR LA BITÁCORA EN EL SISTEMA DE CADA ENTIDAD VERIFICADA.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</si>
  <si>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CO1.REQ.5783883</t>
  </si>
  <si>
    <t>OPSP-VAD-0475-2024</t>
  </si>
  <si>
    <t>https://community.secop.gov.co/Public/Tendering/OpportunityDetail/Index?noticeUID=CO1.NTC.5674807</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</si>
  <si>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DELEGATORIAS DE ORDENACIÓN DEL GASTO EN LA RENDICIÓN DE LA GESTIÓN CONTRACTUAL EN LAS PLATAFORMAS SECOP, SIA CONTRALORIAS, SIA OBSERVA, SIGEP, Y EN LA PUBLICACIÓN DE PÁGINA DE TRANSPARENCIA. 4. APOYAR A LA OFICINA DE CONTROL INTERNO EN EL SEGUIMIENTO A LA APLICACIÓN POR LOS ORDENADORES DEL GASTO EN LA APLICACIÓN DE LA NORMATIVA INTERNA DE DELEGACIÓN DEL GASTO. 5. APOYAR A LA OFICINA DE CONTROL INTERNO EN EL ESTUDIO, EVALUACIÓN Y EMISIÓN DE CONCEPTOS JURÍDICOS QUE LE SEAN REQUERIDOS Y EN EL SEGUIMIENTO AL CUMPLIMIENTO DE LOS REQUERIMIENTOS. 6. APOYAR A LA OFICINA DE CONTROL INTERNO EN EL SEGUIMIENTO CUATRIMESTRAL A LOS MAPAS DE RIESGOS POR PROCESOS E INSTITUCIONAL Y ELABORAR EL RESPECTIVO INFORME DE RESULTADOS. 7. ASESORAR A LA OFICINA DE CONTROL INTERNO EN LA PLANIFICACIÓN DEL CONTROL INTERNO Y EN EL SEGUIMIENTO Y VERIFICACIÓN DEL SISTEMA DE CONTROL INTERNO. 8. ASESORAR A LA OFICINA DE CONTROL INTERNO EN LA IDENTIFICACIÓN DE RIESGOS Y DE ACCIONES DE MEJORA A LOS DIFERENTES RESPONSABLES DE PROCESOS EN EL MARCO DE AUDITORÍAS Y SEGUIMIENTOS.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</si>
  <si>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CO1.REQ.5783571</t>
  </si>
  <si>
    <t>OPSP-VAD-0474-2024</t>
  </si>
  <si>
    <t>https://community.secop.gov.co/Public/Tendering/OpportunityDetail/Index?noticeUID=CO1.NTC.5674199</t>
  </si>
  <si>
    <t>LA PRESENTE ORDEN TIENE POR OBJETO: 1. APOYAR EN EL PROCESO DE RECOLECCIÓN, DIGITACIÓN, TABULACIÓN Y ORGANIZACIÓN DE INFORMACIÓN CONTRACTUAL PARA LA IMPLEMENTACIÓN DEL MÓDULO DE TRÁMITE DE CERTIFICACIONES DE VINCULACIONES CONTRACTUALES VIRTUALES EN LÍNEA. 2. APOYAR CON EL PROCESO DE RECOLECCIÓN, DIGITACIÓN, ORGANIZACIÓN Y TABULACIÓN DE LA INFORMACIÓN DE CADA UNA DE LAS ÓRDENES DE PRESTACIÓN DE SERVICIOS PROFESIONALES Y DE APOYO SUSCRITAS POR LOS ORDENADORES DEL GASTO ENTRE LOS AÑOS 2011 A 2024.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</si>
  <si>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CO1.REQ.5783469</t>
  </si>
  <si>
    <t>OAG-VAD-0473-2024</t>
  </si>
  <si>
    <t>https://community.secop.gov.co/Public/Tendering/OpportunityDetail/Index?noticeUID=CO1.NTC.5676652</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</si>
  <si>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</si>
  <si>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CO1.REQ.5785585</t>
  </si>
  <si>
    <t>OAG-VAD-0472-2024</t>
  </si>
  <si>
    <t>https://community.secop.gov.co/Public/Tendering/OpportunityDetail/Index?noticeUID=CO1.NTC.5676616</t>
  </si>
  <si>
    <t>LA PRESENTE ORDEN TIENE POR OBJETO: 1. APOYAR LOS EVENTOS INSTITUCIONALES PRESENCIALES Y VIRTUALES A TRAVÉS DE LA CUENTA DE CORREO INSTITUCIONAL Y ESPACIOS ASIGNADOS, SEGÚN LOS PROTOCOLOS ESTABLECIDOS. 2. APOYAR EN LA COORDINACIÓN DEL GRUPO DE PROTOCOLO INSTITUCIONAL (HORARIOS, DISTRIBUCIÓN DE EVENTOS, SOLICITUD DE UNIFORMES, REVISIÓN DE HORAS, CARGUE EN SISTEMA Y APROBACIÓN). 3. CAPACITAR A LOS INTEGRANTES DEL GRUPO DE PROTOCOLO INSTITUCIONAL EN LOS TEMAS DE: TALLER PERSONAL LOGÍSTICO, TALLER DE PROTOCOLO Y ETIQUETA, TALLER DE COMUNICACIÓN Y SEGURIDAD EN LOS EVENTOS, TALLER DE COMUNICACIÓN NO VERBAL, TALLER DE ESTRATEGIAS PARA HABLAR EN PÚBLICO, TALLER DE NETIQUETA, TALLER DE ATENCIÓN Y SERVICIO AL CLIENTE, TALLER DE ETIQUETA Y PROTOCOLO EMPRESARIAL, TALLER DE IMAGEN PERSONAL, TALLER DE ETIQUETA Y PROTOCOLO EN LA MESA.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</si>
  <si>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CO1.REQ.5785465</t>
  </si>
  <si>
    <t>OPSP-VAD-0471-2024</t>
  </si>
  <si>
    <t>https://community.secop.gov.co/Public/Tendering/OpportunityDetail/Index?noticeUID=CO1.NTC.5675948</t>
  </si>
  <si>
    <t>LA PRESENTE ORDEN TIENE POR OBJETO: 1. ASESORAR LAS ACTIVIDADES CULTURALES QUE DESARROLLAN DESDE EL ÁREA DE CULTURA DE LA DIRECCIÓN DE BIENESTAR UNIVERSITARIO. 2. DIRIGIR ENSAYOS, ACTIVIDADES Y EVENTOS DEL GRUPO CULTURAL DE ORQUESTA TROPICAL Y PIANO DE LA INSTITUCIÓN. 3. APOYAR EL PROCESO DE SELECCIÓN DE LOS BACHILLERES ASPIRANTES A LOS CUPOS ARTISTAS OFRECIDOS POR LA INSTITUCIÓN, EN LO RELACIONADO CON LA OFERTA DE ORQUESTA TROPICAL Y PIANO. 4. DILIGENCIAR OPORTUNAMENTE LOS FORMATOS ESTABLECIDOS POR BIENESTAR UNIVERSITARIO EN EL SISTEMA DE GESTIÓN DE LA CALIDAD. 5. ENTREGAR OPORTUNAMENTE, INFORMES DE LAS ACTIVIDADES REALIZADAS, CON SOPORTES ESTADÍSTICOS. 6. PRESENTAR SEMESTRALMENTE EL LISTADO DE LOS ESTUDIANTES QUE PARTICIPARON EN LOS ENSAYOS, ACTIVIDADES, EVENTOS, FESTIVALES Y/O TALLERES PERMANENTES EN EL NIVEL REPRESENTATIVO, QUE DEN SOPORTE AL REPORTE QUE DEBE REMITIRSE AL GRUPO DE ADMISIONES, REGISTRO Y CONTROL ACADÉMICO, PARA LA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</si>
  <si>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CO1.REQ.5785131</t>
  </si>
  <si>
    <t>OPSP-VAD-0470-2024</t>
  </si>
  <si>
    <t>https://community.secop.gov.co/Public/Tendering/OpportunityDetail/Index?noticeUID=CO1.NTC.5677747</t>
  </si>
  <si>
    <t>LA PRESENTE ORDEN TIENE POR OBJETO: 1- APOYAR EN LA ELABORACIÓN DE ESTRATEGIAS DIGITALES PARA LAS REDES SOCIALES DE UNIMAGDALENA RADIO 2- APOYAR EN LA ELABORACIÓN DE CAMPAÑAS Y ESTRATEGIAS PARA IMPACTAR EN LA COMUNIDAD ESTUDIANTIL 3- APOYAR EN LA REALIZACIÓN DEL SPOT 'QUE TALENTO.4- APOYAR AL AIRE DE LA REALIZACIÓN DE 'DESDE EL CAMPUS AL AIRE' QUE SE EMITE DE LUNES A VIERNES DE 7 A 8 DE LA MAÑANA. 5- APOYAR EN LAS TRANSMISIONES EN VIVO Y EN DIRECTO DE LOS EVENTOS DE LA EMISORA CULTURAL. 6- REALIZAR EL CUBRIMIENTO A TRAVÉS DE LAS REDES SOCIALES Y AL AIRE DE EVENTOS DE LA EMISORA CULTURAL. 7- PRODUCIR Y EDITAR LOS MATERIALES SONOROS INSTITUCIONALES QUE SE REQUIERAN. 8- APOYAR EN LA PRESENTACIÓN DEL PROGRAMA RADIAL DEL CONSULTORIO JURÍDICO DE LA UNIVERSIDAD DEL MAGDALENA 9- APOYAR EN LA REDACCIÓN DE BOLETINES INSTITUCIONALES. 10- APOYAR AL PROGRAMA LA REVISTA, QUE SE EMITE A LAS 6 DE LA MAÑANA 11- HACER REPORTERÍA EN LAS DEPENDENCIAS QUE GENEREN INFORMACIÓN ÚTIL PARA LA EMISORA.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</si>
  <si>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CO1.REQ.5786498</t>
  </si>
  <si>
    <t>OPSP-VAD-0469-2024</t>
  </si>
  <si>
    <t>https://community.secop.gov.co/Public/Tendering/OpportunityDetail/Index?noticeUID=CO1.NTC.5677616</t>
  </si>
  <si>
    <t>HAROLD DE JESUS ARAQUE GARCIA</t>
  </si>
  <si>
    <t>LA PRESENTE ORDEN TIENE POR OBJETO: 1) ASESORAR EN LOS PROCESOS DE CREACIÓN DE NUEVOS PROGRAMAS DE LA FACULTAD DE CIENCIAS BÁSICAS, EN ARTICULACIÓN CON LA OFICINA DE ASEGURAMIENTO DE LA CALIDAD. 2) APOYAR EN LOS PROCESO Y REVISIÓN DE LOS DOCUMENTOS NECESARIOS PARA LA SOLICITUD DE LOS REGISTROS CALIFICADOS NUEVOS. 3) REALIZAR LA REVISIÓN DE ESTILO, GRAMÁTICA Y REDACCIÓN DE LAS DIFERENTES CONDICIONES DE CALIDAD PARA SOLICITUD DE REGISTRO CALIFICADO. 4) ORGANIZAR LAS EVIDENCIAS, ANEXOS TÉCNICOS Y DEMÁS DOCUMENTOS QUE REQUIERA LA PLATAFORMA, PARA OBTENCIÓN DE REGISTROS CALIFICADOS. 5) APOYAR EN LA RECOPILACIÓN DE INFORMACIÓN PARA LA CREACIÓN DE NUEVOS PROGRAMAS (CONSULTA A PÁGINAS DEL GOBIERNO NACIONAL, SNIES, OBSERVATORIO LABORAL. 6) PRESENTAR INFORME MENSUAL DEL AVANCE DE LA CREACIÓN DE LOS PROGRAMAS ASIGNADOS. 7) APOYAR EN LA REVISIÓN DE LOS REQUISITOS DEL PROCESO DE ACREDITACIÓN INSTITUCIONAL ABET PARA EL PROGRAMA DE BIOLOGÍA.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</si>
  <si>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CO1.REQ.5786503</t>
  </si>
  <si>
    <t>OPSP-VAD-0468-2024</t>
  </si>
  <si>
    <t>https://community.secop.gov.co/Public/Tendering/OpportunityDetail/Index?noticeUID=CO1.NTC.5678018</t>
  </si>
  <si>
    <t>LAURA PAOLA GARCIA GONZALEZ</t>
  </si>
  <si>
    <t>LA PRESENTE ORDEN TIENE POR OBJETO: 1. APOYAR EN LA CREACIÓN DE ENTRE 10 A 20 CONTENIDOS CREATIVOS MENSUALES PARA APORTAR AL CRECIMIENTO Y A LA CONSOLIDACIÓN DE LA COMUNIDAD DIGITAL, A TRAVÉS DE LAS REDES SOCIALES DE LA UNIVERSIDAD DEL MAGDALENA. 2. REALIZAR ENTRE 6 A 10 TRABAJOS AUDIOVISUALES SEMANALES, SOBRE TEMAS INFORMATIVOS DE LA INSTITUCIÓN Y DE OFERTA ACADÉMICA. 3. APOYAR AL EQUIPO DE REDES SOCIALES ADSCRITO A LA DIRECCIÓN DE COMUNICACIONES EN EL CUBRIMIENTO DE ACTIVIDADES ACADÉMICAS DE LAS DIFERENTES DEPENDENCIAS Y DE EVENTOS ESPECIALES, A TRAVÉS DE TOMA DE FOTOGRAFÍAS, GRABACIÓN Y EDICIÓN DE CONTENIDOS AUDIOVISUALES. 4. APOYAR EN LAS CAMPAÑAS ESTRATÉGICAS DE SOCIAL MEDIA QUE APORTEN AL POSICIONAMIENTO Y FIDELIZACIÓN DE LA COMUNIDAD DIGITAL. 5. APOYAR EN LA PRESENTACIÓN DE EVENTOS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</si>
  <si>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CO1.REQ.5786729</t>
  </si>
  <si>
    <t>OPSP-VAD-0467-2024</t>
  </si>
  <si>
    <t>https://community.secop.gov.co/Public/Tendering/OpportunityDetail/Index?noticeUID=CO1.NTC.5677108</t>
  </si>
  <si>
    <t>LA PRESENTE ORDEN TIENE POR OBJETO: 1. APOYAR EN LA CREACIÓN DE ENTRE 10 A 20 CONTENIDOS CREATIVOS MENSUALES PARA APORTAR AL CRECIMIENTO Y A LA CONSOLIDACIÓN DE LA COMUNIDAD DIGITAL, A TRAVÉS DE LA RED SOCIAL DE TIKTOK DE LA UNIVERSIDAD DEL MAGDALENA. 2. REALIZAR ENTRE 2 A 5 TRABAJOS AUDIOVISUALES SEMANALES, SOBRE TEMAS INFORMATIVOS DE LA INSTITUCIÓN Y DE OFERTA ACADÉMICA, QUE SE PUBLICARÁN EN LAS REDES SOCIALES INSTITUCIONALES. 3. APOYAR AL EQUIPO DE REDES SOCIALES ADSCRITO A LA DIRECCIÓN DE COMUNICACIONES EN EL CUBRIMIENTO DE ACTIVIDADES ACADÉMICAS DE LAS DIFERENTES DEPENDENCIAS Y DE EVENTOS ESPECIALES, A TRAVÉS DE TOMA DE FOTOGRAFÍAS, GRABACIÓN Y EDICIÓN DE CONTENIDOS AUDIOVISUALES PARA REDES SOCIALES. 4. APOYAR EN LAS CAMPAÑAS ESTRATÉGICAS DIGITALES QUE APORTEN AL POSICIONAMIENTO Y FIDELIZACIÓN DE LA COMUNIDAD DIGITAL INSTITUCIONAL. 5. APOYAR EN LAS ESTRATEGIAS DE MARKETING DIGITAL PARA POTENCIALIZAR EL RECONOCIMIENTO DE LA MARCA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</si>
  <si>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CO1.REQ.5786050</t>
  </si>
  <si>
    <t>OPSP-VAD-0466-2024</t>
  </si>
  <si>
    <t>https://community.secop.gov.co/Public/Tendering/OpportunityDetail/Index?noticeUID=CO1.NTC.5676540</t>
  </si>
  <si>
    <t>LA PRESENTE ORDEN TIENE POR OBJETO: 1. APOYAR EN LA CREACIÓN DE RUBROS DE INGRESOS EN LOS MÓDULOS DE PRESUPUESTO Y REGALÍAS. 2. APOYAR EN LA CREACIÓN DE RUBROS DE EGRESOS EN LOS MÓDULOS DE PRESUPUESTO Y REGALÍAS. 3. APOYAR EN LAS ADICIONES PRESUPUESTALES EN LOS MÓDULOS DE PRESUPUESTO Y REGALÍAS. 4. APOYAR EN LOS TRASLADOS PRESUPUESTALES EN LOS MÓDULOS DE PRESUPUESTO Y REGALÍAS. 5.APOYAR EN LA CREACIÓN DE LOS CUIPOS EN LOS MÓDULOS DE PRESUPUESTO Y REGALÍAS. 6. APOYAR EN LA CREACIÓN DE FUENTES DE INGRESOS EN LOS MÓDULOS DE PRESUPUESTO Y REGALÍAS. 7.APOYAR EN LA CREACIÓN DE FUENTES DE EGRESOS EN LOS MÓDULOS DE PRESUPUESTO Y REGALÍAS. 8. APOYAR EN LA CREACIÓN DE CENTRO DE COSTOS EN LOS MÓDULOS DE PRESUPUESTO Y REGALÍAS 9. APOYAR EN LA ELABORACIÓN CDP EN EL MÓDULO DE REGALÍAS 10.  APOYAR EN LA ELABORACIÓN REGISTROS PRESUPUESTALES EN EL MÓDULO DE REGALÍAS. TODAS ESTAS ACTIVIDADES SE DESARROLLARÁN EN EL SISTEMA DE INFORMACIÓN FINANCIERO SINAP.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</si>
  <si>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CO1.REQ.5785513</t>
  </si>
  <si>
    <t>OPSP-VAD-0465-2024</t>
  </si>
  <si>
    <t>https://community.secop.gov.co/Public/Tendering/OpportunityDetail/Index?noticeUID=CO1.NTC.5675979</t>
  </si>
  <si>
    <t>LA PRESENTE ORDEN TIENE POR OBJETO: SERVICIOS PROFESIONALES REQUERIDOS EN LA REALIZACIÓN DE LAS SIGUIENTES ACTIVIDADES ENMARCADAS EN EL DESARROLLO DE LOS PROYECTOS DE REGALÍAS: 1. APOYAR LA ADMINISTRACIÓN DE CUENTAS BANCARIAS Y CREACIÓN CUENTA BANCARIA DE TESORERÍA SISTEMA SPGR 2. APOYAR EN LA CREACIÓN, CONFIRMACIÓN Y APROBACIÓN DE CUENTA BANCARIA DE TERCEROS CON EL BANCO DE LA REPÚBLICA SISTEMA SPGR. 3. APOYAR EN LA REVISIÓN DEL CAMBIO DE ESTADO DE CUENTAS BANCARIAS EN EL SISTEMA DE PRESUPUESTO Y GIRO DE REGALÍAS (SPGR). 4. APOYAR EN LA REVISIÓN DE DOCUMENTOS SOPORTE DE LAS ÓRDENES DE PAGO 5. REALIZAR ENDOSO DE ÓRDENES DE PAGOS POR ANTICIPOS Y CESIÓN DE DERECHOS EN EL SPGR. 6. APOYAR LA ELABORACIÓN DE ÓRDENES DE PAGOS PRESUPUESTALES Y NO PRESUPUESTALES DE DEDUCCIONES Y AUTORIZAR GIROS EN EL SPGR. 7. REVISAR REINTEGROS DE VIGENCIAS ANTERIORES EN EL SPGR 8. APOYAR EN LA ELABORACIÓN DE REINTEGROS DE ÓRDENES DE PAGO NO PRESUPUESTAL EN EL SPGR. 9. APOYAR EN LA RECEPCIÓN Y PROGRAMACIÓN PARA PAGO LAS OBLIGACIONES PRESUPUESTALES CON CARGO A RECURSOS DE REGALÍAS EN EL SINAP 10. APOYAR EN LA ELABORACIÓN DE LOS COMPROBANTES DE EGRESOS DE LAS OBLIGACIONES CON CARGO A RECURSOS DE REGALÍAS EN EL SINAP 11. APOYAR EN LA REVISIÓN DE CONCILIACIONES BANCARIAS 12. ELABORAR INFORMES DE PARTIDAS CONCILIATORIAS 13. REALIZAR EL REGISTRO DE CUENTAS BANCARIAS EN EL PORTAL SIIF NACION. 14. APOYAR EN LA ELABORACIÓN DE ÓRDENES DE PAGO EN SIIF NACION. 15. APOYAR EN LA ELABORACIÓN DE LOS INFORMES DE CIERRE FINANCIERO DE LA TESORERÍA.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</si>
  <si>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CO1.REQ.5785219</t>
  </si>
  <si>
    <t>OPSP-VAD-0464-2024</t>
  </si>
  <si>
    <t>https://community.secop.gov.co/Public/Tendering/OpportunityDetail/Index?noticeUID=CO1.NTC.5675422</t>
  </si>
  <si>
    <t>LA PRESENTE ORDEN TIENE POR OBJETO: 1. APOYAR EN EL RECIBO DE LOS SOPORTES DE LOS ACTOS ADMINISTRATIVOS COMO: CONTRATOS, ÓRDENES DE SERVICIO, COMPRA, SUMINISTRO Y CONVENIOS 2. REVISAR LOS SOPORTES DE LOS ACTOS ADMINISTRATIVOS COMO: CONTRATOS, ÓRDENES DE SERVICIO, COMPRA, SUMINISTRO Y CONVENIOS. 3. APOYAR EN LA REALIZACIÓN DE LLAMADAS A LAS DEPENDENCIAS ORDENADORAS DEL GASTO PARA HACER SEGUIMIENTO A LOS ACTOS ADMINISTRATIVOS PENDIENTES DE CORRECCIONES. 4. APOYAR CON EL ENVÍO AL GRUPO DE CONTABILIDAD UNA VEZ REVISADOS LOS SOPORTES DE LOS ACTOS ADMINISTRATIVOS COMO: CONTRATOS, ÓRDENES DE SERVICIO, COMPRA, SUMINISTRO Y CONVENIOS A FIN DE INICIAR EL TRÁMITE CORRESPONDIENTE A LA ELABORACIÓN DE LAS ORDENES DE PAGOS 5. APOYAR EN LA ATENCIÓN A TRAVÉS DE LOS DISTINTOS CANALES DISPONIBLES A PROVEEDORES, EMPLEADOS, DIRECTORES, SUPERVISORES PARA DAR INFORMACIÓN SOBRE EL ESTADO DE LOS PAGOS.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</si>
  <si>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CO1.REQ.5784707</t>
  </si>
  <si>
    <t>OPSP-VAD-0463-2024</t>
  </si>
  <si>
    <t>https://community.secop.gov.co/Public/Tendering/OpportunityDetail/Index?noticeUID=CO1.NTC.5675401</t>
  </si>
  <si>
    <t>CO1.REQ.5783974</t>
  </si>
  <si>
    <t>OPSP-VAD-0462-2024</t>
  </si>
  <si>
    <t>https://community.secop.gov.co/Public/Tendering/OpportunityDetail/Index?noticeUID=CO1.NTC.5674666</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</si>
  <si>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Y ASESORAR LA IMPLEMENTACIÓN DE ESTRATEGIAS DE PROMOCIÓN DE LOS SERVICIOS Y ACTIVIDADES DE BIENESTAR UNIVERSITARIO CON LA POBLACIÓN DIVERSA DE LA UNIVERSIDAD DEL MAGDALENA. 3.APOYAR Y ASESORAR LA PROMOCIÓN DE PROGRAMAS DE CAPACITACIÓN QUE CONSISTE EN VISIBILIZAR TEMÁTICAS DE IDENTIDAD DE GÉNERO, Y LA REPRESENTACIÓN DE LA COMUNIDAD DIVERSA 4. APOYAR Y ASESORAR LAS RUTAS DE ATENCIÓN, ACOMPAÑAMIENTO Y SENSIBILIZACIÓN HACIA LA COMUNIDAD UNIVERSITARIA QUE PERMITA MEJORAR LA INCLUSIÓN, PERMANENCIA Y CONVIVENCIA DE LAS PERSONAS QUE SE RECONOCEN E IDENTIFICAN DIVERSA. 5. APOYAR LAS ACTIVIDADES LIDERADAS POR EL COORDINADOR DE ÁREA, EN EL CUMPLIMIENTO DE METAS DEFINIDAS EN EL PLAN DE ACCIÓN Y PLAN DE DESARROLLO INSTITUCIONAL EN RELACIÓN A LA ATENCIÓN DE LA POBLACIÓN DIVERSA. 6. ENTREGAR DE MANERA OPORTUNA Y BAJO SU RESPONSABILIDAD LOS INFORMES QUE SE LE SOLICITEN PARA SER PRESENTADOS EN OTRAS DEPENDENCIAS. 7. DILIGENCIAR OPORTUNAMENTE TODOS LOS FORMATOS ESTABLECIDOS POR BIENESTAR UNIVERSITARIO EN EL SISTEMA DE GESTIÓN DE LA CALIDAD Y OTROS PROCESOS, PARA EL REGISTRO DE TODAS LAS ACTIVIDADES QUE SE REALICEN.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</si>
  <si>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CO1.REQ.5783829</t>
  </si>
  <si>
    <t>OPSP-VAD-0461-2024</t>
  </si>
  <si>
    <t>https://community.secop.gov.co/Public/Tendering/OpportunityDetail/Index?noticeUID=CO1.NTC.5674091</t>
  </si>
  <si>
    <t>LA PRESENTE ORDEN TIENE POR OBJETO: 1. APOYAR EN LA REVISIÓN Y AUTOEVALUACIÓN DE LOS ESTÁNDARES DE HABILITACIÓN DE LOS SERVICIOS DE SALUD PARA EL FORTALECIMIENTO DE LOS PROCESOS DE LA DIRECCIÓN DE BIENESTAR UNIVERSITARIO DE ACUERDO A LO ESTABLECIDO EN LA RESOLUCIÓN N° 3100 DE 2019 DEL MINISTERIO DE SALUD Y PROTECCIÓN SOCIAL. 2. APOYAR CON LA VERIFICACIÓN DEL DILIGENCIAMIENTO OPORTUNO DE TODOS LOS FORMATOS ESTABLECIDOS POR BIENESTAR UNIVERSITARIO EN EL SISTEMA DE GESTIÓN DE LA CALIDAD. 3. PRESENTAR INFORMES AL SUPERVISOR SOBRE LAS ACTIVIDADES DESARROLLADAS Y PLANTEADAS EN EL PLAN DE TRABAJO, PARA LA VERIFICACIÓN Y EL CUMPLIMIENTO DE LAS METAS PROPUESTAS; EL INFORME DEBE TENER ANEXOS ESTADÍSTICOS 4. APOYAR A LA DIRECCIÓN DE BIENESTAR UNIVERSITARIO EN LA REALIZACIÓN DE ACTIVIDADES DE PROMOCIÓN Y MANTENIMIENTO DE LA SALUD AL INTERIOR DE LA COMUNIDAD UNIVERSITARIA. 5. APOYAR EN LA ATENCIÓN A LOS MIEMBROS DE LA COMUNIDAD UNIVERSITARIA QUE REQUIERAN INFORMACIÓN SOBRE LOS SERVICIOS DE BIENESTAR UNIVERSITARIO A TRAVÉS DE LOS CANALES DE COMUNICACIÓN DISPONIBLES. 6. APOYAR A LA DIRECCIÓN DE BIENESTAR UNIVERSITARIO, EN LA RECOLECCIÓN DE INFORMACIÓN DEL PGIRASA, INSTRUMENTO ENCARGADO DE LA GESTIÓN INTEGRAL DE RESIDUOS GENERADOS EN LA ATENCIÓN EN SALUD, 7. APOYAR AL SUPERVISOR EN LA ACTUALIZACIÓN DEL INVENTARIO DE LOS EQUIPOS E INSUMOS DE OFICINA Y DE SALUD PARA GARANTIZAR EL BUEN USO DE ESTOS. 8. APOYAR EN LA PRESENTACIÓN Y SOCIALIZACIÓN DE LAS ACTAS DE COMITÉ EN SALUD ESTABLECIDAS EN EL MANUAL DE COMITÉS DE BIENESTAR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</si>
  <si>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CO1.REQ.5783190</t>
  </si>
  <si>
    <t>OPSP-VAD-0460-2024</t>
  </si>
  <si>
    <t>https://community.secop.gov.co/Public/Tendering/OpportunityDetail/Index?noticeUID=CO1.NTC.5673691</t>
  </si>
  <si>
    <t>LA PRESENTE ORDEN TIENE POR OBJETO: 1. DESARROLLAR ACTIVIDADES GASTRONÓMICAS PARA EL RESCATE DE LA GASTRONOMÍA LOCAL, REGIONAL Y NACIONAL. 2. APOYAR FUNCIONAMIENTO DEL LABORATORIO DE GASTRONOMÍA E INNOVACIÓN DE LA UNIVERSIDAD DEL MAGDALENA, MEDIANTE LA REVISIÓN Y AJUSTES DE MANUALES Y FORMATOS NECESARIOS PARA ELLO.3. DISEÑAR Y DESARROLLAR OFERTA ACADÉMICA DE FORMACIÓN CONTINUA EN GASTRONOMÍA.4. APOYAR LA COORDINACIÓN DE LA VENTA DE SERVICIOS Y OPERACIÓN DE EVENTOS DEL LABORATORIO DE GASTRONOMÍA E INNOVACIÓN DE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</si>
  <si>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CO1.REQ.5782598</t>
  </si>
  <si>
    <t>OAG-VAD-0459-2024</t>
  </si>
  <si>
    <t>https://community.secop.gov.co/Public/Tendering/OpportunityDetail/Index?noticeUID=CO1.NTC.5673614</t>
  </si>
  <si>
    <t xml:space="preserve">MARTHA MILENA OROZCO MARTINEZ </t>
  </si>
  <si>
    <t>CO1.REQ.5782418</t>
  </si>
  <si>
    <t>OAG-VAD-0458-2024</t>
  </si>
  <si>
    <t>https://community.secop.gov.co/Public/Tendering/OpportunityDetail/Index?noticeUID=CO1.NTC.5672463</t>
  </si>
  <si>
    <t>ORIANA MARIA DIAZ MARTINEZ</t>
  </si>
  <si>
    <t>LA PRESENTE ORDEN TIENE POR OBJETO: 1. APOYAR EN EL DESARROLLO DE LAS ACTIVIDADES DE LA VICERRECTORÍA ACADÉMICA Y LA DIRECCIÓN CURRICULAR Y DE DOCENCIA RELACIONADAS CON LOS PROCEDIMIENTOS GA-DCD-P02, GA-DCDP06, GA-VAC-P01, GA-VAC-P02, GA-VAC-P03, GA-VAC-P04, GA-VAC-P06, INCLUYENDO: A) APOYAR EN LA ATENCIÓN A LAS SOLICITUDES DE DOCENTES RELACIONADAS CON PUNTOS SALARIALES Y DE BONIFICACIÓN POR PRODUCTIVIDAD, TITULACIÓN O ASCENSO Y DEMÁS PRODUCTOS SUSCEPTIBLES DE ASIGNACIÓN DE PUNTAJE SEGÚN LO CONTEMPLADO POR EL DECRETO 1279 DE 2002. B) APOYAR CON LA REVISIÓN DE HOJAS DE VIDA PARA DETERMINAR LA CATEGORÍA A PROFESORES QUE INGRESAN A LA PLANTA, PROFESORES OCASIONALES Y PROFESORES HORA CÁTEDRA CONFORME CON LA NORMATIVIDAD VIGENTE. C) APOYAR CON LA ELABORACIÓN DE INFORMES PERIÓDICOS SOBRE PUNTOS ASIGNADOS, CATEGORÍAS ASIGNADAS EN EL ESCALAFÓN DOCENTE Y A PROFESORES HORA CÁTEDRA Y EN GENERAL LOS REQUERIDOS POR DOCENTES Y DEPENDENCIAS DE LA INSTITUCIÓN. D) APOYAR EN LA ATENCIÓN A PROFESORES DE PLANTA, PROFESORES HORA CÁTEDRA, FACULTADES, PROGRAMAS, DEPARTAMENTO Y/O CENTRO, QUE REQUIEREN INFORMACIÓN RELACIONADA A LAS SOLICITUDES EN TRÁMITE. E) APOYAR EN LA BÚSQUEDA DE PARES ACADÉMICOS Y TRÁMITES RELACIONADOS CON LA EVALUACIÓN DE PRODUCTOS. F) APOYAR EN LA PROYECCIÓN DE COSTOS PARA LA ELABORACIÓN DE PRESUPUESTOS Y REALIZACIÓN DE TRÁMITES ANTE LA OFICINA DE PRESUPUESTO. G) APOYAR EN LA ELABORACIÓN Y SEGUIMIENTO A TRÁMITE DE RESOLUCIONES, ACTAS DE VINCULACIÓN, ADICIÓN, DISMINUCIÓN Y/O MODIFICATORIOS DE CÁTEDRA DEL PERIODO ACADÉMICO. H) APOYAR EN LA ATENCIÓN A DOCENTES CATEDRÁTICOS, COORDINACIONES ACADÉMICAS Y DIRECCIONES DE PROGRAMA QUE REQUIEREN INFORMACIÓN EN TEMAS RELACIONADOS CON ADICIONES, DISMINUCIONES Y/O MODIFICATORIOS EN EL PERIODO. I) APOYAR EN LA ELABORACIÓN DE RESOLUCIONES J) APOYAR EN EL SEGUIMIENTO A LOS TRÁMITES DE PAGO ANTE LAS OFICINAS DE PRESUPUESTO Y CONTABILIDAD, EN LO QUE REFIERE A ASUNTOS Y ACTIVIDADES ACADÉMICAS. K) APOYAR EN EL DILIGENCIAMIENTO DE INFORMES PERIÓDICOS REQUERIDOS POR ENTES EXTERNOS (DANE, SNIES). 2) REALIZAR INFORMES PERIÓDICOS DERIVADOS DE LAS ACTIVIDADES CONTRACTUALES.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</si>
  <si>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CO1.REQ.5781183</t>
  </si>
  <si>
    <t>OPSP-VAD-0457-2024</t>
  </si>
  <si>
    <t>https://community.secop.gov.co/Public/Tendering/OpportunityDetail/Index?noticeUID=CO1.NTC.5677273</t>
  </si>
  <si>
    <t>LA PRESENTE ORDEN TIENE POR OBJETO: 1. APOYAR EN LA ATENCIÓN A LOS USUARIOS A TRAVÉS DE LOS DISTINTOS CANALES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CONSIGNACIÓN PARA EL PAGO DE LAS CUOTAS MENSUALES DE LOS ESTUDIANTES CON CRÉDITO CORTO PLAZO. 6. APOYAR EN LA ELABORACIÓN DE VOLANTES DE READMISIÓN, AUTENTICACIONES, EXCEDENTES DE MATRÍCULAS, EXCEDENTES DE DERECHOS DE GRADO, EXAMEN DE SUFICIENCIA, INSCRIPCIONES, ACTITUD OCUPACIONAL, INSUMOS DE LA CLÍNICA ODONTOLÓGICA. 7. APOYAR CON EL INGRESO DE LOS PAGOS REALIZADOS A LOS CRÉDITOS REGISTRADOS EN EL SISTEMA DE INFORMACIÓN CARTERA. 8.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9. REALIZAR MENSUALMENTE INFORME DE EFECTIVIDAD DEL PROCESO DE GESTIÓN DE COBRO DE LOS CRÉDITOS CORTO PLAZOS OTORGADOS. 10. APOYAR CON LA EXPEDICIÓN DE PAZ Y SALVOS DE LOS ESTUDIANTES CON CRÉDITO CORTO PLAZO Y ASÍ MISMO, ACTUALIZAR ESTADO FINANCIERO EN EL SISTEMA DE ADMISIONES. 11. APOYAR CON LA EXPEDICIÓN DE CERTIFICADO DE DEUDA A LOS ESTUDIANTES CON CRÉDITO CORTO PLAZO. 12. APOYAR CON LA APLICACIÓN DE LA ENCUESTA DE SATISFACCIÓN DEL SERVICIO EN EL PROCESO DE CRÉDITO CORTO PLAZO. 13. APOYAR CON LA RECEPCIÓN DE PAGOS POR DATAFONO, REALIZAR EL REGISTRO DE LOS MISMO Y ENVIAR A TESORERÍA PARA SU RECAUDO. 14. APOYAR EN EL TRÁMITE DE SOLICITUDES DE REEMBOLSO, CRUCES DE CUENTAS DE LOS ESTUDIANTES DE LAS DISTINTAS MODALIDADES. 15. REALIZAR ACOMPAÑAMIENTO A LOS EVENTOS INSTITUCIONALES EN LOS QUE SE REQUIERA FINANCIAMIENTO EN LA ADQUISICIÓN DE SERVICIOS O PRODUCTOS COMO: FERIA DEL LIBRO, FERIA ARTESANAL, FERIA AGRÍCOLA, FERIA DE POSTGRADOS.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</si>
  <si>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CO1.REQ.5786336</t>
  </si>
  <si>
    <t>OPSP-VAD-0456-2024</t>
  </si>
  <si>
    <t>https://community.secop.gov.co/Public/Tendering/OpportunityDetail/Index?noticeUID=CO1.NTC.5675626</t>
  </si>
  <si>
    <t>LA PRESENTE ORDEN TIENE POR OBJETO: 1. APOYAR EN LA RECEPCIÓN E INGRESO DE PERSONAL A CLÍNICA, ESTO INCLUYE A PACIENTES, DOCENTES, ESTUDIANTES Y PERSONAL DE APOYO. 2. APOYAR LA ENTREGA DE HISTORIAS CLÍNICAS Y REGISTROS 3. APOYAR LA ORGANIZACIÓN, ACTUALIZACIÓN Y SEGURIDAD DEL ARCHIVO DE HISTORIA CLÍNICA. 4. APOYAR EL REGISTRO DIARIO DE CONSULTAS DE LA CLÍNICA ODONTOLÓGICA. 5. APOYAR EN LA ATENCIÓN DE ESTUDIANTES, DOCENTES Y PÚBLICO EN GENERAL. 6. VERIFICAR EL BUEN MANEJO DE LOS RECURSOS MATERIALES DE LA CLÍNICA. 7. VERIFICAR LA SEGURIDAD, ORDEN Y LIMPIEZA DEL ÁREA DE TRABAJO DE LA CLÍNICA.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</si>
  <si>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CO1.REQ.5784485</t>
  </si>
  <si>
    <t>OAG-VAD-0455-2024</t>
  </si>
  <si>
    <t>https://community.secop.gov.co/Public/Tendering/OpportunityDetail/Index?noticeUID=CO1.NTC.5675187</t>
  </si>
  <si>
    <t>LA PRESENTE ORDEN TIENE POR OBJETO: 1. APOYAR EN EL CUMPLIMIENTO DEL PROCESO DE ESTERILIZACIÓN DE LA CLÍNICA ODONTOLÓGICA. 2. APOYAR EN LA ENTREGA OPORTUNA DEL INSTRUMENTAL ESTERILIZADO A LOS ESTUDIANTES DE PRÁCTICAS CLÍNICA. 3. APOYAR EN EL CUMPLIMIENTO DE LAS NORMAS, PROTOCOLOS Y GUÍAS DE PREVENCIÓN ESTABLECIDAS PARA MANTENIMIENTO, CONSERVACIÓN Y DESARROLLO DE LA SALUD INDIVIDUAL Y COLECTIVA. 4. APOYAR EN LOS COMITÉS DE INFECCIONES, DE CALIDAD Y SEGURIDAD DEL PACIENTE. 5. REALIZAR LA ADECUADA CONSERVACIÓN DE LA ASEPSIA, ANTISEPSIA, DESINFECCIÓN Y ESTERILIZACIÓN QUE GARANTICEN EL CONTROL DE LA INFECCIÓN Y LA CORRECTA APLICACIÓN DE LOS PROTOCOLOS DE ATENCIÓN DE PACIENTES. 6. APOYAR EN EL ASEGURAMIENTO DE LA CALIDAD DEL PROCESO DE ESTERILIZACIÓN Y DESINFECCIÓN DE EQUIPOS UBICADOS EN LA CENTRAL DE ESTERILIZACIÓN. 7. APOYAR EN LA IDENTIFICACIÓN DE CIRCUNSTANCIAS Y EVENTOS QUE DENTRO DE SU EJERCICIO PROFESIONAL PERMITAN MEJORAR EL SERVICIO ODONTOLÓGICO. 8. APOYAR EL CUMPLIMIENTO DE LAS NORMAS UNIVERSALES DE BIOSEGURIDAD PARA GARANTIZAR EL PROGRAMA DE SEGURIDAD DEL PACIENTE. 9. APOYAR EN LA VERIFICACIÓN DE LOS CRITERIOS DE EVALUACIÓN PREVIAMENTE ESTABLECIDOS POR LAS NORMAS NACIONALES E INTERNACIONALES, ENTIDADES DE VIGILANCIA Y CONTROL DE CALIDAD SOBRE PROCESOS ESTABLECIDOS QUE SON UTILIZADOS EN LAS DIFERENTES ÁREAS CLÍNICAS.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</si>
  <si>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CO1.REQ.5784171</t>
  </si>
  <si>
    <t>OAG-VAD-0454-2024</t>
  </si>
  <si>
    <t>https://community.secop.gov.co/Public/Tendering/OpportunityDetail/Index?noticeUID=CO1.NTC.5674821</t>
  </si>
  <si>
    <t>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APOYAR EL RECIBO DE INSTRUMENTAL CONTAMINADO, LAVADO Y EMPAQUE DEL INSTRUMENTAL EN LA CENTRAL DE ESTERILIZACIÓN, DESPUÉS DEL TURNO CLÍNICO. 6.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</si>
  <si>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CO1.REQ.5783903</t>
  </si>
  <si>
    <t>OAG-VAD-0453-2024</t>
  </si>
  <si>
    <t>https://community.secop.gov.co/Public/Tendering/OpportunityDetail/Index?noticeUID=CO1.NTC.5677283</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</si>
  <si>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</si>
  <si>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CO1.REQ.5783291</t>
  </si>
  <si>
    <t>OAG-VAD-0452-2024</t>
  </si>
  <si>
    <t>https://community.secop.gov.co/Public/Tendering/OpportunityDetail/Index?noticeUID=CO1.NTC.5673672</t>
  </si>
  <si>
    <t>LA PRESENTE ORDEN TIENE POR OBJETO: 1. APOYAR EN LA APERTURA, ENTREGA Y CIERRE DE LAS SALAS Y LABORATORIOS DE FINANZAS Y MERCADEO ASIGNADOS EN LOS HORARIOS ESTABLECIDOS PARA LA PRESTACIÓN DE LOS SERVICIOS. 2. APOYAR EN LA ATENCIÓN OPORTUNA DE LAS INQUIETUDES O SOLICITUDES DE LOS DOCENTES PERMANENTES Y/O VISITANTES. 3. CAPACITAR A LOS USUARIOS DE SALAS Y LABORATORIOS DE FINANZAS Y MERCADEO EN EL BUEN USO DE LOS EQUIPOS DE CÓMPUTO. 4. APOYAR EN EL SEGUIMIENTO Y CONTROL DEL INVENTARIO Y ESTADO DE LOS RECURSOS. 5. APOYAR EN LA REVISIÓN BÁSICA Y REPORTE DE ANOMALÍAS EN LOS COMPUTADORES DE LAS SALAS Y LABORATORIOS DE FINANZAS Y MERCADEO. 6. APOYAR EL CUMPLIMIENTO A CABALIDAD DE LOS PROCEDIMIENTOS ESTABLECIDOS PARA LA PRESTACIÓN DE LOS SERVICIOS. 7. APOYAR CON EL REPORTE OPORTUNO SOBRE SITUACIONES QUE AFECTEN EL DESARROLLO DE LAS ACTIVIDADES EN LOS LABORATORIOS DE FINANZAS Y MERCADEO.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EXTRAS ORGANIZADAS EN LAS SALAS Y LABORATORIOS DE FINANZAS Y MERCADEO TALES COMO: PRUEBAS, CAPACITACIONES, SEMINARIOS, REUNIONES ADMINISTRATIVAS PARA GARANTIZAR LA EFICIENCIA EN LA PRESTACIÓN DE LOS SERVICIOS DEL GRUPO DE RECURSOS EDUCATIVOS Y ADMINISTRACIÓN DE LABORATORIOS 11.APOYAR EN LA VERIFICACIÓN PERIÓDICA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</si>
  <si>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CO1.REQ.5782488</t>
  </si>
  <si>
    <t>OAG-VAD-0451-2024</t>
  </si>
  <si>
    <t>https://community.secop.gov.co/Public/Tendering/OpportunityDetail/Index?noticeUID=CO1.NTC.5673534</t>
  </si>
  <si>
    <t>LA PRESENTE ORDEN TIENE POR OBJETO: 1. APOYAR EN LA ATENCIÓN DE ESTUDIANTES, DOCENTES Y EGRESADOS. 2. APOYAR EN EL MANEJO DEL ARCHIVO DIGITAL Y DOCUMENTAL DEL PROGRAMA. 3. APOYAR EN LA COORDINACIÓN Y LOGÍSTICA DE LA APLICACIÓN DEL EXAMEN DE SUFICIENCIA EN DERECHO QUE SE REALIZA A LOS ESTUDIANTES QUE HAN CULMINA MÁS DEL 75% DE LOS CRÉDITOS ACADÉMICOS. 4. APOYAR EN LA PROYECCIÓN DE DOCUMENTOS O INFORMES QUE SEAN SOLICITADOS POR OTRAS DEPENDENCIAS DE LA UNIVERSIDAD Ó POR INSTITUCIONES EXTERNAS. 5. PROYECTAR LAS RESPUESTAS A LOS DERECHOS DE PETICIÓN PRESENTADOS AL PROGRAMA DE DERECHO. 6. APOYAR EN LA CONVOCATORIA DE REALIZACIÓN DEL CONSEJO DE PROGRAMA DE DERECHO Y LA ELABORACIÓN DE LAS ACTAS RESPECTIVAS. 7. APOYAR EN LA PLANIFICACIÓN DE EVENTOS, SEMINARIOS Y/O ACTIVIDADES CULTURALES DEL PROGRAMA DE DERECHO. 8.  APOYAR EN LAS SOLICITUDES DE AFILIACIONES DE ARL QUE PRESENTE LOS ESTUDIANTES PARA SU JUDICATURA Y/ PRÁCTICA PROFESIONAL. 9. APOYAR EN LA ORGANIZACIÓN, CLASIFICACIÓN Y DIFUSIÓN DE REGISTRO DEL DOCUMENTO DE ACREDITACIÓN.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</si>
  <si>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CO1.REQ.5782620</t>
  </si>
  <si>
    <t>OAG-VAD-0450-2024</t>
  </si>
  <si>
    <t>https://community.secop.gov.co/Public/Tendering/OpportunityDetail/Index?noticeUID=CO1.NTC.5672718</t>
  </si>
  <si>
    <t>CO1.REQ.5781474</t>
  </si>
  <si>
    <t>OAG-VAD-0449-2024</t>
  </si>
  <si>
    <t>https://community.secop.gov.co/Public/Tendering/OpportunityDetail/Index?noticeUID=CO1.NTC.5672150</t>
  </si>
  <si>
    <t>LA PRESENTE ORDEN TIENE POR OBJETO: ​​1. APOYAR EN LA PARTICIPACIÓN DE EVENTOS ACADÉMICOS, CIENTÍFICOS, ARTÍSTICOS, CULTURALES Y DEPORTIVOS DENTRO Y FUERA DEL LUGAR HABITUAL DE LA EJECUCIÓN DE LAS ACTIVIDADES. 2. APOYAR AL SUPERVISOR EN LA ACTUALIZACIÓN DEL INVENTARIO DE LOS EQUIPOS E INSUMOS DEL CENTRO DE LIDERAZGO Y GARANTIZAR EL BUEN USO DE LOS MISMOS. 3. APOYAR EN LA SUPERVISIÓN DE LOS ESPACIOS DEL CENTRO DE LIDERAZGO. 4. DILIGENCIAR OPORTUNAMENTE, LOS FORMATOS DEL PROCESO "BIENESTAR UNIVERSITARIO" DEL SISTEMA DE GESTIÓN DE CALIDAD. 5. PRESENTAR INFORMES OPORTUNAMENTE AL SUPERVISOR SOBRE LAS ACTIVIDADES DESARROLLADAS, EL INFORME DEBE TENER COMO ANEXO LAS ESTADÍSTICAS SOBRE LOS SERVICIOS PRESTADOS, DEBIDAMENTE SOPORTADOS Y LOS FORMATOS DE REGISTROS RESPECTIVOS.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</si>
  <si>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CO1.REQ.5781260</t>
  </si>
  <si>
    <t>OAG-VAD-0448-2024</t>
  </si>
  <si>
    <t>https://community.secop.gov.co/Public/Tendering/OpportunityDetail/Index?noticeUID=CO1.NTC.5675116</t>
  </si>
  <si>
    <t>LA PRESENTE ORDEN TIENE POR OBJETO: 1. APOYAR EN LA ATENCIÓN BÁSICA, OPORTUNA Y ADECUADA EN CONSULTA COMO MÉDICA GENERAL A TODOS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PRESENTAR OPORTUNAMENTE AL SUPERVISOR INFORME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6. PARTICIPAR EN EVENTOS ACADÉMICOS, CIENTÍFICOS, ARTÍSTICOS, CULTURALES Y DEPORTIVOS DENTRO Y FUERA DEL LUGAR HABITUAL DE LA EJECUCIÓN DE LAS ACTIVIDADES. 7. REALIZAR ACTIVIDADES DOCENTE ASISTENCIALES BAJO LA MODALIDAD DE SUPERVISIÓN DE PRÁCTICAS FORMATIVAS A LOS ESTUDIANTES DE LA FACULTAD DE CIENCIAS DE LA SALUD DE LA UNIVERSIDAD DEL MAGDALENA. 8. APOYAR EN LA ATENCIÓN A LOS MIEMBROS DE LA COMUNIDAD UNIVERSITARIA QUE REQUIERAN INFORMACIÓN, ATENCIÓN Y ORIENTACIÓN DE LOS SERVICIOS. 9. APOYAR AL SUPERVISOR EN LA ACTUALIZACIÓN DEL INVENTARIO DE LOS EQUIPOS DE OFICINA Y DE INSUMOS MÉDICOS Y GARANTIZAR EL BUEN USO DE LOS MISMOS. 10.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ARTISTAS”.11. APOYAR EN LA ATENCIÓN, SEGUIMIENTO Y CONTROL A TRAVÉS DE MEDIOS TECNOLÓGICOS, A LA COMUNIDAD UNIVERSITARIA QUE LO REQUIERA DE ACUERDO A SU ESPECIALIDAD.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</si>
  <si>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CO1.REQ.5784049</t>
  </si>
  <si>
    <t>OPSP-VAD-0447-2024</t>
  </si>
  <si>
    <t>https://community.secop.gov.co/Public/Tendering/OpportunityDetail/Index?noticeUID=CO1.NTC.5674680</t>
  </si>
  <si>
    <t>CO1.REQ.5783747</t>
  </si>
  <si>
    <t>OAG-VAD-0446-2024</t>
  </si>
  <si>
    <t>https://community.secop.gov.co/Public/Tendering/OpportunityDetail/Index?noticeUID=CO1.NTC.5673901</t>
  </si>
  <si>
    <t>CO1.REQ.5783023</t>
  </si>
  <si>
    <t>OAG-VAD-0445-2024</t>
  </si>
  <si>
    <t>https://community.secop.gov.co/Public/Tendering/OpportunityDetail/Index?noticeUID=CO1.NTC.5673663</t>
  </si>
  <si>
    <t>CO1.REQ.5782859</t>
  </si>
  <si>
    <t>OAG-VAD-0444-2024</t>
  </si>
  <si>
    <t>https://community.secop.gov.co/Public/Tendering/OpportunityDetail/Index?noticeUID=CO1.NTC.5677335</t>
  </si>
  <si>
    <t>CO1.REQ.5786227</t>
  </si>
  <si>
    <t>OAG-VAD-0443-2024</t>
  </si>
  <si>
    <t>https://community.secop.gov.co/Public/Tendering/OpportunityDetail/Index?noticeUID=CO1.NTC.5673732</t>
  </si>
  <si>
    <t>LA PRESENTE ORDEN TIENE POR OBJETO: 1. APOYAR EN LA ATENCIÓN BÁSICA, OPORTUNA Y ADECUADA EN CONSULTA COMO ODONTÓLOGA A TODOS LOS MIEMBROS DE COMUNIDAD UNIVERSITARIA QUE LO SOLICITEN. 2. APOYAR LAS ACTIVIDADES DE PROMOCIÓN Y MANTENIMIENTO DE LA SALUD EN LA COMUNIDAD UNIVERSITARIA. 3. APOYAR EN LA VALIDACIÓN Y VERIFICACIÓN DE LA VERACIDAD DE LAS INCAPACIDADES DE LOS ESTUDIANTES, TENIENDO EN CUENTA LA REGLAMENTACIÓN EXISTENTE PARA TAL EFECTO. 4. DILIGENCIAR OPORTUNAMENTE, LOS FORMATOS DEL PROCESO "BIENESTAR UNIVERSITARIO" DEL SISTEMA DE GESTIÓN DE CALIDAD. 5.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6. APOYAR EN LA PARTICIPACIÓN DE EVENTOS ACADÉMICOS, CIENTÍFICOS, ARTÍSTICOS, CULTURALES Y DEPORTIVOS DENTRO Y FUERA DEL LUGAR HABITUAL DE LA EJECUCIÓN DE LAS ACTIVIDADES. 7. REALIZAR ACTIVIDADES DOCENTE ASISTENCIALES BAJO LA MODALIDAD DE SUPERVISIÓN DE PRÁCTICAS FORMATIVAS A LOS ESTUDIANTES DE LA FACULTAD DE CIENCIAS DE LA SALUD DE LA UNIVERSIDAD DEL MAGDALENA. 8. APOYAR EN LA ATENCIÓN Y ORIENTACIÓN A LOS MIEMBROS DE LA COMUNIDAD UNIVERSITARIA QUE REQUIERAN INFORMACIÓN SOBRE LOS DISTINTOS SERVICIOS DE BIENESTAR A TRAVÉS DE LOS DIFERENTES CANALES DE COMUNICACIÓN DISPONIBLES. 9. APOYAR AL SUPERVISOR EN LA ACTUALIZACIÓN DEL INVENTARIO DE LOS EQUIPOS E INSUMOS DE SALUD Y GARANTIZAR EL BUEN USO DE LOS MISMOS. 10. APOYAR EN LA ATENCIÓN, SEGUIMIENTO Y CONTROL A TRAVÉS DE MEDIOS TECNOLÓGICOS, A LA COMUNIDAD UNIVERSITARIA QUE LO REQUIERA DE ACUERDO A SU ESPECIALIDAD.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</si>
  <si>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CO1.REQ.5782552</t>
  </si>
  <si>
    <t>OPSP-VAD-0442-2024</t>
  </si>
  <si>
    <t>https://community.secop.gov.co/Public/Tendering/OpportunityDetail/Index?noticeUID=CO1.NTC.5673184</t>
  </si>
  <si>
    <t>CO1.REQ.5782269</t>
  </si>
  <si>
    <t>OAG-VAD-0441-2024</t>
  </si>
  <si>
    <t>https://community.secop.gov.co/Public/Tendering/OpportunityDetail/Index?noticeUID=CO1.NTC.5677301</t>
  </si>
  <si>
    <t>CO1.REQ.5786060</t>
  </si>
  <si>
    <t>OAG-VAD-0440-2024</t>
  </si>
  <si>
    <t>https://community.secop.gov.co/Public/Tendering/OpportunityDetail/Index?noticeUID=CO1.NTC.5672954</t>
  </si>
  <si>
    <t>CO1.REQ.5782054</t>
  </si>
  <si>
    <t>OAG-VAD-0439-2024</t>
  </si>
  <si>
    <t>https://community.secop.gov.co/Public/Tendering/OpportunityDetail/Index?noticeUID=CO1.NTC.5672848</t>
  </si>
  <si>
    <t>CO1.REQ.5781919</t>
  </si>
  <si>
    <t>OAG-VAD-0438-2024</t>
  </si>
  <si>
    <t>https://community.secop.gov.co/Public/Tendering/OpportunityDetail/Index?noticeUID=CO1.NTC.5672708</t>
  </si>
  <si>
    <t>CO1.REQ.5781727</t>
  </si>
  <si>
    <t>OAG-VAD-0437-2024</t>
  </si>
  <si>
    <t>https://community.secop.gov.co/Public/Tendering/OpportunityDetail/Index?noticeUID=CO1.NTC.5672290</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</si>
  <si>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APOYAR Y ASESORAR  EN LA PROMOCIÓN DEL DEPORTE O DISCIPLINA QUE DIRIGE TENIENDO PRESENTE LAS MEDIDAS ACADÉMICAS DISPUESTAS POR LA INSTITUCIÓN. 3. APOYAR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 SEMESTRALMENTE AL GRUPO DE ADMISIONES, REGISTRO Y CONTROL ACADÉMICO, PARA APLICACIÓN DE BECA O DESCUENTO EN EL VALOR DE LA MATRÍCULA, ATENDIENDO TODA LA NORMATIVIDAD QUE REGULA ESTOS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</si>
  <si>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CO1.REQ.5781385</t>
  </si>
  <si>
    <t>OAG-VAD-0436-2024</t>
  </si>
  <si>
    <t>https://community.secop.gov.co/Public/Tendering/OpportunityDetail/Index?noticeUID=CO1.NTC.5672242</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</si>
  <si>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ASESORAR Y APOYAR EN LA PROMOCIÓN DEL DEPORTE O DISCIPLINA QUE DIRIGE TENIENDO PRESENTE LA MEDIDAS ACADÉMICAS DISPUESTAS POR LA INSTITUCIÓN. 3. ACOMPAÑAR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 SEMESTRALMENTE AL GRUPO DE ADMISIONES, REGISTRO Y CONTROL ACADÉMICO, PARA APLICACIÓN DE BECA O DESCUENTO EN EL VALOR DE LA MATRÍCULA, ATENDIENDO TODA LA NORMATIVIDAD QUE REGULA ESTOS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</si>
  <si>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CO1.REQ.5781343</t>
  </si>
  <si>
    <t>OAG-VAD-0435-2024</t>
  </si>
  <si>
    <t>https://community.secop.gov.co/Public/Tendering/OpportunityDetail/Index?noticeUID=CO1.NTC.5671465</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</si>
  <si>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CONTRATADA. 2. APOYAR EN LA FORMULACIÓN DE PLANES DE OPERACIÓN DE LA SALA AMIGA DE LA FAMILIA LACTANTE. 3. APOYAR SEMESTRALMENTE EN LA APLICACIÓN DE INSTRUMENTOS DE CHEQUEO CON BASE EN LA RES. 2423/2018. 4. APOYAR EN LA IDENTIFICACIÓN DE LAS NECESIDADES DE RECURSOS, EQUIPOS E INSUMOS Y REALIZAR PEDIDOS A LA DEPENDENCIA CORRESPONDIENTE. 5. APOYAR EN EL CUMPLIMIENTO DE LAS RUTAS Y PROTOCOLOS PARA EL CORRECTO FUNCIONAMIENTO DE LA SALA AMIGA DE LA FAMILIA LACTANTE. 6. APOYAR EN EL DILIGENCIAMIENTO DE LOS REGISTROS RELACIONADOS CON EL INGRESO, ESTANCIA Y EGRESO DE LA MADRE A LA SALA AMIGA DE LA FAMILIA LACTANTE. 7. APOYAR EN LA VIGILANCIA DE LAS MADRES LACTANTES EN LA ADECUADA LIMPIEZA Y ESTERILIZACIÓN DE  FRASCOS, TAPAS, UTENSILIOS ANTES, DURANTE Y DESPUÉS DE CADA JORNADA. 8. APOYAR EL PROCESO DE ALMACENAMIENTO DE LA LECHE MATERNA EXTRAÍDA INMEDIATAMENTE SE COMPLETE EL PROCESO DE RECOLECCIÓN, REGISTRO Y ROTULACIÓN. 9. REALIZAR EL DILIGENCIAMIENTO OPORTUNO DE TODOS LOS FORMATOS ESTABLECIDOS POR BIENESTAR UNIVERSITARIO EN EL SISTEMA DE GESTIÓN DE LA CALIDAD. 10. APOYAR EN LA ORGANIZACIÓN, EJECUCIÓN Y SEGUIMIENTO DE LOS PROGRAMAS OFERTADOS POR BIENESTAR UNIVERSITARIO. 11. APOYAR EN LA SUPERVISIÓN DE LAS ACTIVIDADES REALIZADAS POR LAS PRACTICANTES DE LA FACULTAD DE SALUD.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</si>
  <si>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CO1.REQ.5780555</t>
  </si>
  <si>
    <t>OAG-VAD-0434-2024</t>
  </si>
  <si>
    <t>https://community.secop.gov.co/Public/Tendering/OpportunityDetail/Index?noticeUID=CO1.NTC.5671893</t>
  </si>
  <si>
    <t>LA PRESENTE ORDEN TIENE POR OBJETO: 1. APOYAR EN LA COORDINACIÓN, CENTRALIZACIÓN Y ORGANIZACIÓN DE  LA DOCUMENTACIÓN TÉCNICA, LEGAL Y ADMINISTRATIVA DEL ARCHIVO DEL SERVICIO DOCENTE ASISTENCIAL CLÍNICA ODONTOLÓGICA. 2. APOYAR EL RESPALDO FÍSICO Y DIGITAL DE TODA LA DOCUMENTACIÓN DEL ARCHIVO DEL SERVICIO DOCENTE ASISTENCIAL CLÍNICA ODONTOLÓGICA. 3. APOYAR LA GESTIÓN DEL ARCHIVO DE GESTIÓN DEL SERVICIO CONFORME A LA NORMATIVA VIGENTE. 4. APOYAR EN LA DISPONIBILIDAD DE LA INFORMACIÓN DOCUMENTAL QUE LE SEA REQUERIDA PARA LA CORRECTA OPERACIÓN DE LOS PROCESOS DEL SERVICIO. 5. APOYAR EN LA GESTIÓN Y COORDINACIÓN DE LA CUSTODIA DE LOS DOCUMENTOS FÍSICOS Y ELECTRÓNICOS, TÉCNICOS DEL SERVICIO. 6. APOYAR EN LA RECEPCIÓN E INGRESO DE PERSONAL A CLÍNICA, ESTO INCLUYE A PACIENTES, DOCENTES, ESTUDIANTES Y PERSONAL DE APOYO. 7. APOYAR LA ENTREGA DE HISTORIAS LÍNICAS Y REGISTROS. 8. APOYAR EN LA ORGANIZACIÓN, ACTUALIZACIÓN Y SEGURIDAD DEL ARCHIVO DE HISTORIA CLÍNICA. 9. APOYAR EN EL REGISTRO DIARIO DE CONSULTAS DE LA CLÍNICA ODONTOLÓGICA. 10. APOYAR EN LA ATENCIÓN DE ESTUDIANTES, DOCENTES Y PÚBLICO EN GENERAL. 11. APOYAR EN LA VERIFICACIÓN DEL BUEN MANEJO DE LOS RECURSOS MATERIALES DE LA CLÍNICA. 13. VERIFICAR LA SEGURIDAD, ORDEN Y LIMPIEZA DEL ÁREA DE TRABAJO.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</si>
  <si>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CO1.REQ.5780945</t>
  </si>
  <si>
    <t>OAG-VAD-0433-2024</t>
  </si>
  <si>
    <t>https://community.secop.gov.co/Public/Tendering/OpportunityDetail/Index?noticeUID=CO1.NTC.5671841</t>
  </si>
  <si>
    <t>LA PRESENTE ORDEN TIENE POR OBJETO: 1. APOYAR EN EL FORTALECIMIENTO DEL BANCO DE PACIENTES DE LA CLÍNICA ODONTOLÓGICA, GENERAR ESTRATEGIAS Y PLANES DE ACCIÓN. 2. APOYAR EN LA CONSOLIDACIÓN DEL SISTEMA DE INFORMACIÓN (INDICADORES DE GESTIÓN) DE ACUERDO CON EL PERFIL EPIDEMIOLÓGICO GENERADO DE LAS ATENCIONES EN LA CLÍNICA. 3. APOYAR EN JORNADAS EXTRACURRICULARES DE ACUERDO A PROYECTOS ENCAMINADOS A ATENCIÓN PRIMARIA EN SALUD (APS). 4. APOYAR LA REVISIÓN Y ACTUALIZACIÓN DE LA DOCUMENTACIÓN EXISTENTE. 5. APOYAR EN LA GESTIÓN Y PRÉSTAMO DEL LABORATORIO PRECLÍNICA ODONTOLÓGICA A ESTUDIANTES EN HORARIO DIFERENTES A LOS ASIGNADOS. 6. APOYAR EN LA ELABORACIÓN DE LAS CUENTAS POR COBRAR DE LOS ESTUDIANTES DE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</si>
  <si>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CO1.REQ.5780776</t>
  </si>
  <si>
    <t>OAG-VAD-0432-2024</t>
  </si>
  <si>
    <t>https://community.secop.gov.co/Public/Tendering/OpportunityDetail/Index?noticeUID=CO1.NTC.5660576</t>
  </si>
  <si>
    <t>LA PRESENTE ORDEN TIENE POR OBJETO: 1. APOYAR A LA DIRECCIÓN DE COMUNICACIONES EN LA COORDINACIÓN DE REUNIONES GENERALES Y ESPECÍFICAS CON CADA UNA DE LAS DEPENDENCIAS Y/O ÁREAS ENCARGADAS DE LOS PROCESOS DE REALIZACIÓN DE LAS TRANSMISIONES. 2. APOYAR A LA DIRECCIÓN DE COMUNICACIONES EN LA ELABORACIÓN DE CRONOGRAMAS, HOJAS DE RUTA, RECORDATORIOS, CHECKLIST ACERCA DE LAS ACTIVIDADES A REALIZAR. 3. APOYAR A LA DIRECCIÓN DE COMUNICACIONES EN LA ELABORACIÓN DEL MINUTO A MINUTO DE LAS TRANSMISIONES CON LAS TEMÁTICAS Y APORTES DE LAS OTRAS DEPENDENCIAS. 4. APOYAR A LA DIRECCIÓN DE COMUNICACIONES EN LA REALIZACIÓN DE LOS SEGUIMIENTOS A LOS PROCESOS A DESARROLLAR EN LAS TRANSMISIONES. 5. APOYAR A LA DIRECCIÓN DE COMUNICACIONES EN LA VERIFICACIÓN QUE LOS PROTOCOLOS DE LOS EVENTOS A TRANSMITIR ESTÉN ALINEADOS CON LAS POLÍTICAS INSTITUCIONALES EN FAVOR DE LA BUENA IMAGEN Y ESTÉTICA DE LA UNIVERSIDAD. 6. APOYAR A LA DIRECCIÓN DE COMUNICACIONES EN LA RECOPILACIÓN VTR, PREGRABADOS, COMERCIALES INSTITUCIONALES (CONTENIDO A UTILIZAR EN LAS TRANSMISIONES). 7. APOYAR A LA DIRECCIÓN DE COMUNICACIONES EN LA REALIZACIÓN DE ACOMPAÑAMIENTO ESTADÍSTICO MENSUAL DE LAS ÁREAS Y/O DEPENDENCIAS ATENDIDAS Y LAS ACTIVIDADES QUE EN LOS EVENTOS SE REALICEN. 8. APOYAR AL DIRECTOR DE COMUNICACIONES EN LA SUPERVISIÓN Y COORDINACIÓN DEL EQUIPO DE TRANSMISIONES, LOS CUALES SE DIFUNDEN EN DOS TIPOS DE CANALES, EXTERNOS E INTERNOS. 8. APOYAR A LA DIRECCIÓN DE COMUNICACIONES EN LA COORDINACIÓN, PRODUCCIÓN Y EDICIÓN DE CARÁCTER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</si>
  <si>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CO1.REQ.5769732</t>
  </si>
  <si>
    <t>OPSP-VAD-0431-2024</t>
  </si>
  <si>
    <t>https://community.secop.gov.co/Public/Tendering/OpportunityDetail/Index?noticeUID=CO1.NTC.5660563</t>
  </si>
  <si>
    <t>LA PRESENTE ORDEN TIENE POR OBJETO: 1. APOYAR COMO REPORTERO GRÁFICO EN LAS ACTIVIDADES SOLICITADAS A LA DIRECCIÓN DE COMUNICACIONES DE LAS DIFERENTES DEPENDENCIAS DEL ALMA MATER. 2. REALIZAR ESTUDIOS CONCEPTUALES QUE REQUIERAN LAS DIRECTIVAS UNIVERSITARIAS Y PROPORCIONAR MATERIAL FOTOGRÁFICO UNA VEZ FINALIZADO CADA EVENTO PARA PONERLO A DISPOSICIÓN PARA SER UTILIZADOS EN LOS DIFERENTES CANALES O REDES. 3. REALIZAR TRABAJOS AUDIOVISUALES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FACEBOOK, TWITTER E INSTAGRAM Y EN LAS PANTALLAS UBICADAS EN DIFERENTES PUNTOS ESTRATÉGICOS DEL CAMPUS UNIVERSITARIOS, 4. APOYAR EN LA ELABORACIÓN DE VÍDEOS INSTITUCIONALES QUE REQUIERAN LAS DIFERENTES DEPENDENCIAS DE LA ALMA MATER. EN DINÁMICAS ESPECIALES DE LA UNIVERSIDAD COMO CONFERENCIAS MAGISTRALES, EVENTOS INSTITUCIONALES, GRADOS, ACTIVIDADES DEPORTIVAS Y CULTURALES SE REALIZARÁN CUBRIMIENTOS.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</si>
  <si>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CO1.REQ.5769633</t>
  </si>
  <si>
    <t>OPSP-VAD-0430-2024</t>
  </si>
  <si>
    <t>https://community.secop.gov.co/Public/Tendering/OpportunityDetail/Index?noticeUID=CO1.NTC.5660541</t>
  </si>
  <si>
    <t>AILEN LUCILA ZAMBRANO VIÑAS</t>
  </si>
  <si>
    <t>LA PRESENTE ORDEN TIENE POR OBJETO: 1. APOYAR EN LA CREACIÓN DE 10 A 15 PROPUESTAS SEMANALES PARA PUBLICAR CONTENIDOS ESTRATÉGICOS EN LA RED SOCIAL DE FACEBOOK DE UNIMAGDALENA. 2. APOYAR A LA DIRECCIÓN DE COMUNICACIONES EN LA PREPRODUCCIÓN, PRODUCCIÓN Y EDICIÓN DE ENTRE 4 A 6 TRABAJOS AUDIOVISUALES SEMANALES PARA PUBLICAR A TRAVÉS DE LAS REDES SOCIALES DE LA UNIVERSIDAD. 3. APOYAR EN LAS RESPUESTAS OPORTUNAS DE LAS PQR´S DE LA COMUNIDAD UNIVERSITARIA Y CIUDADANÍA EN GENERAL QUE SE GENERAN A TRAVÉS DEL PERFIL DE FACEBOOK INSTITUCIONAL. 5. APOYAR AL EQUIPO DE REDES SOCIALES ADSCRITO A LA DIRECCIÓN DE COMUNICACIONES EN EL CUBRIMIENTO DE ACTIVIDADES ACADÉMICAS DE LAS DIFERENTES DEPENDENCIAS Y DE EVENTOS ESPECIALES, CON LA GENERACIÓN DE FOTOGRAFÍAS, VÍDEOS, ENTREVISTAS. 6. APOYAR EN LA PROVISIÓN Y REDACCIÓN DE CONTENIDOS PARA EL POSICIONAMIENTO DEL GRUPO DE FACEBOOK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</si>
  <si>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CO1.REQ.5769811</t>
  </si>
  <si>
    <t>OPSP-VAD-0429-2024</t>
  </si>
  <si>
    <t>https://community.secop.gov.co/Public/Tendering/OpportunityDetail/Index?noticeUID=CO1.NTC.5660712</t>
  </si>
  <si>
    <t>LA PRESENTE ORDEN TIENE POR OBJETO: 1. APOYAR EN LA ATENCIÓN A LAS SOLICITUDES DE PRÁCTICAS DE LOS ESTUDIANTES INTERESADOS. 2. APOYAR EN LA NOTIFICACIÓN DE LA APROBACIÓN DE ACTIVIDADES DE PRÁCTICAS APROBADAS POR LOS PROGRAMAS Y SOLICITAR LOS DOCUMENTOS PARA LA LEGALIZACIÓN DE PRÁCTICAS. 3. APOYAR EN LA REMISIÓN DE LOS DOCUMENTOS REQUERIDOS PARA LA LEGALIZACIÓN A LA DIRECCIÓN DE PRÁCTICAS. 4. APOYAR EN LA NOTIFICACIÓN DE LA LEGALIZACIÓN DE PRÁCTICAS A LOS ESTUDIANTES, MONITOR DE PRÁCTICA Y EMPRESAS. 5. APOYAR EN EL SEGUIMIENTO EVALUATIVO DE LOS ESTUDIANTES EN PRÁCTICAS POR PARTE DE LOS TUTORES Y REMITIR FORMATOS EVALUATIVOS DILIGENCIADOS. 6. APOYAR EN LOS PROCESOS DE PRÁCTICAS EN LA PLATAFORMA GEDOPRAC, 7. DILIGENCIAR Y MANTENER LA ACTUALIZADA LA MATRIZ DE PRÁCTICAS, 8. ELABORAR, PRESENTAR Y ACTUALIZAR LOS INFORMES DE LA DIRECCIÓN DE PRÁCTICAS PROFESIONALES PARA LA ACREDITACIÓN DE LOS PROGRAMAS Y LA ACREDITACIÓN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</si>
  <si>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CO1.REQ.5769609</t>
  </si>
  <si>
    <t>OPSP-VAD-0428-2024</t>
  </si>
  <si>
    <t>https://community.secop.gov.co/Public/Tendering/OpportunityDetail/Index?noticeUID=CO1.NTC.5660707</t>
  </si>
  <si>
    <t>LA PRESENTE ORDEN TIENE POR OBJETO: 1. APOYAR EN LA ATENCIÓN DEL CORREO DE PREPRÁCTICAS. TALLERES A DICTAR, INSCRIPCIÓN, REGISTRO DE ESTUDIANTES. SEGUIMIENTO, REPORTE EVALUATIVO, INFORME EJECUTIVO. 2. DILIGENCIAR LA MATRÍZ DE PREPRÁCTICAS Y TENERLA ACTUALIZADA, 3. APOYAR EN LA ATENCIÓN DE SOLICITUDES DE USUARIOS EN PRÁCTICA, RECEPCIONAR, REVISAR Y NOTIFICAR A PROGRAMAS LOS FORMATOS EVALUATIVOS APROBADOS AL IGUAL QUE LAS LEGALIZACIONES DE LAS PRÁCTICAS APROBADAS POR LA DIRECCIÓN. 4. APOYAR LOS PROCESOS DE BECA DE PRÁCTICAS INSTITUCIONAL Y BECA DE PRÁCTICAS EN ENTIDADES PÚBLICAS EN LA IDENTIFICACIÓN DE NECESIDADES, ATENCIÓN A SOLICITUDES, CONTROL DE RECURSOS Y ASIGNACIÓN DE LOS MISMOS A BENEFICIARIOS, PUBLICACIÓN DE CONVOCATORIAS, EMISION DE FORMATOS EVALUATIVOS Y PUBLICACIÓN DE BENEFICIARIOS, SOLICITUD DE ESTUDIOS SOCIOECONÓMICOS Y FACTORES QUE DETERMINE EL COMITÉ DE BECAS. 5. APOYAR EN LA ATENCIÓN DE LOS REQUERIMIENTOS QUE LLEGAN AL CORREO INSITUCIONAL DE PRÁCTICAS PROFESIONALES, 6. PRESENTAR Y ELABORAR INFORMES DE LA DIRECCIÓN DE PRÁCTICAS PROFESIONALES PARA LA ACREDITACIÓN DE LOS PROGRAMAS Y LA ACREDITACIÓN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</si>
  <si>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CO1.REQ.5769482</t>
  </si>
  <si>
    <t>OPSP-VAD-0427-2024</t>
  </si>
  <si>
    <t>https://community.secop.gov.co/Public/Tendering/OpportunityDetail/Index?noticeUID=CO1.NTC.5660100</t>
  </si>
  <si>
    <t>CO1.REQ.5769465</t>
  </si>
  <si>
    <t>OPSP-VAD-0426-2024</t>
  </si>
  <si>
    <t>https://community.secop.gov.co/Public/Tendering/OpportunityDetail/Index?noticeUID=CO1.NTC.5660095</t>
  </si>
  <si>
    <t>LA PRESENTE ORDEN TIENE POR OBJETO: 1. APOYAR LA REALIZACIÓN DE LAS CONCILIACIONES BANCARIAS DE LAS CUENTAS ASIGNADAS DESDE LA OFICINA DE TESORERÍA. 2. APOYAR Y  REVISAR POR CORTES SEMANALES LAS PARTIDAS QUE QUEDARON SIN RECAUDO DE LAS CUENTAS BANCARIAS DONDE SE REGISTRAN LAS VENTAS DE SERVICIOS EDUCATIVOS. 3. INFORMAR SOBRE LAS PARTIDAS CONCILIATORIAS AL GRUPO DE CONTABILIDAD, SOLICITAR AJUSTES CONTABLES SI ES NECESARIO Y HACER SEGUIMIENTO DEL REGISTRO EN SINAP DE LAS MISMAS. 4. DESCARGAR LOS COMPROBANTES DE EGRESO DE LOS PAGOS DE LAS ORDENES O RESOLUCIONES SOLICITADAS POR LAS UNIDADES ADMINISTRATIVAS. 5. COADYUVAR EN LA RECOPILACIÓN DE LA INFORMACIÓN Y EN LA ELABORACIÓN INFORMES SOLICITADOS POR EL SUPERVISOR DE LA ORDEN. 6. TRAMITAR LAS SOLICITUDES ASIGNADAS DE LA VICERRECTORÍA DE EXTENSIÓN Y PROYECCIÓN SOCIAL. 7. ARCHIVAR DIARIAMENTE LA DOCUMENTACIÓN TRAMITADA EN LOS MEDIOS TECNOLÓGICOS QUE SE DESIGNEN. 8. COADYUVAR EN LOS PROCESOS DE CIERRE DE VIGENCIAS RELACIONADOS A LAS ACTIVIDADES ADMINISTRATIVAS Y FINANCIERAS DE LA VICERRECTORÍA DE EXTENSIÓN Y PROYECCIÓN SOCIAL DESDE EL GRUPO DE TESORERÍA.PARÁGRAFO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</si>
  <si>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CO1.REQ.5769160</t>
  </si>
  <si>
    <t>OPSP-VAD-0425-2024</t>
  </si>
  <si>
    <t>https://community.secop.gov.co/Public/Tendering/OpportunityDetail/Index?noticeUID=CO1.NTC.5660142</t>
  </si>
  <si>
    <t>LA PRESENTE ORDEN TIENE POR OBJETO: 1. APOYAR Y EN LA IDENTIFICACIÓN DE LOS CONTRIBUYENTES, Y LOS AGENTES OBLIGADOS A RETENER O EXIGIR EL PAGO DEL TRIBUTO. 2. APOYAR EN LA RECOPILACIÓN, CONSOLIDACIÓN Y CONFRONTACIÓN DE LA INFORMACIÓN DE LAS ENTIDADES PARA INICIAR EL PROCESO DE AUDITORÍA Y ELABORAR EL EXPEDIENTE CON LAS NORMAS REQUERIDAS PARA TAL FIN. 3. APOYAR AL GRUPO DE ESTAMPILLA EN LA VERIFICACIÓN DE LAS DECLARACIONES DE RECAUDOS Y LIQUIDACIÓN DE LAS ENTIDADES, ASÍ COMO LOS PAGOS REALIZADOS POR LOS CONTRIBUYENTES Y LA RELACIÓN DE CONTRATOS SUSCRITOS. 4. APOYAR AL GRUPO DE ESTAMPILLA EN LA CONFRONTACIÓN DE INFORMACIÓN PROVISTA POR LA ENTIDAD VS LA INFORMACIÓN REMITIDA POR LA CONTRALORÍA DEPARTAMENTAL, DISTRITAL Y NACIONAL. 5. APOYAR AL GRUPO DE ESTAMPILLA EN LA CONFRONTACIÓN DE LA INFORMACIÓN DEL AVANCE DE LA AUDITORIA CONTRA LOS ARCHIVOS QUE REPOSAN EN LA OFICINA DE ESTAMPILLA. 6. APOYAR EN LA ALIMENTACIÓN DE LA MATRIZ DE INFORMACIÓN A FIN DE DEPURAR LOS RESULTADOS FINANCIEROS DE LA INVESTIGACIÓN. 7. APOYAR EN LA EVALUACIÓN DE LA PRIMERA ETAPA DE LA AUDITORÍA EN CONJUNTO CON LA COORDINADORA Y EL ASESOR JURÍDICO Y DETERMINAR EL PLAN DE ACCIÓN EN CADA CASO EN PARTICULAR A SEGUIR. SE LEVANTA ACTA DE SEGUIMIENTO. 8. APOYAR EN LA CLASIFICACIÓN DE LOS HALLAZGOS RESULTANTES DE LA PRIMERA ETAPA. 9. APOYAR EN LA CLASIFICACIÓN DE LA INFORMACIÓN FINANCIERA Y DOCUMENTAL A FIN DE REMITIRLA AL ABOGADO, QUIEN JUNTO CON LA COORDINADORA Y EL ASESOR SEÑALARÁN LAS ACCIONES A SEGUIR. 10. APOYAR AL GRUPO DE ESTAMPILLA EN LAS GESTIONES INSTRUIDAS POR LA COORDINACIÓN UNA VEZ SE HUBIERE RECIBIDO RESPUESTA DE LA AMPLIACIÓN DE LA INFORMACIÓN SOLICITADA A LAS ENTIDADES. 11. APOYAR AL GRUPO DE ESTAMPILLA EN LA CONFRONTACIÓN DE LA INFORMACIÓN PROVISTA POR LA ENTIDAD VS LA INFORMACIÓN RECIBIDA A FIN DE ESTABLECER EL HALLAZGO. 12. APOYAR EN LA CLASIFICACIÓN DE LOS DIFERENTES HALLAZGOS QUE SE PUEDAN EVIDENCIAR EN EL PROCESO AUDITOR. 13. ASESORAR Y APOYAR EN LA REALIZACIÓN DEL CONTROL DE EVALUACIÓN, TRAZABILIDAD Y TRASLADO DE HALLAZGOS DE ENTIDADES AUDITADAS. EVALUAR Y ANALIZAR LA INFORMACIÓN DE LOS HALLAZGOS ENCONTRADOS. CONFRONTAR LOS HALLAZGOS EMITIDOS POR EL GRUPO AUDITOR VS HALLAZGOS ENCONTRADOS EN LA VERIFICACIÓN DE LA AUDITORÍA, CON EL FIN DE DETERMINAR CUÁLES PERMANECEN, MODIFICAN, ELIMINAN O INGRESAN, Y QUEDAN DEBIDAMENTE JUSTIFICADOS CON SOPORTES PERTINENTES. 14. REALIZAR LAS ACTIVIDADES REQUERIDAS PARA CONFORMAR LAS MESAS DE TRABAJO. 15. ASESORAR Y APOYAR EN EL DESPLAZAMIENTO A LOS MUNICIPIOS EN LA JURISDICCIÓN DEL MAGDALENA Y A LAS ENTIDADES DEL DISTRITO, PARA EL DESARROLLO DE ACTIVIDADES DE CAMPO EN EL PROCESO AUDITOR SEGÚN CRONOGRAMA QUE SE ESTABLEZCA PARA TAL FIN O PARA LA CONFORMACIÓN DE LAS MESAS DE TRABAJO. 16. ASESORAR Y APOYAR EL SEGUIMIENTO AL CUMPLIMIENTO DE LOS COMPROMISOS ADQUIRIDOS EN LA MESA DE TRABAJO. 17. ASESORAR Y APOYAR EL DESARROLLO DE ACCIONES ENCAMINADAS AL PLAN DE MEJORAMIENTO DEL RECAUDO DE LOS RECURSOS Y LOS REGISTROS DE INFORMACIÓN DE LA ESTAMPILLA EN BENEFICIO DE LA UNIVERSIDAD. 18. ELABORAR Y EMITIR INFORME FINAL DE LAS ENTIDADES AUDITADAS A LA COORDINACIÓN DE LA OFICINA. 19. APOYAR CON LA ACTUALIZACIÓN DE LA BITÁCORA EN EL SISTEMA DE CADA ENTIDAD AUDITADA.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</si>
  <si>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CO1.REQ.5769316</t>
  </si>
  <si>
    <t>OPSP-VAD-0424-2024</t>
  </si>
  <si>
    <t>https://community.secop.gov.co/Public/Tendering/OpportunityDetail/Index?noticeUID=CO1.NTC.5659782</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</si>
  <si>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RECOPILACIÓN Y REVISIÓN DE INFORMACIÓN PARA LA ELABORACIÓN DE INFORME ANUAL DEL SISTEMA DE CONTROL INTERNO CONTABLE A TRAVÉS DEL CHIP. 4. APOYAR A LA OFICINA DE CONTROL INTERNO EN EL SEGUIMIENTO TRIMESTRAL A LA LEGALIZACIÓN DE AVANCES Y APOYOS ECONÓMICOS, Y A LA AMORTIZACIÓN DE ANTICIPOS, ASÍ COMO AL SEGUIMIENTO DEL ESTADO DE LAS RESERVAS PRESUPUESTALES. 5. APOYAR A LA OFICINA DE CONTROL INTERNO EN EL SEGUIMIENTO Y ASESORÍA A LA RENDICIÓN DE CUENTAS DE LA GESTIÓN FINANCIERA, CONTABLE Y PRESUPUESTAL EN LA PLATAFORMA SIA CONTRALORÍAS. 6. APOYAR A LA OFICINA DE CONTROL INTERNO EN EL SEGUIMIENTO AL CUMPLIMIENTO A LA RENDICIÓN DE CUENTAS POR PARTE DE LA DIRECCIÓN FINANCIERA Y GRUPOS INTERNOS EN LAS PLATAFORMAS SFTP DE LA DIARI - CGR, CHIP DE LA CGN. 7. ASESORAR A LA OFICINA DE CONTROL INTERNO EN LA PLANIFICACIÓN DEL CONTROL INTERNO Y EN EL SEGUIMIENTO Y VERIFICACIÓN DE LOS SISTEMAS DE CONTROL INTERNO Y CONTROL INTERNO CONTABLE. 8. ASESORAR A LA OFICINA DE CONTROL INTERNO EN LA IDENTIFICACIÓN DE RIESGOS Y DE ACCIONES DE MEJORA A LOS DIFERENTES RESPONSABLES DE PROCESOS EN EL MARCO DE AUDITORÍAS Y SEGUIMIENTOS, ASÍ COMO APOYAR EN EL SEGUIMIENTO CUATRIMESTRAL A LOS MAPAS DE RIESGOS DEL ÁREA FINANCIERA Y ADMINISTRATIVA.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</si>
  <si>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CO1.REQ.5768690</t>
  </si>
  <si>
    <t>OPSP-VAD-0423-2024</t>
  </si>
  <si>
    <t>https://community.secop.gov.co/Public/Tendering/OpportunityDetail/Index?noticeUID=CO1.NTC.5659460</t>
  </si>
  <si>
    <t>LA PRESENTE ORDEN TIENE POR OBJETO: 1. APOYAR EN LA ATENCIÓN A LOS USUARIOS A TRAVÉS DE LOS DISTINTOS CANELS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CONSIGNACIÓN PARA EL PAGO DE LAS CUOTAS MENSUALES DE LOS ESTUDIANTES CON CRÉDITO CORTO PLAZO. 6. APOYAR EN LA ELABORACIÓN DE VOLANTES DE READMISIÓN, AUTENTICACIONES, EXCEDENTES DE MATRÍCULAS, EXCEDENTES DE DERECHOS DE GRADO, EXAMEN DE SUFICIENCIA, INSCRIPCIONES, ACTITUD OCUPACIONAL, INSUMOS DE LA CLÍNICA ODONTOLÓGICA. 7. APOYAR CON EL INGRESO DE LOS PAGOS REALIZADOS A LOS CRÉDITOS REGISTRADOS EN EL SISTEMA DE INFORMACIÓN CARTERA. 8.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9. REALIZAR MENSUALMENTE INFORME DE EFECTIVIDAD DEL PROCESO DE GESTIÓN DE COBRO DE LOS CRÉDITOS CORTO PLAZOS OTORGADOS. 10. APOYAR CON LA EXPEDICIÓN DE PAZ Y SALVOS DE LOS ESTUDIANTES CON CRÉDITO CORTO PLAZO Y ASÍ MISMO, ACTUALIZAR ESTADO FINANCIERO EN EL SISTEMA DE ADMISIONES. 11. APOYAR CON LA EXPEDICIÓN DE CERTIFICADO DE DEUDA A LOS ESTUDIANTES CON CRÉDITO CORTO PLAZO. 12. APOYAR CON LA APLICACIÓN DE LA ENCUESTA DE SATISFACCIÓN DEL SERVICIO EN EL PROCESO DE CRÉDITO CORTO PLAZO. 13. APOYAR CON LA RECEPCIÓN DE PAGOS POR DATAFONO, REALIZAR EL REGISTRO DE LOS MISMO Y ENVIAR A TESORERÍA PARA SU RECAUDO. 14. APOYAR EN EL TRÁMITE DE SOLICITUDES DE REEMBOLSO, CRUCES DE CUENTAS DE LOS ESTUDIANTES DE LAS DISTINTAS MODALIDADES. 15. REALIZAR ACOMPAÑAMIENTO A LOS EVENTOS INSTITUCIONALES EN LOS QUE SE REQUIERA FINANCIAMIENTO EN LA ADQUISICIÓN DE SERVICIOS O PRODUCTOS COMO: FERIA DEL LIBRO, FERIA ARTESANAL, FERIA AGRÍCOLA, FERIA DE POSTGRADOS.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</si>
  <si>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CO1.REQ.5768654</t>
  </si>
  <si>
    <t>OAG-VAD-0422-2024</t>
  </si>
  <si>
    <t>https://community.secop.gov.co/Public/Tendering/OpportunityDetail/Index?noticeUID=CO1.NTC.5660704</t>
  </si>
  <si>
    <t>LA PRESENTE ORDEN TIENE POR OBJETO: 1. ASESORAR EL DISEÑO DE PROTOTIPOS DE LOS ESTUDIANTES DE LA UNIVERSIDAD DEL MAGDALENA EN IMPRESIONES 3D EN LOS LABORATORIOS DE FÍSICA. 2. APOYAR EN EL USO DE IMPRESORAS 3D EN LOS LABORATORIOS DE FÍSICA. 3. APOYAR Y ASESORAR LOS PROCESOS DE INVESTIGACIÓN ASOCIADOS A LA IMPRESIÓN 3D. 4. APOYAR LA VERIFICACIÓN DE LA ORGANIZACIÓN DEL LABORATORIO ASIGNADO PARA LAS PRÁCTICAS Y SERVICIOS REQUERIDOS EN EL MISMO, DE CONFORMIDAD CON LA PROGRAMACIÓN ESTABLECIDA. 5. APOYAR EN LA ENTREGA OPORTUNA DE LOS EQUIPOS, MATERIALES E INSUMOS REQUERIDOS EN EL MONTAJE DE PRÁCTICAS Y SERVICIOS DE LABORATORIO. 6. APOYAR EN EL BUEN USO DE EQUIPOS, MATERIALES E INSUMOS DE LABORATORIO. 7. APOYAR EN LA APLICACIÓN DE PROCEDIMIENTOS Y PROTOCOLOS ESTABLECIDOS PARA EL FUNCIONAMIENTO, CUIDADO, PRESERVACIÓN Y MANTENIMIENTO DE EQUIPOS, MATERIALES E INSTALACIONES DE LABORATORIO, ASÍ COMO EL CUMPLIMIENTO DE LAS NORMAS Y PROTOCOLOS DEL PLAN INSTITUCIONAL DE GESTIÓN AMBIENTAL – PIGA, EL PROGRAMA DE SEGURIDAD Y SALUD EN EL TRABAJO, PROTOCOLOS DE BIO SEGURIDAD, BUENAS PRÁCTICAS DE MANUFACTURA Y SEGURIDAD INDUSTRIAL APLICABLES. 8. APOYAR LA ADMINISTRACIÓN Y ACTUALIZACIÓN DE INVENTARIO DE BIENES, MATERIALES E INSUMOS DE LABORATORIO. ASÍ COMO ELABORAR Y PRESENTAR LOS INFORMES RESPECTIVOS. 9. APOYAR EN EL REPORTE DE NECESIDADES DE MANTENIMIENTO Y LA VERIFICACIÓN DEL MANTENIMIENTO PREVENTIVO Y CORRECTIVO DE EQUIPOS E INSTALACIONES DEL LABORATORIO. 10. APOYAR EN LA ADECUADA, OPORTUNA Y EFICIENTE ATENCIÓN AL USUARIO, EN LA PRESTACIÓN DE LOS SERVICIOS. 11. INFORMAR OPORTUNAMENTE AQUELLAS SITUACIONES QUE AFECTEN EL DESARROLLO DE LAS ACTIVIDADES EN EL LABORATORIO. 12. APOYAR LA ATENCIÓN OPORTUNA DE LAS PETICIONES, QUEJAS, RECLAMOS Y SUGERENCIAS, RELACIONADAS CON LOS SERVICIOS DE LABORATORIO. 13. APOYAR EN LA ATENCIÓN DE LOS REQUERIMIENTO CONTROL DE LAS HORAS DE USO DE LOS EQUIPOS EN CADA PRÁCTICA Y VERIFICAR QUE LAS PRÁCTICAS A DESARROLLAR ESTÉN CARGADAS A LA PLATAFORMA SIARE Y QUE CUENTEN CON EL VISTO BUENO DEL DIRECTOR DE PROGRAMA. 14. APOYAR EN LA ENTREGA AL FINALIZAR LA ORDEN DE SERVICIO DEL INVENTARIO DE LOS EQUIPOS DEL LABORATORIO DETALLANDO SU ESTADO. 15. APOYAR LA RECOLECCIÓN DE INFORMACIÓN DE SATISFACCIÓN DEL SERVICIO Y ELABORAR LOS INFORMES CORRESPONDIENTES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</si>
  <si>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CO1.REQ.5769476</t>
  </si>
  <si>
    <t>OPSP-VAD-0421-2024</t>
  </si>
  <si>
    <t>https://community.secop.gov.co/Public/Tendering/OpportunityDetail/Index?noticeUID=CO1.NTC.5660328</t>
  </si>
  <si>
    <t>LA PRESENTE ORDEN TIENE POR OBJETO: 1.- APOYAR EN LA TOMA FÍSICA DE LOS INVENTARIOS POR DEPENDENCIA. 2.- APOYAR EN EL DISEÑO DEL SISTEMA DEL CONTROL DE BIENES. 3.- APOYAR EN LOS PROCESOS DE RECEPCIÓN, CODIFICACIÓN Y ALMACENAMIENTO DE LOS BIENES. 4.- APOYAR EN LA CREACIÓN DE LAS BASES DE DATOS DE LOS BIENES. 5.- APOYAR EN LOS PROCESOS DE ENTREGA DE BIENES DE DEVOLUTIVOS. 6.- APOYAR EN LA CONSTRUCCIÓN DE REPORTES EN POWER BI PARA EL ANÁLISIS DE DATOS EN LA DEPENDENCIA. 7.-APOYAR EN LAS ACTIVIDADES RELACIONADAS CON LAS BAJAS DE LOS BIENES DEVOLUTIVOS.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</si>
  <si>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CO1.REQ.5769457</t>
  </si>
  <si>
    <t>OAG-VAD-0420-2024</t>
  </si>
  <si>
    <t>https://community.secop.gov.co/Public/Tendering/OpportunityDetail/Index?noticeUID=CO1.NTC.5660310</t>
  </si>
  <si>
    <t>LA PRESENTE ORDEN TIENE POR OBJETO: 1. ASESORAR Y APOYAR EN LA COORDINACIÓN DE LAS RELACIONES INTERNAS Y EXTERNAS DEL CONSULTORIO JURÍDICO Y CENTRO DE CONCILIACIÓN. 2. APOYAR EN LA PLANEACIÓN CON EL DIRECTOR, COORDINADORES, DOCENTES ASESORES DE ÁREA, MONITORES Y ESTUDIANTES, LAS ACTIVIDADES ACADÉMICAS, DE INVESTIGACIÓN Y DE EXTENSIÓN DEL CONSULTORIO JURÍDICO Y CENTRO DE CONCILIACIÓN. 3. APOYAR EN EL DISEÑO Y REALIZACIÓN DE ACTIVIDADES QUE BUSQUEN CAPACITAR A ESTUDIANTES, DOCENTES, DIRECTIVOS Y DEMÁS MIEMBROS DE LA COMUNIDAD DEL CONSULTORIO JURÍDICO Y CENTRO CONCILIACIÓN. 4. APOYAR EN LA PROYECCIÓN DE DOCUMENTOS O INFORMES QUE SEAN SOLICITADOS POR OTRAS DEPENDENCIAS DE LA UNIVERSIDAD Ó POR INSTITUCIONES EXTERNAS. 5. APOYAR EN EL MANEJO DE LAS DIFERENTES PLATAFORMAS DIGITALES AUTORIZADAS POR LA UNIVERSIDAD Y UTILIZADAS POR LA UNIDAD EN EL DESARROLLO DE LAS ACTIVIDADES ACADÉMICAS, DE INVESTIGACIÓN Y DE EXTENSIÓN. 6. APOYAR A LA DIRECCIÓN DEL CONSULTORIO JURÍDICO Y CENTRO DE CONCILIACIÓN EN LA GESTIÓN PARA LA CELEBRACIÓN DE CONVENIOS DE COOPERACIÓN CON ENTIDADES DE ORDEN PÚBLICO Y PRIVADO Y ADELANTAR LOS TRÁMITES INDISPENSABLES PARA SU SUSCRIPCIÓN. 9. APOYAR A LOS DOCENTES ASESORES DE LA CLÍNICA JURÍDICA EN LO QUE RESPECTA AL DESARROLLO DE SUS ACTIVIDADES Y COMPETENCIAS.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</si>
  <si>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CO1.REQ.5769447</t>
  </si>
  <si>
    <t>OPSP-VAD-0419-2024</t>
  </si>
  <si>
    <t>https://community.secop.gov.co/Public/Tendering/OpportunityDetail/Index?noticeUID=CO1.NTC.5660164</t>
  </si>
  <si>
    <t>LA PRESENTE ORDEN TIENE POR OBJETO: 1. ASESORAR EN LA FORMULACIÓN DE POLÍTICAS, PLANES Y PROYECTOS TENDIENTES A LA PROMOCIÓN, COORDINACIÓN Y DESARROLLO DEL PROGRAMA DE DERECHO. 2. APOYAR EN LA REVISIÓN Y CUMPLIMIENTO DE LOS OBJETIVOS Y NORMAS DE LA UNIVERSIDAD EN EL EN EL PROGRAMA DE DERECHO, DE CONFORMIDAD CON EL PROYECTO EDUCATIVO INSTITUCIONAL Y EL PLAN DE DESARROLLO. 3. ASESORAR EN LAS ACTIVIDADES Y FUNCIONAMIENTO DEL PROGRAMA DE DERECHO, TENIENDO EN CUENTA EL DESARROLLO ACADÉMICO, DOCENCIA, CIENTÍFICO, HUMANÍSTICO Y CULTURAL. 4. APOYAR AL PROGRAMA DE DERECHO EN EL SEGUIMIENTO LABORAL Y OCUPACIONAL DE SUS GRADUADOS. 5. APOYAR EN LOS TRÁMITES CORRESPONDIENTES A LAS SUPERVISIONES DE LOS CONTRATOS EN BENEFICIO DEL PROGRAMA DE DERECHO. 6. ASESORAR Y APOYAR AL PROGRAMA DE DERECHO EN LOS TRAMITES, SOLICITUDES Y GESTIONES EN LOS PROGRAMAS DE INCLUSIÓN, AYUDANTÍAS ADMINISTRATIVAS Y/O MONITORIAS ACADÉMICAS. 7. ASESORAR AL PROGRAMA DE DERECHO EN LA CREACIÓN DE NUEVAS TEMÁTICAS PARA LA FORMULACIÓN DE DIPLOMADOS COMO OPCIÓN DE GRADO. 8. ASESORAR A LOS ESTUDIANTES DEL CONSULTORIO JURÍDICO Y CENTRO DE CONCILIACIÓN QUE SE ENCUENTRAN DESIGNADOS EN LA CASA DE JUSTICIA Y CENTRO DE ATENCIÓN A LA CIUDADANÍA DEL DISTRITO DE SANTA MARTA EN RELACIÓN A LOS DISTINTOS CASOS QUE SON DE SUS CONOCIMIENTOS EN LAS DISTINTAS ÁREAS DEL DERECHO: PUBLICO, CIVIL, COMERCIAL, PENAL, LABORAL, FAMILIA Y DERECHOS HUMANOS. 9. ASESORAR A LAS PERSONAS QUE REQUIERAN LOS SERVICIOS DEL CONSULTORIO JURÍDICO Y CENTRO DE CONCILIACIÓN EN LAS DISTINTAS ASISTENCIAS JURÍDICAS QUE ORGANICE LA DIRECCIÓN DE CONSULTORIO JURÍDICO Y DIRECCIÓN DE PROGRAMA DE DERECHO. 10. ASESORAR A LOS ESTUDIANTES Y APOYAR EN EL DESARROLLO DE LAS JORNADAS DE ATENCIÓN EXTRA SEDE (BRIGADAS JURÍDICAS) Y EN LAS JORNADAS DE CONCILIATON DEL CONSULTORIO JURÍDICO Y CENTRO DE CONCILIACIÓN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</si>
  <si>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CO1.REQ.5769411</t>
  </si>
  <si>
    <t>OPSP-VAD-0418-2024</t>
  </si>
  <si>
    <t>https://community.secop.gov.co/Public/Tendering/OpportunityDetail/Index?noticeUID=CO1.NTC.5659936</t>
  </si>
  <si>
    <t>LA PRESENTE ORDEN TIENE POR OBJETO: 1. APOYAR EN LA SUPERVISIÓN DE PRÁCTICAS ACADÉMICAS EN EL LABORATORIO INTEGRADO DE PSICOLOGIA (LIP). 2. APOYAR EN EL CUIDADO DE LOS MATERIALES Y ELEMENTOS DEL LIP. 3. APOYAR EN LA ATENCIÓN AL PÚBLICO EN RECEPCIÓN, CONTROL SOBRE LAS ASIGNACIONES Y EL USO ADECUADO DE LOS ESPACIOS DENTRO DEL LIP. 4. APOYAR EN EL SEGUIMIENTO Y CONTROL DEL INVENTARIO DEL LIP. 5. APOYAR LA CONSERVACIÓN Y FOMENTAR EL BUEN USO Y CUIDADO DEL LIP. 6. APOYAR EL TRÁMITE DE ADQUISICIÓN DE INSUMOS DEL LIP. 7. APOYAR EN LA ENTREGA AL FINALIZAR LA ORDEN DE SERVICIO DEL INVENTARIO DE LOS EQUIPOS DEL LABORATORIO DETALLANDO EL ESTADO DE LOS MISMOS. 8. APOYAR EN LAS ACTIVIDADES ACORDADAS POR EL GRUPO DE RECURSOS EDUCATIVOS Y ADMINISTRACIÓN DE LABORATORIOS EN CONSENSO CON LA DIRECCIÓN DEL PROGRAMA Y/O EL CONSEJO DEL PROGRAMA RELACIONADAS CON EL USO, MANTENIMIENTO Y REGULACIONES DENTRO DEL LABORATORIO. 9.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</si>
  <si>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CO1.REQ.5768979</t>
  </si>
  <si>
    <t>OAG-VAD-0417-2024</t>
  </si>
  <si>
    <t>https://community.secop.gov.co/Public/Tendering/OpportunityDetail/Index?noticeUID=CO1.NTC.5659764</t>
  </si>
  <si>
    <t>CO1.REQ.5768794</t>
  </si>
  <si>
    <t>OAG-VAD-0416-2024</t>
  </si>
  <si>
    <t>https://community.secop.gov.co/Public/Tendering/OpportunityDetail/Index?noticeUID=CO1.NTC.5659628</t>
  </si>
  <si>
    <t>LA PRESENTE ORDEN TIENE POR OBJETO: 1. APOYAR EN LA ATENCIÓN Y/O ORIENTACIÓN BÁSICA, OPORTUNA Y ADECUADA EN CONSULTA COMO NUTRICIONISTA A TODOS LOS MIEMBROS DE COMUNIDAD UNIVERSITARIA QUE LO SOLICITEN. 2. APOYAR EN LAS ACTIVIDADES DE PROMOCIÓN Y MANTENIMIENTO DE LA SALUD AL INTERIOR DE LA COMUNIDAD UNIVERSITARIA. 3. DILIGENCIAR OPORTUNAMENTE, LOS FORMATOS DEL PROCESO "BIENESTAR UNIVERSITARIO" DEL SISTEMA DE GESTIÓN DE CALIDAD. 4.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5. APOYAR EN LA PARTICIPACIÓN EN EVENTOS ACADÉMICOS, CIENTÍFICOS, ARTÍSTICOS, CULTURALES Y DEPORTIVOS QUE PROGRAME LA UNIVERSIDAD DEL MAGDALENA. 6. APOYAR EN LA ATENCIÓN PRESENCIAL A LOS MIEMBROS DE LA COMUNIDAD UNIVERSITARIA QUE REQUIERAN INFORMACIÓN SOBRE LOS SERVICIOS DE BIENESTAR. 7. APOYAR LA VERIFICACIÓN DE LA CONFORMACIÓN DE LOS MENÚS DE LOS PROGRAMAS ALIMENTARIOS DIRIGIDOS A LA COMUNIDAD UNIVERSITARIA. 8. APOYAR AL SUPERVISOR EN LA ACTUALIZACIÓN DEL INVENTARIO DE LOS EQUIPOS E INSUMOS DE OFICINA Y DE SALUD ADEMÁS APOYAR EN LA VERIFICACIÓN DEL BUEN USO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</si>
  <si>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CO1.REQ.5768554</t>
  </si>
  <si>
    <t>OPSP-VAD-0415-2024</t>
  </si>
  <si>
    <t>https://community.secop.gov.co/Public/Tendering/OpportunityDetail/Index?noticeUID=CO1.NTC.5659190</t>
  </si>
  <si>
    <t>CO1.REQ.5768521</t>
  </si>
  <si>
    <t>OAG-VAD-0414-2024</t>
  </si>
  <si>
    <t>https://community.secop.gov.co/Public/Tendering/OpportunityDetail/Index?noticeUID=CO1.NTC.5658664</t>
  </si>
  <si>
    <t>LA PRESENTE ORDEN TIENE POR OBJETO: 1. APOYAR EN LA RECEPCIÓN E INGRESO DE LOS NIÑOS Y NIÑAS AL CENTRO, ASÍ COMO LA ORIENTACIÓN DE LOS PADRES EN LOS SERVICIOS QUE SE OFRECEN. 2. APOYAR EN EL CUIDADO DE NIÑOS Y NIÑAS DEL CENTRO DE ATENCIÓN A LA PRIMERA INFANCIA. 3. APOYAR EN LA PARTICIPACIÓN DE EVENTOS ACADÉMICOS, CIENTÍFICOS, ARTÍSTICOS, CULTURALES Y DEPORTIVOS DENTRO Y FUERA DEL LUGAR HABITUAL DE LA EJECUCIÓN DE SUS ACTIVIDADES. 4. APOYAR EN LA REALIZACIÓN DE LOS INFORMES QUE SE LE SOLICITEN PARA SER PRESENTADOS EN OTRAS DEPENDENCIAS. 5.DILIGENCIAR OPORTUNAMENTE TODOS LOS FORMATOS ESTABLECIDOS POR BIENESTAR UNIVERSITARIO EN EL SISTEMA DE GESTIÓN DE LA CALIDAD Y OTROS PROCESOS, PARA EL REGISTRO DE TODAS LAS ACTIVIDADES QUE SE REALICEN. 6. APOYAR EN LAS ACTIVIDADES LÚDICAS Y RECREATIVAS DEL CENTRO DE ATENCIÓN A LA PRIMERA INFANCIA.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</si>
  <si>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CO1.REQ.5767675</t>
  </si>
  <si>
    <t>OAG-VAD-0413-2024</t>
  </si>
  <si>
    <t>https://community.secop.gov.co/Public/Tendering/OpportunityDetail/Index?noticeUID=CO1.NTC.5658348</t>
  </si>
  <si>
    <t>LA PRESENTE ORDEN TIENE POR OBJETO: 1) PRESTAR ASESORÍA JURÍDICA AL CENTRO PARA LA REGIONALIZACIÓN DE LA EDUCACIÓN Y LAS OPORTUNIDADES - CREO 2) REVISAR Y/O CORREGIR LAS RESOLUCIONES ELABORADAS POR EL CENTRO PARA LA REGIONALIZACIÓN DE LA EDUCACIÓN Y LAS OPORTUNIDADES - CREO. 3) REVISAR Y/O CORREGIR LAS ÓRDENES DE PRESTACIÓN DE SERVICIOS PROFESIONALES Y DE APOYO A LA GESTIÓN, RESOLUCIONES DE PAGO, VIÁTICOS Y DESPLAZAMIENTOS, REEMBOLSO, CONVENIOS Y DEMÁS ACTOS ADMINISTRATIVOS QUE SE GENEREN EN EL INSTITUTO 4) COMPILAR Y ACTUALIZAR LAS NORMAS LEGALES, DE JURISPRUDENCIA DOCTRINA Y DE LOS CONCEPTOS QUE TENGAN RELACIÓN CON EL ÁMBITO DE COMPETENCIA DEL CENTRO. 5) RENDIR INFORMES MENSUALES, SOBRE LAS ACTIVIDADES DESARROLLADAS, EN CUMPLIMIENTO DE LA PRESENTE ORDEN DE PRESTACIÓN DE SERVICIOS. 6) PROYECTAR LAS RESPUESTAS DE LOS DERECHOS DE PETICIÓN Y TUTELAS 7) CUMPLIR CON LOS PROCEDIMIENTOS DEL PROCESO DE GESTIÓN DE LA CONTRATACIÓN DEL SISTEMA INTEGRAL DE LA CALIDAD "COGUI". 8) VERIFICAR QUE LOS CONTRATISTAS APORTEN LAS HOJAS DE VIDA DE LA FUNCIÓN PÚBLICA Y DOCUMENTO SOPORTES, ASÍ MISMO DEL CUMPLIMIENTO DE LA ENTREGA DE INFORME MENSUAL, SEGÚN LO ESTABLECIDO, TENIENDO EN CUENTA LAS DIRECTRICES DADAS POR EL GRUPO DE CONTRATACIÓN DE LA UNIVERSIDAD. 9) REVISAR LOS CONVENIOS SUSCRITO POR EL DIRECTOR DEL CENTRO PARA LA REGIONALIZACIÓN DE LA EDUCACIÓN Y LAS OPORTUNIDADES - CREO, ASÍ COMO LA VIGENCIA Y PRÓRROGA DE LOS MISMOS. 10) RESOLVER CONSULTAS DE TIPO JURÍDICO QUE LE SEAN PRESENTADAS. 11) REPRESENTAR JURÍDICAMENTE A LA INSTITUCIÓN EN LOS PROCESOS JUDICIALES Y/O ADMINISTRATIVOS QUE SE REQUIERAN. 12.) ELABORAR Y REVISAR LOS PROYECTOS DE RESOLUCIÓN PARA LA FIRMA DEL DIRECTOR DEL CENTRO.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</si>
  <si>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CO1.REQ.5767623</t>
  </si>
  <si>
    <t>OPSP-VAD-0412-2024</t>
  </si>
  <si>
    <t>https://community.secop.gov.co/Public/Tendering/OpportunityDetail/Index?noticeUID=CO1.NTC.5660668</t>
  </si>
  <si>
    <t>LA PRESENTE ORDEN TIENE POR OBJETO: 1. APOYAR EL DESARROLLO DE PROPUESTA CREATIVA PARA LOS MATERIALES AUDIOVISUALES DEL CETEP. 2. APOYAR EN LA COORDINACIÓN DEL EQUIPO DE MOTION GRAPHICS PARA LOS MATERIALES AUDIOVISUALES DEL CETEP. 3. APOYAR EN LA ELABORACIÓN DE PIEZAS PUBLICITARIAS DEL CETEP. 4. APOYAR EN LA ELABORACIÓN DE GUION TÉCNICO Y PLAN DE RODAJE PARA LOS MATERIALES AUDIOVISUALES DEL CETEP.  5. APOYAR EN LA SELECCIÓN DE LOCACIONES PARA GRABACIONES DE CONTENIDOS AUDIOVISUALES PARA LOS MATERIALES AUDIOVISUALES DEL CETEP.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</si>
  <si>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CO1.REQ.5769874</t>
  </si>
  <si>
    <t>OAG-VAD-0411-2024</t>
  </si>
  <si>
    <t>https://community.secop.gov.co/Public/Tendering/OpportunityDetail/Index?noticeUID=CO1.NTC.5660571</t>
  </si>
  <si>
    <t>LEYDIS ESTEPHANIA CANEDO PEDROZO</t>
  </si>
  <si>
    <t>LA PRESENTE ORDEN TIENE POR OBJETO: 1. APOYAR EN CAPACITACIONES Y ASESORÍAS PRESENCIALES Y  VIRTUALES A DOCENTES Y ESTUDIANTES EN EL PROYECTO DE “INNOVACIÓN EDUCATIVA UNIMAGDALENA”: COMPETENCIAS DIGITALES DOCENTES EN CAMPUS VIRTUAL,  COLABORACIÓN Y DISEÑO EDUCATIVO. 2. APOYAR EN LA CREACIÓN DE CONTENIDOS DE INNOVACIÓN EDUCATIVA EN BLOQUE 10 Y CAMPUS VIRTUAL.  3. APOYAR EN LA PROYECCION DE RESPUESTAS RELACIONADAS CON LAS INQUIETUDES, SOLICITUDES Y REQUERIMIENTOS DE LOS DOCENTES EN LA PLATAFORMA DE CAMPUS VIRTUAL. 4. APOYAR EN EL DISEÑO DE ESTRATEGIAS DE EDUCACIÓN TRANSMEDIA QUE RESPONDAN A LAS NECESIDADES DE INNOVACIÓN DE LA COMUNIDAD UNIMAGDALENA. 5. APOYAR EN EL DISEÑO DE SOLUCIONES DE COMUNICACIÓN Y COLABORACIÓN EN LA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</si>
  <si>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CO1.REQ.5769540</t>
  </si>
  <si>
    <t>OAG-VAD-0410-2024</t>
  </si>
  <si>
    <t>https://community.secop.gov.co/Public/Tendering/OpportunityDetail/Index?noticeUID=CO1.NTC.5660597</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</si>
  <si>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ASESORAR Y APOYAR EN LA PROMOCIÓN DEL DEPORTE O DISCIPLINA QUE DIRIGE TENIENDO PRESENTE LAS MEDIDAS ACADÉMICAS DISPUESTAS POR LA INSTITUCIÓN. 3. APOYAR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 SEMESTRALMENTE AL GRUPO DE ADMISIONES, REGISTRO Y CONTROL ACADÉMICO, PARA APLICACIÓN DE BECA O DESCUENTO EN EL VALOR DE LA MATRÍCULA, ATENDIENDO TODA LA NORMATIVIDAD QUE REGULA ESTOS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</si>
  <si>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CO1.REQ.5769904</t>
  </si>
  <si>
    <t>OAG-VAD-0409-2024</t>
  </si>
  <si>
    <t>https://community.secop.gov.co/Public/Tendering/OpportunityDetail/Index?noticeUID=CO1.NTC.5660344</t>
  </si>
  <si>
    <t>LA PRESENTE ORDEN TIENE POR OBJETO: 1. APOYAR EN LA ATENCIÓN BÁSICA, OPORTUNA Y ADECUADA EN CONSULTA COMO ODONTÓLOGO A TODOS LOS MIEMBROS DE COMUNIDAD UNIVERSITARIA QUE LO SOLICITEN. 2. APOYAR LAS ACTIVIDADES DE PROMOCIÓN Y MANTENIMIENTO DE LA SALUD EN LA COMUNIDAD UNIVERSITARIA. 3. APOYAR EN LA VALIDACIÓN Y VERIFICACIÓN DE LA VERACIDAD DE LAS INCAPACIDADES DE LOS ESTUDIANTES, TENIENDO EN CUENTA LA REGLAMENTACIÓN EXISTENTE PARA TAL EFECTO. 4. DILIGENCIAR OPORTUNAMENTE, LOS FORMATOS DEL PROCESO "BIENESTAR UNIVERSITARIO" DEL SISTEMA DE GESTIÓN DE CALIDAD. 5.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6. APOYAR EN LA PARTICIPACIÓN DE EVENTOS ACADÉMICOS, CIENTÍFICOS, ARTÍSTICOS, CULTURALES Y DEPORTIVOS DENTRO Y FUERA DEL LUGAR HABITUAL DE LA EJECUCIÓN DE SUS ACTIVIDADES. 7. REALIZAR ACTIVIDADES DOCENTE ASISTENCIALES BAJO LA MODALIDAD DE SUPERVISIÓN DE PRÁCTICAS FORMATIVAS A LOS ESTUDIANTES DE LA FACULTAD DE CIENCIAS DE LA SALUD DE LA UNIVERSIDAD DEL MAGDALENA. 8. APOYAR EN LA ATENCIÓN Y ORIENTACIÓN A LOS MIEMBROS DE LA COMUNIDAD UNIVERSITARIA QUE REQUIERAN INFORMACIÓN SOBRE LOS DISTINTOS SERVICIOS DE BIENESTAR A TRAVÉS DE LOS DIFERENTES CANALES DE COMUNICACIÓN DISPONIBLES. 9. APOYAR AL SUPERVISOR EN LA ACTUALIZACIÓN DEL INVENTARIO DE LOS EQUIPOS E INSUMOS DE SALUD Y GARANTIZAR EL BUEN USO DE LOS MISMOS. 10. APOYAR EN LA ATENCIÓN, SEGUIMIENTO Y CONTROL A TRAVÉS DE MEDIOS TECNOLÓGICOS, A LA COMUNIDAD UNIVERSITARIA QUE LO REQUIERA DE ACUERDO A SU ESPECIALIDAD.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</si>
  <si>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CO1.REQ.5769487</t>
  </si>
  <si>
    <t>OPSP-VAD-0408-2024</t>
  </si>
  <si>
    <t>https://community.secop.gov.co/Public/Tendering/OpportunityDetail/Index?noticeUID=CO1.NTC.5660337</t>
  </si>
  <si>
    <t>LA PRESENTE ORDEN TIENE POR OBJETO: 1. APOYAR EN LA COORDINACIÓN, LA LOGÍSTICA Y LOS CUBRIMIENTOS PERIODÍSTICOS DE LAS FUENTES INSTITUCIONALES, COMO: RECTORÍA, LOS PROCESOS INFORMATIVOS DE SECRETARÍA GENERAL Y LA OFICINA DE RELACIONES INTERNACIONALES. 2. REALIZAR BOLETINES INFORMATIVOS DE PRENSA EXTERNOS E INTERNOS. 3. APOYAR EN EL MONITOREO DE RADIO, LOCUCIÓN Y REALIZACIÓN DE NOTAS DE RADIO PARA EL PROGRAMA INSTITUCIONAL DESDE EL CAMPUS AL AIRE. 4. REDACTAR NOTAS DE RADIO. 5. PRESENTAR EVENTOS INSTITUCIONALES. 6. REDACTAR BOLETINES. 7. APOYAR EN LA LOGÍSTICA Y PROTOCOLO PARA LOS EVENTOS A LOS QUE SEAN ASIGNADOS, GENERAR CONTENIDOS PARA REDES SOCIALES A PARTIR DE LOS CUBRIMIENTOS DE PRENSA. 8. APOYAR LA DIFUSIÓN DE INFORMACIÓN IMPORTANTE QUE SE GENERE DESDE LA UNIVERSIDAD HACIA LOS PÚBLICOS EXTERNOS. 9. REALIZAR Y REDACTAR LIBRETOS PARA LOS EVENTOS QUE ASÍ LO REQUIERAN. 10. APOYAR EN EL ENVÍO DE BOLETINES DE PRENSA A LOS DIFERENTES MEDIOS DE COMUNICACIÓN PARA SU POSTERIOR DIVULGACIÓN. 11. REDACTAR NOTICIAS PARA EMITIR EN DESDE EL CAMPUS TV.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</si>
  <si>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CO1.REQ.5769095</t>
  </si>
  <si>
    <t>OPSP-VAD-0407-2024</t>
  </si>
  <si>
    <t>https://community.secop.gov.co/Public/Tendering/OpportunityDetail/Index?noticeUID=CO1.NTC.5659972</t>
  </si>
  <si>
    <t>BLADIMIR ELIECER MANGA BARROS</t>
  </si>
  <si>
    <t>LA PRESENTE ORDEN TIENE POR OBJETO: 1. APOYAR EN LA COORDINACIÓN DE LOS CUBRIMIENTOS PERIODÍSTICOS DE LA DIRECCIÓN DE BIENESTAR UNIVERSITARIO. 2. APOYAR LA LOGÍSTICA Y PROTOCOLO PARA LOS EVENTOS. 3. REALIZAR REDACCIÓN DE BOLETINES INFORMATIVOS DE PRENSA. 4. REALIZAR PIEZAS AUDIOVISUALES PARA REDES SOCIALES DE LA UNIVERSIDAD Y DE LA DIRECCIÓN DE BIENESTAR UNIVERSITARIO. 5. REALIZAR TRANSMISIONES EN DIRECTO DE LOS EVENTOS EN LOS CUALES LA UNIVERSIDAD DEL MAGDALENA PARTICIPE. 6. REALIZAR PRESENTACIÓN DE EVENTOS DE LA FUENTE INSTITUCIONAL CORRESPONDIENTE.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</si>
  <si>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CO1.REQ.5769344</t>
  </si>
  <si>
    <t>OPSP-VAD-0406-2024</t>
  </si>
  <si>
    <t>https://community.secop.gov.co/Public/Tendering/OpportunityDetail/Index?noticeUID=CO1.NTC.5660208</t>
  </si>
  <si>
    <t>LA PRESENTE ORDEN TIENE POR OBJETO: 1. REALIZAR CUBRIMIENTO DE FUENTES INSTITUCIONALES: SECRETARÍA GENERAL (PROCESOS LOGÍSTICOS) EN LA CELEBRACIÓN DE CEREMONIAS DE GRADUACIÓN, CONSEJO SUPERIOR, Y CONSEJO ACADÉMICO; VICERRECTORÍA ACADÉMICA; FACULTAD DE HUMANIDADES (PROGRAMA DE DERECHO, PROGRAMA DE CINE Y AUDIOVISUALES, PROGRAMA DE ANTROPOLOGÍA Y PROGRAMA DE HISTORIA Y PATRIMONIO). 2.REALIZAR EL DOSSIER DE PRENSA O SEGUIMIENTO WEB Y ESCRITO DE LUNES A DOMINGO, SOBRE LAS NOTICIAS PUBLICADAS EN LOS DIFERENTES MEDIOS LOCALES, REGIONALES Y/O NACIONALES SOBRE LA UNIVERSIDAD DEL MAGDALENA. 3. REALIZAR SEGUIMIENTO A LA EMISORA RADIO GALEÓN DE CARACOL DIARIAMENTE, CON EL FIN DE REGISTRAR LAS NOTICIAS PRESENTADAS SOBRE LA UNIVERSIDAD DEL MAGDALENA. 4. REALIZAR LOCUCIÓN DEL PROGRAMA DE RADIO “DESDE EL CAMPUS”, ENTRE UNA (1) Y DOS (2) VECES A LA SEMANA, MÍNIMO SEIS (6) VECES AL MES, EMITIDO DE LUNES A VIERNES DE 7:00 A.M. A 8:00 A.M. POR LA EMISORA UNIMAGDALENA RADIO, REALIZAR UNA (1) NOTA DE RADIO DIARIA, DE LUNES A VIERNES, CON LIBRETO Y AUDIOS, SOBRE LAS NOVEDADES, EVENTOS E INFORMACIÓN DE LAS FUENTES INSTITUCIONALES, PARA LA TRANSMISIÓN DEL PROGRAMA DE RADIO DESDE EL CAMPUS EN LA EMISORA UNIMAGDALENA RADIO. 5. REDACTAR BOLETINES DE PRENSA SOBRE LAS NOVEDADES, EVENTOS E INFORMACIÓN DE LAS FUENTES INSTITUCIONALES. 6. APOYAR EL PROCESO DE ORGANIZACIÓN LOGÍSTICA DE EVENTOS DE LAS FUENTES INSTITUCIONALES. 7. ASISTIR A REUNIONES PREPARATORIAS, PREVIO ACUERDO CON EL SUPERVISOR DE LA ORDEN. 8. ELABORAR LIBRETOS DE PRESENTACIÓN, ÓRDENES DEL DÍA Y PRECEDENCIA. 9. APOYAR EL SEGUIMIENTO A SOLICITUDES DE INSUMOS Y ELEMENTOS PARA LOS EVENTOS. 10. PRESENTAR EVENTOS DE LAS FUENTES INSTITUCIONALES. 11. APOYAR LA ELABORACIÓN DE PIEZAS DE COMUNICACIÓN SOLICITADAS POR LAS FUENTES INSTITUCIONALES: PRODUCCIÓN DE VIDEOS. 12. APOYAR EL PROCESO DE SOLICITUD, REVISIÓN Y APROBACIÓN DISEÑOS DE BANNERS E INFOGRAFÍAS, ENTRE OTROS PRODUCTOS. 13. CREACIÓN DE COPYS PARA PUBLICACIONES EN LAS REDES SOCIALES SOBRE LAS NOVEDADES, EVENTOS E INFORMACIÓN DE LAS FUENTES INSTITUCIONALES Y OTROS ESCRITOS PARA LAS SECCIONES DE LAS DEPENDENCIAS EN LA PÁGINA WEB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</si>
  <si>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CO1.REQ.5769038</t>
  </si>
  <si>
    <t>OPSP-VAD-0405-2024</t>
  </si>
  <si>
    <t>https://community.secop.gov.co/Public/Tendering/OpportunityDetail/Index?noticeUID=CO1.NTC.5658989</t>
  </si>
  <si>
    <t>CO1.REQ.5768477</t>
  </si>
  <si>
    <t>OAG-VAD-0404-2024</t>
  </si>
  <si>
    <t>https://community.secop.gov.co/Public/Tendering/OpportunityDetail/Index?noticeUID=CO1.NTC.5659151</t>
  </si>
  <si>
    <t>CO1.REQ.5768433</t>
  </si>
  <si>
    <t>OAG-VAD-0403-2024</t>
  </si>
  <si>
    <t>https://community.secop.gov.co/Public/Tendering/OpportunityDetail/Index?noticeUID=CO1.NTC.5658588</t>
  </si>
  <si>
    <t>LA PRESENTE ORDEN TIENE POR OBJETO: 1. APOYAR EN LA ORGANIZACIÓN DE INSUMOS ODONTOLÓGICOS EN ÁREA ALMACÉN, INVENTARIO Y SEMAFORIZACIÓN. 2. APOYAR EN EL BUEN MANEJO DE LOS RECURSOS MATERIALES DE LA CLÍNICA. 3. APOYAR EN LA REALIZACIÓN DE CUENTAS DE COBRO DE ACUERDO A LOS INSUMOS REQUERIDOS POR ESTUDIANTES EN ÁREAS CLÍNICAS. 4. APOYAR EN LA ENTREGA DE INSUMOS ODONTOLÓGICOS EN ÁREA DE RECEPCIÓN Y EN EL PUESTO DE TRABAJO A ESTUDIANTES DE PRÁCTICAS Y DOCENTES SEGÚN EL PROCEDIMIENTO A REALIZAR. 5. APOYAR EN EL BUEN MANEJO DE LOS RECURSOS MATERIALES DE LA CLÍNICA. 6. APOYAR EN LA SEGURIDAD, ORDEN Y LIMPIEZA DE LA CLÍNICA Y DEL ÁREA DE ALMACENAMIENTO DE LOS INSUMOS ODONTOLÓGICOS. 7. APOYAR EN LA CONSERVACIÓN DE LA INTEGRIDAD DE LAS IPAD Y EL BUEN MANEJO. 8. REALIZAR DESINFECCIÓN Y AISLAMIENTO DEL IPAD.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</si>
  <si>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CO1.REQ.5767800</t>
  </si>
  <si>
    <t>OAG-VAD-0402-2024</t>
  </si>
  <si>
    <t>https://community.secop.gov.co/Public/Tendering/OpportunityDetail/Index?noticeUID=CO1.NTC.5660810</t>
  </si>
  <si>
    <t>LA PRESENTE ORDEN TIENE POR OBJETO: 1. APOYAR EN EL MANTENIMIENTO DEL ESTADO DE LOS EQUIPOS, Y MOBILIARIOS QUE HACEN PARTE DE LA DOTACIÓN DE LA CLÍNICA ODONTOLÓGICA. 2. APOYAR EN LA GESTIÓN DE SOLICITUDES PARA LA COMPRA DE INSUMOS PARA EL MANTENIMIENTO DE LOS EQUIPOS. 3. APOYAR EL SEGUIMIENTO DEL ESTADO Y BUEN USO DE LOS EQUIPOS RADIOLÓGICOS. 4. ELABORAR, ACTUALIZAR Y REALIZAR SEGUIMIENTO DE LAS HOJAS DE VIDA DE LOS EQUIPOS. 5. APOYAR EN LA ATENCIÓN Y BUEN FUNCIONAMIENTO DE LA PRECLÍNICA. 6. APOYAR EL SEGUIMIENTO DEL ESTADO DE LOS EQUIPOS Y LA OPERACIÓN NORMAL DE LOS ESPACIOS ACADÉMICOS DE APOYO AL PROGRAMA DE ODONTOLOGÍA. 7. RENDIR INFORMES PERIÓDICOS A LA DIRECCIÓN DE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</si>
  <si>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CO1.REQ.5769832</t>
  </si>
  <si>
    <t>OAG-VAD-0401-2024</t>
  </si>
  <si>
    <t>https://community.secop.gov.co/Public/Tendering/OpportunityDetail/Index?noticeUID=CO1.NTC.5660467</t>
  </si>
  <si>
    <t>CO1.REQ.5769495</t>
  </si>
  <si>
    <t>OAG-VAD-0400-2024</t>
  </si>
  <si>
    <t>https://community.secop.gov.co/Public/Tendering/OpportunityDetail/Index?noticeUID=CO1.NTC.5660433</t>
  </si>
  <si>
    <t>LA PRESENTE ORDEN TIENE POR OBJETO: 1. APOYAR EN LA ELABORACIÓN DE CDP. 2 APOYAR EN LA ELABORACIÓN DE DISMINUCIONES DE CDP. 3 APOYAR EN LA ELABORACIÓN DE ADICIONES A CDP. 4 APOYAR EN LA ELABORACIÓN DE COMPROMISOS PRESUPUESTALES EN EL SISTEMA DE INFORMACIÓN FINANCIERO SINAP. 5 APOYAR EN LA ELABORACIÓN DE ADICIONES A COMPROMISOS PRESUPUESTALES. 6 APOYAR EN LA ELABORACIÓN DE DISMINUCIONES A COMPROMISOS PRESUPUESTALES. 7. APOYAR EN LAS CONSULTAS RELACIONADAS CON REPORTES QUE REQUIERAN LOS ORDENADORES DEL GASTO.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</si>
  <si>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CO1.REQ.5769466</t>
  </si>
  <si>
    <t>OPSP-VAD-0399-2024</t>
  </si>
  <si>
    <t>https://community.secop.gov.co/Public/Tendering/OpportunityDetail/Index?noticeUID=CO1.NTC.5660283</t>
  </si>
  <si>
    <t>ROBERTO FERNANDO DE LA ROSA MAESTRE</t>
  </si>
  <si>
    <t>LA PRESENTE ORDEN TIENE POR OBJETO: 1. APOYAR LA REALIZACIÓN DE LOS PAGOS EN LA PLATAFORMA DEL SINAP DE LAS ÓRDENES DERIVADAS DE LOS CONTRATOS Y RESOLUCIONES SUSCRITOS Y/O PROFERIDOS POR LA VICERRECTORÍA DE EXTENSIÓN Y PROYECCIÓN SOCIAL DESDE LA OFICINA DE TESORERÍA. 2. APOYAR EN LA VALIDACIÓN DE LA LEGALIZACIÓN DE LOS AVANCES PARA VIÁTICOS EN CUMPLIMIENTO DE LO ESTABLECIDO EN EL ARTÍCULO 20 DEL ACUERDO SUPERIOR 025 DE 2017.  3. DESCARGAR COMPROBANTES DE EGRESO Y OBLIGACIONES PRESUPUESTALES REQUERIDAS POR LA VICERRECTORÍA DE EXTENSIÓN Y PROYECCIÓN SOCIAL. 4. APOYAR EN LA RECEPCIÓN DE LOS PAGOS A FAVOR DE LA UNIVERSIDAD DEL MAGDALENA EN LA VENTANILLA TESORERÍA RECIBIDOS CON TARJETA DÉBITO Y CRÉDITO. 5. REALIZAR REGISTRO DE CUENTAS BANCARIAS DE LOS PROVEEDORES, CONTRATISTAS, DOCENTES, ESTUDIANTES Y DEMÁS TERCEROS BENEFICIARIOS DE PAGOS. 6. APOYAR EN LA ATENCIÓN A USUARIOS EN VENTANILLA DEL GRUPO DE TESORERÍA. 7. APOYAR EN EL ARCHIVO DE LOS COMPROBANTES DE EGRESO CORRESPONDIENTES A LAS OBLIGACIONES PRESUPUESTALES DE LOS TRAMITES EN LOS MEDIOS TECNOLÓGICOS QUE SE DESIGNEN. 8) APOYAR LOS PROCESOS DE CIERRE DE VIGENCIAS RELACIONADOS A LAS ACTIVIDADES ADMINISTRATIVAS Y FINANCIERAS DE LA VICERRECTORÍA DE EXTENSIÓN Y PROYECCIÓN SOCIAL DESDE EL GRUPO DE TESORERÍA.PARÁGRAFO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</si>
  <si>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CO1.REQ.5769165</t>
  </si>
  <si>
    <t>OPSP-VAD-0398-2024</t>
  </si>
  <si>
    <t>https://community.secop.gov.co/Public/Tendering/OpportunityDetail/Index?noticeUID=CO1.NTC.5660156</t>
  </si>
  <si>
    <t>LA PRESENTE ORDEN TIENE POR OBJETO: 1. APOYAR EL FORTALECIMIENTO DEL PROGRAMA DE SEGURIDAD DEL PACIENTE DE LA CLÍNICA ODONTOLÓGICA. 2. APOYAR EL SEGUIMIENTO Y ANALISIS AL REPORTE DE LOS EVENTOS ADVERSOS PRESENTADOS EN LA CLÍNICA ODONTOLÓGICA. 3. APOYAR EL SEGUIMIENTO A LOS INDICADORES DE GESTIÓN, VERIFICACIÓN Y ANÁLISIS DE DATOS DE LOS PROCESOS A CARGO. 4. APOYAR EN EL PROCESO DEL PROGRAMA DE CAPACITACIÓN Y EVALUACIÓN DEL PERSONAL AUXILIAR, DOCENTES Y ESTUDIANTES DE LA CLÍNICA ODONTOLÓGICA. 5. APOYAR LA REALIZACIÓN DE RONDAS DE SEGURIDAD EN EL SERVICIO DOCENTE ASISTENCIAL CLÍNICA ODONTOLÓGICA. 6. APOYAR EN EL PROCESOS DE HABILITACIÓN Y AUTOEVALUACIÓN DEL SERVICIO DOCENTE ASISTENCIAL CLÍNICA ODONTOLÓGICA Y LA CLÍNICA ODONTOLÓGICA DEL SEXTO PISO DEL HOSPITAL JULIO MENDEZ BARRENECHE. 7. APOYAR LA VERIFICACIÓN DE LAS CONDICIONES DE CALIDAD Y HABILITACIÓN DE LOS ESCENARIOS EN CONVENIO DOCENCIA SERVICIO. 8. REALIZAR AUDITORÍA DE HISTORIAS CLÍNICAS. 9. APOYAR Y ASESORAR EN LOS DIFERENTES COMITES DEL SERVICIO DOCENTE ASISTENCIAL CLÍNICA ODONTOLÓGICA. 10. APOYAR EN JORNADAS EXTRACURRICULARES DE ACUERDO A PROYECTOS ENCAMINADOS A ATENCIÓN PRIMARIA EN SALUD (APS). 11. APOYAR EN LA GESTIÓN DE LOS INDICADORES DE SATISFACCIÓN. 12. APOYAR EN LA GESTIÓN Y REPORTE DE RIPS. 13. APOYAR EN LA GESTIÓN Y RESPUESTA DE PQRS. 14. APOYAR LA REVISIÓN Y ACTUALIZACIÓN DE LA DOCUMENTACIÓN EXISTENTES. 15. APOYAR EN LA ELABORACIÓN DE LAS CUENTAS POR COBRAR DE LOS ESTUDIANTES DE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</si>
  <si>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CO1.REQ.5769338</t>
  </si>
  <si>
    <t>OPSP-VAD-0397-2024</t>
  </si>
  <si>
    <t>https://community.secop.gov.co/Public/Tendering/OpportunityDetail/Index?noticeUID=CO1.NTC.5660052</t>
  </si>
  <si>
    <t>LA PRESENTE ORDEN TIENE POR OBJETO: 1. APOYAR EN LA RECEPCIÓN E INGRESO DE PERSONAL A CLÍNICA, ESTO INCLUYE A PACIENTES, DOCENTES, ESTUDIANTES Y PERSONAL DE APOYO. 2. REALIZAR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APOYAR EN EL RECIBO DE INSTRUMENTAL CONTAMINADO, LAVADO Y EMPAQUE DEL INSTRUMENTAL EN LA CENTRAL DE ESTERILIZACIÓN, DESPUÉS DEL TURNO CLÍNICO. 6.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</si>
  <si>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CO1.REQ.5769050</t>
  </si>
  <si>
    <t>OAG-VAD-0396-2024</t>
  </si>
  <si>
    <t>https://community.secop.gov.co/Public/Tendering/OpportunityDetail/Index?noticeUID=CO1.NTC.5659861</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</si>
  <si>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ASESORAR Y APOYAR EN LA PROMOCIÓN DEL DEPORTE O DISCIPLINA QUE DIRIGE TENIENDO PRESENTE LAS MEDIDAS ACADÉMICAS DISPUESTAS POR LA INSTITUCIÓN. 3. ACOMPAÑAR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 SEMESTRALMENTE AL GRUPO DE ADMISIONES, REGISTRO Y CONTROL ACADÉMICO, PARA APLICACIÓN DE BECA O DESCUENTO EN EL VALOR DE LA MATRÍCULA, ATENDIENDO TODA LA NORMATIVIDAD QUE REGULA ESTOS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</si>
  <si>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CO1.REQ.5768950</t>
  </si>
  <si>
    <t>OAG-VAD-0395-2024</t>
  </si>
  <si>
    <t>https://community.secop.gov.co/Public/Tendering/OpportunityDetail/Index?noticeUID=CO1.NTC.5659738</t>
  </si>
  <si>
    <t>LA PRESENTE ORDEN TIENE POR OBJETO: 1. APOYAR EN LA CREACIÓN DE RUBROS DE INGRESOS. 2. APOYAR EN LA CREACIÓN DE RUBROS DE EGRESOS. 3. APOYAR EN LOS MOVIMIENTOS DE ADICIONES PRESUPUESTALES. 4. APOYAR EN LOS MOVIMIENTOS DE TRASLADOS PRESUPUESTALES. 5.APOYAR EN LA CREACIÓN DE LOS CUIPOS.  6. APOYAR EN LA CREACIÓN DE FUENTES DE INGRESOS. 7.APOYAR EN LA CREACIÓN DE FUENTES DE EGRESOS. 8. APOYAR EN LA CREACIÓN DE CENTRO DE COSTOS, Y DEMÁS ACTIVIDADES DERIVADAS DEL GRUPO DE PRESUPUESTO. TODAS ESTAS ACTIVIDADES EN EL SISTEMA DE INFORMACIÓN FINANCIERO SINAP.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</si>
  <si>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CO1.REQ.5768722</t>
  </si>
  <si>
    <t>OPSP-VAD-0394-2024</t>
  </si>
  <si>
    <t>https://community.secop.gov.co/Public/Tendering/OpportunityDetail/Index?noticeUID=CO1.NTC.5658871</t>
  </si>
  <si>
    <t>LA PRESENTE ORDEN TIENE POR OBJETO: 1. APOYAR LA REALIZACIÓN DE LOS PAGOS EN LA PLATAFORMA DEL SINAP DE LAS ÓRDENES DERIVADAS DE LOS CONTRATOS Y RESOLUCIONES SUSCRITOS Y/O PROFERIDOS POR LA VICERRECTORÍA DE EXTENSIÓN Y PROYECCIÓN SOCIAL DESDE LA OFICINA DE TESORERÍA. 2. APOYAR EN LA VALIDACIÓN DE LA LEGALIZACIÓN DE LOS AVANCES PARA VIÁTICOS EN CUMPLIMIENTO DE LO ESTABLECIDO EN EL ARTÍCULO 20 DEL ACUERDO SUPERIOR 025 DE 2017. 3. VERIFICAR EL COMPORTAMIENTO DEL FLUJO DE CAJA DE LOS DIFERENTES PROYECTOS ADSCRITOS A LA VICERRECTORÍA DE EXTENSIÓN Y PROYECCIÓN SOCIAL. 4. REVISAR EL ESTADO DE LOS INGRESOS POR VENTAS DE SERVICIO. 5. APOYAR EN EL ENVÍO DE INFORMACIÓN FINANCIERA QUE REQUIERA LA VICERRECTORÍA DE EXTENSIÓN Y PROYECCIÓN SOCIAL. 6. APOYAR EN EL ARCHIVO DE LA DOCUMENTACIÓN TRAMITADA EN LOS MEDIOS TECNOLÓGICOS QUE SE DESIGNEN. 7. APOYAR LOS PROCESOS DE CIERRE DE VIGENCIAS RELACIONADOS A LAS ACTIVIDADES ADMINISTRATIVAS Y FINANCIERAS DE LA VICERRECTORÍA DE EXTENSIÓN Y PROYECCIÓN SOCIAL DESDE EL GRUPO DE TESORERÍA.PARÁGRAFO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</si>
  <si>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CO1.REQ.5768175</t>
  </si>
  <si>
    <t>OPSP-VAD-0393-2024</t>
  </si>
  <si>
    <t>https://community.secop.gov.co/Public/Tendering/OpportunityDetail/Index?noticeUID=CO1.NTC.5658775</t>
  </si>
  <si>
    <t>LA PRESENTE ORDEN TIENE POR OBJETO: 1. APOYAR EN LA ATENCIÓN DE REQUERIMIENTOS DE EVENTOS EN STREAMING DE LAS DIFERENTES DEPENDENCIAS Y DOCENTES QUE LA SOLICITAN. 2. APOYAR EN LA ARTICULACIÓN DE PROCESOS DE EVENTOS EN STREAMING ENTRE CETEP Y COMUNICACIONES. 3. APOYAR LOS DIFERENTES EVENTOS DE STREAMING DE INTERÉS INSITUCIONAL. 4. APOYAR EN EVENTOS TRANSMITIDOS DESDE EL CAMPUS. 5. APOYAR EN LA ELABORACIÓN DE GUÍAS DE USO Y BUENAS PRÁCTICAS DE STREAMING. 6. APOYAR EN LA GRABACIÓN DE IMÁGENES Y SONIDO PARA VIDEOS EN EL MARCO DEL PROCESO DE ACREDITACIÓN INSTITUCIONAL. 7. APOYAR EN EL MONTAJE DE IMÁGENES PARA VIDEO EN EL MARCO DEL PROCESO DE ACREDITACIÓN INSTITUCIONAL. 8. APOYAR EN LA EDICIÓN Y POSTPRODUCIÓN DE LOS MATERIALES AUDIOVISUALES EN EL MARCO DEL PROCESO DE ACREDITACIÓN INSTITUCIONAL. 9 .APOYAR EN LOS EQUIPO DE TRANSMISIONES, LOS CUALES SE DIFUNDEN EN DOS TIPOS DE CANALES, EXTERNOS E INTERNOS. EN LAS PLATAFORMAS DE YOUTUBE Y FACEBOOK INSTITUCIONALES; ASÍ MISMO POR ZOOM Y TEAMS PARA REUNIONES PRIVADAS Y/O PROCESOS DE ACREDITACIÓN. 10.APOYAR EN LA REALIZACIÓN DE ALREDEDOR DE 30 TRANSMISIONES MENSUALES, EN LAS CUALES SE ENCUENTRAN ENLACES, TRANSMISIONES EN VIVO Y PREGRABADOS.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</si>
  <si>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CO1.REQ.5767699</t>
  </si>
  <si>
    <t>OAG-VAD-0392-2024</t>
  </si>
  <si>
    <t>https://community.secop.gov.co/Public/Tendering/OpportunityDetail/Index?noticeUID=CO1.NTC.5658634</t>
  </si>
  <si>
    <t>LA PRESENTE ORDEN TIENE POR OBJETO: 1. DESARROLLAR DISEÑO GRÁFICO PARA LOS DISTINTOS PROCESOS INSTITUCIONALES (FECHAS ESPECIALES, ANUNCIOS INSTITUCIONALES, MENSUALMENTE SE TRABAJAN POST, ENTRE 20 A 30). 2. REALIZAR DISEÑOS Y DESARROLLOS DE ANIMACIONES REALIZADAS PARA LA UNIVERSIDAD DEL MAGDALENA Y LAS DIFERENTES ACTIVIDADES, TALLERES, INFORMES Y MATERIAL MULTIMEDIA; SE REALIZAN DIFERENTES ANIMACIONES, MOTIONS GRAPHIC Y ELEMENTOS MULTIMEDIA MENSUALMENTE, ENTRE 5 A 10. 3. REALIZAR DISEÑO EN LA IMAGEN CORPORATIVA PARA LA UNIVERSIDAD DEL MAGDALENA Y SU DIVULGACIÓN COMO ELEMENTOS DE MERCHANDISING PARA LAS DIFERENTES ÁREAS Y/O EVENTOS INSTITUCIONALES, ENTRE 10 A 15. 4. APOYAR EN LOS PROCESOS DE GESTIÓN DE LA CALIDAD, TALES COMO INFORMES SEMESTRALES DE LOS AVANCES DE LA UNIVERSIDAD DEL MAGDALENA; ENTRE ELLOS GRÁFICOS Y ENTRE 3 A 5. 5. APOYAR EN EL FORTALECIMIENTO DE GESTIÓN DE LA CALIDAD “SISTEMA COGUI”; DISEÑOS Y DOCUMENTOS NECESARIOS MENSUALES ENTRE 2 A 3. 6. PRESENTAR LOS INFORMES QUE SEAN REQUERIDOS POR EL SUPERVISOR DE LA ORDEN SE MOSTRARÁ LA CANTIDAD DE MATERIAL GRÁFICO. BANNERS: ENTRE 60 Y 80 BANNER PARA LA PÁGINA Y LAS IMÁGENES DE PORTADA DE LAS DIFERENTES REDES DE LA UNIVERSIDAD. ANIMACIONES: ENTRE 50 Y 60 ANIMACIONES DONDE SE INCLUYEN MOTIONS GRAPHIC, ANIMACIONES, ELEMENTOS PARA LA, MULTIMEDIA Y LOS SITIOS WEB DE LA PÁGINA DE LA UNIVERSIDAD DEL MAGDALENA ILUSTRACIONES: ENTRE 10 Y 20 REALIZADOS INFOGRAFÍAS: ENTRE 30 Y 40. CRONOGRAMAS: ENTRE 15 A 20 REALIZADOS, POST: ENTRE 120 Y 150 ,LOS CUALES INCLUYEN FECHAS ESPECIALES, ANUNCIOS INSTITUCIONALES, HISTORIAS: ENTRE 60 Y 90 REALIZADOS. ELEMENTOS WEB: ENTRE 10 Y 40 REALIZADOS. FECHAS ESPECIALES: ENTRE 70 Y 100 REALIZADOS, GRÁFICOS INSTITUCIONALES: ENTRE 10 Y 20 REALIZADOS, AGENDAS: ENTRE 5 Y 10 REALIZADOS.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</si>
  <si>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CO1.REQ.5767863</t>
  </si>
  <si>
    <t>OPSP-VAD-0391-2024</t>
  </si>
  <si>
    <t>https://community.secop.gov.co/Public/Tendering/OpportunityDetail/Index?noticeUID=CO1.NTC.5641354</t>
  </si>
  <si>
    <t>NIDIA ISABEL ROMERO PATIÑO</t>
  </si>
  <si>
    <t>LA PRESENTE ORDEN TIENE POR OBJETO: 1. APOYAR EL DESARROLLO DE LA CARTOGRAFÍA TEMÁTICA PARA EL REGISTRO Y PLAN DE MANEJO ARQUEOLOGICO. 2. SUMINISTRAR LOS ELEMENTOS CARTOGRAFIABLES PARA EL DESARROLLO DEL TRABAJO DE CAMPO DURANTE LA FASE DE PROSPECCIÓN, PRODUCCIÓN DE INFORMACIÓN CARTOGRÁFICA PARA PMA.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</si>
  <si>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CO1.REQ.5750646</t>
  </si>
  <si>
    <t>OPSP-VAD-0390-2024</t>
  </si>
  <si>
    <t>https://community.secop.gov.co/Public/Tendering/OpportunityDetail/Index?noticeUID=CO1.NTC.5640697</t>
  </si>
  <si>
    <t>LA PRESENTE ORDEN TIENE POR OBJETO: 1. APOYAR LA REVISIÓN EN LA PLATAFORMA GEDOCO DE LOS DOCUMENTOS PRECONTRACTUALES NECESARIOS PARA LA ELABORACIÓN DE ÓRDENES DE SERVICIOS PROFESIONALES Y DE APOYO A LA GESTIÓN. 2. APOYAR EN LA REVISIÓN DE LOS DOCUMENTOS PARA TRÁMITE DE LIQUIDACIÓN DE HONORARIOS DE ÓRDENES DE PRESTACIÓN DE SERVICIOS PROFESIONALES Y DE APOYO A LA GESTIÓN. 3. APOYAR EN LA PROYECCIÓN DE MINUTAS DE CONTRATOS Y/O ÓRDENES DE PRESTACIÓN DE SERVICIOS PROFESIONALES Y DE APOYO A LA GESTIÓN, ACTAS DE TERMINACIÓN, LIQUIDACIÓN, DE INICIO, SUSPENSIÓN, REINICIO Y OTROSÍ. 4. APOYAR EN EL CARGUE DE INFORMACIÓN PRECONTRACTUAL, CONTRACTUAL Y POSCONTRACTUAL EN LAS PLATAFORMAS DEL SIA OBSERVA Y EL SECOP. 5. APOYAR EN LA REVISIÓN DE LA INFORMACIÓN CONTRACTUAL CARGADA EN LAS PLATAFORMAS DEL SIA OBSERVA- AUDITORIA, SIGEP II Y SECOP POR LOS DIFERENTES ORDENADORES DEL GASTO DELEGADOS. 6. APOYAR AL GRUPO DE CONTRATACIÓN EN LA ORGANIZACIÓN DEL ARCHIVO DIGITAL DE LAS ORDENES DE SERVICIOS PROFESIONALES Y DE APOYO A LA GESTIÓN SUSCRITAS POR EL VICERRECTOR ADMINISTRATIVO Y/O EL DIRECTOR ADMINISTRATIVO.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</si>
  <si>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CO1.REQ.5749897</t>
  </si>
  <si>
    <t>OPSP-VAD-0389-2024</t>
  </si>
  <si>
    <t>https://community.secop.gov.co/Public/Tendering/OpportunityDetail/Index?noticeUID=CO1.NTC.5640544</t>
  </si>
  <si>
    <t>LA PRESENTE ORDEN TIENE POR OBJETO: 1. APOYAR A LA DIRECCIÓN DE TALENTO HUMANO, EN EL DESARROLLO DE LA AGENDA Y EJECUCIÓN DEL PROGRAMA DE DESVINCULACIÓN ASISTIDA, ESCUELA DE PADRES, CAMPAÑA VALORES INSTITUCIONALES Y ENCUENTRO PENSIONADOS. 2. APOYAR EN LA LOGÍSTICA, COORDINACIÓN Y DESARROLLO DE CAPACITACIONES Y EVENTOS ORGANIZADOS POR LA DIRECCIÓN DE TALENTO HUMANO. 3. APOYAR CON EL LEVANTAMIENTO DE INFORMACIÓN, SEGUIMIENTO, TABULACIÓN, CONSOLIDACIÓN DE LA BASE DE DATOS Y ESTADÍSTICAS REQUERIDOS POR LA DIRECCIÓN DE TALENTO HUMANO. 4. APOYAR EN LA ELABORACIÓN, SEGUIMIENTO Y CONSOLIDACIÓN DE LAS ENCUESTAS APLICADAS A TRAVÉS DEL GRUPO DE DESARROLLO ORGANIZACIONAL DE LA DIRECCIÓN DE TALENTO HUMANO. 5. APOYAR EN LA ELABORACIÓN E IMPLEMENTACIÓN DE PROPUESTAS MOTIVADORAS, PARA INCENTIVAR LA PARTICIPACIÓN EN LAS CAPACITACIONES.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</si>
  <si>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CO1.REQ.5749808</t>
  </si>
  <si>
    <t>OPSP-VAD-0388-2024</t>
  </si>
  <si>
    <t>https://community.secop.gov.co/Public/Tendering/OpportunityDetail/Index?noticeUID=CO1.NTC.5640252</t>
  </si>
  <si>
    <t>JORGE ALBERTO MENDOZA BOLAÑO</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</si>
  <si>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RECOPILACIÓN Y REVISIÓN DE INFORMACIÓN PARA LA ELABORACIÓN DE INFORME ANUAL DEL SISTEMA DE CONTROL INTERNO CONTABLE A TRAVÉS DEL CHIP. 4. APOYAR A LA OFICINA DE CONTROL INTERNO EN EL SEGUIMIENTO TRIMESTRAL A LA LEGALIZACIÓN DE AVANCES Y APOYOS ECONÓMICOS, Y A LA AMORTIZACIÓN DE ANTICIPOS, ASÍ COMO AL SEGUIMIENTO DEL ESTADO DE LAS RESERVAS PRESUPUESTALES. 5. APOYAR A LA OFICINA DE CONTROL INTERNO EN EL SEGUIMIENTO Y ASESORÍA A LA RENDICIÓN DE CUENTAS DE LA GESTIÓN FINANCIERA, CONTABLE Y PRESUPUESTAL EN LA PLATAFORMA SIA CONTRALORÍAS. 6. APOYAR A LA OFICINA DE CONTROL INTERNO EN EL SEGUIMIENTO AL CUMPLIMIENTO A LA RENDICIÓN DE CUENTAS POR PARTE DE LA DIRECCIÓN FINANCIERA Y GRUPOS INTERNOS EN LAS PLATAFORMAS SFTP DE LA DIARI - CGR, CHIP DE LA CGN. 7. ASESORAR A LA OFICINA DE CONTROL INTERNO EN LA PLANIFICACIÓN DEL CONTROL INTERNO Y EN EL SEGUIMIENTO Y VERIFICACIÓN DE LOS SISTEMAS DE CONTROL INTERNO Y CONTROL INTERNO CONTABLE. 8. ASESORAR A LA OFICINA DE CONTROL INTERNO EN LA IDENTIFICACIÓN DE RIESGOS Y DE ACCIONES DE MEJORA A LOS DIFERENTES RESPONSABLES DE PROCESOS EN EL MARCO DE AUDITORÍAS Y SEGUIMIENTOS, ASI COMO APOYAR EN EL SEGUIMIENTO CUATRIMESTRAL A LOS MAPAS DE RIESGOS DEL ÁREA FINANCIERA Y ADMINISTRATIVA.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</si>
  <si>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CO1.REQ.5749445</t>
  </si>
  <si>
    <t>OPSP-VAD-0387-2024</t>
  </si>
  <si>
    <t>https://community.secop.gov.co/Public/Tendering/OpportunityDetail/Index?noticeUID=CO1.NTC.5637806</t>
  </si>
  <si>
    <t>CO1.REQ.5746951</t>
  </si>
  <si>
    <t>OPSP-VAD-0386-2024</t>
  </si>
  <si>
    <t>https://community.secop.gov.co/Public/Tendering/OpportunityDetail/Index?noticeUID=CO1.NTC.5637366</t>
  </si>
  <si>
    <t>LA PRESENTE ORDEN TIENE POR OBJETO: PRESTAR SERVICIOS JURÍDICOS PARA EL ACOMPAÑAMIENTO DEL COMITÉ DE INCLUSIÓN E INTERCULTURALIDAD DURANTE EL PERÍODO ACADÉMICO 2024-1, MEDIANTE EL DESARROLLO DE LAS SIGUIENTES ACTIVIDADES: 1. ASESORAR Y APOYAR EN LA ACTUALIZACIÓN DE LOS DOCUMENTOS, PROCESOS, PROCEDIMIENTOS Y FORMATOS INSTITUCIONALES, ACORDES CON LA NORMATIVIDAD NACIONAL E INTERNACIONAL CON ENFOQUE DE GÉNERO, PLURIÉTNICO, INTERCULTURAL Y CON ENFOQUE DIFERENCIAL, PARA LA ATENCIÓN DE LOS ESTUDIANTES CON DISCAPACIDAD DE LA UNIVERSIDAD. 2. ASESORAR Y APOYAR LAS ESTRATEGIAS DE ATENCIÓN Y ACOMPAÑAMIENTO DE LA COMUNIDAD ESTUDIANTIL EN RIESGO DE DISCRIMINACIÓN, SEGREGACIÓN Y DESERCIÓN DE LA UNIVERSIDAD DEL MAGDALENA. 3. ASESORAR Y REALIZAR ACTIVIDADES QUE PROMUEVAN LA PROTECCIÓN Y PROMOCIÓN DE LOS DERECHOS HUMANOS DE LAS POBLACIONES ESTUDIANTILES DE COMUNIDADES INDÍGENAS, AFROCOLOMBIANOS, POBLACIÓN “LGTBIQ+”, ESTUDIANTES CON DISCAPACIDAD Y POBLACIÓN EN RIESGO DE VULNERABILIDAD. 4. ASESORAR Y APOYAR LA PLANIFICACIÓN, DESARROLLO, CONSOLIDACIÓN Y ACTUALIZACIÓN PERMANENTE DE MEJORAS EN LOS PROCESOS DE INCLUSIÓN ACORDES A LA NORMATIVIDAD NACIONAL E INTERNACIONAL REFERENTES AL TEMA DE INCLUSIÓN Y DE ATENCIÓN A GRUPOS INTERCULTURALES VULNERABLES. 5. ASESORAR Y APOYAR LA EJECUCIÓN DE LAS POLÍTICAS DE INCLUSIÓN ESTABLECIDAS POR LA UNIVERSIDAD EN LOS DIFERENTES PROGRAMAS ACADÉMICOS QUE CUENTEN CON POBLACIÓN CON DISCAPACIDAD Y/O HAGAN PARTE DE GRUPOS INTERCULTURALES VULNERABLES. 6. ASESORAR Y APOYAR LA APLICACIÓN DE LAS POLÍTICAS DE INCLUSIÓN, CURRÍCULOS FLEXIBLES Y ESTABLECIMIENTO DE AJUSTES RAZONABLES COMO METODOLOGÍAS Y ESTRATEGIAS PEDAGÓGICAS ADECUADAS PARA LA FORMACIÓN ACADÉMICA DE LOS ESTUDIANTES CON DISCAPACIDAD.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</si>
  <si>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CO1.REQ.5746626</t>
  </si>
  <si>
    <t>OPSP-VAD-0385-2024</t>
  </si>
  <si>
    <t>https://community.secop.gov.co/Public/Tendering/OpportunityDetail/Index?noticeUID=CO1.NTC.5642786</t>
  </si>
  <si>
    <t>LA PRESENTE ORDEN TIENE POR OBJETO: 1. APOYAR EN LA RECEPCIÓN E INGRESO DE PERSONAL A CLÍNICA, ESTO INCLUYE A PACIENTES, DOCENTES, ESTUDIANTES Y PERSONAL DE APOYO. 2. APOYAR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APOYAR EL RECIBO DE INSTRUMENTAL CONTAMINADO, LAVADO Y EMPAQUE DEL INSTRUMENTAL EN LA CENTRAL DE ESTERILIZACIÓN, DESPUÉS DEL TURNO CLÍNICO. 6.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</si>
  <si>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CO1.REQ.5752246</t>
  </si>
  <si>
    <t>OAG-VAD-0384-2024</t>
  </si>
  <si>
    <t>https://community.secop.gov.co/Public/Tendering/OpportunityDetail/Index?noticeUID=CO1.NTC.5642920</t>
  </si>
  <si>
    <t>LA PRESENTE ORDEN TIENE POR OBJETO: 1. APOYAR EN LA RECEPCIÓN E INGRESO DE PERSONAL A CLÍNICA, ESTO INCLUYE A PACIENTES, DOCENTES, ESTUDIANTES Y PERSONAL DE APOYO. 2. APOYAR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APOYAR EL RECIBIÓ DE INSTRUMENTAL CONTAMINADO, LAVADO Y EMPAQUE DEL INSTRUMENTAL EN LA CENTRAL DE ESTERILIZACIÓN, DESPUÉS DEL TURNO CLÍNICO. 6.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</si>
  <si>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CO1.REQ.5751930</t>
  </si>
  <si>
    <t>OAG-VAD-0383-2024</t>
  </si>
  <si>
    <t>https://community.secop.gov.co/Public/Tendering/OpportunityDetail/Index?noticeUID=CO1.NTC.5642394</t>
  </si>
  <si>
    <t>LA PRESENTE ORDEN TIENE POR OBJETO: 1. APOYAR EN EL FORTALECIMIENTO DEL BANCO DE PACIENTES DE LA CLÍNICA ODONTOLÓGICA, GENERAR ESTRATEGIAS Y PLANES DE ACCIÓN. 2. APOYAR EN LA CONSOLIDACIÓN DEL SISTEMA DE INFORMACIÓN (INDICADORES DE GESTIÓN) DE ACUERDO CON EL PERFIL EPIDEMIOLÓGICO GENERADO DE LAS ATENCIONES EN LA CLÍNICA. 3. APOYAR EN JORNADAS EXTRACURRICULARES DE ACUERDO A PROYECTOS ENCAMINADOS A ATENCIÓN PRIMARIA EN SALUD (APS). 4. APOYAR LA REVISIÓN Y ACTUALIZACIÓN DE LA DOCUMENTACIÓN EXISTENTE. 5. APOYAR EN LA GESTIÓN DE LOS INDICADORES DE SATISFACCIÓN. 6. APOYAR EN LA GESTIÓN Y PRÉSTAMO DEL LABORATORIO PRECLÍNICA ODONTOLÓGICA A ESTUDIANTES EN HORARIO DIFERENTES A LOS ASIGNADOS. 7. APOYAR EN LA ELABORACIÓN DE LAS CUENTAS POR COBRAR DE LOS ESTUDIANTES DE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</si>
  <si>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CO1.REQ.5751596</t>
  </si>
  <si>
    <t>OPSP-VAD-0382-2024</t>
  </si>
  <si>
    <t>https://community.secop.gov.co/Public/Tendering/OpportunityDetail/Index?noticeUID=CO1.NTC.5642541</t>
  </si>
  <si>
    <t>LUIS ANGEL ACOSTA MARTINEZ</t>
  </si>
  <si>
    <t>LA PRESENTE ORDEN TIENE POR OBJETO: 1. APOYAR EN EL MANTENIMIENTO DEL ESTADO DE LOS EQUIPOS, Y MOBILIARIOS QUE HACEN PARTE DE LA DOTACIÓN DE LA CLÍNICA ODONTOLÓGICA. 2. APOYAR EN LA GESTIÓN DE SOLICITUDES PARA LA COMPRA DE INSUMOS PARA EL MANTENIMIENTO DE LOS EQUIPOS. 3. APOYAR EL SEGUIMIENTO DEL ESTADO Y BUEN USO DE LOS EQUIPOS RADIOLÓGICOS. 4. ELABORAR, ACTUALIZAR Y REALIZAR SEGUIMIENTO DE LAS HOJAS DE VIDA DE LOS EQUIPOS 5. APOYAR EN LA ATENCIÓN Y BUEN FUNCIONAMIENTO DE LA PRECLÍNICA. 6. APOYAR EL SEGUIMIENTO DEL ESTADO DE LOS EQUIPOS Y LA OPERACIÓN NORMAL DE LOS ESPACIOS ACADÉMICOS DE APOYO AL PROGRAMA DE ODONTOLOGÍA. 7. RENDIR INFORMES PERIÓDICOS A LA DIRECCIÓN DE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</si>
  <si>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CO1.REQ.5751865</t>
  </si>
  <si>
    <t>OAG-VAD-0381-2024</t>
  </si>
  <si>
    <t>https://community.secop.gov.co/Public/Tendering/OpportunityDetail/Index?noticeUID=CO1.NTC.5642343</t>
  </si>
  <si>
    <t>LA PRESENTE ORDEN TIENE POR OBJETO: 1. APOYAR EN LA ORGANIZACIÓN DE INSUMOS ODONTOLÓGICOS EN ÁREA ALMACÉN, INVENTARIO Y SEMAFORIZACIÓN. 2. APOYAR EN EL BUEN MANEJO DE LOS RECURSOS MATERIALES DE LA CLÍNICA. 3. APOYAR EN LA REALIZACIÓN DE CUENTAS DE COBRO DE ACUERDO A LOS INSUMOS REQUERIDOS POR ESTUDIANTES EN ÁREAS CLÍNICAS. 4. APOYAR LA ENTREGA DE INSUMOS ODONTOLÓGICOS EN ÁREA DE RECEPCIÓN Y EN EL PUESTO DE TRABAJO A ESTUDIANTES DE PRÁCTICAS Y DOCENTES SEGÚN EL PROCEDIMIENTO A REALIZAR. 5. APOYAR EN EL BUEN MANEJO DE LOS RECURSOS MATERIALES DE LA CLÍNICA. 6. APOYAR EN LA SEGURIDAD, ORDEN Y LIMPIEZA DE LA CLÍNICA Y DEL ÁREA DE ALMACENAMIENTO DE LOS INSUMOS ODONTOLÓGICOS. 7. APOYAR EN LA CONSERVACIÓN DE LA INTEGRIDAD DE LAS IPAD Y EL BUEN MANEJO. 8. APOYAR EN LA REALIZACIÓN DE LA DESINFECCIÓN Y AISLAMIENTO DEL IPAD.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</si>
  <si>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CO1.REQ.5751632</t>
  </si>
  <si>
    <t>OAG-VAD-0380-2024</t>
  </si>
  <si>
    <t>https://community.secop.gov.co/Public/Tendering/OpportunityDetail/Index?noticeUID=CO1.NTC.5640246</t>
  </si>
  <si>
    <t>CO1.REQ.5749242</t>
  </si>
  <si>
    <t>OAG-VAD-0379-2024</t>
  </si>
  <si>
    <t>https://community.secop.gov.co/Public/Tendering/OpportunityDetail/Index?noticeUID=CO1.NTC.5637725</t>
  </si>
  <si>
    <t>CO1.REQ.5746939</t>
  </si>
  <si>
    <t>OAG-VAD-0378-2024</t>
  </si>
  <si>
    <t>https://community.secop.gov.co/Public/Tendering/OpportunityDetail/Index?noticeUID=CO1.NTC.5637540</t>
  </si>
  <si>
    <t>LA PRESENTE ORDEN TIENE POR OBJETO: 1. APOYAR EN EL CUMPLIMIENTO DEL PROCESO DE ESTERILIZACIÓN DE LA CLÍNICA ODONTOLÓGICA. 2. APOYAR EN LA ENTREGA OPORTUNA DEL INSTRUMENTAL ESTERILIZADO A LOS ESTUDIANTES DE PRÁCTICAS CLÍNICA. 3. APOYAR EN EL CUMPLIMIENTO DE LAS NORMAS, PROTOCOLOS Y GUÍAS DE PREVENCIÓN ESTABLECIDAS PARA MANTENIMIENTO, CONSERVACIÓN Y DESARROLLO DE LA SALUD INDIVIDUAL Y COLECTIVA. 4. APOYAR EN LOS COMITÉS DE INFECCIONES, DE CALIDAD Y SEGURIDAD DEL PACIENTE. 5. APOYAR EN LA ADECUADA CONSERVACIÓN DE LA ASEPSIA, ANTISEPSIA, DESINFECCIÓN Y ESTERILIZACIÓN QUE GARANTICEN EL CONTROL DE LA INFECCIÓN Y LA CORRECTA APLICACIÓN DE LOS PROTOCOLOS DE ATENCIÓN DE PACIENTES. 6. APOYAR EN EL ASEGURAMIENTO DE LA CALIDAD DEL PROCESO DE ESTERILIZACIÓN Y DESINFECCIÓN DE EQUIPOS UBICADOS EN LA CENTRAL DE ESTERILIZACIÓN. 7. APOYAR EN LA IDENTIFICACIÓN DE CIRCUNSTANCIAS Y EVENTOS QUE DENTRO DE SU EJERCICIO PROFESIONAL PERMITAN MEJORAR EL SERVICIO ODONTOLÓGICO. 8. APOYAR EL CUMPLIMIENTO DE LAS NORMAS UNIVERSALES DE BIOSEGURIDAD PARA GARANTIZAR EL PROGRAMA DE SEGURIDAD DEL PACIENTE. 9. APOYAR EN LA VERIFICACIÓN DE LOS CRITERIOS DE EVALUACIÓN PREVIAMENTE ESTABLECIDOS POR LAS NORMAS NACIONALES E INTERNACIONALES, ENTIDADES DE VIGILANCIA Y CONTROL DE CALIDAD SOBRE PROCESOS ESTABLECIDOS QUE SON UTILIZADOS EN LAS DIFERENTES ÁREAS CLÍNICAS.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</si>
  <si>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CO1.REQ.5746275</t>
  </si>
  <si>
    <t>OAG-VAD-0377-2024</t>
  </si>
  <si>
    <t>https://community.secop.gov.co/Public/Tendering/OpportunityDetail/Index?noticeUID=CO1.NTC.5637095</t>
  </si>
  <si>
    <t>LA PRESENTE ORDEN TIENE POR OBJETO: 1. APOYAR EN LA ASESORÍA DE LA PLANIFICACIÓN DEL MANEJO ADMINISTRATIVO DE LA CLÍNICA. 2. APOYAR EN EL DESARROLLO, IMPLEMENTACIÓN Y SEGUIMIENTO DE PROCESOS, Y ACTIVIDADES RELACIONADAS CON LA SEGURIDAD Y SALUD EN EL TRABAJO E HIGIENE Y SEGURIDAD INDUSTRIAL EN LA CLÍNICA ODONTOLÓGICA DE LA UNIVERSIDAD DEL MAGDALENA. 3. APOYAR EN LA ASESORÍA DE LA ELABORACIÓN DE PRESUPUESTO ANUAL DE FUNCIONAMIENTO DE LA CLÍNICA, PLANEACIÓN DE GASTOS Y OTRAS PROYECCIONES FINANCIERAS. 4. APOYAR EN EL MANTENIMIENTO Y GESTIÓN DE LA DOCUMENTACIÓN Y/O REGISTROS DEL SG-SST 5. APOYAR EN LA PLANIFICACIÓN, Y DESARROLLAR EL PLAN DE PREVENCIÓN, PREPARACIÓN ANTE EMERGENCIAS Y ANÁLISIS DE VULNERABILIDAD DE LA CLÍNICA ODONTOLÓGICA. 6. REALIZAR EL SEGUIMIENTO AL GASTO DE INSUMOS Y EJECUCIÓN DEL PLAN DE MANTENIMIENTO ANUAL.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</si>
  <si>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CO1.REQ.5746250</t>
  </si>
  <si>
    <t>OPSP-VAD-0376-2024</t>
  </si>
  <si>
    <t>https://community.secop.gov.co/Public/Tendering/OpportunityDetail/Index?noticeUID=CO1.NTC.5636767</t>
  </si>
  <si>
    <t>LA PRESENTE ORDEN TIENE POR OBJETO: 1. APOYAR CON LA REALIZACIÓN DE DISEÑO GRÁFICO PARA VIDEOSFERAS Y EL PROGRAMA DE CINE Y AUDIOVISUALES. 2. APOYAR CON LA EDICIÓN DE VIDEO PARA VIDEOSFERAS Y EL PROGRAMA DE CINE Y AUDIOVISUALES. 3. APOYAR Y ASESORAR COMO WEB MÁSTER DE LA PLATAFORMA VOD VIDEOSFERAS. 4. APOYAR AL PROGRAMA DE CINE Y AUDIOVISUALES CON DISEÑOS DE PIEZAS Y PROYECCIONES EN DIFERENTES EVENTOS COMO MUESTRAS AUDIOVISUALES, CONVERSATORIOS, FESTIVALES, Y CONGRESOS. 5. APOYAR Y ASESORAR LAS REDES SOCIALES DE VIDEOSFERAS Y EL PROGRAMA DE CINE Y AUDIOVISUALES.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</si>
  <si>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CO1.REQ.5746145</t>
  </si>
  <si>
    <t>OPSP-VAD-0375-2024</t>
  </si>
  <si>
    <t>https://community.secop.gov.co/Public/Tendering/OpportunityDetail/Index?noticeUID=CO1.NTC.5636973</t>
  </si>
  <si>
    <t>LA PRESENTE ORDEN TIENE POR OBJETO: 1. APOYAR LOS PROCESOS Y ACTIVIDADES DE EXTENSIÓN Y PROYECCIÓN SOCIAL DE PROGRAMA COMO FESTIVALES, EXHIBICIONES, CINE CLUBES, CONVENIOS, CONGRESOS. 2. FORMULAR CONVOCATORIAS DE FINANCIACIÓN PARA PROYECTOS INTERNOS DE PROGRAMA. 3. REVISAR CARTAS DE AUTORIZACIÓN Y CESIÓN DE DERECHOS PARA OBRAS DE LA VOD, Y FORMALIZAR LAS PELÍCULAS QUE HARÁN PARTE DE LA PLATAFORMA. 4. ASESORAR Y APOYAR AL ÁREA DE COMUNICACIONES DEL PROGRAMA CON LA AGENDA DE EXTENSIÓN Y PROYECCIÓN SOCIAL.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</si>
  <si>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CO1.REQ.5746132</t>
  </si>
  <si>
    <t>OPSP-VAD-0374-2024</t>
  </si>
  <si>
    <t>https://community.secop.gov.co/Public/Tendering/OpportunityDetail/Index?noticeUID=CO1.NTC.5636941</t>
  </si>
  <si>
    <t>LA PRESENTE ORDEN TIENE POR OBJETO: 1. ASESORAR EL PROCESO DE COMPRAS EN LÍNEA A CARGO DEL GRUPO DE COMPRAS Y ADMINISTRACIÓN DE BIENES. 2. APOYAR EN LA CREACIÓN DE LOS INSUMOS EN EL SISTEMA DE LOS BIENES DE CONSUMO. 3. APOYAR EN LA CONCILIACIÓN DEL INVENTARIO CON LOS INGRESOS CONTABLES. 4. APOYAR EN EL DILIGENCIAMIENTO DE LOS FORMATOS DE INGRESO Y EGRESO. 5. APOYAR EN LA ACTUALIZACIÓN DE BASES DE DATOS DEL INVENTARIO. 6. APOYAR EN LA CONCILIACIÓN DE LAS ACTAS DE ENTREGA CON LOS INGRESOS CONTABLES.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</si>
  <si>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CO1.REQ.5746033</t>
  </si>
  <si>
    <t>OPSP-VAD-0373-2024</t>
  </si>
  <si>
    <t>https://community.secop.gov.co/Public/Tendering/OpportunityDetail/Index?noticeUID=CO1.NTC.5638535</t>
  </si>
  <si>
    <t>LA PRESENTE ORDEN TIENE POR OBJETO: 1. APOYAR AL GRUPO DE COMPRAS Y ADMINISTRACIÓN DE BIENES EN LAS DIFERENTES ETAPAS DE ELABORACIÓN DEL PLAN ANUAL DE ADQUISICIONES - PAA. 2. APOYAR EN LA REVISIÓN DE MOVIMIENTOS PRESUPUESTALES DE ADICIÓN Y TRASLADO DE LOS DIFERENTES ORDENADORES DE GASTO, PARA REVISIÓN EN EL SECOP II. 3. APOYAR AL GRUPO DE COMPRAS Y ADMINISTRACIÓN DE BIENES EN LA REVISIÓN Y ACTUALIZACIÓN DE LA CODIFICACIÓN DE LOS PRESUPUESTOS DE LAS DEPENDENCIAS DE LA INSTITUCIÓN SEGÚN LO ESTABLECIDOS EN EL CLASIFICADOR DE BIENES Y SERVICIOS SECOP II. 4. APOYAR EN EL PROCESO DE ASIGNACIÓN DE CÓDIGO (PLAQUETA) DE BIENES ENTREGADOS EN SITIO. 5. CARGUE EN EL SISTEMA DE LAS ACTAS DE ENTREGA. 6. APOYAR EN LAS ESTADÍSTICAS DE LOS SUMINISTROS ENTREGADOS ALAS DIFERENTES DEPENDENCIAS.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</si>
  <si>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CO1.REQ.5747690</t>
  </si>
  <si>
    <t>OPSP-VAD-0372-2024</t>
  </si>
  <si>
    <t>https://community.secop.gov.co/Public/Tendering/OpportunityDetail/Index?noticeUID=CO1.NTC.5638460</t>
  </si>
  <si>
    <t>LA PRESENTE ORDEN TIENE POR OBJETO: 1. APOYAR EN EL FOMENTO Y DIVULGACIÓN DE LAS ACTIVIDADES DE CARÁCTER RECREATIVO, FORMATIVO Y REPRESENTATIVO PARA EL FORTALECIMIENTO DE LOS PROCESOS ARTÍSTICOS Y CULTURALES EN LA UNIVERSIDAD. 2. APOYAR EL PROCESO DE SELECCIÓN DE LOS BACHILLERES ASPIRANTES A LOS CUPOS ARTISTAS OFRECIDOS POR LA INSTITUCIÓN. 3. APOYAR LA EJECUCIÓN DE ESTRATEGIAS SOBRE LA INSCRIPCIÓN Y PARTICIPACIÓN ACTIVA Y PERMANENTE DE LOS MIEMBROS DE LA COMUNIDAD UNIVERSITARIA EN LAS ACTIVIDADES Y/O TALLERES CULTURALES, QUE PERMITAN AMPLIAR LA COBERTURA DE LOS SERVICIOS DE BIENESTAR UNIVERSITARIO. 4. DILIGENCIAR OPORTUNAMENTE LOS FORMATOS ESTABLECIDOS POR BIENESTAR UNIVERSITARIO EN EL SISTEMA DE GESTIÓN DE LA CALIDAD. 5.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6.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LA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</si>
  <si>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CO1.REQ.5747922</t>
  </si>
  <si>
    <t>OAG-VAD-0371-2024</t>
  </si>
  <si>
    <t>https://community.secop.gov.co/Public/Tendering/OpportunityDetail/Index?noticeUID=CO1.NTC.5638315</t>
  </si>
  <si>
    <t>LA PRESENTE ORDEN TIENE POR OBJETO: 1. APOYAR LA ATENCIÓN A TRAVÉS DE LOS DIFERENTES CANALES DE COMUNICACIÓN A LOS APROXIMADAMENTE 900 DOCENTES QUE ATIENDEN UNA POBLACIÓN APROXIMADA DE 120 ESTUDIANTES DIARIAMENTE. 2. APOYAR EN LA ASIGNACIÓN Y SEGUIMIENTO DE LA UTILIZACIÓN DE SALAS DE CONSULTAS POR PARTE DE LOS DOCENTES 3. APOYAR EL INGRESO DE DOCENTES A LOS CUBÍCULOS ASIGNADOS 4. APOYAR LA ENTREGA DE LA SALA DE AUDIOVISUALES, SEGÚN ASIGNACIÓN EN EL SISTEMA SIARE.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</si>
  <si>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CO1.REQ.5747618</t>
  </si>
  <si>
    <t>OAG-VAD-0370-2024</t>
  </si>
  <si>
    <t>https://community.secop.gov.co/Public/Tendering/OpportunityDetail/Index?noticeUID=CO1.NTC.5637883</t>
  </si>
  <si>
    <t>LA PRESENTE ORDEN TIENE POR OBJETO: 1. APOYAR EN LA REALIZACIÓN DE MOTION GRAPHICS Y ANIMACIÓN PARA LOS MATERIALES AUDIOVISUALES DEL CETEP. 2. APOYAR EN LA ELABORACIÓN DE PIEZAS PUBLICITARIAS PARA LOS MATERIALES AUDIOVISUALES DEL CETEP. 3. APOYAR EL MONTAJE DE IMÁGENES PARA VIDEOS. 4. APOYAR EN LA GRABACIÓN, LA EDICIÓN Y POSTPRODUCCIÓN DE MATERIALES AUDIOVISUALES REQUERIDOS. 5. APOYAR EN EL ACOMPANAMIENTO A DOCENTE EN LA REALIZACIÓN DE OBJETOS VIRTUAL DE APRENDIZAJE (OVA). 6. APOYAR EN EL REGISTRO FOTOGRÁFICO Y AUDIOVISUAL DE LAS PRODUCCIONES AUDIOVISUALES DE CETEP.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</si>
  <si>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CO1.REQ.5747186</t>
  </si>
  <si>
    <t>OAG-VAD-0369-2024</t>
  </si>
  <si>
    <t>https://community.secop.gov.co/Public/Tendering/OpportunityDetail/Index?noticeUID=CO1.NTC.5638112</t>
  </si>
  <si>
    <t>LA PRESENTE ORDEN TIENE POR OBJETO: 1. APOYAR EN LA CONDUCCIÓN DEL MAGAZÍN 'RUTAS PARA AVANZAR' TRANSMITIDO POR UNIMAGDALENA RADIO. 2. APOYAR EN REPORTERÍA CON LAS DEPENDENCIASQUE GENEREN INFORMACIÓN ÚTIL PARA EL PROGRAMA.3. APOYAR LAS TRANSMISIONES EN VIVO Y EN DIRECTO DE LOS EVENTOS Y FRANJAS DE LA EMISORA CULTURAL. 4. APOYAR EN LA ELABORACIÓN DE LAS BASES DE DATOS DE FUNCIONARIOS ESTATALES Y PRIVADOS QUE PUEDAN SER CONSULTADOS EN EL ESPACIO DE LA EMISORA. 5. APOYAR EN LA REALIZACIÓN DEL PROGRAMA UNIMAGDALENA RADIO AL BARRIO.6. APOYAR EN LA REDACCIÓN DE DOCUMENTOS INSTITUCIONALES QUE SE REQUIERAN. 7. APOYAR TÉCNICAMENTE EN LA PRODUCCIÓN Y EDICIÓN LOS MATERIALES SONOROS INSTITUCIONALES QUE SE REQUIERAN, (CAMPUS AL AIRE FINES DE SEMANA). 8. APOYAR TÉCNICAMENTE EN LA VERIFICACIÓN DE LA PRODUCCIÓN TÉCNICA Y PROGRAMACIÓN DE LA EMISORA CULTURAL UNIMAGDALENA RADIO LOS FINES DE SEMANA. 9. APOYAR EN EL FORTALECIMIENTO DEL SISTEMA DE GESTIÓN INTEGRAL DE LA UNIVERSIDAD DEL MAGDALENA ""SISTEMA COGUI"". 10. APOYAR EN LA REALIZACIÓN Y CONDUCCIÓN DEL PROGRAMA “PERFILES, VIDAS LLENAS DE GLORIA” Y ESPECIALES PARA DÍAS FESTIVOS. 11. APOYAR EN LA REDACCIÓN DE BOLETINES INSTITUCIONALES. 12. APOYAR EN LA VERIFICACIÓN DEL CUMPLIMIENTO Y DESARROLLO DE LA PROGRAMACIÓN DE LA EMISORA CULTURAL UNIMAGDALENA RADIO. 13. APOYAR EN LA PRESENTACIÓN DEL ESPACIO “DESDE EL CAMPUS AL AIRE”.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</si>
  <si>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CO1.REQ.5747306</t>
  </si>
  <si>
    <t>OPSP-VAD-0368-2024</t>
  </si>
  <si>
    <t>https://community.secop.gov.co/Public/Tendering/OpportunityDetail/Index?noticeUID=CO1.NTC.5638017</t>
  </si>
  <si>
    <t>LA PRESENTE ORDEN TIENE POR OBJETO: 1. APOYAR LA APERTURA, ENTREGA Y CIERRE DEL LABORATORIO DE EDICIÓN, SALA DE REALIZACIÓN, LANGOSTA AZUL, AUDIENCIAS, ANIMACIÓN. 2. APOYAR LA ATENCIÓN OPORTUNA DE LAS INQUIETUDES O SOLICITUDES DE LOS DOCENTES TANTO PERMANENTES COMO VISITANTES 3. APOYAR EN EL SEGUIMIENTO Y CONTROL DEL INVENTARIO Y ESTADO DE LOS RECURSOS. 4. APOYAR LA REVISIÓN BÁSICA Y REPORTE DE ANOMALÍAS EN LOS COMPUTADORES Y DEMÁS EQUIPAMIENTO TECNOLÓGICO. 5. APOYAR EN LA INSTALACIÓN DE SOFTWARE REQUERIDO POR LOS DOCENTES, PREVIA AUTORIZACIÓN DEL PROCESO DE GESTIÓN DE TICS E INSTALAR AYUDAS AUDIOVISUALES PARA LAS CLASES QUE LO REQUIERAN. 6. HACER RECOMENDACIONES A LOS USUARIOS SOBRE EL USO ESPECIAL QUE DEBE DARSE A LOS RECURSOS, YA SEA A TRAVÉS DE INSTRUCTIVOS, CAPACITACIONES O DIRECTAMENTE EN EL MOMENTO DEL PRÉSTAMO. 7. APOYAR EN EL CONTROL Y REPORTE EN EL SISTEMA SIARE DEL INGRESO DE ESTUDIANTES Y DOCENTES EN LAS HORAS AUTÓNOMAS.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</si>
  <si>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CO1.REQ.5746764</t>
  </si>
  <si>
    <t>OAG-VAD-0367-2024</t>
  </si>
  <si>
    <t>https://community.secop.gov.co/Public/Tendering/OpportunityDetail/Index?noticeUID=CO1.NTC.5631131</t>
  </si>
  <si>
    <t>LA PRESENTE ORDEN TIENE POR OBJETO: 1. APOYAR CON LA ATENCIÓN A LOS USUARIOS QUE REQUIERAN EL SERVICIO DE LA DEPENDENCIA (CORREO, WHATSAPP, CELULAR INSTITUCIONAL Y EXTENSIONES TELEFÓNICAS).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CONSIGNACIÓN PARA EL PAGO DE LAS CUOTAS MENSUALES DE LOS ESTUDIANTES CON CRÉDITO CORTO PLAZO. 6. APOYAR EN LA ELABORACIÓN DE VOLANTES DE READMISIÓN, AUTENTICACIONES, EXCEDENTES DE MATRÍCULAS, EXCEDENTES DE DERECHOS DE GRADO, EXAMEN DE SUFICIENCIA, INSCRIPCIONES, ACTITUD OCUPACIONAL, INSUMOS DE LA CLÍNICA ODONTOLÓGICA. 7. APOYAR CON EL INGRESO DE LOS PAGOS REALIZADOS A LOS CRÉDITOS REGISTRADOS EN EL SISTEMA DE INFORMACIÓN CARTERA. 8.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9. REALIZAR MENSUALMENTE INFORME DE EFECTIVIDAD DEL PROCESO DE GESTIÓN DE COBRO DE LOS CRÉDITOS CORTO PLAZOS OTORGADOS. 10. APOYAR CON LA EXPEDICIÓN DE PAZ Y SALVOS DE LOS ESTUDIANTES CON CRÉDITO CORTO PLAZO Y ASÍ MISMO, ACTUALIZAR ESTADO FINANCIERO EN EL SISTEMA DE ADMISIONES. 11. APOYAR CON LA EXPEDICIÓN DE CERTIFICADO DE DEUDA A LOS ESTUDIANTES CON CRÉDITO CORTO PLAZO. 12. APOYAR CON LA APLICACIÓN DE LA ENCUESTA DE SATISFACCIÓN DEL SERVICIO EN EL PROCESO DE CRÉDITO CORTO PLAZO. 13. APOYAR CON LA RECEPCIÓN DE PAGOS POR DATAFONO, REALIZAR EL REGISTRO DE LOS MISMO Y ENVIAR A TESORERÍA PARA SU RECAUDO. 14. APOYAR EN EL TRÁMITE DE SOLICITUDES DE REEMBOLSO, CRUCES DE CUENTAS DE LOS ESTUDIANTES DE LAS DISTINTAS MODALIDADES. 15. REALIZAR ACOMPAÑAMIENTO A LOS EVENTOS INSTITUCIONALES EN LOS QUE SE REQUIERA FINANCIAMIENTO EN LA ADQUISICIÓN DE SERVICIOS O PRODUCTOS COMO: FERIA DEL LIBRO, FERIA ARTESANAL, FERIA AGRÍCOLA, FERIA DE POSTGRADOS). 16. APOYAR LA REALIZACIÓN DE LABORES DE DEPURACIÓN Y CONCILIACIÓN DE FINANCIAMIENTO DE MATRÍCULA DE LAS DISTINTAS MODALIDADES DE ESTUDIO. 17. APOYAR EN LA ELABORACIÓN DE INFORMES DE CARTERA POR FINANCIAMIENTO DE MATRÍCULA DE LOS DISTINTOS PROGRAMAS DE LAS FACULTADES. 18. APOYAR EN LA ELABORACIÓN DE INFORMES FINANCIEROS DEL GRUPO DE FACTURACIÓN, CRÉDITO Y CARTERA.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</si>
  <si>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CO1.REQ.5739886</t>
  </si>
  <si>
    <t>OPSP-VAD-0366-2024</t>
  </si>
  <si>
    <t>https://community.secop.gov.co/Public/Tendering/OpportunityDetail/Index?noticeUID=CO1.NTC.5630391</t>
  </si>
  <si>
    <t>MARIA EMMA MORALES</t>
  </si>
  <si>
    <t>CO1.REQ.5740267</t>
  </si>
  <si>
    <t>OAG-VAD-0365-2024</t>
  </si>
  <si>
    <t>https://community.secop.gov.co/Public/Tendering/OpportunityDetail/Index?noticeUID=CO1.NTC.5630490</t>
  </si>
  <si>
    <t>LA PRESENTE ORDEN TIENE POR OBJETO: 1. APOYAR AL GRUPO INTERNO DE SERVICIOS GENERALES EN LA ATENCION A LOS USUARIOS POR LOS DISTINTOS CANALES DISPONIBLES. 2. APOYAR AL GSG EN LOS REGISTROS DE LOS MANTENIMIENTOS, CONSUMO DE COMBUSTIBLES, AGUA DEL CAMPUS Y SUS SEDES ALTERNAS; VEHICULOS SOLICITADOS Y SALIDAS DE PRACTICAS ACADÉMICAS, 3. APOYAR AL GSG EN LOS REGISTRIOS DE LOS GASTOS DE CAJA MENOR, GASTOS EN MANTENIMIENTOS REALIZADOS POR FERRETERIA, CONSUMOS DE AGUA DE TODAS LAS SEDES Y GASTOS POR SERVICIOS PÚBLICOS, 4. APOYAR AL GSG EN LA REALIZACION DE INFORMES PARA GASTOS DE AUSTERIDAD, GREENMETRIC Y AUDITORÍAS TANTO INTERNAS COMO EXTERNAS, 5. APOYAR AL GSG CON REGISTROS DIARIOS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RECIBEN Y QUE NO SE PUDIERON ATENDER OPORTUNAMENTE. 9. APOYAR EN LOS CONTROLES QUE SE DEBEN REALIZAR PARA TODO LO QUE CORRESPONDE A MANTENIMIENTOS COMO MOTOBOMBAS, MOTORES ELECTRICOS, VEHICULOS INSTITUCIONALES, ASCENSORES, SOLDADURA, CERRAJERÍA, POLARIZADOS, LAVADO DE ALBERCAS, CARPINTERIA EN MADERA Y PLANTAS ELECTRICAS.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</si>
  <si>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CO1.REQ.5740235</t>
  </si>
  <si>
    <t>OPSP-VAD-0364-2024</t>
  </si>
  <si>
    <t>https://community.secop.gov.co/Public/Tendering/OpportunityDetail/Index?noticeUID=CO1.NTC.5630549</t>
  </si>
  <si>
    <t>LA PRESENTE ORDEN TIENE POR OBJETO: 1. APOYAR EN EL SEGUIMIENTO DE PROYECTOS Y ACTIVIDADES DE GESTIÓN A CARGO DE LA DIRECCIÓN ADMINISTRATIVA Y SUS GRUPOS DE TRABAJO ADSCRITOS. 2. APOYAR EN LA ELABORACIÓN Y ORGANIZACIÓN DE INFORMES DE EJECUCIÓN PRESUPUESTAL. 3. APOYAR EN LA PROYECCIÓN DE SOLICITUDES DE MOVIMIENTOS PRESUPUESTALES SEGÚN REQUERIMIENTOS DE LA DEPENDENCIA. 4. APOYAR LA ELABORACIÓM DE INFORMES Y SEGUIMIENTO SOBRE LA GESTIÓN CONTRACTUAL DE LA DIRECCIÓN ADMINISTRATIVA. 5. APOYAR EN LA ELABORACIÓN Y PREPARACIÓN DE INFORMES SOBRE LAS ACTIVIDADES Y GESTIÓN DE LA DEPENDENCIA. 6. APOYAR EN LA REVISIÓN DE DOCUMENTOS SOPORTE DE RESOLUCIONES Y TRÁMITE DE PAGO, CUANDO CORRESPONDA. 7. APOYAR EN LA REVISIÓN Y VERIFICACIÓN DE LOS RECIBIDOS A SATISFACCIÓN Y SOPORTES PRESENTADOS POR LOS SUPERVISORES DE CONTRATOS SUSCRITOS POR EL DIRECTOR ADMINISTRATIVO. 8. APOYAR EN LA ORGANIZACIÓN DEL ARCHIVO DE CONTRATOS DE LA DIRECCIÓN ADMINISTRATIVA, SEGÚN LAS NORMAS Y LINEAMIENTOS GENERALES E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</si>
  <si>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CO1.REQ.5739990</t>
  </si>
  <si>
    <t>OPSP-VAD-0363-2024</t>
  </si>
  <si>
    <t>https://community.secop.gov.co/Public/Tendering/OpportunityDetail/Index?noticeUID=CO1.NTC.5630268</t>
  </si>
  <si>
    <t>CO1.REQ.5739957</t>
  </si>
  <si>
    <t>OAG-VAD-0362-2024</t>
  </si>
  <si>
    <t>https://community.secop.gov.co/Public/Tendering/OpportunityDetail/Index?noticeUID=CO1.NTC.5630074</t>
  </si>
  <si>
    <t>LA PRESENTE ORDEN TIENE POR OBJETO: 1. APOYAR EL FORTALECIMIENTO DEL PROGRAMA DE SEGURIDAD DEL PACIENTE DE LA CLÍNICA ODONTOLÓGICA. 2. APOYAR EL SEGUIMIENTO Y ANÁLISIS AL REPORTE DE LOS EVENTOS ADVERSOS PRESENTADOS EN LA CLÍNICA ODONTOLÓGICA. 3. APOYAR EL SEGUIMIENTO A LOS INDICADORES DE GESTIÓN, VERIFICACIÓN Y ANÁLISIS DE DATOS DE LOS PROCESOS A CARGO. 4. APOYAR EN EL PROCESO DEL PROGRAMA DE CAPACITACIÓN Y EVALUACIÓN DEL PERSONAL AUXILIAR, DOCENTES Y ESTUDIANTES DE LA CLÍNICA ODONTOLÓGICA. 5. APOYAR LA REALIZACIÓN DE RONDAS DE SEGURIDAD EN EL SERVICIO DOCENTE ASISTENCIAL CLÍNICA ODONTOLÓGICA. 6. APOYAR EN EL PROCESO DE HABILITACIÓN Y AUTOEVALUACIÓN DEL SERVICIO DOCENTE ASISTENCIAL CLÍNICA ODONTOLÓGICA Y LA CLÍNICA ODONTOLÓGICA DEL SEXTO PISO DEL HOSPITAL JULIO MENDEZ BARRENECHE. 7. APOYAR LA VERIFICACIÓN DE LAS CONDICIONES DE CALIDAD Y HABILITACIÓN DE LOS ESCENARIOS EN CONVENIO DOCENCIA SERVICIO. 8. REALIZAR AUDITORÍA DE HISTORIAS CLÍNICAS. 9. APOYAR Y ASESORAR LOS DIFERENTES COMITÉS DEL SERVICIO DOCENTE ASISTENCIAL CLÍNICA ODONTOLÓGICA. 10. APOYAR EN JORNADAS EXTRACURRICULARES DE ACUERDO A PROYECTOS ENCAMINADOS A ATENCIÓN PRIMARIA EN SALUD (APS). 11. APOYAR EN LA GESTIÓN DE LOS INDICADORES DE SATISFACCIÓN. 12. APOYAR EN LA GESTIÓN Y REPORTE DE RIPS. 13. APOYAR EN LA GESTIÓN Y RESPUESTA DE PQRS. 14. APOYAR LA REVISIÓN Y ACTUALIZACIÓN DE LA DOCUMENTACIÓN EXISTENTE. 15. APOYAR EN LA ELABORACIÓN DE LAS CUENTAS POR COBRAR DE LOS ESTUDIANTES DE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</si>
  <si>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CO1.REQ.5739598</t>
  </si>
  <si>
    <t>OPSP-VAD-0361-2024</t>
  </si>
  <si>
    <t>https://community.secop.gov.co/Public/Tendering/OpportunityDetail/Index?noticeUID=CO1.NTC.5629928</t>
  </si>
  <si>
    <t>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EL MANEJO DE ARCHIVO DE HISTORIA CLÍNICA. 5. APOYAR EL REGISTRO DIARIO DE CONSULTAS DE LA CLÍNICA ODONTOLÓGICA. 6. APOYAR EN EL BUEN MANEJO DE LOS RECURSOS MATERIALES DE LA CLÍNICA. 7. APOYAR EN LA VERIFICACIÓN DE LA SEGURIDAD, ORDEN Y LIMPIEZA DEL ÁREA DE TRABAJO.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</si>
  <si>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CO1.REQ.5739359</t>
  </si>
  <si>
    <t>OAG-VAD-0360-2024</t>
  </si>
  <si>
    <t>https://community.secop.gov.co/Public/Tendering/OpportunityDetail/Index?noticeUID=CO1.NTC.5629376</t>
  </si>
  <si>
    <t>CO1.REQ.5738997</t>
  </si>
  <si>
    <t>OPSP-VAD-0359-2024</t>
  </si>
  <si>
    <t>https://community.secop.gov.co/Public/Tendering/OpportunityDetail/Index?noticeUID=CO1.NTC.5630954</t>
  </si>
  <si>
    <t>CO1.REQ.5740284</t>
  </si>
  <si>
    <t>OAG-VAD-0358-2024</t>
  </si>
  <si>
    <t>https://community.secop.gov.co/Public/Tendering/OpportunityDetail/Index?noticeUID=CO1.NTC.5630583</t>
  </si>
  <si>
    <t>LA PRESENTE ORDEN TIENE POR OBJETO: 1. APOYAR EN LA ORGANIZACIÓN DEL LABORATORIO ASIGNADO PARA LAS PRÁCTICAS Y SERVICIOS REQUERIDOS EN EL MISMO, DE CONFORMIDAD CON LA PROGRAMACIÓN ESTABLECIDA. 2. APOYAR CON LA ENTREGA OPORTUNAMENTE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</si>
  <si>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CO1.REQ.5740143</t>
  </si>
  <si>
    <t>OAG-VAD-0357-2024</t>
  </si>
  <si>
    <t>https://community.secop.gov.co/Public/Tendering/OpportunityDetail/Index?noticeUID=CO1.NTC.5630293</t>
  </si>
  <si>
    <t>LA PRESENTE ORDEN TIENE POR OBJETO: 1. ADELANTAR LA REVISIÓN INTEGRAL DE LOS ACTOS ADMINISTRATIVOS EXPEDIDOS POR LA UNIVERSIDAD PARA OTORGAR PENSIONES, ASÍ COMO LA DEPURACIÓN JURÍDICA REQUERIDA QUE PERMITA CONSTATAR LA LEGALIDAD DE LOS RECONOCIMIENTOS PENSIONALES. 2. ANALIZAR DESDE EL PUNTO JURÍDICO LA LEGALIDAD DE LA PENSIÓN Y LA VALIDEZ DE LOS SOPORTES DOCUMENTALES, DE ACUERDO CON LO PRECEPTUADO EN EL ARTÍCULO 19 DE LA LEY 797 DE 2003 Y LAS NORMAS QUE LO MODIFIQUEN O COMPLEMENTEN. 3. EMITIR CONCEPTOS Y RESOLVER CONSULTAS QUE EN LAS MATERIAS RELACIONADAS CON EL DERECHO LABORAL Y/O ADMINISTRATIVO, ESPECIALMENTE EN EL ÁREA PENSIONAL. 4. RESOLVER LAS PETICIONES QUE SE LE HAGAN A LA UNIVERSIDAD DEL MAGDALENA DENTRO DE LOS PLAZOS Y/O TÉRMINOS ESTABLECIDOS EN LA LEY, QUE LE SEAN TRASLADADAS. 5. ATENDER Y HACER SEGUIMIENTO A LOS PROCEDIMIENTOS ADMINISTRATIVOS. 6. TRAMITAR ANTE COLPENSIONES LOS PROCESOS DE SUBROGACIÓN PENSIONAL Y EL GIRO DE LOS RETROACTIVOS PATRONALES DE LAS PENSIONES RECONOCIDAS POR LA UNIVERSIDAD DEL MAGDALENA. 7. PROYECTAR DEMANDAS Y DESCORRER TRASLADOS. 8. REPRESENTAR A LA UNIVERSIDAD CUANDO LA PRETENSIÓN SEA DE CARÁCTER PENSIONAL EN CONDICIÓN DE DEMANDANTE O DEMANDADA. 9. REVISAR LOS PROCESOS JURÍDICOS EN MATERIA PENSIONAL QUE SE SIGUEN CONTRA DE LA UNIVERSIDAD. 10. REVISAR LA JURISPRUDENCIA LABORAL Y PENSIONAL QUE SIRVA DE REFERENCIA PARA LAS ACTUACIONES LEGALES QUE SURJAN EN ESTA ÍNDOLE.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</si>
  <si>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CO1.REQ.5739791</t>
  </si>
  <si>
    <t>OPSP-VAD-0356-2024</t>
  </si>
  <si>
    <t>https://community.secop.gov.co/Public/Tendering/OpportunityDetail/Index?noticeUID=CO1.NTC.5630247</t>
  </si>
  <si>
    <t>CO1.REQ.5739484</t>
  </si>
  <si>
    <t>OAG-VAD-0355-2024</t>
  </si>
  <si>
    <t>https://community.secop.gov.co/Public/Tendering/OpportunityDetail/Index?noticeUID=CO1.NTC.5629944</t>
  </si>
  <si>
    <t>CO1.REQ.5739069</t>
  </si>
  <si>
    <t>OAG-VAD-0354-2024</t>
  </si>
  <si>
    <t>https://community.secop.gov.co/Public/Tendering/OpportunityDetail/Index?noticeUID=CO1.NTC.5629830</t>
  </si>
  <si>
    <t>LA PRESENTE ORDEN TIENE POR OBJETO: 1. APOYAR EN LA LOGÍSTICA DE EVENTOS CULTURALES ASIGNADOS A LA DIRECCIÓN DE BIENESTAR UNIVERSITARIO. 2. APOYAR EN LA PARTICIPACIÓN DE EVENTOS ACADÉMICOS, CIENTÍFICOS, ARTÍSTICOS, CULTURALES Y DEPORTIVOS DENTRO Y FUERA DEL LUGAR HABITUAL DE LA EJECUCIÓN DE SUS ACTIVIDADES. 3. REALIZAR EL DILIGENCIAMIENTO OPORTUNO DE LOS FORMATOS ESTABLECIDOS POR BIENESTAR UNIVERSITARIO EN EL SISTEMA DE GESTIÓN DE LA CALIDAD. 4. PRESENTAR INFORMES QUE LE SEAN REQUERIDOS CON SOPORTES ESTADÍSTICOS. 5. APOYAR EN LA ATENCIÓN DE USUARIOS DE MANERA PRESENCIAL Y/O VIRTUAL. 6. APOYAR EN EL PRÉSTAMO DE EQUIPOS, INSUMOS, INSTRUMENTOS Y VESTUARIOS A LA COORDINACIÓN DE CULTURA. 7. APOYAR EN LOS PROCESOS DE SELECCIÓN POR CUPOS ESPECIALES DE BACHILLER ARTISTA SEGÚN LO ESTABLECIDO EN EL ACUERDO SUPERIOR N.° 26 DE 2017. 8. APOYAR EN LA PLANIFICACIÓN DE EVENTOS INTERNOS Y/O EXTERNOS QUE LE SEAN SOLICITADOS A LA DIRECCIÓN DE BIENESTAR UNIVERSITARIO. 8. APOYAR EN LA SUPERVISIÓN DE LOS ESPACIOS CULTURALES QUE SE ENCUENTREN A CARGO DE LA DIRECCIÓN DE BIENESTAR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</si>
  <si>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CO1.REQ.5739164</t>
  </si>
  <si>
    <t>OAG-VAD-0353-2024</t>
  </si>
  <si>
    <t>https://community.secop.gov.co/Public/Tendering/OpportunityDetail/Index?noticeUID=CO1.NTC.5629359</t>
  </si>
  <si>
    <t>CO1.REQ.5738949</t>
  </si>
  <si>
    <t>OAG-VAD-0352-2024</t>
  </si>
  <si>
    <t>https://community.secop.gov.co/Public/Tendering/OpportunityDetail/Index?noticeUID=CO1.NTC.5630973</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</si>
  <si>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LAS INSTITUCIÓN.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ENTRE OTROS.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</si>
  <si>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CO1.REQ.5740537</t>
  </si>
  <si>
    <t>OAG-VAD-0351-2024</t>
  </si>
  <si>
    <t>https://community.secop.gov.co/Public/Tendering/OpportunityDetail/Index?noticeUID=CO1.NTC.5630749</t>
  </si>
  <si>
    <t>LA PRESENTE ORDEN TIENE POR OBJETO: 1. APOYAR EL REGISTRO DE ESTUDIANTES EN AYRE, LA ATENCIÓN Y RESPUESTA A LAS SOLICITUDES, INQUIETUDES O REQUERIMIENTOS DE LOS ESTUDIANTES Y DOCENTES 2. APOYAR EN LA VERIFICACIÓN DE LOS SOPORTES PRESENTADOS POR LOS DOCENTES PARA LA EXPEDICIÓN DE PAZ Y SALVOS DE LOS CURSOS DESARROLLADOS 3. APOYAR EN LOS TRÁMITES OPERATIVOS DE REPORTE DE NOTAS 4. APOYAR EN LA ORGANIZACIÒN DE LOS DOCUMENTOS REQUERIDOS PARA GRADO 5. APOYAR EN LA VIGILANCIA DEL CUMPLIMIENTO DE LAS ACTIVIDADES ACADÉMICAS EN LAS DISTINTAS PLATAFORMAS VIRTUALES EN LOS CENTROS TUTORIALES DE AGUACHICA, FUNDACIÓN, MAGANGUÉ Y EL BANCO CON EL FIN DE CUMPLIR CON LOS PROCEDIMIENTOS DEL PROCESO DE GESTIÓN DEL SISTEMA INTEGRAL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</si>
  <si>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CO1.REQ.5740090</t>
  </si>
  <si>
    <t>OPSP-VAD-0350-2024</t>
  </si>
  <si>
    <t>https://community.secop.gov.co/Public/Tendering/OpportunityDetail/Index?noticeUID=CO1.NTC.5630816</t>
  </si>
  <si>
    <t>LA PRESENTE ORDEN TIENE POR OBJETO: 1. APOYAR EN EL DESARROLLO, PREPARACIÓN Y ORGANIZACIÓN DE PRÁCTICAS ACADÉMICAS DE LAS ASIGNATURAS: PAVIMENTOS, MATERALES DE CONSTRUCCIÓN, GEOTECNIA, RESISTENCIA DE MATERIALES Y MECÁNICA DE FLUIDOS. 2. APOYAR EN LA COORDINACIÓN DE LA OPERACIÓN DE EQUIPOS ESPECIALIZADOS DURANTE LAS PRÁCTICAS ACADÉMICAS, DE INVESTIGACIÓN Y EXTENSIÓN. 3. APOYAR EL DESARROLLO DE ACTIVIDADES ADMINISTRATIVAS Y DE GESTIÓN PARA ASEGURAR LA EFICIENCIA Y CALIDAD DE LOS SERVICIOS PRESTADOS (ACADEMIA, INVESTIGACIÓN Y EXTENSIÓN). 4. APOYAR EL DESARROLLO DE ACTIVIDADES PARA EL MANTENIMIENTO DE EQUIPOS Y ORGANIZACIÓN DEL LABORATORIO. 5. APOYAR EN LA REVISIÓN, ACTUALIZACIÓN Y MEJORAMIENTO DE HOJAS DE CÁLCULO DE ENSAYOS DEL LIIC. 6. APOYAR EN LA ATENCIÓN DE LAS NECESIDADES DE LOS ESTUDIANTES QUE DESARROLLAN PRÁCTICAS DE INVESTIGACIÓN Y EXTENSIÓN EN EL LIIC. 7. APOYAR EN EL DESARROLLO DE PROYECTOS PARA EL MEJORAMIENTO DEL LABORATORIO. 8. MANTENER ACTUALIZADO EL INVENTARIO DE EQUIPOS DEL LABORATORIO. 9. APOYAR EN LA ATENCIÓN PARA EL PRÉSTAMO DE EQUIPOS E INSUMOS DE TOPOGRAFÍA.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</si>
  <si>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CO1.REQ.5740048</t>
  </si>
  <si>
    <t>OPSP-VAD-0349-2024</t>
  </si>
  <si>
    <t>https://community.secop.gov.co/Public/Tendering/OpportunityDetail/Index?noticeUID=CO1.NTC.5630270</t>
  </si>
  <si>
    <t>LA PRESENTE ORDEN TIENE POR OBJETO: 1. APOYAR EN EL DESARROLLO, PREPARACIÓN Y ORGANIZACIÓN DE PRÁCTICAS ACADÉMICAS DE LAS ASIGNATURAS: PAVIMENTOS, MATERALES DE CONSTRUCCIÓN, GEOTECNIA, RESISTENCIA DE MATERIALES Y MECÁNICA DE FLUIDOS. 2. APOYAR EN LA COORDINACIÓN DE LA OPERACIÓN DE EQUIPOS ESPECIALIZADOS DURANTE LAS PRÁCTICAS ACADÉMICAS, DE INVESTIGACIÓN Y EXTENSIÓN. 3. APOYAR EL DESARROLLO DE ACTIVIDADES ADMINISTRATIVAS Y DE GESTIÓN PARA ASEGURAR LA EFICIENCIA Y CALIDAD DE LOS SERVICIOS PRESTADOS (ACADEMIA, INVESTIGACIÓN Y EXTENSIÓN). 4. APOYAR EN EL DESARROLLO DE ACTIVIDADES PARA EL MANTENIMIENTO DE EQUIPOS Y ORGANIZACIÓN DEL LABORATORIO. 5. APOYAR EN LA REVISIÓN, ACTUALIZACIÓN Y MEJORAMIENTO DE HOJAS DE CÁLCULO DE ENSAYOS DEL LIIC. 6. APOYAR EN LA ATENCIÓN DE LAS NECESIDADES DE LOS ESTUDIANTES QUE DESARROLLAN PRÁCTICAS DE INVESTIGACIÓN Y EXTENSIÓN EN EL LIIC. 7. APOYAR EN LA DIGITALIZACIÓN Y SEGUIMIENTO EN DATOS OBTENIDOS EN EL POZO DE MONITOREO DE AGUA SUBTERRÁNEA. 8. APOYAR EN LA ACTUALIZACIÓN DEL INVENTARIO DE QUÍMICOS E INSUMOS DEL LIIC. 9. APOYAR EN LA ATENCIÓN PARA EL PRÉSTAMO DE EQUIPOS E INSUMOS DE TOPOGRAFÍA.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</si>
  <si>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CO1.REQ.5740014</t>
  </si>
  <si>
    <t>OPSP-VAD-0348-2024</t>
  </si>
  <si>
    <t>https://community.secop.gov.co/Public/Tendering/OpportunityDetail/Index?noticeUID=CO1.NTC.5631951</t>
  </si>
  <si>
    <t>LA PRESENTE ORDEN TIENE POR OBJETO: 1. PRESTAR SERVICIOS PROFESIONALES COMO ASESORA DE LA OFICINA DE CONTROL INTERNO DISCIPLINARIO 2. ASESORAR, EMITIR CONCEPTOS Y RESOLVER LAS CONSULTAS QUE EN MATERIA DISCIPLINARIA LE SEAN SOLICITADAS POR PARTE DEL RECTOR, EL DIRECTOR DE LA OFICINA DE CONTROL INTERNO DISCIPLINARIO Y DEMÁS AUTORIDADES DE DIRECCIÓN DE LA UNIVERSIDAD. 3. PRESTAR ASESORÍA EN LA PROYECCIÓN DE LAS DECISIONES A QUE HAY LUGAR EN EL TRÁMITE DE LOS PROCESOS DISCIPLINARIOS ADELANTADOS POR LA OFICINA DE CONTROL INTERNO DISCIPLINARIO. 4. REVISAR Y PROYECTAR DECISIONES DE FONDO SOMETIDAS A LA FIRMA DEL JEFE DE LA OFICINA DE CONTROL INTERNO DISCIPLINARIO, LAS CUALES DEBERÁN CONTENER RÚBRICA DEL CONTRATISTA. 5. ELABORAR DOCUMENTOS RELACIONADOS CON LAS CAPACITACIONES EMPRENDIDAS POR LA DE LA OFICINA DE CONTROL INTERNO DISCIPLINARIO. 6. PRESTAR ASESORÍA JURÍDICA EN LAS ACTUACIONES DISCIPLINARIAS SEGUIDAS CONTRA ESTUDIANTES DE LA UNIVERSIDAD DEL MAGDALENA, DE COMPETENCIA DE LOS CONSEJOS DE FACULTAD Y CONSEJO ACADÉMICO. 7. PROYECTAR PARA EL DIRECTOR DE LA OFICINA LOS AUTOS DE APERTURA DE INDAGACIÓN, INVESTIGACIÓN, PRUEBAS, ARCHIVOS, CARGOS Y FALLOS.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</si>
  <si>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CO1.REQ.5740950</t>
  </si>
  <si>
    <t>OPSP-VAD-0347-2024</t>
  </si>
  <si>
    <t>https://community.secop.gov.co/Public/Tendering/OpportunityDetail/Index?noticeUID=CO1.NTC.5629970</t>
  </si>
  <si>
    <t>LA PRESENTE ORDEN TIENE POR OBJETO: 1. APOYAR A LA  DIRECCIÓN FINANCIERA EN EL SEGUIMIENTO Y ANÁLISIS DE INDICADORES DE GESTIÓN FINANCIERO. 2. APOYAR A LA  DIRECCIÓN FINANCIERA EN LAS ACTIVIDADES DEL SISTEMA DE GESTIÓN DE CALIDAD DEL PROCESO FINANCIERO BAJO LA NORMA ISO 9001:2015. 3. APOYAR A LA DIRECCIÓN FINANCIERA EN EL CONTROL Y SEGUIMIENTO DE LOS MAPAS DE RIESGOS DEL PROCESO FINANCIERO. 4. ASESORAR A LA  DIRECCIÓN FINANCIERA EN LA ELABORACIÓN Y PRESENTACIÓN DE INFORMES ANTE EL GRUPO DE SISTEMA DE GESTIÓN DE LA CALIDAD. 5. APOYAR A LA DIRECCIÓN FINANCIERA EN LA ACTUALIZACIÓN DE LOS PROCEDIMIENTOS, GUÍAS, INSTRUCTIVOS Y MANUALES DE LA GESTIÓN FINANCIERA 6. ASESORAR A LA  DIRECCIÓN FINANCIERA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</si>
  <si>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CO1.REQ.5739468</t>
  </si>
  <si>
    <t>OPSP-VAD-0346-2024</t>
  </si>
  <si>
    <t>https://community.secop.gov.co/Public/Tendering/OpportunityDetail/Index?noticeUID=CO1.NTC.5629873</t>
  </si>
  <si>
    <t>LUIS MIGUEL MADERO OLIVARES</t>
  </si>
  <si>
    <t>CO1.REQ.5739198</t>
  </si>
  <si>
    <t>OAG-VAD-0345-2024</t>
  </si>
  <si>
    <t>https://community.secop.gov.co/Public/Tendering/OpportunityDetail/Index?noticeUID=CO1.NTC.5629815</t>
  </si>
  <si>
    <t>JOHAINE CESPEDES ABELLO</t>
  </si>
  <si>
    <t>LA PRESENTE ORDEN TIENE POR OBJETO: 1. PRESTAR ASESORÍA Y APOYAR EN LA REVISIÓN DE LOS DOCUMENTOS PRECONTRACTUALES Y CONTRACTUALES QUE LE SEAN TRASLADADOS DE LOS PROCESOS DE CONTRATACIÓN ADELANTADOS POR UNIMAGDALENA. 2. APOYAR LA REVISIÓN EN LA PLATAFORMA DEL GEDOCO DE LOS DOCUMENTOS PRECONTRACTUALES NECESARIOS PARA LA ELABORACIÓN DE ÓRDENES DE SERVICIOS PROFESIONALES Y DE APOYO A LA GESTIÓN QUE REQUIERA LA VICERRECTORÍA ADMINISTRATIVA. 3. APOYAR LA REVISIÓN DE LOS FORMATOS DE RECIBIDO A SATISFACCIÓN Y DEMÁS DOCUMENTOS PARA LIQUIDACIÓN DE HONORARIOS DE ÓRDENES DE PRESTACIÓN DE SERVICIOS PROFESIONALES Y DE APOYO A LA GESTIÓN. 4. PROYECTAR RESPUESTAS A LAS PETICIONES QUE LE SEAN TRASLADADAS, CON EL FIN QUE LAS MISMAS SE RESUELVAN DENTRO DE LOS PLAZOS Y/O TÉRMINOS ESTABLECIDOS EN LA LEY. 5. PROYECTAR Y APOYAR EN LA REVISIÓN DE MINUTAS DE CONTRATOS, CONVENIOS, PROCESOS DE CONVOCATORIAS, TÉRMINOS DE REFERENCIA, ACTOS ADMINISTRATIVOS, ACTAS DE TERMINACIÓN Y LIQUIDACIÓN. 6. EMITIR LOS CONCEPTOS JURÍDICOS QUE LE HAYAN SIDO TRASLADADOS Y QUE TENGAN RELACIÓN CON EL ÁMBITO DE COMPETENCIA DEL GRUPO DE CONTRATACIÓN. 7. APOYAR EN EL CARGUE Y ACTUALIZACIÓN DE LA INFORMACIÓN PRECONTRACTUAL, CONTRACTUAL Y POSTCONTRACTUAL DE LAS ÓRDENES DE SERVICIOS PROFESIONALES Y DE APOYO A LA GESTIÓN QUE SUSCRIBA LA VICERRECTORÍA ADMINISTRATIVA Y LA DIRECCIÓN ADMINISTRATIVA EN LA PLATAFORMA SIA OBSERVA DE LA AUDITORA GENERAL DE LA REPÚBLICA. 8. APOYAR EL CARGUE DE INFORMACIÓN PRECONTRACTUAL, CONTRACTUAL Y POSTCONTRACTUAL A LA PLATAFORMA DEL SECOP II DE TODOS LOS PROCESOS DE CONTRATACIÓN QUE ADELANTE LA UNIVERSIDAD A TRAVÉS DE LA VICERRECTORÍA ADMINISTRATIVA Y LA DIRECCIÓN ADMINISTRATIVA. 9. APOYAR AL GRUPO INTERNO DE CONTRATACIÓN EN LA ORGANIZACIÓN DEL ARCHIVO DIGITAL DE LAS ÓRDENES DE SERVICIOS PROFESIONALES Y DE APOYO A LA GESTIÓN SUSCRITAS POR LA VICERRECTORÍA ADMINISTRATIVA Y LA DIRECCIÓN ADMINISTRATIVA. 10. APOYAR EN LA REVISIÓN DE LA INFORMACIÓN CONTRACTUAL CARGADA EN LAS PLATAFORMAS DEL SIA OBSERVA- AUDITORIA, SIGEP II SECOP I Y II.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</si>
  <si>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CO1.REQ.5739158</t>
  </si>
  <si>
    <t>OPSP-VAD-0344-2024</t>
  </si>
  <si>
    <t>https://community.secop.gov.co/Public/Tendering/OpportunityDetail/Index?noticeUID=CO1.NTC.5622384</t>
  </si>
  <si>
    <t>KAROLINE PAULINA DE LA HOZ OBREGON</t>
  </si>
  <si>
    <t>LA PRESENTE ORDEN TIENE POR OBJETO: LA PRESTACIÓN DE SERVICIOS EN MARCO DE LOS CONVENIOS SUSCRITOS ENTRE LA AGENCIA DE DESARROLLO RURAL ADR Y LA UNIVERSIDAD DEL MAGDALENA, PARA LA REALIZACIÓN DE LAS SIGUIENTES ACTIVIDADES: 1) ORGANIZAR, CLASIFICAR Y ARCHIVAR LOS SOPORTES DOCUMENTALES DE LAS HOJAS DE VIDA DE TODO EL PERSONAL CONTRATADO EN EL MARCO DE LOS CONVENIOS SUSCRITOS ENTRE LA UNIVERSIDAD DEL MAGDALENA Y LA AGENCIA DE DESARROLLO RURAL. 2) DIGITALIZAR LOS SOPORTES DOCUMENTALES DE LOS CONVENIOS PARA SER TRANSFERIDOS AL ARCHIVO CENTRAL DE LA VICERRECTORÍA DE EXTENSIÓN Y PROYECCIÓN SOCIAL. 3) CUSTODIAR EL CUIDADO DE LA DOCUMENTACIÓN Y REALIZAR ARCHIVO DE GESTIÓN DOCUMENTAL DE ACUERDO A LA NORMATIVA INSTITUCIONAL. 4) REALIZAR EL ARCHIVO CORRESPONDIENTE A TODA LA DOCUMENTACIÓN QUE SE GENERÓ EN EJERCICIO DE LA EJECUCIÓN DE LOS CONVENIOS POR PARTE DE LOS COORDINADORES ZONALES Y EXTENSIONISTAS DE ACUERDO A LAS INSTRUCCIONES BRINDADAS. 5) CLASIFICAR LA DOCUMENTACIÓN EVIDENCIA DE LOS DESPLIEGUES REALIZADOS POR LAS ACTIVIDADES DE LOS EXTENSIONISTAS EN EL MARCO DE LOS CONVENIOS INTERADMINISTRATIVOS DEL 2023. 6) GESTIONAR COMUNICACIÓN CON EL EQUIPO OPERATIVO A FIN DE ASEGURAR LA DOCUMENTACIÓN, SOPORTES Y EVIDENCIAS DEL CONVENIO PARA SU CORRECTA ORGANIZACIÓN.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</si>
  <si>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CO1.REQ.5731884</t>
  </si>
  <si>
    <t>OAG-VAD-0343-2024</t>
  </si>
  <si>
    <t>https://community.secop.gov.co/Public/Tendering/OpportunityDetail/Index?noticeUID=CO1.NTC.5622362</t>
  </si>
  <si>
    <t>LA PRESENTE ORDEN TIENE POR OBJETO: 1. APOYAR EN EL FOMENTO Y DIVULGACIÓN DE LAS ACTIVIDADES DE CARÁCTER RECREATIVO, FORMATIVO Y REPRESENTATIVO PARA EL FORTALECIMIENTO DE LOS PROCESOS ARTÍSTICOS Y CULTURALES EN LA UNIVERSIDAD. 2. APOYAR EL PROCESO DE SELECCIÓN DE LOS BACHILLERES ASPIRANTES A LOS CUPOS ARTISTAS OFRECIDOS POR LA INSTITUCIÓN. 3. APOYAR LA EJECUCIÓN DE ESTRATEGIAS SOBRE LA INSCRIPCIÓN Y PARTICIPACIÓN ACTIVA Y PERMANENTE DE LOS MIEMBROS DE LA COMUNIDAD UNIVERSITARIA EN LAS ACTIVIDADES Y/O TALLERES CULTURALES, QUE PERMITAN AMPLIAR LA COBERTURA DE LOS SERVICIOS DE BIENESTAR UNIVERSITARIO. 4. DILIGENCIAR OPORTUNAMENTE LOS FORMATOS ESTABLECIDOS POR BIENESTAR UNIVERSITARIO EN EL SISTEMA DE GESTIÓN DE LA CALIDAD. 5.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6.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LA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</si>
  <si>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CO1.REQ.5731773</t>
  </si>
  <si>
    <t>OPSP-VAD-0342-2024</t>
  </si>
  <si>
    <t>https://community.secop.gov.co/Public/Tendering/OpportunityDetail/Index?noticeUID=CO1.NTC.5622221</t>
  </si>
  <si>
    <t>LA PRESENTE ORDEN TIENE POR OBJETO: 1. APOYAR A LA DIRECIÓN FINANCIERA EN EL SEGUIMIENTO Y ANÁLISIS DE INDICADORES DE GESTIÓN FINANCIERO. 2. APOYAR A LA DIRECIÓN FINANCIERA EN LAS ACTIVIDADES DEL SISTEMA DE GESTIÓN DE CALIDAD DEL PROCESO FINANCIERO BAJO LA NORMA ISO 9001:2015. 3. APOYAR A LA DIRECCIÓN FINANCIERA EN EL CONTROL Y SEGUIMIENTO DE LOS MAPAS DE RIESGOS DEL PROCESO FINANCIERO. 4. ASESORAR A LA DIRECIÓN FINANCIERA EN LA ELABORACIÓN Y PRESENTACIÓN DE INFORMES ANTE EL GRUPO DE SISTEMA DE GESTIÓN DE LA CALIDAD. 5. APOYAR A LA DIRECCIÓN FINANCIERA EN LA ACTUALIZACIÓN DE LOS PROCEDIMIENTOS, GUÍAS, INSTRUCTIVOS Y MANUALES DE LA GESTIÓN FINANCIERA 6. ASESORAR A LA DIRECIÓN FINANCIERA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</si>
  <si>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CO1.REQ.5731542</t>
  </si>
  <si>
    <t>OPSP-VAD-0341-2024</t>
  </si>
  <si>
    <t>https://community.secop.gov.co/Public/Tendering/OpportunityDetail/Index?noticeUID=CO1.NTC.5621684</t>
  </si>
  <si>
    <t>CO1.REQ.5731377</t>
  </si>
  <si>
    <t>OAG-VAD-0340-2024</t>
  </si>
  <si>
    <t>https://community.secop.gov.co/Public/Tendering/OpportunityDetail/Index?noticeUID=CO1.NTC.5621707</t>
  </si>
  <si>
    <t>LA PRESENTE ORDEN TIENE POR OBJETO: 1. APOYAR EN EL DISEÑO DE PIEZAS GRÁFICAS 2. APOYAR EN LA PRODUCCIÓN AUDIOVISUAL MULTIMEDIA 3. APOYAR EN LA PARTE LOGÍSTICA DE GRABACIONES 4. APOYAR EN LAS ACTIVIDADES DE STREAMING.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</si>
  <si>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CO1.REQ.5731239</t>
  </si>
  <si>
    <t>OAG-VAD-0339-2024</t>
  </si>
  <si>
    <t>https://community.secop.gov.co/Public/Tendering/OpportunityDetail/Index?noticeUID=CO1.NTC.5621429</t>
  </si>
  <si>
    <t>CO1.REQ.5731017</t>
  </si>
  <si>
    <t>OAG-VAD-0338-2024</t>
  </si>
  <si>
    <t>https://community.secop.gov.co/Public/Tendering/OpportunityDetail/Index?noticeUID=CO1.NTC.5620573</t>
  </si>
  <si>
    <t>LA PRESENTE ORDEN TIENE POR OBJETO: 1. DESARROLLAR DISEÑO GRÁFICO PARA LOS DISTINTOS PROCESOS INSTITUCIONALES (FECHAS ESPECIALES, ANUNCIOS INSTITUCIONALES, MENSUALMENTE SE TRABAJAN POST, ENTRE 20 A 30. 2. REALIZAR DISEÑOS Y DESARROLLOS DE ANIMACIONES REALIZADAS PARA LA UNIVERSIDAD DEL MAGDALENA Y LAS DIFERENTES ACTIVIDADES, TALLERES, INFORMES Y MATERIAL MULTIMEDIA; SE REALIZAN DIFERENTES ANIMACIONES, MOTIONS GRAPHIC Y ELEMENTOS MULTIMEDIA MENSUALMENTE, ENTRE 5 A 10 3. REALIZAR DISEÑO EN LA IMAGEN CORPORATIVA PARA LA UNIVERSIDAD DEL MAGDALENA Y SU DIVULGACIÓN COMO ELEMENTOS DE MERCHANDISING PARA LAS DIFERENTES ÁREAS Y/O EVENTOS INSTITUCIONALES, ENTRE 10 A 15 4. APOYAR EN LOS PROCESOS DE GESTIÓN DE LA CALIDAD, TALES COMO INFORMES SEMESTRALES DE LOS AVANCES DE LA UNIVERSIDAD DEL MAGDALENA; ENTRE ELLOS GRÁFICOS Y ENTRE 3 A 5. 5. APOYAR EN EL FORTALECIMIENTO DE GESTIÓN DE LA CALIDAD “SISTEMA COGUI”; DISEÑOS Y DOCUMENTOS NECESARIOS MENSUALES ENTRE 2 A 3 6. PRESENTAR LOS INFORMES QUE SEAN REQUERIDOS POR EL SUPERVISOR DE LA ORDEN SE MOSTRARÁ LA CANTIDAD DE MATERIAL GRÁFICO DURANTE EL MES: BANNERS: ENTRE 60 Y 80 BANNER PARA LA PÁGINA Y LAS IMÁGENES DE PORTADA DE LAS DIFERENTES REDES DE LA UNIVERSIDAD. ANIMACIONES: ENTRE 50 Y 60 ANIMACIONES DONDE SE INCLUYEN MOTIONS GRAPHIC, ANIMACIONES, ELEMENTOS PARA LA, MULTIMEDIA Y LOS SITIOS WEB DE LA PÁGINA DE LA UNIVERSIDAD DEL MAGDALENA ILUSTRACIONES: ENTRE 10 Y 20 REALIZADOS INFOGRAFÍAS: ENTRE 30 Y 40. CRONOGRAMAS: ENTRE 15 A 20 REALIZADOS, POST: ENTRE 120 Y 150 ,LOS CUALES INCLUYEN FECHAS ESPECIALES, ANUNCIOS INSTITUCIONALES, HISTORIAS: ENTRE 60 Y 90 REALIZADOS . ELEMENTOS WEB: ENTRE 10 Y 40 REALIZADOS. FECHAS ESPECIALES: ENTRE 70 Y 100 REALIZADOS, GRÁFICOS INSTITUCIONALES: ENTRE 10 Y 20 REALIZADOS , AGENDAS: ENTRE 5 Y 10 REALIZADOS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</si>
  <si>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CO1.REQ.5730476</t>
  </si>
  <si>
    <t>OPSP-VAD-0337-2024</t>
  </si>
  <si>
    <t>https://community.secop.gov.co/Public/Tendering/OpportunityDetail/Index?noticeUID=CO1.NTC.5620534</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</si>
  <si>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</si>
  <si>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CO1.REQ.5730073</t>
  </si>
  <si>
    <t>OAG-VAD-0336-2024</t>
  </si>
  <si>
    <t>https://community.secop.gov.co/Public/Tendering/OpportunityDetail/Index?noticeUID=CO1.NTC.5620220</t>
  </si>
  <si>
    <t>LA PRESENTE ORDEN TIENE POR OBJETO: 1. APOYAR AL GRUPO DE SERVICIOS GENERALES EN LA SUPERVISIÓN ESPACIOS FÍSICOS, 2. APOYAR AL GSG EN LA APERTURA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</si>
  <si>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CO1.REQ.5729688</t>
  </si>
  <si>
    <t>OAG-VAD-0335-2024</t>
  </si>
  <si>
    <t>https://community.secop.gov.co/Public/Tendering/OpportunityDetail/Index?noticeUID=CO1.NTC.5622730</t>
  </si>
  <si>
    <t>LA PRESENTE ORDEN TIENE POR OBJETO: 1. APOYAR EN LA GESTIÓN Y SEGUIMIENTO DE PROYECTOS DE COOPERACIÓN INTERNACIONAL. 2. APOYAR LA GESTIÓN DE OPORTUNIDADES Y EL SEGUIMIENTO A ACTIVIDADES O PROGRAMAS EN MATERIA DE INNOVACIÓN Y EMPRENDIMIENTO. 3. APOYAR EN LA GESTIÓN DE AGENDAS DE DESARROLLO CON ACTORES LOCALES Y REGIONALES. 4. APOYAR EL DESARROLLO DE EVENTOS ESTRATÉGICOS CON PERFIL INTERNACIONAL. 5. APOYAR LA ESTRUCTURACIÓN DE DOBLES Y TRIPLES TITULACIONES. 6. APOYAR EN EL PROCESO DE GESTIÓN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</si>
  <si>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CO1.REQ.5732333</t>
  </si>
  <si>
    <t>OPSP-VAD-0334-2024</t>
  </si>
  <si>
    <t>https://community.secop.gov.co/Public/Tendering/OpportunityDetail/Index?noticeUID=CO1.NTC.5622566</t>
  </si>
  <si>
    <t>CO1.REQ.5731894</t>
  </si>
  <si>
    <t>OAG-VAD-0333-2024</t>
  </si>
  <si>
    <t>https://community.secop.gov.co/Public/Tendering/OpportunityDetail/Index?noticeUID=CO1.NTC.5622155</t>
  </si>
  <si>
    <t>LA PRESENTE ORDEN TIENE POR OBJETO: 1. REALIZAR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YOUTUBE, FACEBOOK, TWITTER, TIKTOK E INSTAGRAM Y EN LAS PANTALLAS UBICADAS EN DIFERENTES PUNTOS ESTRATÉGICOS DEL CAMPUS UNIVERSITARIO. 2. PREPRODUCIR Y POST-PRODUCIR MENSUALMENTE ENTRE 15 Y 20 VÍDEOS INSTITUCIONALES QUE REQUIERAN LAS DIFERENTES DEPENDENCIAS DE LA ALMA MATER EN DINÁMICAS ESPECIALES DE LA UNIVERSIDAD COMO CONFERENCIAS MAGISTRALES, EVENTOS INSTITUCIONALES, GRADOS, ACTIVIDADES DEPORTIVAS Y CUBRIMIENTOS DE ESTOS. 3. APOYAR EN LA FILMACIÓN MENSUAL DE ENTRE 40 Y 60 ENTREVISTAS DURANTE LOS CUBRIMIENTOS PERIODÍSTICOS, UBICANDO Y OPERANDO CORRECTAMENTE LA CÁMARA, EL MICRÓFONO DE SOLAPA, EL TRÍPODE Y PLANOS PARA RECREAR UNA ATMOSFERA DE HISTORIA PERIODÍSTICA O LÍNEA NARRATIVA A MOSTRAR EN EL VIDEO CLIP. GENERANDO IMÁGENES DE APOYO, QUE ACOMPAÑEN Y FACILITEN LA EDICIÓN DE LAS NOTAS Y OTRAS PIEZAS AUDIOVISUALES QUE SURJAN DE ESTOS CUBRIMIENTOS. 4. APOYAR MENSUALMENTE ENTRE 5 Y 15 STREAMING EN VIVO, CREANDO EL MONTAJE DE LOS EQUIPOS, UBICACIÓN DEL MISMO, OPERANDO LAS CÁMARAS Y ASESORANDO RESPECTO AL MANEJO DE ESTAS. 5. APOYAR MENSUALMENTE LA CREACIÓN DE ALREDEDOR DE 5 CONTENIDOS AUDIOVISUALES QUE INVITEN O PROMUEVAN LA PARTICIPACIÓN EN LOS EVENTOS, ACTIVIDADES, PROYECTOS O SERVICIOS DE LAS DIFERENTES DEPENDENCIAS Y FACULTADES, QUE REQUIERAN DIFUSIÓN PREVIA, POR MEDIO AUDIOVISUAL. 6. EDITAR, SONORIZAR, REALIZAR GRÁFICOS, COLORIZAR, CORREGIR O ACTUALIZAR MENSUALMENTE ENTRE 15 Y 20 PIEZAS AUDIOVISUALES QUE VISIBILICEN Y PROMUEVAN LOS PRINCIPIOS Y VALORES QUE REFUERCEN EL SENTIDO DE PERTENENCIA E IDENTIDAD INSTITUCIONAL Y AYUDEN A MANTENER EL CONTACTO CON LA COMUNIDAD UNIVERSITARIA. 7. APOYAR CON EL AUDIO DE ALREDEDOR DE 60 ENTREVISTAS MENSUALES A LOS PERIODISTAS, PARA LA ELABORACIÓN DE LOS BOLETINES ESCRITOS.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</si>
  <si>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CO1.REQ.5731575</t>
  </si>
  <si>
    <t>OPSP-VAD-0332-2024</t>
  </si>
  <si>
    <t>https://community.secop.gov.co/Public/Tendering/OpportunityDetail/Index?noticeUID=CO1.NTC.5622452</t>
  </si>
  <si>
    <t>LA PRESENTE ORDEN TIENE POR OBJETO: 1. APOYAR EN EL CUMPLIMIENTO DE LOS REQUERIMIENTOS DE GESTIÓN DE CALIDAD Y REPORTE DE INDICADORES INSTITUCIONALES PARA LA OFICINA DE ASEGURAMIENTO DE LA CALIDAD, ACREDITACIÓN, LA OFICINA ASESORA DE PLANEACIÓN Y LOS PROGRAMAS ACADÉMICOS. 2. APOYAR EN EL REGISTRO Y SEGUIMIENTO DE LA MOVILIDAD INTERNACIONAL Y LA ELABORACIÓN DE REPORTES DE VINCULACIÓN O ESTANCIA DE CIUDADANOS EXTRANJEROS EN UNIMAGDALENA PARA LAS AUTORIDADES MIGRATORIAS. 3. ASESORAR A LA COMUNIDAD UNIVERSITARIA SOBRE LOS SERVICIOS OFERTADOS POR LA DEPENDENCIA. 4. APOYAR EL DESARROLLO DE CONVOCATORIAS ESTRATÉGICAS DE LA OFICINA. 5. APOYAR EN LA ORGANIZACIÓN DOCUMENTAL Y EN LA GESTIÓN DE LA RESPUESTA A SOLICITUDES ADMINISTRATIVAS REMITIDAS A LA OFICINA DE RELACIONES INTERNACIONALES.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</si>
  <si>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CO1.REQ.5731647</t>
  </si>
  <si>
    <t>OPSP-VAD-0331-2024</t>
  </si>
  <si>
    <t>https://community.secop.gov.co/Public/Tendering/OpportunityDetail/Index?noticeUID=CO1.NTC.5622029</t>
  </si>
  <si>
    <t>LA PRESENTE ORDEN TIENE POR OBJETO: LA PRESTACIÓN DE SERVICIOS EN EL MARCO DE LOS CONVENIOS SUSCRITOS ENTRE LA AGENCIA DE DESARROLLO RURAL ADR Y LA UNIVERSIDAD DEL MAGDALENA, PARA LA REALIZACIÓN DE LAS SIGUIENTES ACTIVIDADES: 1) ORGANIZAR, CLASIFICAR Y ARCHIVAR LOS SOPORTES DOCUMENTALES DE LAS HOJAS DE VIDA DE TODO EL PERSONAL CONTRATADO EN EL MARCO DE LOS CONVENIOS SUSCRITOS ENTRE LA UNIVERSIDAD DEL MAGDALENA Y LA AGENCIA DE DESARROLLO RURAL. 2) DIGITALIZAR LOS SOPORTES DOCUMENTALES DE LOS CONVENIOS PARA SER TRANSFERIDOS AL ARCHIVO CENTRAL DE LA VICERRECTORIA DE EXTENSIÓN Y PROYECCIÓN SOCIAL. 3) GESTIONAR COMUNICACIÓN CON EL EQUIPO OPERATIVO A FIN DE ASEGURAR LA DOCUMENTACIÓN, SOPORTES Y EVIDENCIAS DEL CONVENIO PARA SU CORRECTA ORGANIZACIÓN. 4) APOYAR EN EL SEGUIMIENTO Y REALIZACIÓN DE INFORMES FRENTE A LOS INDICADORES ESTABLECIDOS EN EL PROYECTO EN TÉRMINOS DE METAS ESTABLECIDAS POR LA UNIVERSIDAD DEL MAGDALENA. 5) MANTENER COMUNICACIÓN CONSTANTE CON EL EQUIPO EJECUTOR Y CONTRATANTE A FIN DE DAR SOLUCIÓN A LOS REQUERIMIENTOS QUE SE REALICEN.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</si>
  <si>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CO1.REQ.5731615</t>
  </si>
  <si>
    <t>OPSP-VAD-0330-2024</t>
  </si>
  <si>
    <t>https://community.secop.gov.co/Public/Tendering/OpportunityDetail/Index?noticeUID=CO1.NTC.5621664</t>
  </si>
  <si>
    <t>LA PRESENTE ORDEN TIENE POR OBJETO: LA PRESTACIÓN DE SERVICIOS EN EL MARCO DE LOS CONVENIOS SUSCRITOS ENTRE LA AGENCIA DE DESARROLLO RURAL ADR Y LA UNIVERSIDAD DEL MAGDALENA, PARA LA REALIZACIÓN DE LAS SIGUIENTES ACTIVIDADES: 1. APOYAR EN EL SEGUIMIENTO Y CUMPLIMIENTO DE LA CONTRAPARTIDA OFRECIDA POR PARTE DE LA UNIVERSIDAD DEL MAGDALENA PARA EL CUMPLIMIENTO DEL CONVENIO INTERADMINISTRATIVOS DE 2023. 2. APOYAR EN EL PROCESO DE GESTIÓN DOCUMENTAL PARA EL DESARROLLO DE LOS COMITÉS QUE SE PROGRAMEN POR EL DIRECTOR DEL PROYECTO PARA EL CUMPLIMIENTO DE SUS OBLIGACIONES CONTRACTUALES ENMARCADAS EN LOS CONVENIOS. 3. APOYAR EN LA REALIZACIÓN DE LOS INFORMES QUE SEAN REQUERIDOS Y ENTREGARLOS DE FORMA OPORTUNA Y CON CALIDAD. 4. ASISTIR A LAS ACTIVIDADES PROGRAMADAS DENTRO DEL MARCO DEL CONVENIO. 5. APOYAR EN LA LOGÍSTICA REQUERIDA PARA LA REALIZACIÓN DE LOS EVENTOS QUE SURJAN DENTRO DEL MARCO DE EJECUCIÓN DEL CONVENIO DE ACUERDO A LAS ACTIVIDADES QUE ESTÁN ENMARCADAS EN LA CONTRAPARTIDA POR PARTE DE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</si>
  <si>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CO1.REQ.5730991</t>
  </si>
  <si>
    <t>OPSP-VAD-0329-2024</t>
  </si>
  <si>
    <t>https://community.secop.gov.co/Public/Tendering/OpportunityDetail/Index?noticeUID=CO1.NTC.5621530</t>
  </si>
  <si>
    <t>MARCELLA LUZ CIRO DIAZ</t>
  </si>
  <si>
    <t>LA PRESENTE ORDEN TIENE POR OBJETO: LA PRESTACIÓN DE SERVICIOS EN EL MARCO DE LOS CONVENIOS SUSCRITOS ENTRE LA AGENCIA DE DESARROLLO RURAL ADR Y LA UNIVERSIDAD DEL MAGDALENA, PARA LA REALIZACIÓN DE LAS SIGUIENTES ACTIVIDADES: 1) ORGANIZAR, CLASIFICAR Y ARCHIVAR LOS SOPORTES DOCUMENTALES DE LAS HOJAS DE VIDA DE TODO EL PERSONAL CONTRATADO EN EL MARCO DE LOS CONVENIOS SUSCRITOS ENTRE LA UNIVERSIDAD DEL MAGDALENA Y LA AGENCIA DE DESARROLLO RURAL. 2) DIGITALIZAR LOS SOPORTES DOCUMENTALES DE LOS CONVENIOS PARA SER TRANSFERIDOS AL ARCHIVO CENTRAL DE LA VICERRECTORIA DE EXTENSIÓN Y PROYECCIÓN SOCIAL. 3) CUSTODIAR EL CUIDADO DE LA DOCUMENTACIÓN Y REALIZAR ARCHIVO DE GESTIÓN DOCUMENTAL DE ACUERDO A LA NORMATIVA INSTITUCIONAL. 4) REALIZAR EL ARCHIVO CORRESPONDIENTE A TODA LA DOCUMENTACION QUE SE GENERO EN EJERCICIO DE LA EJECUCION DE LOS CONVENIOS POR PARTE DE LOS COORDINADORES ZONALES Y EXTENSIONISTAS DE ACUERDO A LAS INSTRUCCIONES BRINDADAS. 5) CLASIFICAR LA DOCUMENTACION EVIDENCIA DE LOS DESPLIEGUES REALIZADOS POR LAS ACTIVIDADES DE LOS EXTENSIONISTAS EN EL MARCO DEL LOS CONVENIOS INTERADMINISTRATIVOS.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</si>
  <si>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CO1.REQ.5730671</t>
  </si>
  <si>
    <t>OPSP-VAD-0328-2024</t>
  </si>
  <si>
    <t>https://community.secop.gov.co/Public/Tendering/OpportunityDetail/Index?noticeUID=CO1.NTC.5620776</t>
  </si>
  <si>
    <t>LA PRESENTE ORDEN TIENE POR OBJETO: 1. APOYAR A LA DIRECCIÓN FINANCIERA EN EL SEGUIMIENTO Y ANÁLISIS DE INDICADORES DE GESTIÓN FINANCIERO. 2. APOYAR A LA DIRECCIÓN FINANCIERA EN LAS ACTIVIDADES DEL SISTEMA DE GESTIÓN DE CALIDAD DEL PROCESO FINANCIERO BAJO LA NORMA ISO 9001:2015. 3. APOYAR A LA DIRECCIÓN FINANCIERA EN EL CONTROL Y SEGUIMIENTO DE LOS MAPAS DE RIESGOS DEL PROCESO FINANCIERO. 4. ASESORAR A LA DIRECCIÓN FINANCIERA EN LA ELABORACIÓN Y PRESENTACIÓN DE INFORMES ANTE EL GRUPO DE SISTEMA DE GESTIÓN DE LA CALIDAD. 5. APOYAR A LA DIRECCIÓN FINANCIERA EN LA ACTUALIZACIÓN DE LOS PROCEDIMIENTOS, GUÍAS, INSTRUCTIVOS Y MANUALES DE LA GESTIÓN FINANCIERA 6. ASESORAR A LA DIRECCIÓN FINANCIERA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</si>
  <si>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CO1.REQ.5730157</t>
  </si>
  <si>
    <t>OPSP-VAD-0327-2024</t>
  </si>
  <si>
    <t>https://community.secop.gov.co/Public/Tendering/OpportunityDetail/Index?noticeUID=CO1.NTC.5620391</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</si>
  <si>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DELEGATORIAS DE ORDENACIÓN DEL GASTO EN LA RENDICIÓN DE LA GESTIÓN CONTRACTUAL EN LAS PLATAFORMAS SECOP, SIA CONTRALORIAS Y SIA OBSERVA. 4. APOYAR A LA OFICINA DE CONTROL INTERNO EN LA ELABORACIÓN DEL INFORME DE SEGUIMIENTO SEMESTRAL DEL ESTADO DE LAS PQRS RECIBIDAS POR LA UNIVERSIDAD. 5. APOYAR A LA OFICINA DE CONTROL INTERNO EN EL ESTUDIO, EVALUACIÓN Y EMISIÓN DE CONCEPTOS JURÍDICOS QUE LE SEAN REQUERIDOS Y EN EL SEGUIMIENTO AL CUMPLIMIENTO DE LOS REQUERIMIENTOS. 6. APOYAR A LA OFICINA DE CONTROL INTERNO EN EL SEGUIMIENTO CUATRIMESTRAL A LOS MAPAS DE RIESGOS POR PROCESOS E INSTITUCIONAL Y ELABORAR EL RESPECTIVO INFORME DE RESULTADOS. 7. ASESORAR A LA OFICINA DE CONTROL INTERNO EN LA PLANIFICACIÓN DEL CONTROL INTERNO Y EN EL SEGUIMIENTO Y VERIFICACIÓN DEL SISTEMA DE CONTROL INTERNO. 8. ASESORAR A LA OFICINA DE CONTROL INTERNO EN LA IDENTIFICACIÓN DE RIESGOS Y DE ACCIONES DE MEJORA A LOS DIFERENTES RESPONSABLES DE PROCESOS EN EL MARCO DE AUDITORÍAS Y SEGUIMIENTOS.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</si>
  <si>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CO1.REQ.5729646</t>
  </si>
  <si>
    <t>OPSP-VAD-0326-2024</t>
  </si>
  <si>
    <t>https://community.secop.gov.co/Public/Tendering/OpportunityDetail/Index?noticeUID=CO1.NTC.5610123</t>
  </si>
  <si>
    <t>LA PRESENTE ORDEN TIENE POR OBJETO: 1. PROYECTAR ACTOS ADMINISTRATIVOS EN EL PLANO DEL DERECHO TRIBUTARIO Y DEL DERECHO ADMINISTRACTIVO CON EL FIN DE APOYAR EL PROCESO DE COBRO DE LAS ESTAMPILLAS DEPARTAMENTALES, REALIZADO POR EL SUJETO ACTIVO DEL CONVENIO 005 DE 2017, GOBERNACIÓN DEL MAGDALENA. 2.PROYECTAR RESPUESTA A LAS SOLICITUDES ENVIADAS POR LAS DIFERENTES ENTIDADES Y/O AUTORIDADES COMPETENTES. 3. IDENTIFICAR CONTRIBUYENTES, Y LOS AGENTES OBLIGADOS A RETENER O EXIGIR EL PAGO DEL TRIBUTO. 4. ANALIZAR Y VERIFICAR LOS ACUERDOS MUNICIPALES POR MEDIO DEL CUAL LOS MUNICIPIOS ADOPTAN LA ESTAMPILLA DEPARTAMENTAL REFUNDACIÓN UNIVERSIDAD DEL MAGDALENA DE CARA AL NUEVO MILENIO. 5. ANALIZAR CON LA COORDINACIÓN DE LA OFICINA, LOS HALLAZGOS ENCONTRADOS EN EL PROCESO DE FISCALIZACION DE LAS ESTAMPILLAS DEPARTAMENTALES LLEVADO A CABO POR LAS ENTIDADES OBLIGADAS A LIQUIDAR, RETENER, DECLARAR Y GIRAR EL TRIBUTO. 6. SUGERIR Y PROYECTAR LA SOLICITUD DE INFORMACIÓN ADICIONAL QUE SE REQUIERA DE LOS CONTRATOS OBJETOS DE VERIFICACIÓN. 7. REALIZAR SEGUIMIENTO AL CUMPLIMIENTO DE LOS COMPROMISOS ADQUIRIDOS EN LAS MESAS DE TRABAJO DE LA CUAL HIZO PARTE. 8. REALIZAR EL ESTUDIO DE LAS PROPUESTAS DE PAGO QUE PRESENTEN LAS ENTIDADES RETENEDORAS DE LAS ESTAMPILLAS DEPARTAMENTALES. 9. REALIZAR SEGUIMIENTO Y CONTROL A LOS ACUERDOS DE PAGO OFRECIDOS. 10. ASESORAR JURIDICAMENTE A LA COORDINACIÓN DE LA OFICINA EN EL DESARROLLO DE ACCIONES ENCAMINADAS AL PLAN DE MEJORAMIENTO DEL RECAUDO DE LOS RECURSOS Y LOS REGISTROS DE INFORMACIÓN DE LA ESTAMPILLA EN BENEFICIO DE LA UNIVERSIDAD. 11. ELABORAR CONCEPTOS JURIDICOS EN PRO DEL DESARROLLO DE LAS ACTIVIDADES DE LA OFICINA, CUANDO SE LE REQUIERA. 12. ELABORAR Y EMITIR INFORME FINAL DE LAS ENTIDADES VERIFICADAS A LA COORDINACIÓN DE LA OFICINA.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</si>
  <si>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CO1.REQ.5719839</t>
  </si>
  <si>
    <t>OPSP-VAD-0325-2024</t>
  </si>
  <si>
    <t>https://community.secop.gov.co/Public/Tendering/OpportunityDetail/Index?noticeUID=CO1.NTC.5610152</t>
  </si>
  <si>
    <t>LA PRESENTE ORDEN TIENE POR OBJETO: 1. APOYAR LA IMPLEMENTACIÓN DE LA ESTRATEGIA DE COMUNICACIONES DE LA OFICINA DE RELACIONES INTERINSTITUCIONALES. 2. APOYAR LA IMPLEMENTACIÓN DE LA ESTRATEGIA DE RELACIONAMIENTO CON DIVERSOS ACTORES DEL ENTORNO, EN EL MARCO DE UN ENFOQUE MULTIACTOR, PARA FORTALECER LOS DIVERSOS PROCESOS QUE ADELANTA LA ORI. 3. APOYAR EL DISEÑO E IMPLEMENTACIÓN DE ACCIONES PARA FORTALECER LA DIFUSIÓN DE OPORTUNIDADES A TRAVÉS DE LA GESTIÓN DE LAS REDES SOCIALES DE LA OFICINA. 4. APOYAR EN LA PREPARACIÓN, CUBRIMIENTO Y DIFUSIÓN DE LAS DISTINTAS ACTIVIDADES QUE LLEVE A CABO LA DEPENDENCIA. 5. APOYAR LA IMPLEMENTACIÓN DEL PROGRAMA EGRESADOS UNIMAGDALENA EN EL MUNDO.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</si>
  <si>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CO1.REQ.5718993</t>
  </si>
  <si>
    <t>OPSP-VAD-0324-2024</t>
  </si>
  <si>
    <t>https://community.secop.gov.co/Public/Tendering/OpportunityDetail/Index?noticeUID=CO1.NTC.5609106</t>
  </si>
  <si>
    <t>LA PRESENTE ORDEN TIENE POR OBJETO: 1. APOYAR EN CAPACITACIONES Y ASESORÍAS PRESENCIALES Y VIRTUALES A DOCENTES Y ESTUDIANTES EN EL PROYECTO DE “INNOVACIÓN EDUCATIVA UNIMAGDALENA”: COMPETENCIAS DIGITALES DOCENTES EN CAMPUS VIRTUAL, COLABORACIÓN Y DISEÑO EDUCATIVO. 2. APOYAR EN LA CREACIÓN DE CONTENIDOS DE INNOVACIÓN EDUCATIVA EN BLOQUE 10 Y CAMPUS VIRTUAL.  3. APOYAR EN LA PROYECCIÓN DE RESPUESTAS RELACIONADAS CON LAS INQUIETUDES, SOLICITUDES Y REQUERIMIENTOS DE LOS DOCENTES EN LA PLATAFORMA DE CAMPUS VIRTUAL. 4. APOYAR EN EL DISEÑO DE ESTRATEGIAS DE EDUCACIÓN TRANSMEDIA QUE RESPONDAN A LAS NECESIDADES DE INNOVACIÓN DE LA COMUNIDAD UNIMAGDALENA. 5. APOYAR EN EL DISEÑO DE SOLUCIONES DE COMUNICACIÓN Y COLABORACIÓN EN LA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</si>
  <si>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CO1.REQ.5718678</t>
  </si>
  <si>
    <t>OAG-VAD-0323-2024</t>
  </si>
  <si>
    <t>https://community.secop.gov.co/Public/Tendering/OpportunityDetail/Index?noticeUID=CO1.NTC.5607959</t>
  </si>
  <si>
    <t>LA PRESENTE ORDEN TIENE POR OBJETO: 1. APOYAR EN LA INCORPORACIÓN DE OPCIONES DE ACCESIBILIDAD EN LAS PRODUCCIONES MULTIMEDIA DEL CETEP. 2. APOYAR EN ELABORACIÓN DE HERRAMIENTAS INTERACTIVAS PARA LA PLATAFORMA DE BLOQUE 10. 3. APOYAR EN LA GRABACIÓN, LA EDICIÓN Y POSTPRODUCCIÓN DE MATERIALES AUDIOVISUALES REQUERIDOS POR EL CETEP. 4. APOYAR EN EL ACOMPAÑAMIENTO A DOCENTE EN LA REALIZACIÓN DE OBJETOS VIRTUAL DE APRENDIZAJE (OVA). 5. APOYAR EN LA GRABACIÓN Y POSTPRODUCCIÓN DE PODCAST PARA PRODUCCIONES DEL CETEP. 6. APOYAR EN LA ELABORACIÓN DE MOTION GRAPHICS PARA CONTENIDOS DE VIDEO ELABORADOS EN EL CETEP.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</si>
  <si>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CO1.REQ.5717860</t>
  </si>
  <si>
    <t>OAG-VAD-0322-2024</t>
  </si>
  <si>
    <t>https://community.secop.gov.co/Public/Tendering/OpportunityDetail/Index?noticeUID=CO1.NTC.5608043</t>
  </si>
  <si>
    <t>LA PRESENTE ORDEN TIENE POR OBJETO: 1. APOYAR A LA DIRECCIÓN DE COMUNICACIONES EN LA REALIZACIÓN DE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YOUTUBE, FACEBOOK, TWITTER, TIKTOK E INSTAGRAM Y EN LAS PANTALLAS UBICADAS EN DIFERENTES PUNTOS ESTRATÉGICOS DEL CAMPUS UNIVERSITARIO. 2. ELABORAR MENSUALMENTE ENTRE 15 Y 20 VÍDEOS INSTITUCIONALES QUE REQUIERAN LAS DIFERENTES DEPENDENCIAS DE LA ALMA MATER EN DINÁMICAS ESPECIALES DE LA UNIVERSIDAD COMO CONFERENCIAS MAGISTRALES, EVENTOS INSTITUCIONALES, GRADOS, ACTIVIDADES DEPORTIVAS Y REALIZAR CUBRIMIENTOS DE ESTOS. 3. REALIZAR MENSUALMENTE ENTRE 40 Y 60 ENTREVISTAS DURANTE LOS CUBRIMIENTOS PERIODÍSTICOS, UBICANDO Y OPERANDO CORRECTAMENTE LA CÁMARA, EL MICRÓFONO DE SOLAPA, EL TRÍPODE, GENERANDO LAS RESPECTIVAS IMÁGENES DE APOYO, QUE ACOMPAÑEN Y FACILITEN LA EDICIÓN DE LAS NOTAS PERIODÍSTICAS Y OTRAS PIEZAS AUDIOVISUALES QUE SURJAN DE ESTOS CUBRIMIENTOS. 4. APOYAR MENSUALMENTE ENTRE 5 Y 15 TRANSMISIONES, OPERANDO LAS CÁMARAS Y ASESORANDO RESPECTO A LA UBICACIÓN Y MANEJO DE ESTAS. 5. APOYAR A LA DIRECCIÓN DE COMUNICACIONES EN LA CREACIÓN DE ALREDEDOR DE 5 CONTENIDOS AUDIOVISUALES MENSUALMENTE QUE INVITEN O PROMUEVAN LA PARTICIPACIÓN EN LOS EVENTOS, ACTIVIDADES, PROYECTOS O SERVICIOS DE LAS DIFERENTES DEPENDENCIAS Y FACULTADES, QUE REQUIERAN DIFUSIÓN PREVIA, POR MEDIO AUDIOVISUAL. 6. APOYAR A LA DIRECCIÓN DE COMUNICACIONES EN LA EDICIÓN, CORRECCIÓN O ACTUALIZACIÓN MENSUAL DE ENTRE 15 Y 20 PIEZAS AUDIOVISUALES QUE VISIBILICEN Y PROMUEVAN LOS PRINCIPIOS Y VALORES, REFUERCEN EL SENTIDO DE PERTENENCIA E IDENTIDAD INSTITUCIONAL Y AYUDEN A MANTENER EL CONTACTO CON LA COMUNIDAD UNIVERSITARIA. 7. APOYAR A LA DIRECCIÓN DE COMUNICACIONES EN LA PROVISIÓN DE AUDIO DE ALREDEDOR DE 60 ENTREVISTAS MENSUALES A LOS PERIODISTAS, PARA LA ELABORACIÓN DE LOS BOLETINES ESCRITOS. 8. APOYAR EN LA ADMINISTRACIÓN Y MANEJO DE LA BODEGA DE LOS RECURSOS TECNOLÓGICOS DE LA DIRECCIÓN DE COMUNICACIONES.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</si>
  <si>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CO1.REQ.5717711</t>
  </si>
  <si>
    <t>OPSP-VAD-0321-2024</t>
  </si>
  <si>
    <t>https://community.secop.gov.co/Public/Tendering/OpportunityDetail/Index?noticeUID=CO1.NTC.5607616</t>
  </si>
  <si>
    <t>LA PRESENTE ORDEN TIENE POR OBJETO: 1. APOYAR EN LA COORDINACIÓN Y LOS CUBRIMIENTOS PERIODÍSTICOS DE LAS FUENTES INSTITUCIONALES, COMO: FACULTAD DE CIENCIAS EMPRESARIALES Y ECONÓMICAS, TALENTO HUMANO, DIRECCIÓN DE DESARROLLO ESTUDIANTIL. 2. REALIZAR BOLETINES INFORMATIVOS DE PRENSA E INTERNOS. 3. REALIZAR MONITOREO DE RADIO, 4. REALIZAR LOCUCIÓN DEL PROGRAMA INSTITUCIONAL “DESDE EL CAMPUS”, 5. REALIZAR REDACCIÓN DE NOTAS DE RADIO, 6. REALIZAR PRESENTACIÓN DE EVENTOS. 7. REALIZAR REDACCIÓN DE BOLETINES. 8. APOYAR LA LOGÍSTICA Y PROTOCOLO PARA LOS EVENTOS A LOS QUE SEAN ASIGNADOS. 9. GENERAR CONTENIDOS PARA REDES SOCIALES A PARTIR DE LOS CUBRIMIENTOS DE PRENSA. 10. APOYAR LA DIFUSIÓN DE INFORMACIÓN IMPORTANTE QUE SE GENERE DESDE LA UNIVERSIDAD HACIA LOS PÚBLICOS EXTERNOS.11. APOYAR LA REALIZACIÓN Y REDACCIÓN DE LIBRETOS PARA LOS EVENTOS QUE ASÍ LO REQUIERAN. 12. APOYAR EN EL ENVÍO DE BOLETINES DE PRENSA A LOS DIFERENTES MEDIOS DE COMUNICACIÓN PARA SU POSTERIOR DIVULGACIÓN. 13. REALIZAR LA REDACCIÓN DE NOTICIAS PARA EMITIR “DESDE EL CAMPUS”.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</si>
  <si>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CO1.REQ.5717185</t>
  </si>
  <si>
    <t>OPSP-VAD-0320-2024</t>
  </si>
  <si>
    <t>https://community.secop.gov.co/Public/Tendering/OpportunityDetail/Index?noticeUID=CO1.NTC.5606894</t>
  </si>
  <si>
    <t>CO1.REQ.5717021</t>
  </si>
  <si>
    <t>OAG-VAD-0319-2024</t>
  </si>
  <si>
    <t>https://community.secop.gov.co/Public/Tendering/OpportunityDetail/Index?noticeUID=CO1.NTC.5607060</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</si>
  <si>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LAS ACTIVIDADES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PERIÓDICAMENTE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</si>
  <si>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CO1.REQ.5716852</t>
  </si>
  <si>
    <t>OAG-VAD-0318-2024</t>
  </si>
  <si>
    <t>https://community.secop.gov.co/Public/Tendering/OpportunityDetail/Index?noticeUID=CO1.NTC.5609070</t>
  </si>
  <si>
    <t>LA PRESENTE ORDEN TIENE POR OBJETO: 1. APOYAR EN LA ORGANIZACIÓN DE LOS ESPACIOS UBICADOS EN EL PISO 6 DEL HOSPITAL JULIO MENDEZ BARRENECHE, ASIGNADOS PARA LAS PRÁCTICAS Y SERVICIOS REQUERIDOS EN EL MISMO, DE CONFORMIDAD CON LA PROGRAMACIÓN ESTABLECIDA. 2. APOYAR EL MANTENIMIENTO DEL ESTADO FUNCIONAL DE LAS HERRAMIENTAS MULTIMEDIALES QUE DAN SOPORTE A LAS ACTIVIDADES ACADÉMICAS DEL PISO 6 DEL HOSPITAL JMB. 3. VERIFICAR LA CORRECTA OPERACIÓN DEL SOFTWARE, HARDWARE Y DEMÁS DOTACIÓN QUE COMPLEMENTA LA OPERACIÓN DE LAS ACTIVIDADES ACADÉMICAS DEL PISO 6 DEL HJMB Y SUMINISTRAR LA INFORMACIÓN QUE PERMITA LA CORRECTA Y OPORTUNA GESTIÓN DE SU MANTENIMIENTO. 4. APOYAR EN LA ATENCIÓN Y LA OPORTUNA RESPUESTA A LAS INQUIETUDES O SOLICITUDES DE LOS USUARIOS MIENTRAS SE PRESTAN LOS SERVICIOS. 5. APOYAR EN LA ADMINISTRACIÓN Y ACTUALIZACIÓN DEL INVENTARIO DE BIENES, MATERIALES E INSUMOS DE LOS ESPACIOS HJMB. ASÍ COMO ELABORAR Y PRESENTAR LOS INFORMES RESPECTIVOS. 6. APOYAR EL CUMPLIMIENTO DE LAS NORMAS Y PROTOCOLOS DEL PLAN INSTITUCIONAL DE GESTIÓN AMBIENTAL – PIGA, EL PROGRAMA DE SEGURIDAD Y SALUD EN EL TRABAJO. 7. APOYAR LA VERIFICACIÓN DEL MANTENIMIENTO PREVENTIVO Y CORRECTIVO DE EQUIPOS E INSTALACIONES DE LOS ESPACIOS DEL HJMB. 8. APOYAR LA ADECUADA, OPORTUNA Y EFICIENTE ATENCIÓN AL USUARIO, EN LA PRESTACIÓN DE LOS SERVICIOS EN LOS ESPACIOS HJMB . 9. APOYAR EL REPORTE DE CUALQUIER NOVEDAD QUE SE PRESENTE CON LOS EQUIPOS CUANDO SE PRESTEN LOS SERVICIOS EN LOS ESPACIOS HJMB. 10. APOYAR LA ATENCIÓN OPORTUNA DE LAS PETICIONES, QUEJAS, RECLAMOS Y SUGERENCIAS, RELACIONADAS CON LOS SERVICIOS EN LOS ESPACIOS HJMB. 11. APOYAR LA VERIFICACIÓN DE LAS ACTIVIDADES A DESARROLLAR CARGADAS A LA PLATAFORMA SIARE 12. APOYAR EN LA ENTREGA AL FINALIZAR LA ORDEN DE SERVICIO DEL INVENTARIO DE LOS EQUIPOS DEL LABORATORIO Y HERRAMIENTAS MULTIMEDIA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</si>
  <si>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CO1.REQ.5718946</t>
  </si>
  <si>
    <t>OAG-VAD-0317-2024</t>
  </si>
  <si>
    <t>https://community.secop.gov.co/Public/Tendering/OpportunityDetail/Index?noticeUID=CO1.NTC.5608524</t>
  </si>
  <si>
    <t>LA PRESENTE ORDEN TIENE POR OBJETO: 1. RESOLVER LAS CONSULTAS QUE LE SEAN ASIGNADAS POR LA FACULTAD DE CIENCIAS DE LA SALUD Y LA OFICINA ASESORA JURÍDICA. 3. REPRESENTAR A LA UNIVERSIDAD DEL MAGDALENA ANTE LAS ENTIDADES PRESTADORAS DE SALUD EN LOS PROCEDIMIENTOS Y ACTUACIONES ADMINISTRATIVAS QUE ASÍ LO REQUIERAN Y HACER LOS SEGUIMIENTOS RESPECTIVOS. 4. RESOLVER LAS PETICIONES QUE ALLEGADAS A LA FACULTAD DE CIENCIAS DE LA SALUD Y LA OFICINA ASESORA JURÍDICA, DENTRO DE LOS PLAZOS Y/O TÉRMINOS ESTABLECIDOS EN LA LEY, QUE LE SEAN TRASLADADAS. 6. ELABORAR MINUTAS PARA CONTRATOS, CONVENIOS, PROCESOS DE CONVOCATORIAS Y DEMÁS ACTOS ADMINISTRATIVOS QUE REQUIERA LA FACULTAD DE CIENCIAS DE LA SALUD Y LA OFICINA ASESORA JURÍDICA. 7. HACER SEGUIMIENTO A LOS DERECHOS DE PETICIÓN QUE DEBEN SER RESUELTOS POR OTRAS DEPENDENCIAS CUANDO ESTOS LE SEAN ASIGNADOS.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</si>
  <si>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CO1.REQ.5718307</t>
  </si>
  <si>
    <t>OPSP-VAD-0316-2024</t>
  </si>
  <si>
    <t>https://community.secop.gov.co/Public/Tendering/OpportunityDetail/Index?noticeUID=CO1.NTC.5608258</t>
  </si>
  <si>
    <t>CO1.REQ.5718062</t>
  </si>
  <si>
    <t>OAG-VAD-0315-2024</t>
  </si>
  <si>
    <t>https://community.secop.gov.co/Public/Tendering/OpportunityDetail/Index?noticeUID=CO1.NTC.5608268</t>
  </si>
  <si>
    <t>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APOYAR LA REALIZACIÓN Y DIGITALIZACIÓN DE PLANOS EN 2D Y 3D Y REVISIÓN TÉCNICA DE LOS PROYECTOS COORDINADOS DESDE EL GRUPO DE INFRAESTRUCTURA Y PLANTA FÍSICA. 5. APOYAR AL GRUPO DE INFRAESTRUCTURA Y PLANTA FÍSICA EN LA ELABORACIÓN, ANÁLISIS Y REVISIÓN DE PRECIOS UNITARIOS. 6. APOYAR AL GRUPO DE INFRAESTRUCTURA Y PLANTA FÍSICA EN LA ELABORACIÓN, ANÁLISIS Y REVISIÓN DE PRESUPUESTOS Y PROGRAMACIÓN DE PROYECTOS. 7. ELABORAR INFORMES DE DIAGNÓSTICO. 8. APOYAR AL GRUPO DE INFRAESTRUCTURA EN LA PROYECCIÓN DE DIFERENTES ACTAS (INICIO, SUSPENSIÓN, TERMINACIÓN, LIQUIDACIÓN, PAGO). 9. APOYAR AL GRUPO DE INFRAESTRUCTURA Y PLANTA FÍSICA EN LA REVISIÓN INFORMES DE INTERVENTORÍA. 10. APOYAR AL GRUPO DE INFRAESTRUCTURA Y PLANTA FÍSICA EN LA ELABORACIÓN Y REVISIÓN DE INFORMES DE SUPERVISIÓN.11. ASESORAR Y APOYAR LOS PROCESOS DE CONTRATACIÓN DE OBRAS CIVILES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</si>
  <si>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CO1.REQ.5718026</t>
  </si>
  <si>
    <t>OPSP-VAD-0314-2024</t>
  </si>
  <si>
    <t>https://community.secop.gov.co/Public/Tendering/OpportunityDetail/Index?noticeUID=CO1.NTC.5607499</t>
  </si>
  <si>
    <t>CO1.REQ.5717724</t>
  </si>
  <si>
    <t>OAG-VAD-0313-2024</t>
  </si>
  <si>
    <t>https://community.secop.gov.co/Public/Tendering/OpportunityDetail/Index?noticeUID=CO1.NTC.5607738</t>
  </si>
  <si>
    <t>LA PRESENTE ORDEN TIENE POR OBJETO: 1.  APOYAR LA GENERACIÓN Y PROYECCIÓN DE INFORME SOBRE EL ÁREA DE PROYECTOS ESPECIALES. CURSOS INTERSEMESTRALES SABER PRO 2. PRESENTAR INFORMES REQUERIDOS. 3. APOYAR EL CARGUE DE ESPACIOS EN EL SIARE. 4. APOYAR EL CARGUE DE ASIGNACIÓN Y APOYO A DOCENTE. 5. APOYAR EN LA CREACIÓN Y TABULACIÓN DE ENCUESTAS. 6. APOYAR GENERACIÓN DE INFORME DEL SNIES.  7. APOYAR EN EL DESARROLLO DE ESTRUCTURACIÓN Y GENERACIÓN DE INFORMES SOLICITADOS A LA DEPENDENCIA. 8, APOYAR EN LA ATENCIÓN AL PÚBLICO EN GENERAL; A TRAVÉS DE LOS DIFERENTES CANALES DE COMUNICACIÓN YA SEA DE MANERA PRESENCIAL, TELEFÓNICA O VIRTUAL.9. APOYO EN LA CREACIÓN Y DISEÑO DE INFORMES DE LAS COORDINACIONES ACADÉMICAS Y PROYECTOS ESPECIALES COMO SABER PRO, REVISTA HETEROTOPÍAS, PROGRAMA RADIAL EXPRESARTE Y CLUB DE LECTURA. LAS DEMÁS ACTIVIDADES QUE SE DERIVEN DE LA EJECUCIÓN DE LA ORDEN Y QUE TENGAN RELACIÓN DIRECTA CON EL OBJETO CONTRACTUAL.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</si>
  <si>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CO1.REQ.5717278</t>
  </si>
  <si>
    <t>OPSP-VAD-0312-2024</t>
  </si>
  <si>
    <t>https://community.secop.gov.co/Public/Tendering/OpportunityDetail/Index?noticeUID=CO1.NTC.5607284</t>
  </si>
  <si>
    <t>LA PRESENTE ORDEN TIENE POR OBJETO: 1. PRESENTAR PROPUESTAS Y CREACIÓN DE CONTENIDOS PARA REDES SOCIALES INSTITUCIONALES ALINEADAS CON LAS ESTRATEGIAS DE MARKETING INSTITUCIONAL. 2. APOYAR EN LA GRABACIÓN Y EDICIÓN DE VIDEOS PARA REDES SOCIALES. 3. APOYAR EN LAS RESPUESTAS PUNTUALES A COMENTARIOS Y CONSULTAS DE LA COMUNIDAD UNIVERSITARIA Y CIUDADANÍA EN GENERAL, POR REDES SOCIALES. 4. APOYAR EL CUBRIMIENTO DE EVENTOS DE LA UNIVERSIDAD DEL MAGDALENA. 5. APOYAR EN LA ATENCIÓN DE PQR POR REDES SOCIALES INSTITUCIONALES. 6. APOYAR LA CREACIÓN DE PIEZAS GRÁFICAS PARA LA RED SOCIAL INSTAGRAM. 7. REALIZAR INFORMES DE ESTADÍSTICAS DE FACEBOOK E INSTAGRAM INSTITUCIONAL. 8. APOYAR EN LA PUBLICACIÓN DE CONTENIDOS EN LA PÁGINA WEB INSTITUCIONAL. 9. PROPORCIONAR Y REDACTAR CONTENIDOS PARA CUENTAS DE REDES SOCIALES. 10. APOYAR LA CREACIÓN DE RELACIONES CON LA COMUNIDAD UNIVERSITARIA, ESTUDIANTES, PROFESIONALES DEL SECTOR GOBIERNO Y EDUCACIÓN Y PERIODISTAS. 11. APOYAR EN LA ACTUALIZACIÓN DE LA INFORMACIÓN DE LAS NUEVAS TENDENCIAS EN TECNOLOGÍA DIGITAL PARA REDES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</si>
  <si>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CO1.REQ.5717083</t>
  </si>
  <si>
    <t>OPSP-VAD-0311-2024</t>
  </si>
  <si>
    <t>https://community.secop.gov.co/Public/Tendering/OpportunityDetail/Index?noticeUID=CO1.NTC.5607096</t>
  </si>
  <si>
    <t>LA PRESENTE ORDEN TIENE POR OBJETO: LA PRESTACIÓN DE SERVICIOS EN MARCO DE LOS CONVENIOS SUSCRITOS ENTRE LA AGENCIA DE DESARROLLO RURAL ADR Y LA UNIVERSIDAD DEL MAGDALENA PARA LA REALIZACIÓN DE LAS SIGUIENTES ACTIVIDADES: 1. REVISAR LA DOCUMENTACIÓN PRECONTRACTUALES EN LAS PLATAFORMAS SIGEP Y GEDOCO, DEL PERSONAL QUE SE REQUIERA PARA LA PRESTACIÓN DEL SERVICIO DE EXTENSIÓN AGROPECUARIA EN EL MARCO DE LOS CONVENIOS SUSCRITOS POR LA UNIVERSIDAD DEL MAGDALENA Y LA AGENCIA DE DESARROLLO RURAL. 2. REVISAR, HACER SEGUIMIENTO, VALIDAR Y APROBAR LOS DOCUMENTOS PARA PAGOS DE LOS CONTRATISTAS QUE SUSCRIBIERON ÓRDENES DE PRESTACIÓN DE SERVICIOS EN LOS MARCOS DE LOS CONVENIOS SUSCRITOS ENTRE LA UNIVERSIDAD DEL MAGDALENA Y LA AGENCIA DE DESARROLLO RURAL . 3. ORGANIZAR Y ENTREGAR LOS EXPEDIENTES DE TODO EL PERSONAL CONTRATADO EN EL MARCO DE LOS CONVENIOS EN LA PLATAFORMA CORRESPONDIENTE DE ACUERDO A LAS INSTRUCCIONES DADAS. 4.MANTENER LA BASE DE DATOS QUE SE UTILIZA EN EL ÁREA DE TALENTO HUMANO ACTUALIZADA. 5. REALIZAR LOS INFORMES QUE SON REQUERIDOS Y ENTREGARLOS EN LOS TIEMPOS SOLICITADOS.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</si>
  <si>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CO1.REQ.5716889</t>
  </si>
  <si>
    <t>OPSP-VAD-0310-2024</t>
  </si>
  <si>
    <t>https://community.secop.gov.co/Public/Tendering/OpportunityDetail/Index?noticeUID=CO1.NTC.5603248</t>
  </si>
  <si>
    <t>LA PRESENTE ORDEN TIENE POR OBJETO: 1. APOYAR EN EL DESARROLLO DE SISTEMAS DE INFORMACIÒN HACIENDO USO DE FRAMEWORKS BACKEND LARAVEL Y FRAMEWORKS FRONTEND COMO ANGULAR, REACT O VUE. 2. APOYAR EN EL DESARROLLO DE APLICACIONES MOVILES CON FLUTTER. 3. APOYAR EN EL DESARROLLO DE ANIMACIONES CSS PARA SITIOS WEB. 4. APOYAR EN EL DESARROLLO DE LANDING PAGES PARA LOS PROYECTOS QUE REQUIERA EL CETEP. 5. APOYAR EN LA IMPLEMENTACIÒN DE SISTEMAS GESTORES DE CONTENIDOS CON WORDPRESS. 6. APOYAR LA CONECTIVIDAD DE PROCESOS ENTRE DEPENDENCIAS, MEDIANTE EL USO DE PLATAFORMAS TECNOLÓGICAS.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</si>
  <si>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CO1.REQ.5713517</t>
  </si>
  <si>
    <t>OAG-VAD-0308-2024</t>
  </si>
  <si>
    <t>https://community.secop.gov.co/Public/Tendering/OpportunityDetail/Index?noticeUID=CO1.NTC.5602899</t>
  </si>
  <si>
    <t>LA PRESENTE ORDEN TIENE POR OBJETO: 1. EMITIR LOS CONCEPTOS Y RESOLVER LAS CONSULTAS DE TIPO JURÍDICO EN TODAS LAS ÁREAS DEL DERECHO QUE LE SEAN SOLICITADOS. 2. RESOLVER LAS PETICIONES QUE LE HAGAN A LA UNIVERSIDAD DEL MAGDALENA DENTRO DE LOS PLAZOS Y/O TÉRMINOS ESTABLECIDOS EN LA LEY, QUE LE SEAN TRASLADADAS POR PARTE DEL RECTOR, EL JEFE DE LA OFICINA ASESORA JURÍDICA DE LA UNIVERSIDAD. 3. HACER LOS SEGUIMIENTOS REQUERIDOS A LAS PETICIONES QUE LE HAGAN A LA UNIVERSIDAD DEL MAGDALENA DENTRO DE LOS PLAZOS Y/O TÉRMINOS ESTABLECIDOS EN LA LEY, QUE LE SEAN TRASLADADAS. 4. PROYECTAR Y REVISAR LAS ACTUACIONES ADMINISTRATIVAS QUE LE SEAN ASIGNADOS. 5. HACER LOS SEGUIMIENTOS REQUERIDOS A LOS ACTOS ADMINISTRATIVOS QUE LE SEAN ASIGNADOS. 6. APOYAR AL GRUPO INTERNO DE CONTRATACIÓN EN LA REVISIÓN Y VERIFICACIÓN EN LA PLATAFORMA DEL GEDOCO DE LOS DOCUMENTOS PRECONTRACTUALES NECESARIOS PARA LA ELABORACIÓN DE ORDENES DE SERVICIOS PROFESIONALES Y DE APOYO A LA GESTIÓN. 7. APOYAR EN LA REVISIÓN DE LOS DOCUMENTOS PARA TRÁMITE DE PAGO DE LAS ÓRDENES DE PRESTACIÓN DE SERVICIOS PROFESIONALES Y DE APOYO A LA GESTIÓN. 8. APOYAR EN LA REVISIÓN DE LA INFORMACIÓN CONTRACTUAL CARGADA EN LAS PLATAFORMAS DEL SIA OBSERVA- AUDITORIA, SIGEP II, SECOP I Y II POR LOS DIFERENTES ORDENADORES DEL GASTO DELEGADOS.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</si>
  <si>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CO1.REQ.5713323</t>
  </si>
  <si>
    <t>OPSP-VAD-0307-2024</t>
  </si>
  <si>
    <t>https://community.secop.gov.co/Public/Tendering/OpportunityDetail/Index?noticeUID=CO1.NTC.5602878</t>
  </si>
  <si>
    <t>LA PRESENTE ORDEN TIENE POR OBJETO: 1. IDENTIFICAR CONTRIBUYENTES, Y LOS AGENTES OBLIGADOS A RETENER O EXIGIR EL PAGO DEL TRIBUTO. 2. RECOPILAR, CONSOLIDAR Y CONFRONTAR LA INFORMACIÓN DE LAS ENTIDADES PARA INICIAR EL PROCESO DE APOYO EN LA FISCALIZACION DE LAS ESTAMPILLAS DEPARTAMENTALES,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LAS AUDITORIAS REALIZADAS POR EL SUJETO ACTIVO (GOBERNACION DEL MAGDALENA) CONTRA LOS ARCHIVOS QUE REPOSAN EN LA OFICINA DE ESTAMPILLA. 6. ALIMENTAR LA MATRIZ DE INFORMACIÓN A FIN DE DEPURAR LOS RESULTADOS FINANCIEROS DE LA INVESTIGACIÓN. 7. CLASIFICAR LA INFORMACIÓN FINANCIERA Y DOCUMENTAL A FIN DE REMITIRLA AL ABOGADO, QUIEN JUNTO CON LA COORDINADORA SEÑALARÁN LAS ACCIONES A SEGUIR. 8. ADELANTAR LAS GESTIONES INSTRUIDAS POR LA COORDINACIÓN UNA VEZ SE HUBIERE RECIBIDO RESPUESTA DE LA AMPLIACIÓN DE LA INFORMACIÓN SOLICITADA A LAS ENTIDADES. 9. CONFRONTAR LA INFORMACIÓN PROVISTA POR LA ENTIDAD VS LA INFORMACIÓN RECIBIDA A FIN DE ESTABLECER EL HALLAZGO DE TIPO FISCAL. 10. REALIZAR LAS ACTIVIDADES REQUERIDAS PARA CONFORMAR LAS MESAS DE TRABAJO. 11. REALIZAR SEGUIMIENTO AL CUMPLIMIENTO DE LOS COMPROMISOS ADQUIRIDOS EN LA MESA DE TRABAJO. 12. ASESORAR Y APOYAR A LAS ENTIDADES AGENTES RETENEDORAS EN EL PROCESO DE FISCALIZACION DE LAS ESTAMPILLAS DEPARTAMENTALES. 13. VERIFICAR QUE LAS ENTIDADES RETENEDORAS CUMPLAN CON EL PROCESO DE LIQUIDAR, RETENER, DECLARAR Y GIRAR LAS ESTAMPILLAS DEPARTAMENTALES. 14. ASESORAR Y APOYAR EL DESARROLLO DE ACCIONES ENCAMINADAS AL PLAN DE MEJORAMIENTO DEL RECAUDO DE LOS RECURSOS Y LOS REGISTROS DE INFORMACIÓN DE LA ESTAMPILLA EN BENEFICIO DE LA UNIVERSIDAD. 15. ELABORAR Y EMITIR INFORME FINAL DE LAS ENTIDADES AUDITADAS A LA COORDINACIÓN DE LA OFICINA. 16. LLEVAR LA BITÁCORA EN EL SISTEMA DE CADA ENTIDAD VERIFICADA.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</si>
  <si>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CO1.REQ.5713156</t>
  </si>
  <si>
    <t>OPSP-VAD-0306-2024</t>
  </si>
  <si>
    <t>https://community.secop.gov.co/Public/Tendering/OpportunityDetail/Index?noticeUID=CO1.NTC.5603047</t>
  </si>
  <si>
    <t>CO1.REQ.5713117</t>
  </si>
  <si>
    <t>OPSP-VAD-0305-2024</t>
  </si>
  <si>
    <t>https://community.secop.gov.co/Public/Tendering/OpportunityDetail/Index?noticeUID=CO1.NTC.5602197</t>
  </si>
  <si>
    <t>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3. RESOLVER LAS PETICIONES QUE LE DENTRO DE LOS PLAZOS Y/O TÉRMINOS ESTABLECIDOS EN LA LEY QUE LE SEAN ASIGNADAS. 4. ELABORAR MINUTAS PARA CONTRATOS, CONVENIOS, PROCESOS DE CONVOCATORIAS Y DEMÁS ACTOS ADMINISTRATIVOS QUE REQUIERA LA UNIVERSIDAD DEL MAGDALENA QUE LE SEAN SOLICITADOS. 5. PROYECTAR ACUERDOS SUPERIORES, ACUERDOS ACADÉMICOS Y DEMÁS ACTOS ADMINISTRATIVOS QUE LE SEAN ASIGNADOS. 6. HACER SEGUIMIENTO A LOS DERECHOS DE PETICIÓN QUE DEBEN SER RESUELTOS POR OTRAS DEPENDENCIAS CUANDO ESTOS LE SEAN ASIGNADOS.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</si>
  <si>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CO1.REQ.5712924</t>
  </si>
  <si>
    <t>OPSP-VAD-0304-2024</t>
  </si>
  <si>
    <t>https://community.secop.gov.co/Public/Tendering/OpportunityDetail/Index?noticeUID=CO1.NTC.5602162</t>
  </si>
  <si>
    <t>CO1.REQ.5712488</t>
  </si>
  <si>
    <t>OPSP-VAD-0303-2024</t>
  </si>
  <si>
    <t>https://community.secop.gov.co/Public/Tendering/OpportunityDetail/Index?noticeUID=CO1.NTC.5602509</t>
  </si>
  <si>
    <t>CO1.REQ.5712632</t>
  </si>
  <si>
    <t>OPSP-VAD-0302-2024</t>
  </si>
  <si>
    <t>https://community.secop.gov.co/Public/Tendering/OpportunityDetail/Index?noticeUID=CO1.NTC.5602216</t>
  </si>
  <si>
    <t>LA PRESENTE ORDEN TIENE POR OBJETO: 1. PROYECTAR ACTOS ADMINISTRATIVOS EN EL PLANO DEL DERECHO TRIBUTARIO Y DEL DERECHO ADMINISTRACTIVO CON EL FIN DE APOYAR EL PROCESO DE COBRO DE LAS ESTAMPILLAS DEPARTAMENTALES, REALIZADO POR EL SUJETO ACTIVO DEL CONVENIO 005 DE 2017, GOBERNACIÓN DEL MAGDALENA. 2. PROYECTAR RESPUESTA A LAS SOLICITUDES ENVIADAS POR LAS DIFERENTES ENTIDADES Y/O AUTORIDADES COMPETENTES. 3. IDENTIFICAR CONTRIBUYENTES, Y LOS AGENTES OBLIGADOS A RETENER O EXIGIR EL PAGO DEL TRIBUTO. 4. ANALIZAR Y VERIFICAR LOS ACUERDOS MUNICIPALES POR MEDIO DEL CUAL LOS MUNICIPIOS ADOPTAN LA ESTAMPILLA DEPARTAMENTAL REFUNDACIÓN UNIVERSIDAD DEL MAGDALENA DE CARA AL NUEVO MILENIO. 5. ANALIZAR CON LA COORDINACIÓN DE LA OFICINA, LOS HALLAZGOS ENCONTRADOS EN EL PROCESO DE FISCALIZACION DE LAS ESTAMPILLAS DEPARTAMENTALES LLEVADO A CABO POR LAS ENTIDADES OBLIGADAS A LIQUIDAR, RETENER, DECLARAR Y GIRAR EL TRIBUTO. 6. ASESORAR Y PROYECTAR LA SOLICITUD DE INFORMACIÓN ADICIONAL QUE SE REQUIERA DE LOS CONTRATOS OBJETOS DE VERIFICACIÓN. 7. REALIZAR SEGUIMIENTO AL CUMPLIMIENTO DE LOS COMPROMISOS ADQUIRIDOS EN LAS MESAS DE TRABAJO DE LA CUAL HIZO PARTE. 8. REALIZAR EL ESTUDIO DE LAS PROPUESTAS DE PAGO QUE PRESENTEN LAS ENTIDADES RETENEDORAS DE LAS ESTAMPILLAS DEPARTAMENTALES. 9. REALIZAR SEGUIMIENTO Y CONTROL A LOS ACUERDOS DE PAGO OFRECIDOS. 10. ASESORAR JURIDICAMENTE A LA COORDINACIÓN DE LA OFICINA EN EL DESARROLLO DE ACCIONES ENCAMINADAS AL PLAN DE MEJORAMIENTO DEL RECAUDO DE LOS RECURSOS Y LOS REGISTROS DE INFORMACIÓN DE LA ESTAMPILLA EN BENEFICIO DE LA UNIVERSIDAD. 11. ELABORAR CONCEPTOS JURIDICOS EN PRO DEL DESARROLLO DE LAS ACTIVIDADES DE LA OFICINA, CUANDO SE LE REQUIERA. 12. ELABORAR Y EMITIR INFORME FINAL DE LAS ENTIDADES VERIFICADAS A LA COORDINACIÓN DE LA OFICINA.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</si>
  <si>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CO1.REQ.5712207</t>
  </si>
  <si>
    <t>OPSP-VAD-0301-2024</t>
  </si>
  <si>
    <t>https://community.secop.gov.co/Public/Tendering/OpportunityDetail/Index?noticeUID=CO1.NTC.5603306</t>
  </si>
  <si>
    <t>LA PRESENTE ORDEN TIENE POR OBJETO: LA PRESTACIÓN DE SERVICIOS EN MARCO DE LOS CONVENIOS SUSCRITOS ENTRE LA AGENCIA DE DESARROLLO RURAL ADR Y LA UNIVERSIDAD DEL MAGDALENA, PARA LA REALIZACIÓN DE LAS SIGUIENTES ACTIVIDADES: 1. REVISAR LA DOCUMENTACIÓN PRECONTRACTUALES EN LAS PLATAFORMAS SIGEP Y GEDOCO, DEL PERSONAL QUE SE REQUIERA PARA LA PRESTACIÓN DEL SERVICIO DE EXTENSIÓN AGROPECUARIA EN EL MARCO DE LOS CONVENIOS SUSCRITOS POR LA UNIVERSIDAD DEL MAGDALENA Y LA AGENCIA DE DESARROLLO RURAL. 2. REVISAR, HACER SEGUIMIENTO, VALIDAR Y APROBAR LOS DOCUMENTOS PARA PAGOS DE LOS CONTRATISTAS QUE SUSCRIBIERON ÓRDENES DE PRESTACIÓN DE SERVICIOS EN LOS MARCOS DE LOS CONVENIOS SUSCRITOS ENTRE LA UNIVERSIDAD DEL MAGDALENA Y LA AGENCIA DE DESARROLLO RURAL . 3. ORGANIZAR Y ENTREGAR LOS EXPEDIENTES DE TODO EL PERSONAL CONTRATADO EN EL MARCO DE LOS CONVENIOS EN LA PLATAFORMA CORRESPONDIENTE DE ACUERDO A LAS INSTRUCCIONES DADAS. 4.MANTENER LA BASE DE DATOS QUE SE UTILIZA EN EL ÁREA DE TALENTO HUMANO ACTUALIZADA. 5. REALIZAR LOS INFORMES QUE SON REQUERIDOS Y ENTREGARLOS EN LOS TIEMPOS SOLICITADOS.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</si>
  <si>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CO1.REQ.5713316</t>
  </si>
  <si>
    <t>OPSP-VAD-0300-2024</t>
  </si>
  <si>
    <t>https://community.secop.gov.co/Public/Tendering/OpportunityDetail/Index?noticeUID=CO1.NTC.5602684</t>
  </si>
  <si>
    <t>CO1.REQ.5712887</t>
  </si>
  <si>
    <t>OPSP-VAD-0299-2024</t>
  </si>
  <si>
    <t>https://community.secop.gov.co/Public/Tendering/OpportunityDetail/Index?noticeUID=CO1.NTC.5603051</t>
  </si>
  <si>
    <t>LA PRESENTE ORDEN TIENE POR OBJETO: LA PRESTACIÓN DE SERVICIOS EN MARCO DE LOS CONVENIOS SUSCRITOS ENTRE LA AGENCIA DE DESARROLLO RURAL ADR Y LA UNIVERSIDAD DEL MAGDALENA, PARA LA REALIZACIÓN DE LAS SIGUIENTES ACTIVIDADES:  1. REVISAR LA DOCUMENTACIÓN PRECONTRACTUALES EN LAS PLATAFORMAS SIGEP Y GEDOCO, DEL PERSONAL QUE SE REQUIERA PARA LA PRESTACIÓN DEL SERVICIO DE EXTENSIÓN AGROPECUARIA EN EL MARCO DE LOS CONVENIOS SUSCRITOS POR LA UNIVERSIDAD DEL MAGDALENA Y LA AGENCIA DE DESARROLLO RURAL. 2. REVISAR, HACER SEGUIMIENTO, VALIDAR Y APROBAR LOS DOCUMENTOS PARA PAGOS DE LOS CONTRATISTAS QUE SUSCRIBIERON ÓRDENES DE PRESTACIÓN DE SERVICIOS EN LOS MARCOS DE LOS CONVENIOS SUSCRITOS ENTRE LA UNIVERSIDAD DEL MAGDALENA Y LA AGENCIA DE DESARROLLO RURAL . 3. ORGANIZAR Y ENTREGAR LOS EXPEDIENTES DE TODO EL PERSONAL CONTRATADO EN EL MARCO DE LOS CONVENIOS EN LA PLATAFORMA CORRESPONDIENTE DE ACUERDO A LAS INSTRUCCIONES DADAS. 4. MANTENER LA BASE DE DATOS QUE SE UTILIZA EN EL ÁREA DE TALENTO HUMANO ACTUALIZADA. 5. REALIZAR LOS INFORMES QUE SON REQUERIDOS Y ENTREGARLOS EN LOS TIEMPOS SOLICITADOS.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</si>
  <si>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CO1.REQ.5712977</t>
  </si>
  <si>
    <t>OPSP-VAD-0298-2024</t>
  </si>
  <si>
    <t>https://community.secop.gov.co/Public/Tendering/OpportunityDetail/Index?noticeUID=CO1.NTC.5602770</t>
  </si>
  <si>
    <t>CO1.REQ.5712679</t>
  </si>
  <si>
    <t>OPSP-VAD-0297-2024</t>
  </si>
  <si>
    <t>https://community.secop.gov.co/Public/Tendering/OpportunityDetail/Index?noticeUID=CO1.NTC.5602471</t>
  </si>
  <si>
    <t>CO1.REQ.5712533</t>
  </si>
  <si>
    <t>OPSP-VAD-0296-2024</t>
  </si>
  <si>
    <t>https://community.secop.gov.co/Public/Tendering/OpportunityDetail/Index?noticeUID=CO1.NTC.5603527</t>
  </si>
  <si>
    <t>LA PRESENTE ORDEN TIENE POR OBJETO: 1. PRESTAR ASESORÍA Y APOYAR EN LA REVISIÓN DE LOS DOCUMENTOS PRECONTRACTUALES, CONTRACTUALES Y POSCONTRACTUALES QUE LE SEAN TRASLADADOS DE LOS PROCESOS DE CONTRATACIÓN ADELANTADOS POR UNIMAGDALENA. 2. APOYAR EN LA PROYECCIÓN Y REVISIÓN DE MINUTAS DE CONTRATOS, CONVENIOS, PROCESOS DE CONVOCATORIAS, TÉRMINOS DE REFERENCIA, ACTOS ADMINISTRATIVOS, ACTAS DE INICIO, SUSPENSIÓN, REINICIO, FINAL, TERMINACIÓN Y LIQUIDACIÓN. 3. PROYECTAR RESPUESTAS A LAS PETICIONES QUE LE SEAN TRASLADADAS, CON EL FIN QUE LAS MISMAS SE RESUELVAN DENTRO DE LOS PLAZOS Y/O TÉRMINOS ESTABLECIDOS EN LA LEY. 4. EMITIR LOS CONCEPTOS JURÍDICOS QUE LE HAYAN SIDO TRASLADADOS Y QUE TENGAN RELACIÓN CON EL ÁMBITO DE COMPETENCIA DEL GRUPO DE CONTRATACIÓN. 5. ASESORAR, APOYAR Y PARTICIPAR EN LOS PROCESOS DE EVALUACIÓN JURÍDICA DE LAS PROPUESTAS QUE SE LLEGAREN A PRESENTAR EN LOS DIFERENTES PROCESOS CONTRACTUALES QUE ADELANTE UNIMAGDALENA. 6. ASESORAR Y APOYAR EL PROCESO DE REVISIÓN DE GARANTÍAS CONTRACTUALES PARA APROBACIÓN POR PARTE DEL ORDENADOR DEL GASTO. 7. ASESORAR Y APOYAR EN LOS PROCESOS ADMINISTRATIVOS Y/O DECLARATORIAS DE INCUMPLIMIENTO QUE SE ADELANTEN POR PARTE DE LOS ORDENADORES DEL GASTO A LOS CONTRATISTAS. 8. APOYAR EN LA REVISIÓN DE LA INFORMACIÓN CONTRACTUAL CARGADA EN LAS PLATAFORMAS DEL SIA OBSERVA- AUDITORIA, SECOP I Y II, ASÍ COMO DE EXPEDIENTES CONTRACTUALES DE PROCESOS QUE HAYAN SIDO ADELANTADOS POR LOS DIFERENTES ORDENADORES DEL GASTO DELEGADOS.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</si>
  <si>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CO1.REQ.5713506</t>
  </si>
  <si>
    <t>OPSP-VAD-0295-2024</t>
  </si>
  <si>
    <t>https://community.secop.gov.co/Public/Tendering/OpportunityDetail/Index?noticeUID=CO1.NTC.5601868</t>
  </si>
  <si>
    <t>LA PRESENTE ORDEN TIENE POR OBJETO: 1. APOYAR EN LA REALIZACIÓN DE MOTION GRAPHICS PARA LAS PIEZAS AUDIOVISUALES.  2. APOYAR EN LA REALIZACIÓN DE INFOGRAFÍAS. 3. APOYAR EL DESARROLLO DE PROPUESTA CREATIVA PARA LOS MATERIALES GRÁFICOS Y AUDIOVISUALES DEL CETEP. 4. APOYAR EN LOS DIFERENTES PROGRAMAS PARA LA ELABORACIÓN DE GRÁFICOS EN LOS PROCESOS DE ACREDITACIÓN. 5. APOYAR EN LA ELABORACIÓN DE PIEZAS PUBLICITARIAS DEL CETEP. 6. APOYAR EN LA REALIZACIÓN DE INFOGRAFIAS EN BLOQUE 10. 7. APOYAR EN LA ELABORACIÓN DE CORTINILLAS Y ANIMACIONES PARA LOS MATERIALES AUDIOVISUALES DEL CETEP.  8. APOYAR EN EL DISEÑO DE INTERFACES GRÁFICAS DE DESARROLLOS TECNOLÓGICOS DEL CETEP."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</si>
  <si>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CO1.REQ.5712138</t>
  </si>
  <si>
    <t>OAG-VAD-0293-2024</t>
  </si>
  <si>
    <t>https://community.secop.gov.co/Public/Tendering/OpportunityDetail/Index?noticeUID=CO1.NTC.5600753</t>
  </si>
  <si>
    <t>LA PRESENTE ORDEN TIENE POR OBJETO: 1. APOYAR CON LA REVISIÓN EN LA PLATAFORMA DEL GEDOCO Y SIGEP II DE LOS DOCUMENTOS PRECONTRACTUALES NECESARIOS PARA LA ELABORACIÓN DE ÓRDENES DE SERVICIOS PROFESIONALES Y DE APOYO A LA GESTIÓN DE LA VICERRECTORÍA Y/O DIRECCIÓN ADMINISTRATIVA. 2. APOYAR EN EL CARGUE DE INFORMACIÓN PRECONTRACTUAL, CONTRACTUAL Y POSTCONTRACTUAL EN LAS PLATAFORMAS DEL SIAOBSERVA, SECOPII Y SIGEP II. 3. APOYAR EN LA REVISIÓN DE LA INFORMACIÓN CONTRACTUAL CARGADA EN LAS PLATAFORMAS DEL SIA OBSERVA AUDITORIA, SIGEP II, SECOP I Y II POR LOS DIFERENTES ORDENADORES DEL GASTO DELEGADOS. 4. APOYAR AL GRUPO INTERNO DE CONTRATACIÓN EN LA ELABORACIÓN DE LOS CERTIFICADOS CONTRACTUALES. 5. APOYAR EN EL PROCESO DE IMPLEMENTACIÓN DEL MÓDULO DE TRÁMITE DE CERTIFICACIONES DESVINCULACIONES CONTRACTUALES VIRTUALES EN LÍNEA. 6. APOYAR AL GRUPO INTERNO DE CONTRATACIÓN EN LA ACTUALIZACIÓN, AJUSTE Y MODIFICACIÓN DE LOS PROCEDIMIENTOS, GUÍAS, INSTRUCTIVOS Y FORMATOS DE LA GESTIÓN CONTRACTUAL EN LA PLATAFORMA ISOLUTION (COGUI +). 7. APOYAR AL GRUPO INTERNO DE CONTRATACIÓN EN LA RECOLECCIÓN DE LA INFORMACIÓN PARA LA PRESENTACIÓN DE INFORMES DE LOS INDICADORES DE GESTIÓN, PLAN ANTICORRUPCIÓN, PLAN DE RIESGOS DE CORRUPCIÓN, PLAN DE RIESGOS DE GESTIÓN, PLANES DE MEJORA, ENCUESTA DE SATISFACCIÓN, EVALUACIÓN A PROVEEDORES Y A SUPERVISORES. 8. APOYAR LA GENERACIÓN DE INFORMES DEL ESTADO DE CARGUE DE DOCUMENTOS EN LAS PLATAFORMAS: SIA OBSERVA AUDITORIA, SECOP I Y II, POR PARTE DE CADA UNO DE LOS ORDENADORES DEL GASTO DELEGADOS. 9. APOYAR AL GRUPO DE CONTRATACIÓN EN LA ORGANIZACIÓN DEL ARCHIVO DIGITAL DE LAS ORDENES DE SERVICIOS PROFESIONALES Y DE APOYO A LA GESTIÓN SUSCRITAS POR EL VICERRECTOR ADMINISTRATIVO Y/O EL DIRECTOR ADMINISTRATIVO. 10. APOYAR EN LA REVISIÓN DE LOS DOCUMENTOS PARA TRÁMITE DE LIQUIDACIÓN DE HONORARIOS DE LOS CONTRATISTAS POR PRESTACIÓN DE SERVICIOS PROFESIONALES Y DE APOYO A LA GESTIÓN DE LA VICERRECTORÍA ADMINISTRATIVA Y DIRECCIÓN ADMINISTRATIVA.11. APOYAR AL GRUPO INTERNO DE CONTRATACIÓN EN LA ELABORACIÓN DE LOS INFORMES PERIÓDICOS QUE SE REQUIERAN PARA PUBLICACIÓN EN LA PÁGINA WEB INSTITUCIONAL EN EL MICRO SITIO DE “TRANSPARENCIA Y ACCESO A LA INFORMACIÓN PÚBLICA”, ASÍ COMO LOS QUE REQUIERA LA CONTRALORÍA GENERAL DE LA REPÚBLICA Y DEL MAGDALENA CON RESPECTO A LAS ORDENES Y/O CONTRATOS QUE SUSCRIBA EL VICERRECTOR A DMINISTRATIVO Y EL DIRECTOR ADMINISTRATIVO. 12. APOYAR EN LA CREACIÓN DE MATERIAL AUDIOVISUAL E INFOGRAFÍAS REFERENTE SACADA UNO DE LOS PROCESOS Y/O PROCEDIMIENTOS A CARGO DEL AL GRUPO INTERNO DE CONTRATACIÓN.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</si>
  <si>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CO1.REQ.5711119</t>
  </si>
  <si>
    <t>OAG-VAD-0292-2024</t>
  </si>
  <si>
    <t>https://community.secop.gov.co/Public/Tendering/OpportunityDetail/Index?noticeUID=CO1.NTC.5600639</t>
  </si>
  <si>
    <t>LA PRESENTE ORDEN TIENE POR OBJETO: LA PRESTACIÓN DE SERVICIOS EN MARCO DE LOS CONVENIOS SUSCRITOS ENTRE LA AGENCIA DE DESARROLLO RURAL ADR Y LA UNIVERSIDAD DEL MAGDALENA PARA LA REALIZACIÓN DE LAS SIGUIENTES ACTIVIDADES: 1) COORDINAR LAS ACTIVIDADES DE PLANEACIÓN, PROGRAMACIÓN Y CONTROL DE LA GESTIÓN OPERATIVA DE LOS CONVENIOS SUSCRITOS POR LA UNIVERSIDAD DEL MAGDALENA Y LA AGENCIA DE DESARROLLO RURAL. 2) GARANTIZAR EL USO ADECUADO DE LOS RECURSOS FINANCIEROS PARA CUMPLIR CON LAS NECESIDAD OPERATIVAS, SERVICIOS TECNOLÓGICOS, MATERIALES E INSUMOS, GASTOS DE VIAJE Y ADICIONALES; DE ACUERDO A LAS NECESIDADES EN TÉRMINOS DE TIEMPO Y CANTIDAD REQUERIDO POR LOS COORDINADORES DEL CONVENIO. 3) ESTRUCTURAR LOS CRONOGRAMAS DE TRABAJO Y SEGUIMIENTO DE ACTIVIDADES A REALIZAR PARA EL CUMPLIMIENTO DE LOS INDICADORES. 4) REALIZAR INFORMES PREVIOS Y FINALES DE ACUERDO A LA METODOLOGÍA SOLICITADA POR LA AGENCIA DE DESARROLLO RURAL EN LOS TIEMPOS OPORTUNOS. 5) HACER SEGUIMIENTO A LOS COORDINADORES EN EL CARGUE DE LA INFORMACIÓN EN LA PLATAFORMA CORRESPONDIENTE CUMPLIENDO CON LA FICHA TÉCNICA. 6) ASISTIR A REUNIONES CUANDO SEA CONVOCADA. 7) APOYAR EN EL SEGUIMIENTO OPERATIVO DE LOS CONVENIOS.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</si>
  <si>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CO1.REQ.5709692</t>
  </si>
  <si>
    <t>OPSP-VAD-0291-2024</t>
  </si>
  <si>
    <t>https://community.secop.gov.co/Public/Tendering/OpportunityDetail/Index?noticeUID=CO1.NTC.5602682</t>
  </si>
  <si>
    <t>LA PRESENTE ORDEN TIENE POR OBJETO: LA PRESTACIÓN DE SERVICIOS EN MARCO DE LOS CONVENIOS SUSCRITOS ENTRE LA AGENCIA DE DESARROLLO RURAL ADR Y LA UNIVERSIDAD DEL MAGDALENA, PARA LA REALIZACIÓN DE LAS SIGUIENTES ACTIVIDADES: 1. REGISTRAR ORDENES DE SERVICIOS EN LAS PLATAFORMAS SISTEMA INTEGRAL DE AUDITORIAS SIA OBSERVA, SISTEMA ELECTRÓNICO PARA LA CONTRATACIÓN PÚBLICA- SECOP II Y SISTEMA DE INFORMACIÓN Y GESTIÓN DEL EMPLEO PÚBLICO SIGEP II. 2. REGISTRAR LOS PAGOS DE LAS ORDENES DE SERVICIOS EN LAS PLATAFORMAS SIA OBSERVA Y SECOP II. 3. ELABORAR Y ACTUALIZAR LA MATRIZ DE LOS PROCESOS CONTRACTUALES. 4. REALIZAR LA REVISIÓN Y CODIFICACIÓN DE SOPORTES CONTABLES. 5. VERIFICAR LOS REGISTROS SISTEMATIZADOS. 6. ARCHIVAR LA INFORMACIÓN EN EL MARCO DEL PROYECTO EN LOS MEDIOS TECNOLÓGICOS DESIGNADOS POR LA VICERRECTORÍA DE EXTENSIÓN Y PROYECCIÓN SOCIAL. 7. APOYAR LOS TRÁMITES DE CALIDAD Y PLANES DE MEJORAMIENTO DE LOS PROCESOS Y PROCEDIMIENTOS DE LA VICERRECTORÍA DE EXTENSIÓN Y PROYECCIÓN SOCIAL. 8. REALIZAR LA VERIFICACIÓN DE LA APLICACIÓN DE LOS PROCEDIMIENTOS PARA LA TOMA DE ACCIONES CORRECTIVAS, PREVENTIVAS Y DE MEJORA; Y DE AUDITORÍAS INTERNAS DE CALIDAD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</si>
  <si>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CO1.REQ.5712877</t>
  </si>
  <si>
    <t>OPSP-VAD-0290-2024</t>
  </si>
  <si>
    <t>https://community.secop.gov.co/Public/Tendering/OpportunityDetail/Index?noticeUID=CO1.NTC.5603041</t>
  </si>
  <si>
    <t>LA PRESENTE ORDEN TIENE POR OBJETO: 1) APOYAR EN LA RECOLECCIÓN DE INFORMACIÓN DOCUMENTAL PARA LA CONSTRUCCIÓN DEL DOCUMENTO DE AUTOEVALUACIÓN CON FINES DE ACREDITACIÓN INTERNACIONAL ABET POR CALIDAD DEL PROGRAMA DE INGENIERÍA PESQUERA. 2) APOYAR EN LA SISTEMATIZACIÓN DE INFORMACIÓN DOCUMENTAL PARA LA CONSTRUCCIÓN DEL DOCUMENTO DE AUTOEVALUACIÓN CON FINES DE ACREDITACIÓN INTERNACIONAL ABET POR CALIDAD DEL PROGRAMA DE INGENIERÍA PESQUERA. 3) APOYAR EN LA ORGANIZACIÓN, PLANIFICACIÓN DE REUNIONES CON RESPONSABLES DE LOS RESULTADOS DE APRENDIZAJE ABET DEL PROGRAMA DE INGENIERÍA PESQUERA 4) APOYAR EN LA REDACCIÓN DE LOS INFORMES POR FACTOR DE LA AUTOEVALUACIÓN CON FINES DE ACREDITACIÓN INTERNACIONAL POR ALTA CALIDAD DEL PROGRAMA DE INGENIERÍA PESQUERA. 5) APOYAR EN LA CONSTRUCCIÓN DE AYUDAS TECNOLÓGICAS, PRESENTACIONES, PLANTILLAS Y FORMATOS REQUERIDOS PARA EL PROCESO DE ASSESSMENT (EN INGLÉS Y ESPAÑOL) PARA AUTOEVALUACIÓN CON FINES DE ACREDITACIÓN INTERNACIONAL ABET POR CALIDAD DEL PROGRAMA DE INGENIERÍA PESQUERA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</si>
  <si>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CO1.REQ.5713124</t>
  </si>
  <si>
    <t>OPSP-VAD-0289-2024</t>
  </si>
  <si>
    <t>https://community.secop.gov.co/Public/Tendering/OpportunityDetail/Index?noticeUID=CO1.NTC.5603007</t>
  </si>
  <si>
    <t>LA PRESENTE ORDEN TIENE POR OBJETO: 1. ASESORAR LOS PROCESOS DE HABILITACIÓN DE ESCENARIOS DE PRÁCTICAS PROFESIONALES. 2. DISEÑAR Y ELABORAR DOCUMENTOS DE AUTOEVALUACIÓN PARA LA HABILITACIÓN ESCENARIOS DE PRÁCTICAS PROFESIONALES. 3. APOYAR EN LAS ACTIVIDADES DE RELACIÓN DOCENCIA SERVICIO DE LA FACULTAD CIENCIAS DE LA SALUD. 4. VELAR QUE LOS TRÁMITES RELACIONADOS CON ACTIVIDADES DE DOCENCIA SERVICIO SE REALICEN. 5. APOYAR EN LA CONSULTORÍA Y ELABORACIÓN DE PROTOCOLOS DE SISTEMA DE CALIDAD DE: CLÍNICA ODONTOLÓGICA, PROGRAMA DE ATENCIÓN PSICOLÓGICA (PAP), LABORATORIO CENTRO DE BIOLOGÍA MOLECULAR Y TOMA DE MUESTRAS. 6. ASESORAR Y APOYAR LOS PROCESOS DE CALIDAD DE CLÍNICA ODONTOLÓGICA, PROGRAMA DE ATENCIÓN PSICOLÓGICA PAP, CENTRO DE BIOLOGÍA MOLECULAR Y DE GENÉTICA, LABORATORIO DE TOMA DE MUESTRA, SERVICIOS DE SALUD DE BIENESTAR UNIVERSITARIO. 7. ELABORAR MANUALES, PROTOCOLOS DERIVADOS DE LOS PROCESOS DE AUTOEVALUACIÓN Y AUDITORIA EN SERVICIOS DE SALUD. 8. APOYAR EN LA ACTUALIZACIÓN DE PROTOCOLOS, FLUJOGRAMAS DE LAS DEPENDENCIAS CON SERVICIOS DE SALUD HABILITADOS.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</si>
  <si>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CO1.REQ.5712929</t>
  </si>
  <si>
    <t>OPSP-VAD-0288-2024</t>
  </si>
  <si>
    <t>https://community.secop.gov.co/Public/Tendering/OpportunityDetail/Index?noticeUID=CO1.NTC.5602362</t>
  </si>
  <si>
    <t>LA PRESENTE ORDEN TIENE POR OBJETO: PRESTACIÓN DE SERVICIOS PROFESIONALES COMO ABOGADA, PARA LA REALIZACIÓN DE LAS SIGUIENTES ACTIVIDADES, ENMARCADAS EN EL DESARROLLO DE LOS PROYECTOS DERIVADOS DE LAS DIFERENTES CONVOCATORIAS PÚBLICAS, ABIERTAS Y COMPETITIVAS FINANCIADAS CON RECURSOS DEL FONDO DE CIENCIA, TECNOLOGÍA E INNOVACIÓN Y EL SISTEMA GENERAL DE REGALÍAS, EN LOS CUALES LA UNIVERSIDAD DEL MAGDALENA HA SIDO DESIGNADA COMO EJECUTORA: 1) APOYAR EN LA REVISIÓN Y/O PROYECCIÓN DE ESTUDIOS Y DOCUMENTOS PREVIOS QUE SE DERIVEN DE LOS DIFERENTES PROCESOS QUE ADELANTE LA UNIVERSIDAD PARA LA EJECUCIÓN DE LOS PROYECTOS. 2) BRINDAR ASESORÍA Y ACOMPAÑAMIENTO JURÍDICO A LOS DISTINTOS PROCESOS ENMARCADOS EN EL DESARROLLO DE ACTIVIDADES ADMINISTRATIVAS DE LOS PROYECTOS. 3) APOYAR A LA VICERRECTORÍA ADMINISTRATIVA EN RELACIÓN CON LOS PROCESOS PRECONTRACTUALES, CONTRACTUALES Y POS CONTRACTUALES DE LOS PROYECTOS. 4) ELABORAR MINUTAS DE ÓRDENES Y/O CONTRATOS, CONVENIOS Y DEMÁS ACTAS QUE SE REQUIERAN EN EJECUCIÓN DE LOS PROYECTOS. 5) APOYAR EN LA PROYECCIÓN DE RESPUESTAS A LOS DIFERENTES REQUERIMIENTOS O SOLICITUDES QUE SEAN REMITIDAS A LA VICERRECTORÍA ADMINISTRATIVA POR EL MINISTERIO DE CIENCIAS, TECNOLOGÍAS E INNOVACIÓN, EL MINISTERIO DE HACIENDA Y CRÉDITO PÚBLICO, EL DEPARTAMENTO NACIONAL DE PLANEACIÓN O CUALQUIER OTRA ENTIDAD. 6) BRINDAR ORIENTACIÓN JURÍDICA EN MATERIA CONTRACTUAL A LOS DIRECTORES DE LOS DIFERENTES PROYECTOS EN LOS CUALES LA UNIVERSIDAD DEL MAGDALENA HA SIDO DESIGNADA COMO EJECUTORA. 7) REVISAR LAS PÓLIZAS QUE AMPARAN LA EJECUCIÓN DE LAS DIFERENTES ÓRDENES O CONTRATOS SUSCRITOS POR EL VICERRECTOR ADMINISTRATIVO. 8) CUMPLIR CON LOS PROCEDIMIENTOS DEL PROCESO GESTIÓN DE CONTRATACIÓN Y GESTIÓN JURÍDICA DEL SISTEMA DE GESTIÓN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</si>
  <si>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CO1.REQ.5712614</t>
  </si>
  <si>
    <t>OPSP-VAD-0287-2024</t>
  </si>
  <si>
    <t>https://community.secop.gov.co/Public/Tendering/OpportunityDetail/Index?noticeUID=CO1.NTC.5601776</t>
  </si>
  <si>
    <t>LA PRESENTE ORDEN TIENE POR OBJETO: LA PRESTACIÓN DE SERVICIOS EN MARCO DE LOS CONVENIOS SUSCRITOS ENTRE LA AGENCIA DE DESARROLLO RURAL ADR Y LA UNIVERSIDAD DEL MAGDALENA PARA LA REALIZACIÓN DE LAS SIGUIENTES ACTIVIDADES: 1) REALIZAR LA REVISIÓN JURÍDICA A LAS ÓRDENES Y/O CONTRATOS ADSCRITOS EN EL CONVENIO. 2) PRESTAR ASESORÍA JURÍDICA Y RESOLVER CONSULTAS DE TIPO JURÍDICO SOBRE LA EJECUCIÓN DE LOS CONVENIOS DE CONFORMIDAD CON LA NORMATIVIDAD VIGENTE. 3) PRESTAR ASESORÍA JURÍDICA CONTRACTUAL EN LOS PROCESOS DE LICITACIÓN Y/O CONVOCATORIAS EN LOS QUE SEA REQUERIDO. 4) PROYECTAR MINUTAS DE CONTRATOS QUE REQUIERA EN EL MARCO DE LA EJECUCIÓN DE LOS CONVENIOS . 5) PROYECTAR RESPUESTAS A LAS CONSULTAS, PETICIONES, QUEJAS Y RECLAMOS QUE SE GENEREN EN EL MARCO DE LA EJECUCIÓN DE LOS CONVENIOS SUSCRITOS CON LA ADR TOMANDO EN CONSIDERACIÓN LOS TÉRMINOS DE LA LEY Y LOS PROCEDIMIENTOS INTERNOS ESTABLECIDOS. 6) REVISAR PÓLIZAS PARA SU RESPECTIVA APROBACIÓN. 7) ELABORAR LOS CONCEPTOS JURÍDICOS QUE SEAN SOLICITADOS POR LA VICERRECTORÍA ADMINISTRATIVA Y/O POR LA OFICINA ASESORA JURÍDICA DE LA UNIVERSIDAD O VICERRECTORIA DE EXTENSIÓN Y PROYECCIÓN SOCIAL . 8) REALIZAR LAS RESOLUCIONES DE APOYO DE MOVILIDAD, O LAS QUE SEAN REQUERIDAS DENTRO DEL MARCO DE LA EJECUCIÓN DE LOS CONVENIOS.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</si>
  <si>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CO1.REQ.5712401</t>
  </si>
  <si>
    <t>OPSP-VAD-0286-2024</t>
  </si>
  <si>
    <t>https://community.secop.gov.co/Public/Tendering/OpportunityDetail/Index?noticeUID=CO1.NTC.5602007</t>
  </si>
  <si>
    <t>HAILY MARÍA LARA LÓPEZ</t>
  </si>
  <si>
    <t>LA PRESENTE ORDEN TIENE POR OBJETO: LA PRESTACIÓN DE SERVICIOS EN MARCO DE LOS CONVENIOS SUSCRITOS ENTRE LA AGENCIA DE DESARROLLO RURAL ADR Y LA UNIVERSIDAD DEL MAGDALENA, PARA LA REALIZACIÓN DE LAS SIGUIENTES ACTIVIDADES: 1.GESTIONAR CUENTAS DE COBRO Y SEGUIMIENTO A LOS DESEMBOLSOS Y PAGOS. 2. LIQUIDAR LOS VIÁTICOS Y APOYOS ECONÓMICOS QUE RESULTEN DE LOS CONVENIOS INTERADMINISTRATIVOS. 3. REALIZAR SEGUIMIENTO A LA LEGALIZACIÓN DEL PAGO DE HONORARIOS Y MOVILIDAD. 4. REALIZAR LOS INFORMES FINANCIEROS QUE SEAN REQUERIDOS Y ENTREGARLOS DE FORMA OPORTUNA Y CON CALIDAD. 5. ENTREGAR SOPORTES DE NÓMINA AL GRUPO DE PLATAFORMAS PARA EL RESPECTIVO CARGUE EN LAS PLATAFORMAS CORRESPONDIENTES. 5. ENTREGAR DE LOS DOCUMENTOS GENERADOS EN LOS CONVENIOS, AL ARCHIVO CENTRAL DE LA VICERRECTORA DE EXTENSIÓN Y PROYECCIÓN SOCIAL, PARA SU RESPECTIVA REVISIÓN, FOLIATURA Y ARCHIVO, SEGÚN LAS NORMAS DE GESTIÓN DOCUMENTAL. 6. APOYAR EN LA REVISIÓN, VALIDACIÓN DE INFORMES PARA PAGO DE PERSONAL CONTRATO EN EL MARCO DE LOS CONVENIOS DE 2023. 7. REVISAR ÓRDENES DE PAGO EN LA PLATAFORMA DE SINAP.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</si>
  <si>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CO1.REQ.5712015</t>
  </si>
  <si>
    <t>OPSP-VAD-0285-2024</t>
  </si>
  <si>
    <t>https://community.secop.gov.co/Public/Tendering/OpportunityDetail/Index?noticeUID=CO1.NTC.5601408</t>
  </si>
  <si>
    <t>LA PRESENTE ORDEN TIENE POR OBJETO: LA PRESTACIÓN DE SERVICIOS EN MARCO DE LOS CONVENIOS SUSCRITOS ENTRE LA AGENCIA DE DESARROLLO RURAL ADR Y LA UNIVERSIDAD DEL MAGDALENA, PARA LA REALIZACIÓN DE LAS SIGUIENTES ACTIVIDADES: 1. REGISTRAR ORDENES DE SERVICIOS EN LAS PLATAFORMAS SISTEMA INTEGRAL DE AUDITORIAS SIA OBSERVA, SISTEMA ELECTRÓNICO PARA LA CONTRATACIÓN PÚBLICA- SECOP II Y SISTEMA DE INFORMACIÓN Y GESTIÓN DEL EMPLEO PÚBLICO SIGEP II. 2. REGISTRAR LOS PAGOS DE LAS ORDENES DE SERVICIOS EN LAS PLATAFORMAS SIA OBSERVA Y SECOP II. 3. ELABORAR Y ACTUALIZAR LA MATRIZ DE LOS PROCESOS CONTRACTUALES. 4. REALIZAR LA REVISIÓN Y CODIFICACIÓN DE SOPORTES CONTABLES. 5. VERIFICAR LOS REGISTROS SISTEMATIZADOS. 6. ARCHIVAR LA INFORMACIÓN EN EL MARCO DE LOS CONVENIOS SUSCRITOS ENTRE LA UNIVERSIDAD DEL MAGDALENA Y LA AGENCIA DE DESARROLLO RURAL EN LOS MEDIOS TECNOLÓGICOS DESIGNADOS POR LA VICERRECTORÍA DE EXTENSIÓN Y PROYECCIÓN SOCIAL. 7.RENDIR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</si>
  <si>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CO1.REQ.5711553</t>
  </si>
  <si>
    <t>OPSP-VAD-0284-2024</t>
  </si>
  <si>
    <t>https://community.secop.gov.co/Public/Tendering/OpportunityDetail/Index?noticeUID=CO1.NTC.5600971</t>
  </si>
  <si>
    <t>LA PRESENTE ORDEN TIENE POR OBJETO: LA PRESTACIÓN DE SERVICIOS EN MARCO DE LOS CONVENIOS SUSCRITOS ENTRE LA AGENCIA DE DESARROLLO RURAL ADR Y LA UNIVERSIDAD DEL MAGDALENA, PARA LA REALIZACIÓN DE LAS SIGUIENTES ACTIVIDADES: 1. REGISTRAR ORDENES DE SERVICIOS EN LAS PLATAFORMAS SISTEMA INTEGRAL DE AUDITORIAS SIA OBSERVA, SISTEMA ELECTRÓNICO PARA LA CONTRATACIÓN PÚBLICA - SECOP II Y SISTEMA DE INFORMACIÓN Y GESTIÓN DEL EMPLEO PÚBLICO SIGEP II. 2. REGISTRAR LOS PAGOS DE LAS ORDENES DE SERVICIOS EN LAS PLATAFORMAS SIA OBSERVA Y SECOP II. 3. ELABORAR Y ACTUALIZAR LA MATRIZ DE LOS PROCESOS CONTRACTUALES. 4. REALIZAR LA REVISIÓN Y CODIFICACIÓN DE SOPORTES CONTABLES. 5. VERIFICAR LOS REGISTROS SISTEMATIZADOS. 6. ARCHIVAR LA INFORMACIÓN EN EL MARCO DE LOS CONVENIOS SUSCRITOS ENTRE LA UNIVERSIDAD DEL MAGDALENA Y LA AGENCIA DE DESARROLLO RURAL EN LOS MEDIOS TECNOLÓGICOS DESIGNADOS POR LA VICERRECTORÍA DE EXTENSIÓN Y PROYECCIÓN SOCIAL.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</si>
  <si>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CO1.REQ.5710694</t>
  </si>
  <si>
    <t>OAG-VAD-0283-2024</t>
  </si>
  <si>
    <t>https://community.secop.gov.co/Public/Tendering/OpportunityDetail/Index?noticeUID=CO1.NTC.5547833</t>
  </si>
  <si>
    <t>LA PRESENTE ORDEN TIENE POR OBJETO: 1. APOYAR  EN LA ATENCIÓN A LOS USUARIOS A TRAVÉS DE LOS DISTINTOS CANALES DISPONIBLES. 2. APOYAR EN LA ORGANIZACIÓN Y DIGITALIZACIÓN DE ARCHIVO DE GESTIÓN DE LA SECRETARÍA GENERAL, DE ACUERDO CON LOS PROCEDIMIENTOS Y DIRECTRICES INSTITUCIONALES. 3. APOYAR EN LA RECEPCIÓN Y ACTUALIZACIÓN DE LA BASE DE DATOS DE SOLICITUDES RECIBIDAS Y ENVIADAS.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</si>
  <si>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CO1.REQ.5656718</t>
  </si>
  <si>
    <t>OAG-VAD-0281-2024</t>
  </si>
  <si>
    <t>https://community.secop.gov.co/Public/Tendering/OpportunityDetail/Index?noticeUID=CO1.NTC.5547465</t>
  </si>
  <si>
    <t>LA PRESENTE ORDEN TIENE POR OBJETO: SERVICIOS PROFESIONALES COMO DIRECTORA ADMINISTRATIVA Y FINANCIERA DE LOS PROYECTOS: BPIN 2020000100036 DENOMINADO "IMPLEMENTACIÓN DE SISTEMAS PRODUCTIVOS EN LA PISCICULTURA MARINA DEL RÓBALO PARA EL FOMENTO DE SU PRODUCCIÓN EN EL DEPARTAMENTO DEL MAGDALENA", BPIN 2019000100064 DENOMINADO "FORTALECIMIENTO DE HABILIDADES Y COMPETENCIAS COMUNICATIVAS, INVESTIGATIVAS Y TECNOLÓGICAS ALREDEDOR DE LA MEMORIA HISTÓRICA Y CULTURAL EN NIÑOS, ADOLESCENTES Y JÓVENES DEL DEPARTAMENTO DEL CESAR" , DESARROLLANDO LAS SIGUIENTES ACTIVIDADES: 1. APOYAR LA GESTIÓN OPERATIVA E INTEGRAL DEL PROYECTO EN RELACIÓN CON LA PLANIFICACIÓN, IMPLEMENTACIÓN Y SEGUIMIENTO A LOS PLANES Y CRONOGRAMAS APROBADOS. 2. APOYAR EN EL DISEÑO E IMPLEMENTAR LOS INSTRUMENTOS REQUERIDOS PARA LA EJECUCIÓN DEL PROYECTO. 3. ALINEAR EN CONJUNTO CON EL LÍDER CIENTÍFICO DEL PROYECTO LAS ESTRATEGIAS PROPUESTAS PARA LA IMPLEMENTACIÓN DE LA RUTA METODOLÓGICAS DE LAS ACTIVIDADES DEL PROYECTO DE CTEL CON LOS MÉTODOS DE PLANIFICACIÓN DE LOS PROYECTOS DE INVERSIÓN PÚBLICA. 4. APOYAR LA COORDINACIÓN LA ARTICULACIÓN DE LOS RECURSOS TÉCNICOS TECNOLÓGICOS Y LOGÍSTICOS EN CONJUNTO CON EL LÍDER CIENTÍFICO DEL PROYECTO Y LAS DIFERENTES DEPENDENCIAS, CON LA ESTRATEGIA DE ADMINISTRACIÓN ADECUADA PARA EL DESARROLLO DE LAS ACTIVIDADES DEL PROYECTO. 5. ORIENTAR LOS LINEAMIENTOS DE PLANIFICACIÓN DEL PROYECTO Y PRESENTACIÓN DE INFORMES TÉCNICOS EN ARTICULACIÓN CON EL LÍDER CIENTÍFICO DEL PROYECTO. 6. APOYAR EN LA ELABORACIÓN DE INFORMES DE SEGUIMIENTO Y AVANCES DEL PROYECTO Y PRESENTARLOS ANTE LAS INSTANCIAS DE SUPERVISIÓN DEL PROYECTO 7. APOYAR EN EL SEGUIMIENTO DEL PROYECTO EN LA PLATAFORMA DEL GESPROY.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</si>
  <si>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CO1.REQ.5656525</t>
  </si>
  <si>
    <t>OPSP-VAD-0279-2024</t>
  </si>
  <si>
    <t>https://community.secop.gov.co/Public/Tendering/OpportunityDetail/Index?noticeUID=CO1.NTC.5547079</t>
  </si>
  <si>
    <t>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PROYECTAR ACUERDOS SUPERIORES, ACUERDOS ACADÉMICOS Y DEMÁS ACTOS ADMINISTRATIVOS QUE LE SEAN ASIGNADOS.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</si>
  <si>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CO1.REQ.5656109</t>
  </si>
  <si>
    <t>OPSP-VAD-0278-2024</t>
  </si>
  <si>
    <t>https://community.secop.gov.co/Public/Tendering/OpportunityDetail/Index?noticeUID=CO1.NTC.5547020</t>
  </si>
  <si>
    <t>LA PRESENTE ORDEN TIENE POR OBJETO: 1. APOYAR EN LA ORGANIZACIÓN Y PREPARACIÓN DE LOS LABORATORIOS PARA LAS PRÁCTICAS Y SERVICIOS REQUERIDOS EN EL MISMO, DE CONFORMIDAD CON LA PROGRAMACIÓN ESTABLECIDA. 2. APOYAR ACTIVIDADES LAS SIGUIENTES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APLICAR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</si>
  <si>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CO1.REQ.5655647</t>
  </si>
  <si>
    <t>OPSP-VAD-0277-2024</t>
  </si>
  <si>
    <t>https://community.secop.gov.co/Public/Tendering/OpportunityDetail/Index?noticeUID=CO1.NTC.5546477</t>
  </si>
  <si>
    <t>LA PRESENTE ORDEN TIENE POR OBJETO: 1. APOYAR LA PLANEACIÓN, EJECUCIÓN Y SEGUIMIENTO DE LAS ACTIVIDADES ACADÉMICO- ADMINISTRATIVAS Y PROYECTOS DEL PROGRAMA. 2. APOYAR EN LA ELABORACIÓN DE COMUNICACIONES, ACTOS ADMINISTRATIVOS, DOCUMENTOS E INFORMES DE GESTIÓN. 3. APOYAR EN LA PROYECCIÓN, DESARROLLO, RECOMENDACIÓN Y EJECUCIÓN DE ACCIONES QUE PERMITAN MEJORAR LA GESTIÓN DE LOS SERVICIOS A CARGO DEL PROGRAMA. 4. APOYAR EN LOS PROCESOS DE REGISTRO, ANÁLISIS Y PROCESAMIENTO DE BASES DE DATOS Y ESTADÍSTICAS DEL PROGRAMA. 5. APOYAR EN LOS PROCESOS CONTRACTUALES A CARGO DE LA DEPENDENCIA Y LOS INSTITUCIONALES QUE REQUIERAN SU APOYO. 6. APOYAR EN LA UTILIZACIÓN, ACTUALIZACIÓN Y PROTECCIÓN DE LOS REGISTROS EN LOS SISTEMAS DE INFORMACIÓN ASOCIADOS A SUS ACTIVIDADES. 7. APOYAR EN LA ADMINISTRACIÓN Y VERIFICACIÓN DEL CUMPLIMIENTO DE LOS PROCEDIMIENTOS, PROTOCOLOS, GUÍAS Y AGENDAS DISEÑADOS PARA EL ÓPTIMO FUNCIONAMIENTO DEL PROGRAMA. 8. APOYAR EN LA PROYECCIÓN, RADICACIÓN Y GESTIÓN DE LAS COMUNICACIONES INTERNAS Y EXTERNAS DEL PROGRAMA. 9. APOYAR EN LA ACTUALIZACIÓN DEL ARCHIVO DE GESTIÓN DEL PROGRAMA Y VELAR POR SU ADECUADO USO Y CONSERVACIÓN, CUMPLIENDO CON LAS NORMAS Y PROCEDIMIENTOS DISPUESTOS PARA TAL FIN. 10. APOYAR EN LA ADMINISTRACIÓN Y ACTUALIZACIÓN DEL INVENTARIO DE BIENES, MATERIALES E INSUMOS DE LA DEPENDENCIA, VERIFICANDO SU EFICIENTE Y ADECUADO USO, ASÍ COMO ELABORAR Y PRESENTAR LOS INFORMES RESPECTIVOS. 11. APOYAR EN EL DISEÑO Y MEDICIÓN DE INDICADORES DE GESTIÓN DEL ÁREA DE SU COMPETENCIA. 12. APOYAR LA ELABORACIÓN Y PRESENTACIÓN DE RESULTADOS DE LA GESTIÓN DEL PROGRAMA. 13. APOYAR EN LA ADECUADA Y OPORTUNA, ATENCIÓN AL USUARIO, EN LA PRESTACIÓN DE SERVICIOS. 14. INFORMAR OPORTUNAMENTE SOBRE SITUACIONES QUE AFECTEN EL DESARROLLO DE LAS ACTIVIDADES DEL PROGRAMA. 15. APOYAR EN LA ATENCIÓN OPORTUNA Y ADECUADA DE LAS PETICIONES, QUEJAS, RECLAMOS Y SUGERENCIAS, RELACIONADAS CON LOS SERVICIOS DEL PROGRAMA. 16. APOYAR EL CUMPLIMIENTO DE LAS NORMAS Y PROTOCOLOS DEL PLAN INSTITUCIONAL DE GESTIÓN AMBIENTAL – PIGA. 17. APOYAR EL CUMPLIMIENTO DE LAS RESPONSABILIDADES Y COMPETENCIAS ESTABLECIDAS EN LOS SISTEMAS DE GESTIÓN INTEGRAL Y EL MODELO ESTÁNDAR DE CONTROL INTERNO. 18. APOYAR EL CUMPLIMIENTO DE LAS ACTIVIDADES Y RESPONSABILIDADES ESTABLECIDAS EN LAS LEYES QUE ENMARCAN EL SISTEMA DE GESTIÓN DE SEGURIDAD Y SALUD EN EL TRABAJO.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</si>
  <si>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CO1.REQ.5655445</t>
  </si>
  <si>
    <t>OPSP-VAD-0276-2024</t>
  </si>
  <si>
    <t>https://community.secop.gov.co/Public/Tendering/OpportunityDetail/Index?noticeUID=CO1.NTC.5547760</t>
  </si>
  <si>
    <t>HUGO ALEXANDER AMADOR JIMÉNEZ</t>
  </si>
  <si>
    <t>LA PRESENTE ORDEN TIENE POR OBJETO: 1. APOYAR EN LA ATENCIÓN ESTUDIANTES Y DOCENTES DEL PROGRAMA. 2. APOYAR LA REALIZACIÓN DE LAS HOMOLOGACIONES DE TRANSFERENCIAS, SIMULTANEIDADES, TRASLADOS, INGRESO DE OTRO TÍTULO DE PREGRADOS, INGRESO POR RECONOCIMIENTO DE COMPETENCIAS. 3. APOYAR EN LA COORDINACION DEL CONVENIO ENTRE EL INFOTEP Y LA UNIVERSIDAD (REVISIÓN DE LAS SOLICITUDES, ESTUDIOS DE RECONOCIMIENTO, APLICACIÓN DE INSTRUMENTOS DE VALIDACIÓN). 4. APOYAR A LA COORDINACION EN LA ASIGNACIÓN DE ESPACIOS FÍSICOS DE LAS SESIONES DE PREGRADO CON EL GRUPO DE RECURSOS EDUCATIVOS. 5. APOYAR EN LA ORGANIZACIÓN DE EVENTOS ACADÉMICOS DEL PROGRAMA Y DEL CONSULTORIO EMPRESARIAL Y CONTABLE. 6. APOYAR A LA DIRECCIÓN DE PROGRAMA EN LA GENERACIÓN DE INFORMES. 7. APOYAR EN LA RESPUESTA A LAS SOLICITUDES DE LOS ESTUDIANTES, DOCENTES, Y DEPENDENCIAS DE LA UNIVERSIDAD. 8. APOYAR EN LA CONSTRUCCIÓN DE DOCUMENTOS, EN LA RECOLECCIÓN DE LAS ESTADÍSTICA E INFORMACIÓN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</si>
  <si>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CO1.REQ.5656539</t>
  </si>
  <si>
    <t>OPSP-VAD-0275-2024</t>
  </si>
  <si>
    <t>https://community.secop.gov.co/Public/Tendering/OpportunityDetail/Index?noticeUID=CO1.NTC.5547977</t>
  </si>
  <si>
    <t>LA PRESENTE ORDEN TIENE POR OBJETO: 1. APOYAR EN LA ATENCIÓN A LOS DISTINTOS USUARIOS A TRAVÉS DE LOS CANALES DISPONIBLES. 2. APOYAR EN EL RECIBO Y SEGUIMIENTO A CORRESPONDENCIA INTERNAS RECIBIDAS Y ENVIADAS FÍSICAS Y DIGITALES, EXTERNAS RECIBIDAS Y ENVIADAS. 3. APOYAR EN LA RESPUESTA OPORTUNA A SOLICITUDES PRESENTADAS A LA DEPENDENCIA. 4. APOYAR EN LA ACTUALIZACIÓN DE LA BASE DE DATOS DE CORRESPONDENCIA TRAMITADA. 5. APOYAR EN LA ORGANIZACIÓN DE ARCHIVOS PARA TRANSFERENCIA DOCUMENTAL DE LA VIGENCIA ESPECIFICADA. 6. APOYAR LA LOGÍSTICA DE LOS EVENTOS ORGANIZADOS POR LA DEPENDENCIA. 7. APOYAR EN LA CREACIÓN DE PROCEDIMIENTOS A TRÁMITES ADMINISTRATIVOS INTERNOS.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</si>
  <si>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CO1.REQ.5656867</t>
  </si>
  <si>
    <t>OAG-VAD-0274-2024</t>
  </si>
  <si>
    <t>https://community.secop.gov.co/Public/Tendering/OpportunityDetail/Index?noticeUID=CO1.NTC.5547181</t>
  </si>
  <si>
    <t>LA PRESENTE ORDEN TIENE POR OBJETO: 1. APOYAR EN EL DISEÑO Y ASIGNACIÓN DE ÁREAS, PREPARACIÓN DE LOTES DE PRÁCTICAS, ENSAYOS Y PARCELAS EXPERIMENTALES EN LOS PROYECTOS AGRÍCOLAS. 2. APOYAR EN LA REALIZACIÓN Y RELACIÓN DE INFORMACIÓN DE CAMPO EN PROYECTOS AGRÍCOLAS Y PRODUCTIVOS, PRÁCTICAS ACADÉMICAS EN LA GRANJA EXPERIMENTAL. 3. APOYAR EN MUESTREOS DE LOS ENSAYOS DE LAS PARCELAS EXPERIMENTALES Y DATOS ESTADÍSTICOS. 4. APOYAR EN LA ELABORACIÓN Y SUPERVISIÓN DEL MANUAL DE PROCEDIMIENTO DE LAS UNIDADES EXPERIMENTALES AGRÍCOLAS. 5. APOYAR EN LA ELABORACIÓN, ACTUALIZACIÓN Y DILIGENCIAMIENTO DEL FORMATO DE HERRAMIENTAS, INSUMOS. 6. APOYO EN LA EJECUCIÓN DE LOS PROYECTOS AGRÍCOLAS. 7. APOYAR EN LOS REQUERIMIENTOS TÉCNICOS EXPERIMENTALES. 8. APOYAR EN LOS PROCESOS DE IMPLEMENTACIÓN DE LOS CURSOS LIBRES EN LA GRANJA EXPERIMENTAL 9. APOYAR Y FACILITAR LA ASIGNACIÓN DE LOTES DE PRÁCTICAS E INSTALACIONES A LOS DOCENTES, ESTUDIANTES Y DEMÁS PERSONAL QUE NECESITE HACER USO DE ELLA PARA PROYECTOS, TESIS Y ENSAYOS AGRÍCOLAS. 10. APOYAR EN ELABORACIÓN DE INFORMES PERIÓDICOS SOBRE LOS AVANCES EN LA TOMA DE INFORMACIÓN DE CAMPO EN PROYECTOS AGRÍCOLAS PRODUCTIVOS Y PRÁCTICAS ACADÉMICAS EN LA GRANJA EXPERIMENTAL. 11. APOYAR EN EL DILIGENCIAMIENTO, SUPERVISIÓN DE LAS LABORES Y TAREAS DE CAMPO.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</si>
  <si>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CO1.REQ.5656089</t>
  </si>
  <si>
    <t>OPSP-VAD-0273-2024</t>
  </si>
  <si>
    <t>https://community.secop.gov.co/Public/Tendering/OpportunityDetail/Index?noticeUID=CO1.NTC.5547055</t>
  </si>
  <si>
    <t>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TALES COMO: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LA APLICACIÓN DE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</si>
  <si>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CO1.REQ.5655668</t>
  </si>
  <si>
    <t>OPSP-VAD-0272-2024</t>
  </si>
  <si>
    <t>https://community.secop.gov.co/Public/Tendering/OpportunityDetail/Index?noticeUID=CO1.NTC.5546801</t>
  </si>
  <si>
    <t>RICARDO ALFONSO CAMPO REDONDON</t>
  </si>
  <si>
    <t>LA PRESENTE ORDEN TIENE POR OBJETO: 1. ASESORAR EN LOS PROCEDIMIENTOS Y ACTIVIDADES DE GESTIÓN FINANCIERA, DE ACUERDO CON LAS DIRECTRICES TRAZADAS POR EL DIRECTOR FINANCIERO. 2. ASESORAR EN LAS ACTIVIDADES DE SEGUIMIENTO, CONSOLIDACIÓN Y PRESENTACIÓN DE INFORMES SOBRE EL RESULTADO DE LA GESTIÓN PRESUPUESTAL, DE TESORERÍA Y CONTABLE. 3. PROPONER REFORMAS A LOS PROCEDIMIENTOS DEL PROCESO FINANCIERO, CON MIRAS A OPTIMIZAR LA UTILIZACIÓN DE RECURSOS DISPONIBLES. 4 APOYAR A LA DIRECCCIÓN FINANCIERA DE LA UNIVERSIDAD DEL MAGDALENA EN LOS PROCESOS QUE LE SON INHERENTES EN LE EJECUCIÓN DEL CONVENIO INTERADMINISTRATIVO 005 DE 2017, SUSCRITO ENTRE LA UNIVERSIDAD DEL MAGDALENA Y LA GOBERNACIÓN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</si>
  <si>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CO1.REQ.5655193</t>
  </si>
  <si>
    <t>OPSP-VAD-0271-2024</t>
  </si>
  <si>
    <t>https://community.secop.gov.co/Public/Tendering/OpportunityDetail/Index?noticeUID=CO1.NTC.5546531</t>
  </si>
  <si>
    <t>LA PRESENTE ORDEN TIENE POR OBJETO: SERVICIOS PROFESIONALES COMO APOYO A LA DIRECCIÓN DEL PROYECTO CAMBIO CLIMATICO ADEMÁS, LAS SIGUIENTES ACTIVIDADES: 1. REALIZAR LA GESTIÓN OPERATIVA E INTEGRAL DEL PROYECTO EN RELACIÓN CON LA PLANIFICACIÓN, IMPLEMENTACIÓN Y SEGUIMIENTO A LOS PLANES Y CRONOGRAMAS APROBADOS. 2. ALINEAR EN CONJUNTO CON EL LÍDER CIENTÍFICO DEL PROYECTO, LAS ESTRATEGIAS PROPUESTAS PARA LA IMPLEMENTACIÓN DE LAS RUTAS METODOLÓGICAS DE LAS ACTIVIDADES, CON LOS MÉTODOS DE PLANIFICACIÓN. 3. COORDINAR LA ARTICULACIÓN DE LOS RECURSOS TÉCNICOS TECNOLÓGICOS Y LOGÍSTICOS EN CONJUNTO CON EL LÍDER CIENTÍFICO DE LOS PROYECTOS Y LAS DIFERENTES DEPENDENCIAS, CON LA ESTRATEGIA DE ADMINISTRACIÓN ADECUADA PARA EL DESARROLLO DE LAS ACTIVIDADES DE LOS PROYECTOS. 4. ASESORAR Y APOYAR EN LA REVISIÓN, VERIFICACIÓN Y COMPROBACIÓN DE LA DOCUMENTACIÓN TÉCNICA, PRESUPUESTOS, ESTUDIOS DE MERCADO QUE SE HAYAN REALIZADO EN LAS CONVOCATORIAS DE PROYECTOS DE INVESTIGACIÓN QUE SE PRETENDAN FINANCIAR CON RECURSOS DEL SISTEMA GENERAL DE REGALÍAS (SGR) PARA LA UNIVERSIDAD DEL MAGDALENA. 5. APOYAR EN LOS RESPECTIVOS PROCESOS DE VERIFICACIÓN DE REQUISITOS PREVIOS AL INICIO DE LA EJECUCIÓN DE LOS PROYECTOS QUE SE FINANCIEN CON RECURSOS DEL SISTEMA GENERAL DE REGALÍAS (SGR). 6. REVISAR Y VERIFICAR AJUSTES QUE SE HUBIESEN REALIZADO A LOS PROYECTOS QUE SE ENCUENTRAN EN EJECUCIÓN COFINANCIADOS CON RECURSOS DEL SISTEMA GENERAL DE REGALÍAS Y LA UNIVERSIDAD DEL MAGDALENA. 7. APOYAR EN LA PROYECCIÓN DENTRO DE LOS TÉRMINOS LEGALES, RESPUESTAS A CONSULTAS, SOLICITUDES EN GENERAL QUE SEAN ASIGNADAS POR LA VICERRECTORÍA ADMINISTRATIVA, ORIGINADAS POR PARTE DE LOS DIRECTORES CIENTÍFICOS DE LOS PROYECTOS QUE SE ENCUENTRAN EN EJECUCIÓN COFINANCIADOS CON RECURSOS DEL SISTEMA GENERAL DE REGALÍAS O DE OTRAS DEPENDENCIAS DE LA UNIVERSIDAD. 8. APOYAR EN EL SEGUIMIENTO Y ELABORACIÓN DE INFORMES DE EJECUCIÓN DE PROYECTOS DEL SISTEMA GENERAL DE REGALÍAS GESTIONADOS DESDE EL ÁREA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</si>
  <si>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CO1.REQ.5655086</t>
  </si>
  <si>
    <t>OPSP-VAD-0270-2024</t>
  </si>
  <si>
    <t>https://community.secop.gov.co/Public/Tendering/OpportunityDetail/Index?noticeUID=CO1.NTC.5545892</t>
  </si>
  <si>
    <t xml:space="preserve">LA PRESENTE ORDEN TIENE POR OBJETO: 1. REALIZAR LA CARACTERIZACIÓN PSICOSOCIAL DE LOS ESTUDIANTES NUEVOS QUE INGRESAN AL PROGRAMA “TALENTO MAGDALENA”. 2. APOYAR LAS ACTIVIDADES DEL PROCESO DE ADMISIÓN DEL PROGRAMA “TALENTO MAGDALENA”. 3. REALIZAR ACOMPAÑAMIENTO PSICOPEDAGÓGICO CON LOS ESTUDIANTES PERTENECIENTES AL PROGRAMA “TALENTO MAGDALENA”. 4. IMPLEMENTAR TALLERES PSICOSOCIALES Y ATENCIONES INDIVIDUALES BUSCANDO GENERAR EN LA POBLACIÓN DE “TALENTO MAGDALENA” LA ADQUISICIÓN DE COMPETENCIAS QUE LE PERMITAN ADAPTARSE AL AMBIENTE UNIVERSITARIO. 5. PRESTAR SERVICIOS PROFESIONALES PARA DESARROLLAR LAS ESTRATEGIAS DE ATENCIÓN Y ASESORÍA INDIVIDUAL A ESTUDIANTES DEL PROGRAMA TALENTO MAGDALENA. 6. REALIZAR ACTUALIZACIÓN DE LOS DOCUMENTOS, PROCESOS Y FORMATOS EN LA PLATAFORMA DEL PROGRAMA TALENTO MAGDALENA. 7. APOYAR EN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APOYAR EN EL ACOMPAÑAMIENTO, SEGUIMIENTO Y MONITOREO A LOS ESTUDIANTES IDENTIFICADOS EN RIESGO DE DESERCIÓN ESTUDIANTIL EN LA UNIVERSIDAD DEL MAGDALENA. 10. APOYAR EN LA PLANEACIÓN Y EJECUCIÓN DE ESTRATEGIAS DE PROMOCIÓN Y PREVENCIÓN DE CONDUCTAS DE RIESGO PARA EL CONSUMO DE SUSTANCIAS PSICOACTIVAS EN LOS ESTUDIANTES DE LA UNIVERSIDAD DEL MAGDALENA 11. APOYAR EL DILIGENCIAMIENTO OPORTUNO DE TODOS LOS FORMATOS ESTABLECIDOS POR LA DIRECCIÓN DE DESARROLLO ESTUDIANTIL Y EN EL SISTEMA DE GESTIÓN DE LA CALIDAD PARA EL REGISTRO DE LAS ACTIVIDADES QUE SE REALICEN DESDE EL SERVICIO QUE SE ORIENTA. 12. PRESENTAR INFORMES SEMANALES Y MENSUALES SOBRE LAS ACTIVIDADES DESARROLLADAS Y PLANTEADAS EN EL PLAN DE TRABAJO, PARA LA VERIFICACIÓN Y EL CUMPLIMIENTO DE LAS METAS PROPUESTAS. 13. DISEÑAR MATERIAL DE ACOMPAÑAMIENTO VIRTUAL PARA LOS ESTUDIANTES DE LA UNIVERSIDAD DEL MAGDALENA. 14. APOYAR DURANTE EL PROCESO DE APLICACIÓN DE PRUEBAS PSICOTÉCNICAS QUE HACEN PARTE DEL SISTEMA DE ANÁLISIS, SEGUIMIENTO Y EVALUACIÓN A LA DESERCIÓN ESTUDIANTIL - SASED. 15. PRESENTAR EL PLAN DE TRABAJO DE ACTIVIDADES A DESARROLLAR, DETALLANDO OBJETIVOS, FECHAS, METODOLOGÍA, METAS, INDICADORES ACORDES CON LAS DIRECTRICES IMPARTIDAS POR EL DIRECTOR DE DESARROLLO ESTUDIANTIL QUE DE RESPUESTA A LAS ACTIVIDADES PARA LAS CUALES FUE CONTRATADA.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 </t>
  </si>
  <si>
    <t>CO1.REQ.5654388</t>
  </si>
  <si>
    <t>OPSP-VAD-0269-2024</t>
  </si>
  <si>
    <t>https://community.secop.gov.co/Public/Tendering/OpportunityDetail/Index?noticeUID=CO1.NTC.5538809</t>
  </si>
  <si>
    <t>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APOYAR LA REALIZACIÓN Y DIGITALIZACIÓN DE PLANOS EN 2D Y 3D Y REVISIÓN TÉCNICA DE LOS PROYECTOS COORDINADOS DESDE EL GRUPO DE INFRAESTRUCTURA Y PLANTA FÍSICA. 5. APOYAR AL GRUPO DE INFRAESTRUCTURA Y PLANTA FÍSICA EN LA ELABORACIÓN, ANÁLISIS Y REVISIÓN DE PRECIOS UNITARIOS. 6. APOYAR AL GRUPO DE INFRAESTRUCTURA Y PLANTA FÍSICA EN LA ELABORACIÓN, ANÁLISIS Y REVISIÓN DE PRESUPUESTOS Y PROGRAMACIÓN DE PROYECTOS. 7. ELABORAR INFORMES DE DIAGNÓSTICO. 8. APOYAR AL GRUPO DE INFRAESTRUCTURA EN LA PROYECCIÓN DE DIFERENTES ACTAS (INICIO, SUSPENSIÓN, TERMINACIÓN, LIQUIDACIÓN, PAGO). 9. APOYAR AL GRUPO DE INFRAESTRUCTURA Y PLANTA FÍSICA EN LA REVISIÓN INFORMES DE INTERVENTORÍA. 10. APOYAR AL GRUPO DE INFRAESTRUCTURA Y PLANTA FÍSICA EN LA ELABORACIÓN Y REVISIÓN DE INFORMES DE SUPERVISIÓN.11. ASESORAR Y APOYAR LOS PROCESOS DE CONTRATACIÓN DE OBRAS CIVILES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</si>
  <si>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CO1.REQ.5647219</t>
  </si>
  <si>
    <t>OPSP-VAD-0268-2024</t>
  </si>
  <si>
    <t>https://community.secop.gov.co/Public/Tendering/OpportunityDetail/Index?noticeUID=CO1.NTC.5537597</t>
  </si>
  <si>
    <t>CO1.REQ.5647055</t>
  </si>
  <si>
    <t>OAG-VAD-0267-2024</t>
  </si>
  <si>
    <t>https://community.secop.gov.co/Public/Tendering/OpportunityDetail/Index?noticeUID=CO1.NTC.5538327</t>
  </si>
  <si>
    <t>CO1.REQ.5646822</t>
  </si>
  <si>
    <t>OAG-VAD-0266-2024</t>
  </si>
  <si>
    <t>https://community.secop.gov.co/Public/Tendering/OpportunityDetail/Index?noticeUID=CO1.NTC.5537974</t>
  </si>
  <si>
    <t>LA PRESENTE ORDEN TIENE POR OBJETO: 1. APOYAR LA SUPERVISIÓN DE LAS LABORES CULTURALES EFECTUADAS EN EL MANEJO DE ESPECIES PERENNES Y TRANSITORIAS ESTABLECIDAS EN LA GRANJA EXPERIMENTAL. 2. APOYAR LA TOMA DE MUESTRAS DE EVOLUCIÓN DE CALIDAD DE AGUA Y INCIDENCIA SOBRE LOS REGISTROS DE RENDIMIENTO EN LOS LOTES EXPERIMENTALES. 3. ELABORAR PLANES DE MANEJO AMBIENTAL. 4. APOYAR EN LA CONSTRUCCIÓN DE CARTILLA DE SALUD OCUPACIONAL. 5. APOYAR LA SUPERVISIÓN DEL MONITOREO DEL POZO SUBTERRÁNEO Y LOS DIFERENTES SISTEMAS DE RIEGO Y RECARGA DEL ACUÍFERO DEL CAMPUS UNIVERSITARIO. 6. APOYAR LA COORDINACIÓN DE INSTALACIÓN DE TUBERÍAS.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</si>
  <si>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CO1.REQ.5646540</t>
  </si>
  <si>
    <t>OPSP-VAD-0265-2024</t>
  </si>
  <si>
    <t>https://community.secop.gov.co/Public/Tendering/OpportunityDetail/Index?noticeUID=CO1.NTC.5539213</t>
  </si>
  <si>
    <t xml:space="preserve">CARLOS ANDRES PAEZ ROJAS </t>
  </si>
  <si>
    <t>LA PRESENTE ORDEN TIENE POR OBJETO: PRESTAR SUS SERVICIOS PROFESIONALES COMO APOYO A LA SUPERVISIÓN PARA PROYECTOS DEL SISTEMA GENERAL DE REGALÍAS EJECUTADOS POR LA UNIVERSIDAD DEL MAGDALENA, DESARROLLANDO LAS SIGUIENTES ACTIVIDADES: 1) APOYAR EL SEGUIMIENTO Y CONTROL A LAS OBLIGACIONES Y PRODUCTOS A ENTREGAR POR PARTE DE LOS EQUIPOS ADMINISTRATIVOS Y CIENTÍFICO-TÉCNICOS DE LOS PROYECTOS, GARANTIZANDO QUE LOS MISMOS CUMPLAN CON LOS REQUISITOS Y CONDICIONES ADMINISTRATIVAS, TÉCNICAS Y CIENTÍFICAS, DE CONFORMIDAD CON LOS PROYECTOS APROBADOS POR EL SISTEMA GENERAL DE REGALÍAS Y SUS DOCUMENTOS ANEXOS. 2) APOYAR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LA ADOPCIÓN DE LAS MEDIDAS NECESARIAS TENDIENTES A MANTENER DURANTE EL DESARROLLO Y EJECUCIÓN DE LOS CONTRATOS, LAS CONDICIONES TÉCNICAS, ECONÓMICAS Y FINANCIERAS EXISTENTES AL MOMENTO DE LA CELEBRACIÓN DE ESTOS. 5) APOYAR LA ELABORACIÓN DE LAS CERTIFICACIONES DEL CUMPLIMIENTO DE LOS CONTRATOS QUE SE DERIVEN DE LA EJECUCIÓN DEL PROYECTO, INDICANDO EL CUMPLIMIENTO A SATISFACCIÓN DE LAS OBLIGACIONES EFECTUADAS DURANTE EL PERIODO QUE SE CERTIFICA; CUMPLIMIENTO DE OBLIGACIONES PARAFISCALES, DE SEGURIDAD SOCIAL EN SALUD, PENSIONES Y RIESGOS LABORALES, CUMPLIMIENTO DE OBLIGACIONES PATRONALES, DE SALARIOS Y PRESTACIONES SOCIALES Y EL VALOR A PAGAR, CUANDO A ELLO HAYA LUGAR. 6) APOYAR EN LA CONSTRUCCIÓN Y PRESENTACIÓN DE INFORMES DE AVANCE DE EJECUCIÓN TÉCNICA Y FINANCIERA DEL PROYECTO, SOLUCIONES Y DETALLES DE ACTIVIDADES CUMPLIDA, DE TAL FORMA QUE PERMITA UNA VISIÓN CLARA Y COMPLETA DEL ESTADO DE EJECUCIÓN. 7) ASISTIR A LAS REUNIONES QUE SE PROGRAMEN DE SEGUIMIENTO Y CONTROL PARA EFECTOS DE LA SUPERVISIÓN. 8) APOYAR LA SOLICITUD DE TRÁMITE DE LAS CORRESPONDIENTES ACTAS INICIO, ACTAS DE SEGUIMIENTO, ACTAS DE AVANCE, ACTAS DE SUSPENSIÓN (CUANDO SE PRESENTEN CAUSALES PARA ELLO) ACTAS DE REANUDACIÓN, ACTA DE TERMINACIÓN, ACTA DE ENTREGA Y RECIBO A SATISFACCIÓN, ACTA DE LIQUIDACIÓN Y DEMÁS QUE SE REQUIERAN. 9) APOYAR EN LA SOLICITUD A LA DIRECCIÓN ADMINISTRATIVA Y FINANCIERA, ASÍ COMO A LA CIENTÍFICO-TÉCNICA DE LOS PROYECTOS LOS INFORMES CUANDO LA SUPERVISIÓN LO CONSIDERE PERTINENTE SOBRE EL DESARROLLO Y EJECUCIÓN DE LOS CONTRATOS SUSCRITOS Y DE CONFORMIDAD CON EL PLAN O CRONOGRAMA DE TRABAJO ESTABLECIDO. 10) APOYAR EN EL ANÁLISIS Y CONCEPTO OPORTUNO SOBRE LAS CIRCUNSTANCIAS ESPECIALES QUE CONLLEVEN A LA NECESIDAD DE EFECTUAR CAMBIOS EN LAS CONDICIONES DE LOS CONTRATOS PARA EL CABAL CUMPLIMIENTO DE LO PACTADO. ASÍ MISMO, APOYAR EL ESTUDIO, EVALUACIÓN Y ATENCIÓN DE LAS SUGERENCIAS, RECLAMACIONES Y CONSULTAS DEL CONTRATISTA. 11) APOYAR CON EL INFORME OPORTUNO DE LAS CONTINGENCIAS EN EL DESARROLLO DE LA SUPERVISIÓN DE LOS PROYECTOS. 12) APOYAR EL PROCESO DE REGISTRO Y ENLACE DE INFORMACIÓN DE LOS PROYECTOS EN EL APLICATIVO GESPROY CUANDO SEA REQUERIDO. 13)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</si>
  <si>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CO1.REQ.5647380</t>
  </si>
  <si>
    <t>OPSP-VAD-0264-2024</t>
  </si>
  <si>
    <t>https://community.secop.gov.co/Public/Tendering/OpportunityDetail/Index?noticeUID=CO1.NTC.5538883</t>
  </si>
  <si>
    <t>RODNEL KERSUL DE LA ROSA HABEYCH</t>
  </si>
  <si>
    <t>LA PRESENTE ORDEN TIENE POR OBJETO: 1. APOYAR EN EL PROCESO DE MANTENIMIENTO PREVENTIVO Y CORRECTIVO A LOS EQUIPOS DE CÓMPUTO DE LA INSTITUCIÓN, INCLUYENDO SEDES ALTERNAS (SEDE-CENTRO, PLANTA PILOTO, CONSULTORIO JURÍDICO, SAN JUAN NEPOMUCENO). 2. APOYAR EN EL PROCESO DE SOPORTE A USUARIOS. 3. APOYAR EN LA INSTALACIÓN DE SOFTWARE LICENCIADO QUE SOLICITEN LOS USUARIOS DESPUÉS DE SU CONFIGURACIÓN INICIAL. 4. APOYAR EN LA CONFIGURACIÓN DE LAS IMPRESORAS CON LOS EQUIPOS DE CÓMPUTO. 5. APOYAR LA CONFIGURACIÓN DE LOS EQUIPOS NUEVOS DE COMPUTO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</si>
  <si>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CO1.REQ.5647353</t>
  </si>
  <si>
    <t>OAG-VAD-0263-2024</t>
  </si>
  <si>
    <t>https://community.secop.gov.co/Public/Tendering/OpportunityDetail/Index?noticeUID=CO1.NTC.5538849</t>
  </si>
  <si>
    <t>LA PRESENTE ORDEN TIENE POR OBJETO: 1. APOYAR EN EL SEGUIMIENTO Y ACTUALIZACIÓN AL PROCESO APOYO TECNOLÓGICO TIC, PARA LA TOMA DE ACCIONES PREVENTIVAS, CORRECTIVAS Y MEJORAS. 2.APOYAR EN LA ELABORACION DE FORMATOS, PROCEDIMIENTO, GUÍAS, INSTRUCTIVOS, MANUALES E INDICADORES AL PROCESO DE APOYO TECNOLÓGICO. 3. APOYAR EN EL SOPORTE DE TRÁMITES ADMINISTRATIVOS.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</si>
  <si>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CO1.REQ.5647182</t>
  </si>
  <si>
    <t>OPSP-VAD-0262-2024</t>
  </si>
  <si>
    <t>https://community.secop.gov.co/Public/Tendering/OpportunityDetail/Index?noticeUID=CO1.NTC.5538623</t>
  </si>
  <si>
    <t>LA PRESENTE ORDEN TIENE POR OBJETO: 1. APOYAR EN LA EXPEDICIÓN DE CERTIFICADOS DE DIPLOMADOS, EN LA ACTUALIZACIÓN DE LA BASE DE DATOS DE LOS DIPLOMADOS REALIZADOS POR LAS FACULTADES Y PROGRAMAS ACADÉMICOS. 2. APOYAR EN LA ATENCIÓN Y RESPUESTA A SOLICITUDES DE CERTIFICADOS DE TÍTULOS Y ANTECEDENTES DISCIPLINARIOS. 3. APOYAR EN LA ATENCIÓN Y RESPUESTA A SOLICITUDES DE DUPLICADOS DE DIPLOMAS Y ACTAS DE GRADO.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</si>
  <si>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CO1.REQ.5647215</t>
  </si>
  <si>
    <t>OAG-VAD-0261-2024</t>
  </si>
  <si>
    <t>https://community.secop.gov.co/Public/Tendering/OpportunityDetail/Index?noticeUID=CO1.NTC.5539259</t>
  </si>
  <si>
    <t>LA PRESENTE ORDEN TIENE POR OBJETO: 1. APOYAR EN EL MANTENIMIENTO Y ACTUALIZACIÓN DE LOS SERVICIOS DE LA PLATAFORMA DE AMBIENTES VIRTUALES DE APRENDIZAJE. 2. APOYAR AL EQUIPO DE SOPORTE DE LOS PROVEEDORES PARA LA SOLUCIÓN DE INCONVENIENTES O LA GESTIÓN DE LAS PLATAFORMAS DE FORMACIÓN EN LÍNEA QUE SEAN RESPONSABILIDAD DEL CENTRO DE TECNOLOGÍAS EDUCATIVAS Y PEDAGÓGICAS. 3. APOYAR EN LA PUBLICACIÓN DE CONTENIDOS Y/O OBJETOS VIRTUALES DE APRENDIZAJE EN LA PLATAFORMA DE AMBIENTES VIRTUALES. 4. APOYAR EN LA PROYECCION LAS RESPUESTAS RELACIONADAS CON LAS INQUIETUDES, SOLICITUDES Y REQUERIMIENTOS TÉCNICOS DE LOS USUARIOS. 5. APOYAR LAS ACTIVIDADES DE FORMACIÓN DE LOS USUARIOS EN SUS DIFERENTES ROLES, SOBRE EL USO DE LA PLATAFORMA. 6. APOYAR LA ACTIVACIÓN DE USUARIOS Y CURSOS EN LA PLATAFORMA ACADÉMICA. 7. APOYAR LA ESTRUCTURACIÓN DE LAS POLÍTICAS DE SEGURIDAD DE LAS TIC Y/O PROPIEDAD INTELECTUAL CONFORME A LAS NECESIDADES, PROCEDIMIENTOS Y ESTÁNDARES EXISTENTES E INFORMAR LA EXISTENCIA DE ANOMALÍAS EN LAS ACTIVIDADES DE LA PLATAFORMA. 8. ASESORAR EN EL DISEÑO E IMPLEMENTACIÓN DE MECANISMOS DE INTEROPERABILIDAD ENTRE LA PLATAFORMA DE AMBIENTES VIRTUALES Y OTROS SISTEMAS DE INFORMACIÓN Y/O TECNOLOGÍAS QUE PERMITAN MEJORAR LOS PROCESOS DE ENSEÑANZA, APRENDIZAJE Y GESTIÓN CURRICULAR.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</si>
  <si>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CO1.REQ.5647845</t>
  </si>
  <si>
    <t>OPSP-VAD-0260-2024</t>
  </si>
  <si>
    <t>https://community.secop.gov.co/Public/Tendering/OpportunityDetail/Index?noticeUID=CO1.NTC.5539176</t>
  </si>
  <si>
    <t>LA PRESENTE ORDEN TIENE POR OBJETO: 1. APOYAR EN EL PROCESO DE MATRÍCULA ACADÉMICA 2. APOYAR LA COORDINACIÓN DEL PROCESO DE CONTRATACIÓN DE CATEDRÁTICOS DEL PROGRAMA. 3. APOYAR EN EL MANEJO DE LOS SISTEMAS DE INFORMACIÓN: ADMISIONES Y REGISTRO, SIARE, GEDOCO. 4. APOYAR EN LA PLANEACIÓN, EJECUCIÓN Y SEGUIMIENTO DE LAS ACTIVIDADES ACADÉMICO-ADMINISTRATIVAS DEL PROGRAMA. 5. APOYAR EN LA ELABORACIÓN DE PROYECTOS DE COMUNICACIONES, ACTOS ADMINISTRATIVOS, DOCUMENTOS E INFORMES DE GESTIÓN. 6. APOYAR EN LA PROYECCIÓN, DESARROLLO, RECOMENDACIÓN Y EJECUCIÓN DE ACCIONES QUE PERMITAN MEJORAR LA GESTIÓN DE LOS SERVICIOS A CARGO DEL PROGRAMA. 7. APOYAR EN LA ADMINISTRACIÓN Y OPORTUNO CUMPLIMIENTO DE LOS PROCEDIMIENTOS, PROTOCOLOS, GUÍAS Y AGENDAS DISEÑADOS PARA EL ÓPTIMO FUNCIONAMIENTO DEL PROGRAMA. 8. APOYAR EN LA PROYECCIÓN, RADICACIÓN Y GESTIÓN DE LAS COMUNICACIONES INTERNAS Y EXTERNAS DEL PROGRAMA. 9. APOYAR EN LA ELABORACIÓN Y PRESENTACIÓN DE RESULTADOS DE LA GESTIÓN DEL PROGRAMA. 10. APOYAR EN LA ADECUADA, OPORTUNA, EFICIENTE, EFICAZ Y AMABLE ATENCIÓN AL USUARIO, EN LA PRESTACIÓN DE SERVICIOS. 11. APOYAR EN LA ATENCIÓN OPORTUNA Y ADECUADA DE LAS PETICIONES, QUEJAS, RECLAMOS Y SUGERENCIAS, RELACIONADAS CON LOS SERVICIOS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</si>
  <si>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CO1.REQ.5647742</t>
  </si>
  <si>
    <t>OPSP-VAD-0259-2024</t>
  </si>
  <si>
    <t>https://community.secop.gov.co/Public/Tendering/OpportunityDetail/Index?noticeUID=CO1.NTC.5539066</t>
  </si>
  <si>
    <t>MARIA ISABEL FERNANDEZ PINTO</t>
  </si>
  <si>
    <t>LA PRESENTE ORDEN TIENE POR OBJETO: 1. APOYAR EN EL ASEGURAMIENTO DE CALIDAD EDUCATIVA, A TRAVÉS DEL ACOMPAÑAMIENTO EN EL DESARROLLO DE LOS DISTINTOS PROCESOS DE ACREDITACIÓN NACIONAL E INTERNACIONAL Y RENOVACIÓN DE REGISTROS CALIFICADOS DE LA FACULTAD DE INGENIERÍA Y SUS PROGRAMAS ACADÉMICOS. 2. APOYAR EN LA RECOLECCIÓN, ORGANIZACIÓN, PROCESAMIENTO DE LA INFORMACIÓN DOCUMENTAL, CONSTRUCCIÓN Y ANÁLISIS DE ESTADÍSTICAS NECESARIAS PARA EVIDENCIAR EL AVANCE DE CADA UNO DE LOS FACTORES, CRITERIOS, CARACTERÍSTICAS Y/O ASPECTOS POR EVALUAR DURANTE LOS PERIODOS DEFINIDOS PARA LA VENTANA DE OBSERVACIÓN, CONFORME A LOS LINEAMIENTOS DEL CONSEJO NACIONAL DE ACREDITACIÓN – CNA 2021, ABET O CUALQUIER OTRO ENTE ACREDITADOR AL QUE SE QUIERA SOMETER LA FACULTAD DE INGENIERÍA O SUS PROGRAMAS ACADÉMICOS. 3. APOYAR EN LA RECOLECCIÓN DE INFORMACIÓN DE PERCEPCIÓN DE LA COMUNIDAD ACADÉMICA, A SU VEZ QUE EN SU PROCESAMIENTO Y SU ANÁLISIS PARA LA CONSTRUCCIÓN DE LOS DOCUMENTOS DE AUTOEVALUACIÓN CON FINES DE ACREDITACIÓN POR ALTA CALIDAD NACIONAL E INTERNACIONAL DE LA FACULTAD DE INGENIERÍA Y SUS PROGRAMAS ACADÉMICOS. 4. APOYAR EN LAS ACTIVIDADES DE COMUNICACIÓN Y SENSIBILIZACIÓN DE LOS PROCESOS DE AUTOEVALUACIÓN DIRIGIDAS A LA COMUNIDAD ACADÉMICA DE LA FACULTAD DE INGENIERÍA Y SUS PROGRAMAS ACADÉMICOS. 5. APOYAR EN LA REDACCIÓN Y REVISIÓN DE LOS INFORMES DE AUTOEVALUACIÓN CON FINES DE ACREDITACIÓN POR ALTA CALIDAD NACIONAL E INTERNACIONAL DEL PROGRAMA DE INGENIERÍA INDUSTRIAL, ASIMISMO QUE EN LA CONSTRUCCIÓN DE LOS PLANES DE MEJORAMIENTO Y ORGANIZACIÓN DE ANEXOS.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</si>
  <si>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CO1.REQ.5647571</t>
  </si>
  <si>
    <t>OPSP-VAD-0258-2024</t>
  </si>
  <si>
    <t>https://community.secop.gov.co/Public/Tendering/OpportunityDetail/Index?noticeUID=CO1.NTC.5539024</t>
  </si>
  <si>
    <t>LA PRESENTE ORDEN TIENE POR OBJETO: 1. APOYAR EN LAS ACTIVIDADES DE ORGANIZACIÓN DE LAS CEREMONIAS DE GRADUACIÓN COLECTIVAS Y ESPECIALES DE PREGRADO PRESENCIAL, A DISTANCIA Y POSTGRADOS. 2. APOYAR EN LAS ACTIVIDADES DE AUTENTICACIÓN DE CONTENIDOS PROGRAMÁTICOS. 3. APOYAR EN LA REMISIÓN DEL LISTADO DE LOS GRADUADOS QUE SE REPORTAN ANTE LAS ENTIDADES PERTINENTES PARA LA EXPIDICIÓN DE TARJETAS PROFESIONALES.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</si>
  <si>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CO1.REQ.5647633</t>
  </si>
  <si>
    <t>OAG-VAD-0257-2024</t>
  </si>
  <si>
    <t>https://community.secop.gov.co/Public/Tendering/OpportunityDetail/Index?noticeUID=CO1.NTC.5538907</t>
  </si>
  <si>
    <t>LA PRESENTE ORDEN TIENE POR OBJETO: 1. ASESORAR AL GRUPO DE CONTABILIDAD EN EL PROCESO DE PREPARACIÓN Y PRESENTACIÓN DE LAS DIFERENTES DECLARACIONES TRIBUTARIAS (IMPUESTOS NACIONALES Y TERRITORIALES) QUE LE CORRESPONDE PRESENTAR A LA UNIVERSIDAD DEL MAGDALENA. 2. APOYAR EN LA COORDINACIÓN DE LO RELACIONADO CON EL PROCESO DE SOLICITUD DE DEVOLUCIÓN DE IVA, QUE DEBE PRESENTAR LA UNIVERSIDAD ANTE LA DIRECCIÓN DE IMPUESTOS Y ADUANAS NACIONALES – DIAN. 3. ASESORAR AL GRUPO DE CONTABILIDAD EN LA ELABORACIÓN, REVISIÓN, CONCILIACIÓN Y PRESENTACIÓN DE LOS DIFERENTES INFORMES QUE SE DEBEN PRESENTAR A LOS ENTES DE CONTROL (CONTADURÍA GENERAL DE LA NACIÓN, CONTRALORÍA DEPARTAMENTAL DEL MAGDALENA, CONTRALORÍA GENERAL DE LA REPÚBLICA, MINISTERIO DE EDUCACIÓN). 4. APOYAR LA COORDINACIÓN DEL PROCESO DE CONCILIACIÓN DE CARTERA, CON EL GRUPO DE FACTURACIÓN, CRÉDITO Y CARTERA Y CONCILIACIÓN DE LA PROPIEDAD, PLANTA Y EQUIPO. 5. APOYAR AL GRUPO DE CONTABILIDAD EN EL PROCESO DE ACTIVIDADES DE CIERRE MENSUAL. 6. ASESORAR AL GRUPO DE CONTABILIDAD EN LA ELABORACIÓN Y PRESENTACIÓN DE LOS ESTADOS FINANCIEROS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</si>
  <si>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CO1.REQ.5647330</t>
  </si>
  <si>
    <t>OPSP-VAD-0256-2024</t>
  </si>
  <si>
    <t>https://community.secop.gov.co/Public/Tendering/OpportunityDetail/Index?noticeUID=CO1.NTC.5538736</t>
  </si>
  <si>
    <t>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3. RESOLVER LAS PETICIONES QUE LE DENTRO DE LOS PLAZOS Y/O TÉRMINOS ESTABLECIDOS EN LA LEY QUE LE SEAN ASIGNADAS. 4. ELABORAR MINUTAS PARA CONTRATOS, CONVENIOS, PROCESOS DE CONVOCATORIAS Y DEMÁS ACTOS ADMINISTRATIVOS QUE REQUIERA LA UNIVERSIDAD DEL MAGDALENA QUE LE SEAN SOLICITADOS. 5. PROYECTAR ACUERDOS SUPERIORES, ACUERDOS ACADÉMICOS Y DEMÁS ACTOS ADMINISTRATIVOS QUE LE SEAN ASIGNADOS. 6. HACER SEGUIMIENTO A LOS DERECHOS DE PETICIÓN QUE DEBEN SER RESUELTOS POR OTRAS DEPENDENCIAS CUANDO ESTOS LE SEAN ASIGNADOS. 7. APOYAR AL CENTRO PARA LA REGIONALIZACIÓN DE LA EDUCACIÓN Y LAS OPORTUNIDADES – CREO, CUANDO ASÍ SE REQUIERA.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</si>
  <si>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CO1.REQ.5646300</t>
  </si>
  <si>
    <t>OPSP-VAD-0255-2024</t>
  </si>
  <si>
    <t>https://community.secop.gov.co/Public/Tendering/OpportunityDetail/Index?noticeUID=CO1.NTC.5538281</t>
  </si>
  <si>
    <t>LA PRESENTE ORDEN TIENE POR OBJETO: 1. APOYAR EN LA ATENCIÓN DE ESTUDIANTES. 2. APOYAR EN LA ELABORACIÓN DE COMUNICACIONES DE ACUERDO A LAS INSTRUCCIONES DE LA SECRETARIA GENERAL. 3. APOYAR EN LA RESPUESTA, SEGUIMIENTO Y CONTROL DE LAS SOLICITUDES DEL CONSEJO ACADÉMICO. 4. APOYAR EN LAS ACTIVIDADES DE COMUNICACIÓN Y PUBLICACIÓN DE ACTOS ADMINISTRATIVOS. 5. APOYAR EN EL REGISTRO DE RESOLUCIONES Y ACTOS ADMINISTRAIVOS. 6. APOYAR EN EL COMITÉ DE CORRESPONDENCIA DEL CONSEJO ACADÉMICO. 7. APOY EN LAS SOLICITUDES RECIBIDAS PARA LA COMISIÓN DEL MÉRITO.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</si>
  <si>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CO1.REQ.5646878</t>
  </si>
  <si>
    <t>OPSP-VAD-0254-2024</t>
  </si>
  <si>
    <t>https://community.secop.gov.co/Public/Tendering/OpportunityDetail/Index?noticeUID=CO1.NTC.5522374</t>
  </si>
  <si>
    <t>JOSE DANIEL EGEA PACHECO</t>
  </si>
  <si>
    <t>LA PRESENTE ORDEN TIENE POR OBJETO: APOYAR LAS ACTIVIDADES DE DIRECCIÓN PARA LOS PROYECTOS DEL SISTEMA GENERAL DE REGALÍAS EJECUTADOS POR LA UNIVERSIDAD DEL MAGDALENA, DESARROLLANDO LAS SIGUIENTES ACTIVIDADES: 1. APOYAR LA GESTIÓN OPERATIVA E INTEGRAL DEL PROYECTO EN RELACIÓN CON LA PLANIFICACIÓN, IMPLEMENTACIÓN Y SEGUIMIENTO A LOS PLANES Y CRONOGRAMAS APROBADOS. 2. APOYAR EN LA ELABORACIÓN DE INFORMES DE EJECUCIÓN DEL PROYECTO DE FORMA MENSUAL O A SOLICITUD DE LAS DISTINTAS INSTANCIAS DE SUPERVISIÓN DEL PROYECTO. 3. APOYAR EN LA VERIFICACIÓN DEL USO ADECUADO DE LOS RECURSOS FINANCIEROS PARA LA CONTRATACIÓN DEL TALENTO HUMANO, EQUIPOS Y SOFTWARES, SERVICIOS TECNOLÓGICOS, MATERIALES E INSUMOS, GASTOS DE VIAJE Y ADICIONALES; DE ACUERDO CON LAS NECESIDADES EN TÉRMINOS DE TIEMPO Y CANTIDAD REQUERIDO POR LOS INVESTIGADORES Y GESTORES DEL PROYECTO. 4. APOYAR A LA DIRECCIÓN ADMINISTRATIVA Y A FINANCIERA EN LA ARTICULACIÓN DE LOS RECURSOS TÉCNICOS TECNOLÓGICOS Y LOGÍSTICOS EN CONJUNTO CON EL LÍDER CIENTÍFICO DEL PROYECTO Y LAS DIFERENTES DEPENDENCIAS, CON LA ESTRATEGIA DE ADMINISTRACIÓN ADECUADA PARA EL DESARROLLO DE LAS ACTIVIDADES DEL PROYECTO. 5. APOYAR LA COORDINACIÓN DE LAS ACTIVIDADES OPERATIVAS DE PLANEACIÓN Y PROGRAMACIÓN DE LA GESTIÓN ADMINISTRATIVA. 6. APOYAR EN LA ELABORACIÓN DE SOLICITUDES DE DISPONIBILIDAD PRESUPUESTAL, ESTUDIOS DE CONVENIENCIA, SOLICITUDES DE PROPONENTES Y LOS DEMÁS REQUERIMIENTOS PARA LA CONTRATACIÓN DE BIENES Y SERVICIOS PROFESIONALES Y NO PROFESIONALES.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</si>
  <si>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CO1.REQ.5630937</t>
  </si>
  <si>
    <t>OPSP-VAD-0253-2024</t>
  </si>
  <si>
    <t>https://community.secop.gov.co/Public/Tendering/OpportunityDetail/Index?noticeUID=CO1.NTC.5522563</t>
  </si>
  <si>
    <t>LA PRESENTE ORDEN TIENE POR OBJETO: 1. APOYAR EN LA PROYECCIÓN DE ÓRDENES DE SERVICIO, COMPRA Y SUMINISTRO, ASÍ COMO LAS NOTIFICACIONES AL SUPERVISOR Y CONTRATISTA. 2. APOYAR EN LA VERIFICACIÓN DE DOCUMENTOS PRECONTRACTUALES REQUERIDOS POR EL SISTEMA DECALIDAD PARA LA GESTIÓN UNIVERSITARIA – COGUI. 3. PROYECTAR LOS RECIBIDOS A SATISFACCIÓN DE CONTRATISTAS A CARGO DE LA FACULTAD DE INGENIERÍA Y LOS PROGRAMAS. 4. VERIFICAR LOS DOCUMENTOS PRECONTRACTUALES EN LA PLATAFORMA DE GEDOCO. 5. REALIZAR LOS REGISTROS Y ACTUALIZACIONES EN LAS PLATAFORMAS SIA OBSERVA, SECOP II Y SIGEP II. 6. APOYAR EN EL SEGUIMIENTO Y ACTUALIZACIÓN DE EVALUACIÓN A PROVEEDORES. 7. PROYECTAR LOS PAGOS DE ÓRDENES DE SERVICIO, COMPRA Y SUMINISTRO. 8. APOYAR EN LA REALIZACIÓN DE SEGUIMIENTOS FINANCIEROS DE LA FACULTAD ESPECÍFICAMENTE EN LO REFERENTE A LA SOLICITUD DE CDP REQUERIDOS PARA CONTRATACIÓN, APOYOS ECONÓMICOS, VIÁTICOS Y DESPLAZAMIENTOS, ASÍ COMO EL SEGUIMIENTO A CONSECUTIVOS DE PAGO A CONTRATISTAS.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</si>
  <si>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CO1.REQ.5630817</t>
  </si>
  <si>
    <t>OPSP-VAD-0252-2024</t>
  </si>
  <si>
    <t>https://community.secop.gov.co/Public/Tendering/OpportunityDetail/Index?noticeUID=CO1.NTC.5521770</t>
  </si>
  <si>
    <t>LA PRESENTE ORDEN TIENE POR OBJETO: 1. PRESTAR ASESORÍA, EMITIR LOS CONCEPTOS Y RESOLVER LAS CONSULTAS DE TIPO JURÍDICO EN TODAS LAS ÁREAS DEL DERECHO QUE LE SEAN SOLICITADOS POR PARTE DEL RECTOR, EL JEFE DE LA OFICINA ASESORA JURÍDICA Y DEMÁS AUTORIDADES DEL ÁREA ADMINISTRATIVA Y DE DIRECCIÓN DE LA UNIVERSIDAD. 2. ASESORAR Y APOYAR EN LA RESPUESTA A LAS PETICIONES QUE SE LE HAGAN A LA UNIVERSIDAD DEL MAGDALENA DENTRO DE LOS PLAZOS Y/O TÉRMINOS ESTABLECIDOS EN LA LEY. 3. ASESORAR Y APOYAR EN LA ATENCIÓN Y SEGUIMIENTO A LOS PROCEDIMIENTOS ADMINISTRATIVOS, ACCIONES ADMINISTRATIVAS, REQUERIMIENTOS ESPECIALES, PLIEGOS DE CARGOS Y DEMÁS PROCESOS JURÍDICOS Y ACCIONES PÚBLICAS QUE EL RECTOR, EL JEFE DE LA OFICINA ASESORA JURÍDICA Y DEMÁS AUTORIDADES DEL ÁREA ADMINISTRATIVA Y DE DIRECCIÓN DE LA UNIVERSIDAD LE ENCOMIENDEN EN RELACIÓN CON EL CUMPLIMIENTO DE LAS NORMAS QUE REGULAN EL RECAUDO DE LA ESTAMPILLA. 4. ASESORAR Y APOYAR EN LA FORMULACIÓN DE LOS PROCESOS Y PROCEDIMIENTOS DE TIPO JURÍDICO QUE SEAN REQUERIDOS POR EL RECTOR, EL JEFE DE LA OFICINA ASESORA JURÍDICA Y DEMÁS AUTORIDADES DE DIRECCIÓN DE LA UNIVERSIDAD RELACIONADOS CON APLICACIÓN DE LA LEY 654 DE 2001 Y LA ORDENANZA 019 DE 2001. 5. ELABORAR MINUTAS PARA CONTRATOS, CONVENIOS, PROCESOS DE CONVOCATORIAS Y DEMÁS QUE REQUIERA LA UNIVERSIDAD DEL MAGDALENA Y QUE SEAN SOLICITADOS POR EL RECTOR, EL JEFE DE LA OFICINA ASESORA JURÍDICA Y DEMÁS AUTORIDADES DE DIRECCIÓN DE LA UNIVERSIDAD.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</si>
  <si>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CO1.REQ.5629891</t>
  </si>
  <si>
    <t>OPSP-VAD-0251-2024</t>
  </si>
  <si>
    <t>https://community.secop.gov.co/Public/Tendering/OpportunityDetail/Index?noticeUID=CO1.NTC.5522126</t>
  </si>
  <si>
    <t>LA PRESENTE ORDEN TIENE POR OBJETO: 1. APOYAR EN LA ORGANIZACIÓN DEL ARCHIVO DE GESTIÓN E INVENTARIO, DE ACUERDO CON LOS PROCEDIMIENTOS Y DIRECTRICES INSTITUCIONALES 2. APOYAR EN LAS LABORES DE REPROGRAFÍA QUE SE REQUIERAN EN LOS PROCESO DE LA DEPENDENCIA.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</si>
  <si>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CO1.REQ.5629867</t>
  </si>
  <si>
    <t>OAG-VAD-0250-2024</t>
  </si>
  <si>
    <t>https://community.secop.gov.co/Public/Tendering/OpportunityDetail/Index?noticeUID=CO1.NTC.5521576</t>
  </si>
  <si>
    <t>LINA MARCELA CUAO GARCIA</t>
  </si>
  <si>
    <t>JEISSON DE JESUS MOLANO PATIÑO</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</si>
  <si>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14. APOYAR EN EL LEVANTAMIENTO DE INFORMACIÓN Y GENERACIÓN DE INFORMES DE ESTADO DE INFRAESTRUCTURA GESTIONADA POR REDAL.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</si>
  <si>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CO1.REQ.5629847</t>
  </si>
  <si>
    <t>OAG-VAD-0249-2024</t>
  </si>
  <si>
    <t>https://community.secop.gov.co/Public/Tendering/OpportunityDetail/Index?noticeUID=CO1.NTC.5521517</t>
  </si>
  <si>
    <t>LA PRESENTE ORDEN TIENE POR OBJETO: PRESTACIÓN DE SERVICIOS PROFESIONALES COMO ABOGADO, PARA LA REALIZACIÓN DE LAS SIGUIENTES ACTIVIDADES, ENMARCADAS EN EL DESARROLLO DE LOS PROYECTOS DERIVADOS DE LAS DIFERENTES CONVOCATORIAS PÚBLICAS, ABIERTAS Y COMPETITIVAS FINANCIADAS CON RECURSOS DEL FONDO DE CIENCIA, TECNOLOGÍA E INNOVACIÓN Y EL SISTEMA GENERAL DE REGALÍAS, EN LOS CUALES LA UNIVERSIDAD DEL MAGDALENA HA SIDO DESIGNADA COMO EJECUTORA: 1) APOYAR EN LA REVISIÓN Y/O PROYECCIÓN DE ESTUDIOS Y DOCUMENTOS PREVIOS QUE SE DERIVEN DE LOS DIFERENTES PROCESOS QUE ADELANTE LA UNIVERSIDAD PARA LA EJECUCIÓN DE LOS PROYECTOS. 2) BRINDAR ASESORÍA Y ACOMPAÑAMIENTO JURÍDICO A LOS DISTINTOS PROCESOS ENMARCADOS EN EL DESARROLLO DE ACTIVIDADES ADMINISTRATIVAS DE LOS PROYECTOS. 3) APOYAR A LA VICERRECTORÍA ADMINISTRATIVA EN RELACIÓN CON LOS PROCESOS PRECONTRACTUALES, CONTRACTUALES Y POS CONTRACTUALES DE LOS PROYECTOS. 4) ELABORAR MINUTAS DE ÓRDENES Y/O CONTRATOS, CONVENIOS Y DEMÁS ACTAS QUE SE REQUIERAN EN EJECUCIÓN DE LOS PROYECTOS. 5) APOYAR EN LA PROYECCIÓN DE RESPUESTAS A LOS DIFERENTES REQUERIMIENTOS O SOLICITUDES QUE SEAN REMITIDAS A LA VICERRECTORÍA ADMINISTRATIVA POR EL MINISTERIO DE CIENCIAS, TECNOLOGÍAS E INNOVACIÓN, EL MINISTERIO DE HACIENDA Y CRÉDITO PÚBLICO, EL DEPARTAMENTO NACIONAL DE PLANEACIÓN O CUALQUIER OTRA ENTIDAD. 6) BRINDAR ORIENTACIÓN JURÍDICA EN MATERIA CONTRACTUAL A LOS DIRECTORES DE LOS DIFERENTES PROYECTOS EN LOS CUALES LA UNIVERSIDAD DEL MAGDALENA HA SIDO DESIGNADA COMO EJECUTORA. 7) REVISAR LAS PÓLIZAS QUE AMPARAN LA EJECUCIÓN DE LAS DIFERENTES ÓRDENES O CONTRATOS SUSCRITOS POR EL VICERRECTOR ADMINISTRATIVO. 8) CUMPLIR CON LOS PROCEDIMIENTOS DEL PROCESO GESTIÓN DE CONTRATACIÓN Y GESTIÓN JURÍDICA DEL SISTEMA DE GESTIÓN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</si>
  <si>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CO1.REQ.5629288</t>
  </si>
  <si>
    <t>OPSP-VAD-0248-2024</t>
  </si>
  <si>
    <t>https://community.secop.gov.co/Public/Tendering/OpportunityDetail/Index?noticeUID=CO1.NTC.5523982</t>
  </si>
  <si>
    <t>LA PRESENTE ORDEN TIENE POR OBJETO: 1) APOYAR LA REVISIÓN DE LOS DOCUMENTOS SOPORTES QUE SON ENVIADOS AL GRUPO DE CONTABILIDAD, QUE HACEN PARTE DE TRÁMITES DE PAGO A LOS DIFERENTES PROVEEDORES DE BIENES Y SERVICIOS CONTRATADOS CON RECURSOS PROVENIENTES DEL SISTEMA GENERAL DE REGALÍAS. 2) APOYAR EN LA RADICACIÓN DE LAS CUENTAS POR PAGAR, UNA VEZ CULMINA SU ETAPA DE REVISIÓN; TANTO EN EL SISTEMA DE INFORMACIÓN FINANCIERO DE LA UNIVERSIDAD DEL MAGDALENA (SINAP) COMO EN EL SISTEMA DE PAGOS Y GIROS DE REGALÍAS SPGR DEL MINISTERIO DE HACIENDA. 3) APOYAR EN LA RADICACIÓN DE LAS OBLIGACIONES PRESUPUESTALES, UNA VEZ CULMINA SU ETAPA DE REVISIÓN; TANTO EN EL SISTEMA DE INFORMACIÓN FINANCIERO DE LA UNIVERSIDAD DEL MAGDALENA (SINAP) COMO EN EL SISTEMA DE PAGOS Y GIROS DE REGALÍAS SPGR DEL MINISTERIO DE HACIENDA. 4) REVISAR EN CONJUNTO CON EL PROFESIONAL ESPECIALIZADO DEL GRUPO DE CONTABILIDAD, LA CODIFICACIÓN DE LOS MODELOS CONTABLES DEL SINAP QUE SEAN UTILIZADOS EN LA ELABORACIÓN DE CUENTAS POR PAGAR Y OBLIGACIONES PRESUPUESTALES REFERENTES AL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</si>
  <si>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CO1.REQ.5632208</t>
  </si>
  <si>
    <t>OPSP-VAD-0247-2024</t>
  </si>
  <si>
    <t>https://community.secop.gov.co/Public/Tendering/OpportunityDetail/Index?noticeUID=CO1.NTC.5523623</t>
  </si>
  <si>
    <t>JORGE VARGAS RONCALLO</t>
  </si>
  <si>
    <t>LA PRESENTE ORDEN TIENE POR OBJETO: 1. APOYAR EN LOS PROCESOS DE ORIENTACIÓN VOCACIONAL Y PROFESIONAL A LOS ASPIRANTES DEL PROGRAMA TALENTO MAGDALENA 2024-1. 2. EJECUTAR ACTIVIDADES RELACIONADAS CON INTERVENCIONES PSICOEDUCATIVAS GRUPALES DE FORMA PRESENCIAL A LOS ASPIRANTES COHORTE 2024-1. 3.CONSTRUIR PLANES DE TRABAJO INDIVIDUAL SOBRE LOS RESULTADOS DE LAS INTERVENCIONES PSICOEDUCATIVAS REALIZADAS A LO LARGO DEL PROCESO DE ORIENTACIÓN A ASPIRANTES DEL PROGRAMA TALENTO MAGDALENA. 4. LEER E INTERPRETAR LOS RESULTADOS DE LAS PRUEBAS DE ORIENTACIÓN VOCACIONAL U OTRAS, REALIZADAS A LOS ASPIRANTES DEL PROGRAMA TALENTO MAGDALENA. 5. DILIGENCIAR INFORMES INDIVIDUALES DE LOS PROCESOS ENTREVISTA APLICADA, ATENDIENDO LOS ASPECTOS RELACIONADOS EN LA MISMA. 6. APOYAR EN EL ESTABLECIMIENTO DE PLANES DE ACOMPAÑAMIENTO Y SEGUIMIENTO A LOS ESTUDIANTES DE PRIMER SEMESTRE DEL PROGRAMA TALENTO MAGDALENA DE LA COHORTE 2024-1. 7. APOYAR EN LA PRIORIZACIÓN DE LOS ESTUDIANTES QUE PRESENTEN DIFICULTADES ECONÓMICAS DE LA COHORTE 2024-1. 8. REALIZAR INFORME GENERAL DEL PROCESO DE INDUCCIÓN Y SELECCIÓN REALIZADO A LOS ASPIRANTES DEL PROGRAMA TALENTO MAGDALENA 2024-1.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</si>
  <si>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CO1.REQ.5631814</t>
  </si>
  <si>
    <t>OPSP-VAD-0246-2024</t>
  </si>
  <si>
    <t>https://community.secop.gov.co/Public/Tendering/OpportunityDetail/Index?noticeUID=CO1.NTC.5523388</t>
  </si>
  <si>
    <t>LA PRESENTE ORDEN TIENE POR OBJETO: 1. APOYAR EN LOS PROCESOS DE ORIENTACIÓN VOCACIONAL Y PROFESIONAL A LOS ASPIRANTES DEL PROGRAMA “TALENTO MAGDALENA” 2024-1. 2. EJECUTAR ACTIVIDADES RELACIONADAS CON INTERVENCIONES PSICOEDUCATIVAS GRUPALES DE FORMA PRESENCIAL A LOS ASPIRANTES COHORTE 2024-1. 3.CONSTRUIR PLANES DE TRABAJO INDIVIDUAL SOBRE LOS RESULTADOS DE LAS INTERVENCIONES PSICOEDUCATIVAS REALIZADAS A LO LARGO DEL PROCESO DE ORIENTACIÓN A ASPIRANTES DEL PROGRAMA TALENTO MAGDALENA. 4. LEER E INTERPRETAR LOS RESULTADOS DE LAS PRUEBAS DE ORIENTACIÓN VOCACIONAL U OTRAS, REALIZADAS A LOS ASPIRANTES DEL PROGRAMA TALENTO MAGDALENA. 5. DILIGENCIAR INFORMES INDIVIDUALES DE LOS PROCESOS ENTREVISTA APLICADA, ATENDIENDO LOS ASPECTOS RELACIONADOS EN LA MISMA. 6. APOYAR EN EL ESTABLECIMIENTO DE PLANES DE ACOMPAÑAMIENTO Y SEGUIMIENTO A LOS ESTUDIANTES DE PRIMER SEMESTRE DEL PROGRAMA TALENTO MAGDALENA DE LA COHORTE 2024-1. 7. APOYAR EN LA PRIORIZACIÓN DE LOS ESTUDIANTES QUE PRESENTEN DIFICULTADES ECONÓMICAS DE LA COHORTE 2024-1. 8. REALIZAR INFORME GENERAL DEL PROCESO DE INDUCCIÓN Y SELECCIÓN REALIZADO A LOS ASPIRANTES DEL PROGRAMA TALENTO MAGDALENA 2024-1.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</si>
  <si>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CO1.REQ.5631570</t>
  </si>
  <si>
    <t>OPSP-VAD-0245-2024</t>
  </si>
  <si>
    <t>https://community.secop.gov.co/Public/Tendering/OpportunityDetail/Index?noticeUID=CO1.NTC.5523268</t>
  </si>
  <si>
    <t>LA PRESENTE ORDEN TIENE POR OBJETO: 1. APOYAR EN LOS PROCESOS DE ORIENTACIÓN VOCACIONAL Y PROFESIONAL A LOS ASPIRANTES DEL PROGRAMA “TALENTO MAGDALENA” 2024-1. 2. EJECUTAR ACTIVIDADES RELACIONADAS CON INTERVENCIONES PSICOEDUCATIVAS GRUPALES DE FORMA PRESENCIAL A LOS ASPIRANTES COHORTE 2024-1. 3.CONSTRUIR PLANES DE TRABAJO INDIVIDUAL SOBRE LOS RESULTADOS DE LAS INTERVENCIONES PSICOEDUCATIVAS REALIZADAS A LO LARGO DEL PROCESO DE ORIENTACIÓN A ASPIRANTES DEL PROGRAMA “TALENTO MAGDALENA”. 4. LEER E INTERPRETAR LOS RESULTADOS DE LAS PRUEBAS DE ORIENTACIÓN VOCACIONAL U OTRAS, REALIZADAS A LOS ASPIRANTES DEL PROGRAMA “TALENTO MAGDALENA”. 5. DILIGENCIAR INFORMES INDIVIDUALES DE LOS PROCESOS ENTREVISTA APLICADA, ATENDIENDO LOS ASPECTOS RELACIONADOS EN LA MISMA. 6. APOYAR EN EL ESTABLECIMIENTO DE PLANES DE ACOMPAÑAMIENTO Y SEGUIMIENTO A LOS ESTUDIANTES DE PRIMER SEMESTRE DEL PROGRAMA “TALENTO MAGDALENA” DE LA COHORTE 2024-1. 7. APOYAR EN LA PRIORIZACIÓN DE LOS ESTUDIANTES QUE PRESENTEN DIFICULTADES ECONÓMICAS DE LA COHORTE 2024-1. 8. REALIZAR INFORME GENERAL DEL PROCESO DE INDUCCIÓN Y SELECCIÓN REALIZADO A LOS ASPIRANTES DEL PROGRAMA TALENTO MAGDALENA 2024-1.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</si>
  <si>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CO1.REQ.5631361</t>
  </si>
  <si>
    <t>OPSP-VAD-0244-2024</t>
  </si>
  <si>
    <t>https://community.secop.gov.co/Public/Tendering/OpportunityDetail/Index?noticeUID=CO1.NTC.5523126</t>
  </si>
  <si>
    <t>CAMILO ANDRES LAVERDE GUTIERREZ DE PIÑERES</t>
  </si>
  <si>
    <t>LA PRESENTE ORDEN TIENE POR OBJETO: 1. BRINDAR ACOMPAÑAMIENTO A LOS ESTUDIANTES DE MOVILIDAD NACIONAL E INTERNACIONAL ENTRANTE PREVIO Y DURANTE SU PERÍODO DE ESTUDIOS EN LA UNIVERSIDAD DEL MAGDALENA. 2. APOYAR LOS PROCESOS DE MOVILIDAD INTERNACIONAL ENTRANTE DE DOCENTES, INVESTIGADORES, PONENTES. 3. APOYAR LA CREACIÓN E IMPLEMENTACIÓN DEL CLUB/CENTRO INTERNACIONAL. 4. APOYAR LA CREACIÓN E IMPLEMENTACIÓN DEL PROGRAMA ESCUELA DE VERANO.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</si>
  <si>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CO1.REQ.5631310</t>
  </si>
  <si>
    <t>OPSP-VAD-0243-2024</t>
  </si>
  <si>
    <t>https://community.secop.gov.co/Public/Tendering/OpportunityDetail/Index?noticeUID=CO1.NTC.5522806</t>
  </si>
  <si>
    <t>LA PRESENTE ORDEN TIENE POR OBJETO: 1. APOYAR AL GRUPO INTERNO DE SERVICIOS GENERALES EN LA SUPERVISIÓN DE ESPACIOS FÍSICOS DE LAS SEDE ALTERNA CERES DE PIVIJAY, MAGDALENA. 2. APOYAR AL GSG EN LAS APERTURAS DE SALONES Y ÁREAS ADMINISTRATIVAS DE LA SEDE. 3. APOYAR AL GSG EFECTUANDO REPORTES DE ANOMALÍAS EN LOS ESPACIOS FÍSICOS DESCRITOS Y APOYAR EN ORIENTACIONES LOCATIVAS A FUNCIONARIOS Y CONTRATISTAS DE LA UNIVERSIDAD CUÁNDO HAYA LA NECESIDAD. 4. APOYAR AL GSG EN LA REALIZACIÓN DE RONDAS A TODOS LOS ESPACIOS DE LAS SEDE ALTERNA DE PIVIJAY PARA VERIFICAR SUS CONDICIONES Y ESTADO. 5.APOYAR AL GSG EN LA ALERTA SOBRE PERSONAS EXTRAÑAS QUE SE ENCUENTREN EN LOS ALREDEDORES DE LAS SEDE DESCRITA, E INFORMAR A SU SUPERVISOR INMEDIATO. 6. APOYAR EN LA ATENCIÓN LOS REQUERIMIENTOS DE LOS FUNCIONARIOS DE LA UNIVERSIDAD PARA FACILITAR EL CABAL DESARROLLO DE LAS ACTIVIDADES ACADÉMICAS Y ADMINISTRATIVAS. 7. APOYAR EN EL CONTROL Y REPORTAR EN MINUTAS, FORMATOS O GUÍAS, EL MOVIMIENTO DE LOS BIENES DE LA SEDE.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</si>
  <si>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CO1.REQ.5630733</t>
  </si>
  <si>
    <t>OAG-VAD-0242-2024</t>
  </si>
  <si>
    <t>https://community.secop.gov.co/Public/Tendering/OpportunityDetail/Index?noticeUID=CO1.NTC.5522412</t>
  </si>
  <si>
    <t>LA PRESENTE ORDEN TIENE POR OBJETO: 1. APOYAR EN EL DISEÑO Y EN LA EJECUCIÓN DE PRODUCCIÓN AUDIOVISUAL, Y DESARROLLO DE LOS CONTENIDOS MULTIMEDIA PARA EL CETEP. 2. APOYAR EN LA ESCRITURA Y REVISIÓN DE LOS GUIONES RELACIONADOS CON LAS PRODUCCIONES AUDIOVISUALES. 3. APOYAR EN LA COORDINACIÓN Y EJECUCIÓN DE GRABACIONES DE IMÁGENES PARA LOS MATERIALES AUDIOVISUALES DEL CETEP. 4. APOYAR EN EL ACOMPAÑAMIENTO A DOCENTES EN LA REALIZACIÓN Y ESTRUCTURACIÓN DE PIEZAS AUDIOVISUALES PARA SUS CLASES. 5. APOYAR EN EL DISEÑO DE ESTRATEGIAS AUDIOVISUALES EN LA PLATAFORMA DE BLOQUE 10. 6. APOYAR LA INCLUSIÓN DE OPCIONES DE ACCESIBILIDAD EN LOS MATERIALES AUDIOVISUALES REALIZADOS. 7. APOYAR EN LA ASESORÍA DE LAS PUBLICACIONES DE LOS MATERIALES AUDIOVISUALES BAJO LA NORMATIVIDAD EXISTENTE. 8. APOYAR EN LA COORDINACIÓN DE CURSOS VIRTUALES EN LA PLATAFORMA DE BLOQUE 10. 9. APOYAR EN LA ASESORIA A DOCENTES EN REALIZACIÓN Y ESTRUCTURACIÓN DE PIEZAS AUDIOVISUALES PARA SUS CLASES.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</si>
  <si>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CO1.REQ.5630181</t>
  </si>
  <si>
    <t>OPSP-VAD-0241-2024</t>
  </si>
  <si>
    <t>https://community.secop.gov.co/Public/Tendering/OpportunityDetail/Index?noticeUID=CO1.NTC.5524352</t>
  </si>
  <si>
    <t>LA PRESENTE ORDEN TIENE POR OBJETO: 1. APOYAR EL SEGUIMIENTO A LOS PROYECTOS DEL PLAN DE ACCIÓN Y DE FUNCIONAMIENTO DE LA FACULTAD. 2. APOYAR EN LA ORGANIZACIÓN DE LAS SOLICITUDES PARA LOS CONSEJOS DE FACULTAD, PROYECTAR LAS ACTAS Y LAS NOTIFICACIONES DE LOS MISMOS PARA DOCENTES, ESTUDIANTES Y UNIDADES REQUERIDAS. 3. APOYAR LA GESTIÓN DE CONTRATACIONES DE LA FACULTAD E INFORMES DE GESTIÓN SOLICITADOS. 4. APOYAR EN LOS PROCESOS DE SOLICITUDES PARA LA PARTICIPACIÓN A EVENTOS ACADÉMICOS Y CIENTÍFICOS VIRTUALES POR PARTE DE LOS ESTUDIANTES Y DOCENTES DE LA FACULTAD DE CIENCIAS BÁSICAS. 5. APOYAR EN LA ACTUALIZACIÓN DEL ARCHIVO Y CORRESPONDENCIA. 6. APOYAR EN EL PROCESO DE SOLICITUDES REALIZADAS PARA ASCENSO EN EL ESCALAFÓN DOCENTE DE LA FACULTAD DE CIENCIAS BÁSICAS. 7. APOYAR EN EL SEGUIMIENTO DE LOS AYUDANTES DE INCLUSIÓN Y PERMANENCIA DE LA FACULTAD. 8. APOYAR EL PROCESO DE CONVOCATORIAS DE MONITORIAS ACADÉMICAS DE LA FACULTAD.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</si>
  <si>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CO1.REQ.5631836</t>
  </si>
  <si>
    <t>OPSP-VAD-0240-2024</t>
  </si>
  <si>
    <t>https://community.secop.gov.co/Public/Tendering/OpportunityDetail/Index?noticeUID=CO1.NTC.5524621</t>
  </si>
  <si>
    <t>LA PRESENTE ORDEN TIENE POR OBJETO: 1. APOYAR EN EL SOPORTE A LAS ACTIVIDADES ASOCIADAS A LA TRANSMISIÓN DE EVENTOS DENTRO DE LOS AUDITORIOS DEL EDIFICIO MAR CARIBE Y LAS SALAS ESPECIALIZADAS. 2. APOYAR EN EL SOPORTE Y LA CONFIGURACIÓN DE LOS EQUIPOS MULTIMEDIALES (ATRIL PILOT Y SISTEMA DE AUTOMATIZACIÓN) CON QUE CUENTAN AUDITORIOS Y EN LA ASISTENCIA A EXPOSITORES DURANTE LOS EVENTOS QUE SE DESARROLLAN EN LOS AUDITORIOS. 3. APOYAR EL MANTENIMIENTO DEL ESTADO FUNCIONAL DE LAS HERRAMIENTAS MULTIMEDIALES QUE DAN SOPORTE A LAS TRANSMISIONES DE EVENTOS DURANTE EL USO DE LOS AUDITORIOS Y SUMINISTRAR LA INFORMACIÓN QUE PERMITA LA CORRECTA Y OPORTUNA GESTIÓN DE SU MANTENIMIENTO. 4. APOYAR CAPACITACIONES A LOS USUARIOS EN EL MANEJO DE LAS AYUDAS AUDIOVISUALES. 5. APOYAR EN EL CUMPLIMIENTO A CABALIDAD CON LOS PROCEDIMIENTOS ESTABLECIDOS PARA LA PRESTACIÓN DE LOS SERVICIOS DE SOPORTE AUDIOVISUAL. 6. APOYAR EN LA GENERACIÓN DE REPORTES DE CUALQUIER NOVEDAD QUE SE PRESENTE CUANDO SE PRESTEN LOS SERVICIOS, POR EJEMPLO EVENTOS Y RESPONSABLES DEL MAL USO DE LAS HERRAMIENTAS O NOVEDADES FRENTE AL FUNCIONAMIENTO DE LOS EQUIPOS. 7. APOYAR EN LAS ACTIVIDADES QUE SE PROGRAMEN PARA GARANTIZAR LA EFICIENCIA EN LA PRESTACIÓN DE LOS SERVICIOS TALES COMO RECORRIDOS DE DETECCIÓN DE NECESIDADES DE SERVICIO, CAPACITACIONES, REVISIONES DE EQUIPOS. 8. APOYAR LA RECOLECCIÓN Y ANÁLISIS DE INFORMACIÓN DE SATISFACCIÓN DEL SERVICIO E INFORMES RELACIONADOS. 9. APOYAR EN LA GENERACIÓN DE INFORMES PERIÓDICOS DEL INVENTARIO DE LOS EQUIPOS DETALLANDO EL ESTADO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</si>
  <si>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CO1.REQ.5631496</t>
  </si>
  <si>
    <t>OAG-VAD-0239-2024</t>
  </si>
  <si>
    <t>https://community.secop.gov.co/Public/Tendering/OpportunityDetail/Index?noticeUID=CO1.NTC.5524724</t>
  </si>
  <si>
    <t>LA PRESENTE ORDEN TIENE POR OBJETO: PRESTAR SUS SERVICIOS PROFESIONALES COMO APOYO GENERAL A LA SUPERVISIÓN Y PROCESOS DE APRUEBA Y ENVÍA EN GESPROY PARA LOS PROYECTOS DEL SISTEMA GENERAL DE REGALÍAS EJECUTADOS POR LA UNIVERSIDAD DEL MAGDALENA, REALIZANDO LAS SIGUIENTES ACTIVIDADES: 1. APOYAR EL SEGUIMIENTO Y CONTROL A LAS OBLIGACIONES Y PRODUCTOS A ENTREGAR POR PARTE DEL EQUIPO ADMINISTRATIVO Y CIENTÍFICO-TÉCNICOS DE LOS PROYECTOS, GARANTIZANDO QUE LOS MISMOS CUMPLAN CON LOS REQUISITOS Y CONDICIONES ADMINISTRATIVAS, TÉCNICAS Y CIENTÍFICAS, DE CONFORMIDAD CON EL PROYECTO APROBADO POR EL SISTEMA GENERAL DE REGALÍAS Y SUS DOCUMENTOS ANEXOS. 2. APOYAR EN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 LOS PROYECTOS. 4. SOLICITAR, TRAMITAR LAS CORRESPONDIENTES ACTAS DE SEGUIMIENTO, ACTAS DE AVANCE, ACTAS DE SUSPENSIÓN (CUANDO SE PRESENTEN CAUSALES PARA ELLO) ACTAS DE REANUDACIÓN, ACTA DE TERMINACIÓN, ACTA DE ENTREGA Y RECIBO A SATISFACCIÓN, ACTA DE LIQUIDACIÓN Y DEMÁS INFORMES QUE SE REQUIERAN EN EL SEGUIMIENTO DE LOS PROYECTOS. 5. SOLICITAR A LA DIRECCIÓN ADMINISTRATIVA Y FINANCIERA DE LOS PROYECTOS, ASÍ COMO A LA CIENTÍFICO-TÉCNICA DE LOS PROYECTOS, LOS INFORMES CUANDO LA SUPERVISIÓN LO CONSIDERE PERTINENTE SOBRE EL DESARROLLO Y EJECUCIÓN DE LOS CONTRATOS SUSCRITOS Y DE CONFORMIDAD CON EL PLAN O CRONOGRAMA DE TRABAJO ESTABLECIDO. 6. ANALIZAR Y CONCEPTUAR OPORTUNAMENTE SOBRE LAS CIRCUNSTANCIAS ESPECIALES QUE CONLLEVEN A LA NECESIDAD DE EFECTUAR CAMBIOS EN LAS CONDICIONES DE LOS DIFERENTES ÓRDENES O CONTRATOS DE LOS PROYECTOS PARA EL CABAL CUMPLIMIENTO DE LO PACTADO. 7. INFORMAR OPORTUNAMENTE LAS CONTINGENCIAS EN EL DESARROLLO DE LA SUPERVISIÓN DE LOS PROYECTOS. 8. APOYAR EL "APRUEBA Y ENVÍA" EN LA PLATAFORMA DE SEGUIMIENTO GESPROY SEGÚN LAS FECHAS DE SEGUIMIENTO ESTABLECIDAS PARA TAL FIN EN LA PLATAFORMA. 9. ASESORAR AL EQUIPO ADMINISTRATIVO DE LOS PROYECTOS EN RELACIÓN CON LA REALIZACIÓN DE INFORMES DE SEGUIMIENTO DE LOS AVANCES EN EJECUCIÓN. 10.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</si>
  <si>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CO1.REQ.5631365</t>
  </si>
  <si>
    <t>OPSP-VAD-0238-2024</t>
  </si>
  <si>
    <t>https://community.secop.gov.co/Public/Tendering/OpportunityDetail/Index?noticeUID=CO1.NTC.5524652</t>
  </si>
  <si>
    <t>LA PRESENTE ORDEN TIENE POR OBJETO: 1. APOYAR AL GRUPO INTERNO DE CONTRATACIÓN EN LA ELABORACIÓN DE LOS INFORMES QUE REQUIERA LA CONTRALORÍA GENERAL DE LA REPÚBLICA Y LA CONTRALORÍA DEPARTAMENTAL DEL MAGDALENA DEL PROCESO CONTRACTUAL LLEVADO POR LA VICERRECTORÍA ADMINISTRATIVA Y LA DIRECCIÓN ADMINISTRATIVA. 2. APOYAR AL GRUPO INTERNO DE CONTRATACIÓN EN LA ORGANIZACIÓN DE LA INFORMACIÓN QUE SE REQUIERA EN EL MARCO DE LAS EXIGENCIAS ESTABLECIDAS POR LA LEY DE TRANSPARENCIA DEL PROCESO CONTRACTUAL LLEVADO POR LA VICERRECTORÍA ADMINISTRATIVA Y LA DIRECCIÓN ADMINISTRATIVA. 3. APOYAR AL GRUPO INTERNO DE CONTRATACIÓN EN LA REVISIÓN DE LOS DOCUMENTOS EN LA PLATAFORMA DEL GEDOCO PARA EL PROCESO DE LIQUIDACIÓN DE HONORARIOS DE LAS ÓRDENES DE SERVICIOS PROFESIONALES Y DE APOYO A LA GESTIÓN QUE SUSCRIBA EL VICERRECTOR ADMINISTRATIVO Y EL DIRECTOR ADMINISTRATIVO. 4. APOYAR AL GRUPO INTERNO DE CONTRATACIÓN EN EL CARGUE Y ACTUALIZACIÓN DE LA INFORMACIÓN PRECONTRACTUAL, CONTRACTUAL Y POSTCONTRACTUAL DE LAS ÓRDENES DE SERVICIOS PROFESIONALES Y DE APOYO A LA GESTIÓN QUE SUSCRIBA EL VICERRECTOR ADMINISTRATIVO Y EL DIRECTOR ADMINISTRATIVO EN LA PLATAFORMA SIA OBSERVA DE LA AUDITORA GENERAL DE LA REPÚBLICA. 5. APOYAR AL GRUPO INTERNO DE CONTRATACIÓN EN EL CARGUE DE INFORMACIÓN PRECONTRACTUAL, CONTRACTUAL Y POSTCONTRACTUAL A LA PLATAFORMA DEL SECOP II DE TODOS LOS PROCESOS DE CONTRATACIÓN QUE ADELANTE LA UNIVERSIDAD A TRAVÉS DE LA VICERRECTORÍA ADMINISTRATIVA Y LA DIRECCIÓN ADMINISTRATIVA. 6. APOYAR AL GRUPO INTERNO DE CONTRATACIÓN EN LA ORGANIZACIÓN DEL ARCHIVO DIGITAL DE LAS ÓRDENES DE SERVICIOS PROFESIONALES Y DE APOYO A LA GESTIÓN SUSCRITAS POR EL VICERRECTOR ADMINISTRATIVO Y EL DIRECTOR ADMINISTRATIVO. 7. APOYAR EN LA REVISIÓN DE LA INFORMACIÓN CONTRACTUAL CARGADA EN LAS PLATAFORMAS DEL SIA OBSERVA AUDITORIA, SIGEP II, SECOP I Y II POR PARTE DE LOS ORDENADORES DEL GASTO. 8. APOYAR EN LA REVISIÓN EN LA PLATAFORMA DEL GEDOCO DE LOS DOCUMENTOS PRECONTRACTUALES NECESARIOS PARA LA ELABORACIÓN DE ÓRDENES DE SERVICIOS PROFESIONALES Y DE APOYO A LA GESTIÓN. 9.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</si>
  <si>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CO1.REQ.5631329</t>
  </si>
  <si>
    <t>OAG-VAD-0237-2024</t>
  </si>
  <si>
    <t>https://community.secop.gov.co/Public/Tendering/OpportunityDetail/Index?noticeUID=CO1.NTC.5524669</t>
  </si>
  <si>
    <t>LA PRESENTE ORDEN TIENE POR OBJETO: 1. APOYAR LA PRODUCCIÓN DE CONTENIDOS PARA LAS REDES SOCIALES Y MEDIOS DIGITALES DE LA DIRECCIÓN DE BIENESTAR UNIVERSITARIO, ESPECIALMENTE LOS RELACIONADOS CON EL PROTOCOLO INSTITUCIONAL PARA LA PREVENCIÓN Y ATENCIÓN DE LA VIOLENCIA BASADA EN GÉNERO Y VIOLENCIA SEXUAL. 2. APOYAR AL FOMENTO AL INTERIOR DE LA COMUNIDAD UNIVERSITARIA, ACTVIDADES DE PROMOCIÓN Y PREVENCIÓN DE LA VIOLENCIA BASADA EN GÉNERO Y VIOLENCIA SEXUAL. 3. APOYAR EN LA PRODUCCIÓN DE CONTENIDOS PARA LOS MEDIOS DIGITALES DE BIENESTAR UNIVERSITARIO EN LAS ACTIVIDADES Y EVENTOS ACADÉMICOS, SOCIALES, DEPORTIVOS Y CULTURALES DE LA DIRECCIÓN DE BIENESTAR UNIVERSITARIO. 4. ENTREGAR DE MANERA OPORTUNA Y BAJO SU RESPONSABILIDAD LOS INFORMES CON SOPORTES NECESARIOS. 5. APOYAR EN LA GRABACIÓN Y EDICIÓN DE MENSAJES INSTITUCIONALES. 5. APOYAR EN EL DILGENCIAMIENTO OPORTUNO DE TODOS LOS FORMATOS ESTABLECIDOS POR BIENESTAR UNIVESITARIO EN EL SISTEMA DE GESTIÓN DE LA CALIDAD PARA EL REGISTRO DE TODAS LAS ACTIVIDADES QUE SE REALICEN.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</si>
  <si>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CO1.REQ.5631067</t>
  </si>
  <si>
    <t>OPSP-VAD-0236-2024</t>
  </si>
  <si>
    <t>https://community.secop.gov.co/Public/Tendering/OpportunityDetail/Index?noticeUID=CO1.NTC.5524660&amp;isFromPublicArea=True&amp;isModal=False</t>
  </si>
  <si>
    <t>LA PRESENTE ORDEN TIENE POR OBJETO: 1. ELABORAR CRONOGRAMA DE TRABAJO Y CUMPLIR LAS ACTIVIDADES ACORDADAS CON LA FACULTAD Y LAS DOCENTES ASIGNADAS A LAS ACTIVIDADES DEL BOSQUE SECO, DENTRO DE LOS TIEMPOS ESTABLECIDOS. 2. REALIZAR UN MONITOREO ORNITOLÓGICO DESPUÉS DE LA EMERGENCIA SANITARIA CAUSADA POR EL COVID-19 PARA EVALUAR LOS EFECTOS EN LAS COMUNIDADES DE AVES ASOCIADAS AL CAMPUS Y EL BOSQUE SECO. 3. APOYAR PROCESOS DE CARÁCTER ADMINISTRATIVO, RELACIONADOS CON EL SEGUIMIENTO A SOLICITUDES Y PROCESOS PARA EL INGRESO DE LOS ESTUDIANTES Y DOCENTES QUE TENDRÁN ACCESO AL BOSQUE SECO. 4. APOYAR PROCESOS ADMINISTRATIVOS RELACIONADOS CON LA CREACIÓN DE NUEVOS ESPACIOS (OBSERVATORIO EXPERIMENTAL ORNITOLÓGICO Y VIVERO QUE DONARÁ LA FUNDACIÓN BACHAQUEROS). 5. ELABORAR BASE DE DATOS DE LOS PRODUCTOS HISTÓRICOS Y ACTUALES DEL BOSQUE SECO (TESIS, PRÁCTICAS, ARTÍCULOS CIENTÍFICOS). 6. ORGANIZAR INFORMACIÓN DEL BOSQUE SECO CON FINES DE PUBLICACIÓN EN LAS REDES SOCIALES DE LA UNIVERSIDAD Y DE LA FACULTAD DE CIENCIAS BÁSICAS. 7. APOYAR EL CUMPLIMIENTO Y SUPERVISIÓN DE LAS NORMAS DE INGRESO DURANTE LAS VISITAS AL BOSQUE.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</si>
  <si>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CO1.REQ.5630595</t>
  </si>
  <si>
    <t>OPSP-VAD-0235-2024</t>
  </si>
  <si>
    <t>https://community.secop.gov.co/Public/Tendering/OpportunityDetail/Index?noticeUID=CO1.NTC.5524679&amp;isFromPublicArea=True&amp;isModal=False</t>
  </si>
  <si>
    <t>LA PRESENTE ORDEN TIENE POR OBJETO: 1. REALIZAR SEGUIMIENTO AL DESARROLLO DE LAS PRÁCTICAS DE CIRUGÍA Y ANATOMÍA QUE REALIZAN LOS DIFERENTES PROGRAMAS DE LA FACULTAD DE CIENCIAS DE LA SALUD. 2. APOYAR A LA COORDINACIÓN DE LA CLÍNICA DE SIMULACIÓN PARA QUE SE DÉ EL CORRECTO FUNCIONAMIENTO Y APROVECHAMIENTO DE LOS EQUIPOS UTILIZADOS EN LAS PRÁCTICAS ACADÉMICAS. 3. REALIZAR LA INSTALACIÓN DE EQUIPOS BIOMÉDICOS, ACTUALIZACIÓN DE SOFTWARE DE LOS SIMULADORES Y DE REDES ELÉCTRICAS DE LA CLÍNICA DE SIMULACIÓN. 4. REALIZAR LA INSTALACIÓN Y SEGUIMIENTO DE CÁMARAS INTERNAS DE LA CLÍNICA DE SIMULACIÓN APLICADAS A EXÁMENES PRÁCTICOS DE LA CLÍNICA.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</si>
  <si>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CO1.REQ.5632220</t>
  </si>
  <si>
    <t>OPSP-VAD-0234-2024</t>
  </si>
  <si>
    <t>https://community.secop.gov.co/Public/Tendering/OpportunityDetail/Index?noticeUID=CO1.NTC.5514809&amp;isFromPublicArea=True&amp;isModal=False</t>
  </si>
  <si>
    <t>CO1.REQ.5622950</t>
  </si>
  <si>
    <t>OPSP-VAD-0233-2024</t>
  </si>
  <si>
    <t>https://community.secop.gov.co/Public/Tendering/OpportunityDetail/Index?noticeUID=CO1.NTC.5514361&amp;isFromPublicArea=True&amp;isModal=False</t>
  </si>
  <si>
    <t>CO1.REQ.5622657</t>
  </si>
  <si>
    <t>OPSP-VAD-0232-2024</t>
  </si>
  <si>
    <t>https://community.secop.gov.co/Public/Tendering/OpportunityDetail/Index?noticeUID=CO1.NTC.5514214&amp;isFromPublicArea=True&amp;isModal=False</t>
  </si>
  <si>
    <t>LA PRESENTE ORDEN TIENE POR OBJETO: 1. APOYAR EN EL SOPORTE A LAS ACTIVIDADES ASOCIADAS A LA TRANSMISIÓN DE EVENTOS DENTRO DE LOS AUDITORIOS DEL EDIFICIO MAR CARIBE Y LAS SALAS ESPECIALIZADAS. 2. APOYAR EN EL SOPORTE Y LA CONFIGURACIÓN DE LOS EQUIPOS MULTIMEDIALES (ATRIL PILOT Y SISTEMA DE AUTOMATIZACIÓN) CON QUE CUENTAN AUDITORIOS Y EN LA ASISTENCIA A EXPOSITORES DURANTE LOS EVENTOS QUE SE DESARROLLAN EN LOS AUDITORIOS. 3, APOYAR EL MANTENIMIENTO DEL ESTADO FUNCIONAL DE LAS HERRAMIENTAS MULTIMEDIALES QUE DAN SOPORTE A LAS TRANSMISIONES DE EVENTOS DURANTE EL USO DE LOS AUDITORIOS Y SUMINISTRAR LA INFORMACIÓN QUE PERMITA LA CORRECTA Y OPORTUNA GESTIÓN DE SU MANTENIMIENTO. 4. APOYAR CAPACITACIONES A LOS USUARIOS EN EL MANEJO DE LAS AYUDAS AUDIOVISUALES. 5. APOYAR EN EL CUMPLIMIENTO A CABALIDAD CON LOS PROCEDIMIENTOS ESTABLECIDOS PARA LA PRESTACIÓN DE LOS SERVICIOS DE SOPORTE AUDIOVISUAL. 6. APOYAR EN LA GENERACIÓN DE REPORTES DE CUALQUIER NOVEDAD QUE SE PRESENTE CUANDO SE PRESTEN LOS SERVICIOS, POR EJEMPLO EVENTOS Y RESPOSABLES DEL MAL USO DE LAS HERRAMIENTAS O NOVEDADES FRENTE AL FUNCIONAMIENTO DE LOS EQUIPOS. 7. APOYAR EN LAS ACTIVIDADES QUE SE PROGRAMEN PARA GARANTIZAR LA EFICIENCIA EN LA PRESTACIÓN DE LOS SERVICIOS TALES COMO RECORRIDOS DE DETECCIÓN DE NECESIDADES DE SERVICIO, CAPACITACIONES, REVISIONES DE EQUIPOS. 8. APOYAR LA RECOLECCIÓN Y ANÁLISIS DE INFORMACIÓN DE SATISFACCIÓN DEL SERVICIO E INFORMES RELACIONADOS. 9. APOYAR EN LA GENERACIÓN DE INFORMES PERIÓDICOS DEL INVENTARIO DE LOS EQUIPOS DETALLANDO EL ESTADO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</si>
  <si>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CO1.REQ.5622606</t>
  </si>
  <si>
    <t>OAG-VAD-0231-2024</t>
  </si>
  <si>
    <t>https://community.secop.gov.co/Public/Tendering/OpportunityDetail/Index?noticeUID=CO1.NTC.5513095&amp;isFromPublicArea=True&amp;isModal=False</t>
  </si>
  <si>
    <t>LA PRESENTE ORDEN TIENE POR OBJETO: 1. APOYAR A LA DIRECCIÓN DE COMUNICACIONES EN LOS PROCESOS DE COMUNICACIÓN INTERNA Y EXTERNA. 2. REALIZAR EL CUBRIMIENTO DE FUENTES INSTITUCIONALES. 3. REALIZAR EL SEGUIMIENTO A LA EMISORA RADIO MAGDALENA. 4. REALIZAR LOCUCIÓN DEL PROGRAMA DE RADIO “DESDE EL CAMPUS AL AIRE” A TRAVÉS DE LA EMISORA UNIMAGDALENA RADIO. 5. REDACTAR LIBRETOS DE RADIO SOBRE LAS NOVEDADES, EVENTOS E INFORMACIÓN DE LAS FUENTES ASIGNADAS, PARA LA TRANSMISIÓN EN LA EMISORA UNIMAGDALENA RADIO. 6. REDACTAR BOLETINES DE PRENSA SOBRE LAS NOVEDADES, EVENTOS E INFORMACIÓN DE LAS FUENTES ASIGNADAS. 7. APOYAR A LA DIRECCIÓN DE COMUNICACIONES EN EL PROCESO DE ORGANIZACIÓN LOGÍSTICA DE EVENTOS DE LAS FUENTES ASIGNADAS, ELABORAR LIBRETOS DE PRESENTACIÓN, ÓRDENES DEL DÍA Y PRECEDENCIAS; REALIZAR SEGUIMIENTO A SOLICITUDES DE INSUMOS Y ELEMENTOS PARA LOS EVENTOS. 8. PRESENTAR EVENTOS DE LAS FUENTES ASIGNADAS. 9. COORDINAR LA ELABORACIÓN DE PIEZAS DE COMUNICACIÓN SOLICITADAS POR LAS FUENTES ASIGNADAS; ACOMPAÑAR EL PROCESO DE SOLICITUD, REVISIÓN Y APROBACIÓN DE DISEÑOS Y PRODUCCIÓN DE VIDEOS. 10. APOYAR A LA DIRECCIÓN DE COMUNICACIONES EN LA CREACIÓN DE COPYS PARA PUBLICACIONES EN LAS REDES SOCIALES SOBRE LAS NOVEDADES, EVENTOS E INFORMACIÓN DELAS FUENTES ASIGNADAS Y ESCRITOS PARA LAS SECCIONES DE LAS DEPENDENCIAS EN LA PÁGINA WEB INSTITUCIONAL. 11. APOYAR EN EL SEGUIMIENTO Y MONITOREO A LOS PLANES, PROGRAMAS E INDICADORES DE LA DIRECCIÓN DE COMUNICACIONES EN EL SISTEMA DE PLANEACIÓN, CONTROL INTERNO Y GESTIÓN DE LA CALIDAD INSTITUCIONAL. 12. APOYAR EN LA ELABORACIÓN Y DIFUSIÓN DE BOLETINES INTERNOS.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</si>
  <si>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CO1.REQ.5621611</t>
  </si>
  <si>
    <t>OPSP-VAD-0230-2024</t>
  </si>
  <si>
    <t>https://community.secop.gov.co/Public/Tendering/OpportunityDetail/Index?noticeUID=CO1.NTC.5512802&amp;isFromPublicArea=True&amp;isModal=False</t>
  </si>
  <si>
    <t>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</si>
  <si>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CO1.REQ.5621201</t>
  </si>
  <si>
    <t>OPSP-VAD-0229-2024</t>
  </si>
  <si>
    <t>https://community.secop.gov.co/Public/Tendering/OpportunityDetail/Index?noticeUID=CO1.NTC.5512543&amp;isFromPublicArea=True&amp;isModal=False</t>
  </si>
  <si>
    <t>LA PRESENTE ORDEN TIENE POR OBJETO: 1. APOYAR SEGUIMIENTO Y ANÁLISIS DE LOS INDICADORES DE GESTIÓN Y CORRUPCIÓN. 2. APOYAR EN LA ELABORACIÓN DE PROYECCIONES FINANCIERAS DE INGRESOS Y GASTOS DE ACUERDO CON LAS INSTRUCCIONES DEL DIRECTOR FINANCIERO. 3. APOYAR EN EL SEGUIMIENTO DE LOS PLANES DE MEJORAMIENTO DE LA CGDM. 4. APOYAR A LA DIRECCIÓN FINANCIERA EN LA RESPUESTA DE LOS PQR CON RESPECTO A SOLICITUDES DE INFORMACIÓN FINANCIERA POR ENTES EXTERNOS. 5. APOYAR EN LA SOLICITUD DE INFORMACIÓN FINANCIERA DE LOS DISTINTOS PROGRAMAS ACADÉMICOS EN PRO DE LOS PROCESOS DE EVALUACIÓN. 6. APOYAR EN EL SEGUIMIENTO A LOS INFORMES DE EJECUCIONES PRESUPUESTALES DE INGRESOS Y EGRESOS ELABORADOS TRIMESTRALMENTE PARA ENVIARLOS A LA OFICINA DE ASEGURAMIENTO DE LA CALIDAD PARA SU PUBLICACIÓN EN LA PÁGINA DE TRANSPARENCIA Y ACCESO A INFORMACIÓN PÚBLICA. 7. APOYAR EN LAS SOLICITUDES AL GRUPO DE CONTABILIDAD DE LOS ESTADOS FINANCIEROS DEFINITIVOS ELABORADOS MENSUALMENTE PARA ENVIARLOS A LA OFICINA DE ASEGURAMIENTO DE LA CALIDAD PARA SU PUBLICACIÓN EN LA PÁGINA DE TRANSPARENCIA Y ACCESO A INFORMACIÓN PÚBLICA. 8. APOYAR EN EL DILIGENCIAMIENTO DE LOS FORMATOS DE ACTUALIZACIÓN FINANCIERA ENVIADAS POR LOS BANCOS. 9. APOYAR EN EL SEGUIMIENTO AL CRONOGRAMA DE INFORMES A PRESENTAR POR LA DIRECCIÓN FINANCIERA. 10. APOYAR EN LA ELABORACIÓN DE LOS INFORMES MENSUALES DE SEGUIMIENTO DE INGRESOS, GASTOS, REQUERIDOS POR EL CSU.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</si>
  <si>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CO1.REQ.5620750</t>
  </si>
  <si>
    <t>OPSP-VAD-0228-2024</t>
  </si>
  <si>
    <t>https://community.secop.gov.co/Public/Tendering/OpportunityDetail/Index?noticeUID=CO1.NTC.5512301&amp;isFromPublicArea=True&amp;isModal=False</t>
  </si>
  <si>
    <t>LA PRESENTE ORDEN TIENE POR OBJETO: 1. APOYAR LA REVISIÓN DE LOS CRÉDITOS REGISTRADOS EN LAS DIFERENTES CUENTAS BANCARIAS DE LA UNIVERSIDAD, QUE ESTOS SE ENCUENTREN DEBIDAMENTE IDENTIFICADOS Y REGISTRADOS EN EL SISTEMA DE INFORMACIÓN FINANCIERO (SINAP). 2. INFORMAR AL TESORERO EN LA IDENTIFICACIÓN Y REGISTRO DE AJUSTES DE TESORERÍA. 3. REVISAR MENSUALMENTE LAS RETENCIONES Y DEDUCCIONES POR CONCEPTO DE RETENCIÓN EN LA FUENTE Y ESTAMPILLAS DEPARTAMENTALES. 4. APOYAR LA RECEPCIÓN DE SOLICITUDES DE EMBARGOS ENVIADAS POR LOS JUZGADOS PARA DIRECCIONAMIENTO DE LAS MISMAS. 5. REVISAR LA APLICACIÓN DE LOS EMBARGOS DECRETADOS POR LOS JUZGADOS CONTRA FUNCIONARIOS Y CONTRATISTAS. 6. PROYECTAR PARA LA FIRMA DEL TESORERO, COMUNICACIONES EXTERNAS POR SOLICITUDES DE INFORMACIÓN DE LOS JUZGADOS EN RELACIÓN CON LOS EMBARGOS DECRETADOS. 7. APOYAR SEGUIMIENTO A LEGALIZACIÓN DE VIÁTICOS 8. REALIZAR LOS INFORMES DERIVADOS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</si>
  <si>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CO1.REQ.5620306</t>
  </si>
  <si>
    <t>OPSP-VAD-0227-2024</t>
  </si>
  <si>
    <t>https://community.secop.gov.co/Public/Tendering/OpportunityDetail/Index?noticeUID=CO1.NTC.5513473&amp;isFromPublicArea=True&amp;isModal=False</t>
  </si>
  <si>
    <t>LA PRESENTE ORDEN TIENE POR OBJETO: 1. APOYAR EN EL MANTENIMIENTO PREVENTIVO Y CORRECTIVO A LOS EQUIPOS DE CÓMPUTO DE LA INSTITUCIÓN, INCLUYENDO SEDES ALTERNAS (SEDE-CENTRO, PLANTA PILOTO, CONSULTORIO JURÍDICO, SAN JUAN NEPOMUCENO). 2. APOYAR EN EL SOPORTE A USUARIOS. 3. APOYAR EN LA INSTALACIÓN DE SOFTWARE LICENCIADO QUE SOLICITEN LOS USUARIOS DESPUÉS DE SU CONFIGURACIÓN INICIAL. 4. APOYAR EN LA CONFIGURACIÓN DE LAS IMPRESORAS CON LOS EQUIPOS DE CÓMPUTO. 5. APOYAR LA CONFIGURACIÓN DE LOS EQUIPOS NUEVOS DE COMPUTO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</si>
  <si>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CO1.REQ.5621932</t>
  </si>
  <si>
    <t>OAG-VAD-0226-2024</t>
  </si>
  <si>
    <t>https://community.secop.gov.co/Public/Tendering/OpportunityDetail/Index?noticeUID=CO1.NTC.5511645&amp;isFromPublicArea=True&amp;isModal=False</t>
  </si>
  <si>
    <t>LA PRESENTE ORDEN TIENE POR OBJETO: 1. APOYAR EN LA COORDINACIÓN DE LA CREACIÓN, REVISIÓN Y DEPURACIÓN DE LA BASE DE TERCEROS EN EL SISTEMA DE INFORMACIÓN FINANCIERO – SINAP- . 2. ASESORAR AL GRUPO DE CONTABILIDAD EN EL PROCESO DE GESTIÓN DOCUMENTAL DE LA UNIDAD (RECEPCIÓN Y ARCHIVO DE LAS COMUNICACIONES INTERNAS Y EXTERNAS). 3. APOYAR EN LA COORDINACIÓN CON EL PERSONAL VINCULADO AL GRUPO DE CONTABILIDAD LO REFERENTE AL PROCESO DE RECEPCIÓN, REVISIÓN Y POSTERIOR ENVÍO DE DOCUMENTOS SOPORTE PARA TRÁMITES DE PAGO, PROVENIENTES DE LA DIRECCIÓN FINANCIERA, GRUPO DE PRESUPUESTO Y DEMÁS DEPENDENCIAS. 4. ASESORAR AL GRUPO DE CONTABILIDAD EN LA ELABORACIÓN DEL INFORME DE AVANCE A LOS PLANES DE MEJORAMIENTO SUSCRITOS CON LAS ENTIDADES DE CONTROL QUE CORRESPONDA. 5. ASESORAR AL GRUPO DE CONTABILIDAD EN LA PLANIFICACIÓN, COORDINACIÓN Y EJECUCIÓN DE LAS ACTIVIDADES TENDIENTES A ACTUALIZAR EL SISTEMA DE GESTIÓN DE CALIDAD DEL PROCESO CONTABLE – FINANCIERO. 6. ASESORAR AL GRUPO DE CONTABILIDAD EN LA ADMINISTRACIÓN DEL MAPA DE RIESGO DE PROCESO CONTABLE.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</si>
  <si>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CO1.REQ.5619745</t>
  </si>
  <si>
    <t>OPSP-VAD-0225-2024</t>
  </si>
  <si>
    <t>https://community.secop.gov.co/Public/Tendering/OpportunityDetail/Index?noticeUID=CO1.NTC.5513005&amp;isFromPublicArea=True&amp;isModal=False</t>
  </si>
  <si>
    <t>LA PRESENTE ORDEN TIENE POR OBJETO: 1. EMITIR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Y HACER SOBRE ÉSTAS LOS SEGUIMIENTOS REQUERIDOS. 3. RESOLVER LAS PETICIONES QUE SE LE HAGAN A LA UNIVERSIDAD DEL MAGDALENA DENTRO DE LOS PLAZOS Y/O TÉRMINOS ESTABLECIDOS EN LA LEY, QUE LE SEAN TRASLADADAS. 4. DAR RESPUESTA Y HACER LOS SEGUIMIENTOS REQUERIDOS A LAS TUTELAS QUE LE INTERPONGAN A LA UNIVERSIDAD DEL MAGDALENA DENTRO DE LOS PLAZOS Y/O TÉRMINOS ESTABLECIDOS EN LA LEY, QUE LE SEAN TRASLADADAS. 5. PARTICIPAR EN EL COMITÉ JURÍDICO, CASOS JUDICIALES, CONCILIACIONES PREJUDICIALES, ACCIONES DE REPETICIÓN Y LLAMADOS EN GARANTÍAS. 6. HACER SEGUIMIENTO A LOS DERECHOS DE PETICIÓN QUE DEBEN SER RESUELTOS POR OTRAS DEPENDENCIAS CUANDO ESTOS LE SEAN ASIGNADOS. 7. PROYECTAR PARA LA FIRMA DEL JEFE DE LA OFICINA ASESORA JURÍDICA LAS DEMANDAS DE TUTELAS CUANDO SEA REQUERIDA. 8. ELABORAR LOS PROYECTOS DE COMITÉ JURÍDICO Y COMITÉS DE CONCILIACIÓN. 9. ASESORAR A LA OFICINA ASESORA JURÍDICA EN EL TRÁMITE DE LOS PROCESOS QUE SE INICIAN POR JURISDICCIÓN COACTIVA, 10.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</si>
  <si>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CO1.REQ.5620895</t>
  </si>
  <si>
    <t>OPSP-VAD-0224-2024</t>
  </si>
  <si>
    <t>https://community.secop.gov.co/Public/Tendering/OpportunityDetail/Index?noticeUID=CO1.NTC.5512661&amp;isFromPublicArea=True&amp;isModal=False</t>
  </si>
  <si>
    <t>LA PRESENTE ORDEN TIENE POR OBJETO: 1. APOYAR EN EL SEGUIMIENTO DE LOS RECAUDOS DE LAS PRINCIPALES FUENTES DE FINANCIACIÓN DEL PRESUPUESTO DE LA INSTITUCIÓN. 2. APOYAR EN LA SOLICITUD AL GRUPO DE PRESUPUESTO LOS INFORMES DE EJECUCIONES PRESUPUESTALES DE INGRESOS Y EGRESOS ELABORADOS TRIMESTRALMENTE PARA ENVIARLOS A LA OFICINA ASESORA DE PLANEACIÓN PARA SU PUBLICACIÓN EN LA PÁGINA DE TRANSPARENCIA Y ACCESO A INFORMACIÓN PÚBLICA. 3. APOYAR EN LA SOLICITUD AL GRUPO DE CONTABILIDAD LOS ESTADOS FINANCIEROS DEFINITIVOS ELABORADOS MENSUALMENTE PARA ENVIARLOS A LA OFICINA ASESORA DE PLANEACIÓN PARA SU PUBLICACIÓN EN LA PÁGINA DE TRANSPARENCIA Y ACCESO A INFORMACIÓN PÚBLICA. 4. DILIGENCIAR LOS FORMATOS DE ACTUALIZACIÓN FINANCIERA ENVIADAS POR LOS BANCOS. 5. ASESORAR Y LLEVAR EL CONTROL DE LOS PROCEDIMIENTOS INTERNOS, RELACIONADOS CON LA GESTIÓN DE COBRO DE LAS DEUDAS DE CRÉDITOS A CORTO PLAZO QUE TIENEN LOS ESTUDIANTES EN LAS DIFERENTES MODALIDADES. 6. ASESORAR EN LA ELABORACIÓN DE NUEVOS PROCEDIMIENTOS DE LA DIRECCIÓN FINANCIERA RELACIONADOS CON LAS PROYECCIONES DE LOS COSTOS DE LOS PROGRAMAS DE FORMACIÓN AVANZADA Y FORMACIÓN CIENTÍFICA DIRIGIDA A LOS DOCENTES DE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</si>
  <si>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CO1.REQ.5620942</t>
  </si>
  <si>
    <t>OPSP-VAD-0223-2024</t>
  </si>
  <si>
    <t>https://community.secop.gov.co/Public/Tendering/OpportunityDetail/Index?noticeUID=CO1.NTC.5512453&amp;isFromPublicArea=True&amp;isModal=False</t>
  </si>
  <si>
    <t>LA PRESENTE ORDEN TIENE POR OBJETO: 1. APOYAR EN EL RECIBO DE LOS SOPORTES DE LOS ACTOS ADMINISTRATIVOS COMO: CONTRATOS, ÓRDENES DE SERVICIO, COMPRA, SUMINISTRO Y CONVENIOS 2. REVISAR LOS SOPORTES DE LOS ACTOS ADMINISTRATIVOS COMO: CONTRATOS, ÓRDENES DE SERVICIO, COMPRA, SUMINISTRO Y CONVENIOS. 3. APOYAR EN LA REALIZACIÓN DE LLAMADAS A LAS DEPENDENCIAS ORDENADORAS DEL GASTO PARA HACER SEGUIMIENTO A LOS ACTOS ADMINISTRATIVOS PENDIENTES DE CORRECCIONES. 4. APOYAR CON EL ENVÍO AL GRUPO DE CONTABILIDAD UNA VEZ REVISADOS LOS SOPORTES DE LOS ACTOS ADMINISTRATIVOS COMO: CONTRATOS, ÓRDENES DE SERVICIO, COMPRA, SUMINISTRO Y CONVENIOS A FIN DE INICIAR EL TRÁMITE CORRESPONDIENTE A LA ELABORACIÓN DE LAS ORDENES DE PAGOS 5. APOYAR EN LA ATENCIÓN TELEFÓNICA O POR CORREO ELECTRÓNICO A PROVEEDORES, EMPLEADOS, DIRECTORES, SUPERVISORES PARA DAR INFORMACIÓN SOBRE EL ESTADO DE LOS PAGOS.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</si>
  <si>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CO1.REQ.5620916</t>
  </si>
  <si>
    <t>OPSP-VAD-0222-2024</t>
  </si>
  <si>
    <t>https://community.secop.gov.co/Public/Tendering/OpportunityDetail/Index?noticeUID=CO1.NTC.5512503&amp;isFromPublicArea=True&amp;isModal=False</t>
  </si>
  <si>
    <t>LA PRESENTE ORDEN TIENE POR OBJETO: 1. APOYAR EN EL DIAGNOSTICO DE LOS RECURSOS DE TI CON LOS QUE CUENTA LA INFRAESTRUCTURA DE RED DE UNIMAGDALENA PARA APOYAR LOS PROCESOS ESTRATÉGICOS, MISIONALES Y DE APOYO. 2. APOYAR EN LA PLANEACION Y EJECUCION DE LAS ACTIVIDADES DE MANTENIMIENTO PREVENTIVO Y CORRECTIVO DE LAS RED DE DATOS DE UNIMAGDALENA. 3. APOYAR EN EL SOPORTE A USUARIOS EN LO CORRESPONDIENTE A RED DE DATOS, TELEFONÍA IP Y LECTORAS BIOMÉTRICAS. 4. APOYAR EN LA INSTALACIÓN, MANTENIMIENTO Y SOPORTE DE LAS CÁMARAS DE VIGILANCIA DE LA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</si>
  <si>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CO1.REQ.5620487</t>
  </si>
  <si>
    <t>OPSP-VAD-0221-2024</t>
  </si>
  <si>
    <t>https://community.secop.gov.co/Public/Tendering/OpportunityDetail/Index?noticeUID=CO1.NTC.5512265&amp;isFromPublicArea=True&amp;isModal=False</t>
  </si>
  <si>
    <t>LA PRESENTE ORDEN TIENE POR OBJETO: 1. APOYAR EN LA FACULTAD DE CIENCIAS BÁSICAS LAS ACTIVIDADES DE INVESTIGACIÓN Y EXTENSIÓN EN LOS PROCESOS DE PROGRAMACIÓN DE REUNIONES, RELATORÍAS DEL COMITÉ DE INVESTIGACIÓN Y EXTENSIÓN, Y PROCESAMIENTO DE INFORMACIÓN PARA GENERAR INDICADORES. 2. APOYAR EL ANÁLISIS FINANCIERO, MERCADEO, PLANEACIÓN ACADÉMICA, ADMINISTRATIVA Y LOGÍSTICA DE LOS PROYECTOS DE EDUCACIÓN CONTINUADA. 3. APOYAR LA REALIZACIÓN DE LOS PROYECTOS ESTRATÉGICOS DE LA FACULTAD DE CIENCIAS BÁSICAS. 4. APOYAR EN LA BÚSQUEDA Y DIVULGACIÓN DE CONVOCATORIAS DE PROYECTOS, BECAS Y APOYO PARA FINANCIACIÓN DE PROYECTOS Y PRODUCTOS DE CTEI. 5. APOYAR EN EL DESARROLLO DEL FACTOR 08 "APORTES DE LA INVESTIGACIÓN, LA INNOVACIÓN, EL DESARROLLO TECNOLÓGICO Y LA CREACIÓN" EN EL MARCO DEL PROCESO DE RENOVACIÓN DE LA REACREDITACIÓN Y REGISTRO CALIFICADO DEL PROGRAMA DE BIOLOGÍA. 6. APOYAR EN LA DIVULGACIÓN DE INFORMACIÓN DE REGULACIÓN ACADÉMICA, CALENDARIOS, EVENTOS, PROMOCIÓN DE LA OFERTA ACADÉMICA, CONVOCATORIA DE REUNIONES, EN LAS REDES SOCIALES DE LA FACULTAD.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</si>
  <si>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CO1.REQ.5620342</t>
  </si>
  <si>
    <t>OPSP-VAD-0220-2024</t>
  </si>
  <si>
    <t>https://community.secop.gov.co/Public/Tendering/ContractNoticePhases/View?PPI=CO1.PPI.29434734&amp;isFromPublicArea=True&amp;isModal=False</t>
  </si>
  <si>
    <t>LA PRESENTE ORDEN TIENE POR OBJETO: 1. PRESTAR LOS SERVICIOS PROFESIONALES DE ABOGADO EN LOS PROCESOS QUE SEAN ADELANTADOS EN LA DIRECCIÓN DE BIENESTAR UNIVERSITARIO Y SUS COORDINACIONES. 2. APOYAR JURÍDICAMENTE A LA DIRECCIÓN DE BIENESTAR UNIVERSITARIO, EN LOS PROCESOS DE GESTIÓN DE CONTRATACIÓN (PRE-CONTRACTUALES, CONTRACTUALES, POST-CONTRACTUALES). 3. ENTREGAR DE MANERA OPORTUNA Y BAJO SU RESPONSABILIDAD LOS INFORMES QUE SE LE SOLICITEN PARA SER PRESENTADOS EN OTRAS DEPENDENCIAS, CON SOPORTES ESTADÍSTICOS. 4. APOYAR JURÍDICAMENTE EN LA REVISIÓN DE DOCUMENTOS Y PROCEDIMIENTOS IMPLEMENTADOS DESDE LA DIRECCIÓN Y DESDE CADA UNA DE SUS COORDINACIONES. 5. APOYAR EN LOS TRÁMITES ADMINISTRATIVOS CONTRACTUALES A LA DIRECCIÓN DE BIENESTAR UNIVERSITARIO. 6. APOYAR JURÍDICAMENTE EN LA PROYECCIÓN DE SOLICITUDES, INFORMES Y RESPUESTAS DE DERECHO DE PETICIÓN QUE LE SEAN SOLICITADAS A LA DIRECCIÓN. 7. APOYAR JURÍDICAMENTE LA ELABORACIÓN DE POLÍTICAS, PROCEDIMIENTOS, PROTOCOLOS, MANUALES, GUÍAS, FORMATOS Y DEMÁS DOCUMENTOS QUE SE DEFINAN DENTRO DEL ALCANCE TÉCNICO PARA EL CUMPLIMIENTO DE LOS ESTÁNDARES DE CALIDAD. 8. APOYAR EN LA SUPERVISIÓN EN LO RELACIONADO CON REVISIÓN DE INFORMES Y LA EJECUCIÓN DE LAS ORDENES Y/O CONTRATOS DE LA DIRECCIÓN DE BIENESTAR UNIVERSITARIO. 9. EMITIR CONCEPTOS Y RESOLVER LAS CONSULTAS JURÍDICAS QUE SEAN SOLICITUDES POR LA DIRECCIÓN DE BIENESTAR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</si>
  <si>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CO1.REQ.5620249</t>
  </si>
  <si>
    <t>OPSP-VAD-0219-2024</t>
  </si>
  <si>
    <t>https://community.secop.gov.co/Public/Tendering/OpportunityDetail/Index?noticeUID=CO1.NTC.5511834&amp;isFromPublicArea=True&amp;isModal=False</t>
  </si>
  <si>
    <t>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 LA DIRECCIÓN DEL CENTRO EN EL DISEÑO DE ESTRUCTURAS DE COMUNICACIÓN ENTRE SISTEMAS DE INFORMACIÓN 5. APOYAR EN EL PROCESO DE OPTIMIZACIÓN DE SENTENCIAS SQL EN SQL SERVER 6. INCORPORAR ELEMENTOS DE DISEÑOS EXISTENTES EN LOS PRODUCTOS TECNOLÓGICOS.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</si>
  <si>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CO1.REQ.5619921</t>
  </si>
  <si>
    <t>OPSP-VAD-0218-2024</t>
  </si>
  <si>
    <t>https://community.secop.gov.co/Public/Tendering/OpportunityDetail/Index?noticeUID=CO1.NTC.5511474&amp;isFromPublicArea=True&amp;isModal=False</t>
  </si>
  <si>
    <t>LA PRESENTE ORDEN TIENE POR OBJETO: 1. APOYAR PROCESO CONCILIATORIO DE INGRESOS Y EGRESOS, REVISANDO LOS REGISTROS CONTENIDOS EN LOS EXTRACTOS BANCARIOS DE CADA UNA DE LAS CUENTAS CORRIENTES Y DE AHORROS, EXPEDIDOS POR LAS DIFERENTES ENTIDADES BANCARIAS Y CONFRONTARLOS CON LOS REGISTROS DE RECAUDOS Y PAGOS DE LOS LIBROS AUXILIARES DE BANCOS DE TESORERÍA, DETALLADOS POR CUENTAS BANCARIAS EN EL SISTEMA DE INFORMACIÓN FINANCIERO (SINAP). 2. APOYAR EN LA PROYECCIÓN PARA REVISIÓN DEL TESORERO, RELACIÓN MENSUAL DE RENDIMIENTOS Y GASTOS FINANCIEROS POR CADA UNA DE LAS CUENTAS BANCARIAS DE LA UNIVERSIDAD Y CONSOLIDAR INFORMACIÓN EN UNA MATRIZ QUE REÚNA HISTÓRICAMENTE ESTOS DATOS. 3. APOYAR LA REVISIÓN DE LOS INFORMES GENERADOS POR EL CONTROL Y SEGUIMIENTO FINANCIERO DE LOS CONVENIOS SUSCRITOS POR LA UNIVERSIDAD. 4. APOYAR EN LOS INFORMES PRESENTADOS A ENTES DE CONTROL.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</si>
  <si>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CO1.REQ.5620017</t>
  </si>
  <si>
    <t>OPSP-VAD-0217-2024</t>
  </si>
  <si>
    <t>https://community.secop.gov.co/Public/Tendering/OpportunityDetail/Index?noticeUID=CO1.NTC.5511388&amp;isFromPublicArea=True&amp;isModal=False</t>
  </si>
  <si>
    <t>LA PRESENTE ORDEN TIENE POR OBJETO: 1. APOYAR AL GRUPO INTERNO DE CONTRATACIÓN EN LA ELABORACIÓN DE LOS INFORMES QUE REQUIERA LA CONTRALORÍA GENERAL DE LA REPÚBLICA Y LA CONTRALORÍA DEPARTAMENTAL DEL MAGDALENA DEL PROCESO CONTRACTUAL LLEVADO POR LA VICERRECTORÍA ADMINISTRATIVA Y LA DIRECCIÓN ADMINISTRATIVA. 2. APOYAR AL GRUPO INTERNO DE CONTRATACIÓN EN EL CARGUE DE LA INFORMACIÓN EN LA PLATAFORMA SIA-OBSERVA DE LA AUDITORÍA GENERAL DE LA REPÚBLICA DE LOS CONTRATOS SUSCRITOS POR EL VICERRECTOR ADMINISTRATIVO. 3. APOYAR EN EL CARGUE Y ACTUALIZACIÓN DE LA INFORMACIÓN PRECONTRACTUAL, CONTRACTUAL Y POS CONTRACTUAL DE LAS ÓRDENES DE SERVICIOS PROFESIONALES Y DE APOYO A LA GESTIÓN QUE SUSCRIBA EL VICERRECTOR ADMINISTRATIVO Y EL DIRECTOR ADMINISTRATIVO EN LA PLATAFORMA SIA OBSERVA DE LA AUDITORA GENERAL DE LA REPÚBLICA. 4. APOYAR EL CARGUE DE INFORMACIÓN PRECONTRACTUAL, CONTRACTUAL Y POS CONTRACTUAL A LA PLATAFORMA DEL SECOP II DE TODOS LOS PROCESOS DE CONTRATACIÓN QUE ADELANTE LA UNIVERSIDAD A TRAVÉS DE LA VICERRECTORÍA ADMINISTRATIVA Y LA DIRECCIÓN ADMINISTRATIVA. 5. APOYAR AL GRUPO INTERNO DE CONTRATACIÓN EN LA ORGANIZACIÓN DEL ARCHIVO DIGITAL DE LAS ÓRDENES DE SERVICIOS PROFESIONALES Y DE APOYO A LA GESTIÓN SUSCRITAS POR EL VICERRECTOR ADMINISTRATIVO Y EL DIRECTOR ADMINISTRATIVO. 6. APOYAR EN LA REVISIÓN DE LA INFORMACIÓN CONTRACTUAL CARGADA EN LAS PLATAFORMAS DEL SIA OBSERVA AUDITORIA, SIGEP II, SECOP I Y II. 7. APOYAR LA REVISIÓN DE LOS FORMATOS DE RECIBIDO A SATISFACCIÓN PARA TRÁMITES DE PAGO DE ÓRDENES DE PRESTACIÓN DE SERVICIOS PROFESIONALES Y DE APOYO A LA GESTIÓN.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</si>
  <si>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CO1.REQ.5619586</t>
  </si>
  <si>
    <t>OAG-VAD-0216-2024</t>
  </si>
  <si>
    <t>https://community.secop.gov.co/Public/Tendering/OpportunityDetail/Index?noticeUID=CO1.NTC.5514872&amp;isFromPublicArea=True&amp;isModal=False</t>
  </si>
  <si>
    <t>LA PRESENTE ORDEN TIENE POR OBJETO: 1. ASESORAR A LOS 21 PROCESOS DEL SISTEMA DE GESTIÓN INTEGRAL INSTITUCIONAL PARA LA ELABORACIÓN O MEJORAMIENTO DE LA DOCUMENTACIÓN (CARACTERIZACIÓN, PROCEDIMIENTOS Y FORMATOS). 2. APOYAR LAS SOLICITUDES QUE INCIDAN EN EL MEJORAMIENTO DE LOS PROCEDIMIENTOS PARA LA ELABORACIÓN Y CONTROL DE DOCUMENTOS Y REGISTROS. 3. APOYAR EN LA VERIFICACIÒN DE LOS DOCUMENTOS DEL SISTEMA DE GESTIÓN “COGUI+” CUMPLIENDO LAS DISPOSICIONES DE FORMA DADAS EN LA GUÍA PARA LA ELABORACIÓN DE DOCUMENTOS, ANTES DE SU PUBLICACIÓN. 4. APOYAR LA COORDINACIÓN Y ASEGURAMIENTO DE LA PUBLICACIÓN DE LOS DOCUMENTOS APROBADOS DEL SISTEMA “COGUI+”, CON EL FIN DE GARANTIZAR LA DISPONIBILIDAD DE LOS MISMOS PARA TODA LA COMUNIDAD UNIVERSITARIA. 5. APOYAR EN LA ADMINISTRACIÓN DE LOS LISTADOS MAESTROS DEL SISTEMA DE GESTIÓN “COGUI+”. 6. APOYAR EN LA ADMINISTRACIÓN, CUIDADO Y PROTECCIÓN DE LA DOCUMENTACIÓN DEL SISTEMA DE GESTIÓN. 7. ASESORAR A LOS 21 PROCESOS EN EL MANEJO Y USO DE LAS PLATAFORMAS QUE SE DISPONGA PARA LA GESTIÓN DE LAS ACTIVIDADES DEL SISTEMA DE GESTIÓN.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</si>
  <si>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CO1.REQ.5623450</t>
  </si>
  <si>
    <t>OPSP-VAD-0215-2024</t>
  </si>
  <si>
    <t>https://community.secop.gov.co/Public/Tendering/OpportunityDetail/Index?noticeUID=CO1.NTC.5514843&amp;isFromPublicArea=True&amp;isModal=False</t>
  </si>
  <si>
    <t>LA PRESENTE ORDEN TIENE POR OBJETO: 1. ASESORAR Y ACOMPAÑAR EN EL DISEÑO DOCUMENTAL DEL SISTEMA DE ASEGURAMIENTO INTERNO DE LA CALIDAD BAJO EL MODELO AUDIT COLOMBIA. 2. ASESORAR Y ACOMPAÑAR EN EL DISEÑO, MEDICIÓN Y SEGUIMIENTO DE LOS INDICADORES DE PROCESOS A LOS 21 PROCESOS DEL SISTEMA COGUI+ Y A LOS SISTEMAS DE GESTIÓN DEL CREO Y CENTRO DE CONCILIACIÓN Y CONSULTORIO JURIDICO. 3. ASESORAR Y ACOMPAÑAR A LOS 21 PROCESOS DEL SISTEMA COGUI+ EN LA CONSTRUCCIÓN DE LOS MAPAS DE RIESGOS DE GESTIÓN Y CORRUPCIÓN. 4. ASESORAR A LOS 21 PROCESOS EN EL MANEJO Y USO DE LAS PLATAFORMAS QUE SE DISPONGA PARA LA GESTIÓN DE LAS ACTIVIDADES DEL SISTEMA DE GESTIÓN. 5. ASESORAR Y APOYAR AL GRUPO DE GESTIÓN DE LA CALIDAD EN LOS PROCESOS DEL SISTEMA COGUI+ AL NUEVO PLAN DE GOBIERNO 2020- 2024 Y PLAN DE DESARROLLO 2020-2030.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</si>
  <si>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CO1.REQ.5623374</t>
  </si>
  <si>
    <t>OPSP-VAD-0214-2024</t>
  </si>
  <si>
    <t>https://community.secop.gov.co/Public/Tendering/OpportunityDetail/Index?noticeUID=CO1.NTC.5514399&amp;isFromPublicArea=True&amp;isModal=False</t>
  </si>
  <si>
    <t>LA PRESENTE ORDEN TIENE POR OBJETO: 1. APOYAR EN LA PRESTACIÓN DE SOPORTE A USUARIOS QUE LO REQUIERAN. 2. APOYAR EN LA ACTUALIZACIÓN DE LA INFRAESTRUCTURA TECNOLÓGICA. 3. APOYAR EN EL PROCESO DE CARNETIZACION LIDERADO POR EL GRUPO DE SERVICIOS TECNOLÓGICOS. 4. ASESORAR Y APOYAR LA GESTIÓN Y CONSTRUCCIÓN DE LAS POLÍTICAS DE SEGURIDAD INFORMÁTICA Y PROTECCIÓN DE LA INFORMACIÓN. 5. REGISTRAR LOS INCIDENTES DE SEGURIDAD INFORMÁTICA.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</si>
  <si>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CO1.REQ.5623319</t>
  </si>
  <si>
    <t>OPSP-VAD-0213-2024</t>
  </si>
  <si>
    <t>https://community.secop.gov.co/Public/Tendering/OpportunityDetail/Index?noticeUID=CO1.NTC.5514624&amp;isFromPublicArea=True&amp;isModal=False</t>
  </si>
  <si>
    <t>CO1.REQ.5622849</t>
  </si>
  <si>
    <t>OPSP-VAD-0212-2024</t>
  </si>
  <si>
    <t>https://community.secop.gov.co/Public/Tendering/OpportunityDetail/Index?noticeUID=CO1.NTC.5513871&amp;isFromPublicArea=True&amp;isModal=False</t>
  </si>
  <si>
    <t>LA PRESENTE ORDEN TIENE POR OBJETO: 1. APOYAR LA REALIZACIÓN DE MANTENIMIENTO PREVENTIVO Y CORRECTIVO A LOS EQUIPOS DE CÓMPUTO DE LA INSTITUCIÓN, INCLUYENDO SEDES ALTERNAS (SEDECENTRO, PLANTA PILOTO, CONSULTORIO JURÍDICO, SAN JUAN NEPOMUCENO). 2. REALIZAR SOPORTE TECNOLÓGICO A USUARIOS, INSTALAR SOFTWARE LICENCIADO QUE SOLICITEN LOS USUARIOS DESPUÉS DE SU CONFIGURACIÓN INICIAL. 3. APOYAR EN LA CONFIGURACIÓN DE LAS IMPRESORAS CON LOS EQUIPOS DE CÓMPUTO EN LAS DIFERENTES DEPENDENCIAS DE LA UNIVERSIDAD DEL MAGDALENA. 4. APOYAR LA CONFIGURACIÓN DE LOS EQUIPOS NUEVOS DE CÓMPUTO (INSTALAR DE SOFTWARE, SISTEMA OPERATIVO). 5. APOYAR LOS SERVICIOS DE VÍDEO CONFERENCIAS.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</si>
  <si>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CO1.REQ.5622604</t>
  </si>
  <si>
    <t>OPSP-VAD-0211-2024</t>
  </si>
  <si>
    <t>https://community.secop.gov.co/Public/Tendering/OpportunityDetail/Index?noticeUID=CO1.NTC.5513915&amp;isFromPublicArea=True&amp;isModal=False</t>
  </si>
  <si>
    <t>LA PRESENTE ORDEN TIENE POR OBJETO: 1. APOYAR EN EL SEGUIMIENTO Y ACTUALIZACIÓN AL PROCESO APOYO TECNOLÓGICO TIC, PARA LA TOMA DE ACCIONES PREVENTIVAS, CORRECTIVAS Y MEJORAS. 2. APOYAR EN LA ELABORACIÓN DE FORMATOS, PROCEDIMIENTO, GUÍAS, INSTRUCTIVOS, MANUALES E INDICADORES AL PROCESO DE APOYO TECNOLÓGICO. 3. APOYAR EN EL SOPORTE DE TRÁMITES ADMINISTRATIVOS.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</si>
  <si>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CO1.REQ.5622064</t>
  </si>
  <si>
    <t>OPSP-VAD-0210-2024</t>
  </si>
  <si>
    <t>https://community.secop.gov.co/Public/Tendering/OpportunityDetail/Index?noticeUID=CO1.NTC.5513381&amp;isFromPublicArea=True&amp;isModal=False</t>
  </si>
  <si>
    <t xml:space="preserve">JHON MARIO MARTINEZ MARTINEZ </t>
  </si>
  <si>
    <t>LA PRESENTE ORDEN TIENE POR OBJETO: 1. REALIZAR CAPACITACIÓN EN LA DEFINICIÓN DE MODELO DE DATOS 2. IDENTIFICAR TABLAS MAESTRAS 3. REALIZAR DEFINICIÓN DE RUTINAS 4. REALIZAR TALLER PRÁCTICO DE IMPLEMENTACIÓN DE RUTINAS DE CARGA MASIVA DE DATOS 5. REALIZAR CAPACITACIONES EN LOS SERVICIOS WEB IMPLEMENTADOS 6. CREAER MATERIAL AUDIOVISUAL DE LOS SERVICIOS WEB 7. CREAR MATERIAL AUDIOVISUAL DE LA BASE DE DATOS 8. REALIZAR DEFINICIÓN Y CONCEPTUALIZACIÓN DE ETL DE CARGA DE DATOS 9. REALIZAR CAPACITACIÓN EN PREPARACIÓN DE ESTRUCTURA DEL SISTEMA DE INFORMACIÓN AYRE.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</si>
  <si>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CO1.REQ.5621797</t>
  </si>
  <si>
    <t>OPSP-VAD-0209-2024</t>
  </si>
  <si>
    <t>https://community.secop.gov.co/Public/Tendering/OpportunityDetail/Index?noticeUID=CO1.NTC.5513320&amp;isFromPublicArea=True&amp;isModal=False</t>
  </si>
  <si>
    <t>LA PRESENTE ORDEN TIENE POR OBJETO: 1. APOYAR A LA DIRECCCIÓN DEL CENTRO DE INGENIERÍA Y DESARROLLO DE SOFTWARE EN LA REALIZACIÓN DE CONVOCATORIAS, PRUEBAS Y SELECCIÓN PARA LA VINCULACIÓN A LOS PROYECTOS. 2. APOYAR EN LA DOCUMENTACIÓN DE LOS PROCESOS DEL CENTRO DE INGENIERÍA Y DESARROLLO DE SOFTWARE 3. APOYAR EN LA DOCUMENTACIÓN RELACIONADA CON MANUALES DE USUARIOS DE LOS SOFTWARES DESARROLLADOS 4. APOYAR EN LA GESTIÓN DE LAS INCIDENCIAS RELACIONADAS CON LOS PROYECTOS SOFTWARE DE TRANSFORMACIÓN DIGITAL.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</si>
  <si>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CO1.REQ.5621578</t>
  </si>
  <si>
    <t>OPSP-VAD-0208-2024</t>
  </si>
  <si>
    <t>https://community.secop.gov.co/Public/Tendering/OpportunityDetail/Index?noticeUID=CO1.NTC.5513117&amp;isFromPublicArea=True&amp;isModal=False</t>
  </si>
  <si>
    <t>LA PRESENTE ORDEN TIENE POR OBJETO: 1. APOYAR EN LA CONSTRUCCIÓN DE COMPONENTES SOFTWARE EN TECNOLOGÍAS NETCORE, JAVASCRIPT, ANGULAR, HACIENDO USO DE PATRONES DE DISEÑOS ARQUITECTÓNICOS. 2. ASESORAR EN EL PROCESO DE CONSTRUCCIÓN DE MICROSERVICIOS DEL SISTEMA DE INFORMACIÓN DE REGISTRO ACADÉMICO. 3. ASESORAR EN LA IMPLEMENTACIÓN DE HERRAMIENTAS DE VERIFICACIÓN Y VALIDACIÓN DE CÓDIGO FUENTE. 4. APOYAR A LA  DIRECCIÓN DEL CENTRO EN BUENAS PRÁCTICAS DE DESARROLLO EN EL SISTEMA DE INFORMACIÓN DE REGISTRO ACADÉMICO. 5. APOYAR EN LA CONSTRUCCIÓNDE PIPELINE EN EL SISTEMA DE INFORMACIÓN DE REGISTRO ACADÉMICO.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</si>
  <si>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CO1.REQ.5621304</t>
  </si>
  <si>
    <t>OPSP-VAD-0207-2024</t>
  </si>
  <si>
    <t>https://community.secop.gov.co/Public/Tendering/OpportunityDetail/Index?noticeUID=CO1.NTC.5512647&amp;isFromPublicArea=True&amp;isModal=False</t>
  </si>
  <si>
    <t>LA PRESENTE ORDEN TIENE POR OBJETO: 1. APOYAR EN LA REALIZACIÓN DE PRUEBAS FUNCIONALES EN EL SERVICIO DE PROGRAMACIÓN ACADÉMICA. 2 APOYAR EN LA AUTOMATIZACIÓN DE PRUEBAS. 3. APOYAR EN LA REALIZACIÓN DE PRUEBAS DE ESTRÉS. 4. APOYAR EN CAPACITACIÓN DE USUARIOS EN LA UTILIZACIÓN DEL SISTEMA DE INFORMACIÓN. 5. APOYAR EN CONSTRUCCIÓN DE DOCUMENTOS DE APOYO PARA EL USO DE LOS SERVICIOS DE PROGRAMACIÓN ACADÉMICA Y GESTIÓN CURRICULAR.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</si>
  <si>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CO1.REQ.5620641</t>
  </si>
  <si>
    <t>OPSP-VAD-0206-2024</t>
  </si>
  <si>
    <t>https://community.secop.gov.co/Public/Tendering/OpportunityDetail/Index?noticeUID=CO1.NTC.5515305&amp;isFromPublicArea=True&amp;isModal=False</t>
  </si>
  <si>
    <t>CO1.REQ.5623612</t>
  </si>
  <si>
    <t>OPSP-VAD-0205-2024</t>
  </si>
  <si>
    <t>https://community.secop.gov.co/Public/Tendering/OpportunityDetail/Index?noticeUID=CO1.NTC.5515410&amp;isFromPublicArea=True&amp;isModal=False</t>
  </si>
  <si>
    <t>LA PRESENTE ORDEN TIENE POR OBJETO: 1. APOYAR EN LAS CEREMONIAS DE LA METODOLOGÍA AL EQUIPO DE DESARROLLO EN LA EJECUCIÓN DEL PROYECTO PLAN DE MEJORAMIENTO DEL SISTEMA ACADÉMICO DE LA UNIVERSIDAD DEL MAGDALENA 2. APOYAR EN LA CONSTRUCCIÓN Y ESPECIFICACIÓN DE REQUISITOS DE SOFTWARE EN FORMA DE HISTORIAS DE USUARIO. 3. APOYAR EN EL DESARROLLO DE LAS ACTIVIDADES DE LOS SCRUM DEVELOPERS EN EL PROYECTO 4. APOYAR EL CUMPLIMIENTO EN LAS CEREMONIAS DEFINIDAS EN LA METODOLOGÍA SCRUM 5. DISEÑAR COMPONENTES SOFTWARE DEL PROYECTO PLAN DE MEJORAMIENTO DEL SISTEMA ACADÉMICO DE LA UNIVERSIDAD DEL MAGDALENA 6. APOYAR EN LA GESTIÓN DE LOS PRODUCT BACKLOG ITEM POR CADA SPRINT DEFINIDO JUNTO CON LOS SCRUM DEVELOPERS.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</si>
  <si>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CO1.REQ.5623732</t>
  </si>
  <si>
    <t>OPSP-VAD-0204-2024</t>
  </si>
  <si>
    <t>https://community.secop.gov.co/Public/Tendering/OpportunityDetail/Index?noticeUID=CO1.NTC.5514745&amp;isFromPublicArea=True&amp;isModal=False</t>
  </si>
  <si>
    <t>LA PRESENTE ORDEN TIENE POR OBJETO: 1. APOYAR EN EL PROCESO DE CARGUE DE DOCUMENTOS EN LAS PLATAFORMAS SIA OBSERVA Y SECOP II. 2. APOYAR EN LA DIGITALIZACIÓN LOS DOCUMENTOS DE LOS PROCESOS CONTRACTUALES EXPEDIDOS POR LA VICERRECTORÍAADMINISTRATIVA. 3. APOYAR EN LA COMUNICACIÓN DE LOS ACTOS ADMINISTRATIVOS A LA OFICINA DE PRESUPUESTO PARA LA ELABORACIÓN DE LOS REGISTROS PRESUPUESTALES. 4. APOYAR LA REVISIÓN DE INFORMES DE CONTRATACIÓN.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</si>
  <si>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CO1.REQ.5623237</t>
  </si>
  <si>
    <t>OAG-VAD-0203-2024</t>
  </si>
  <si>
    <t>https://community.secop.gov.co/Public/Tendering/OpportunityDetail/Index?noticeUID=CO1.NTC.5514479&amp;isFromPublicArea=True&amp;isModal=False</t>
  </si>
  <si>
    <t>LA PRESENTE ORDEN TIENE POR OBJETO: 1. APOYAR EN LA ORGANIZACIÓN DEL REGISTRO DEL PERSONAL CIENTÍFICO A CONTRATAR PARA PROYECTOS DE INVESTIGACIÓN. 2. APOYAR EN LA COORDINACIÓN PARA LA CREACIÓN DE USUARIOS DE LAS PLATAFORMAS GEDOCO Y SIGEP II DE NUEVOS CONTRATISTAS. 3. APOYAR EN LA ELABORACIÓN DEL REPORTE PARA LA ARL DE NUEVOS CONTRATISTAS. 4. APOYAR A LOS CONTRATISTAS EN EL PROCESO DE INCLUSIÓN DE DOCUMENTOS EN LA PLATAFORMA GEDOCO. 5. APOYAR CON LA INCLUSIÓN DE LOS DATOS DE LOS NUEVOS CONTRATOS EN LA PLATAFORMA GEDOCO. 6. APOYAR EN LA COORDINACIÓN DEL REPORTE DE LOS CONTRATOS EN EL SISTEMA DE INFORMACIÓN Y GESTIÓN DEL EMPLEO PÚBLICO SIGEP 7. APOYAR LA REALIZACIÓN DE LLAMADAS DE ACOMPAÑAMIENTO Y SEGUIMIENTO EN EL CARGUE DE DOCUMENTOS DEL PERSONAL A CONTRATAR. 8. APOYAR EN LA CREACIÓN Y ACTIVACIÓN DE USUARIOS EN LA PLATAFORMA SIGEP II. 9. APOYAR EN EL PROCESO DE INCLUSIÓN DE LOS CONTRATOS EN LA PLATAFORMA SIGEP II. 10. APOYAR LA ACTUALIZACIÓN DE LOS DOCUMENTOS CONTRACTUALES EN LA PLATAFORMA SIA OBSERVA. 11. APOYAR EL PROCESO DE CARNETIZACIÓN DE LOS NUEVOS CONTRATISTAS.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</si>
  <si>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CO1.REQ.5622880</t>
  </si>
  <si>
    <t>OAG-VAD-0202-2024</t>
  </si>
  <si>
    <t>https://community.secop.gov.co/Public/Tendering/OpportunityDetail/Index?noticeUID=CO1.NTC.5513985&amp;isFromPublicArea=True&amp;isModal=False</t>
  </si>
  <si>
    <t>LA PRESENTE ORDEN TIENE POR OBJETO: 1. APOYAR LA ATENCIÓN A TRAVÉS DE LOS DIFERENTES CANALES DE COMUNICACIÓN A LOS APROXIMADAMENTE 900 DOCENTE QUE ATIENDEN UNA POBLACIÓN APROXIMADA DE 120 ESTUDIANTES DIARIAMENTE. 2. APOYAR EN LA ASIGNACIÓN Y SEGUIMIENTO DE LA UTILIZACIÓN DE SALAS DE CONSULTAS POR PARTE DE LOS DOCENTES 3. APOYAR EL INGRESO DE DOCENTES A LOS CUBÍCULOS ASIGNADOS 4. APOYAR LA ENTREGA DE LA SALA DE AUDIOVISUALES, SEGÚN ASIGNACIÓN EN EL SISTEMA SIARE.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</si>
  <si>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CO1.REQ.5622734</t>
  </si>
  <si>
    <t>OAG-VAD-0201-2024</t>
  </si>
  <si>
    <t>https://community.secop.gov.co/Public/Tendering/OpportunityDetail/Index?noticeUID=CO1.NTC.5513950&amp;isFromPublicArea=True&amp;isModal=False</t>
  </si>
  <si>
    <t>LA PRESENTE ORDEN TIENE POR OBJETO: 1. APOYAR EN LA ELABORACIÓN DE PROYECCIONES FINANCIERAS DE INGRESOS Y GASTOS DE ACUERDO CON LAS INSTRUCCIONES DEL VICERRECTOR ADMINISTRATIVO. 2. APOYAR EN LA RECOPILACIÓN Y ELABORACIÓN DE INFORMES DE SEGUIMIENTO DE EJECUCIÓN PRESUPUESTAL. 3. APOYAR EN LA REVISIÓN DE INFORMES FINANCIEROS Y CONTABLES ELABORADOS POR LA DIRECCIÓN FINANCIERA. 4. APOYAR EN LA ELABORACIÓN DE INFORMES Y DOCUMENTOS PARA LOS PROCESOS DE ACREDITACIÓN INSTITUCIONAL Y DE PROGRAMAS. 5. APOYAR EN EL SEGUIMIENTO A LOS PROYECTOS ASIGNADOS A LA DIRECCIÓN FINANCIERA Y A LOS GRUPOS DE TRABAJO ADSCRITOS A ESTAS DEPENDENCIAS.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</si>
  <si>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CO1.REQ.5622303</t>
  </si>
  <si>
    <t>OPSP-VAD-0200-2024</t>
  </si>
  <si>
    <t>https://community.secop.gov.co/Public/Tendering/OpportunityDetail/Index?noticeUID=CO1.NTC.5513471&amp;isFromPublicArea=True&amp;isModal=False</t>
  </si>
  <si>
    <t>LA PRESENTE ORDEN TIENE POR OBJETO: 1. ASESORAR Y APOYAR EL SEGUIMIENTO Y ACTUALIZACIÓN AL PROCESO APOYO TECNOLÓGICO TIC, PARA LA TOMA DE ACCIONES PREVENTIVAS, CORRECTIVAS Y MEJORAS. 2. ASESORAR Y APOYAR EN LA ELABORACIÓN DE MANUALES, FORMATOS DE PROCEDIMIENTO, GUÍAS, INSTRUCTIVOS E INDICADORES AL PROCESO DE APOYO TECNOLÓGICO. 3. ASESORAR Y APOYAR EN LOS SEGUIMIENTOS AL PDU Y PDA. 4. ASESORAR Y APOYAR EN LA ENTREGA DE INFORMES PARA EL PROCESO DE ACREDITACIÓN DE LOS PROGRAMAS, FACULTADES Y A NIVEL INSTITUCIONAL. 5. ASESORAR Y APOYAR EN EL DILIGENCIAMIENTO DE LAS ACTIVIDADES ENMARCADAS EN EL PLAN DE ACCIÓN CORRESPONDIENTE AL PROCESO APOYO TECNOLÓGICO TIC.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</si>
  <si>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CO1.REQ.5621911</t>
  </si>
  <si>
    <t>OPSP-VAD-0199-2024</t>
  </si>
  <si>
    <t>https://community.secop.gov.co/Public/Tendering/OpportunityDetail/Index?noticeUID=CO1.NTC.5513189&amp;isFromPublicArea=True&amp;isModal=False</t>
  </si>
  <si>
    <t>LA PRESENTE ORDEN TIENE POR OBJETO: 1. PRESENTAR PLAN DE TRABAJO DE ACTIVIDADES A DESARROLLAR, DETALLANDO OBJETIVOS, FECHAS, METODOLOGÍA, METAS, INDICADORES ACORDES CON LAS DIRECTRICES IMPARTIDAS POR EL DIRECTOR (A) DE DESARROLLO ESTUDIANTIL QUE DÉ RESPUESTA A LAS ACTIVIDADES PARA LAS CUALES FUE CONTRATADA. 2. APOYAR A LA DIRECCIÓN DE DESARROLLO ESTUDIANTIL EN EL PROCESO DE SELECCIÓN DE LOS INTÉRPRETES DE LENGUA DE SEÑAS COLOMBIANA. 3. APOYAR A LA DIRECCIÓN DE DESARROLLO ESTUDIANTIL EN LA CONSOLIDACIÓN DE LAS POLÍTICAS DE INCLUSIÓN EDUCATIVAS PARA LOS ESTUDIANTES CON DISCAPACIDAD DE LA UNIVERSIDAD DEL MAGDALENA. 4. APOYAR A LA DIRECCIÓN DE DESARROLLO ESTUDIANTIL EN LA CONSTRUCCIÓN DE NORMAS, REGLAMENTOS Y PRÁCTICAS INSTITUCIONALES QUE FORTALEZCAN LOS PROCESOS DE INCLUSIÓN DE LOS ESTUDIANTES CON DISCAPACIDAD. 5. APOYAR A LA DIRECCIÓN DE DESARROLLO ESTUDIANTIL EN LOS EVENTOS INSTITUCIONALES DONDE ASISTAN ESTUDIANTES CON DISCAPACIDAD AUDITIVA. 6. APOYAR EN CALIDAD DE INTERPRETE DE LENGUA DE SEÑAS COLOMBIANA EN LAS GRABACIONES DEL “CAMPUS TV” Y VIDEOS INSTITUCIONALES. 7. APOYAR A LA DIRECCIÓN DE DESARROLLO ESTUDIANTIL EN LA ORGANIZACIÓN DE LAS ACTIVIDADES DE APOYO EXTRA-CLASE CON LOS ESTUDIANTES CON DISCAPACIDAD AUDITIVA DE LA UNIVERSIDAD DEL MAGDALENA. 8. APOYAR A LA DIRECCIÓN DE DESARROLLO ESTUDIANTIL EN LA ELABORACIÓN DE INFORMES DE CARACTERIZACIÓN Y DIAGNÓSTICO DE NECESIDADES DE CADA UNO DE LOS ESTUDIANTES CON DISCAPACIDAD DE LA UNIVERSIDAD DEL MAGDALENA. 9. APOYAR A LA DIRECCIÓN DE DESARROLLO ESTUDIANTIL EN EL DESARROLLO DE ACTIVIDADES QUE PROMUEVAN EL RESPETO POR LA DIFERENCIA Y LA ACEPTACIÓN DE LAS PERSONAS CON DISCAPACIDAD COMO PARTE DE LA DIVERSIDAD Y LA CONDICIÓN HUMANA. 10. APOYAR A LA DIRECCIÓN DE DESARROLLO ESTUDIANTIL EN LA ORGANIZACIÓN DE UN REPOSITORIO DE LAS LECTURAS BÁSICAS DE CADA UNO DE LOS PROGRAMAS ACADÉMICOS DE LA INSTITUCIÓN EN LENGUA DE SEÑAS COLOMBIANA PARA LOS ESTUDIANTES CON DISCAPACIDAD AUDITIVA. 11. ASESORAR Y ACOMPAÑAR A LOS ESTUDIANTES CON DISCAPACIDAD EN LA ELABORACIÓN DE SU HORARIO ACADÉMICO Y PLANES DE ACOMPAÑAMIENTO EDUCATIVO. 12. ASISTIR A LAS REUNIONES DE PLANEACIÓN, SEGUIMIENTO Y EVALUACIÓN CONVOCADAS POR EL DIRECTOR(A) DE DESARROLLO ESTUDIANTIL, PREVIO ACUERDO CON EL SUPERVISOR (A) DE LA ORDEN. 13. APOYAR A LA DIRECCIÓN DE DESARROLLO ESTUDIANTIL EN LA ORGANIZACIÓN, PLANEACIÓN Y EJECUCIÓN DE ACTIVIDADES CON EL EQUIPO DE INTÉRPRETES DE LA UNIVERSIDAD DEL MAGDALENA. 14. APOYAR A LA DIRECCIÓN DE DESARROLLO ESTUDIANTIL EN LOS PROCESOS DE ADMISIÓN, INDUCCIÓN DE LOS ESTUDIANTES NUEVOS 2024-I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</si>
  <si>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CO1.REQ.5621627</t>
  </si>
  <si>
    <t>OAG-VAD-0198-2024</t>
  </si>
  <si>
    <t>https://community.secop.gov.co/Public/Tendering/OpportunityDetail/Index?noticeUID=CO1.NTC.5512699&amp;isFromPublicArea=True&amp;isModal=False</t>
  </si>
  <si>
    <t>LA PRESENTE ORDEN TIENE POR OBJETO: 1. APOYAR EN LA FORMULACIÓN, EJECUCIÓN, SEGUIMIENTO Y EVALUACIÓN DE PLANES Y PROYECTOS A CARGO DE LA DIRECCIÓN ADMINISTRATIVA Y SUS GRUPOS DE TRABAJO ADSCRITOS. 2. APOYAR EN EL SEGUIMIENTO Y EVALUACIÓN A LAS ACTIVIDADES DESARROLLADAS POR LOS DIFERENTES GRUPOS DE TRABAJO ADSCRITOS A LA DIRECCIÓN ADMINISTRATIVA. 3. APOYAR LA ELABORACIÓN DE INFORMES Y SUMINISTRO DE INFORMACIÓN REQUERIDOS PARA LOS PROCESOS DE ACREDITACIÓN INSTITUCIONAL Y DE PROGRAMAS, ASÍ COMO DE LOS PROCESOS DE REGISTRO CALIFICADO Y CERTIFICACIÓN. 4. APOYAR LA SUPERVISIÓN TÉCNICA Y FINANCIERA DE CONTRATOS A CARGO DEL DIRECTOR ADMINISTRATIVO. 5. APOYAR EN LA REALIZACIÓN DE SONDEOS COMERCIALES PARA LOS PROCESOS DE COMPRA Y ADQUISICIÓN DE SERVICIOS. 6. APOYAR EN LA FORMULACIÓN DE MEJORAS A LOS PROCESOS Y PROCEDIMIENTOS A CARGO DE LA DIRECCIÓN ADMINISTRATIVA. 7. ELABORAR Y PREPARAR INFORMES SOBRE LA GESTIÓN ADMINISTRATIVA Y PROYECTOS DE LA DIRECCIÓN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</si>
  <si>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CO1.REQ.5620866</t>
  </si>
  <si>
    <t>OPSP-VAD-0197-2024</t>
  </si>
  <si>
    <t>https://community.secop.gov.co/Public/Tendering/OpportunityDetail/Index?noticeUID=CO1.NTC.5512515&amp;isFromPublicArea=True&amp;isModal=False</t>
  </si>
  <si>
    <t>CO1.REQ.5620286</t>
  </si>
  <si>
    <t>OPSP-VAD-0196-2024</t>
  </si>
  <si>
    <t>https://community.secop.gov.co/Public/Tendering/OpportunityDetail/Index?noticeUID=CO1.NTC.5512696&amp;isFromPublicArea=True&amp;isModal=False</t>
  </si>
  <si>
    <t>CO1.REQ.5620873</t>
  </si>
  <si>
    <t>OPSP-VAD-0195-2024</t>
  </si>
  <si>
    <t>https://community.secop.gov.co/Public/Tendering/OpportunityDetail/Index?noticeUID=CO1.NTC.5512458&amp;isFromPublicArea=True&amp;isModal=False</t>
  </si>
  <si>
    <t>CO1.REQ.5620839</t>
  </si>
  <si>
    <t>OPSP-VAD-0194-2024</t>
  </si>
  <si>
    <t>https://community.secop.gov.co/Public/Tendering/OpportunityDetail/Index?noticeUID=CO1.NTC.5511971&amp;isFromPublicArea=True&amp;isModal=False</t>
  </si>
  <si>
    <t>LA PRESENTE ORDEN TIENE POR OBJETO: PRESTAR SERVICIOS PROFESIONALES COMO APOYO TÉCNICO OPERATIVO EN EL MANEJO DEL APLICATIVO GESPROY, DESARROLLANDO LAS SIGUIENTES ACTIVIDADES: 1. REGISTRAR LOS CERTIFICADOS DE CUMPLE DE REQUISITOS PARA LOS PROCESOS PRECONTRACTUALES Y CONTRACTUALES DEL PROYECTO. 2. REGISTRAR Y ENLAZAR LOS PROCESOS PRECONTRACTUALES Y CONTRACTUALES ADELANTADOS CON LA GESTIÓN PRESUPUESTAL DEFINIDA POR LA DIRECCIÓN FINANCIERA DE LA UNIVERSIDAD DEL MAGDALENA. 3. ENLAZAR LOS PROCESOS PRECONTRACTUALES CON LA CONTRATACIÓN EFECTUADA POR LA UNIVERSIDAD DEL MAGDALENA PARA EL DESARROLLO DE LAS ACTIVIDADES RELACIONADAS CON EL LOGRO DE LOS OBJETIVOS PROPUESTOS POR LA FORMULACIÓN DEL PROYECTO. 4. REGISTRAR LA INFORMACIÓN RELACIONADA CON LOS CONTRATOS REALIZADOS: ACTAS DE INICIO, PÓLIZAS E INFORMES DE AVANCES EN LA EJECUCIÓN. 5. GESTIONAR Y VERIFICAR LA PROGRAMACIÓN DEL PROYECTO CON EL OBJETO DE DEFINIR EL HORIZONTE DE TIEMPO DE LAS ACTIVIDADES PARA EL SEGUIMIENTO EN LA EJECUCIÓN. 6. REVISAR Y REGISTRAR LAS PLANTILLAS DE CONTRATACIÓN ADELANTADAS POR EL PROYECTO. 7. REVISAR Y REGISTRAR LAS PLANTILLAS DE EJECUCIÓN DE ACTIVIDADES DE ACUERDO CON LOS INFORMES EJECUTIVOS DE LOS LÍDERES RESPONSABLES DEL PROYECTO. 8. APOYAR LAS INSTANCIAS DE SUPERVISIÓN DEL PROYECTO ANTE LOS REQUERIMIENTOS DEL DELEGADO DEL DNP PARA EL SEGUIMIENTO A LA GESTIÓN REALIZADA POR LA UNIVERSIDAD DEL MAGDALENA A LOS RECURSOS APROBADOS. 9. APOYAR AL DELEGADO DEL REPRESENTANTE LEGAL DE LA UNIVERSIDAD DEL MAGDALENA A LA ACTIVIDAD DE APRUEBA Y ENVÍA ANTE EL SISTEMA DE SEGUIMIENTO, CONTROL Y EVALUACIÓN SSCEDNP EN EL QUE SE DEJA CONSTANCIA DE LA VERACIDAD DE LOS REGISTROS REALIZADOS EN EL APLICATIVO DE GESTIÓN DE PROYECTOS GESPROY.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</si>
  <si>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CO1.REQ.5620665</t>
  </si>
  <si>
    <t>OPSP-VAD-0193-2024</t>
  </si>
  <si>
    <t>https://community.secop.gov.co/Public/Tendering/OpportunityDetail/Index?noticeUID=CO1.NTC.5511958&amp;isFromPublicArea=True&amp;isModal=False</t>
  </si>
  <si>
    <t>LA PRESENTE ORDEN TIENE POR OBJETO: 1. APOYAR LA SUPERVISIÓN DE LAS COMUNICACIONES INTERNAS Y EXTERNAS GENERADAS Y RECIBIDAS EN EL MARCO DEL PROYECTO. 2. APOYAR LA SUPERVISIÓN DEL CUMPLIMIENTO A CABALIDAD DE CADA UNA DE LAS ACTIVIDADES Y OBJETIVOS DEL PROYECTO. 3. APOYAR LA SUPERVISIÓN DEL CUMPLIMIENTO DE LA PROGRAMACIÓN DE LOS GIROS DE RECURSOS DEL SGR DEL PROYECTO.4. APOYAR LA SUPERVISIÓN DEL PROCESO DE SELECCIÓN E INSCRIPCIÓN DE LOS BENEFICIARIOS QUE SE ENCUENTRAN EN EL PROYECTO. 5. APOYAR LA SUPERVISIÓN DEL PROCESO DE CARACTERIZACIÓN SOCIOECONÓMICA Y AMBIENTAL DE LOS BENEFICIARIOS Y SUS PREDIOS. 6. APOYAR LA SUPERVISIÓN DEL PROCESO FORMATIVO DE LOS MÓDULOS -TALLERES QUE SE OTORGARÁ A LOS BENEFICIARIOS EN EL MARCO DEL PROYECTO. 7. APOYAR LA SUPERVISIÓN DE LA CREACIÓN E IMPLEMENTACIÓN DEL PLAN DE INTERVENCIÓN EN CADA UNO DE LOS PREDIOS. 8. APOYAR LA SUPERVISIÓN DEL CUMPLIMIENTO EN LAS ENTREGAS DE PROVISIONES DE LOS MATERIALES E INSUMOS AGRÍCOLAS NECESARIOS PARA LA IMPLEMENTACIÓN DEL PLAN DE INTERVENCIÓN. 9. APOYAR LA SUPERVISIÓN DE LOS INFORMES QUE SE REQUIERAN DURANTE LA EJECUCIÓN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</si>
  <si>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CO1.REQ.5620585</t>
  </si>
  <si>
    <t>OPSP-VAD-0192-2024</t>
  </si>
  <si>
    <t>https://community.secop.gov.co/Public/Tendering/OpportunityDetail/Index?noticeUID=CO1.NTC.5512077&amp;isFromPublicArea=True&amp;isModal=False</t>
  </si>
  <si>
    <t>LA PRESENTE ORDEN TIENE POR OBJETO: PRESTAR SERVICIOS PROFESIONALES COMO APOYO A LA SUPERVISIÓN PARA PROYECTOS DEL SISTEMA GENERAL DE REGALÍAS EJECUTADOS POR LA UNIVERSIDAD DEL MAGDALENA, DESARROLLANDO LAS SIGUIENTES ACTIVIDADES: 1. APOYAR EL SEGUIMIENTO Y CONTROL A LAS OBLIGACIONES Y PRODUCTOS A ENTREGAR POR PARTE DE LOS EQUIPOS ADMINISTRATIVOS Y CIENTÍFICO TÉCNICOS DE LOS PROYECTOS, GARANTIZANDO QUE LOS MISMOS CUMPLAN CON LOS REQUISITOS Y CONDICIONES ADMINISTRATIVAS, TÉCNICAS Y CIENTÍFICAS, DE CONFORMIDAD CON LOS PROYECTOS APROBADOS POR EL SISTEMA GENERAL DE REGALÍAS Y SUS DOCUMENTOS ANEXOS. 2. APOYAR EN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LA ADOPCIÓN DE LAS MEDIDAS NECESARIAS TENDIENTES A MANTENER DURANTE EL DESARROLLO Y EJECUCIÓN DE LOS CONTRATOS, LAS CONDICIONES TÉCNICAS, ECONÓMICAS Y FINANCIERAS EXISTENTES AL MOMENTO DE LA CELEBRACIÓN DE ESTOS. 5. APOYAR EN LA ELABORACIÓN DE LAS CERTIFICACIONES DEL CUMPLIMIENTO DE LOS CONTRATOS QUE SE DERIVEN DE LA EJECUCIÓN DEL PROYECTO, INDICANDO EL CUMPLIMIENTO A SATISFACCIÓN DE LAS OBLIGACIONES EFECTUADAS DURANTE EL PERIODO QUE SE CERTIFICA; CUMPLIMIENTO DE OBLIGACIONES PARAFISCALES, DE SEGURIDAD SOCIAL EN SALUD, PENSIONES Y RIESGOS LABORALES, CUMPLIMIENTO DE OBLIGACIONES PATRONALES, DE SALARIOS Y PRESTACIONES SOCIALES Y EL VALOR A PAGAR, CUANDO A ELLO HAYA LUGAR. 6. APOYAR EN LA CONSTRUCCIÓN Y PRESENTACIÓN DE INFORMES DE AVANCE DE EJECUCIÓN TÉCNICA Y FINANCIERA DEL PROYECTO, SOLUCIONES Y DETALLES DE ACTIVIDADES CUMPLIDA, DE TAL FORMA QUE PERMITA UNA VISIÓN CLARA Y COMPLETA DEL ESTADO DE EJECUCIÓN. 7. ASISTIR A LAS REUNIONES QUE SE PROGRAMEN DE SEGUIMIENTO Y CONTROL PARA EFECTOS DE LA SUPERVISIÓN, PREVIO ACUERDO CON EL SUPERVISOR DE LA PRESENTE ORDEN. 8. APOYAR LA SOLICITUD DE TRÁMITE DE LAS CORRESPONDIENTES ACTAS INICIO, ACTAS DE SEGUIMIENTO, ACTAS DE AVANCE, ACTAS DE SUSPENSIÓN (CUANDO SE PRESENTEN CAUSALES PARA ELLO) ACTAS DE REANUDACIÓN, ACTA DE TERMINACIÓN, ACTA DE ENTREGA Y RECIBO A SATISFACCIÓN, ACTA DE LIQUIDACIÓN Y DEMÁS QUE SE REQUIERAN. 9. APOYAR EN LA SOLICITUD A LA DIRECCIÓN ADMINISTRATIVA Y FINANCIERA, ASÍ COMO A LA CIENTÍFICO-TÉCNICA DE LOS PROYECTOS LOS INFORMES CUANDO LA SUPERVISIÓN LO CONSIDERE PERTINENTE SOBRE EL DESARROLLO Y EJECUCIÓN DE LOS CONTRATOS SUSCRITOS Y DE CONFORMIDAD CON EL PLAN O CRONOGRAMA DE TRABAJO ESTABLECIDO. 10. APOYAR EN EL ANÁLISIS Y CONCEPTO OPORTUNO SOBRE LAS CIRCUNSTANCIAS ESPECIALES QUE CONLLEVEN A LA NECESIDAD DE EFECTUAR CAMBIOS EN LAS CONDICIONES DE LOS CONTRATOS PARA EL CABAL CUMPLIMIENTO DE LO PACTADO. ASÍ MISMO, APOYAR EL ESTUDIO, EVALUACIÓN Y ATENCIÓN DE LAS SUGERENCIAS, RECLAMACIONES Y CONSULTAS DEL CONTRATISTA. 11. APOYAR CON EL INFORME OPORTUNO DE LAS CONTINGENCIAS EN EL DESARROLLO DE LA SUPERVISIÓN DE LOS PROYECTOS. 12. APOYAR EL PROCESO DE REGISTRO Y ENLACE DE INFORMACIÓN DE LOS PROYECTOS EN EL APLICATIVO GESPROY CUANDO SEA REQUERIDO. 13.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</si>
  <si>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CO1.REQ.5620558</t>
  </si>
  <si>
    <t>OPSP-VAD-0191-2024</t>
  </si>
  <si>
    <t>https://community.secop.gov.co/Public/Tendering/OpportunityDetail/Index?noticeUID=CO1.NTC.5511933&amp;isFromPublicArea=True&amp;isModal=False</t>
  </si>
  <si>
    <t>LA PRESENTE ORDEN TIENE POR OBJETO: 1. REALIZAR LA PRODUCCIÓN AUDIOVISUAL DE TODAS LAS ACTIVIDADES QUE SE DESARROLLEN EN LA UNIVERSIDAD Y NECESITEN DE UN REGISTRO HISTÓRICO. 2. REALIZAR LA FILMACIÓN, SELECCIÓN Y EDICIÓN DE MATERIAL FÍLMICO PARA EL PROGRAMA DE TELEVISIÓN INSTITUCIONAL “EL CAMPUS TV” QUE SE TRANSMITE POR EL CANAL REGIONAL TELECARIBE Y EL CANAL UNIVERSITARIO ZOOM. 3. REALIZAR LA GRABACIÓN DE ENTREVISTAS DE TODO TIPO PARA EL PROGRAMA “EL CAMPUS TV”. 4. REALIZAR LA GRABACIÓN DE IMÁGENES ESPECIALES Y PREPARACIÓN DE MATERIAL AUDIOVISUAL PARA VIDEOS CLIP INSTITUCIONALES. 5. SUMINISTRAR EL MATERIAL FÍLMICO EDITADO PARA EL CANAL UNIVERSITARIO ZOOM, INFO ZOOM 6. REALIZAR LA PRODUCCIÓN, EDICIÓN Y POSTPRODUCCIÓN DE VIDEOS, MICROPROGRAMAS Y MICRONOTAS.7. APOYAR EN LA ADMINISTRACIÓN DE LA UTILIZACIÓN Y BODEGAJE DE LAS HERRAMIENTAS DE PRODUCCIÓN AUDIOVISUAL Y FOTOGRÁFICA QUE PERTENEZCAN A LA DIRECCIÓN DE COMUNICACIONES. 8. PRESENTAR LOS INFORMES QUE SEAN REQUERIDOS POR EL SUPERVISOR DE LA ORDEN. 9. APOYAR LA COORDINACIÓN Y SUPERVISIÓN DE LAS TAREAS QUE REALIZA EL EQUIPO DE AUDIOVISUALES DE LA DIRECCIÓN DE COMUNICACIONES. 10. APOYAR LA COORDINACIÓN DEL MANEJO Y DISTRIBUCIÓN DE LOS EQUIPOS DE TELEVISIÓN PARA LA REALIZACIÓN DE PIEZAS AUDIOVISUALES. 11. REALIZAR LA PRODUCCIÓN DE 2 A 5 PIEZAS (VIDEOS INSTITUCIONALES) MENSUALES. 12. REALIZAR LA PRODUCCIÓN DE 5 A 10 PIEZAS AUDIOVISUALES MENSUALES PARA LOS DISTINTOS PRODUCTOS QUE OFRECE LA DIRECCIÓN DE COMUNICACIONES (CAMPUS TV Y UNIMAGDALENA TODAY).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</si>
  <si>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CO1.REQ.5620117</t>
  </si>
  <si>
    <t>OPSP-VAD-0190-2024</t>
  </si>
  <si>
    <t>https://community.secop.gov.co/Public/Tendering/OpportunityDetail/Index?noticeUID=CO1.NTC.5501417&amp;isFromPublicArea=True&amp;isModal=False</t>
  </si>
  <si>
    <t>LA PRESENTE ORDEN TIENE POR OBJETO: 1. APOYAR AL GRUPO INTERNO DE SERVICIOS GENERALES EN LA SUPERVISIÓN DE ESPACIOS FÍSICOS DE LAS SEDE ALTERNA, CERES DE PIVIJAY, MAGDALENA. 2. APOYAR AL GSG EN LAS APERTURAS DE SALONES Y AREAS ADMINISTRATIVAS DE ESA SEDE. 3. APOYAR AL GSG EFECTUANDO REPORTES DE ANOMALÍAS EN LOS ESPACIOS FÍSICOS DESCRITOS Y APOYAR EN ORIENTACIONES LOCATIVAS A FUNCIONARIOS Y CONTRATISTAS DE LA UNIVERSIDAD CUANDA HAYA LA NECESIDAD. 4. APOYAR AL GSG EN LA REALIZACIÓN DE RONDAS A TODOS LOS ESPACIOS DE LAS SEDE ALTERNA DE PIVIJAY PARA VERIFICAR SUS CONDICIONES Y ESTADOS. 5.APOYAR AL GSG EN LA ALERTA SOBRE PERSONAS EXTRAÑAS QUE SE ENCUENTREN EN LOS ALREDEDORES DE LAS SEDE DESCRITA, E INFORMAR A SU SUPERVISOR INMEDIATO. 6. APOYAR EN LA ATENCIÓN LOS REQUERIMIENTOS DE LOS FUNCIONARIOS DE LA UNIVERSIDAD PARA FACILITAR EL CABAL DESARROLLO DE LAS ACTIVIDADES ACADÉMICAS Y ADMINISTRATIVAS. 7. APOYAR EN EL CONTROR Y REPORTAR EN MINUTAS, FORMATOS O GUIAS, EL MOVIMIENTO DE LOS BIENES DE LA SEDE.8.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</si>
  <si>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CO1.REQ.5609558</t>
  </si>
  <si>
    <t>OAG-VAD-0189-2024</t>
  </si>
  <si>
    <t>https://community.secop.gov.co/Public/Tendering/OpportunityDetail/Index?noticeUID=CO1.NTC.5506573&amp;isFromPublicArea=True&amp;isModal=False</t>
  </si>
  <si>
    <t>LA PRESENTE ORDEN TIENE POR OBJETO: 1. APOYAR A LA DIRECCIÓN DE COMUNICACIONES EN LA SUPERVISIÓN Y COORDINACIÓN DEL EQUIPO DE TRABAJO DE LAS REDES SOCIALES INSTITUCIONALES PARA SUMINISTRAR ENTRE 400 Y 600 CONTENIDOS CREATIVOS AL MES. 2. APOYAR A LA DIRECCIÓN DE COMUNICACIONES EN LA ADMINISTRACIÓN DE LA PÁGINA WEB DE LA UNIVERSIDAD DEL MAGDALENA (WWW.UNIMAGDALENA.EDU.CO), QUE INCLUYE LA PUBLICACIÓN DE APROXIMADAMENTE 60 Y 70 NOTICIAS MENSUALES; 20 A 30 BANNERS PUBLICITARIOS; Y 5 A 10 RESOLUCIONES Y CIRCULARES AL MES. 3. APOYAR A LA DIRECCIÓN DE COMUNICACIONES EN LA COORDINACIÓN, REVISIÓN Y/O EDICIÓN DEL CONTENIDO DIGITAL QUE INFORMA LOS HECHOS NOTICIOSOS DE LA INSTITUCIÓN Y PROMOCIONA LA OFERTA ACADÉMICA, PRODUCTOS Y SERVICIOS UNIVERSITARIOS. 4. APOYAR LA COORDINACIÓN CON EL CENTRO DE INVESTIGACIÓN Y DESARROLLO DE SOFTWARE, EN ASPECTOS RELACIONADOS A LA PROGRAMACIÓN Y MANEJO DEL SITIO WEB PRINCIPAL DE LA UNIVERSIDAD Y LA OPTIMIZACIÓN DE SU ARQUITECTURA DIGITAL. 5. APOYAR A LA DIRECCIÓN DE COMUNICACIONES EN EL DISEÑO DE ESTRATEGIAS DE MARKETING DIGITAL, QUE APORTEN AL POSICIONAMIENTO DE MARCA INSTITUCIONAL Y POTENCIEN LA FIDELIZACIÓN DE LA COMUNIDAD VIRTUAL. 6. APOYAR A LA DIRECCIÓN DE COMUNICACIONES EN LA SUPERVISIÓN DEL EQUIPO DE REDES PARA LA ATENCIÓN OPORTUNA DE LAS SOLICITUDES, SUGERENCIAS, RECLAMOS O INQUIETUDES DE LOS USUARIOS A TRAVÉS DE LOS MEDIOS DIGITALES. 7. APOYAR A LA DIRECCIÓN DE COMUNICACIONES EN LA COORDINACIÓN DE LOS EQUIPOS DE DISEÑO DE LA UNIVERSIDAD PARA LA ELABORACIÓN DE PIEZAS PUBLICITARIAS TENIENDO EN CUENTA LAS FECHAS ESPECIALES Y ONOMÁSTICAS, Y GARANTIZAR LA UNIDAD DE MARCA E IMAGEN CORPORATIVA EN LOS DISEÑOS. 8. APOYAR PARA LA OPTIMIZACIÓN DEL CONTENIDO CREATIVO DIGITAL, TENIENDO EN CUENTA PARÁMETROS DE POSICIONAMIENTO SEO Y GOOGLE ANALYTICS Y MÉTRICAS DE REDES SOCIALES. 9. PRESENTAR UN INFORME DE ESTADÍSTICAS MENSUAL Y APOYAR LA COORDINACIÓN DE REUNIONES REQUERIDAS CON LA DIRECCIÓN DE COMUNICACIONES PARA SOCIALIZAR AVANCES Y ASPECTOS DE MEJORA.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</si>
  <si>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CO1.REQ.5614644</t>
  </si>
  <si>
    <t>OPSP-VAD-0188-2024</t>
  </si>
  <si>
    <t>https://community.secop.gov.co/Public/Tendering/OpportunityDetail/Index?noticeUID=CO1.NTC.5500996&amp;isFromPublicArea=True&amp;isModal=False</t>
  </si>
  <si>
    <t>LA PRESENTE ORDEN TIENE POR OBJETO: 1. APOYAR EN LA REVISIÓN DE LOS CONTRATOS DE CÁTEDRA DEL CENTRO DE POSGRADOS Y FACULTADES Y EN LA REVISIÓN DE LAS RESOLUCIONES DE VINCULACIÓN Y ACTAS DE VINCULACIÓN. 2. APOYAR EN LA RECEPCIÓN Y VERIFICACIÓN DE LOS DOCUMENTOS PRECONTRACTUALES DE LOS DOCENTES CENTRO DE POSGRADOS Y FACULTADES. 3. APOYAR EN LA ELABORACIÓN DE LAS LIQUIDACIONES PLANILLAS DE PAGO DE LOS DOCENTES CATEDRÁTICOS DEL CENTRO DE POSGRADOS Y FACULTADES. 4. APOYAR EN LA ELABORACIÓN Y ACTUALIZACIÓN DE LA BASE DE DATOS DE DOCENTES CATEDRÁTICOS DEL CENTRO DE POSGRADOS Y FACULTADES. 5. APOYAR EN EL CONTROL DE LAS BONIFICACIONES NO CONSTITUTIVAS DE DOCENTES DE PLANTA, OCASIONALES Y EMPLEADOS ADMINISTRATIVOS. 6. APOYAR EN LA ENTREGA DE INFORMACIÓN ACTUALIZADA A LAS FACULTADES Y CENTRO DE POSGRADOS PARA LOS DIFERENTES INFORMES ANTE MINISTERIO DE EDUCACIÓN Y MINISTERIO DE HACIENDA. 7. APOYAR LA RECEPCIÓN Y VERIFICACIÓN DE LOS DOCUMENTOS PARA EL TRÁMITE DE PAGO CATEDRÁTICOS DEL CENTRO DE POSGRADOS Y FACULTADES. 8. APOYAR EN LA ORGANIZACIÓN DEL ARCHIVO DE HOJAS DE VIDA DE CATEDRÁTICOS DEL CENTRO DE POSGRADOS, DOCENTES DE CÁTEDRA, EMPLEADOS PÚBLICOS, DOCENTES DE PLANTA Y OCASIONALES. 9. APOYAR EN LA ATENCIÓN Y RESPUESTA A LAS SOLICITUDES, INQUIETUDES O REQUERIMIENTOS DE LOS DOCENTES DE CÁTEDRA DEL CENTRO DE POSGRADOS Y FACULTADES. 10. APOYAR EN LA ADMINISTRACIÓN DEL REGISTRO HISTÓRICO DE LA BASE DE DATOS DE LOS DOCENTES DE POSGRADOS Y FACULTADES. 11. APOYAR EN LA PREPARACIÓN Y PRESENTACIÓN DE INFORMES PARA ENTES DE CONTROL, MEN, SNIES, CREE Y AUDITORÍAS INTERNAS Y EXTERNAS. 12. APOYAR EN LA PREPARACIÓN DE INFORMES SOLICITADOS POR OTRAS DEPENDENCIAS DE LA UNIMAGDALENA. 13. CUMPLIR CON LOS PROCEDIMIENTOS DEL PROCESO DE GESTIÓN DEL SISTEMA INTEGRAL DE LA CALIDAD "COGUI +". 14. APOYAR CON LA ORGANIZACIÓN Y CLASIFICACIÓN DEL ARCHIVO DE LOS DOCUMENTOS CONFORME A LAS DISPOSICIONES QUE EN MATERIA DE GESTIÓN DOCUMENTAL SE ADOPTEN EN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</si>
  <si>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CO1.REQ.5609625</t>
  </si>
  <si>
    <t>OPSP-VAD-0187-2024</t>
  </si>
  <si>
    <t>https://community.secop.gov.co/Public/Tendering/OpportunityDetail/Index?noticeUID=CO1.NTC.5500894&amp;isFromPublicArea=True&amp;isModal=False</t>
  </si>
  <si>
    <t>LA PRESENTE ORDEN TIENE POR OBJETO: 1. APOYAR LA DIRECCIÓN DE COMUNICACIONES EN LA COORDINACIÓN DE LOS CUBRIMIENTOS DE LAS FUENTES INSTITUCIONALES COMO: FACULTAD DE INGENIERÍA, SEIS PROGRAMAS QUE CONFORMAN LA FACULTAD. VICERRECTORÍA DE INVESTIGACIÓN. 2. APOYAR A LA DIRECCIÓN DE COMUNICACIONES EN EL MONITOREO DE LOS NOTICIEROS EMITIDOS POR W RADIO. 3. REALIZAR LA LOCUCIÓN DEL PROGRAMA DE RADIO ALREDEDOR DE 120 DÍAS DURANTE EL PLAZO DE EJECUCIÓN DE LA PRESENTE ORDEN. 4. APOYAR A LA DIRECCIÓN DE COMUNICACIONES EN LA PRESENTACIÓN DE EVENTOS. 5. REDACTAR CERDA DE 15 A 20 BOLETINES MENSUALES. 6. APOYAR A LA DIRECCIÓN DE COMUNICACIONES EN LA COORDINACIÓN DEL MONITOREO DE 8 NOTICIEROS RADIALES 120 DÍAS DURANTE EL PLAZO DE EJECUCIÓN DE LA PRESENTE ORDEN. 7. PRESENTAR LOS INFORMES QUE SEAN REQUERIDOS POR EL SUPERVISOR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</si>
  <si>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CO1.REQ.5609445</t>
  </si>
  <si>
    <t>OPSP-VAD-0186-2024</t>
  </si>
  <si>
    <t>https://community.secop.gov.co/Public/Tendering/OpportunityDetail/Index?noticeUID=CO1.NTC.5501061&amp;isFromPublicArea=True&amp;isModal=False</t>
  </si>
  <si>
    <t>LA PRESENTE ORDEN TIENE POR OBJETO: 1. APOYAR EN EL PROCESO DE CONCILIACIÓN DE OPERACIONES RECÍPROCAS. 2 APOYAR EN LA CONSOLIDACIÓN DE INFORMACIÓN DE INFORMES PARA ENTES DE CONTROL. 3. APOYAR EN EL MEJORAMIENTO Y DISEÑO DE INSTRUCTIVOS Y FORMATOS PARA EL PROCESO DE CALIDAD DEL GRUPO DE CONTABILIDAD. 4. APOYAR EN LA ELABORACIÓN DE CERTIFICADOS DE PARAFISCALES, 5. APOYAR EN LA LIQUIDACIÓN DE VIÁTICOS.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</si>
  <si>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CO1.REQ.5609701</t>
  </si>
  <si>
    <t>OPSP-VAD-0185-2024</t>
  </si>
  <si>
    <t>https://community.secop.gov.co/Public/Tendering/OpportunityDetail/Index?noticeUID=CO1.NTC.5501151&amp;isFromPublicArea=True&amp;isModal=False</t>
  </si>
  <si>
    <t>CO1.REQ.5609200</t>
  </si>
  <si>
    <t>OPSP-VAD-0184-2024</t>
  </si>
  <si>
    <t>https://community.secop.gov.co/Public/Tendering/OpportunityDetail/Index?noticeUID=CO1.NTC.5501924&amp;isFromPublicArea=True&amp;isModal=False</t>
  </si>
  <si>
    <t>ANA MELISSA CABARCAS ACUÑA</t>
  </si>
  <si>
    <t>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APLICACIÓN DE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DEL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</si>
  <si>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CO1.REQ.5610110</t>
  </si>
  <si>
    <t>OPSP-VAD-0183-2024</t>
  </si>
  <si>
    <t>https://community.secop.gov.co/Public/Tendering/OpportunityDetail/Index?noticeUID=CO1.NTC.5501593&amp;isFromPublicArea=True&amp;isModal=False</t>
  </si>
  <si>
    <t>LA PRESENTE ORDEN TIENE POR OBJETO: 1. APOYAR LA INFRAESTRUCTURA TECNOLÓGICA EN LA INSTALACIÓN, MANTENIMIENTO Y SOPORTE EN LAS REDES DE LA INSTITUCIÓN. 2. APOYAR A LA PERSONA DE INFRAESTRUCTURA TECNOLÓGICA EN LA INSTALACIÓN, MANTENIMIENTO Y SOPORTE DE LAS CÁMARAS DE VIGILANCIA DE LA INSTITUCIÓN. 3. APOYAR EL SEGUIMIENTO, MANTENIMIENTO (CORRECTIVO Y PREVENTIVO) AL CONTROL DE ACCESO BIOMÉTRICO.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</si>
  <si>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CO1.REQ.5610018</t>
  </si>
  <si>
    <t>OAG-VAD-0182-2024</t>
  </si>
  <si>
    <t>https://community.secop.gov.co/Public/Tendering/OpportunityDetail/Index?noticeUID=CO1.NTC.5501745&amp;isFromPublicArea=True&amp;isModal=False</t>
  </si>
  <si>
    <t>LA PRESENTE ORDEN TIENE POR OBJETO: 1. APOYAR EN EL PROCESO DE CONCILIACIÓN DE OPERACIONES RECÍPROCAS.2 APOYAR EN LA CONSOLIDACIÓN DE INFORMES PARA ENTES DE CONTROL. 3 APOYAR EN EL MEJORAMIENTO Y DISEÑO DE INSTRUCTIVOS Y FORMATOS PARA EL PROCESO DE CALIDAD DEL GRUPO DE CONTABILIDAD 4. APOYAR EN LA ACTUALIZACIÓN DEL INVENTARIO DE BIENES MUEBLES.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</si>
  <si>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CO1.REQ.5609677</t>
  </si>
  <si>
    <t>OPSP-VAD-0181-2024</t>
  </si>
  <si>
    <t>https://community.secop.gov.co/Public/Tendering/OpportunityDetail/Index?noticeUID=CO1.NTC.5501456&amp;isFromPublicArea=True&amp;isModal=False</t>
  </si>
  <si>
    <t>SANDRA MILENA GRANADOS RAMOS</t>
  </si>
  <si>
    <t>LA PRESENTE ORDEN TIENE POR OBJETO: 1. APOYAR LA COORDINACIÓN DEL PROGRAMA DE RADIO "DESDE EL CAMPUS AL AIRE" QUE SE EMITE EN LA EMISORA CULTURAL DE LA UNIVERSIDAD DEL MAGDALENA. 2. APOYAR LA COORDINACIÓN DE FUENTES INSTITUCIONALES, COMO: FACULTAD DE CIENCIAS DE LA EDUCACIÓN, 3. APOYAR EN LA ORGANIZACIÓN DE EVENTOS POR SEMESTRE CON SU RESPECTIVO CUBRIMIENTO. 4. REALIZAR CUBRIMIENTO NOTICIOSO Y LOGÍSTICO DEL DEPARTAMENTO DE ESTUDIOS GENERALES. 5. REALIZAR CUBRIMIENTO PERIODÍSTICO DE LAS NOTICIAS QUE GENERA EL GRUPO DE ADMISIONES, REGISTRO Y CONTROL ACADÉMICO, RELACIONADO CON INSCRIPCIONES, OFERTA ACADÉMICA, MATRÍCULAS, FONGES, DE CADA UNO DE ESTOS TEMAS SE REALIZA BOLETÍN DE PRENSA PARA INFORMAR A LA COMUNIDAD UNIVERSITARIA. 6. APOYAR CON EL MONITOREO A LOS NOTICIEROS EMITIDOS POR LA EMISORA "RUMBA STEREO". 7. HACER TRANSMISIONES EN DIRECTO DEL PROGRAMA DE RADIO "DESDE EL CAMPUS AL AIRE". 8. PRESENTAR EVENTOS Y REDACTAR BOLETINES. 9. PRESENTAR LOS INFORMES QUE SEAN REQUERIDOS POR EL SUPERVISOR DE LA ORDEN. 10. APOYAR EL PROCESO DE SOLICITUD, REVISIÓN Y APROBACIÓN DISEÑOS DE BANNERS E INFOGRAFÍAS. 11. APOYAR EN LA ELABORACIÓN Y RECOPILACIÓN DE LOS EVENTOS SEMANALES PARA TU AGENDA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</si>
  <si>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CO1.REQ.5609901</t>
  </si>
  <si>
    <t>OPSP-VAD-0180-2024</t>
  </si>
  <si>
    <t>https://community.secop.gov.co/Public/Tendering/OpportunityDetail/Index?noticeUID=CO1.NTC.5501539&amp;isFromPublicArea=True&amp;isModal=False</t>
  </si>
  <si>
    <t>LA PRESENTE ORDEN TIENE POR OBJETO: 1. APOYAR EN EL CUBRIMIENTO DE LOS EVENTOS PARA HACER REGISTRO FOTOGRÁFICO 2. DESARROLLAR LA EDICIÓN FOTOGRÁFICA DE CADA UNA DE LAS IMÁGENES QUE SERÁN DIFUNDIDAS EN PRENSA O DIGITALMENTE 3. REALIZAR EDICIÓN DE FOTOGRAFÍAS ESPECIALES 4. ENTREGAR MATERIAL FOTOGRÁFICO SOLICITADO POR LAS DISTINTAS DEPENDENCIAS 5. REALIZAR ESTUDIOS FOTOGRÁFICOS PARA OCASIONES ESPECIALES 6. REUNIR FOTOGRAFÍAS PARA APOYO DE PUBLICACIONES INSTITUCIONALES, INFORMES DE GESTIÓN ENTRE OTRAS ACCIONES DE PRENSA. 7. EDITAR EN DISTINTOS TAMAÑOS Y REALIZAR TRABAJOS ESPECIALES EN FOTOS PREVIAMENTE CAPTURADAS EN LOS DIFERENTES EVENTOS INSTITUCIONALES 8. REALIZAR TRABAJO DE EDICIÓN, PIE DE PÁGINA DE GRUPO DE FOTOS PARA SER COLGADAS EN LA PÁGINA WEB OFICIAL DE LA UNIVERSIDAD. 9. APOYAR EN GENERAR Y ADMINISTRAR EL ARCHIVO HISTÓRICO FOTOGRÁFICO DE LA UNIVERSIDAD. 10. SELECCIONAR EL MAYOR NÚMERO DE FOTOS HISTÓRICAS PARA TRABAJOS CIENTÍFICOS, ACADÉMICOS Y DE EXTENSIÓN. 11. ENVIAR DE MANERA INMEDIATA LAS FOTOS REALIZADAS DÍA A DÍA A LAS REDES SOCIALES PARA PUBLICACIÓN EN REDES SOCIALES COMO INSTAGRAM, TWITTEE, FACEBOOK. 12. PRESENTAR LOS INFORMES QUE SEAN REQUERIDOS POR EL SUPERVISOR DE LA ORDEN.13. REALIZAR FOTOGRAFÍAS CONCEPTUALES TANTO EN EVENTOS INSTITUCIONALES COMO EN DIVERSOS ESCENARIOS QUE SE PRESENTEN.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</si>
  <si>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CO1.REQ.5609731</t>
  </si>
  <si>
    <t>OPSP-VAD-0179-2024</t>
  </si>
  <si>
    <t>https://community.secop.gov.co/Public/Tendering/OpportunityDetail/Index?noticeUID=CO1.NTC.5501615&amp;isFromPublicArea=True&amp;isModal=False</t>
  </si>
  <si>
    <t>LA PRESENTE ORDEN TIENE POR OBJETO: 1. APOYAR AL GRUPO INTERNO DE CONTRATACIÓN EN LA ELABORACIÓN DE LOS INFORMES PERIÓDICOS QUE SE REQUIERAN PARA PUBLICACIÓN EN LA PÁGINA WEB INSTITUCIONAL EN EL MICROSITIO DE “TRANSPARENCIA Y ACCESO A LA INFORMACIÓN PÚBLICA”, ASÍ COMO LOS QUE REQUIERA LA CONTRALORÍA GENERAL DE LA REPUBLICA Y DEL MAGDALENA CON RESPECTO A LAS ORDENES Y/O CONTRATOS SUSCRITOS POR LOS DIFERENTES ORDENADORES DEL GASTO DELEGADOS. 2. APOYAR AL GRUPO INTERNO DE CONTRATACIÓN EN EL CARGUE DE INFORMACIÓN A LA PLATAFORMA DEL SECOP II DE TODOS LOS PROCESOS DE CONTRATACIÓN QUE ADELANTE LA UNIVERSIDAD A TRAVÉS DE LA VICERRECTORÍA ADMINISTRATIVA Y/O DIRECCIÓN ADMINISTRATIVA. 3. APOYAR AL GRUPO INTERNO DE CONTRATACIÓN EN EL CARGUE Y ACTUALIZACIÓN DE LA INFORMACIÓN DE LAS ORDENES DE SERVICIOS PROFESIONALES Y DE APOYO A LA GESTIÓN QUE SUSCRIBA EL VICERRECTOR ADMINISTRATIVO Y/O DIRECTOR ADMINISTRATIVO EN LA PLATAFORMA SIA OBSERVA DE LA AUDITORIA GENERAL DE LA REPUBLICA. 4. APOYAR EL SEGUIMIENTO A LOS PLANES DE MEJORAMIENTO DE AUDITORÍAS INTERNAS Y EXTERNAS. ASÍ COMO EL PLAN DE INTEGRIDAD Y BUEN GOBIERNO. 5. APOYAR LA GENERACIÓN DE INFORMES DEL ESTADO DE CARGUE DE DOCUMENTOS EN LAS PLATAFORMAS: SIA OBSERVA AUDITORIA, SIGEP I Y II, SECOP I Y II, SIA OBSERVA CONTRALORÍA, POR PARTE DE CADA UNO DE LOS ORDENADORES DEL GASTO DELEGADOS. 6. APOYAR EN LA CAPACITACIÓN Y MESAS DE TRABAJO CON LOS DISTINTOS EQUIPOS Y ORDENADORES DEL GASTO DELEGADOS RESPECTO DE LA GESTIÓN Y CARGUE DE INFORMACIÓN EN LAS PLATAFORMAS: SIA OBSERVA AUDITORIA, SIGEP I Y II, SECOP I Y II, SIA OBSERVA CONTRALORÍA, CHIP, CONTADURÍA GENERAL DE LA NACIÓN Y SIRECI. 7. APOYAR EL PROCESOS DE REVISIÓN INTERNA DE LAS PLATAFORMAS SIA OBSERVA AUDITORIA, SIGEP I Y II, SECOP I Y II, SIA OBSERVA CONTRALORÍA, DEL CARGUE DE LOS CONTRATOS Y MATRIZ DE LEGALIDAD. 8. APOYAR A LOS EQUIPOS DE TRABAJO Y ORDENADORES DEL GASTO DELEGADOS, RESPECTO DE INQUIETUDES O SOLICITUDES SOBRE EL CARGUE DE INFORMACIÓN EN LAS PLATAFORMAS: SIA OBSERVA AUDITORIA, SIGEP I Y II, SECOP I Y II, SIA OBSERVA CONTRALORÍA. 9. APOYAR EN LA REVISIÓN JURÍDICA DE INFORMACIÓN CARGADA EN LAS PLATAFORMAS DEL SIA OBSERVA- AUDITORIA, SIGEP II SECOP I Y II DE ÓRDENES Y/O CONTRATOS SUSCRITOS POR LOS DIFERENTES ORDENADORES DEL GASTO DELEGADOS. 10. APOYAR EN LA REVISIÓN Y VERIFICACIÓN DE LA INFORMACIÓN DEL DIRECTORIO FUNCIÓN PÚBLICA SIGEP II. 11. APOYAR EN LA CAPACITACIÓN, CONFORMACIÓN, CARGUE Y PUBLICACIÓN DEL PLAN ANUAL DE ADQUISICIONES – PAA DE ACUERDO A LOS CÓDIGOS UNSPSC QUE CORRESPONDAN. 12. APOYAR EN LA CAPACITACIÓN, REVISIÓN Y CARGUE DEL FORMATO F-20 CONTRALORÍA DEPARTAMENTAL DEL MAGDALENA. 13. APOYAR EL CARGUE DE INFORMACIÓN DE LAS ORDENES DE PRESTACIÓN DE SERVICIOS PROFESIONALES Y DE APOYO A LA GESTIÓN A LAS PLATAFORMAS: CHIP, FUNCIÓN PÚBLICA, CONTADURÍA GENERAL DE LA NACIÓN Y SIRECI. 14. APOYAR EN LA REVISIÓN DE LOS DOCUMENTOS PARA TRÁMITE DE LIQUIDACIÓN DE HONORARIOS DE LOS CONTRATISTAS POR PRESTACIÓN DE SERVICIOS PROFESIONALES Y DE APOYO A LA GESTIÓN DE LA VICERRECTORÍA ADMINISTRATIVA Y DIRECCIÓN ADMINISTRATIVA. 15.  APOYAR AL GRUPO DE CONTRATACIÓN EN LA ORGANIZACIÓN DEL ARCHIVO DIGITAL DE LAS ORDENES DE SERVICIOS PROFESIONALES Y DE APOYO A LA GESTIÓN SUSCRITAS POR EL VICERRECTOR ADMINISTRATIVO Y/O EL DIRECTOR ADMINISTRATIVO. 16. RENDIR INFORMES MENSUALES O CUANDO EL SUPERVISOR ASÍ LO REQUIERA, SOBRE LAS ACTIVIDADES DESARROLLADAS EN CUMPLIMIENTO DE LA ORDEN DE PRESTACIÓN DE SERVICIOS PROFESIONALES.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</si>
  <si>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CO1.REQ.5609639</t>
  </si>
  <si>
    <t>OPSP-VAD-0178-2024</t>
  </si>
  <si>
    <t>https://community.secop.gov.co/Public/Tendering/OpportunityDetail/Index?noticeUID=CO1.NTC.5502185&amp;isFromPublicArea=True&amp;isModal=False</t>
  </si>
  <si>
    <t>LA PRESENTE ORDEN TIENE POR OBJETO: 1. BRINDAR SOPORTE A USUARIOS. 2. ASESORAR Y APOYAR EN LA APLICACIÓN DE MEDIDAS DE SEGURIDAD INFORMÁTICA PARA CONTRARRESTAR AMENAZAS Y VULNERABILIDADES EN LA RED DE LA INSTITUCIÓN. 3. ASESORAR EN LA ACTUALIZACIÓN DE LA INFRAESTRUCTURA TECNOLÓGICA. 4. ASESORAR EN LA ADMINISTRACIÓN DE DISPOSITIVOS DE SEGURIDAD PERIMETRAL. 5. ASESORAR Y APOYAR EN LA GESTIÓN Y CONSTRUCCIÓN DE LAS POLÍTICAS DE SEGURIDAD INFORMÁTICA Y PROTECCIÓN DE LA INFORMACIÓN. 6. APOYAR EN EL REGISTRO DE INCIDENTE DE SEGURIDAD INFORMÁTICA.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</si>
  <si>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CO1.REQ.5611211</t>
  </si>
  <si>
    <t>OPSP-VAD-0177-2024</t>
  </si>
  <si>
    <t>https://community.secop.gov.co/Public/Tendering/OpportunityDetail/Index?noticeUID=CO1.NTC.5502227&amp;isFromPublicArea=True&amp;isModal=False</t>
  </si>
  <si>
    <t>CO1.REQ.5610098</t>
  </si>
  <si>
    <t>OPSP-VAD-0176-2024</t>
  </si>
  <si>
    <t>https://community.secop.gov.co/Public/Tendering/OpportunityDetail/Index?noticeUID=CO1.NTC.5502505&amp;isFromPublicArea=True&amp;isModal=False</t>
  </si>
  <si>
    <t>LA PRESENTE ORDEN TIENE POR OBJETO: 1. APOYAR EL SEGUIMIENTO Y APOYO AL PROCESO DE MANTENIMIENTO 2. APOYAR EN EL LEVANTAMIENTO DE FORMATOS, PROCEDIMIENTO, GUÍAS, INSTRUCTIVOS, MANUALES E INDICADORES AL PROCESO DE APOYO TECNOLÓGICO. 3. APOYAR EN LA RECOLECCION DE INFORMACION PARA PRESENTACION DE INFORMES. 4. APOYAR EN LA ATENCION DE LOS REQUERIMIENTOS DE LOS DIFERENTES USUARIOS (ADMINISTRATIVOS, DOCENTES Y ESTUDIANTES). 5. APOYO EN LOS EVENTOS CON TRANSMISIONES VIA STREAMING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</si>
  <si>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CO1.REQ.5610184</t>
  </si>
  <si>
    <t>OAG-VAD-0175-2024</t>
  </si>
  <si>
    <t>https://community.secop.gov.co/Public/Tendering/OpportunityDetail/Index?noticeUID=CO1.NTC.5501947&amp;isFromPublicArea=True&amp;isModal=False</t>
  </si>
  <si>
    <t>CO1.REQ.5609965</t>
  </si>
  <si>
    <t>OPSP-VAD-0174-2024</t>
  </si>
  <si>
    <t>https://community.secop.gov.co/Public/Tendering/OpportunityDetail/Index?noticeUID=CO1.NTC.5501360&amp;isFromPublicArea=True&amp;isModal=False</t>
  </si>
  <si>
    <t>VIVIANA ANDREA  CARDENAS ARIAS</t>
  </si>
  <si>
    <t>LA PRESENTE ORDEN TIENE POR OBJETO: 1. APOYAR LA GESTIÓN EN LA RECEPCIÓN DE SOLICITUDES DE ADICIÓN, REDUCCIÓN, TRASLADOS PRESUPUESTALES QUE LLEGAN A LA DIRECCIÓN FINANCIERA - GRUPO DE PRESUPUESTO. 2. APOYAR LA REVISIÓN DE DISPONIBLES PRESUPUESTALES Y ELABORAR LOS BORRADORES DE RESOLUCIÓN DE ADICIÓN, TRASLADOS PRESUPUESTALES, REDUCCIÓN PRESUPUESTAL, RADICAR RESOLUCIONES, LLEVAR CONTROL DE LAS RESOLUCIONES QUE PASAN PARA VISTO BUENO DE LA DIRECCIÓN FINANCIERA Y QUE PASAN PARA FIRMA DEL VICERRECTOR ADMINISTRATIVO. 3. APOYAR EN LA RECEPCIÓN DE LOS ACTOS ADMINISTRATIVOS FIRMADOR EN LA VICERRECTORÍA ADMINISTRATIVA. 4. APOYAR EL CONTROL DE LOS ACTOS ADMINISTRATIVOS FIRMADOS, ADJUNTARLOS EN EL SISTEMA DE INFORMACIÓN FINANCIERO SINAP CON LOS SOPORTES RESPECTIVOS Y ARCHIVARLOS DE MANERA CRONOLÓGICA PARA CONSULTA Y REPORTES DEL GRUPO DE PRESUPUESTO.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</si>
  <si>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CO1.REQ.5609781</t>
  </si>
  <si>
    <t>OAG-VAD-0173-2024</t>
  </si>
  <si>
    <t>https://community.secop.gov.co/Public/Tendering/OpportunityDetail/Index?noticeUID=CO1.NTC.5501528&amp;isFromPublicArea=True&amp;isModal=False</t>
  </si>
  <si>
    <t>LA PRESENTE ORDEN TIENE POR OBJETO: 1. APOYAR EN EL DESARROLLO DE ACTIVIDADES DE LOS PROGRAMAS DE PROMOCIÓN DE HÁBITOS Y ESTILO DE VIDA SALUDABLE. 2. BRINDAR ATENCIÓN DE ENFERMERÍA A LOS EMPLEADOS AFECTADOS POR UNA ENFERMEDAD RELACIONADA CON EL TRABAJO O ENFERMEDAD COMÚN, QUE ESTÉ DENTRO DE LOS SISTEMAS DE VIGILANCIA EPIDEMIOLÓGICA DESARROLLADOS POR LA UNIVERSIDAD. 3. DESARROLLAR ACTIVIDADES DE PREVENCIÓN DE ENFERMEDADES LABORALES, ACCIDENTES DE TRABAJO Y EDUCACIÓN EN SALUD A LOS EMPLEADOS DE LA UNIVERSIDAD Y PARTES INTERESADAS DEL SISTEMA DE GESTIÓN DE SEGURIDAD Y SALUD EN EL TRABAJO. 4. APOYAR EN LA SENSIBILIZACIÓN Y SOCIALIZACIÓN DE LOS PROGRAMAS, PLANES Y PROYECTOS ESTABLECIDOS EN LA UNIVERSIDAD EN MATERIA DE SEGURIDAD Y SALUD EN EL TRABAJO. 5. ELABORAR Y ACTUALIZAR LAS DIFERENTES MATRICES DE PELIGROS DE LA UNIVERSIDAD DEL MAGDALENA. 6. REALIZAR VISITAS PERIÓDICAS A LAS DIFERENTES ÁREAS, SEDES Y LABORATORIOS DE LA UNIVERSIDAD, CON EL FIN DE VERIFICAR Y GARANTIZAR EL CUMPLIMIENTO DE LAS NORMAS VIGENTES APLICABLES EN MATERIA SEGURIDAD Y SALUD EN EL TRABAJO ESTABLECIDAS POR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</si>
  <si>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CO1.REQ.5609647</t>
  </si>
  <si>
    <t>OAG-VAD-0172-2024</t>
  </si>
  <si>
    <t>https://community.secop.gov.co/Public/Tendering/OpportunityDetail/Index?noticeUID=CO1.NTC.5501512&amp;isFromPublicArea=True&amp;isModal=False</t>
  </si>
  <si>
    <t>LA PRESENTE ORDEN TIENE POR OBJETO: 1. PRESTAR SERVICIOS PROFESIONALES COMO ADMINISTRADOR DE EMPRESAS, CON EL FIN DE APOYAR EN LA COORDINACIÓN DEL PROGRAMA JOVENES EN ACCIÓN (JEA) EN LA UNIVERSIDAD DEL MAGDALENA. 2. DETERMINAR ÁREAS DE MEJORA CON EL OBJETIVO DE DAR CAPACITACIONES Y TALLERES EN FORMA PRESENCIAL Y VIRTUAL A LOS ESTUDIANTES CON RELACIÓN AL PROGRAMA DE JÓVENES EN ACCIÓN. 3. APOYAR EN LA ORGANIZACIÓN DE REUNIONES PERIÓDICAS CON DIRECTORES DE DEPARTAMENTO PARA COMPRENDER SUS DIFICULTADES ACTUALES DILIGENCIANDO OPORTUNAMENTE TODOS LOS FORMATOS ESTABLECIDOS POR BIENESTAR UNIVERSITARIO EN EL SISTEMA DE GESTIÓN DE CALIDAD JEA. 4. APOYAR EN EL DISEÑO E IMPLEMENTACIÓN DE UN PLAN DE ACCIÓN PARA EL PROCESO OPERATIVO DEL PROGRAMA JÓVENES EN ACCIÓN DESDE LA FASE DEL PRE-REGISTRO DE LOS ESTUDIANTES HASTA SU INSCRIPCIÓN. 5. APOYAR EN LA IMPLEMENTACIÓN DEL TRABAJO EN EQUIPO A TRAVÉS DE LA PRÁCTICA DE DIVERSAS ESTRATEGIAS PARA LOS ESTUDIANTES QUE SE ENCUENTRAN INSCRITOS EN EL PROGRAMA JÓVENES EN ACCIÓN, APOYANDO EN LA EXCELENTE ATENCIÓN EN EL SERVICIO. 6. ASESORAR A LOS ESTUDIANTES  CON EL ENVÍO DE INFORMACIÓN A TRAVÉS DEL CORREO ELECTRONICO SOBRE EL PROGRAMA JÓVENES EN ACCIÓN. 7. APOYAR CON EL ANÁLISIS, EVALUACIÓN E INTERPRETACIÓN DEL PROCESO DE REVISIÓN DE LOS ESTUDIANTES DE LA UNIVERSIDAD QUE PERTENECEN AL PROGRAMA JÓVENES EN ACCIÓN EL SISTEMA SIJA. 8. PRESENTAR INFORMES, ENTREGANDO DE MANERA OPORTUNA QUE SE SOLICITEN, CON ANEXOS ESTADÍSTICOS.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</si>
  <si>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CO1.REQ.5609633</t>
  </si>
  <si>
    <t>OPSP-VAD-0171-2024</t>
  </si>
  <si>
    <t>https://community.secop.gov.co/Public/Tendering/OpportunityDetail/Index?noticeUID=CO1.NTC.5501081&amp;isFromPublicArea=True&amp;isModal=False</t>
  </si>
  <si>
    <t>LIZARDO JOSE BALLESTEROS MEJIA</t>
  </si>
  <si>
    <t>CO1.REQ.5609448</t>
  </si>
  <si>
    <t>OAG-VAD-0170-2024</t>
  </si>
  <si>
    <t>https://community.secop.gov.co/Public/Tendering/OpportunityDetail/Index?noticeUID=CO1.NTC.5504449&amp;isFromPublicArea=True&amp;isModal=False</t>
  </si>
  <si>
    <t>CO1.REQ.5612837</t>
  </si>
  <si>
    <t>OAG-VAD-0169-2024</t>
  </si>
  <si>
    <t>https://community.secop.gov.co/Public/Tendering/OpportunityDetail/Index?noticeUID=CO1.NTC.5504361&amp;isFromPublicArea=True&amp;isModal=False</t>
  </si>
  <si>
    <t>LA PRESENTE ORDEN TIENE POR OBJETO: 1. APOYAR EN LA ORGANIZACIÓN DE LOS EXPEDIENTES QUE LE SEAN ASIGNADOS, DE ACUERDO CON LOS PROCEDIMIENTOS Y DIRECTRICES INSTITUCIONALES. 2. APOYAR LA ELABORACIÓN DE INVENTARIOS DOCUMENTALES DE LOS ARCHIVOS QUE LES SEAN ASIGNADOS. 3. APOYAR LAS LABORES DE REPROGRAFÍA QUE SEAN ESTABLECIDAS.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</si>
  <si>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CO1.REQ.5612502</t>
  </si>
  <si>
    <t>OAG-VAD-0168-2024</t>
  </si>
  <si>
    <t>https://community.secop.gov.co/Public/Tendering/OpportunityDetail/Index?noticeUID=CO1.NTC.5504062&amp;isFromPublicArea=True&amp;isModal=False</t>
  </si>
  <si>
    <t>LA PRESENTE ORDEN TIENE POR OBJETO: 1. APOYAR EN EL SOPORTE A USUARIOS. 2. APOYAR LA COORDINACIÓN Y EJECUCIÓN DE LOS MANTENIMIENTOS PREVENTIVOS PMP. 3. APOYAR LA COORDINACIÓN DE LA CONFIGURACIÓN DE LOS EQUIPOS NUEVOS DE CÓMPUTO (INSTALACIÓN DE SOFTWARE, SISTEMA OPERATIVO). 4. APOYAR EN LA PROGRAMACIÓN DE LOS MANTENIMIENTOS PREVENTIVOS.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</si>
  <si>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CO1.REQ.5612331</t>
  </si>
  <si>
    <t>OPSP-VAD-0167-2024</t>
  </si>
  <si>
    <t>https://community.secop.gov.co/Public/Tendering/OpportunityDetail/Index?noticeUID=CO1.NTC.5503607&amp;isFromPublicArea=True&amp;isModal=False</t>
  </si>
  <si>
    <t>LA PRESENTE ORDEN TIENE POR OBJETO: 1. APOYAR EN EL DISEÑO Y EN LA EJECUCIÓN DE PRODUCCIÓN AUDIOVISUAL, Y DESARROLLO DE LOS CONTENIDOS MULTIMEDIA PARA EL CETEP. 2. ESCRIBIR Y REVISAR LOS GUIONES RELACIONADOS CON LAS PRODUCCIONES AUDIOVISUALES. 3. APOYAR EN LA COORDINACIÓN Y EJECUCIÓN DE GRABACIONES DE IMÁGENES PARA LOS MATERIALES AUDIOVISUALES DEL CETEP. 4. APOYAR EN EL DISEÑO DE ESTRATEGIAS AUDIOVISUALES EN LA PLATAFORMA DE BLOQUE 10. 5. APOYAR LAS OPCIONES DE ACCESIBILIDAD A LOS MATERIALES AUDIOVISUALES REALIZADOS. 6. APOYAR EN LA ASESORÍA DE LAS PUBLICACIONES DE LOS MATERIALES AUDIOVISUALES BAJO LA NORMATIVIDAD EXISTENTE. 7. APOYAR EN LA COORDINACIÓN DE CURSOS VIRTUALES EN LA PLATAFORMA DE BLOQUE 10. 8. APOYAR EN LA REVISIÓN DE LOS CONTENIDOS CREADOS PARA REDES SOCIALES DEL CETEP. 9. APOYAR EN LA ESCRITURA DE PRODUCCIÓN ACADÉMICA SOBRE INNOVACIÓN EDUCATIVA.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</si>
  <si>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CO1.REQ.5611749</t>
  </si>
  <si>
    <t>OPSP-VAD-0166-2024</t>
  </si>
  <si>
    <t>https://community.secop.gov.co/Public/Tendering/OpportunityDetail/Index?noticeUID=CO1.NTC.5503276&amp;isFromPublicArea=True&amp;isModal=False</t>
  </si>
  <si>
    <t>LA PRESENTE ORDEN TIENE POR OBJETO: 1. APOYAR AL GRUPO INTERNO DE COMPRAS Y ADMINISTRACIÓN DE BIENES EN LOS PROCESOS ADMINISTRATIVOS TALES COMO LA CONTRATACIÓN DE BIENES FUNGIBLES, ELABORACION DE ACTAS, TOMA FISICA DE INVENTARIOS EN BODEGA, PROYECCIÓN DE PRESUPUESTOS Y PLANES DE TRABAJO. 2. APOYAR EN LA CLASIFICACIÓN DE LOS BIENES DE CONSUMO Y DEVOLUTIVOS RECIBIDOS EN EL GRUPO DE COMPRAS Y ADMINISTRACION DE BIENES. 3. APOYAR AL GRUPO INTERNO DE COMPRAS Y ADMINISTRACIÓN DE BIENES EN LA CUSTODIA, AISLAMIENTO Y DISTRIBUCIÓN DE BIENES INSTITUCIONALES. 4. APOYAR EN LA FORMULACIÓN DE ACCIONES DE MEJORAS A LOS PROCESOS DE GESTIÓN DE LA DEPENDENCIA PARA MEJORAR LA PRESTACIÓN DE SERVICIOS. 5. APOYAR LA REALIZACIÓN DE INFORMES DE GESTIÓN DE LOS CONTRATOS DE SUMINISTROS DE ASEO, CAFETERÍA, AGUA TRATADA, DESODORIZADOS Y DE EQUIPOS ENTREGADOS EN CALIDAD DE COMODATOS. 6. APOYAR AL GRUPO INTERNO DE COMPRAS Y ADMINISTRACIÓN DE BIENES EN LA ATENCIÓN DE LOS USUARIOS INTERNOS Y EXTERNOS. 7. APOYAR LOS PROCESOS DE COMPRAS DE BIENES BAJO LA SUPERVISIÓN DEL GRUPO DE COMPRAS Y ADMINISTRACIÓN DE BIENES.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</si>
  <si>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CO1.REQ.5611368</t>
  </si>
  <si>
    <t>OPSP-VAD-0165-2024</t>
  </si>
  <si>
    <t>https://community.secop.gov.co/Public/Tendering/OpportunityDetail/Index?noticeUID=CO1.NTC.5503311&amp;isFromPublicArea=True&amp;isModal=False</t>
  </si>
  <si>
    <t>LA PRESENTE ORDEN TIENE POR OBJETO: 1. DIAGNOSTICAR LOS RECURSOS TECNOLÓGICOS DE LA INFORMACIÓN Y COMUNICACIÓN CON LOS QUE CUENTA UNIMAGDALENA EN LA ACTUALIDAD PARA APOYAR LOS PROCESOS ESTRATÉGICOS, MISIONALES Y DE APOYO. 2. REALIZAR UN ESTUDIO DE ANÁLISIS Y DETERMINACIÓN DE LAS TECNOLOGÍAS DE LA INFORMACIÓN Y COMUNICACIÓN QUE DEBEN SER IMPLEMENTADAS EN UNIMAGDALENA PARA APOYAR LOS PROCESOS ESTRATÉGICOS, MISIONALES Y DE APOYO. 3. ASESORAR EN LA ACTUALIZACIÓN DE RECURSOS TECNOLÓGICOS DE CONFORMIDAD CON LAS NECESIDADES DE LOS PROCESOS ESTRATÉGICOS, MISIONALES Y DE APOYO. 4. APOYAR EN LA PROMOCIÓN DEL DESARROLLO Y UTILIZACIÓN DE LOS RECURSOS TECNOLÓGICOS DE UNIMAGDALENA. 5. PRESENTAR INFORME FINAL EN DONDE EVALUÉ EL USO Y APROPIACIÓN DE LAS TECNOLOGÍAS DE LA INFORMACIÓN Y COMUNICACIÓN.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</si>
  <si>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CO1.REQ.5611299</t>
  </si>
  <si>
    <t>OPSP-VAD-0164-2024</t>
  </si>
  <si>
    <t>https://community.secop.gov.co/Public/Tendering/OpportunityDetail/Index?noticeUID=CO1.NTC.5502850&amp;isFromPublicArea=True&amp;isModal=False</t>
  </si>
  <si>
    <t>LA PRESENTE ORDEN TIENE POR OBJETO: 1. APOYAR A LA DIRECCIÓN DE BIENESTAR UNIVERSITARIO EN PROCESOS DE GESTIÓN DE CONTRATACIÓN, ELABORACIÓN DE SONDEOS COMERCIALES Y MANEJO DE PROVEEDORES, NECESARIOS PARA EL PERFECTO DESARROLLO DE LAS ACTIVIDADES ESTABLECIDAS EN EL PLAN DE ACCIÓN; 2. APOYAR A LA DIRECCIÓN DE BIENESTAR UNIVERSITARIO EN EL MANEJO FINANCIERO, NECESARIO PARA EL PERFECTO DESARROLLO DE LAS ACTIVIDADES CULTURALES, DEPORTIVAS, DE SALUD Y DESARROLLO HUMANO ESTABLECIDAS EN EL PLAN DE ACCIÓN; 3. APOYAR A LA DIRECCIÓN DE BIENESTAR UNIVERSITARIO EN LOS TRÁMITES ADMINISTRATIVOS CONTRACTUALES ESTABLECIDOS EN EL SISTEMA COGUI PLUS; 4. APOYAR EN EL TRÁMITE FINANCIERO PARA LA ADJUDICACIÓN Y LEGALIZACIÓN DE APOYOS ECONÓMICOS (A ESTUDIANTES, DOCENTES, CONTRATISTAS Y MIEMBROS DE LA COMUNIDAD UNIVERSITARIA), AVANCES, VIÁTICOS Y GASTOS DE DESPLAZAMIENTO A PERSONAL ADMINISTRATIVO, QUE PARTICIPARÁN EN EVENTOS CULTURALES, DEPORTIVOS, EN EL MARCO DEL FORTALECIMIENTO DEL DESARROLLO HUMANO; 5. APOYAR A LA DIRECCIÓN DE BIENESTAR UNIVERSITARIO EN LA ORGANIZACIÓN Y ARCHIVO DE LA DOCUMENTACIÓN CONCERNIENTE A LA CONTRATACIÓN DE PROVEEDORES DE LA DIRECCIÓN; 6. PRESENTAR INFORMES OPORTUNAMENTE A LA DIRECCIÓN DE BIENESTAR UNIVERSITARIO SOBRE LAS ACTIVIDADES DESARROLLADAS Y PLANTEADAS EN EL PLAN DE TRABAJO, PARA LA VERIFICACIÓN Y EVALUACIÓN DEL CUMPLIMIENTO DE LAS METAS PROPUESTAS.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</si>
  <si>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CO1.REQ.5611050</t>
  </si>
  <si>
    <t>OPSP-VAD-0163-2024</t>
  </si>
  <si>
    <t>https://community.secop.gov.co/Public/Tendering/OpportunityDetail/Index?noticeUID=CO1.NTC.5502719&amp;isFromPublicArea=True&amp;isModal=False</t>
  </si>
  <si>
    <t>BRIAN JOSE HERNANDEZ OBREGON</t>
  </si>
  <si>
    <t>LA PRESENTE ORDEN TIENE POR OBJETO: 1. ASESORAR EN LA ELABORACIÓN DE PROYECTOS DE COOPERACIÓN INTERNACIONAL. 2. APOYAR EN LA COORDINACIÓN DE PROYECTOS DE COOPERACIÓN INTERNACIONAL. 3. ASESORAR EN LA GESTIÓN Y SUSCRIPCIÓN DE CONVENIOS NACIONALES. 4. ASESORAR EN LA GESTIÓN Y SUSCRIPCIÓN DE CONVENIOS INTERNACIONALES. 5. PROMOVER LA DINAMIZACIÓN DE ACCIONES EN EL MARCO DE LOS CONVENIOS SUSCRITOS. 6. APOYAR EN EL DESARROLLO Y SEGUIMIENTO DE AGENDAS O ESQUEMAS DE COLABORACIÓN CON INSTITUCIONES Y ALIADOS ESTRATÉGICOS.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</si>
  <si>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CO1.REQ.5610680</t>
  </si>
  <si>
    <t>OPSP-VAD-0162-2024</t>
  </si>
  <si>
    <t>https://community.secop.gov.co/Public/Tendering/OpportunityDetail/Index?noticeUID=CO1.NTC.5505746&amp;isFromPublicArea=True&amp;isModal=False</t>
  </si>
  <si>
    <t>LA PRESENTE ORDEN TIENE POR OBJETO: 1. ASESORAR Y APOYAR A LA DIRECCIÓN DE TALENTO HUMANO EN LA ELABORACIÓN Y/O REVISIÓN DE ACTOS ADMINISTRATIVOS RELACIONADOS CON LAS DIFERENTES SITUACIONES ADMINISTRATIVAS DE LOS SERVIDORES PÚBLICOS DOCENTES DE PLANTA, DOCENTES OCASIONALES, DOCENTES DE CÁTEDRA Y PENSIONADOS DE LA UNIVERSIDAD. 2. RESOLVER LAS PETICIONES QUE SE LE HAGAN A LA UNIVERSIDAD DEL MAGDALENA DENTRO DE LOS PLAZOS Y/O TÉRMINOS ESTABLECIDOS EN LA LEY, QUE LE SEAN TRASLADADAS POR PARTE DE LA DIRECCIÓN DE TALENTO HUMANO. 3. APOYAR EN LA REVISIÓN DE MINUTAS DE ACTAS DE VINCULACIÓN DE LOS DOCENTES DE CÁTEDRA Y OCASIONALES. 4. APOYAR EN LA PROYECCIÓN Y REVISIÓN DE RESPUESTA A PETICIONES PRESENTADAS POR ENTES DE CONTROL, ADMINISTRADORAS DE FONDOS DE PENSIONES Y EMPRESAS PRESTADORAS DE SERVICIO – EPS. 5. COMPILAR Y ACTUALIZAR LAS NORMAS LEGALES, DE JURISPRUDENCIA DOCTRINA Y DE LOS CONCEPTOS QUE TENGAN RELACIÓN CON EL ÁMBITO DE COMPETENCIA DE LA UNIVERSIDAD. 6. APOYAR EN EL BUEN MANEJO DEL ARCHIVO Y LA CORRESPONDENCIA QUE LE SEAN ASIGNADOS. 7.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</si>
  <si>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CO1.REQ.5613836</t>
  </si>
  <si>
    <t>OPSP-VAD-0161-2024</t>
  </si>
  <si>
    <t>https://community.secop.gov.co/Public/Tendering/OpportunityDetail/Index?noticeUID=CO1.NTC.5505520&amp;isFromPublicArea=True&amp;isModal=False</t>
  </si>
  <si>
    <t>LA PRESENTE ORDEN TIENE POR OBJETO: 1. ASESORAR, ASISTIR Y APOYAR JURÍDICAMENTE A LA VICERRECTORÍA ADMINISTRATIVA EN AQUELLOS ASUNTOS QUE POR SU NATURALEZA REQUIERAN LA OPERATIVIZACIÓN DE CONOCIMIENTOS JURÍDICOS. 2. EMITIR CONCEPTOS JURÍDICOS SOBRE LOS ASUNTOS SOMETIDOS A SU CONSIDERACIÓN. EN EL CASO QUE LAS CONSULTAS Y/O CONCEPTOS SE DEBAN ENTREGAR POR ESCRITO, ÉSTOS DEBERÁN SER RUBRICADOS POR EL CONTRATISTA. 3. ASESORAR Y APOYAR JURÍDICAMENTE LA ELABORACIÓN Y REVISIÓN DE LOS ACTOS ADMINISTRATIVOS QUE SE REQUIERA EXPEDIR POR EL DESPACHO DEL VICERRECTOR EN VIRTUD DE DELEGACIONES ADMINISTRATIVAS.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</si>
  <si>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CO1.REQ.5613906</t>
  </si>
  <si>
    <t>OPSP-VAD-0160-2024</t>
  </si>
  <si>
    <t>https://community.secop.gov.co/Public/Tendering/OpportunityDetail/Index?noticeUID=CO1.NTC.5505430&amp;isFromPublicArea=True&amp;isModal=False</t>
  </si>
  <si>
    <t>LA PRESENTE ORDEN TIENE POR OBJETO: 1. APOYAR A LA OFICINA ASEGURAMIENTO DE LA CALIDAD, EN LA ARTICULACIÓN DEL PLAN DE DESARROLLO INSTITUCIONAL CON LAS OPORTUNIDADES DE MEJORA DE LOS PROGRAMAS ACADÉMICOS QUE ESTÁN EN PROCESO DE RENOVACIÓN DE ACREDITACIÓN EN ALTA CALIDAD. 2. APOYAR A LA OFICINA ASEGURAMIENTO DE LA CALIDAD EN EL ACOMPAÑAMIENTO A LOS LIDERES DE FACTORES DE LOS PROGRAMAS ACADÉMICOS QUE ESTÁN EN PROCESO DE ACREDITACIÓN EN ALTA CALIDAD DURANTE LA CONSTRUCCIÓN DEL DOCUMENTO DE AUTOEVALUACIÓN. 3. APOYAR A LA OFICINA ASEGURAMIENTO DE LA CALIDAD EN EL ACOMPAÑAMIENTO A LOS PROGRAMAS ACADÉMICOS PARA LA IDENTIFICACIÓN Y SEGUIMIENTO DE LOS REQUERIMIENTOS DE INFORMACIÓN EN LOS PROCESOS DE AUTOEVALUACIÓN. 4. APOYAR A LA OFICINA ASEGURAMIENTO DE LA CALIDAD EN LA PREPARACIÓN Y EJECUCIÓN DE LOS INSTRUMENTOS DE PERCEPCIÓN QUE DESARROLLAN LOS PROGRAMAS ACADÉMICOS EN LA ETAPA DE RECOLECCIÓN DE INFORMACIÓN EN EL PROCESO DE AUTOEVALUACIÓN. 5. APOYAR A LA OFICINA ASEGURAMIENTO DE LA CALIDAD EN LA ACTUALIZACIÓN DE INFORMACIÓN EN LAS MATRICES DE SEGUIMIENTO A LOS PROCESOS DE REGISTROS CALIFICADOS Y ACREDITACIONES. 6. APOYAR A LA OFICINA ASEGURAMIENTO DE LA CALIDAD EN EL SEGUIMIENTO Y ALERTAS A LOS PROGRAMAS ACADÉMICOS EN RELACIÓN A LOS VENCIMIENTOS DE LAS REGISTROS CALIFICADOS Y ACREDITACIONES.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</si>
  <si>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CO1.REQ.5613616</t>
  </si>
  <si>
    <t>OPSP-VAD-0159-2024</t>
  </si>
  <si>
    <t>https://community.secop.gov.co/Public/Tendering/OpportunityDetail/Index?noticeUID=CO1.NTC.5505095&amp;isFromPublicArea=True&amp;isModal=False</t>
  </si>
  <si>
    <t>LA PRESENTE ORDEN TIENE POR OBJETO: 1. PRESTAR SERVICIOS PROFESIONALES COMO ASESOR JURÍDICO EXTERNO DEL DESPACHO DE LA RECTORÍA DE LA UNIVERSIDAD. 2. PRESTAR ASESORÍA EN LA RESOLUCIÓN DE PETICIONES Y SOLICITUDES QUE SE LE HAGAN A LA UNIVERSIDAD DEL MAGDALENA DENTRO DE LOS PLAZOS Y/O TÉRMINOS ESTABLECIDOS EN LA LEY, QUE LE SEAN ASIGNADAS POR PARTE DEL DESPACHO DEL RECTOR Y DEMÁS AUTORIDADES QUE DESIGNEN LA ALTA DIRECCIÓN. 3. PRESTAR ASESORÍA, EMITIR CONCEPTOS Y RESOLVER CONSULTAS EN LO RELACIONADO AL CUMPLIMIENTO DE LA NORMATIVIDAD INTERNA Y EXTERNA DE LA UNIVERSIDAD, Y EN RELACIÓN AL CUMPLIMIENTO DE LAS POLÍTICAS INSTITUCIONALES. 4. ELABORAR MINUTAS, CONVENIOS, PROCESOS DE CONVOCATORIAS Y DEMÁS QUE REQUIERA LA UNIVERSIDAD DEL MAGDALENA Y QUE SEAN SOLICITADOS POR PARTE DEL DESPACHO DE RECTORÍA . 5. PROYECTAR Y ASESORAR EN LA ELABORACIÓN DE LOS ACTOS ADMINISTRATIVOS EMITIDOS POR LOS ÓRGANOS DE GOBIERNO Y DIRECCIÓN ACADÉMICA DE LA INSTITUCIÓN, EL DESPACHO DEL RECTOR Y DEMÁS AUTORIDADES QUE DESIGNEN LA ALTA DIRECCIÓN. 6. COMPILAR Y ACTUALIZAR LAS NORMAS LEGALES, DE JURISPRUDENCIA DOCTRINA Y DE LOS CONCEPTOS QUE TENGAN RELACIÓN CON EL ÁMBITO DE COMPETENCIA DE LA UNIVERSIDAD. 7. RENDIR INFORMES MENSUALES O EN EL PLAZO O MOMENTO QUE SU SUPERVISOR LO REQUIERA, SOBRE LAS ACTIVIDADES DESARROLLADAS EN CUMPLIMIENTO DE LA ORDEN DE PRESTACIÓN DE SERVICIOS. 8. CUMPLIR CON LOS PROCEDIMIENTOS DEL PROCESO DE GESTIÓN JURÍDICA DEL SISTEMA DE GESTIÓN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</si>
  <si>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CO1.REQ.5613404</t>
  </si>
  <si>
    <t>OPSP-VAD-0158-2024</t>
  </si>
  <si>
    <t>https://community.secop.gov.co/Public/Tendering/ContractNoticePhases/View?PPI=CO1.PPI.29409865&amp;isFromPublicArea=True&amp;isModal=False</t>
  </si>
  <si>
    <t>LA PRESENTE ORDEN TIENE POR OBJETO: 1. APOYAR EN EL SEGUIMIENTO A LOS TRÁMITES DE PAGO ANTE LAS OFICINAS DE PRESUPUESTO Y CONTABILIDAD, EN LO QUE REFIERE A ASUNTOS Y ACTIVIDADES ACADÉMICAS. 2. APOYAR CON EL PROCESO DE CONSOLIDACIÓN DE INFORMACIÓN PARA RECONOCER ESTÍMULOS POR CONCEPTO DE PAGO DE INSCRIPCIÓN A LAS PRUEBAS SABER PRO. 3. APOYAR EN EL DILIGENCIAMIENTO DE INFORMES PERIÓDICOS REQUERIDOS POR ENTES EXTERNOS Y OTRAS DEPENDENCIAS DE LA INSTITUCIÓN. 4. APOYAR EN LAS ACTIVIDADES DEL PROCESO DE ORGANIZACIÓN DE CONVOCATORIAS, SELECCIÓN Y SEGUIMIENTO DE ACTIVIDDAES QUE SE DERIVEN DEL PROGRAMA DE MONITORIAS ACADÉMICAS: -APOYAR EN LA ELABORACIÓN DE LAS ACTAS DE REUNIONES CONVOCADAS EN EL MARCO DEL PROGRAMA DE MONITORIAS. -APOYAR CON LA REVISIÓN Y ATENCIÓN DEL CORREO ELECTRÓNICO DE MONITORIAS ACADÉMICAS. -APOYAR EN LA ATENCIÓN A LAS INQUIETUDES DE ESTUDIANTES Y DOCENTES SOBRE EL PROCESO DE MONITORIAS. -APOYAR CON EL SEGUIMIENTO AL CUMPLIMIENTO DEL REPORTE DE HORAS POR PARTE DE LOS MONITORES EN EL SISTEMA. -APOYAR EN EL PROCESO RELACIONADO CON EL TRÁMITE DE PAGOS DE HORAS DE MONITORIAS Y DEMÁS ESTIMULOS ACADÉMICOS Y ECONÓMICOS A LOS QUE SON BENEFICIARIOS LOS MONITORES ACADÉMICOS. 5.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</si>
  <si>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CO1.REQ.5612556</t>
  </si>
  <si>
    <t>OPSP-VAD-0157-2024</t>
  </si>
  <si>
    <t>https://community.secop.gov.co/Public/Tendering/OpportunityDetail/Index?noticeUID=CO1.NTC.5504413&amp;isFromPublicArea=True&amp;isModal=False</t>
  </si>
  <si>
    <t>LA PRESENTE ORDEN TIENE POR OBJETO: 1. APOYAR A LA OFICINA DE ASEGURAMIENTO DE LA CALIDAD EN EL ACOMPAÑAMIENTO, ASESORÍAS Y SEGUIMIENTO A LOS PROCESOS DE SOLICITUD DE REGISTROS CALIFICADOS (NUEVOS O RENOVACIÓN) DE LOS PROGRAMAS ACADÉMICOS. 2. APOYAR A LA OFICINA DE ASEGURAMIENTO DE LA CALIDAD EN LAS ACTIVIDADES DE CUALIFICACIÓN, CAPACITACIÓN, ACTUALIZACIÓN DE LA NORMATIVIDAD EN LOS PROCESOS DE REGISTRO CALIFICADO DE LOS PROGRAMAS ACADÉMICOS. 3. APOYAR A LA OFICINA DE ASEGURAMIENTO DE LA CALIDAD EN LA TOMA DE REGISTROS DE ASISTENCIAS, ACTAS, DESARROLLO DE RELATORÍAS Y EVIDENCIAS DE LAS ASESORÍAS EN LOS PROCESOS DE REGISTRO CALIFICADO DE LOS PROGRAMAS ACADÉMICOS (NUEVOS Y RENOVACIONES). 4. APOYAR A LA OFICINA ASEGURAMIENTO EN LA ORIENTACIÓN A LOS PROGRAMAS ACADÉMICOS EN LA BÚSQUEDA Y USO DE LOS SISTEMAS DE CONSULTAS PÚBLICAS DE INDICADORES Y DATOS ESTADÍSTICOS DEL MINISTERIO DE EDUCACIÓN NACIONAL - MEN, 5. APOYAR A LA OFICINA ASEGURAMIENTO DE LA CALIDAD EN LAS ACTIVIDADES OPERATIVAS EN EL MARCO DE LAS VISITAS DE PARES ACADÉMICOS. 6. APOYAR A LA OFICINA ASEGURAMIENTO DE LA CALIDAD EN EL SEGUIMIENTO PERIÓDICO DE LA PUBLICIDAD DE LOS PROGRAMAS ACADÉMICOS EN CONCORDANCIA CON LO APROBADO EN SUS REGISTROS CALIFICADOS Y ACREDITACIONES.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</si>
  <si>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CO1.REQ.5612609</t>
  </si>
  <si>
    <t>OPSP-VAD-0156-2024</t>
  </si>
  <si>
    <t>https://community.secop.gov.co/Public/Tendering/OpportunityDetail/Index?noticeUID=CO1.NTC.5503772&amp;isFromPublicArea=True&amp;isModal=False</t>
  </si>
  <si>
    <t>LA PRESENTE ORDEN TIENE POR OBJETO: 1. APOYAR EN EL DESARROLLO DE COMPONENTES SOFTWARE EN TECNOLOGÍAS NETCORE, JAVASCRIPT, ANGULAR, HACIENDO USO DE PATRONES DE DISEÑO. 2. APOYAR EN EL MODELAMIENTO DE BASES DE DATOS RELACIONALES QUE SOPORTEN LOS PROCESOS DE LOS SISTEMAS DE LA DIRECCIÓN CURRICULAR 3. APOYAR EN LA IMPLEMENTACIÓN DE PRINCIPIOS SOLID 4. APOYAR EN LA IMPLEMENTACIÓN DE CONTROL DE CÓDIGO FUENTE DE LOS PRODUCTOS SOFTWARE DESARROLLADOS 5. APOYAR EN EL PROCESO DE OPTIMIZACIÓN DE SENTENCIAS SQL EN SQL SERVER.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</si>
  <si>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CO1.REQ.5612332</t>
  </si>
  <si>
    <t>OPSP-VAD-0155-2024</t>
  </si>
  <si>
    <t>https://community.secop.gov.co/Public/Tendering/OpportunityDetail/Index?noticeUID=CO1.NTC.5503714&amp;isFromPublicArea=True&amp;isModal=False</t>
  </si>
  <si>
    <t>LA PRESENTE ORDEN TIENE POR OBJETO: 1. PRESTAR ASESORÍA, EMITIR CONCEPTOS Y RESOLVER CONSULTAS EN LAS MATERIAS RELACIONADAS CON EL DERECHO LABORAL Y/O ADMINISTRATIVO, QUE LE SEAN SOLICITADOS POR EL RECTOR, LA DIRECCIÓN DE TALENTO HUMANO Y DEMÁS AUTORIDADES QUE DESIGNE LA ALTA DIRECCIÓN. EN EL CASO DE QUE LOS CONCEPTOS SE DEBAN ENTREGAR POR ESCRITO, ÉSTOS DEBERÁN SER RUBRICADOS POR LA CONTRATISTA. 2. RESOLVER LAS PETICIONES QUE SE LE HAGAN A LA UNIVERSIDAD DEL MAGDALENA DENTRO DE LOS PLAZOS Y/O TÉRMINOS ESTABLECIDOS EN LA LEY, QUE LE SEAN TRASLADADAS POR PARTE DEL RECTOR, DE LA DIRECCIÓN DE TALENTO HUMANO Y DEMÁS AUTORIDADES QUE DESIGNE LA ALTA DIRECCIÓN. 3. ATENDER Y REPRESENTAR A LA UNIVERSIDAD DEL MAGDALENA EN LOS PROCEDIMIENTOS Y ACTUACIONES ADMINISTRATIVAS, PROCESOS JUDICIALES Y ACCIONES PÚBLICAS QUE EL RECTOR, LA DIRECTORA DE TALENTO HUMANO Y DEMÁS AUTORIDADES DEL ÁREA ADMINISTRATIVA Y DE DIRECCIÓN DE LA UNIVERSIDAD REQUIERAN Y HACER SOBRE ÉSTAS LOS SEGUIMIENTOS REQUERIDOS. 4. ELABORAR ACTOS ADMINISTRATIVOS, MINUTAS Y DEMÁS DOCUMENTOS QUE LE SEAN SOLICITADOS POR EL RECTOR, POR LA DIRECCIÓN DE TALENTO HUMANO Y DEMÁS AUTORIDADES QUE DESIGNE LA ALTA DIRECCIÓN. 5. FORMULAR LOS PROCESOS Y PROCEDIMIENTOS DE TIPO JURÍDICO QUE SEAN REQUERIDOS POR EL RECTOR, LA DIRECCIÓN DE TALENTO HUMANO Y DEMÁS AUTORIDADES QUE DESIGNE LA ALTA DIRECCIÓN. 6. COMPILAR Y ACTUALIZAR LAS NORMAS LEGALES, DE JURISPRUDENCIA DOCTRINA Y DE LOS CONCEPTOS QUE TENGAN RELACIÓN CON EL ÁMBITO DE COMPETENCIA DE LA UNIVERSIDAD. 7. APOYAR EN EL BUEN MANEJO DEL ARCHIVO Y LA CORRESPONDENCIA QUE LE SEAN ASIGNADOS.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</si>
  <si>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CO1.REQ.5611583</t>
  </si>
  <si>
    <t>OPSP-VAD-0154-2024</t>
  </si>
  <si>
    <t>https://community.secop.gov.co/Public/Tendering/OpportunityDetail/Index?noticeUID=CO1.NTC.5491758</t>
  </si>
  <si>
    <t>WENDY JURANIS LOBATO PARDO</t>
  </si>
  <si>
    <t>LA PRESENTE ORDEN TIENE POR OBJETO: 1. APOYAR EN LA RECEPCIÓN DE LA DOCUMENTACIÓN REQUERIDA A LOS NUEVOS ESTUDIANTES DE LAS DIFERENTES MODALIDADES DE LA UNIVERSIDAD DEL MAGDALENA 2. APOYAR EN LA ELABORACIÓN DE LOS INVENTARIOS DOCUMENTALES DE LOS ARCHIVOS QUE LE SEAN ASIGNADOS. 3. APOYAR LA ACTUALIZACIÓN DEL INVENTARIO DE ARCHIVO DOCUMENTAL DEL GRUPO DE ADMISIONES, REGISTRO Y CONTROL Y ACADÉMICO. 4. APOYAR EN LAS ACTIVIDADES DE REPROGRAFÍA QUE SEAN ESTABLECIDAS.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</si>
  <si>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CO1.REQ.5599835</t>
  </si>
  <si>
    <t>OAG-VAD-0153-2024</t>
  </si>
  <si>
    <t>https://community.secop.gov.co/Public/Tendering/OpportunityDetail/Index?noticeUID=CO1.NTC.5491456</t>
  </si>
  <si>
    <t>LA PRESENTE ORDEN TIENE POR OBJETO: 1. APOYAR AL GRUPO DE PRESUPUESTO EN LAS ACTIVIDADES QUE SE REALICEN EN LA PLATAFORMA SIIF NACIÓN DE LOS RECURSOS ASIGNADOS POR TRANSFERENCIAS DE LA NACIÓN A LA UNIVERSIDAD DEL MAGDALENA. 2. APOYAR EN LA REALIZACIÓN DE ACTIVIDADES DE PARAMETRIZACIÓN, DESAGREGACIÓN Y CADENA BÁSICA EPG. 3. APOYAR EN LA ELABORACIÓN DE REGISTROS COMO SOLICITUD DE CDP, CDP, COMPROMISOS, CUENTA POR PAGAR Y OBLIGACIÓN PRESUPUESTAL EN LA PLATAFORMA SIIF NACIÓN. 4. APOYAR EN LA REALIZACIÓN DE CONSULTA A LA MESA DE AYUDA DEL MEN, CUANDO SE PRESENTEN INCONVENIENTES EN EL INGRESO DE MOVIMIENTOS EN LA PLATAFORMA SIIF NACIÓN. 5. INFORMAR AL PROFESIONAL ESPECIALIZADO DEL GRUPO DE PRESUPUESTO DE LAS NOVEDADES, ACTUALIZACIONES Y MOVIMIENTOS QUE SE REALICEN EN LA PLATAFORMA SIIF NACIÓN. 6. APOYAR EN EL SEGUIMIENTO MENSUAL A CDP´S Y REGISTROS PRESUPUESTALES PARA DEPURACIÓN DE SALDOS EN EL SISTEMA DE INFORMACIÓN. 7. APOYAR EN EL SEGUIMIENTO A ORDENES EN REPORTES DE EJECUCIÓN DE RESERVAS PRESUPUESTALES CONSTITUIDAS EN LA VIGENCIA. 8. APOYAR EN EL SEGUIMIENTO, ARCHIVO DIGITAL Y DEPURACIÓN DE RESERVAS PRESUPUESTALES EN EL SISTEMA DE INFORMACIÓN FINANCIERO PARA ENTREGA DE INFORMES CUANDO LO REQUIERAN LOS ENTES DE CONTROL.  9. APOYAR EN LAS CONSULTAS QUE REQUIERAN LOS ORDENADORES DEL GASTO. 10. APOYAR EN LA RECEPCIÓN, REVISIÓN, ARCHIVO DIGITAL Y ELABORACIÓN DE REGISTROS PRESUPUESTALES CON BASE EN ACTOS ADMINISTRATIVOS QUE GENEREN LOS ORDENADORES DEL GASTO.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</si>
  <si>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CO1.REQ.5599828</t>
  </si>
  <si>
    <t>OPSP-VAD-0152-2024</t>
  </si>
  <si>
    <t>https://community.secop.gov.co/Public/Tendering/OpportunityDetail/Index?noticeUID=CO1.NTC.5491554</t>
  </si>
  <si>
    <t>LA PRESENTE ORDEN TIENE POR OBJETO: 1. APOYAR A LA DIRECCIÓN FINANCIERA EN LA RECEPCIÓN Y ORGANIZACIÓN DE SOLICITUDES DE SOPORTE EN EL SISTEMA DE INFORMACIÓN FINANCIERO POR PARTE DE LOS USUARIOS. 2. APOYAR A LA DIRECCIÓN FINANCIERA EN LA CREACIÓN Y PUBLICACIÓN DENTRO DEL MÓDULO DE PAGOS UNIMAGDALENA DE LOS SERVICIOS Y DERECHOS PECUNIARIOS PRESTADOS POR LA UNIVERSIDAD. 3. APOYAR A LA DIRECCIÓN FINANCIERA EN EL INGRESO DE LA PARAMETRIZACIÓN DE LOS PROCESOS DE LA DIRECCIÓN FINANCIERA DENTRO DEL SISTEMA DE INFORMACIÓN FINANCIERO. 4. APOYAR A LA DIRECCIÓN FINANCIERA EN EL SEGUIMIENTO AL CUMPLIMIENTO DE LAS INCIDENCIAS REPORTADAS AL PROVEEDOR DEL SOFTWARE FINANCIERO A TRAVÉS DE LA HERRAMIENTA JTRAC. 5. APOYAR A LA DIRECCIÓN FINANCIERA EN LA SOLUCIÓN DE SOLICITUDES DE SOPORTE EN EL SISTEMA DE INFORMACIÓN FINANCIERO REALIZADAS POR LOS USUARIOS. 6. ENTREGAR A LA DIRECCIÓN FINANCIERA LOS PRODUCTOS Y/O INFORMES QUE SE DERIVEN DEL CUMPLIMIENTO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</si>
  <si>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CO1.REQ.5599690</t>
  </si>
  <si>
    <t>OAG-VAD-0151-2024</t>
  </si>
  <si>
    <t>https://community.secop.gov.co/Public/Tendering/OpportunityDetail/Index?noticeUID=CO1.NTC.5491536</t>
  </si>
  <si>
    <t>CARLOS ABRAHAM BUCHELI TORRES</t>
  </si>
  <si>
    <t>CO1.REQ.5599484</t>
  </si>
  <si>
    <t>OAG-VAD-0150-2024</t>
  </si>
  <si>
    <t>https://community.secop.gov.co/Public/Tendering/OpportunityDetail/Index?noticeUID=CO1.NTC.5491427</t>
  </si>
  <si>
    <t>LA PRESENTE ORDEN TIENE POR OBJETO: 1. APOYAR A LA DIRECCIÓN DE DESARROLLO ESTUDIANTIL EN LA CARACTERIZACIÓN PSICOSOCIAL DE LOS ESTUDIANTES NUEVOS QUE INGRESAN AL PROGRAMA TALENTO MAGDALENA. 2. APOYAR A LA DIRECCIÓN DE DESARROLLO ESTUDIANTIL EN EL PROCESO DE ADMISIÓN DEL PROGRAMA TALENTO MAGDALENA. 3. APOYAR A LA DIRECCIÓN DE DESARROLLO ESTUDIANTIL EN EL ACOMPAÑAMIENTO PSICOPEDAGÓGICO CON LOS ESTUDIANTES PERTENECIENTES AL PROGRAMA TALENTO MAGDALENA. 4. ASESORAR Y APOYAR A LA DIRECCIÓN DE DESARROLLO ESTUDIANTIL EN LA IMPLEMENTACIÓN DE TALLERES PSICOSOCIALES Y ATENCIONES INDIVIDUALES BUSCANDO GENERAR EN LA POBLACIÓN DE “TALENTO MAGDALENA” LA ADQUISICIÓN DE COMPETENCIAS QUE LE PERMITAN ADAPTARSE AL AMBIENTE UNIVERSITARIO. 5. PRESTAR LOS SERVICIOS PROFESIONALES PARA DESARROLLAR LAS ESTRATEGIAS DE ATENCIÓN Y ASESORÍA INDIVIDUAL A ESTUDIANTES DEL PROGRAMA TALENTO MAGDALENA. 6. APOYAR A LA DIRECCIÓN DE DESARROLLO ESTUDIANTIL EN LA ACTUALIZACIÓN DE LOS DOCUMENTOS, PROCESOS Y FORMATOS EN LA PLATAFORMA DEL PROGRAMA TALENTO MAGDALENA. 7. APOYAR A LA DIRECCIÓN DE DESARROLLO ESTUDIANTIL EN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APOYAR A LA DIRECCIÓN DE DESARROLLO ESTUDIANTIL EN EL ACOMPAÑAMIENTO, SEGUIMIENTO Y MONITOREO A LOS ESTUDIANTES IDENTIFICADOS EN RIESGO DE DESERCIÓN ESTUDIANTIL EN LA UNIVERSIDAD DEL MAGDALENA.10. ASESORAR Y APOYAR A LA DIRECIÓN DE DESARROLLO ESTUDIANTIL EN LA PLANEACIÓN Y EJECUCIÓN DE ESTRATEGIAS DE PROMOCIÓN Y PREVENCIÓN DE CONDUCTAS DE RIESGO PARA EL CONSUMO DE SUSTANCIAS PSICOACTIVAS EN LOS ESTUDIANTES DE LA UNIVERSIDAD DEL MAGDALENA 11. APOYAR EL DILIGENCIAMIENTO OPORTUNO DE TODOS LOS FORMATOS ESTABLECIDOS POR LA DIRECCIÓN DE DESARROLLO ESTUDIANTIL Y EN EL SISTEMA DE GESTIÓN DE LA CALIDAD PARA EL REGISTRO DE LAS ACTIVIDADES QUE SE REALICEN DESDE EL SERVICIO QUE SE ORIENTA. 12. PRESENTAR INFORMES SEMANALES Y MENSUALES SOBRE LAS ACTIVIDADES DESARROLLADAS Y PLANTEADAS EN EL PLAN DE TRABAJO, PARA LA VERIFICACIÓN Y EL CUMPLIMIENTO DE LAS METAS PROPUESTAS. 13. APOYAR A LA DIRECCIÓN DE DESARROLLO ESTUDIANTIL EN EL DISEÑO DE MATERIAL DE ACOMPAÑAMIENTO VIRTUAL PARA LOS ESTUDIANTES DE LA UNIVERSIDAD DEL MAGDALENA. 14. APOYAR A LA DIRECCIÓN DE DESARROLLO ESTUDIANTIL EN EL PROCESO DE APLICACIÓN DE PRUEBAS PSICOTÉCNICAS QUE HACEN PARTE DEL SISTEMA DE ANÁLISIS, SEGUIMIENTO Y EVALUACIÓN A LA DESERCIÓN ESTUDIANTIL -SASED. 15. PRESENTAR EL PLAN DE TRABAJO DE ACTIVIDADES A DESARROLLAR, DETALLANDO OBJETIVOS, FECHAS, METODOLOGÍA, METAS, INDICADORES ACORDES CON LAS DIRECTRICES IMPARTIDAS POR EL DIRECTOR DE DESARROLLO ESTUDIANTIL QUE DÉ RESPUESTA A LAS ACTIVIDADES PARA LAS CUALES FUE CONTRATADA.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</si>
  <si>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CO1.REQ.5599280</t>
  </si>
  <si>
    <t>OPSP-VAD-0149-2024</t>
  </si>
  <si>
    <t>https://community.secop.gov.co/Public/Tendering/OpportunityDetail/Index?noticeUID=CO1.NTC.5491421</t>
  </si>
  <si>
    <t>LA PRESENTE ORDEN TIENE POR OBJETO: 1. APOYAR EN EL DESARROLLO DE LAS ACTIVIDADES DE LA VICERRECTORÍA ACADÉMICA Y SUS UNIDADES RELACIONADAS CON EL PROCESO CONTRACTUAL DE SUS PROVEEDORES, ELABORACIÓN DE ACTOS ADMINISTRATIVOS EN VIRTUD DE DELEGACIONES ADMINISTRATIVAS, CONSOLIDACIÓN DE RESERVAS DE HOTELES Y ELABORACIÓN DE INFORMES, DURANTE EL PERÍODO 2024-1 2. APOYAR EN EL CARGUE DE INFORMACIÓN DE MODIFICACIONES, ADICIONES, TERMINACIONES Y LIQUIDACIONES DE LAS ÓRDENES Y CONTRATOS DE PROVEEDORES EXPEDIDOS POR LA VICERRECTORÍA ACADÉMICA EN LAS PLATAFORMAS SIA OBSERVA Y SECOP L Y II, EN LOS PLAZOS ESTABLECIDOS, PREVIA VERIFICACIÓN DE LOS SOPORTES EXIGIDOS, DURANTE EL PERÍODO 2024-1 3. APOYAR EN LA REVISIÓN, ELABORACIÓN Y VALIDACIÓN DE LOS DOCUMENTOS PRECONTRACTUALES Y CONTRACTUALES DE LOS CONTRATOS ADELANTADOS POR LA VICERRECTORÍA ACADÉMICA DE CONFORMIDAD CON EL ESTATUTO DE CONTRATACIÓN DE LA INSTITUCIÓN, DURANTE EL PERÍODO 2024-1 4. APOYAR CON LA REDACCIÓN DE LAS ACTAS DE INICIO, SUSPENSIÓN, REINICIO, ADICIÓN EN VALOR, ADICIÓN EN PLAZO, ADICIÓN EN PLAZO Y VALOR U OTRO SÍ MODIFICATORIO, Y/O TERMINACIÓN DE LAS ÓRDENES DE PROVEEDORES, DURANTE EL PERÍODO 2024-1 5. APOYAR EN LA PREPARACIÓN DE LOS INFORMES, RESPUESTAS Y DEMÁS DOCUMENTOS EXIGIDOS POR LAS AUTORIDADES COMPETENTES REFERENTES A ASUNTOS DE CONTRATACIÓN DE LA VICERRECTORÍA ACADÉMICA. 6. APOYAR A LA VICERRECTORÍA ACADÉMICA EN LA REVISIÓN, ELABORACIÓN Y VALIDACIÓN DE LOS ACTOS ADMINISTRATIVOS Y FORMATOS QUE SE REQUIERA EXPEDIR POR EL DESPACHO DEL VICERRECTOR ACADÉMICO. 7. RENDIR INFORMES MENSUALES O CUANDO EL SUPERVISOR ASÍ LO REQUIERA, SOBRE LAS ACTIVIDADES DESARROLLADAS EN CUMPLIMIENTO DE LA ORDEN DE PRESTACIÓN DE SERVICIOS, DURANTE EL PERÍODO 2024-1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</si>
  <si>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CO1.REQ.5599465</t>
  </si>
  <si>
    <t>OPSP-VAD-0148-2024</t>
  </si>
  <si>
    <t>https://community.secop.gov.co/Public/Tendering/OpportunityDetail/Index?noticeUID=CO1.NTC.5491095</t>
  </si>
  <si>
    <t>LA PRESENTE ORDEN TIENE POR OBJETO: 1. APOYAR LA ORGANIZACIÓN DE LOS EXPEDIENTES QUE LE SEAN ASIGNADOS DE ACUERDO CON LOS PROCEDIMIENTOS Y DIRECTRICES INSTITUCIONALES. 2. APOYAR EN LA ELABORACIÓN DE LOS INVENTARIOS DOCUMENTALES DE LOS ARCHIVOS QUE LE SEAN ASIGNADOS. 3. APOYAR LA ACTUALIZACIÓN DEL INVENTARIO DE ARCHIVO DOCUMENTAL DEL GRUPO DE ADMISIONES, REGISTRO Y CONTROL Y ACADÉMICO. 4. APOYAR EN LA RECEPCIÓN DE LA DOCUMENTACIÓN REQUERIDA A LOS NUEVOS ESTUDIANTES DE LAS DIFERENTES MODALIDADES DE LA UNIVERSIDAD DEL MAGDALENA. 5. APOYAR EN LAS ACTIVIDADES DE REPROGRAFÍA QUE SEAN ESTABLECIDAS.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</si>
  <si>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CO1.REQ.5599254</t>
  </si>
  <si>
    <t>OAG-VAD-0147-2024</t>
  </si>
  <si>
    <t>https://community.secop.gov.co/Public/Tendering/OpportunityDetail/Index?noticeUID=CO1.NTC.5491194</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</si>
  <si>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POR LA CUAL FUE CONTRATADO. 2. ASESORAR Y APOYAR AL DIRECTOR (A) DE DESARROLLO ESTUDIANTIL EN EL DISEÑO E IMPLEMENTACIÓN DE ESTRATEGIAS DE PROMOCIÓN DE LA PERMANENCIA Y PREVENCIÓN DE LA DESERCIÓN ESTUDIANTIL, A TRAVÉS DE TALLERES Y ATENCIONES INDIVIDUALES BUSCANDO GENERAR EN DICHA POBLACIÓN MEJORAR SU RENDIMIENTO ACADÉMICO. 3. APOYAR A LA DIRECCIÓN DE DESARROLLO ESTUDIANTIL EN EL SEGUIMIENTO Y MONITOREO A LOS ESTUDIANTES IDENTIFICADOS EN RIESGO DE DESERCIÓN ESTUDIANTIL EN LA UNIVERSIDAD DEL MAGDALENA. 4. APOYAR ACTIVIDADES DE PROMOCIÓN Y PREVENCIÓN AL INTERIOR DE LA COMUNIDAD UNIVERSITARIA QUE CONCIENTICEN A INCORPORAR ESTILOS DE VIDA SALUDABLE. 5. APOYAR A LA DIRECCIÓN DE DESARROLLO ESTUDIANTIL EN LA ATENCIÓN BÁSICA, OPORTUNA Y ADECUADA EN CONSULTA COMO PSICÓLOGO A TODOS LOS MIEMBROS DE LA COMUNIDAD UNIVERSITARIA QUE LO SOLICITEN. 6. APOYAR EL DILIGENCIAMIENTO OPORTUNO DE TODOS LOS FORMATOSESTABLECIDOS POR LA DIRECCIÓN DE DESARROLLO ESTUDIANTIL Y EN EL SISTEMA DE GESTIÓN DE LA CALIDAD PARA EL REGISTRO DE LAS ACTIVIDADES QUE SE REALICEN DESDE EL SERVICIO QUE SE ORIENTA. 7. PRESENTAR INFORMES SEMANALES Y MENSUALES SOBRE LAS ACTIVIDADES DESARROLLADAS Y PLANTEADAS EN EL PLAN DE TRABAJO, PARA LA VERIFICACIÓN Y EL CUMPLIMIENTO DE LAS METAS PROPUESTAS. 8. ASESORAR A LA DIRECCIÓN DE DESARROLLO ESTUDIANTIL EN EL SISTEMA DE ANÁLISIS, SEGUIMIENTO Y EVALUACIÓN DE LA DESERCIÓN (SASED). 9. ASESORAR A LA DIRECCIÓN DE DESARROLLO ESTUDIANTIL EN LA APLICACIÓN DE PRUEBAS PSICOTÉCNICAS A ESTUDIANTES NUEVOS QUE INGRESARÁN EN LA VIGENCIA DE 2024-I 10. ELABORAR DE INFORMES DE LA CARACTERIZACIÓN DE FACTORES DE RIESGO PSICOSOCIALES Y ACADÉMICOS EN ESTUDIANTES NUEVOS DURANTE LA VIGENCIA DE 2024-I POR PROGRAMA ACADÉMICO. 11. APOYAR A LA DIRECCIÓN DE DESARROLLO ESTUDIANTIL EN LA CONSTRUCCIÓN DE UNA RUTA DE ATENCIÓN PSICOLÓGICA Y ACOMPAÑAMIENTO EDUCATIVO PARA LOS ESTUDIANTES QUE HACEN PARTE DE LOS PROGRAMAS DEL GOBIERNO GENERACIÓN E Y MONITORIAS. 12. ASISTIR A LAS REUNIONES CONVOCADAS PARA LA ARTICULACIÓN Y PLANEACIÓN DEL TRABAJO CON LOS PROGRAMAS DEL GOBIERNO GENERACIÓN E Y MONITORIAS, PREVIA CITACIÓN Y ACUERDO CON EL SUPERVISOR. 13. APOYAR A LA DIRECCIÓN DE DESARROLLO ESTUDIANTIL EN LA CONSTRUCCIÓN DE INFORMES DONDE SE RELACIONEN LAS ACTIVIDADES, PROCEDIMIENTOS REALIZADOS EN EL MARCO DEL ACOMPAÑAMIENTO PSICOPEDAGÓGICO QUE SE REALIZA A LOS ESTUDIANTES QUE HACEN PARTE DE LOS PROGRAMAS DEL GOBIERNO GENERACIÓN E Y MONITORIAS. 14. APOYAR A LA DIRECCIÓN DE DESARROLLO ESTUDIANTIL EN LA REALIZACIÓN DE ENTREVISTAS DE ORIENTACIÓN VOCACIONAL DEL PROCESO DE ADMISIÓN DEL PROGRAMA TALENTO MAGDALENA PARA EL PERIODO ACADÉMICO 2024-I.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</si>
  <si>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CO1.REQ.5599244</t>
  </si>
  <si>
    <t>OPSP-VAD-0146-2024</t>
  </si>
  <si>
    <t>https://community.secop.gov.co/Public/Tendering/OpportunityDetail/Index?noticeUID=CO1.NTC.5496514</t>
  </si>
  <si>
    <t>LA PRESENTE ORDEN TIENE POR OBJETO: 1. APOYAR EN LA EJECUCIÓN DE ACTIVIDADES DE PROMOCIÓN Y MANTENIMIENTO DE LA SALUD A LOS MIEMBROS DE LA COMUNIDAD UNIVERSITARIA. 2. ORIENTAR EN CONSULTA A LOS MIEMBROS DE LA COMUNIDAD UNIVERSITARIA PARA QUE ASUMAN CONDUCTAS RESPONSABLES EN EL CUIDADO DE SU SALUD. 3. APOYAR A LOS MÉDICOS EN LOS PROCEDIMIENTOS DE ATENCIÓN QUE SE REQUIERAN. 4. APOYAR AL SUPERVISOR EN LA ACTUALIZACIÓN DEL INVENTARIO DE LOS EQUIPOS DE OFICINA Y DE INSUMOS MÉDICOS Y GARANTIZAR EL BUEN USO DE LOS MISMOS. 4. APOYAR EN EL FOMENTO AL INTERIOR DE LA COMUNIDAD UNIVERSITARIA, DE ACTIVIDADES DE PROMOCIÓN Y MANTENIMIENTO DE LA SALUD, PARA LA ADOPCIÓN DE ESTILOS DE VIDA SALUDABLE. 5.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6. APOYAR EN LA ATENCIÓN A LOS MIEMBROS DE LA COMUNIDAD UNIVERSITARIA QUE REQUIERAN INFORMACIÓN SOBRE LOS SERVICIOS DE BIENESTAR A TRAVÉS DE LOS DIFERENTES CANALES DISPONIBLES. 7. REALIZAR ACTIVIDADES DOCENTE ASISTENCIALES BAJO LA MODALIDAD DE SUPERVISIÓN DE PRÁCTICAS FORMATIVAS A LOS ESTUDIANTES DE LA FACULTAD DE CIENCIAS DE LA SALUD DE LA UNIVERSIDAD DEL MAGDALENA. 8. APOYAR EN LA VALIDACIÓN Y VERIFICACIÓN DE LA VERACIDAD DE LAS INCAPACIDADES DE LOS ESTUDIANTES, TENIENDO EN CUENTA LA REGLAMENTACIÓN EXISTENTE PARA TAL EFECTO.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</si>
  <si>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CO1.REQ.5604179</t>
  </si>
  <si>
    <t>OPSP-VAD-0145-2024</t>
  </si>
  <si>
    <t>https://community.secop.gov.co/Public/Tendering/OpportunityDetail/Index?noticeUID=CO1.NTC.5496298</t>
  </si>
  <si>
    <t>LA PRESENTE ORDEN TIENE POR OBJETO: 1. REALIZAR CUBRIMIENTO DE FUENTES INSTITUCIONALES. 2. REALIZAR SEGUIMIENTO A LA EMISORA FUEGO STEREO. 3. REALIZAR LOCUCIÓN DEL PROGRAMA DE RADIO DESDE EL CAMPUS. 4. REDACTAR LIBRETOS DE RADIO DIARIOS, SOBRE LAS NOVEDADES, EVENTOS E INFORMACIÓN DE LAS FUENTES ASIGNADAS, PARA LA TRANSMISIÓN EN LA EMISORA UNIMAGDALENA RADIO. 5. REDACTAR BOLETINES DE PRENSA SOBRE LAS NOVEDADES, EVENTOS E INFORMACIÓN DE LAS FUENTES ASIGNADAS. 6. APOYAR EL PROCESO DE ORGANIZACIÓN LOGÍSTICA DE EVENTOS DE LAS FUENTES ASIGNADAS, ASISTIR A REUNIONES PREPARATORIAS, ELABORAR LIBRETOS DE PRESENTACIÓN, ÓRDENES DEL DÍA Y PRECEDENCIAS. 7. APOYAR EN EL SEGUIMIENTO A SOLICITUDES DE INSUMOS Y ELEMENTOS PARA LOS EVENTOS. 8. PRESENTAR EVENTOS DE LAS FUENTES ASIGNADAS. 9. ELABORAR DOS (2) BOLETINES AUDIOVISUALES DIARIOS DE LUNES A VIERNES, INCLUYE: ORGANIZACIÓN Y PRESENTACIÓN DE PROPUESTA DE TEMAS, DISTRIBUCIÓN DE RESPONSABILIDADES AL EQUIPO DE TRABAJO EDITOR, REDACCIÓN DE INFORMACIÓN PARA DIFUSIÓN, ELABORACIÓN DE TEXTOS Y GRABACIÓN DE VOCES EN OFF, REALIZACIÓN DE ENTREVISTAS, REVISIÓN Y CORRECCIÓN DE LOS PRODUCTOS AUDIOVISUALES, SOLICITUD DE INTERPRETACIÓN EN LENGUA DE SEÑAS, PUBLICACIÓN DE LOS PRODUCTOS EN LA PLATAFORMA DE YOUTUBE INSTITUCIONAL Y DIFUSIÓN MASIVA A LA PRENSA LOCAL, DEPARTAMENTAL Y NACIONAL POR MEDIO DEL CORREO ELECTRÓNICO INSTITUCIONAL. 10. APOYAR LA ELABORACIÓN DE PIEZAS DE COMUNICACIÓN SOLICITADAS POR LAS FUENTES: ACOMPAÑAR LA PRODUCCIÓN DE VIDEOS; ACOMPAÑAR EL PROCESO DE SOLICITUD, REVISIÓN Y APROBACIÓN DISEÑOS DE BANNERS E INFOGRAFÍAS. 11. CREAR COPYS PARA PUBLICACIONES EN LAS REDES SOCIALES SOBRE LAS NOVEDADES, EVENTOS E INFORMACIÓN DE LAS FUENTES ASIGNADAS Y OTROS ESCRITOS.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</si>
  <si>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CO1.REQ.5604161</t>
  </si>
  <si>
    <t>OPSP-VAD-0144-2024</t>
  </si>
  <si>
    <t>https://community.secop.gov.co/Public/Tendering/OpportunityDetail/Index?noticeUID=CO1.NTC.5496523</t>
  </si>
  <si>
    <t>LA PRESENTE ORDEN TIENE POR OBJETO: 1. APOYAR LA CONSTRUCCIÓN DE PIEZAS DE DISEÑO GRÁFICO Y APOYAR LA REVISIÓN DE LAS PRODUCCIONES GRÁFICAS ELABORADAS POR LOS COLABORADORES DEL ÁREA. 2. APOYAR EN MATERIA DE DISEÑO GRÁFICO A LA RECTORÍA, VICERRECTORÍAS, FACULTADES, DIRECCIÓN DE PROGRAMAS, DIRECCIONES Y OFICINAS INSTITUCIONALES PARA FORTALECER LA IMAGEN CORPORATIVA. 3. APOYAR EN EL DESARROLLO DEL MANUAL DE IMAGEN CORPORATIVA. 4. APOYAR EN EL DESARROLLO DE PIEZAS PARA LA OFERTA ACADÉMICA INSTITUCIONAL. 5. APOYAR EN EL DESARROLLO DE PIEZAS PARA LOS DIFERENTES EVENTOS INSTITUCIONALES, CULTURALES Y ACADÉMICOS. 6. APOYAR EN EL DISEÑO Y SEGUIMIENTO A LAS DIFERENTES PUBLICACIONES INTERNAS. 7. APOYAR EN EL DISEÑO DE ELEMENTOS DE MERCHANDISING PARA DIFERENTES ÁREAS Y/O EVENTOS INSTITUCIONALES. 8. APOYAR EL DESARROLLO Y MONTAJE DE INTERFACES GRÁFICAS DE LOS SISTEMAS DE INFORMACIÓN WEB. 9. APOYAR EN EL DISEÑO Y DIAGRAMACIÓN DE LAS PRESENTACIONES INSTITUCIONALES. 10. APOYAR EN EL DISEÑO Y DIAGRAMACIÓN DE LIBROS, REVISTAS E INFORMES. 11. APOYAR EN EL ÁREA DE DISEÑO GRÁFICO A LAS DIFERENTES DEPENDENCIAS DE LA INSTITUCIÓN EN COORDINACIÓN CON LA DIRECCIÓN DE COMUNICACIONES. 12. APOYAR CON EL FORTALECIMIENTO DE GESTIÓN DE LA CALIDAD "SISTEMA COGUI". 13. APOYAR EN EL PROCESO DE GESTIÓN DOCUMENTAL. 14. APOYAR EN LOS PROCEDIMIENTOS Y PROCESOS DEL SISTEMA DE GESTIÓN DE LA CALIDAD. 15. PRESENTAR LOS INFORMES QUE SEAN REQUERIDOS POR EL SUPERVISOR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</si>
  <si>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CO1.REQ.5604616</t>
  </si>
  <si>
    <t>OAG-VAD-0143-2024</t>
  </si>
  <si>
    <t>https://community.secop.gov.co/Public/Tendering/OpportunityDetail/Index?noticeUID=CO1.NTC.5496350</t>
  </si>
  <si>
    <t>LA PRESENTE ORDEN TIENE POR OBJETO: 1. APOYAR LAS ACTIVIDADES PARA FOMENTAR EN LOS EMPLEADOS Y PARTE INTERESADA DEL SG-SST ACTIVIDADES DE PROMOCIÓN Y PREVENCIÓN QUE CONCIENTICEN A LOS EMPLEADOS DE LA INSTITUCIÓN A INCORPORAR ESTILOS DE VIDA SALUDABLES. 2. BRINDAR ATENCIÓN BÁSICA EN CONSULTA COMO PSICÓLOGO EN EL SISTEMA DE GESTIÓN DE SEGURIDAD Y SALUD EN EL TRABAJO DESARROLLO EN LOS PROGRAMAS DE PREVENCIÓN Y PROMOCIÓN QUE LA UNIVERSIDAD LLEVE A CABO. 3. BRINDAR APOYO COMO PSICÓLOGO EN LOS PROGRAMAS DE PROMOCIÓN DE HÁBITOS Y ESTILOS DE VIDA SALUDABLES, RIESGO PSICOSOCIAL Y PREVENCIÓN DE LESIONES OSTEOMUSCULAR. 4. PRESENTAR INFORMES MENSUALES A LA DIRECCIÓN DE TALENTO HUMANO Y AL GRUPO INTERNO DE SEGURIDAD Y SALUD EN EL TRABAJO, CONFORME A LAS ACTIVIDADES DESARROLLADAS EN MATERIA DE PREVENCIÓN Y PROMOCIÓN DE LOS PROGRAMAS DE LOS CUALES ES APOYO. 5. ENTREGAR DE MANERA OPORTUNA LOS INFORMES QUE LE SEAN SOLICITADOS POR LA DIRECCIÓN DE TALENTO HUMANO Y EL GRUPO INTERNO DE SEGURIDAD Y SALUD EN EL TRABAJO EN MATERIA DE SU COMPETENCIA.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</si>
  <si>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CO1.REQ.5604148</t>
  </si>
  <si>
    <t>OPSP-VAD-0142-2024</t>
  </si>
  <si>
    <t>https://community.secop.gov.co/Public/Tendering/OpportunityDetail/Index?noticeUID=CO1.NTC.5496340</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</si>
  <si>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Y ELABORACIÓN DE INFORME ANUAL DEL SISTEMA DE CONTROL INTERNO CONTABLE A TRAVÉS DEL CHIP.  4. APOYAR A LA OFICINA DE CONTROL INTERNO EN EL ANÁLISIS Y CONSOLIDACIÓN DE LA INFORMACIÓN FINANCIERA Y EN LA ELABORACIÓN DE INFORME TRIMESTRAL DE AUSTERIDAD DEL GASTO. 5. APOYAR A LA OFICINA DE CONTROL INTERNO EN EL SEGUIMIENTO TRIMESTRAL A LA LEGALIZACIÓN DE AVANCES Y APOYOS ECONÓMICOS, Y A LA AMORTIZACIÓN DE ANTICIPOS, ASÍ COMO AL SEGUIMIENTO DEL ESTADO DE LAS RESERVAS PRESUPUESTALES. 6. APOYAR A LA OFICINA DE CONTROL INTERNO EN EL SEGUIMIENTO Y ASESORÍA A LA RENDICIÓN DE CUENTAS DE LA GESTIÓN FINANCIERA, CONTABLE Y PRESUPUESTAL EN SIA CONTRALORÍAS. 7. ASESORAR A LA OFICINA DE CONTROL INTERNO EN LA PLANIFICACIÓN DEL CONTROL INTERNO Y EN EL SEGUIMIENTO Y VERIFICACIÓN DEL SISTEMA DE CONTROL INTERNO. 8. ASESORAR A LA OFICINA DE CONTROL INTERNO EN LA IDENTIFICACIÓN DE RIESGOS Y DE ACCIONES DE MEJORA A LOS DIFERENTES RESPONSABLES DE PROCESOS EN EL MARCO DE AUDITORÍAS Y SEGUIMIENTOS.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</si>
  <si>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CO1.REQ.5604235</t>
  </si>
  <si>
    <t>OPSP-VAD-0141-2024</t>
  </si>
  <si>
    <t>https://community.secop.gov.co/Public/Tendering/OpportunityDetail/Index?noticeUID=CO1.NTC.5496244</t>
  </si>
  <si>
    <t>LA PRESENTE ORDEN TIENE POR OBJETO: 1. APOYAR LA COORDINACIÓN DEL PROGRAMA EN LA ELABORACIÓN DE INFORMES DE GESTIÓN ACADÉMICA Y ADMINISTRATIVA, CONSEJOS Y REUNIONES CON ESTUDIANTES Y DOCENTES. 2. APOYAR EN LA ATENCIÓN DE LAS SOLICITUDES DE ESTUDIANTES Y DOCENTES CONCERNIENTES A LOS PROCESOS ACADÉMICOS, DE EXTENSIÓN E INVESTIGACIÓN. 3. APOYAR EN LA DIFUSIÓN DE INFORMACIÓN INSTITUCIONAL RELEVANTE PARA LA COMUNIDAD ACADÉMICA RELACIONADOS CON EVENTOS, CONVOCATORIAS Y ACTIVIDADES CULTURALES. 4. RECOLECTAR INFORMACIÓN ESTADÍSTICA PARA LA ORGANIZACIÓN Y CONSTRUCCIÓN DE LOS CUADROS Y DOCUMENTOS MAESTROS EN EL MARCO DEL PROCESO DE REFORMA AL PLAN DE ESTUDIOS Y CONDICIONES INICIALES PARA ACREDITACIÓN POR ALTA CALIDAD. 5. APOYAR LA ATENCIÓN DE LOS REQUERIMIENTOS DE LA FACULTAD Y LA DIRECCIÓN DE PROGRAMA QUE VAYAN ENCAMINADAS AL CUMPLIMIENTO DE LOS OBJETIVOS MISIONALES Y DE CALIDAD DE LA INSTITUCIÓN. 6. APOYAR LA GESTIÓN DE LAS MISIONES ACADÉMICAS NACIONALES E INTERNACIONALES Y DEMÁS ACTIVIDADES COMO LA SEMANA INTERNACIONAL Y CULTURAL DESARROLLADA POR 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</si>
  <si>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CO1.REQ.5603948</t>
  </si>
  <si>
    <t>OPSP-VAD-0140-2024</t>
  </si>
  <si>
    <t>https://community.secop.gov.co/Public/Tendering/OpportunityDetail/Index?noticeUID=CO1.NTC.5495969</t>
  </si>
  <si>
    <t>LA PRESENTE ORDEN TIENE POR OBJETO: 1. APOYAR EN LA ELABORACIÓN DE RESOLUCIONES DE REEMBOLSOS. 2 APOYAR EN LA ELABORACIÓN DE CERTIFICADOS DE PARAFISCALES, 3. APOYAR EN LA LIQUIDACIÓN DE VIÁTICOS, 4. APOYAR EN LA ATENCIÓN TELEFÓNICA O POR CORREO ELECTRÓNICO A LOS ESTUDIANTES QUE SOLICITEN INFORMACIÓN SOBRE SUS REEMBOLSOS.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</si>
  <si>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CO1.REQ.5604201</t>
  </si>
  <si>
    <t>OPSP-VAD-0139-2024</t>
  </si>
  <si>
    <t>https://community.secop.gov.co/Public/Tendering/OpportunityDetail/Index?noticeUID=CO1.NTC.5496204</t>
  </si>
  <si>
    <t>LA PRESENTE ORDEN TIENE POR OBJETO: 1. ASESORAR AL GRUPO DE GESTIÓN DE LA CALIDAD EN LA REVISIÓN, EL SEGUIMIENTO, MEDICIÓN, ANÁLISIS Y EVALUACIÓN DEL SISTEMA DE GESTIÓN DEL CONSULTORIO JURÍDICO Y CENTRO DE CONCILIACIÓN. 2. APOYAR LA COORDINACIÓN DEL SISTEMA DE GESTIÓN DE CALIDAD DEL CENTRO PARA LA REGIONALIZACIÓN DE LA EDUCACIÓN Y LAS OPORTUNIDADES (CREO) BAJO LA NORMA NTC 5555:2011. 3. ASESORAR Y APOYAR LA COORDINACIÓN DEL DISEÑO DOCUMENTAL ATENDIENDO LOS REQUISITOS DE LAS NORMAS DE CALIDAD PARA LOS 4 PROGRAMAS TÉCNICOS LABORALES POR COMPETENCIA DE CREO, BAJO LAS NORMAS NTC 5581: 2011, 5663:2011. 4. APOYAR EN LA ORGANIZACIÓN, COORDINACIÓN Y ASESORARÍA DE LA FORMULACIÓN Y EJECUCIÓN DE ACCIONES CORRECTIVAS, PREVENTIVAS Y DE MEJORAMIENTO PARA GARANTIZAR LA EFICACIA DE LOS 21 PROCESOS DEL SISTEMA DE GESTIÓN. 5. APOYAR EN LA ORGANIZACIÓN Y EJECUCIÓN DEL PROCESO DE AUDITORÍA INTERNA. 6. ASESORAR A LOS 21 PROCESOS EN EL MANEJO Y USO DE LAS PLATAFORMAS QUE SE DISPONGA PARA LA GESTIÓN DE LAS ACTIVIDADES DEL SISTEMA DE GESTIÓN. 7. APOYAR EN LA ELABORACIÓN DE LOS INFORMES DE ATENCIÓN AL CIUDADANO.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</si>
  <si>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CO1.REQ.5603578</t>
  </si>
  <si>
    <t>OPSP-VAD-0138-2024</t>
  </si>
  <si>
    <t>https://community.secop.gov.co/Public/Tendering/OpportunityDetail/Index?noticeUID=CO1.NTC.5496319</t>
  </si>
  <si>
    <t>1. PRESTAR ASESORÍA JURÍDICA Y RESOLVER CONSULTAS DE TIPO JURÍDICO QUE SE PRESENTEN EN EL DESPACHO DE RECTORÍA 2. PRESTAR ASESORÍA EN LO TENDIENTE AL CUMPLIMIENTO DE LAS POLÍTICAS DE PROTECCIÓN DE DATOS QUE HAN SIDO IMPLEMENTADOS EN LA INSTITUCIÓN A TRAVÉS DEL ACUERDOS SUPERIOR N° 017 DE 2018. 3. PRESTAR ASISTENCIA Y ASESORÍA EN LOS TEMAS QUE SEAN ASIGNADOS EN RELACIÓN CON LOS CONVENIOS, ALIANZAS Y/O TRÁMITES JURÍDICOS QUE SE TRAMITEN EN LA UNIVERSIDAD 4. REVISAR SOPORTES DOCUMENTALES Y REDACTAR DOCUMENTOS JURÍDICOS PARA EL DESARROLLO DE CONVENIOS INTERINSTITUCIONALES O CUALQUIER REQUERIMIENTO JURÍDICO. 5. ASESORAR Y ELABORAR MINUTAS PARA CONTRATOS, CONVENIOS, PROCESOS DE CONVOCATORIAS Y DEMÁS QUE REQUIERA LA UNIVERSIDAD DEL MAGDALENA Y QUE SEAN SOLICITADOS POR PARTE DEL DESPACHO DE RECTORÍA Y DEMÁS AUTORIDADES DE DIRECCIÓN DE LA UNIVERSIDAD 6. COADYUVAR CON LOS PROCESOS DE REGLAMENTACIÓN Y NUEVAS POLÍTICAS GESTIONADAS POR LA UNIVERSIDAD. 7. ELABORAR CONCEPTOS JURÍDICOS QUE SEAN SOLICITADOS POR EL DESAPACHO DE RECTORÍA O CUALQUIERA DEPENDENCIA DE LA INSTITUCIÓN. 8 PROYECTAR MINUTAS PARA LA SUSCRIPCIÓN DE NUEVOS CONVENIOS, ACTAS, ALIANZAS, MEMORANDO DE ENTENDIMIENTO ENTRE OTROS 9. REDACTAR, REVISAR Y HACER SEGUIMIENTO A LAS ACTAS DE CONVENIOS Y/O TRÁMITES JURÍDICOS ASIGNADOS. 10. APOYAR EN LA PROYECCIÓN DE ACTOS ADMINISTRATIVOS EXPEDIDOS POR EL CONSEJO SUPERIOR, CONSEJO ACADÉMICO, Y EL RECTOR. 11. PROYECTAR RESPUESTAS A DERECHOS DE PETICIÓN Y SOLICITUDES. 12. CUMPLIR CON LOS PROCEDIMIENTOS DEL PROCESO DE GESTIÓN JURÍDICA DEL SISTEMA DE GESTIÓN INTEGRAL DE LA CALIDAD "COGUI".</t>
  </si>
  <si>
    <t>CO1.REQ.5604040</t>
  </si>
  <si>
    <t>OPSP-VAD-0137-2024</t>
  </si>
  <si>
    <t>https://community.secop.gov.co/Public/Tendering/OpportunityDetail/Index?noticeUID=CO1.NTC.5495864</t>
  </si>
  <si>
    <t>LA PRESENTE ORDEN TIENE POR OBJETO: 1. APOYAR EN EL MANTENIMIENTO Y MEJORA DE LOS PROCEDIMIENTOS, GUÍAS Y DOCUMENTACIÓN DEL PROCESO DE ACREDITACIÓN DENTRO DEL SISTEMA DE GESTIÓN INSTITUCIONAL INTEGRAL, ASÍ COMO EN LOS PROCESOS DE AUDITORÍA INTERNA Y AUDITORÍA EXTERNA. 2. APOYAR EN EL ANÁLISIS DE LOS RESULTADOS DE LAS ENCUESTAS SATISFACCIÓN AL USUARIO, SEGUIMIENTO A LOS INDICADORES DEL PROCESO Y FORMULACIÓN DE ACCIONES DE MEJORA A PARTIR DE LOS ANÁLISIS CORRESPONDIENTES. 3. APOYAR EN LA IDENTIFICACIÓN, ANÁLISIS Y VALORACIÓN DE LOS RIESGOS DEL PROCESO DE ACREDITACIÓN, ASÍ COMO EN EL SEGUIMIENTO DE LOS CONTROLES Y ACCIONES DE CONTROL ESTABLECIDAS EN EL MAPA DE RIESGOS DE GESTIÓN Y MAPA DE RIESGOS DE CORRUPCIÓN DEL PROCESO. 4. APOYAR EN LA FORMULACIÓN, SEGUIMIENTO Y REPORTE DE LOS INDICADORES DE LOS PROYECTOS DEL PLAN DE ACCIÓN CONFORME LAS SOLICITUDES DE LA OFICINA ASESORA DE PLANEACIÓN. 5. APOYAR EN LA CUALIFICACIÓN, ACTUALIZACIÓN Y ORIENTACIÓN A LOS MIEMBROS DE LA COMUNIDAD ACADÉMICA QUE REALICEN PROCESOS DE SOLICITUD O RENOVACIÓN DE ACREDITACIÓN EN ALTA CALIDAD NACIONAL, ASÍ COMO CERTIFICACIÓN O ACREDITACIÓN INTERNACIONAL DE LOS PROGRAMAS ACADÉMICOS.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</si>
  <si>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CO1.REQ.5603869</t>
  </si>
  <si>
    <t>OPSP-VAD-0136-2024</t>
  </si>
  <si>
    <t>https://community.secop.gov.co/Public/Tendering/OpportunityDetail/Index?noticeUID=CO1.NTC.5495806</t>
  </si>
  <si>
    <t>LA PRESENTE ORDEN TIENE POR OBJETO: 1. APOYAR EN LA COORDINACIÓN DE LA PREPARACIÓN Y PRESENTACIÓN DE LAS DIFERENTES DECLARACIONES TRIBUTARIAS (IMPUESTOS NACIONALES Y TERRITORIALES) QUE CORRESPONDE PRESENTAR A LA UNIVERSIDAD DEL MAGDALENA. 2. ASESORAR AL GRUPO DE CONTABILIDAD Y OFICINA DE TALENTO HUMANO EN LA PROYECCIÓN DEL CÁLCULO DEL PORCENTAJE FIJO DE RETENCIÓN EN LA FUENTE (PROCEDIMIENTO 2). 3. APOYAR EN LA COORDINACIÓN DE LA REVISIÓN DE LA CODIFICACIÓN CONTABLE DE LAS CUENTAS POR PAGAR Y OBLIGACIONES PRESUPUESTALES ELABORADAS PARA PROCESO DE PAGO. 4. APOYAR EN LA COORDINACIÓN DE LA ELABORACIÓN DE ENLACES DE CONTABLES Y CREACIÓN DE CUENTAS CONTABLES. 5. APOYAR EN LA COORDINACIÓN DE LA ELABORACIÓN, REVISIÓN, CONCILIACIÓN Y PRESENTACIÓN DE LOS DIFERENTES INFORMES QUE SE DEBEN ENVIAR A LOS ENTES DE CONTROL (CONTADURÍA GENERAL DE LA NACIÓN, CONTRALORÍA DEPARTAMENTAL DEL MAGDALENA, CONTRALORÍA GENERAL DE LA REPÚBLICA). 6. ASESORAR AL GRUPO DE CONTABILIDAD EN EL PROCESO DE CONCILIACIÓN DE CARTERA, CON EL GRUPO DE FACTURACIÓN, CRÉDITO Y CARTERA Y CONCILIACIÓN DE LA PROPIEDAD, PLANTA Y EQUIPO. 7. APOYAR AL GRUPO DE CONTABILIDAD EN EL PROCESO DE ACTIVIDADES DE CIERRE MENSUAL. 8. ASESORAR AL GRUPO DE CONTABILIDAD EN LA ELABORACIÓN Y PRESENTACIÓN DE LOS ESTADOS FINANCIEROS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</si>
  <si>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CO1.REQ.5603820</t>
  </si>
  <si>
    <t>OPSP-VAD-0135-2024</t>
  </si>
  <si>
    <t>https://community.secop.gov.co/Public/Tendering/OpportunityDetail/Index?noticeUID=CO1.NTC.5494962</t>
  </si>
  <si>
    <t>OSIRIS CRISTINA RUSSO CANO</t>
  </si>
  <si>
    <t>LA PRESENTE ORDEN TIENE POR OBJETO: 1. APOYAR CON LA ACTUALIZACIÓN Y REVISIÓN DE LOS DOCUMENTOS DEL PROCESO DE GESTIÓN ACADÉMICA (FORMATOS, GUÍAS, INSTRUCTIVOS Y PROCEDIMIENTOS). 2-. APOYAR EN EL DILIGENCIAMIENTO Y CARGUE DE LOS INDICADORES E INFORMACIÓN DEL MAPA DE RIESGOS DEL PROCESO DE GESTIÓN ACADÉMICA, EN LA PLATAFORMA ISOLUCION. 3. APOYAR CON EL DILIGENCIAMIENTO Y ACTUALIZACIÓN DE LA PLATAFORMA RENATA. 4. APOYAR CON LA ELABORACIÓN DE INFORMES REQUERIDOS PARA PROCESOS DE AUTOEVALUACIÓN CON FINES DE RENOVACIÓN. 5. APOYAR CON EL LEVANTAMIENTO DE REQUERIMIENTOS PARA EL SISTEMA DE INFORMACIÓN INTEGRAL DE LA VICERRECTORÍA ACADÉMICA. 6. APOYAR CON LA ELABORACIÓN DE INFORMES DE INDICADORES DE GESTIÓN DEL PROCESO DE GESTIÓN ACADÉMICA. 7. APOYAR EN LA ORGANIZACIÓN Y LOGÍSTICA DE EVENTOS QUE SE REALICEN DESDE LA VICERRECTORÍA ACADÉMICA. 8. APOYAR CON LA ELABORACIÓN DE PIEZAS INFORMATIVAS PARA LOS EVENTOS Y PÁGINA WEB DE LA VICERRECTORÍA ACADÉMICA. 9. APOYAR EN LA ACTUALIZACIÓN DE INFORMACIÓN EN LA PÁGINA WEB Y REDES SOCIALES DE LA VICERRECTORÍA ACADÉMICA. 10. APOYAR EN LA REVISIÓN DE ACTAS DE VINCULACIÓN, ADICIÓN, DISMINUCIÓN Y/O MODIFICATORIOS DE CÁTEDRA DEL PERIODO ACADÉMICO. 11. APOYAR EN LA CONSOLIDACIÓN, GESTIÓN DE RESERVAS DE TIQUETES SOLICITADAS POR LOS DIFERENTES PROGRAMAS DE PREGRADO EN EL PERÍODO ACADÉMICO 2024-1.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</si>
  <si>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CO1.REQ.5603159</t>
  </si>
  <si>
    <t>OPSP-VAD-0134-2024</t>
  </si>
  <si>
    <t>https://community.secop.gov.co/Public/Tendering/OpportunityDetail/Index?noticeUID=CO1.NTC.5494762</t>
  </si>
  <si>
    <t>LA PRESENTE ORDEN TIENE POR OBJETO: 1. APOYAR EN EL DESARROLLO DE LAS ACTIVIDADES DE LA VICERRECTORÍA ACADÉMICA, RELACIONADAS CON LOS PROCEDIMIENTOS GA-P11; GA-P13; GA-P17; GA-P18 Y GA-P19 DEL COMITÉ INTERNO DE ASIGNACIÓN Y RECONOCIMIENTO DE PUNTAJE -CIARP; EN EL PERIODO ACADÉMICO, RELACIONADAS CON: A) APOYAR EN EL TRÁMITE DE COMUNICACIONES PARA LA FIRMA DE VICERRECTOR, DIRIGIDAS A LOS DOCENTES, RELACIONADAS CON LAS DECISIONES ADOPTADAS EN EL CIARP. B) APOYAR CON LA REVISIÓN DE HOJAS DE VIDA PARA DETERMINAR LA CATEGORÍA A PROFESORES HORA CÁTEDRA. C) APOYAR CON LA ELABORACIÓN DE INFORMES PERIÓDICOS DE CATEGORÍAS DE PROFESORES HORA CÁTEDRA EN EL PERIODO ACADÉMICO. D) APOYAR CON LA RECEPCIÓN Y REVISIÓN DE SOLICITUDES REALIZADAS POR LOS DOCENTES PARA LA ASIGNACIÓN DE PUNTOS POR: TITULACIONES, ASCENSO EN EL ESCALAFÓN DOCENTE, ARTÍCULOS, LIBROS, CAPÍTULOS DE LIBRO, PRODUCCIÓN DE VIDEOS CINEMATOGRÁFICOS Y FONOGRÁFICOS, PRODUCCIÓN DE SOFTWARE, OBRAS ARTÍSTICAS, PRODUCCIÓN TÉCNICA, PATENTES, PONENCIAS, PUBLICACIONES IMPRESAS UNIVERSITARIAS, DIRECCIONES DE TESIS, ENTRE OTROS TIPOS DE PRODUCTOS CONTEMPLADOS EN EL DECRETO 1279 DEL 2002. E) APOYAR EN LA ATENCIÓN A PROFESORES HORA CÁTEDRA, FACULTADES, PROGRAMAS, DEPARTAMENTO Y/O CENTRO, QUE REQUIEREN INFORMACIÓN RELACIONADA LAS SOLICITUDES EN TRÁMITE DE CATEGORÍAS. F) APOYAR EN LA BÚSQUEDA DE PARES ACADÉMICOS Y TRÁMITES RELACIONADOS CON LA EVALUACIÓN DE PRODUCTOS. 2) REALIZAR INFORMES PERIÓDICOS DERIVADOS DE LAS ACTIVIDADES CONTRACTUALES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</si>
  <si>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CO1.REQ.5602164</t>
  </si>
  <si>
    <t>OAG-VAD-0133-2024</t>
  </si>
  <si>
    <t>https://community.secop.gov.co/Public/Tendering/OpportunityDetail/Index?noticeUID=CO1.NTC.5494290</t>
  </si>
  <si>
    <t>LA PRESENTE ORDEN TIENE POR OBJETO: 1. APOYAR AL JEFE DE LA OFICINA ASESORA JURÍDICA EN LA UNIDAD DE PROYECTO PENSIONAL DE LA UNIVERSIDAD DEL MAGDALENA. 2. ADELANTAR LA REVISIÓN INTEGRAL DE LOS ACTOS ADMINISTRATIVOS EXPEDIDOS POR LA UNIVERSIDAD PARA OTORGAR PENSIONES, ASÍ COMO LA DEPURACIÓN JURÍDICA REQUERIDA QUE PERMITA CONSTATAR LA LEGALIDAD DE LOS RECONOCIMIENTOS PENSIONALES. 3. ANALIZAR LA LEGALIDAD, EL MONTO, LA ASIGNACIÓN DE LA PENSIÓN Y LA VALIDEZ DE LOS SOPORTES DOCUMENTALES, DE ACUERDO CON LO PRECEPTUADO EN EL ARTÍCULO 19 DE LA LEY 797 DE 2003 Y LAS NORMAS QUE LO MODIFIQUEN O COMPLEMENTEN DE LAS PENSIONES RECONOCIDAS POR LA UNIVERSIDAD. 4. EMITIR CONCEPTOS, RESOLVER CONSULTAS QUE EN MATERIA RELACIONADAS CON EL DERECHO LABORAL Y/O ADMINISTRATIVO QUE LE SEAN SOLICITADOS. 5. RESOLVER LAS PETICIONES QUE ALLEGUEN A LA UNIDAD PENSIONAL DENTRO DE LOS PLAZOS Y/O TÉRMINOS ESTABLECIDOS EN LA LEY. 6. ATENDER Y HACER SEGUIMIENTO A LOS PROCEDIMIENTOS ADMINISTRATIVOS RELACIONADOS CON TEMAS PENSIONALES. 7. ASESORAR AL JEFE DE LA OFICINA JURIDICA EN EL TRÁMITE DE LOS PROCESOS QUE SE INICIAN POR JURISDICCIÓN COACTIVA. 8. ASESORAR AL JEFE DE LA OFICINA ASESORA JURIDICA EN LAS DECISIONES QUE DEBEN ADOPTARSE CON RELACIÓN AL SANEAMIENTO PENSIONAL.9.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</si>
  <si>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CO1.REQ.5602233</t>
  </si>
  <si>
    <t>OPSP-VAD-0132-2024</t>
  </si>
  <si>
    <t>https://community.secop.gov.co/Public/Tendering/OpportunityDetail/Index?noticeUID=CO1.NTC.5493195</t>
  </si>
  <si>
    <t>LA PRESENTE ORDEN TIENE POR OBJETO: 1. APOYAR EN LA ALIMENTACIÓN DEL BANCO DE DATOS DE HOJA DE VIDA DE DOCENTES DE CÁTEDRA – BDC DE PERFILES HABILITANTES PARA LA VINCULACIÓN DE PROFESIONALES COMO DOCENTES DE HORA CÁTEDRA. 2. APOYAR EN LA VERIFICACIÓN Y REPORTE DE INCONSISTENCIA DEL SISTEMA AL CIDS. 3. APOYAR LA REVISIÓN Y VERIFICACIÓN REQUISITOS GLOBALES DE PROFESIONES INSCRITOS. 4. APOYAR LA ELABORACIÓN DE INFORME SEMESTRAL SOBRE PERFILES PROFESIONALES INSCRITOS PARA PRESENTACIÓN ANTE EL CONSEJO ACADÉMICO. 5. APOYAR EN LA REVISIÓN DE LOS PROCEDIMIENTOS DE GESTIÓN ACADÉMICA A CARGO DE LA DIRECCIÓN CURRICULAR Y DE DOCENCIA, PARA OBSERVACIONES DE MEJORA CONTINUA DE LOS PROCESOS ACADÉMICOS LLEVADOS POR LA VICERRECTORÍA ACADÉMICA COMO SON LOS SIGUIENTES: A. ELABORACIÓN Y ADOPCIÓN DE MICRODISEÑO, B. PROGRAMA INSTITUCIONAL DE MONITORIAS ACADÉMICAS, C. PLAN DE TRABAJO DOCENTE, D. EVALUACIÓN DOCENTE, E. CUALIFICACIÓN DOCENTE, F. PLANEACIÓN ACADÉMICA, G. PRÁCTICAS DE CAMPO, H. ELABORACIÓN DE INFORME MENSUAL DE ACTIVIDADES. 6. APOYAR EN LA REVISIÓN Y SEGUIMIENTO A LA ASIGNACIÓN DE CUBÍCULOS Y EQUIPOS DE CÓMPUTO EN EL EDIFICIO DOCENTE. 7. APOYAR EN LA ASIGNACIÓN Y VERIFICACIÓN DE ESPACIO FÍSICO Y EQUIPO DE CÓMPUTO. 8. APOYAR EN LA REALIZACIÓN DE SOLICITUDES Y SEGUIMIENTO DEL MANTENIMIENTO DE LAS ÁREAS. 9. APOYAR EN LA ASIGNACIÓN Y SEGUIMIENTO SALA DE AUDIOVISUALES DEL EDIFICIO DOCENTE. 10. APOYAR EN LA ELABORACIÓN DE INFORME SOBRE UTILIZACIÓN DE ESPACIOS Y EQUIPOS 11. APOYAR EN LA ADMINISTRACIÓN DE LOS CORREOS ELECTRÓNICOS DE LA DIRECCIÓN CURRICULAR Y DE DOCENCIA Y DE DOCENCIA Y EL DEL PROGRAMA DE MONITORIAS ACADÉMICAS. 12. REALIZAR INFORME MENSUAL DE ACTIVIDADES. 13. APOYAR LA VERIFICACIÓN Y REPORTE DE CUMPLIMIENTO HORAS CÁTEDRA ASIGNADA A DOCENTES PARA APOYO A LA GESTIÓN ACADÉMICA DE LA DIRECCIÓN CURRICULAR Y DE DOCENCIA 14. APOYAR LA ELABORACIÓN DE ESTUDIO DE CONVENIENCIA CONTRATISTAS DE LA DIRECCIÓN CURRICULAR Y DE DOCENCIA. 15. APOYAR LA VERIFICACIÓN Y REPORTE DE CUMPLIMIENTO ACTIVIDADES CONTRATISTAS DE LA DIRECCIÓN CURRICULAR Y DE DOCENCIA. 16. APOYAR EN LA ORGANIZACIÓN DE CURSOS DE CUALIFICACIÓN DOCENTE. 17. APOYAR EN LA ENTREGA DE INFORME DE PROCESOS DE CUALIFICACIÓN. 18. APOYAR EN LA ORGANIZACIÓN Y DESARROLLO DE LOS EVENTOS RECONOCIMIENTO A LA LABOR DOCENTE E INGRESO Y ASCENSO EN EL ESCALAFÓN DOCENTE Y REINCORPORACIÓN A LA LABOR DOCENTE. 19. APOYAR EN LA ORGANIZACIÓN Y ENTREGA DE LOS OBSEQUIOS ANUALES A LOS DOCENTES. 20. APOYAR EN LA ELABORACIÓN DE INFORMES PARA LOS PROCESOS DE ACREDITACIÓN DE LOS PROGRAMAS ACADÉMICOS. 21. APOYAR EN LA ELABORACIÓN DE INFORME DE DOCENTES CUALIFICADOS AL SNIES.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</si>
  <si>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CO1.REQ.5600878</t>
  </si>
  <si>
    <t>OPSP-VAD-0131-2024</t>
  </si>
  <si>
    <t>https://community.secop.gov.co/Public/Tendering/OpportunityDetail/Index?noticeUID=CO1.NTC.5492930</t>
  </si>
  <si>
    <t>LA PRESENTE ORDEN TIENE POR OBJETO: 1. APOYAR AL GRUPO DE PRESUPUESTO EN LA RECEPCIÓN Y REVISIÓN DE ACTOS ADMINISTRATIVOS SUSCRITOS POR LOS ORDENADORES DEL GASTO. 2. APOYAR EN LA ELABORACIÓN DE REGISTROS DE COMPROMISOS DE ACTOS ADMINISTRATIVOS SUSCRITOS POR LOS ORDENADORES DEL GASTO. 3. APOYAR EN LA REALIZACIÓN Y ENTREGA DE ACTOS ADMINISTRATIVOS CON SU CORRESPONDIENTE REGISTRO PRESUPUESTAL FIRMADO A LOS DIFERENTES ORDENADORES DEL GASTO. 4. ADJUNTAR EN EL SISTEMA DE INFORMACIÓN SINAP, LOS ACTOS ADMINISTRATIVOS ESCANEADOS A LOS QUE SE LES EXPIDE REGISTRO PRESUPUESTAL. 5. APOYAR EL SEGUIMIENTO DE LOS REGISTROS ELABORADOS EN EL SISTEMA. 6. APOYAR EN LAS CONSULTAS QUE REQUIERAN LOS ORDENADORES DEL GASTO.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</si>
  <si>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CO1.REQ.5601210</t>
  </si>
  <si>
    <t>OAG-VAD-0130-2024</t>
  </si>
  <si>
    <t>https://community.secop.gov.co/Public/Tendering/OpportunityDetail/Index?noticeUID=CO1.NTC.5492734</t>
  </si>
  <si>
    <t>LA PRESENTE ORDEN TIENE POR OBJETO: 1. APOYAR TÉCNICAMENTE A LA DIRECCIÓN DE BIENESTAR UNIVERSITARIO, EN LOS PROCESOS ADMINISTRATIVOS CONTRACTUALES DE CONFORMIDAD AL SISTEMA DE GESTIÓN INTEGRAL. 2. ASESORAR FINANCIERAMENTE EN LOS PROCESOS PRESUPUESTALES QUE SEAN ADELANTADOS POR LA DIRECCIÓN DE BIENESTAR UNIVERSITARIO Y SUS COORDINACIONES. 3. ENTREGAR DE MANERA OPORTUNA Y BAJO SU RESPONSABILIDAD LOS INFORMES QUE SE LE SOLICITEN PARA SER PRESENTADOS EN OTRAS DEPENDENCIAS, CON SOPORTES ESTADÍSTICOS. 4. APOYAR A LA OFICINA DE CALIDAD DE BIENESTAR UNIVERSITARIO, EN LOS PROCESOS DE AUDITORÍA INTERNA Y EXTERNA QUE SE REALICEN. 5. ELABORAR INFORMES ESTADÍSTICOS Y FINANCIEROS DE ACUERDO CON EL SISTEMA DE GESTIÓN DE LA CALIDAD DE LAS ÁREAS ADSCRITAS A BIENESTAR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</si>
  <si>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CO1.REQ.5600566</t>
  </si>
  <si>
    <t>OPSP-VAD-0129-2024</t>
  </si>
  <si>
    <t>https://community.secop.gov.co/Public/Tendering/OpportunityDetail/Index?noticeUID=CO1.NTC.5495272</t>
  </si>
  <si>
    <t>LORENNI JOHANA AMAYA ZUÑIGA</t>
  </si>
  <si>
    <t>CO1.REQ.5603250</t>
  </si>
  <si>
    <t>OPSP-VAD-0128-2024</t>
  </si>
  <si>
    <t>https://community.secop.gov.co/Public/Tendering/OpportunityDetail/Index?noticeUID=CO1.NTC.5495051</t>
  </si>
  <si>
    <t>LA PRESENTE ORDEN TIENE POR OBJETO: 1. APOYAR LA PARTICIPACIÓN DE TODOS LOS ESTAMENTOS UNIVERSITARIOS, ESTUDIANTES, DOCENTES Y FUNCIONARIOS, EN LAS DISCIPLINAS DEPORTIVAS DE LA INSTITUCIÓN Y LA PARTICIPACIÓN DE CARÁCTER RECREATIVO, FORMATIVO Y REPRESENTATIVO PARA EL FORTALECIMIENTO DE LOS PROCESOS DEPORTIVOS DE LA INSTITUCIÓN. 2. APOYAR EN LA PLANIFICACIÓN Y DESARROLLO INTERCAMBIOS, TORNEOS, CAMPEONATOS, OLIMPIADAS Y/O EVENTOS INTERNOS DEL ORDEN LOCAL, DEPARTAMENTAL, REGIONAL, NACIONAL E INTERNACIONAL. 3. APOYAR LA COORDINACIÓN DEL PROCESO DE SELECCIÓN DE LOS DEPORTISTAS EN CADA ESTAMENTO (DOCENTE, FUNCIONARIO Y ESTUDIANTES) QUE CONFORMAN LAS DELEGACIONES QUE REPRESENTARÁN A LA UNIVERSIDAD EN INTERCAMBIOS, TORNEOS, CAMPEONATOS, OLIMPIADAS Y/O EVENTOS EXTERNOS DEL ORDEN LOCAL, DEPARTAMENTAL, REGIONAL, NACIONAL E INTERNACIONAL. 5. DILIGENCIAR OPORTUNAMENTE TODOS LOS FORMATOS ESTABLECIDOS POR BIENESTAR UNIVERSITARIO EN EL SISTEMA DE GESTIÓN DE LA CALIDAD Y OTROS PROCESOS. 6. ENTREGAR OPORTUNAMENTE INFORMES ESTADÍSTICOS DE LAS ACTIVIDADES REALIZADAS, ASÍ COMO LAS PARTICIPACIONES DE LOS ESTAMENTOS UNIVERSITARIOS EN LAS MISMAS. 7.APOYAR EN EL REGISTRO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8. APOYAR EN EL ACOMPAÑAMIENTO A LAS ACTIVIDADES REALIZADAS POR LOS INSTRUCTORES DE MANERA VIRTUAL Y PRESENCIAL EN CADA UNA DE LAS DISCIPLINAS DEPORTIVAS OFRECIDAS POR LA INSTITUCIÓN. 9. APOYAR EN LA COORDINACIÓN DEL PROCESO DE ADMISIÓN DE ASPIRANTES A LOS CUPOS POR DEPORTISTAS OFRECIDOS POR LA INSTITUCIÓN A TRAVÉS DEL ACUERDO SUPERIOR NO. 026 DE 2017 “POR EL CUAL SE ESTABLECEN DISPOSICIONES EN MATERIA DE INSCRIPCIÓN, SELECCIÓN, ADMISIÓN Y OTORGAMIENTO DE CUPOS ESPECIALES Y ESTÍMULOS A DEPORTISTAS Y ARTISTAS”. 12. APOYAR EN LA SUPERVISIÓN DE LAS ACTIVIDADES REALIZADAS Y REVISIÓN DE INFORMES EN EL ÁREA DE DEPORTES DE LA DIRECCIÓN DE BIENESTAR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</si>
  <si>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CO1.REQ.5602916</t>
  </si>
  <si>
    <t>OPSP-VAD-0127-2024</t>
  </si>
  <si>
    <t>https://community.secop.gov.co/Public/Tendering/OpportunityDetail/Index?noticeUID=CO1.NTC.5494843</t>
  </si>
  <si>
    <t>LA PRESENTE ORDEN TIENE POR OBJETO: 1. APOYAR A LA DIRECCIÓN DE BIENESTAR UNIVERSITARIO EN EL REGISTRO, ACTUALIZACIÓN Y ALMACENAMIENTO DE INFORMACIÓN. 2. APOYAR EN EL ARCHIVO DE LOS DOCUMENTOS PROPIOS DE CADA UNA DE LAS ÁREAS Y GENERAR REPORTES QUE PERMITAN IDENTIFICAR LA TRAZABILIDAD DE LOS PROCEDIMIENTOS EJECUTADOS. 3. APOYAR EN LA ATENCIÓN A LOS MIEMBROS DE LA COMUNIDAD UNIVERSITARIA QUE REQUIERAN INFORMACIÓN SOBRE LOS DISTINTOS SERVICIOS DE BIENESTAR UNIVERSITARIO A TRAVÉS DE LOS CANALES DE COMUNICACIÓN DISPONIBLES. 4. APOYAR EN LAS ACTIVIDADES QUE PERMITAN EL SEGUIMIENTO AL MANTENIMIENTO DE LOS ESCENARIOS DEPORTIVOS Y ESPACIOS DE ACTIVIDAD FÍSICA. 5. APOYAR EL PROCESO DE REALIZACIÓN DE LOS INVENTARIOS QUE SE REALICEN EN BIENESTAR UNIVERSITARIO. 6. APOYAR EL PROCESO LOGÍSTICO DE LA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7. APOYAR EN EL PRESTAMOS DE LOS IMPLEMENTOS Y/O ESCENARIOS DEPORTIVOS A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</si>
  <si>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CO1.REQ.5602859</t>
  </si>
  <si>
    <t>OAG-VAD-0126-2024</t>
  </si>
  <si>
    <t>https://community.secop.gov.co/Public/Tendering/OpportunityDetail/Index?noticeUID=CO1.NTC.5494558</t>
  </si>
  <si>
    <t>LA PRESENTE ORDEN TIENE POR OBJETO: 1. APOYAR EN EL DISEÑO, IMPLEMENTACIÓN Y EJECUCIÓN DE LAS ESTRATEGIAS DE PROMOCIÓN, DIFUSIÓN Y DIVULGACIÓN DEL ARTE Y DE LAS ACTIVIDADES DE CARÁCTER RECREATIVO, FORMATIVO Y REPRESENTATIVO PARA EL FORTALECIMIENTO DE LOS PROCESOS ARTÍSTICOS Y CULTURALES EN LA UNIVERSIDAD. 2. ASESORAR EL PROCESO DE PLANIFICACIÓN, DESARROLLO Y EJECUCIÓN DE CONCURSOS, FESTIVALES Y/O EVENTOS INTERNOS DONDE PARTICIPEN TODOS LOS MIEMBROS DE LA COMUNIDAD UNIVERSITARIA. 3. APOYAR LA PARTICIPACIÓN DE LA INSTITUCIÓN EN ACTIVIDADES, CONCURSOS, FESTIVALES Y/O EVENTOS EXTERNOS DEL ORDEN LOCAL, DEPARTAMENTAL, REGIONAL, NACIONAL E INTERNACIONAL, RESPETANDO LOS PRINCIPIOS Y VALORES INSTITUCIONALES. 4. APOYAR EL PROCESO DE SELECCIÓN DE LOS BACHILLERES ASPIRANTES A LOS CUPOS ARTISTAS OFRECIDOS POR LA INSTITUCIÓN. 5. DILIGENCIAR OPORTUNAMENTE DE TODOS LOS FORMATOS ESTABLECIDOS POR BIENESTAR UNIVERSITARIO EN EL SISTEMA DE GESTIÓN DE LA CALIDAD. 6. ENTREGAR OPORTUNAMENTE  INFORMES ESTADÍSTICOS DE LAS ACTIVIDADES REALIZADAS, ASÍ COMO LAS PARTICIPACIONES DE LOS ESTAMENTOS UNIVERSITARIOS EN LAS MISMAS, PARA QUE SEAN SOMETIDAS A VERIFICACIÓN Y EVALUACIÓN DEL CUMPLIMIENTO DE LAS METAS PROPUESTAS EN SU PLAN DE TRABAJO. 7.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</si>
  <si>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CO1.REQ.5602141</t>
  </si>
  <si>
    <t>OPSP-VAD-0125-2024</t>
  </si>
  <si>
    <t>https://community.secop.gov.co/Public/Tendering/OpportunityDetail/Index?noticeUID=CO1.NTC.5494439</t>
  </si>
  <si>
    <t>LA PRESENTE ORDEN TIENE POR OBJETO: 1. APOYAR AL GRUPO INTERNO DE SERVICIOS GENERALES EN LA ATENCIÓN AL PÚBLICO, A TRAVÉS DE LOS DISTINTOS CANALES DISPONIBLES. 2. APOYAR AL GSG EN LOS REGISTROS DE LOS MANTENIMIENTOS, CONSUMO DE COMBUSTIBLES, AGUA DEL CAMPUS Y SUS SEDES ALTERNAS; VEHÍCULOS SOLICITADOS Y SALIDAS DE PRÁCTICAS ACADÉMICAS, 3. APOYAR AL GSG EN LOS REGISTROS DE LOS GASTOS DE CAJA MENOR, GASTOS EN MANTENIMIENTOS REALIZADOS POR FERRETERÍA, CONSUMOS DE AGUA DE TODAS LAS SEDES Y GASTOS POR SERVICIOS PÚBLICOS, 4. APOYAR AL GSG EN LA REALIZACIÓN DE INFORMES PARA GASTOS DE AUSTERIDAD, GREENMETRIC Y AUDITORÍAS TANTO INTERNAS COMO EXTERNAS, 5. APOYAR AL GSG CON REGISTROS DIARIOS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RECIBIERON Y QUE NO SE PUDIERON ATENDER OPORTUNAMENTE.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</si>
  <si>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CO1.REQ.5602441</t>
  </si>
  <si>
    <t>OAG-VAD-0124-2024</t>
  </si>
  <si>
    <t>https://community.secop.gov.co/Public/Tendering/OpportunityDetail/Index?noticeUID=CO1.NTC.5493981</t>
  </si>
  <si>
    <t>LA PRESENTE ORDEN TIENE POR OBJETO: 1. APOYAR AL GRUPO DE SERVICIOS GENERALES EN LA SUPERVISIÓN DE ESPACIOS FÍSICOS, 2. APOYAR AL GSG EN APERTURAS DE SALONES Y ESPACIOS ACADÉMICOS Y ADMINISTRATIVOS. 3. APOYAR AL GSG EN LOS REPORTES DE ANOMALÍAS EN ESPACIOS FÍSICOS Y EN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</si>
  <si>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CO1.REQ.5602305</t>
  </si>
  <si>
    <t>OAG-VAD-0123-2024</t>
  </si>
  <si>
    <t>https://community.secop.gov.co/Public/Tendering/OpportunityDetail/Index?noticeUID=CO1.NTC.5493639</t>
  </si>
  <si>
    <t>LA PRESENTE ORDEN TIENE POR OBJETO: 1. APOYAR AL GRUPO DE SERVICIOS GENERALES EN LA SUPERVISIÓN ESPACIOS FÍSICOS, 2. APOYAR AL GSG EN APERTURAS DE SALONES Y ESPACIOS ACADÉMICOS Y ADMINISTRATIVOS. 3. APOYAR AL GSG EN LOS REPORTES DE ANOMALÍAS EN ESPACIOS FÍSICOS Y EN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</si>
  <si>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CO1.REQ.5600933</t>
  </si>
  <si>
    <t>OAG-VAD-0122-2024</t>
  </si>
  <si>
    <t>https://community.secop.gov.co/Public/Tendering/OpportunityDetail/Index?noticeUID=CO1.NTC.5492763</t>
  </si>
  <si>
    <t>LA PRESENTE ORDEN TIENE POR OBJETO: 1. APOYAR EN LA REALIZACIÓN DE TRÁMITES ADMINISTRATIVOS DEL COMPONENTE AGRÍCOLA DEL PROYECTO "DISEÑO E IMPLEMENTACIÓN DE ESTRATEGIAS PARA EL FORTALECIMIENTO DE CAPACIDADES LOCALES QUE PERMITAN REDUCIR LA VULNERABILIDAD FRENTE AL CAMBIO CLIMÁTICO EN LOS DEPARTAMENTOS DEL MAGDALENA Y LA GUAJIRA" REQUERIDOS PARA LA ADQUISICIÓN DE BIENES Y SERVICIOS. 2. PROYECTAR LOS ESTUDIOS DE CONVENIENCIA PARA LAS ADQUISICIONES DE BIENES Y SERVICIOS EN EL MARCO DEL PROYECTO. 3. DILIGENCIAMIENTO DE FORMATOS REQUERIDOS EN LAS SOLICITUDES DE MOVILIDAD PARA CUMPLIR CON LAS VISITAS TÉCNICAS DEL PROYECTO. 4. REDACCIÓN DE LOS INFORMES DE LA DIRECCIÓN TÉCNICA DEL COMPONENTE AGRÍCOLA BPA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</si>
  <si>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CO1.REQ.5600782</t>
  </si>
  <si>
    <t>OPSP-VAD-0121-2024</t>
  </si>
  <si>
    <t>https://community.secop.gov.co/Public/Tendering/OpportunityDetail/Index?noticeUID=CO1.NTC.5492466</t>
  </si>
  <si>
    <t>LAURA ESTEFANIA ORTIZ OLIVEROS </t>
  </si>
  <si>
    <t>CO1.REQ.5600608</t>
  </si>
  <si>
    <t>OAG-VAD-0120-2024</t>
  </si>
  <si>
    <t>https://community.secop.gov.co/Public/Tendering/OpportunityDetail/Index?noticeUID=CO1.NTC.5492307</t>
  </si>
  <si>
    <t>LA PRESENTE ORDEN TIENE POR OBJETO: 1. APOYAR LA ATENCIÓN A LOS USUARIOS QUE REQUIERAN LOS SERVICIOS DE LA DEPENDENCIA A TRAVÉS DE LOS DIFERENTES CANALES DISPONIBLES.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EL REGISTRO DE LOS MISMOS Y ENVÍO A TESORERÍA PARA SU RECAUDO. 13. APOYAR EN EL TRÁMITE DE SOLICITUDES DE REEMBOLSO, CRUCES DE CUENTAS DE LOS ESTUDIANTES DE LAS DISTINTAS MODALIDES. 14. REALIZAR ACOMPAÑAMIENTO A LOS EVENTOS INSTITUCIONALES EN LOS QUE SE REQUIERA FINANCIAMIENTO EN LA ADQUISIÓN DE SERVICIOS O PRODUCTOS COMO: FERIA DEL LIBRO, FERIA ARTESANAL, FERIA AGRÍCOLA, FERIA DE POSTGRADOS.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</si>
  <si>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CO1.REQ.5600149</t>
  </si>
  <si>
    <t>OPSP-VAD-0119-2024</t>
  </si>
  <si>
    <t>https://community.secop.gov.co/Public/Tendering/OpportunityDetail/Index?noticeUID=CO1.NTC.5495462</t>
  </si>
  <si>
    <t>LA PRESENTE ORDEN TIENE POR OBJETO: 1. REVISAR CONTABLEMENTE Y RE-LIQUIDAR DE MANERA INTEGRAL Y CONFORME AL MARCO JURÍDICO APLICABLE Y A LA INFORMACIÓN CONSIGNADA EN LAS HOJAS DE VIDA, LAS PENSIONES DE LOS EX SERVIDORES Y/O PENSIONADOS DE LA UNIVERSIDAD QUE LE SEAN ASIGNADAS. 2. DISCRIMINAR LOS CONCEPTOS CON LOS CUALES SE ESTABLECIÓ LA CUANTÍA Y EL MONTO DE LA PENSIÓN RESPECTIVA Y LA LEGALIDAD DE LA CUANTÍA.3. ESTABLECER LA CUANTÍA Y EL MONTO REAL DE LA MESADA PENSIONAL, ASÍ COMO LAS SUMAS PAGADAS DE MÁS A LOS PENSIONADOS DE LA UNIVERSIDAD. 4. ESTUDIAR, ANALIZAR Y RECOPILAR LAS SENTENCIAS, MANDAMIENTOS DE PAGO, ACTAS DE CONCILIACIÓN, NOTAS DÉBITO, RESOLUCIONES, ACTOS ADMINISTRATIVOS Y DEMÁS DOCUMENTOS QUE CONFORMAN LOS TÍTULOS QUE SIRVIERON DE SOPORTE PARA ESTABLECER EL INGRESO BASE CON EL QUE SE LIQUIDÓ, REAJUSTÓ Y/O RE-LIQUIDÓ LA PENSIÓN.5. ESTABLECER Y ANALIZAR LOS PAGOS EFECTUADOS A CADA UNO DE LOS BENEFICIARIOS DE LOS PENSIONADOS Y/O A SUS APODERADOS. 6. ANALIZAR Y DETERMINAR LOS PERIODOS LIQUIDADOS Y PAGADOS A CADA PENSIONADO.7. DETERMINAR EL ORIGEN DE LOS PAGOS, A EFECTOS DE ESTABLECER SI LOS FACTORES TENIDOS EN CUENTA SON DE ORIGEN CONVENCIONAL Y/O LEGAL.8. EN EL EVENTO DE HALLAR IRREGULARIDADES, REALIZAR LAS OBSERVACIONES PERTINENTES CON EL FIN DE QUE SE ADOPTEN LAS MEDIDAS TENDIENTES A CONJURAR EL DETRIMENTO PATRIMONIAL AL ESTADO. 9. OBSERVAR LAS POLÍTICAS E INSTRUCCIONES DE LA UNIVERSIDAD RESPECTO A LA REALIZACIÓN DE LAS ACTIVIDADES ASIGNADAS. 10. GUARDAR LA RESERVA DEBIDA DE LA INFORMACIÓN Y/O DOCUMENTOS QUE CONOZCA EN DESARROLLO DEL CONTRATO. 11. ENTREGAR LAS TAREAS ASIGNADAS TOTALMENTE EVACUADAS Y EN EL TÉRMINO ESTABLECIDO POR EL RESPONSABLE DEL PLAN DE TRABAJO. 12. REALIZAR LOS INFORMES DE TIPO CONTABLE-LABORAL A QUE HAYA LUGAR. 13. PRESENTAR LOS INFORMES CON OPORTUNIDAD Y CALIDAD, CON LOS ANEXOS EXPLICATIVOS A QUE HAYA LUGAR, CON LA DEBIDA SUSTENTACIÓN SOBRE LO ACTUADO; EN CASO CONTRARIO, SE ENTENDERÁN COMO NO RECIBIDOS A SATISFACCIÓN PARA EFECTOS DE LA CERTIFICACIÓN DE CUMPLIMIENTO DEL SUPERVISOR. 14. CUMPLIR CON LAS METAS ESTABLECIDAS EN EL INSTRUCTIVO QUE EL SUPERVISOR LE SUMINISTRARÁ PARA EL EFECTO, CONFORME CON EL OBJETO CONTRACTUAL. 15. ENTREGAR A LA FINALIZACIÓN DEL CONTRATO LOS DOCUMENTOS EN MEDIO FÍSICO Y MAGNÉTICO QUE HAYA ELABORADO CON OCASIÓN DE LA EJECUCIÓN DEL PRESENTE CONTRATO. 16.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</si>
  <si>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CO1.REQ.5603190</t>
  </si>
  <si>
    <t>OPSP-VAD-0118-2024</t>
  </si>
  <si>
    <t>https://community.secop.gov.co/Public/Tendering/OpportunityDetail/Index?noticeUID=CO1.NTC.5495255</t>
  </si>
  <si>
    <t>LA PRESENTE ORDEN TIENE POR OBJETO: 1. ADELANTAR LA REVISIÓN INTEGRAL DE LOS ACTOS ADMINISTRATIVOS EXPEDIDOS POR LA UNIVERSIDAD PARA OTORGAR PENSIONES, ASÍ COMO LA DEPURACIÓN JURÍDICA REQUERIDA QUE PERMITA CONSTATAR LA LEGALIDAD DE LOS RECONOCIMIENTOS PENSIONALES. 2. ANALIZAR DESDE EL PUNTO JURÍDICO LA LEGALIDAD DE LA PENSIÓN Y LA VALIDEZ DE LOS SOPORTES DOCUMENTALES, DE ACUERDO CON LO PRECEPTUADO EN EL ARTÍCULO 19 DE LA LEY 797 DE 2003 Y LAS NORMAS QUE LO MODIFIQUEN O COMPLEMENTEN. 3. EMITIR CONCEPTOS Y RESOLVER CONSULTAS QUE EN LAS MATERIAS RELACIONADAS CON EL DERECHO LABORAL Y/O ADMINISTRATIVO, ESPECIALMENTE EN EL ÁREA PENSIONAL. 4. RESOLVER LAS PETICIONES QUE SE LE HAGAN A LA UNIVERSIDAD DEL MAGDALENA DENTRO DE LOS PLAZOS Y/O TÉRMINOS ESTABLECIDOS EN LA LEY, QUE LE SEAN TRASLADADAS. 5. ATENDER Y HACER SEGUIMIENTO A LOS PROCEDIMIENTOS ADMINISTRATIVOS. 6. TRAMITAR ANTE COLPENSIONES LOS PROCESOS DE SUBROGACIÓN PENSIONAL Y EL GIRO DE LOS RETROACTIVOS PATRONALES DE LAS PENSIONES RECONOCIDAS POR LA UNIVERSIDAD DEL MAGDALENA. 7. PROYECTAR DEMANDAS Y DESCORRER TRASLADOS. 8. REPRESENTAR A LA UNIVERSIDAD CUANDO LA PRETENSIÓN SEA DE CARÁCTER PENSIONAL EN CONDICIÓN DE DEMANDANTE O DEMANDADA. 9. REVISAR LOS PROCESOS JURÍDICOS EN MATERIA PENSIONAL QUE SE SIGUEN CONTRA DE LA UNIVERSIDAD. 10. REVISAR LA JURISPRUDENCIA LABORAL Y PENSIONAL QUE SIRVA DE REFERENCIA PARA LAS ACTUACIONES LEGALES QUE SURJAN EN ESTA ÍNDOLE.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</si>
  <si>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CO1.REQ.5603314</t>
  </si>
  <si>
    <t>OPSP-VAD-0117-2024</t>
  </si>
  <si>
    <t>https://community.secop.gov.co/Public/Tendering/OpportunityDetail/Index?noticeUID=CO1.NTC.5494902</t>
  </si>
  <si>
    <t>LA PRESENTE ORDEN TIENE POR OBJETO: 1. APOYAR EN EL PROCESO DE INSCRIPCIÓN, MATRÍCULA FINANCIERA Y REGISTRO ACADÉMICO DE ESTUDIANTES EN LAS DIFERENTES MODALIDADES QUE OFERTA LA UNIVERSIDAD. 2. APOYAR EN LA RECEPCIÓN Y TRAMITE DE PAZ Y SALVOS ACADÉMICOS DE LOS ESTUDIANTES DE LAS DIFERENTES MODALIDADES. 3. APOYAR EN LA REVISIÓN DEL ESTADO FINANCIERO DE LOS ESTUDIANTES NUEVOS Y ANTIGUOS DE LAS DIFERENTES MODALIDADES. 4. APOYAR EN LA ELABORACIÓN DEL INFORME FINAL DEL PROCESO DE REGISTRO ACADÉMICO DEL PERIODO 2024-I DE LA MODALIDAD PREGRADO PRESENCIAL. 5. APOYAR EN EL PROCESO DE MEJORA CONTINUA, REVISIÓN Y ACTUALIZACIÓN DE LOS INDICADORES DE CALIDAD DEL GRUPO DE ADMISIONES. 6. APOYAR EN LA ACTUALIZACIÓN DE INFORMACIÓN RELACIONADA CON LOS PLANES DE ESTUDIOS DE LOS PROGRAMAS EN LAS DIFERENTES MODALIDADES QUE LA UNIVERSIDAD OFERTA. 7. APOYAR EN EL REGISTRO DE ASIGNATURAS HOMOLOGADAS Y/O RECONOCIDAS EN LOS HISTORIALES ACADÉMICOS DE LOS ESTUDIANTES DE LOS DIFERENTES NIVELES DE FORMACIÓN QUE OFERTA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</si>
  <si>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CO1.REQ.5602581</t>
  </si>
  <si>
    <t>OPSP-VAD-0116-2024</t>
  </si>
  <si>
    <t>https://community.secop.gov.co/Public/Tendering/OpportunityDetail/Index?noticeUID=CO1.NTC.5494625</t>
  </si>
  <si>
    <t>LA PRESENTE ORDEN TIENE POR OBJETO: 1. APOYAR EN EL PROCESO DE SELECCIÓN DE ASPIRANTES AL PROGRAMA TALENTO MAGDALENA. 2. APOYAR EN LA ORGANIZACIÓN DE LAS ENTREVISTAS DE LOS ASPIRANTES SELECCIONADOS EN LOS PROGRAMAS DE PREGRADO PRESENCIAL. 3. APOYAR EN EL PROCESO DE INSCRIPCIÓN, MATRÍCULA FINANCIERA Y REGISTRO ACADÉMICO DE ESTUDIANTES EN LAS DIFERENTES MODALIDADES QUE OFERTA LA UNIVERSIDAD. 4. APOYAR EN LA RECEPCIÓN Y TRAMITE DE PAZ Y SALVOS ACADÉMICOS DE LOS ESTUDIANTES DE LAS DIFERENTES MODALIDADES. 5. APOYAR EN LA REVISIÓN DEL ESTADO FINANCIERO DE LOS ESTUDIANTES NUEVOS Y ANTIGUOS DE LAS DIFERENTES MODALIDADES. 6. APOYAR EN LA ELABORACIÓN DEL INFORME FINAL DEL PROCESO DE REGISTRO ACADÉMICO DEL PERIODO 2024-I DE LA MODALIDAD PREGRADO PRESENCIAL. 7. APOYAR EN EL PROCESO DE MEJORA CONTINUA, REVISIÓN Y ACTUALIZACIÓN DE LOS INDICADORES DE CALIDAD DEL GRUPO DE ADMISIONES. 8. APOYAR EN LA ACTUALIZACIÓN DE INFORMACIÓN RELACIONADA CON LOS PLANES DE ESTUDIOS DE LOS PROGRAMAS EN LAS DIFERENTES MODALIDADES QUE LA UNIVERSIDAD OFERTA. 9. APOYAR EN EL REGISTRO DE ASIGNATURAS HOMOLOGADAS Y/O RECONOCIDAS EN LOS HISTORIALES ACADÉMICOS DE LOS ESTUDIANTES DE LOS DIFERENTES NIVELES DE FORMACIÓN QUE OFERTA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</si>
  <si>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CO1.REQ.5602478</t>
  </si>
  <si>
    <t>OPSP-VAD-0115-2024</t>
  </si>
  <si>
    <t>https://community.secop.gov.co/Public/Tendering/OpportunityDetail/Index?noticeUID=CO1.NTC.5494402</t>
  </si>
  <si>
    <t>LA PRESENTE ORDEN TIENE POR OBJETO: 1. ELABORAR Y PRESENTAR EL PLAN DE ACCIÓN DE ACTIVIDADES A DESARROLLAR, EN EL CUAL SE DETALLEN OBJETIVOS, FECHAS, METODOLOGÍA, METAS E INDICADORES DE ACUERDO CON LAS DIRECTRICES DE RECTORÍA PARA LAS ASOCIACIONES Y/O COLECTIVOS ESTUDIANTILES, ASÍ COMO TAMBIÉN AJUSTAR EL DESARROLLO DE ESTAS A LAS CIRCUNSTANCIAS DE PRESENCIALIDAD, VIRTUALIDAD Y/O ALTERNANCIA. 2. APOYAR Y ASESORAR PLANES DE ARTICULACIÓN ESTRATÉGICA ENTRE LAS ASOCIACIONES Y/O COLECTIVOS ESTUDIANTILES Y LA UNIVERSIDAD DEL MAGDALENA, CON EL FIN DE INSTITUCIONALIZAR SU ACCIONAR AL INTERIOR DE LA UNIVERSIDAD Y POTENCIALIZAR EL IMPACTO DE LA LABOR QUE ESTAS REALIZAN. 3. APOYAR EN EL ACOMPAÑAMIENTO EN LOS PROCESOS DE LEGALIZACIÓN Y DESARROLLO DE LAS ACTIVIDADES DE LAS ASOCIACIONES Y/O COLECTIVOS ESTUDIANTILES. 4. ASESORAR A LOS INTEGRANTES DE LAS ASOCIACIONES Y/O COLECTIVOS ESTUDIANTILES A TENER UN LIDERAZGO PARTICIPATIVO AL INTERIOR DE LA UNIVERSIDAD. 5. APOYAR LAS INICIATIVAS QUE SE PROMUEVAN DESDE LA RECTORÍA DE LA UNIVERSIDAD PARA LAS ASOCIACIONES Y/O COLECTIVOS ESTUDIANTILES. 6. APOYAR Y ASESORAR LOS PROCESOS DE FORMACIÓN PERTINENTES PARA LOS LÍDERES E INTEGRANTES DE LAS ASOCIACIONES Y/O COLECTIVOS ESTUDIANTILES. 7. APOYAR Y ASESORAR LAS MESAS DE TRABAJO QUE SE REALICEN ENTRE LAS ASOCIACIONES Y/O COLECTIVOS ESTUDIANTILES Y LA UNIVERSIDAD DEL MAGDALENA CON EL FIN DE GENERAR NUEVAS INICIATIVAS Y HACERLE SEGUIMIENTO A LAS EXISTENTES. 8. DILIGENCIAR OPORTUNAMENTE LOS FORMATOS DE REGISTRO DE ACTIVIDADES QUE SEAN SOLICITADOS PARA SER PRESENTADOS A LAS DEPENDENCIAS QUE LO REQUIERAN. 9. ENTREGAR OPORTUNAMENTE O EN LOS TIEMPOS QUE SEAN ESTABLECIDOS, INFORMES DE LAS ACTIVIDADES REALIZADAS SOLICITADOS POR RECTORÍA. 9. ASESORAR A LA DIRECCIÓN DE DESARROLLO ESTUDIANTIL CON LAS ACTIVIDADES DESARROLLADAS EN EL FONDO DE SOLIDARIDAD UNIMAGDALENA, 2.0. ACORDE A LOS LINEAMIENTOS DE LA RESOLUCIÓN 253 DE 2021.10. APOYAR A LA DIRECCIÓN DE DESARROLLO ESTUDIANTIL EN LOS PROCESOS DE ADMISIÓN Y DE INDUCCIÓN DE LOS ESTUDIANTES QUE INGRESAN 2024-I.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</si>
  <si>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CO1.REQ.5602093</t>
  </si>
  <si>
    <t>OPSP-VAD-0114-2024</t>
  </si>
  <si>
    <t>https://community.secop.gov.co/Public/Tendering/OpportunityDetail/Index?noticeUID=CO1.NTC.5493668</t>
  </si>
  <si>
    <t>LA PRESENTE ORDEN TIENE POR OBJETO: 1. ASESORAR A LA DIRECCCIÓN DE DESARROLLO ESTUDIANTIL EN LAS ACTIVIDADES QUE SE REALICEN EN EL MARCO DE LA EJECUCIÓN DEL PROGRAMA TALENTO MAGDALENA. 2. APOYAR A LOS PROFESIONALES QUE SE CONTRATEN EN EL ACOMPAÑAMIENTO SOCIOECONÓMICO PARA LOS ESTUDIANTES DEL PROGRAMA TALENTO MAGDALENA 3. ASESORAR A LA DIRECCCIÓN DE DESARROLLO ESTUDIANTIL EN LAS ESTRATEGIAS DISEÑADAS PARA FAVORECER LA PERMANENCIA Y GRADUACIÓN ESTUDIANTIL Y DISMINUIR LOS ÍNDICES DE DESERCIÓN DE LOS ESTUDIANTES DEL PROGRAMA TALENTO MAGDALENA. 4. APOYAR A LA DIRECCIÓN DE DESARROLLO ESTUDIANTIL EN LA GESTIÓN DE LOS RECURSOS Y/O HERRAMIENTAS PARA LA REALIZACIÓN DE ACTIVIDADES QUE PROMUEVAN LA PROTECCIÓN, PROMOCIÓN Y PREVENCIÓN DE LOS DERECHOS DE LOS ESTUDIANTES DEL PROGRAMA TALENTO MAGDALENA. 5. APOYAR A LA DIRECCIÓN DE DESARROLLO ESTUDIANTIL EN LA RECOPILACIÓN DE LA INFORMACIÓN Y ENTREGA DE INFORMES SOLICITADOS POR EL SUPERVISOR DE LA ORDEN DE LOS AVANCES DEL PROGRAMA TALENTO MAGDALENA. 6. APOYAR A LA DIRECCIÓN DE DESARROLLO ESTUDIANTIL EN LA ORGANIZACIÓN Y PLANEACIÓN DE LAS CARACTERIZACIONES SOCIOECONÓMICAS DE LAS FAMILIAS DE LOS ESTUDIANTES PERTENECIENTES AL PROGRAMA TALENTO MAGDALENA. 7. PRESENTAR INFORME DE LAS CARACTERIZACIONES SOCIOECONÓMICAS DE LAS FAMILIAS DE LOS ESTUDIANTES PERTENECIENTES AL PROGRAMA TALENTO MAGDALENA. 8. INFORMAR AL SUPERVISOR Y/O LA DIRECCIÓN DE DESARROLLO ESTUDIANTIL SOBRE CUALQUIER NOVEDAD PRESENTADA QUE INTERFIERA EN EL DESARROLLO DEL PROGRAMA TALENTO MAGDALENA. 9. APOYAR LA CONSTRUCCIÓN DE UNA BASE DE DATOS DE LOS ESTUDIANTES BENEFICIADOS DEL PROGRAMA TALENTO MAGDALENA Y SUS HOGARES, CON LA FINALIDAD DE CONSTRUIR UNA BASE DE DATOS QUE FACILITE EL DISEÑO, PREPARACIÓN, IMPLEMENTACIÓN Y SEGUIMIENTO DE ACTIVIDADES FOCALIZADAS EN ESTA POBLACIÓN. 10. ASESORAR A LA DIRECCCIÓN DE DESARROLLO ESTUDIANTIL EN LAS ACTIVIDADES QUE SE REALICEN EN EL MARCO DE LOS PROCESOS DE SELECCIÓN Y ADMISIÓN DEL PROGRAMA TALENTO MAGDALENA. 11. APOYAR LA DIRECCIÓN DE DESARROLLO ESTUDIANTIL EN EL SEGUIMIENTO ACTIVO DE LOS PLANES DE ACOMPAÑAMIENTO Y SEGUIMIENTO EDUCATIVO, PSICOLÓGICO, ECONÓMICO, ACADÉMICO DEL PROGRAMA TALENTO MAGDALENA. 12. APOYAR LA DIRECCIÓN DE DESARROLLO ESTUDIANTIL EN LA SISTEMATIZACIÓN DE LAS ESTRATEGIAS IMPLEMENTADAS EN EL SISTEMA DEL PROGRAMA TALENTO MAGDALENA. 13. ASISTIR A LAS REUNIONES DE PLANEACIÓN, SEGUIMIENTO Y EVALUACIÓN CONVOCADAS POR EL DIRECTOR(A) DE DESARROLLO ESTUDIANTIL, PREVIO ACUERDO CON EL SUPERVISOR (A) DE LA PRESENTE ORDEN.14. ELABORAR INFORMES SEMESTRALES DE LOS AVANCES DEL PROGRAMA TALENTO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</si>
  <si>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CO1.REQ.5601722</t>
  </si>
  <si>
    <t>OPSP-VAD-0113-2024</t>
  </si>
  <si>
    <t>https://community.secop.gov.co/Public/Tendering/OpportunityDetail/Index?noticeUID=CO1.NTC.5493294</t>
  </si>
  <si>
    <t>CO1.REQ.5600942</t>
  </si>
  <si>
    <t>OAG-VAD-0112-2024</t>
  </si>
  <si>
    <t>https://community.secop.gov.co/Public/Tendering/OpportunityDetail/Index?noticeUID=CO1.NTC.5493109</t>
  </si>
  <si>
    <t>LA PRESENTE ORDEN TIENE POR OBJETO: 1. APOYAR AL GRUPO INTERNO DE SERVICIOS GENERALES EN LA PLANIFICACIÓN Y CCORDINACIÓN DE LOS MANTENIMIENTOS DE LOS DIFERENTES EQUIPOS Y ELEMENTOS QUE ESTÁN A CARGO DE LA DEPENDENCIA, CONJUNTAMENTE CON EL ADMINISTRADOR DE LA PLATAFORMA AMSI Y DE AM. 2. APOYAR AL GRUPO INTERNO DE SERVICIOS GENERALES EN LA RECEPCIÓN Y VERIFICACIÓN DE LA DOCUMENTACIÓN QUE SE REQUIERE EN CADA CONTRATO Y ORDEN DE SERVICIOS DE MANTENIMIENTO QUE DEBA SER SUPERVISADA POR EL RESPONSABLE DE GRUPO. 3. APOYAR AL GRUPO INTERNO DE SERVICIOS GENERALES EN LA REALIZACIÓN DE INFORMES PERIÓDICOS DE LAS EJECUCIONES DE LOS DIFERENTES CONTRATOS Y ÓRDENES DE SERVICIOS. 4. APOYAR AL GRUPO INTERNO DE SERVICIOS GENERALES EN EL RECIBO DE FACTURAS EMITIDAS POR EL COBRO DE LOS SERVICIOS DE LOS DIFERENTES CONTRATISTAS EXTERNOS Y APOYAR EN LA VERIFICACIÓN QUE SE COBRE EL SERVICIO QUE REALMENTE SE REALIZÓ. 5. APOYAR AL GRUPO INTERNO DE SERVICIOS GENERALES EN LOS SEGUIMIENTOS DE LOS PROYECTOS DEL PLAN DE ACCIÓN Y DEMÁS PROCEDIMIENTOS DE LA GESTIÓN ADMINISTRATIVA REFERENTES AL SISTEMA INTEGRADO DE CALIDAD, ASÍ COMO LA DOCUMENTACIÓN DE LAS ACCIONES DE MEJORA, PREVENTIVAS Y CORRECTIVAS.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</si>
  <si>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CO1.REQ.5600778</t>
  </si>
  <si>
    <t>OPSP-VAD-0111-2024</t>
  </si>
  <si>
    <t>https://community.secop.gov.co/Public/Tendering/OpportunityDetail/Index?noticeUID=CO1.NTC.5492468</t>
  </si>
  <si>
    <t>LA PRESENTE ORDEN TIENE POR OBJETO: 1. APOYAR EN EL LEVANTAMIENTO DE INFORMACIÓN Y ELABORACIÓN DE REQUERIMIENTOS Y TÉRMINOS DE REFERENCIA PARA EL DESARROLLO DE NUEVAS FUNCIONALIDADES DE SISTEMA DE INFORMACIÓN DE RECURSOS EDUCATIVOS. 2. APOYAR EN EL DISEÑO, DESARROLLO, IMPLEMENTACIÓN DE LOS CAMBIOS REQUERIDOS DEL SISTEMA DE INFORMACIÓN, UTILIZANDO TECNOLOGÍAS .NET, JAVASCRIPT, ANGULAR, VALIÉNDOSE DE PATRONES DE DISEÑO QUE PERMITAN LA AUTOMATIZACIÓN Y OPTIMIZACIÓN DE PROCESOS. 3. APOYAR EN LA ELABORACIÓN DE REPORTES ESTADÍSTICOS E INDICADORES PARA LOS PROCESOS DE RECURSOS EDUCATIVOS Y ADMINISTRACIÓN DE LABORATORIOS. 4. BRINDAR SOPORTE EN LOS PROBLEMAS COMUNES QUE SE PRESENTAN CON LOS USUARIOS DEL SISTEMA DE INFORMACIÓN; DIAGNOSTICANDO, SOLUCIONADO Y DANDO RESPUESTA EN EL MENOR TIEMPO POSIBLE A LOS USUARIOS RELACIONADOS. 5. REALIZAR EL MANTENIMIENTO Y ACTUALIZACIÓN DEL SISTEMA DE INFORMACIÓN DE RECURSOS EDUCATIVOS EN TÉRMINOS DE SOLUCIÓN DE BUGS, ADECUACIONES O CAMBIOS EN PROCESOS EN RELACIÓN CON OTROS SISTEMAS DE INFORMACIÓN. 6. REALIZAR CAPACITACIONES A USUARIOS FINALES DEL SIARE SOBRE FUNCIONALIDADES Y PROCESOS DEL SISTEMA DE INFORMACIÓN. 7. APOYAR EN LA PROGRAMACIÓN, PREPARACIÓN Y ASIGNACIÓN ACADÉMICA Y POSTERIOR PRESENTACIÓN DE INFORMES DE DICHO PROCESO A TRAVÉS DE LAS INTERFACES Y SOLUCIONES ENTRE LOS DIFERENTES SISTEMAS DE INFORMACIÓN. 8. ASESORAR EN LAS ACTIVIDADES DE PLANIFICACIÓN DEL PROCESO DE GESTIÓN DE RECURSOS EDUCATIVOS.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</si>
  <si>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CO1.REQ.5600703</t>
  </si>
  <si>
    <t>OPSP-VAD-0110-2024</t>
  </si>
  <si>
    <t>https://community.secop.gov.co/Public/Tendering/OpportunityDetail/Index?noticeUID=CO1.NTC.5492501</t>
  </si>
  <si>
    <t>LA PRESENTE ORDEN TIENE POR OBJETO: 1. APOYAR EN LA ATENCIÓN AL PÚBLICO EN GENERAL QUE REQUIERAN EL SERVICIO DE LA DEPENDENCIA (CORREO, WHATSAPP, CELULAR INSTITUCIONAL Y EXTENSIONES TELEFÓNICAS). 2. APOYAR EN LA RECEPCIÓN, REVISIÓN, VERIFICACIÓN, CONFIRMACIÓN Y APROBACIÓN DE SOLICITUDES DE CRÉDITO CORTO PLAZO. 3. APOYAR EN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LA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MODALIDADES. 14. REALIZAR ACOMPAÑAMIENTO A LOS EVENTOS INSTITUCIONALES EN LOS QUE SE REQUIERA FINANCIAMIENTO EN LA ADQUISICIÓN DE SERVICIOS O PRODUCTOS COMO: FERIA DEL LIBRO, FERIA ARTESANAL, FERIA AGRÍCOLA, FERIA DE POSTGRADOS. 15. APOYAR EN LA ACTUALIZACIÓN, GENERACIÓN Y ENVÍO DE RECIBOS DE PAGO DE ABONOS A DEUDA POR CONCEPTO DE DIPLOMADO, HOMOLOGACIONES, CRÉDITOS ACADÉMICOS PARA ESTUDIANTES NO REGULARES Y CRÉDITO A CORTO PLAZO ADEMÁS DE LOS ABONOS DE LOS ESTUDIANTES QUE HACEN PARTE DE LOS DIFERENTES CONVENIOS QUE TIENE LA UNIVERSIDAD (INFOTEP – SENA). 16. APOYAR EN LA ELABORACIÓN DE FACTURAS POR CONCEPTO DE LOS DIFERENTES CONCEPTOS DE VENTA DE SERVICIO COMO: LABORATORIO DE BIOLOGÍA MOLECULAR, AUTENTICACIONES, INSCRIPCIONES, READMISIÓN, EXCEDENTE DE DERECHO A GRADO, CURSOS DE IDIOMAS, HOMOLOGACIONES, CRÉDITOS VALIDADOS, RECONOCIMIENTO DE SABERES, EXONERACIÓN DE DERECHO A GRADO, VENTAS DE LIBROS (EDITORIAL UNIMAGDALENA), CRUCE DE CUENTAS CON LA EMPRESA ESSMAR POR EL SERVICIO DE ACUEDUCTO DE LAS DIFERENTES SEDES DE LA UNIVERSIDAD, CONTRATOS DE ARRENDAMIENTO QUE MANEJA LA UNIVERSIDAD CON LAS CAFETERÍAS, LA CABINA DEL BANCO OCCIDENTE Y LAS MÁQUINAS DISPENSADORAS DE SNACKS. 17. APOYAR EN LA GENERACIÓN DE FACTURA POR CONCEPTO DE VENTA DE INSUMOS DE LA CLÍNICA ODONTOLÓGICA. 18. APOYAR EN GENERACIÓN DE CUENTAS DE COBRO PARA ESTUDIANTES QUE PERTENECEN A LOS DIFERENTES CONVENIOS QUE TIENE SUSCRITO LA UNIVERSIDAD CON LAS ALCALDÍAS Y GOBERNACIONES DEL DEPARTAMENTO DEL MAGDALENA. 19. APOYAR EN LA GENERACIÓN DE INFORME DE PÓLIZAS DE CRÉDITOS PARA ALLIANZ EN LAS DIFERENTES MODALIDADES DE ESTUDIO EN LOS PERIODOS ACADÉMICOS. 20.A POYAR EN LA GENERACIÓN DE FACTURAS PARA RECAUDO DE LA DEVOLUCIÓN DE IVA A FAVOR DE LA UNIVERSIDAD EN LOS DIFERENTES BIMESTRES. 22. APOYAR EN LA RECEPCIÓN Y ENVÍO DE TÍTULOS VALORES PARA LOS ESTUDIANTES QUE REALIZAN FINANCIACIÓN POR HOMOLOGACIONES, CRÉDITOS ACADÉMICOS RECONOCIDOS, ESTUDIANTES NO REGULARES Y DIPLOMADOS, ADEMÁS DE LAS FACTURAS EMITIDAS A LA GOBERNACIÓN DEL MAGDALENA Y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</si>
  <si>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CO1.REQ.5600231</t>
  </si>
  <si>
    <t>OAG-VAD-0109-2024</t>
  </si>
  <si>
    <t>https://community.secop.gov.co/Public/Tendering/OpportunityDetail/Index?noticeUID=CO1.NTC.5485538</t>
  </si>
  <si>
    <t>LA PRESENTE ORDEN TIENE POR OBJETO: 1. APOYAR EN EL DESARROLLO DE COMPONENTES SOFTWARE EN TECNOLOGÍAS NETCORE, JAVASCRIPT, ANGULAR, HACIENDO USO DE PATRONES DE DISEÑO. 2. APOYAR EN PROCESOS DE AUTOMATIZACIÓN DE PRUEBAS 3. APOYAR EN LA IMPLEMENTACIÓN DE PRINCIPIOS Y PATRONES DE PRUEBAS 4. ASESORAR AL DIRECTOR DEL CENTRO EN EL DISEÑO DE ESTRUCTURAS DE COMUNICACIÓN ENTRE SISTEMAS DE INFORMACIÓN 5. APOYAR EN EL PROCESO DE REALIZACIÓN DE PRUEBAS DE CONCURRENCIAS 6. INCORPORAR ELEMENTOS DE DISEÑOS EXISTENTES EN LOS PRODUCTOS TECNÓLOGICOS.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</si>
  <si>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CO1.REQ.5593621</t>
  </si>
  <si>
    <t>OPSP-VAD-0108-2024</t>
  </si>
  <si>
    <t>https://community.secop.gov.co/Public/Tendering/OpportunityDetail/Index?noticeUID=CO1.NTC.5485508</t>
  </si>
  <si>
    <t>LA PRESENTE ORDEN TIENE POR OBJETO: 1. APOYAR CON LA ACTUALIZACIÓN Y REVISIÓN DE LOS DOCUMENTOS DEL PROCESO DE GESTIÓN ACADÉMICA (FORMATOS, GUÍAS, INSTRUCTIVOS Y PROCEDIMIENTOS EN EL SISTEMA COGUI) 2.- APOYAR EN EL PROCESO DE REVISIÓN, SEGUIMIENTO Y CONSOLIDACIÓN DEL PLAN DE TRABAJO DOCENTE - PTD- PLANTA Y OCASIONALES DE UNIMAGDALENA. 3- APOYAR EN EL PROCESO DE REVISIÓN, SEGUIMIENTO Y CONSOLIDACIÓN DE INFORMACIÓN PARA EL TRÁMITE DE PAGO DE LA BONIFICACIÓN NO CONSTITUTIVA DE SALARIO A FUNCIONARIOS ADMINISTRATIVOS Y DOCENTES DE PLANTA DE UNIMAGDALENA, POR LAS ACTIVIDADES ACADÉMICAS DESARROLLADAS EN LA MODALIDAD DE CÁTEDRA 4- APOYAR EN LA ELABORACIÓN DE ACTOS ADMINISTRATIVOS RELACIONADOS CON LA VINCULACIÓN DE PROFESORES POR HORA CÁTEDRA.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</si>
  <si>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CO1.REQ.5593392</t>
  </si>
  <si>
    <t>OPSP-VAD-0107-2024</t>
  </si>
  <si>
    <t>https://community.secop.gov.co/Public/Tendering/OpportunityDetail/Index?noticeUID=CO1.NTC.5484663</t>
  </si>
  <si>
    <t>LA PRESENTE ORDEN TIENE POR OBJETO: 1. PRESTAR ASESORÍA, EMITIR LOS CONCEPTOS Y RESOLVER LAS CONSULTAS DE TIPO JURÍDICO EN TODAS LAS ÁREAS DEL DERECHO QUE LE SEAN SOLICITADOS 2.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REPRESENTAR A LA UNIVERSIDAD DEL MAGDALENA COMO PARTE CIVIL EN LAS ACTUACIONES PENALES QUE SE ADELANTEN EN LA FISCALÍA GENERAL DE LA NACIÓN Y EN LOS JUZGADOS PENALES QUE ASÍ LO REQUIERAN. 5. RESOLVER LAS PETICIONES QUE SE LE HAGAN A LA UNIVERSIDAD DEL MAGDALENA DENTRO DE LOS PLAZOS Y/O TÉRMINOS ESTABLECIDOS EN LA LEY, QUE LE SEAN TRASLADADAS. 6. ELABORAR MINUTAS PARA CONTRATOS, CONVENIOS, PROCESOS DE CONVOCATORIAS Y DEMÁS ACTOS ADMINISTRATIVOS QUE REQUIERA LA UNIVERSIDAD DEL MAGDALENA Y QUE SEAN SOLICITADOS. 7. HACER SEGUIMIENTO A LOS DERECHOS DE PETICIÓN QUE DEBEN SER RESUELTOS POR OTRAS DEPENDENCIAS CUANDO ESTOS LE SEAN ASIGNADOS. 8. APOYAR Y ASESORAR AL GRUPO DE ATENCIÓN DE CASOS DE VIOLENCIA DE GÉNERO EN EL MARCO DE LO ESTABLECIDO EN EL PROTOCOLO PARA LA ATENCIÓN DE CASOS DE VIOLENCIA SEXUAL Y VIOLENCIA DE GÉNERO (ACUERDO SUPERIOR 010 DE 2019). 9. PRESTAR ASESORÍA Y ACOMPAÑAMIENTO JURÍDICO A LAS VÍCTIMAS DE CUALQUIER FORMA DE VIOLENCIA SEXUAL O DE GÉNERO QUE REPORTEN LOS CASOS ANTE LA UNIVERSIDAD DEL MAGDALENA. 10. PRESTAR ASESORÍA JURÍDICA A LAS FACULTADES ACADÉMICAS EN EL MARCO DE LOS PROCESOS DISCIPLINARIOS INICIADOS POR CONDUCTAS RELACIONADAS CON CUALQUIER TIPO DE VIOLENCIA SEXUAL O DE GÉNERO.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</si>
  <si>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CO1.REQ.5593459</t>
  </si>
  <si>
    <t>OPSP-VAD-0106-2024</t>
  </si>
  <si>
    <t>https://community.secop.gov.co/Public/Tendering/OpportunityDetail/Index?noticeUID=CO1.NTC.5484881</t>
  </si>
  <si>
    <t>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3. RESOLVER LAS PETICIONES QUE LE DENTRO DE LOS PLAZOS Y/O TÉRMINOS ESTABLECIDOS EN LA LEY QUE LE SEAN ASIGNADAS. 4. HACER SEGUIMIENTO A LOS DERECHOS DE PETICIÓN QUE DEBEN SER RESUELTOS POR OTRAS DEPENDENCIAS CUANDO ESTOS LE SEAN ASIGNADOS. 5. ELABORAR MINUTAS PARA CONTRATOS, CONVENIOS, PROCESOS DE CONVOCATORIAS Y DEMÁS ACTOS ADMINISTRATIVOS QUE REQUIERA LA UNIVERSIDAD DEL MAGDALENA QUE LE SEAN SOLICITADOS. 6. PARTICIPAR EN LOS COMITÉ JURÍDICOS, CASOS JUDICIALES, CONCILIACIONES PREJUDICIALES, ACCIONES DE REPETICIÓN Y LLAMADOS EN GARANTÍAS, CUANDO EL JEFE DE LA OFICINA ASESORA JURÍDICA LE REQUIERA. 7. PROYECTAR ACUERDOS SUPERIORES, ACUERDOS ACADÉMICOS Y DEMÁS ACTOS ADMINISTRATIVOS QUE LE SEAN ASIGNADOS.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</si>
  <si>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CO1.REQ.5593423</t>
  </si>
  <si>
    <t>OPSP-VAD-0105-2024</t>
  </si>
  <si>
    <t>https://community.secop.gov.co/Public/Tendering/OpportunityDetail/Index?noticeUID=CO1.NTC.5485043</t>
  </si>
  <si>
    <t>LA PRESENTE ORDEN TIENE POR OBJETO: 1. APOYAR LA VALIDACIÓN Y APROBACIÓN DE LA INFORMACIÓN DE LAS HOJAS DE VIDA CARGADAS EN LA PLATAFORMA SIGEP (SISTEMA DE INFORMACIÓN Y GESTIÓN DEL EMPLEO PÚBLICO) DE LAS PERSONAS QUE SE VAN A CONTRATAR POR ORDEN DE PRESTACIÓN DE SERVICIOS PROFESIONALES Y DE APOYO A LA GESTIÓN. 2. APOYAR CON EL CARGUE DE LOS CONTRATOS, MODIFICACIONES Y LIQUIDACIONES DE LAS ORDENES DE PRESTACIÓN DE SERVICIOS PROFESIONALES Y APOYO EN LA GESTIÓN EN LA PLATAFORMA SIGEP EN LOS PLAZOS ESTABLECIDOS POR PARTE DEL DEPARTAMENTO ADMINISTRATIVO DE LA FUNCIÓN PÚBLICA. 3. APOYAR EN EL CARGUE Y ACTUALIZACIÓN DE LA INFORMACIÓN PRECONTRACTUAL, CONTRACTUAL Y POSTCONTRACTUAL DE LAS ÓRDENES DE SERVICIOS PROFESIONALES Y DE APOYO A LA GESTIÓN QUE SUSCRIBA LA VICERRECTORÍA ADMINISTRATIVA Y LA DIRECCIÓN ADMINISTRATIVA EN LA PLATAFORMA SIA OBSERVA DE LA AUDITORA GENERAL DE LA REPÚBLICA. 4. APOYAR EL CARGUE DE INFORMACIÓN PRECONTRACTUAL, CONTRACTUAL Y POSTCONTRACTUAL A LA PLATAFORMA DEL SECOP II DE TODOS LOS PROCESOS DE CONTRATACIÓN QUE ADELANTE LA UNIVERSIDAD A TRAVÉS DE LA VICERRECTORÍA ADMINISTRATIVA Y LA DIRECCIÓN ADMINISTRATIVA. 5. APOYAR CON LA REVISIÓN EN LA PLATAFORMA DEL GEDOCO DE LOS DOCUMENTOS NECESARIOS PARA LA LIQUIDACIÓN DE HONORARIOS DE ÓRDENES DE SERVICIOS PROFESIONALES Y DE APOYO A LA GESTIÓN DE LA VICERRECTORÍA Y/O DIRECCIÓN ADMINISTRATIVA. 6. EMITIR CONCEPTOS Y RESOLVER CONSULTAS QUE EN LAS MATERIAS RELACIONADAS CON EL DERECHO LABORAL Y/O ADMINISTRATIVO, ESPECIALMENTE EN EL ÁREA PENSIONAL. 7. RESOLVER LAS PETICIONES QUE SE LE HAGAN A LA UNIVERSIDAD DEL MAGDALENA DENTRO DE LOS PLAZOS Y/O TÉRMINOS ESTABLECIDOS EN LA LEY, QUE LE SEAN TRASLADADAS. 8. APOYAR EN LA REVISIÓN DE LA INFORMACIÓN CONTRACTUAL CARGADA EN LAS PLATAFORMAS DEL SIA OBSERVA-AUDITORIA, SIGEPII Y SECOP II.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</si>
  <si>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CO1.REQ.5593093</t>
  </si>
  <si>
    <t>OPSP-VAD-0104-2024</t>
  </si>
  <si>
    <t>https://community.secop.gov.co/Public/Tendering/OpportunityDetail/Index?noticeUID=CO1.NTC.5485006</t>
  </si>
  <si>
    <t>LA PRESENTE ORDEN TIENE POR OBJETO: 1. APOYAR EL PROCESO DE ARCHIVO DE LAS DECLARACIONES Y SOPORTES DE CONTRIBUYENTES, Y LOS AGENTES OBLIGADOS A RETENER O EXIGIR EL PAGO DEL TRIBUTO. 2. APOYAR LA ENTREGA DESDE EL ARCHIVO DE LA INFORMACIÓN DE LAS ENTIDADES PARA INICIAR EL PROCESO DE VERIFICACION DE PRESENTACION DE DECLARACIONES Y PAGOS DE LAS ESTAMPILLAS DEPARTAMENTALES, ADEMÁS DE, ELABORAR EL EXPEDIENTE CON LAS NORMAS REQUERIDAS PARA TAL FIN. 3. APOYAR EL PROCESO PARA VERIFICAR LAS DECLARACIONES DE RECAUDOS Y LIQUIDACIÓN DE LAS ENTIDADES, ASÍ COMO LOS PAGOS REALIZADOS POR LOS CONTRIBUYENTES Y LA RELACIÓN DE CONTRATOS SUSCRITOS ANTES DE SER ARCHIVADOS EN CADA EXPEDIENTE O CARPETA 4. APOYAR EL PROCESO DE CLASIFICACIÓN Y ARCHIVO DE LA INFORMACIÓN PROVISTA POR LA ENTIDAD VS LA INFORMACIÓN REMITIDA POR LA CONTRALORÍA DEPARTAMENTAL, DISTRITAL Y NACIONAL. 5. APOYAR EL PROCESO DE VERIFICACIÓN DE LA INFORMACIÓN DEL AVANCE DE LA AUDITORIA REALIZADA POR EL SUJET ACTIVO DEL CONVENIO 005 DE 2017, EN ESE CASO, GOBERNACIÓN DEL MAGDALENA, CONTRA LOS ARCHIVOS QUE REPOSAN EN LA OFICINA DE ESTAMPILLA. 6 . APOYAR EL PROCESO DE CLASIFICACIÓN DE EXPEDIENTES O CARPETAS PARA REMITIRLOS A CADA FACILITADOR EN EL PROCESO DE AUDITORIA. 7. APOYAR LOS PROCESOS PARA DESARROLLAR ACCIONES ENCAMINADAS AL PLAN DE MEJORAMIENTO DEL ARCHIVO DE INFORMACIÓN DE LAS DIFERENTES ESTAMPILLAS AUDITADAS. 8. APOYAR EN LA ELABORACIÓN Y EMISIÓN DE INFORME PARA SABER A QUIEN SE LE HA REMITIDO EXPEDIENTES O CARPETAS PARA EL PROCESO DE AUDITORIA PERIODICAMENTE. 9. APOYAR EL REGISTRO DE LA BITÁCORA DE CADA EXPEDIENTE EN LA REMISIÓN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</si>
  <si>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CO1.REQ.5592587</t>
  </si>
  <si>
    <t>OPSP-VAD-0103-2024</t>
  </si>
  <si>
    <t>https://community.secop.gov.co/Public/Tendering/OpportunityDetail/Index?noticeUID=CO1.NTC.5484610</t>
  </si>
  <si>
    <t>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</si>
  <si>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CO1.REQ.5592848</t>
  </si>
  <si>
    <t>OPSP-VAD-0102-2024</t>
  </si>
  <si>
    <t>https://community.secop.gov.co/Public/Tendering/OpportunityDetail/Index?noticeUID=CO1.NTC.5484386</t>
  </si>
  <si>
    <t>LA PRESENTE ORDEN TIENE POR OBJETO: 1. APOYAR EN LA ATENCIÓN BÁSICA, OPORTUNA Y ADECUADA EN CONSULTA COMO AUXILIAR DE ENFERMERÍA A LOS MIEMBROS DE COMUNIDAD UNIVERSITARIA QUE LO SOLICITEN. 2. EJECUTAR ACTIVIDADES DE PROMOCIÓN Y FOMENTO DE LA SALUD A LOS MIEMBROS DE LA COMUNIDAD UNIVERSITARIA. 3. APOYAR EN LOS PROCEDIMIENTOS DE ATENCIÓN QUE SE REQUIERA. 4. APOYAR AL SUPERVISOR EN LA ACTUALIZACIÓN DEL INVENTARIO DE LOS EQUIPOS E INSUMOS DE SALUD Y GARANTIZAR EL BUEN USO DE LOS MISMOS. 5. APOYAR EN ACTIVIDADES DE PROMOCIÓN Y MANTENIMIENTO DE SALUD AL INTERIOR DE LA COMUNIDAD UNIVERSITARIA. 6. DILIGENCIAR OPORTUNAMENTE LOS FORMATOS DEL PROCESO "BIENESTAR UNIVERSITARIO" EN EL SISTEMA DE GESTIÓN DE CALIDAD. 7.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</si>
  <si>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CO1.REQ.5592734</t>
  </si>
  <si>
    <t>OAG-VAD-0101-2024</t>
  </si>
  <si>
    <t>https://community.secop.gov.co/Public/Tendering/OpportunityDetail/Index?noticeUID=CO1.NTC.5484313</t>
  </si>
  <si>
    <t>LA PRESENTE ORDEN TIENE POR OBJETO: 1. APOYAR EN LA RECEPCIÓN, VERIFICACIÓN Y REVISIÓN DE DOCUMENTOS PRECONTRACTUALES QUE SE REQUIEREN EN CADA CONTRATO Y ORDEN DE SERVICIOS DE MANTENIMIENTO PARA EL GRUPO INTERNO DE SERVICIOS GENERALES. 2. APOYAR EN LA EJECUCIÓN Y SEGUIMIENTO DE PLANES Y PROYECTOS A CARGO DEL GRUPO INTERNO DE SERVICIOS GENERALES. 3. APOYAR EN EL SEGUIMIENTO Y EVALUACIÓN A LAS ACTIVIDADES DESARROLLADAS POR EL GRUPO INTERNO DE SERVICIOS GENERALES. 4. APOYAR EN LA SUPERVISIÓN TÉCNICA Y FINANCIERA DE CONTRATOS A CARGO DEL RESPONSABLE DEL GRUPO INTERNO DE SERVICIOS GENERALES. 5. APOYAR EN LA ELABORACIÓN Y PREPARACIÓN DE INFORMES SOBRE LAS ACTIVIDADES Y GESTIÓN DEL GRUPO INTERNO DE SERVICIOS GENERALES. 6. APOYAR AL GRUPO INTERNO DE SERVICIOS GENERALES EN LA PLANIFICACIÓN Y COORDINACIÓN DE LOS MANTENIMIENTOS DE LOS DIFERENTES EQUIPOS Y ELEMENTOS QUE ESTÁN A CARGO DE LA DEPENDENCIA JUNTAMENTE CON EL ADMINISTRADOR DE LA PLATAFORMA AMSI Y DE AM. 7. APOYAR EN LA REALIZACIÓN DE INFORMES PERIÓDICOS DE LAS EJECUCIONES DE LOS DIFERENTES CONTRATOS Y ÓRDENES DE SERVICIOS. 8. APOYAR AL GRUPO INTERNO DE SERVICIOS GENERALES EN LA RECEPCIÓN DE FACTURAS EMITIDAS POR EL COBRO DE LOS SERVICIOS DE LOS DIFERENTES CONTRATISTAS EXTERNOS Y APOYAR EN LA VERIFICACIÓN QUE EL SERVICIO COBRADO SEA EL QUE REALMENTE SE RECIBIÓ.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</si>
  <si>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CO1.REQ.5592427</t>
  </si>
  <si>
    <t>OPSP-VAD-0100-2024</t>
  </si>
  <si>
    <t>https://community.secop.gov.co/Public/Tendering/OpportunityDetail/Index?noticeUID=CO1.NTC.5485346</t>
  </si>
  <si>
    <t>CO1.REQ.5593498</t>
  </si>
  <si>
    <t>OAG-VAD-0099-2024</t>
  </si>
  <si>
    <t>https://community.secop.gov.co/Public/Tendering/OpportunityDetail/Index?noticeUID=CO1.NTC.5485309</t>
  </si>
  <si>
    <t>CO1.REQ.5593179</t>
  </si>
  <si>
    <t>OAG-VAD-0098-2024</t>
  </si>
  <si>
    <t>https://community.secop.gov.co/Public/Tendering/OpportunityDetail/Index?noticeUID=CO1.NTC.5484654</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</si>
  <si>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</si>
  <si>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CO1.REQ.5593329</t>
  </si>
  <si>
    <t>OAG-VAD-0097-2024</t>
  </si>
  <si>
    <t>https://community.secop.gov.co/Public/Tendering/OpportunityDetail/Index?noticeUID=CO1.NTC.5485030</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</si>
  <si>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14. APOYAR LAS LABORES INVESTIGATIVAS DESARROLLADAS EN EL LABORATORIO ASIGNADO.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</si>
  <si>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CO1.REQ.5593056</t>
  </si>
  <si>
    <t>OAG-VAD-0096-2024</t>
  </si>
  <si>
    <t>https://community.secop.gov.co/Public/Tendering/OpportunityDetail/Index?noticeUID=CO1.NTC.5484558</t>
  </si>
  <si>
    <t>LA PRESENTE ORDEN TIENE POR OBJETO: 1. ASESORAR A LA VICERRECTORÍA ADMINISTRATIVA EN LA ESTRUCTURACIÓN DE PROCESOS DE SELECCIÓN CONTRACTUAL CONFORME A LAS CUANTÍA Y MODALIDAD DE SELECCIÓN APLICABLE. 2. REALIZAR ORIENTACIÓN LEGAL EN MATERIA CONTRACTUAL A LAS DEPENDENCIAS ADSCRITAS A LA VICERRECTORÍA DE CONFORMIDAD CON EL ESTATUTO INTERNO DE CONTRATACIÓN Y DEMÁS NORMAS CONCORDANTES EN LA MATERIA. 3. APOYAR AL GRUPO INTERNO DE CONTRATACIÓN EN LA PROYECCIÓN DE RESPUESTA DE PETICIONES QUE SE LE HICIEREN DENTRO DE LOS PLAZOS Y/O TÉRMINOS ESTABLECIDOS EN LA LEY, Y QUE LE HAYAN SIDO TRASLADADAS POR PARTE DE LA VICERRECTORÍA ADMINISTRATIVA. 4. PROYECTAR ACTOS ADMINISTRATIVOS RELACIONADOS CON ACTIVIDADES CONTRACTUALES O ADMINISTRATIVAS PARA LA VICERRECTORÍA ADMINISTRATIVA. 5. APOYAR EL PROCESO DE SEGUIMIENTO A PROCESOS CONTRACTUALES QUE ADELANTA LA VICERRECTORÍA ADMINISTRATIVA. 6. APOYAR EL DESARROLLO DE LOS PROCESOS ADMINISTRATIVOS SANCIONATORIOS QUE ADELANTE LA VICERRECTORÍA CONTRA LOS CONTRATISTAS Y/O PROVEEDORES.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</si>
  <si>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CO1.REQ.5592399</t>
  </si>
  <si>
    <t>OPSP-VAD-0095-2024</t>
  </si>
  <si>
    <t>https://community.secop.gov.co/Public/Tendering/OpportunityDetail/Index?noticeUID=CO1.NTC.5484254</t>
  </si>
  <si>
    <t>LA PRESENTE ORDEN TIENE POR OBJETO: 1. APOYAR LA EJECUCIÓN DE LOS PLANES, PROGRAMAS Y PROYECTOS RELACIONADOS CON LA SOSTENIBILIDAD. 2. PRESENTAR INFORMES INTERNOS DE LAS ACTIVIDADES DESARROLLADAS ASOCIADAS A LOS PROGRAMAS AMBIENTALES. 3. APOYAR EN LA IDENTIFICACIÓN, EVALUACIÓN Y LEVANTAMIENTO DE LOS PROGRAMAS DE INTERVENCIÓN FRENTE AL CUMPLIMIENTO DE LOS REQUISITOS LEGALES AMBIENTALES. 4. APOYAR EL CUMPLIMIENTO DE LOS CONTROLES OPERACIONALES FRENTE A LOS IMPACTOS AMBIENTALES SIGNIFICATIVOS QUE SE IDENTIFICAN. 5. APOYAR EN EL CÁLCULO Y ANÁLISIS DE LOS INDICADORES DE GESTIÓN  A PARTIR DE LA RECOLECCIÓN DE INFORMACIÓN INTERNA DISPONIBLE, ASÍ COMO LOS RELACIONADOS EN LA NORMATIVA AMBIENTAL. 6. APOYAR EN LA ACTUALIZACIÓN DE LA INFORMACIÓN QUE SERÁ OBJETO DE REPORTE A LAS AUTORIDADES COMPETENTES Y/O POR DISPOSICIÓN LEGAL.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</si>
  <si>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CO1.REQ.5592818</t>
  </si>
  <si>
    <t>OPSP-VAD-0094-2024</t>
  </si>
  <si>
    <t>https://community.secop.gov.co/Public/Tendering/OpportunityDetail/Index?noticeUID=CO1.NTC.5484343</t>
  </si>
  <si>
    <t>LA PRESENTE ORDEN TIENE POR OBJETO: 1. APOYAR LA SUPERVISIÓN DEL SERVICIO INTEGRAL DE ASEO, CAFETERÍA Y SERVICIOS GENERALES PARA LA UNIVERSIDAD Y SUS SEDES ALTERNAS. 2. REALIZAR RECOMENDACIONES EN CUANTO A SEGURIDAD Y SALUD EN EL TRABAJO EN EL MARCO DEL SERVICIO INTEGRAL DE ASEO, CAFETERÍA Y SERVICIOS GENERALES. 3. APOYAR CON LA VERIFICACIÓN DE LAS ACTIVIDADES QUE EJECUTA EL PERSONAL EN EL MARCO DE LA PRESTACIÓN DEL SERVICIO INTEGRAL DE ASEO, CAFETERÍA Y SERVICIOS GENERALES. 4. APOYAR LA VERIFICACIÓN DE CONDICIONES DE ORDEN Y LIMPIEZA DE LOS DIFERENTES ESPACIOS DE LA UNIVERSIDAD. 5. APOYAR LA ATENCIÓN OPORTUNA A SOLICITUDES POR PARTE DE DEPENDENCIAS O FUNCIONARIOS EN CUANTO A TRASLADOS U ORGANIZACIÓN DE ESPACIOS. 6. APOYAR LA INSPECCIÓN DE EQUIPOS, HERRAMIENTAS Y ELEMENTOS DE PROTECCIÓN PERSONAL CON EL FIN DE IDENTIFICAR ANOMALÍAS Y SOLICITAR SU RESPECTIVO CAMBIO O MANTENIMIENTO. 7. APOYAR EN LA REALIZACIÓN DE SOLICITUDES A LA EMPRESA EN CUANTO A LAS NECESIDADES (HERRAMIENTAS, EQUIPOS, EPP/ BIOSEGURIDAD) QUE SE REQUIERAN PARA LA PRESTACIÓN DEL SERVICIO INTEGRAL DE ASEO, CAFETERÍA Y SERVICIOS GENERALES. 8. APOYAR CON ENTREGA DE FORMATOS DE CONTROL DE ACTIVIDADES SEMANAL.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</si>
  <si>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CO1.REQ.5592357</t>
  </si>
  <si>
    <t>OAG-VAD-0093-2024</t>
  </si>
  <si>
    <t>https://community.secop.gov.co/Public/Tendering/OpportunityDetail/Index?noticeUID=CO1.NTC.5483697</t>
  </si>
  <si>
    <t>LA PRESENTE ORDEN TIENE POR OBJETO: 1. APOYAR EN LOS PROCESOS ADMINISTRATIVOS CONTRACTUALES DE LA DIRECCIÓN ADMINISTRATIVA, DE LOS GRUPOS DE TRABAJO ADSCRITOS A ESTA Y DEMÁS DEPENDENCIAS QUE FUNJAN COMO UNIDAD GESTORA. 2. APOYAR EN LA REALIZACIÓN DE LOS TRÁMITES QUE CORRESPONDAN PARA LA LEGALIZACIÓN DE CONTRATOS SUSCRITOS POR EL DIRECTOR ADMINISTRATIVO. 3. APOYAR EN LA REMISIÓN DE LOS CONTRATOS AL SUPERVISOR CORRESPONDIENTE. 4. APOYAR EN LA REVISIÓN Y VERIFICACIÓN DE LOS RECIBIDOS A SATISFACCIÓN Y SOPORTES PRESENTADOS POR LOS SUPERVISORES DE CONTRATOS SUSCRITOS POR EL DIRECTOR ADMINISTRATIVO. 5. APOYAR EL ENVÍO A LA DIRECCIÓN FINANCIERA DE LOS DOCUMENTOS PARA TRÁMITE DE PAGO DE CONTRATOS Y REALIZAR SEGUIMIENTO CORRESPONDIENTE. 6. APOYAR EN LA ORGANIZACIÓN DEL ARCHIVO DE CONTRATOS DE LA DIRECCIÓN ADMINISTRATIVA, SEGÚN LAS NORMAS Y LINEAMIENTOS GENERALES E INSTITUCIONALES. 7. APOYAR Y VERIFICAR EL CARGUE Y ACTUALIZACIÓN DE LA INFORMACIÓN PRECONTRACTUAL, CONTRACTUAL Y POS CONTRACTUAL DE LOS CONTRATOS SUSCRITOS POR EL DIRECTOR ADMINISTRATIVO EN LAS PLATAFORMAS SIA OBSERVA, SECOP II Y DEMÁS PLATAFORMAS Y FORMATOS SEGÚN CORRESPONDA. 8. ELABORAR INFORMES Y APOYAR EN EL CONTROL Y EL SEGUIMIENTO SOBRE LA GESTIÓN CONTRACTUAL DE LA DIRECCIÓN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</si>
  <si>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CO1.REQ.5592434</t>
  </si>
  <si>
    <t>OPSP-VAD-0092-2024</t>
  </si>
  <si>
    <t>https://community.secop.gov.co/Public/Tendering/OpportunityDetail/Index?noticeUID=CO1.NTC.5483811</t>
  </si>
  <si>
    <t>LA PRESENTE ORDEN TIENE POR OBJETO: 1. ASESORAR Y APOYAR LA COORDINACIÓN Y EJECUCIÓN DE PLANES Y PROYECTOS RELACIONADOS CON LA GESTIÓN AMBIENTAL Y SANITARIA. 2. ASESORAR Y APOYAR EN LA CONSTRUCCIÓN DE PROCESOS, PROCEDIMIENTOS Y ACTIVIDADES RELACIONADOS CON LA GESTIÓN AMBIENTAL Y SANITARIA. 3. ASESORAR Y APOYAR EN LA DEFINICIÓN DE LAS ACTIVIDADES DE SEGUIMIENTO, CONTROL Y EVALUACIÓN DE LA GESTIÓN AMBIENTAL Y SANITARIA AL INTERIOR DE LA UNIVERSIDAD, ESPECIALMENTE, EN CUMPLIMIENTO DE LAS NORMAS LEGALES Y REGLAMENTARIAS APLICABLES. 4. ASESORAR Y APOYAR EN LA GESTIÓN ANTE AUTORIDADES AMBIENTALES Y/O DEMÁS AUTORIDADES COMPETENTES RELACIONADAS CON EL COMPONENTE AMBIENTAL, LOS TRÁMITES PERTINENTES PARA LA OBTENCIÓN DE PERMISOS, AUTORIZACIONES, LICENCIAS Y CONCESIONES. 5. APOYAR EN LA PROYECCIÓN DE RESPUESTAS OPORTUNAS, CONFIABLES Y ADECUADAS, DE ACUERDO A LAS NORMAS LEGALES Y REGLAMENTARIAS, A LAS SOLICITUDES, DERECHOS DE PETICIÓN Y DEMÁS REQUERIMIENTOS ADMINISTRATIVOS DE LA GESTIÓN AMBIENTAL Y SANITARIA QUE PRESENTEN, TANTO LOS USUARIOS INTERNOS COMO EXTERNOS. 6. APOYAR EN LA ATENCIÓN A LAS VISITAS QUE PROGRAMEN LAS AUTORIDADES AMBIENTALES A LAS DEPENDENCIAS QUE SEAN OBJETO DE SEGUIMIENTO O SOLICITUD DE PERMISOS AMBIENTALES Y SANITARIOS. 7. APOYAR LA SUPERVISIÓN TÉCNICA Y FINANCIERA DE CONTRATOS A CARGO DEL DIRECTOR ADMINISTRATIVO. 8. ELABORAR Y PREPARAR INFORMES SOBRE LA GESTIÓN AMBIENTAL DE LA INSTITUCIÓN. 9. APOYAR LA ACTUALIZACIÓN DEL DOCUMENTO PLAN DE CONTINGENCIAS PARA EL ALMACENAMIENTO DE HIDROCARBUROS EN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</si>
  <si>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CO1.REQ.5591561</t>
  </si>
  <si>
    <t>OPSP-VAD-0091-2024</t>
  </si>
  <si>
    <t>https://community.secop.gov.co/Public/Tendering/OpportunityDetail/Index?noticeUID=CO1.NTC.5487556</t>
  </si>
  <si>
    <t>LA PRESENTE ORDEN TIENE POR OBJETO: 1. APOYAR AL GRUPO INTERNO DE CONTRATACIÓN EN LA ELABORACIÓN DE LOS INFORMES PERIÓDICOS QUE SE REQUIERAN PARA PUBLICACIÓN EN LA PÁGINA WEB INSTITUCIONAL EN EL MICROSITIO DE “TRANSPARENCIA Y ACCESO A LA INFORMACIÓN PÚBLICA”, ASÍ COMO LOS QUE REQUIERA LA CONTRALORÍA GENERAL DE LA REPUBLICA Y DEL MAGDALENA CON RESPECTO A LAS ORDENES Y/O CONTRATOS QUE SUSCRIBA EL VICERRECTOR ADMINISTRATIVO Y EL DIRECTOR ADMINISTRATIVO. 2. APOYAR AL GRUPO INTERNO DE CONTRATACIÓN EN EL CARGUE DE INFORMACIÓN A LA PLATAFORMA DEL SECOP I Y II DE TODOS LOS PROCESOS DE CONTRATACIÓN QUE ADELANTE LA UNIVERSIDAD A TRAVÉS DE LA VICERRECTORÍA ADMINISTRATIVA Y/O DIRECCIÓN ADMINISTRATIVA. 3. APOYAR AL GRUPO INTERNO DE CONTRATACIÓN EN EL CARGUE Y ACTUALIZACIÓN DE LA INFORMACIÓN DE LAS ORDENES DE SERVICIOS PROFESIONALES Y DE APOYO A LA GESTIÓN QUE SUSCRIBA EL VICERRECTOR ADMINISTRATIVO Y/O DIRECTOR ADMINISTRATIVO EN LA PLATAFORMA SIA OBSERVA DE LA AUDITORIA GENERAL DE LA REPUBLICA. 4. APOYAR EL SEGUIMIENTO A LOS PLANES DE MEJORAMIENTO DE AUDITORÍAS INTERNAS Y EXTERNAS. ASÍ COMO EL PLAN DE INTEGRIDAD Y BUEN GOBIERNO. 5. APOYAR LA GENERACIÓN DE INFORMES DEL ESTADO DE CARGUE DE DOCUMENTOS EN LAS PLATAFORMAS: SIA OBSERVA AUDITORIA, SIGEP I Y II, SECOP I Y II, SIA OBSERVA CONTRALORÍA, POR PARTE DE CADA UNO DE LOS ORDENADORES DEL GASTO DELEGADOS. 6. APOYAR EN LA CAPACITACIÓN Y MESAS DE TRABAJO CON LOS DISTINTOS EQUIPOS Y ORDENADORES DEL GASTO DELEGADOS RESPECTO DE LA GESTIÓN Y CARGUE DE INFORMACIÓN EN LAS PLATAFORMAS: SIA OBSERVA AUDITORIA, SIGEP I Y II, SECOP I Y II, SIA OBSERVA CONTRALORÍA, CHIP, CONTADURÍA GENERAL DE LA NACIÓN Y SIRECI. 7. APOYAR EL PROCESOS DE REVISIÓN INTERNA DE LAS PLATAFORMAS SIA OBSERVA AUDITORIA, SIGEP I Y II, SECOP I Y II, SIA OBSERVA CONTRALORÍA, DEL CARGUE DE LOS CONTRATOS Y MATRIZ DE LEGALIDAD. 8. APOYAR A LOS EQUIPOS DE TRABAJO Y ORDENADORES DEL GASTO DELEGADOS, RESPECTO DE INQUIETUDES O SOLICITUDES SOBRE EL CARGUE DE INFORMACIÓN EN LAS PLATAFORMAS: SIA OBSERVA AUDITORIA, SIGEP I Y II, SECOP I Y II, SIA OBSERVA CONTRALORÍA. 9. APOYAR EN LA CONFIGURACIÓN Y CREACIÓN DE CUENTAS Y CONFORMACIÓN DE EQUIPOS DE TRABAJO EN LA PLATAFORMA DEL SECOP. 10. APOYAR EN LA REVISIÓN Y VERIFICACIÓN DE LA INFORMACIÓN DEL DIRECTORIO FUNCIÓN PÚBLICA SIGEP II. 11.APOYAR EN LA CAPACITACIÓN, CONFORMACIÓN, CARGUE Y PUBLICACIÓN DEL PLAN ANUAL DE ADQUISICIONES – PAA DE ACUERDO A LOS CÓDIGOS UNSPSC QUE CORRESPONDAN. 12. APOYAR EN LA CAPACITACIÓN, REVISIÓN Y CARGUE DEL FORMATO F-20 CONTRALORÍA DEPARTAMENTAL DEL MAGDALENA. 13. APOYAR EL CARGUE DE INFORMACIÓN DE LAS ORDENES DE PRESTACIÓN DE SERVICIOS PROFESIONALES Y DE APOYO A LA GESTIÓN A LAS PLATAFORMAS: CHIP, FUNCIÓN PÚBLICA, CONTADURÍA GENERAL DE LA NACIÓN Y SIRECI. 14. RENDIR INFORMES MENSUALES O CUANDO EL SUPERVISOR ASÍ LO REQUIERA, SOBRE LAS ACTIVIDADES DESARROLLADAS EN CUMPLIMIENTO DE LA ORDEN DE PRESTACIÓN DE SERVICIOS PROFESIONALES.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</si>
  <si>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CO1.REQ.5595612</t>
  </si>
  <si>
    <t>OPSP-VAD-0090-2024</t>
  </si>
  <si>
    <t>https://community.secop.gov.co/Public/Tendering/OpportunityDetail/Index?noticeUID=CO1.NTC.5487418</t>
  </si>
  <si>
    <t>LA PRESENTE ORDEN TIENE POR OBJETO: 1. APOYAR LA ASIGNACIÓN DE CORRESPONDENCIA RECIBIDA A TRAVÉS DE CORREO INSTITUCIONAL. 2. APOYAR EN EL SEGUIMIENTO A LAS SOLICITUDES RECIBIDAS VÍA PQR, CORREO ELECTRÓNICO Y/O POR EL SISTEMA DE ADMIISONES. 3. APOYAR EN LA RECEPCIÓN DE LA DOCUMENTACIÓN REQUERIDA A LOS NUEVOS ESTUDIANTES DE LAS DIFERENTES MODALIDADES DE LA UNIVERSIDAD DEL MAGDALENA. 4. APOYAR LAS LABORES DE REPROGRAFÍA QUE SEAN ESTABLECIDAS. 5. APOYAR EN LA ACTUALIZACIÓN DE INFORMACIÓN DE ESTUDIANTES EN LAS DIFERENTES MODALIDADES.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</si>
  <si>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CO1.REQ.5595299</t>
  </si>
  <si>
    <t>OAG-VAD-0089-2024</t>
  </si>
  <si>
    <t>https://community.secop.gov.co/Public/Tendering/OpportunityDetail/Index?noticeUID=CO1.NTC.5487402</t>
  </si>
  <si>
    <t>LA PRESENTE ORDEN TIENE POR OBJETO: 1. APOYAR OPERATIVAMENTE EL MANTENIMIENTO DE EQUIPOS AUDIOVISUALES, EN SU INSTALACIÓN Y DESINSTALACIÓN, ASÍ COMO VERIFICACIÓN DEL ESTADO DE LOS CONECTORES DE LOS VIDEO BEAMS, DE LAS LÍNEAS DE PODER E INTERFACE. 2. APOYAR EL CHEQUEO DEL ESTADO DE LOS EQUIPOS DE AUDIO Y SOPORTE DE SONIDO DE LOS AUDITORIOS DE LA UNIVERSIDAD DEL MAGDALENA, JUNTO CON EL EQUIPO DE PERSONAL DE SERVICIOS GENERALES, Y PLANTA FÍSICA Y SERVICIO DE APOYO OPERATIVO EN LA REALIZACIÓN DE TAREAS DE RECORRIDO DEL ESTADO DE PUNTOS DE TOMAS DE CORRIENTES, ILUMINACIÓN Y AIRES ACONDICIONADOS DE LOS ESPACIOS ACADÉMICOS AL SERVICIO DE RECURSOS EDUCATIVOS. 3. APOYAR EN EL COMPONENTE DE TENDIDO Y DEMÁS TAREAS OPERATIVAS PARA EL NORMAL FUNCIONAMIENTO DE LAS SALAS DE CÓMPUTO CON EL APOYO DEL GRUPO TIC. 4. APOYAR EN LA VERIFICACIÓN PERIÓDICAMENTE DEL ESTADO DE LOS EQUIPOS AUDIOVISUALES, SUS HORAS ACTUALES Y ACUMULADAS DE USO Y LOS ACCESORIOS DISPUESTOS EN CADA ESPACIO ACADÉMICO. 5. APOYAR EN EL CUMPLIMIENTO A CABALIDAD CON LOS PROCEDIMIENTOS ESTABLECIDOS PARA LA PRESTACIÓN DE LOS SERVICIOS DE RECURSOS EDUCATIVOS. 6. APOYAR CON EL REPORTE NOVEDADES QUE SE PRESENTE CON LOS EQUIPOS AUDIOVISUALES CUANDO SE PRESTEN LOS SERVICIOS. 7. APOYAR EN REPORTAR CUALQUIER ANOMALÍA IDENTIFICADA CON EL FIN DE MANTENER ACTUALIZADO EL INVENTARIO DE LOS EQUIPOS. 8. APOYAR EN LA ENTREGA AL FINALIZAR LA ORDEN DE SERVICIO CON EL LEVANTAMIENTO DE LA INFORMACIÓN DEL INVENTARIO DE LOS EQUIPOS. 9. APOYAR CON LA FORMULACIÓN Y SOCIALIZACIÓN DE RECOMENDACIONES DE USO DE LOS EQUIPOS AUDIOVISUALES YA SEA A TRAVÉS DE INSTRUCTIVOS, CAPACITACIONES O DIRECTAMENTE EN EL MOMENTO DEL PRÉSTAMO. 10. APOYAR LA ATENCIÓN EN PRIMERA INSTANCIA DE LAS INCIDENCIAS RELACIONADAS CON LA CONECTIVIDAD DE LOS EQUIPOS MULTIMEDIALES Y DE TRANSMISIÓN QUE DAN APOYO A LAS ACTIVIDADES ACADÉMICAS INSTITUCIONALES EN SALAS, LABORATORIOS Y SALAS ESPECIALIZADAS. 11. APOYAR EN COORDINACIÓN CON EL GRUPO DE SERVICIOS TECNOLÓGICOS EN LAS TAREAS DE VERIFICACIÓN DEL ESTADO DE FUNCIONAMIENTO, CONEXIONES E INTERVENCIONES A LOS EQUIPOS DE LA RED DE DATOS QUE SOPORTAN LOS EQUIPOS QUE PRESTAN SERVICIO A LAS LABORES ACADÉMICAS.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</si>
  <si>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CO1.REQ.5595099</t>
  </si>
  <si>
    <t>OAG-VAD-0088-2024</t>
  </si>
  <si>
    <t>https://community.secop.gov.co/Public/Tendering/OpportunityDetail/Index?noticeUID=CO1.NTC.5486979</t>
  </si>
  <si>
    <t>LA PRESENTE ORDEN TIENE POR OBJETO: 1. APOYAR EN LA RECEPCIÓN, REGISTRO Y ENVÍO DE LAS COMUNICACIONES OFICIALES EXTERNAS RECIBIDAS. 2. APOYAR EN LA ADMINISTRACIÓN DE LA PLATAFORMA WEB “GAIRACA PLUS” (GESTIÓN PARA LA ADMINISTRACIÓN INTEGRAL DE RADICADOS DE CORRESPONDENCIA): APOYANDO LAS ATENCIÓN DE  LAS SOLICITUDES DE RADICACIÓN DE LAS COMUNICACIONES PRESENTADAS ENTRE LOS ESTUDIANTES, EL CONSEJO ACADÉMICO, LOS CONSEJOS DE FACULTAD Y LOS CONSEJOS DE PROGRAMAS. 3. APOYAR EN LA ELABORACIÓN Y ENVÍO DE LAS PLANILLAS DE RADICACION DE LAS COMUNICACIONES OFICIALES EXTERNAS RECIBIDAS Y PLANILLAS DE REGISTRO DE DOCUMENTOS Y SOBRES. 4. APOYAR EN LA ATENCIÓN DE CONSULTAS RELACIONADAS CON LAS COMUNICACIONES OFICIALES EXTERNAS RECIBIDAS. 5.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</si>
  <si>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CO1.REQ.5595408</t>
  </si>
  <si>
    <t>OAG-VAD-0087-2024</t>
  </si>
  <si>
    <t>https://community.secop.gov.co/Public/Tendering/OpportunityDetail/Index?noticeUID=CO1.NTC.5487312</t>
  </si>
  <si>
    <t>CO1.REQ.5595240</t>
  </si>
  <si>
    <t>OAG-VAD-0086-2024</t>
  </si>
  <si>
    <t>https://community.secop.gov.co/Public/Tendering/OpportunityDetail/Index?noticeUID=CO1.NTC.5486938</t>
  </si>
  <si>
    <t>LA PRESENTE ORDEN TIENE POR OBJETO: 1. APOYAR AL GRUPO DE SERVICIOS GENERALES EN LA SUPERVISIÓN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</si>
  <si>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CO1.REQ.5595051</t>
  </si>
  <si>
    <t>OAG-VAD-0085-2024</t>
  </si>
  <si>
    <t>https://community.secop.gov.co/Public/Tendering/OpportunityDetail/Index?noticeUID=CO1.NTC.5487203</t>
  </si>
  <si>
    <t>LA PRESENTE ORDEN TIENE POR OBJETO: 1. BRINDAR ORIENTACIÓN A LOS USUARIOS SOBRE EL ACCESO A LOS SERVICIOS DE BIBLIOTECA. 2. BRINDAR ASISTENCIA A LOS USUARIOS EN LA ELECCIÓN DE MATERIALES Y RECURSOS, ADAPTANDO LA AYUDA SEGÚN LAS NECESIDADES INDIVIDUALES DE CADA UNO. 3. APOYAR EN EL ACOMPAÑAMIENTO PERSONALIZADO A USUARIOS CON DISCAPACIDAD. 4. APOYAR A LOS USUARIOS EN EL PRÉSTAMO Y DEVOLUCIÓN DE MATERIALES BIBLIOGRÁFICOS. 5. APOYAR EN LA GESTIÓN DE PRÉSTAMO DE COMPUTADORES DE CONSULTA EN SALAS VIRTUALES. 6. APOYAR EN LA RESOLUCIÓN DE PROBLEMAS QUE PUEDAN SURGIR ENTRE LOS USUARIOS EN RELACIÓN CON EL USO DE LOS SERVICIOS O RECURSOS DE LA BIBLIOTECA. 7. APOYAR EN LA ORGANIZACIÓN DE COLECCIONES EN LAS ESTANTERÍAS PARA ASEGURAR SU ORDEN Y ACCESIBILIDAD Y APOYAR LAS JORNADAS DE INVENTARIOS. 8. APOYAR EN LA IDENTIFICACIÓN Y REPARACIÓN DE EJEMPLARES DETERIORADOS. 9. APOYAR EN LA PLANIFICACIÓN Y EJECUCIÓN DE EVENTOS CULTURALES. 10. APOYAR LA DIFUSIÓN DE SERVICIOS Y ACTIVIDADES DE LA BIBLIOTECA EN REDES SOCIALES. 11. APOYAR EN LA ELABORACIÓN DE INFORMES Y ESTADÍSTICAS. 12. APOYAR EN LA DIGITALIZACIÓN DE ARCHIVOS CORPES Y EN EL AUTOARCHIVO EN EL REPOSITORIO DIGITAL INSTITUCIONAL. 13. APOYAR EL PROCESO DE FORMACIÓN DE USUARIOS SOBRE EL USO DE BASES DE DATOS ACADÉMICAS Y DE INVESTIGACIÓN, GESTORES BIBLIOGRÁFICOS, REPOSITORIO DIGITAL INSTITUCIONAL, LEGANTO Y OTRAS HERRAMIENTAS. 14. APOYAR EN LA SUPERVISIÓN DEL COMPORTAMIENTO DE LOS USUARIOS PARA MANTENER UN AMBIENTE DE ESTUDIO ADECUADO. 15. APOYAR LA CONSTRUCCIÓN DE CURSOS VIRTUALES OFRECIDOS POR LA BIBLIOTECA EN EL BLOQUE 10.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</si>
  <si>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CO1.REQ.5595024</t>
  </si>
  <si>
    <t>OAG-VAD-0084-2024</t>
  </si>
  <si>
    <t>https://community.secop.gov.co/Public/Tendering/OpportunityDetail/Index?noticeUID=CO1.NTC.5486907</t>
  </si>
  <si>
    <t>EDUARDO JOSE MARZAN DEL VALLE</t>
  </si>
  <si>
    <t>CO1.REQ.5594896</t>
  </si>
  <si>
    <t>OAG-VAD-0083-2024</t>
  </si>
  <si>
    <t>https://community.secop.gov.co/Public/Tendering/OpportunityDetail/Index?noticeUID=CO1.NTC.5486759</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</si>
  <si>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</si>
  <si>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CO1.REQ.5594646</t>
  </si>
  <si>
    <t>OAG-VAD-0082-2024</t>
  </si>
  <si>
    <t>https://community.secop.gov.co/Public/Tendering/OpportunityDetail/Index?noticeUID=CO1.NTC.5486380</t>
  </si>
  <si>
    <t>LA PRESENTE ORDEN TIENE POR OBJETO: 1. BRINDAR ORIENTACIÓN A LOS USUARIOS SOBRE EL ACCESO A LOS SERVICIOS DE BIBLIOTECA. 2. BRINDAR ASISTENCIA A LOS USUARIOS EN LA ELECCIÓN DE MATERIALES Y RECURSOS, ADAPTANDO LA AYUDA SEGÚN LAS NECESIDADES INDIVIDUALES DE CADA UNO. 3. APOYAR EN EL ACOMPAÑAMIENTO PERSONALIZADO A USUARIOS CON DISCAPACIDAD. 4. APOYAR A LOS USUARIOS EN EL PRÉSTAMO Y DEVOLUCIÓN DE MATERIALES BIBLIOGRÁFICOS. 5. APOYAR EN LA GESTIÓN DE PRÉSTAMO DE COMPUTADORES DE CONSULTA EN SALAS VIRTUALES. 6. APOYAR EN LA RESOLUCIÓN DE PROBLEMAS QUE PUEDAN SURGIR ENTRE LOS USUARIOS EN RELACIÓN CON EL USO DE LOS SERVICIOS O RECURSOS DE LA BIBLIOTECA. 7. APOYAR EN LA ORGANIZACIÓN DE COLECCIONES EN LAS ESTANTERÍAS PARA ASEGURAR SU ORDEN Y ACCESIBILIDAD Y APOYAR LAS JORNADAS DE INVENTARIOS. 8. APOYAR EN LA IDENTIFICACIÓN Y REPARACIÓN DE EJEMPLARES DETERIORADOS. 9. APOYAR EN LA PLANIFICACIÓN Y EJECUCIÓN DE EVENTOS CULTURALES. 10. APOYAR LA DIFUSIÓN DE SERVICIOS Y ACTIVIDADES DE LA BIBLIOTECA EN REDES SOCIALES. 11. APOYAR EN LA ELABORACIÓN DE INFORMES Y ESTADÍSTICAS. 12. APOYAR EN LA DIGITALIZACIÓN DE ARCHIVOS CORPES Y EN EL AUTOARCHIVO EN EL REPOSITORIO DIGITAL INSTITUCIONAL. 13. APOYAR EL PROCESO DE FORMACIÓN DE USUARIOS SOBRE EL USO DE BASES DE DATOS ACADÉMICAS Y DE INVESTIGACIÓN, GESTORES BIBLIOGRÁFICOS, REPOSITORIO DIGITAL INSTITUCIONAL, LEGANTO Y OTRAS HERRAMIENTAS. 14. APOYAR EN LA SUPERVISIÓN DEL COMPORTAMIENTO DE LOS USUARIOS PARA MANTENER UN AMBIENTE DE ESTUDIO ADECUADO. 15. APOYAR LA CONSTRUCCIÓN DE CURSOS VIRTUALES OFRECIDOS POR LA BIBLIOTECA EN EL BLOQUE 10.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</si>
  <si>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CO1.REQ.5594901</t>
  </si>
  <si>
    <t>OAG-VAD-0081-2024</t>
  </si>
  <si>
    <t>https://community.secop.gov.co/Public/Tendering/OpportunityDetail/Index?noticeUID=CO1.NTC.5486471</t>
  </si>
  <si>
    <t xml:space="preserve">LA PRESENTE ORDEN TIENE POR OBJETO: 1. BRINDAR ORIENTACIÓN A LOS USUARIOS SOBRE EL ACCESO A LOS SERVICIOS DE BIBLIOTECA. 2. BRINDAR ASISTENCIA A LOS USUARIOS EN LA ELECCIÓN DE MATERIALES Y RECURSOS, ADAPTANDO LA AYUDA SEGÚN LAS NECESIDADES INDIVIDUALES DE CADA UNO. 3. APOYAR EN EL ACOMPAÑAMIENTO PERSONALIZADO A USUARIOS CON DISCAPACIDAD. 4. APOYAR A LOS USUARIOS EN EL PRÉSTAMO Y DEVOLUCIÓN DE MATERIALES BIBLIOGRÁFICOS. 5. APOYAR EN LA GESTIÓN DE PRÉSTAMO DE COMPUTADORES DE CONSULTA EN SALAS VIRTUALES. 6. APOYAR EN LA RESOLUCIÓN DE PROBLEMAS QUE PUEDAN SURGIR ENTRE LOS USUARIOS EN RELACIÓN CON EL USO DE LOS SERVICIOS O RECURSOS DE LA BIBLIOTECA. 7. APOYAR EN LA ORGANIZACIÓN DE COLECCIONES EN LAS ESTANTERÍAS PARA ASEGURAR SU ORDEN Y ACCESIBILIDAD Y APOYAR LAS JORNADAS DE INVENTARIOS. 8. APOYAR EN LA IDENTIFICACIÓN Y REPARACIÓN DE EJEMPLARES DETERIORADOS. 9. APOYAR EN LA PLANIFICACIÓN Y EJECUCIÓN DE EVENTOS CULTURALES. 10. APOYAR LA DIFUSIÓN DE SERVICIOS Y ACTIVIDADES DE LA BIBLIOTECA EN REDES SOCIALES. 11. APOYAR EN LA ELABORACIÓN DE INFORMES Y ESTADÍSTICAS. 12. APOYAR EN LA DIGITALIZACIÓN DE ARCHIVOS CORPES Y EN EL AUTOARCHIVO EN EL REPOSITORIO DIGITAL INSTITUCIONAL. 13. APOYAR EL PROCESO DE FORMACIÓN DE USUARIOS SOBRE EL USO DE BASES DE DATOS ACADÉMICAS Y DE INVESTIGACIÓN, GESTORES BIBLIOGRÁFICOS, REPOSITORIO DIGITAL INSTITUCIONAL, LEGANTO Y OTRAS HERRAMIENTAS. 15. APOYAR EN LA SUPERVISIÓN DEL COMPORTAMIENTO DE LOS USUARIOS PARA MANTENER UN AMBIENTE DE ESTUDIO ADECUADO. 16. APOYAR LA CONSTRUCCIÓN DE CURSOS VIRTUALES OFRECIDOS POR LA BIBLIOTECA EN EL BLOQUE 10.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 </t>
  </si>
  <si>
    <t>CO1.REQ.5594091</t>
  </si>
  <si>
    <t>OAG-VAD-0080-2024</t>
  </si>
  <si>
    <t>https://community.secop.gov.co/Public/Tendering/OpportunityDetail/Index?noticeUID=CO1.NTC.5486277</t>
  </si>
  <si>
    <t>CO1.REQ.5594257</t>
  </si>
  <si>
    <t>OAG-VAD-0079-2024</t>
  </si>
  <si>
    <t>https://community.secop.gov.co/Public/Tendering/OpportunityDetail/Index?noticeUID=CO1.NTC.5485533</t>
  </si>
  <si>
    <t>CO1.REQ.5593400</t>
  </si>
  <si>
    <t>OAG-VAD-0078-2024</t>
  </si>
  <si>
    <t>https://community.secop.gov.co/Public/Tendering/OpportunityDetail/Index?noticeUID=CO1.NTC.5484890</t>
  </si>
  <si>
    <t>CRISTHIAN CAMILO SUAREZ IBAÑEZ</t>
  </si>
  <si>
    <t>LA PRESENTE ORDEN TIENE POR OBJETO: 1. APOYAR EN EL ANÁLISIS EXHAUSTIVO DE LOS METADATOS DEL SISTEMA ALMA Y DEL REPOSITORIO DIGITAL INSTITUCIONAL, IDENTIFICANDO OPORTUNIDADES DE MEJORA, ASÍ COMO INCONSISTENCIAS Y ERRORES. 2. APOYAR EN LA ALINEACIÓN DE LOS METADATOS DEL REPOSITORIO DIGITAL INSTITUCIONAL CON LAS DIRECTRICES ESTABLECIDAS POR REDCOL, LA REFERENCIA Y OPENAIRE, ASÍ COMO CON LAS MEJORES PRÁCTICAS INTERNACIONALES. 3. APOYAR EN LA CONFIGURACIÓN Y GENERACIÓN DE INFORMES EN EL MÓDULO ANALYTICS DEL SISTEMA ALMA, DE ACUERDO CON LAS NECESIDADES DE LA BIBLIOTECA Y SUS USUARIOS. 4. APOYAR EN LA SUPERVISIÓN DE LA FUNCIONALIDAD DE LOS RECURSOS ELECTRÓNICOS, ASEGURÁNDOSE DE QUE ESTÉN CORRECTAMENTE ACTIVADOS EN ALMA Y RECUPERABLES DESDE PRIMO VE, ASÍ COMO DE QUE CUMPLAN CON LOS ESTÁNDARES DE CALIDAD ESTABLECIDOS. 5. ASESORAR Y APOYAR TODO EL PROCESO DE INTEGRACIÓN E IMPLEMENTACIÓN DE LEGANTO, GARANTIZANDO EL ÉXITO DE LA MISMA. 6. APOYAR EN LA ACTUALIZACIÓN DEL SISTEMA DE GESTIÓN DE LA CALIDAD EN LO REFERENTE AL DESARROLLO DE COLECCIONES Y LA ADQUISICIÓN DE MATERIAL BIBLIOGRÁFICO Y BASES DE DATOS, DE ACUERDO CON LAS NECESIDADES QUE SE IDENTIFIQUEN. 7. APOYAR EN LOS PROCESOS DE EVALUACIÓN DE PROPUESTAS PARA LA ADQUISICIÓN DE LIBROS, REVISTAS Y BASES DE DATOS, CONTRIBUYENDO A LA SELECCIÓN DE RECURSOS DE INFORMACIÓN DE ALTA CALIDAD. 8. APOYAR EN EL PROCESO DE CAPACITACIÓN A ESTUDIANTES Y DOCENTES SOBRE EL USO DE BASES DE DATOS ELECTRÓNICAS ACADÉMICAS Y DE INVESTIGACIÓN, EL REPOSITORIO DIGITAL INSTITUCIONAL Y GESTORES BIBLIOGRÁFICOS Y LEGANTO, CON EL OBJETIVO DE QUE PUEDAN APROVECHAR AL MÁXIMO ESTOS RECURSOS. 9. APOYAR EN LA ELABORACIÓN DEL PROCEDIMIENTO TÉCNICO PARA EL DESCARTE DE MATERIALES QUE NO CUMPLEN CON LAS CONDICIONES FÍSICAS Y/O TÉCNICAS PARA SU INCLUSIÓN EN LA COLECCIÓN, ASEGURANDO QUE SE REALICE DE FORMA ADECUADA Y CONFORME A LA LEGISLACIÓN VIGENTE. 10. APOYAR LA PROGRAMACIÓN DEL INVENTARIO ANUAL DE COLECCIONES, ASEGURANDO QUE SE REALICE DE FORMA EFICIENTE Y OPORTUNA. 11. APOYAR EN LA CONSTRUCCIÓN DE CURSOS VIRTUALES OFRECIDOS POR LA BIBLIOTECA EN EL BLOQUE 10, CONTRIBUYENDO A LA OFERTA DE FORMACIÓN CONTINUA PARA LOS USUARIOS DE LA BIBLIOTECA. 12. ASESORAR Y APOYAR EN LA CREACIÓN DE MATERIAL AUDIOVISUAL QUE PROMUEVA LOS SERVICIOS OFRECIDOS POR LA BIBLIOTECA, CONTRIBUYENDO A SU DIFUSIÓN Y CONOCIMIENTO.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</si>
  <si>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CO1.REQ.5593073</t>
  </si>
  <si>
    <t>OPSP-VAD-0077-2024</t>
  </si>
  <si>
    <t>https://community.secop.gov.co/Public/Tendering/OpportunityDetail/Index?noticeUID=CO1.NTC.5484477</t>
  </si>
  <si>
    <t>CO1.REQ.5591869</t>
  </si>
  <si>
    <t>OAG-VAD-0076-2024</t>
  </si>
  <si>
    <t>https://community.secop.gov.co/Public/Tendering/OpportunityDetail/Index?noticeUID=CO1.NTC.5486845</t>
  </si>
  <si>
    <t>LA PRESENTE ORDEN TIENE POR OBJETO: 1. APOYAR EN LA ATENCIÓN AL PÚBLICO EN GENERAL QUE REQUIERAN EL SERVICIO DE LA DEPENDENCIA (CORREO, WHATSAPP, CELULAR INSTITUCIONAL Y EXTENSIONES TELEFÓNICAS).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MIMO, ACTUALIZAR ESTADO FINANCIERO EN EL SISTEMA DE ADMISIONES. 10. APOYAR CON LA EXPEDICIÓN DE CERTIFICADO DE DEUDA A LOS ESTUDIANTES CON CRÉDITO CORTO PLAZO. 11. APOYAR EN LA APLICACIÓN DE LA ENCUESTA DE SATISFACCIÓN DEL SERVICIO EN EL PROCESO DE CRÉDITO CORTO PLAZO. 12. APOYAR EN LA RECEPCIÓN DE PAGOS POR DATAFONO, REALIZAR EL REGISTRO DE LOS MISMO Y ENVIAR A TESORERÍA PARA SU RECAUDO. 13. APOYAR EN LA REALIZACION DE LAS RENOVACIONES Y LEGALIZACIONES DE LOS CREDITOS ICETEX. 14. APOYAR EN LA REALIZACION DE LAS CONCILIACIONES DE LOS GIROS ENVIADOS POR ICETEX. 15. APOYAR EN LA ELABORACIÓN DE LOS RECAUDOS DE LOS GIROS ENVIADOS POR ICETEX ADEMAS DE LA VERIFICACIÓN Y DEPURACIÓN DE LOS LISTADOS PUBLICADOS POR ICETEX, ELABORACIÓN DE INFORMES CON LOS LISTADOS DE TODOS LOS ESTUDIANTES VINCULADOS EN LAS RESOLUCIONES, ELABORACIÓN DE CUENTAS POR MAYOR VALOR PARA REEMBOLSOS ESTUDIANTES O REINTEGROS ICETEX Y ELABORACIÓN DE ABONO A LAS LIQUIDACIONES. 16. APOYAR EN EL CARGUE EN PLATAFORMA DE ADMISIONES DE LOS PAZ Y SALVO DE CADA UNO DE LOS ESTUDIANTES A LOS QUE LE GIRA ICETEX. 17. APOYAR EN LA ORGANIZACIÓN, RELACIONAR Y ENTREGAR DOCUMENTACIÓN PARA EL ARCHIVO DE GESTIÓN. 18. APOYAR EN LA REVISION Y ENVIO DE CORREOS INSTITUCIONALES, PARA LAS ACTUALIZACIONES Y RENOVACIONES ICETEX, ENVIÓ DE CALENDARIOS, E INFORMACIÓN ENVIADA POR ICETEX DE SU INTERÉS, CARTERA VENCIDA, NOTIFICACIÓN DE PAGO POR MAYOR VALOR, VERIFICACIÓN DE CORREOS SOLICITANDO REEMBOLSO U OTRO REQUERIMIENTO, ADEMÁS DE LA VERIFICACIÓN DE LOS CORREOS DE LOS ESTUDIANTES QUE SOLICITADOR RENOVACIÓN EXTEMPORÁNEA . 19. APOYAREN EL ENVÍO DE REPORTE DE ABONOS Y CUENTAS POR COBRAR PARA EL RECAUDO, INFORMES RELACIONADOS A LOS ESTUDIANTES BENEFICIADOS BECA EQUIDAD, REPORTE DE PROYECCIÓN PRESUPUESTAL, INFORMES DE SEGUIMIENTO Y OTROS REQUERIMIENTOS, REPORTE DE ESTUDIANTES VINCULADOS AL PROGRAMA GENERACIÓN E EXCELENCIA. 20. APOYAR EN LA RECEPCIÓN DE DERECHOS DE PETICIÓN Y TUTELAS PARA EL ICETEX DONDE VINCULAN A LA UNIVERSIDAD DEL MAGDALENA. 21. APOYAR EN EL SEGUIMIENTO ACTA DE LIQUIDACIÓN DEL 7 DE FEBRERO DE 2006 DEL CONVENIO 12-0307 SUSCRITO ENTRE LA UNIVERSIDAD DEL MAGDALENA Y EL INSTITUTO COLOMBIANO DE CRÉDITO EDUCATIVO Y ESTUDIOS TÉCNICOS EN EL EXTERIOR, MARIANO OSPINA PÉREZ – ICETEX CÓDIGO 12-0213.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</si>
  <si>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CO1.REQ.5594867</t>
  </si>
  <si>
    <t>OAG-VAD-0075-2024</t>
  </si>
  <si>
    <t>https://community.secop.gov.co/Public/Tendering/OpportunityDetail/Index?noticeUID=CO1.NTC.5486561</t>
  </si>
  <si>
    <t>CO1.REQ.5594740</t>
  </si>
  <si>
    <t>OAG-VAD-0074-2024</t>
  </si>
  <si>
    <t>https://community.secop.gov.co/Public/Tendering/OpportunityDetail/Index?noticeUID=CO1.NTC.5486729</t>
  </si>
  <si>
    <t>LA PRESENTE ORDEN TIENE POR OBJETO: 1. APOYAR EN LA ADMINISTRACIÓN DE LOS SISTEMAS DE INFORMACIÓN, EL PORTAL WEB Y LAS HERRAMIENTAS TECNOLÓGICAS QUE RESPALDAN LOS SERVICIOS DE LA BIBLIOTECA. 2. APOYAR EN EL MANTENIMIENTO Y OPTIMIZACIÓN DEL RENDIMIENTO DE LOS SISTEMAS, GARANTIZANDO SU DISPONIBILIDAD Y EFICIENCIA OPERATIVA. 3. APOYAR LAS INSTALACIONES, CONFIGURACIONES Y ACTUALIZACIONES DE SOFTWARE PARA ASEGURAR SU CORRECTO FUNCIONAMIENTO Y SU COMPATIBILIDAD CON LAS NECESIDADES ESPECÍFICAS DE LA BIBLIOTECA. 4. APOYAR EN LA IMPLEMENTACIÓN DE ESTRATEGIAS EFECTIVAS DE MANTENIMIENTO PREVENTIVO CON EL OBJETIVO DE ASEGURAR LA ESTABILIDAD Y SEGURIDAD DE LOS SISTEMAS. 5. REALIZAR SOPORTE TÉCNICO A LOS USUARIOS DE LA BIBLIOTECA, ABORDANDO Y RESOLVIENDO PROBLEMAS COMUNES RELACIONADOS CON PLATAFORMAS Y HERRAMIENTAS TECNOLÓGICAS. 6. APOYAR EN EL DIAGNÓSTICO, SOLUCIÓN Y DOCUMENTACIÓN DE CASOS DE SOPORTE, GARANTIZANDO UN SEGUIMIENTO EFICIENTE Y LA RESOLUCIÓN SATISFACTORIA DE LOS PROBLEMAS. 7. DESARROLLAR HERRAMIENTAS, SISTEMAS Y COMPONENTES DE SOFTWARE UTILIZANDO TECNOLOGÍAS COMO NETCORE, JAVASCRIPT Y ANGULAR, ENTRE OTROS LENGUAJES DE PROGRAMACIÓN. 8. APOYAR EN LA APLICACIÓN DE PATRONES DE DISEÑO PARA AUTOMATIZAR Y OPTIMIZAR PROCESOS, MEJORANDO LA EFICIENCIA Y FUNCIONALIDAD DE LOS RECURSOS TECNOLÓGICOS. 9. ELABORAR INFORMES DETALLADOS DE USABILIDAD DE LOS RECURSOS TECNOLÓGICOS, EVALUANDO LA EXPERIENCIA DEL USUARIO Y PROPONIENDO MEJORAS PARA OPTIMIZAR LA ACCESIBILIDAD Y EFICACIA. 10. APOYAR EN LA IMPLEMENTACIÓN DE ESTRATEGIAS EFECTIVAS DE RESPALDO DE DATOS PARA GARANTIZAR LA INTEGRIDAD Y DISPONIBILIDAD DE LA INFORMACIÓN DE LA BIBLIOTECA. 11. APOYAR EN LA IMPLEMENTACIÓN DE PROTOCOLOS DE RECUPERACIÓN DE INFORMACIÓN ANTE POSIBLES INCIDENTES. 12. APOYAR EN EL PROCESO DE FORMACIÓN DEL EQUIPO DE LA BIBLIOTECA Y DE LOS USUARIOS FINALES, FACILITANDO LA UTILIZACIÓN EFECTIVA DE SISTEMAS DE INFORMACIÓN, HERRAMIENTAS Y PLATAFORMAS TECNOLÓGICAS.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</si>
  <si>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CO1.REQ.5594499</t>
  </si>
  <si>
    <t>OPSP-VAD-0073-2024</t>
  </si>
  <si>
    <t>https://community.secop.gov.co/Public/Tendering/OpportunityDetail/Index?noticeUID=CO1.NTC.5486265</t>
  </si>
  <si>
    <t>CO1.REQ.5594461</t>
  </si>
  <si>
    <t>OAG-VAD-0072-2024</t>
  </si>
  <si>
    <t>https://community.secop.gov.co/Public/Tendering/OpportunityDetail/Index?noticeUID=CO1.NTC.5486412</t>
  </si>
  <si>
    <t>LA PRESENTE ORDEN TIENE POR OBJETO: 1. APOYAR LA PLANEACIÓN Y DESARROLLO DE ESTRATEGIAS PARA OFERTAR LOS CURSOS DE FORMACIÓN EN IDIOMAS. 2. APOYAR CON DISEÑO DEL CRONOGRAMA DE PROMOCIÓN PARA CURSOS DE FORMACIÓN EN IDIOMAS. 3. APOYAR LA PLANEACIÓN Y DESARROLLO DE PROPUESTAS PARA CURSOS DE FORMACIÓN. 4. APOYAR CON LA PROYECCIÓN DEL PRESUPUESTO PARA LA APERTURA DE CURSOS DE IDIOMAS. 5. APOYAR EN EL SEGUIMIENTO ACADÉMICO PARA LA ENTREGA DE NOTAS Y LA CONSOLIDACIÓN RESULTADOS DE LOS CURSOS DE IDIOMAS. 6. APOYAR CON LA APLICACIÓN DE LOS MECANISMOS DE EVALUACIÓN DE NIVELES DE SATISFACCIÓN DE LOS CURSOS LIBRES. 7. APOYAR CON LA PROYECCIÓN DE LOS CRONOGRAMAS DE ACTIVIDADES A REALIZAR PARA CUMPLIR CON LOS PROYECTOS DEL CENTRO DE PLURILINGÜISMO. 8. APOYAR EN LA ELABORACIÓN DE PLANES DE ACCIÓN PARA LA GESTIÓN DE RECURSOS. 9. APOYAR CON LA ELABORACIÓN DE INFORMES; PLANES DE ACCIÓN; PRESUPUESTOS.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</si>
  <si>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CO1.REQ.5594431</t>
  </si>
  <si>
    <t>OPSP-VAD-0071-2024</t>
  </si>
  <si>
    <t>https://community.secop.gov.co/Public/Tendering/OpportunityDetail/Index?noticeUID=CO1.NTC.5486881</t>
  </si>
  <si>
    <t>FELIX ARTURO LOBO CASTRO</t>
  </si>
  <si>
    <t>LA PRESENTE ORDEN TIENE POR OBJETO: 1. APOYAR LA ADMINISTRACIÓN Y ACTUALIZACIÓN DEL SITIO WEB DE CARTERA. 2. APOYAR LA ADMINISTRACIÓN Y ACTUALIZACIÓN DEL SISTEMA DE INFORMACIÓN DE CRÉDITOS ANTERIORES AL 2015-II. 3. REALIZAR DIARIAMENTE LOS BACKUPS DE LA BASE DE DATOS DE CRÉDITOS. 4. GENERAR REPORTES MENSUALES PARA LOS DIFERENTES INFORMES QUE SE REQUIERAN EN LA OFICINA DE CARTERA. 5. DEPURAR LA BASE DE DATOS DE CRÉDITOS. 6. DESARROLLAR E IMPLEMENTAR TECNOLOGÍAS DE INFORMACIÓN TENDIENTES A LA RECUPERACIÓN DE CARTERA. 7. APOYAR EN LA APLICACIÓN DE ENCUESTAS DE SATISFACCIÓN.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</si>
  <si>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CO1.REQ.5594882</t>
  </si>
  <si>
    <t>OPSP-VAD-0070-2024</t>
  </si>
  <si>
    <t>https://community.secop.gov.co/Public/Tendering/OpportunityDetail/Index?noticeUID=CO1.NTC.5485974</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</si>
  <si>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14. APOYAR EN EL LEVANTAMIENTO DE INFORMACIÓN Y GENERACIÓN DE INFORMES DE ESTADO DE INFRAESTRUCTURA GESTIONADA POR REDAL.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</si>
  <si>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CO1.REQ.5594148</t>
  </si>
  <si>
    <t>OAG-VAD-0069-2024</t>
  </si>
  <si>
    <t>https://community.secop.gov.co/Public/Tendering/OpportunityDetail/Index?noticeUID=CO1.NTC.5485945</t>
  </si>
  <si>
    <t>LA PRESENTE ORDEN TIENE POR OBJETO: 1. PRESTAR ASESORÍA Y APOYAR EN LA REVISIÓN DE LOS DOCUMENTOS PRECONTRACTUALES, CONTRACTUALES Y POSCONTRACTUALES QUE LE SEAN TRASLADADOS DE LOS PROCESOS DE CONTRATACIÓN ADELANTADOS POR UNIMAGDALENA. 2. APOYAR EN LA PROYECCIÓN Y REVISIÓN DE MINUTAS DE CONTRATOS, CONVENIOS, PROCESOS DE CONVOCATORIAS, TÉRMINOS DE REFERENCIA, ACTOS ADMINISTRATIVOS, ACTAS DE INICIO, SUSPENSIÓN, REINICIO, FINAL, TERMINACIÓN Y LIQUIDACIÓN. 3. PROYECTAR RESPUESTAS A LAS PETICIONES QUE LE SEAN TRASLADADAS, CON EL FIN QUE LAS MISMAS SE RESUELVAN DENTRO DE LOS PLAZOS Y/O TÉRMINOS ESTABLECIDOS EN LA LEY. 4. EMITIR LOS CONCEPTOS JURÍDICOS QUE LE HAYAN SIDO TRASLADADOS Y QUE TENGAN RELACIÓN CON EL ÁMBITO DE COMPETENCIA DEL GRUPO DE CONTRATACIÓN. 5. ASESORAR, APOYAR Y PARTICIPAR EN LOS PROCESOS DE EVALUACIÓN JURÍDICA DE LAS PROPUESTAS QUE SE LLEGAREN A PRESENTAR EN LOS DIFERENTES PROCESOS CONTRACTUALES QUE ADELANTE UNIMAGDALENA. 6. ASESORAR Y APOYAR EL PROCESO DE REVISIÓN DE GARANTÍAS CONTRACTUALES PARA APROBACIÓN POR PARTE DEL ORDENADOR DEL GASTO. 7. APOYAR EN LA REVISIÓN DE LA INFORMACIÓN CONTRACTUAL CARGADA EN LAS PLATAFORMAS DEL SIA OBSERVA- AUDITORIA, SECOP I Y II, ASÍ COMO DE EXPEDIENTES CONTRACTUALES DE PROCESOS QUE HAYAN SIDO ADELANTADOS POR LOS DIFERENTES ORDENADORES DEL GASTO DELEGADOS.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</si>
  <si>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CO1.REQ.5593778</t>
  </si>
  <si>
    <t>OPSP-VAD-0068-2024</t>
  </si>
  <si>
    <t>https://community.secop.gov.co/Public/Tendering/OpportunityDetail/Index?noticeUID=CO1.NTC.5485640</t>
  </si>
  <si>
    <t>LA PRESENTE ORDEN TIENE POR OBJETO: 1. APOYAR EN LA ORGANIZACIÓN Y DIGITALIZACIÓN DE EXPEDIENTES, DE ACUERDO CON LOS PROCEDIMIENTOS Y DIRECTRICES INSTITUCIONALES. 2. APOYAR EN LA RECEPCIÓN, REGISTRO Y ENVÍO DE COMUNICACIONES EXTERNAS RECIBIDAS Y DOCUMENTOS Y SOBRES EN LA VENTANILLA DEL BLOQUE ADMINISTRATIVO DE LA UNIVERSIDAD. 3. APOYAR EN LA ATENCIÓN TELEFÓNICA DE USUARIOS EN LA VENTANILLA DEL BLOQUE ADMINISTRATIVO DE LA UNIVERSIDAD. 4.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</si>
  <si>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CO1.REQ.5593944</t>
  </si>
  <si>
    <t>OAG-VAD-0067-2024</t>
  </si>
  <si>
    <t>https://community.secop.gov.co/Public/Tendering/OpportunityDetail/Index?noticeUID=CO1.NTC.5485613</t>
  </si>
  <si>
    <t>LA PRESENTE ORDEN TIENE POR OBJETO: 1. APOYAR EN EL LEVANTAMIENTO DE INFORMACIÓN Y ELABORACIÓN DE REQUERIMIENTOS Y TÉRMINOS DE REFERENCIA PARA EL DESARROLLO DE NUEVAS FUNCIONALIDADES DE SISTEMA DE INFORMACIÓN DE RECURSOS EDUCATIVOS. 2. APOYAR EN EL DISEÑO, DESARROLLO, IMPLEMENTACIÓN DE LOS CAMBIOS REQUERIDOS DEL SISTEMA DE INFORMACIÓN, UTILIZANDO TECNOLOGÍAS .NET, JAVASCRIPT, ANGULAR, VALIÉNDOSE DE PATRONES DE DISEÑO QUE PERMITAN LA AUTOMATIZACIÓN Y OPTIMIZACIÓN DE PROCESOS. 3. APOYAR EN LA ELABORACIÓN DE REPORTES ESTADÍSTICOS E INDICADORES PARA LOS PROCESOS DE RECURSOS EDUCATIVOS Y ADMINISTRACIÓN DE LABORATORIOS. 4. BRINDAR SOPORTE EN LOS PROBLEMAS COMUNES QUE SE PRESENTAN CON LOS USUARIOS DEL SISTEMA DE INFORMACIÓN; DIAGNOSTICANDO, SOLUCIONADO Y DANDO RESPUESTA EN EL MENOR TIEMPO POSIBLE A LOS USUARIOS RELACIONADOS. 5. REALIZAR EL MANTENIMIENTO Y ACTUALIZACIÓN DEL SISTEMA DE INFORMACIÓN DE RECURSOS EDUCATIVOS EN TÉRMINOS DE SOLUCIÓN DE BUGS, ADECUACIONES O CAMBIOS EN PROCESOS EN RELACIÓN CON OTROS SISTEMAS DE INFORMACIÓN. 6. REALIZAR CAPACITACIONES A USUARIOS FINALES DEL SIARE SOBRE FUNCIONALIDADES Y PROCESOS DEL SISTEMA DE INFORMACIÓN. 7. APOYAR EN LA PROGRAMACIÓN, PREPARACIÓN Y ASIGNACIÓN ACADÉMICA Y POSTERIOR PRESENTACIÓN DE INFORMES DE DICHO PROCESO A TRAVÉS DE LAS INTERFACES Y SOLUCIONES ENTRE LOS DIFERENTES SISTEMAS DE INFORMACIÓN. 8. ASESORAR EN LAS ACTIVIDADES DE PLANIFICACIÓN DEL PROCESO DE GESTIÓN DE RECURSOS EDUCATIVOS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</si>
  <si>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CO1.REQ.5593589</t>
  </si>
  <si>
    <t>OPSP-VAD-0066-2024</t>
  </si>
  <si>
    <t>https://community.secop.gov.co/Public/Tendering/OpportunityDetail/Index?noticeUID=CO1.NTC.5486914</t>
  </si>
  <si>
    <t>LA PRESENTE ORDEN TIENE POR OBJETO: 1. PRESTAR ASESORÍA Y APOYAR EN LA REVISIÓN DE LOS DOCUMENTOS PRECONTRACTUALES Y CONTRACTUALES QUE LE SEAN TRASLADADOS DE LOS PROCESOS DE CONTRATACIÓN ADELANTADOS POR UNIMAGDALENA. 2. APOYAR LA REVISIÓN EN LA PLATAFORMA DEL GEDOCO DE LOS DOCUMENTOS PRECONTRACTUALES NECESARIOS PARA LA ELABORACIÓN DE ÓRDENES DE SERVICIOS PROFESIONALES Y DE APOYO A LA GESTIÓN QUE REQUIERA LA VICERRECTORÍA ADMINISTRATIVA. 3. APOYAR LA REVISIÓN DE LOS FORMATOS DE RECIBIDO A SATISFACCIÓN Y DEMÁS DOCUMENTOS PARA LIQUIDACIÓN DE HONORARIOS DE ÓRDENES DE PRESTACIÓN DE SERVICIOS PROFESIONALES Y DE APOYO A LA GESTIÓN. 4. PROYECTAR RESPUESTAS A LAS PETICIONES QUE LE SEAN TRASLADADAS, CON EL FIN QUE LAS MISMAS SE RESUELVAN DENTRO DE LOS PLAZOS Y/O TÉRMINOS ESTABLECIDOS EN LA LEY. 5. PROYECTAR Y APOYAR EN LA REVISIÓN DE MINUTAS DE CONTRATOS, CONVENIOS, PROCESOS DE CONVOCATORIAS, TÉRMINOS DE REFERENCIA, ACTOS ADMINISTRATIVOS, ACTAS DE TERMINACIÓN Y LIQUIDACIÓN. 6. EMITIR LOS CONCEPTOS JURÍDICOS QUE LE HAYAN SIDO TRASLADADOS Y QUE TENGAN RELACIÓN CON EL ÁMBITO DE COMPETENCIA DEL GRUPO DE CONTRATACIÓN. 7. ASESORAR Y APOYAR EL PROCESO DE REVISIÓN DE GARANTÍAS CONTRACTUALES PARA APROBACIÓN POR PARTE DEL ORDENADOR DEL GASTO. 8. APOYAR EN EL CARGUE Y ACTUALIZACIÓN DE LA INFORMACIÓN PRECONTRACTUAL, CONTRACTUAL Y POSTCONTRACTUAL DE LAS ÓRDENES DE SERVICIOS PROFESIONALES Y DE APOYO A LA GESTIÓN QUE SUSCRIBA LA VICERRECTORÍA ADMINISTRATIVA Y LA DIRECCIÓN ADMINISTRATIVA EN LA PLATAFORMA SIA OBSERVA DE LA AUDITORA GENERAL DE LA REPÚBLICA. 9. APOYAR EL CARGUE DE INFORMACIÓN PRECONTRACTUAL, CONTRACTUAL Y POSTCONTRACTUAL A LA PLATAFORMA DEL SECOP II DE TODOS LOS PROCESOS DE CONTRATACIÓN QUE ADELANTE LA UNIVERSIDAD A TRAVÉS DE LA VICERRECTORÍA ADMINISTRATIVA Y LA DIRECCIÓN ADMINISTRATIVA. 10. APOYAR AL GRUPO INTERNO DE CONTRATACIÓN EN LA ORGANIZACIÓN DEL ARCHIVO DIGITAL DE LAS ÓRDENES DE SERVICIOS PROFESIONALES Y DE APOYO A LA GESTIÓN SUSCRITAS POR LA VICERRECTORÍA ADMINISTRATIVA Y LA DIRECCIÓN ADMINISTRATIVA. 11. APOYAR EN LA REVISIÓN DE LA INFORMACIÓN CONTRACTUAL CARGADA EN LAS PLATAFORMAS DEL SIA OBSERVA- AUDITORIA, SIGEP II SECOP I Y II. 12.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</si>
  <si>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CO1.REQ.5595007</t>
  </si>
  <si>
    <t>OPSP-VAD-0065-2024</t>
  </si>
  <si>
    <t>https://community.secop.gov.co/Public/Tendering/OpportunityDetail/Index?noticeUID=CO1.NTC.5485365</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</si>
  <si>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A LA RENDICIÓN DE LA GESTIÓN CONTRACTUAL MENSUAL A TRAVÉS DEL SIA OBSERVA. 4. APOYAR A LA OFICINA DE CONTROL INTERNO EN EL SEGUIMIENTO TRIMESTRAL Y ASESORÍA A LA RENDICIÓN DE CUENTAS DE LA GESTIÓN CONTRACTUAL EN SIA CONTRALORÍAS, SECOP, SIGEP. 5. APOYAR A LA OFICINA DE CONTROL INTERNO EN LA REVISIÓN, ANÁLISIS Y ELABORACIÓN DE INFORME DE EVALUACIÓN A LA GESTIÓN CONTRACTUAL TRIMESTRAL. 6. APOYAR A LA OFICINA DE CONTROL INTERNO EN LA REALIZACIÓN DE SEGUIMIENTO Y ELABORACIÓN DE INFORME ANUAL DE DERECHOS DE AUTOR EN SOFTWARE. 7. ASESORAR A LA OFICINA DE CONTROL INTERNO EN LA PLANIFICACIÓN DEL CONTROL INTERNO Y EN EL SEGUIMIENTO Y VERIFICACIÓN DEL SISTEMA DE CONTROL INTERNO. 8. ASESORAR A LA OFICINA DE CONTROL INTERNO EN LA IDENTIFICACIÓN DE RIESGOS Y DE ACCIONES DE MEJORA A LOS DIFERENTES RESPONSABLES DE PROCESOS EN EL MARCO DE AUDITORÍAS Y SEGUIMIENTOS.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</si>
  <si>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CO1.REQ.5593706</t>
  </si>
  <si>
    <t>OPSP-VAD-0064-2024</t>
  </si>
  <si>
    <t>https://community.secop.gov.co/Public/Tendering/OpportunityDetail/Index?noticeUID=CO1.NTC.5485236</t>
  </si>
  <si>
    <t>LA PRESENTE ORDEN TIENE POR OBJETO: 1. APOYAR EN LA ATENCIÓN AL PÚBLICO EN GENERAL QUE REQUIERAN EL SERVICIO DE LA DEPENDENCIA (CORREO, WHATSAPP, CELULAR INSTITUCIONAL, VENTANILLA Y EXTENSIONES TELEFÓNICAS).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MODALIDES. 14. REALIZAR ACOMPAÑAMIENTO A LOS EVENTOS INSTITUCIONALES EN LOS QUE SE REQUIERA FINANCIAMIENTO EN LA ADQUISIÓN DE SERVICIOS O PRODUCTOS COMO: FERIA DEL LIBRO, FERIA ARTESANAL, FERIA AGRICOLA, FERIA DE POSTGRADOS, ETC).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</si>
  <si>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CO1.REQ.5593454</t>
  </si>
  <si>
    <t>OAG-VAD-0063-2024</t>
  </si>
  <si>
    <t>https://community.secop.gov.co/Public/Tendering/OpportunityDetail/Index?noticeUID=CO1.NTC.5485040</t>
  </si>
  <si>
    <t>LA PRESENTE ORDEN TIENE POR OBJETO: 1. APOYAR EN LA ATENCIÓN AL PÚBLICO EN GENERAL QUE REQUIERAN EL SERVICIO DE LA DEPENDENCIA (CORREO, WHATSAPP, CELULAR INSTITUCIONAL Y EXTENSIONES TELEFÓNICAS).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MODALIDES. 14. REALIZAR ACOMPAÑAMIENTO A LOS EVENTOS INSTITUCIONALES EN LOS QUE SE REQUIERA FINANCIAMIENTO EN LA ADQUISIÓN DE SERVICIOS O PRODUCTOS COMO: FERIA DEL LIBRO, FERIA ARTESANAL, FERIA AGRICOLA, FERIA DE POSTGRADOS. 15. APOYAR EN EL TRAMITE, ELABORACION Y SEGUIMIENTO DE LOS DESCUENTOS POR NOMINA. 16. APOYAR EN LA GENERACION DE ABONOS Y CUENTAS X COBRAR POR LOS DIFERENTES CONCEPTOS DESCONTADOS POR EL GRUPO DE NÓMINA MES A MES, LOS CUALES SE REPORTAN AL GRUPO DE TESORERIA PARA SU CORRESPONDIENTE RECAUDO. 17. APOYAR EN LA ELABORACIÓN DE CUENTAS POR COBRAR Y ABONOS A LAS LICENCIAS, INCAPACIDADES Y REPORTE DE LAS ARL SOLICITADAS POR EL GRUPO DE NÓMINA MES A MES. 18. APOYAR EN LA GENERACIÓN DE INFORMES MENSUALES CON EL REPORTE DE LOS DIFERENTES FONDOS (BICICLETA, COMPUTADOR, FORMACIÓN CIENTÍFICA) INFORME MENSUAL DEL ESTADO DE LAS CUENTAS POR COBRAR GENERADAS POR CONCEPTO DE LICENCIAS, INCAPACIDADES Y ARL.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</si>
  <si>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CO1.REQ.5592593</t>
  </si>
  <si>
    <t>OAG-VAD-0062-2024</t>
  </si>
  <si>
    <t>https://community.secop.gov.co/Public/Tendering/OpportunityDetail/Index?noticeUID=CO1.NTC.5484728</t>
  </si>
  <si>
    <t>LA PRESENTE ORDEN TIENE POR OBJETO: 1. RESOLVER LAS CONSULTAS JURÍDICAS QUE LE SEAN ASIGNADAS POR LA VICERRECTORÍA ACADÉMICA Y LA OFICINA ASESORA JURÍDICA. 2. RESOLVER LAS PETICIONES QUE ALLEGADAS A LA VICERRECTORÍA ACADÉMICA Y LA OFICINA ASESORA JURÍDICA DENTRO DE LOS PLAZOS Y/O TÉRMINOS ESTABLECIDOS EN LA LEY, QUE LE SEAN TRASLADADAS. 3. ELABORAR MINUTAS PARA CONTRATOS, CONVENIOS, PROCESOS DE CONVOCATORIAS Y DEMÁS ACTOS ADMINISTRATIVOS QUE REQUIERA LA VICERRECTORÍA ACADÉMICA Y LA OFICINA ASESORA JURÍDICA. 4. HACER SEGUIMIENTO A LOS DERECHOS DE PETICIÓN QUE DEBEN SER RESUELTOS POR OTRAS DEPENDENCIAS CUANDO ESTOS LE SEAN ASIGNADOS. 5. APOYAR EN LA REALIZACIÓN DE CAPACITACIONES EN EL MARCO DE LOS PROCESOS DEL SISTEMA DE GESTIÓN DE LA CALIDAD. 6.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</si>
  <si>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CO1.REQ.5592778</t>
  </si>
  <si>
    <t>OPSP-VAD-0061-2024</t>
  </si>
  <si>
    <t>https://community.secop.gov.co/Public/Tendering/OpportunityDetail/Index?noticeUID=CO1.NTC.5486507</t>
  </si>
  <si>
    <t>LA PRESENTE ORDEN TIENE POR OBJETO: 1. APOYAR EN LA ATENCIÓN BÁSICA, OPORTUNA Y ADECUADA EN CONSULTA COMO MÉDICO GENERAL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DISPONIBLES. 6.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</si>
  <si>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CO1.REQ.5594078</t>
  </si>
  <si>
    <t>OPSP-VAD-0060-2024</t>
  </si>
  <si>
    <t>https://community.secop.gov.co/Public/Tendering/OpportunityDetail/Index?noticeUID=CO1.NTC.5486436</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</si>
  <si>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LAS INSTITUCIÓN.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ENTRE OTROS.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</si>
  <si>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CO1.REQ.5594463</t>
  </si>
  <si>
    <t>OAG-VAD-0059-2024</t>
  </si>
  <si>
    <t>https://community.secop.gov.co/Public/Tendering/OpportunityDetail/Index?noticeUID=CO1.NTC.5486033</t>
  </si>
  <si>
    <t>LA PRESENTE ORDEN TIENE POR OBJETO: 1. APOYAR EN LA JORNADA DE INDUCCIÓN AL EQUIPO DE PSICÓLOGOS ENTREVISTADORES. 2. REALIZAR ENTREVISTA EN LA FASE 1, A LOS ASPIRANTES PARA EL INGRESO A LA UNIVERSIDAD DEL MAGDALENA PARA EL PERIODO ACADÉMICO 2024-1,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2024-1. 5. PARTICIPAR EN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</si>
  <si>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CO1.REQ.5594420</t>
  </si>
  <si>
    <t>OPSP-VAD-0058-2024</t>
  </si>
  <si>
    <t>https://community.secop.gov.co/Public/Tendering/OpportunityDetail/Index?noticeUID=CO1.NTC.5485776</t>
  </si>
  <si>
    <t>MAYERLIS PATRICIA PEREA CHAVEZ</t>
  </si>
  <si>
    <t>LA PRESENTE ORDEN TIENE POR OBJETO: 1. APOYAR EN LA JORNADA DE INDUCCIÓN AL EQUIPO DE PSICÓLOGOS ENTREVISTADORES. 2. REALIZAR ENTREVISTA EN LA FASE 1 Y 2, A LOS ASPIRANTES PARA EL INGRESO A LA UNIVERSIDAD DEL MAGDALENA PARA EL PERIODO ACADÉMICO 2024-1,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2024-1.  5. PARTICIPAR EN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</si>
  <si>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CO1.REQ.5594243</t>
  </si>
  <si>
    <t>OPSP-VAD-0057-2024</t>
  </si>
  <si>
    <t>https://community.secop.gov.co/Public/Tendering/OpportunityDetail/Index?noticeUID=CO1.NTC.5485950</t>
  </si>
  <si>
    <t>CO1.REQ.5594117</t>
  </si>
  <si>
    <t>OPSP-VAD-0056-2024</t>
  </si>
  <si>
    <t>https://community.secop.gov.co/Public/Tendering/OpportunityDetail/Index?noticeUID=CO1.NTC.5484700</t>
  </si>
  <si>
    <t>LA PRESENTE ORDEN TIENE POR OBJETO: 1. APOYAR A LA COORDINACIÓN DEL ÁREA DE IDIOMAS EN LA ATENCIÓN AL PÚBLICO EN GENERAL, DURANTE EL PERÍODO 2024-1. 2. APOYAR LA PROMOCIÓN Y DIVULGACIÓN DE INSCRIPCIONES Y MATRICULAS DE CURSOS DE IDIOMAS, DURANTE EL PERÍODO 2024-1. 3. APOYAR EN LA ORGANIZACIÓN DE LA DOCUMENTACIÓN Y GENERAR LISTADOS DE ESTUDIANTES MATRICULADOS, DURANTE EL PERÍODO 2024-1. 4. APOYAR LA ORGANIZACIÓN DE LA PRUEBA DE CLASIFICACIÓN PARA DETERMINAR EL NIVEL DE INICIO DE ESTUDIANTES NUEVOS, DURANTE EL PERÍODO 2024-1. 5. APOYAR EN EL CONTROL ADECUADO DE LA ENTREGA DE MATERIAL BIBLIOGRÁFICO DE APOYO A DOCENTES Y ESTUDIANTES DE IDIOMAS, DURANTE EL PERÍODO 2024-1. 6. APOYAR EN LA APLICACIÓN DE EXÁMENES DE SUFICIENCIA EN INGLÉS. 7. PRESENTAR INFORMES REQUERIDOS. 8. APOYAR EL CARGUE DE ESPACIOS EN EL SIARE, DURANTE EL PERÍODO 2024-1. 9. APOYAR EL CARGUE DE ASIGNACIÓN Y APOYO A DOCENTE. 10. APOYAR EN LA CREACIÓN Y TABULACIÓN DE ENCUESTAS. 11. APOYAR LA ELABORACIÓN DE RESOLUCIÓN Y TRÁMITE PARA PAGO DE LIBROS. 12. TABULAR LOS RESULTADOS DE EXAMEN DE SUFICIENCIA. 13. APOYAR LA GENERACIÓN DEL INFORME SNIES, DURANTE EL PERÍODO 2024- 1. 14. REALIZAR INFORMES SOBRE DOCENTES, ESTUDIANTES, ÍNDICES DE DESERCIÓN Y DE RENDIMIENTO EXAMEN DE SUFICIENCIA. 15. REALIZAR INFORMES PERIÓDICOS DERIVADOS DE LAS ACTIVIDADES CONTRACTUALES.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</si>
  <si>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CO1.REQ.5593960</t>
  </si>
  <si>
    <t>OAG-VAD-0055-2024</t>
  </si>
  <si>
    <t>https://community.secop.gov.co/Public/Tendering/OpportunityDetail/Index?noticeUID=CO1.NTC.5485803</t>
  </si>
  <si>
    <t>LA PRESENTE ORDEN TIENE POR OBJETO: 1. REALIZAR ACOMPAÑAMIENTO SOCIOECONÓMICO A LOS ESTUDIANTES PERTENECIENTES AL PROGRAMA "TALENTO MAGDALENA". 2. PLANEAR Y EJECUTAR LAS ACTIVIDADES RELACIONADAS CON EL DESARROLLO DE HABILIDADES DE LIDERAZGO SOCIAL Y POLÍTICO EN LOS ESTUDIANTES DEL PROGRAMA “TALENTO MAGDALENA”. 3. ASESORAR A LA DIRECCIÓN DE DESARROLLO ESTUDIANTIL EN LA EJECUCIÓN DE LAS ESTRATEGIAS DISEÑADAS PARA FAVORECER LA PERMANENCIA ESTUDIANTIL Y DISMINUIR LOS ÍNDICES DE DESERCIÓN DE LOS ESTUDIANTES DEL PROGRAMA “TALENTO MAGDALENA”. 4. APOYAR EN LOS ESPACIOS DE PROTECCIÓN Y PROMOCIÓN DE LOS DERECHOS DE LOS ESTUDIANTES DEL PROGRAMA “TALENTO MAGDALENA”. 5. RECOPILAR LA INFORMACIÓN Y ENTREGA DE INFORMES SOLICITADOS POR EL SUPERVISOR DE LA ORDEN. 6. DESARROLLAR EL PROCESO DE TABULACIÓN DE LA FICHA DE CARACTERIZACIÓN APLICADA, ASÍ COMO LA RESPECTIVA PREPARACIÓN DE INFORMES QUE SEAN SOLICITADOS POR EL SUPERVISOR O LA DIRECCIÓN DE DESARROLLO ESTUDIANTIL. 7. PRESENTAR EL PLAN DE TRABAJO DE ACTIVIDADES A DESARROLLAR, DETALLANDO OBJETIVOS, FECHAS, METODOLOGÍA, METAS, INDICADORES ACORDES CON LAS DIRECTRICES IMPARTIDAS POR EL DIRECTOR DE DESARROLLO ESTUDIANTIL QUE DÉ RESPUESTA A LAS ACTIVIDADES POR LA CUAL FUE CONTRATADO. 8. LLEVAR A CABO CON LOS JÓVENES TALENTO MAGDALENA Y SUS HOGARES LAS ACTIVIDADES DE FOCALIZACIÓN, UBICACIÓN, CARACTERIZACIÓN Y SEGUIMIENTO INDICADAS POR LA UNIVERSIDAD. 9. RECOPILAR INFORMACIÓN ESPECÍFICA DE LOS ESTUDIANTES BENEFICIADOS DEL PROGRAMA “TALENTO MAGDALENA” Y SUS HOGARES; CON LA FINALIDAD DE CONSTRUIR UNA BASE DE DATOS QUE FACILITE EL DISEÑO, PREPARACIÓN, IMPLEMENTACIÓN Y SEGUIMIENTO DE ACTIVIDADES FOCALIZADAS EN ESTA POBLACIÓN. 10. REALIZAR ACOMPAÑAMIENTO A LA COORDINACIÓN EN LA LOGÍSTICA EN LAS ACTIVIDADES DESARROLLADAS Y LIDERADAS POR LA DIRECCIÓN DE DESARROLLO ESTUDIANTIL, EN EL MARCO DEL PROGRAMA TALENTO MAGDALENA. 11. ASESORAR EN LA ENTREGA EFECTIVA DE INCENTIVOS Y BENEFICIOS A LOS QUE TIENEN DERECHO LOS ESTUDIANTES DEL PROGRAMA TALENTO MAGDALENA. 12. IDENTIFICAR Y REPORTAR A LOS ESTUDIANTES EN RIESGO DE DESERCIÓN POR FACTORES SOCIOECONÓMICOS DEL PROGRAMA “TALENTO MAGDALENA”. 13. SISTEMATIZAR QUINCENALMENTE LOS DATOS RECOPILADOS EN LA PLATAFORMA DE TALENTO MAGDALENA. 14. ASESORAR A LA DIRECCIÓN DE DESARROLLO ESTUDIANTIL EN LA PLANEACIÓN Y EJECUCIÓN DE ACTIVIDADES DE INDUCCIÓN DE LOS ESTUDIANTES QUE INGRESAN EN EL PRIMER SEMESTRE 2024-I.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</si>
  <si>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CO1.REQ.5593853</t>
  </si>
  <si>
    <t>OPSP-VAD-0054-2024</t>
  </si>
  <si>
    <t>https://community.secop.gov.co/Public/Tendering/OpportunityDetail/Index?noticeUID=CO1.NTC.5485528</t>
  </si>
  <si>
    <t>CO1.REQ.5593526</t>
  </si>
  <si>
    <t>OAG-VAD-0053-2024</t>
  </si>
  <si>
    <t>https://community.secop.gov.co/Public/Tendering/OpportunityDetail/Index?noticeUID=CO1.NTC.5484661</t>
  </si>
  <si>
    <t>LA PRESENTE ORDEN TIENE POR OBJETO: 1. APOYAR EN EL PROCESO DE INSCRIPCIÓN, MATRÍCULA FINANCIERA Y REGISTRO ACADÉMICO DE ESTUDIANTES EN LAS DIFERENTES MODALIDADES QUE OFERTA LA UNIVERSIDAD. 2. APOYAR EN LA RECEPCIÓN Y TRAMITE DE PAZ Y SALVOS ACADÉMICOS DE LOS ESTUDIANTES DE LAS DIFERENTES MODALIDADES. 3. APOYAR EN LA REVISIÓN DEL ESTADO FINANCIERO DE LOS ESTUDIANTES NUEVOS Y ANTIGUOS DE LAS DIFERENTES MODALIDADES. 4. APOYAR EN LA ELABORACIÓN DEL INFORME FINAL DEL PROCESO DE REGISTRO ACADÉMICO DEL PERIODO 2024-I DE LA MODALIDAD PREGRADO PRESENCIAL. 5. APOYAR EN EL PROCESO DE MEJORA CONTINUA, REVISIÓN Y ACTUALIZACIÓN DE LOS INDICADORES DE CALIDAD DEL GRUPO DE ADMISIONES. 6. APOYAR EN LA ACTUALIZACIÓN DE INFORMACIÓN RELACIONADA CON LOS PLANES DE ESTUDIOS DE LOS PROGRAMAS EN LAS DIFERENTES MODALIDADES QUE LA UNIVERSIDAD OFERTA. 7. APOYAR EN EL REGISTRO DE ASIGNATURAS HOMOLOGADAS Y/O RECONOCIDAS EN LOS HISTORIALES ACADÉMICOS DE LOS ESTUDIANTES DE LOS DIFERENTES NIVELES DE FORMACIÓN QUE OFERTA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</si>
  <si>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CO1.REQ.5592937</t>
  </si>
  <si>
    <t>OAG-VAD-0052-2024</t>
  </si>
  <si>
    <t>https://community.secop.gov.co/Public/Tendering/OpportunityDetail/Index?noticeUID=CO1.NTC.5485001</t>
  </si>
  <si>
    <t>LA PRESENTE ORDEN TIENE POR OBJETO: 1. APOYAR EN LA ATENCIÓN A LOS DIFERENTES USUARIOS QUE SE PRESENTAN EN LAS DIFERENTES VENTANILLAS DE ADMISIONES. 2. APOYAR EN LA RECEPCIÓN DE LA DOCUMENTACIÓN REQUERIDA A LOS NUEVOS ESTUDIANTES DE LAS DIFERENTES MODALIDADES DE LA UNIVERSIDAD DEL MAGDALENA. 3. APOYAR EL PROCESO DE ARCHIVO DE LA DOCUMENTACIÓN DE LOS HISTORIALES ACADÉMICOS, DISCIPLINARIOS Y FINANCIEROS EN LA MEDIDA EN QUE SEAN GENERADOS O REMITIDOS EN O HACIA EL GRUPO DE ADMISIONES, REGISTRO Y CONTROL ACADÉMICO. 4. APOYAR LA ACTUALIZACIÓN DEL INVENTARIO DE ARCHIVO DOCUMENTAL DEL GRUPO DE ADMISIONES, REGISTRO Y CONTROL Y ACADÉMICO. 5. APOYAR EN LA GESTIÓN DOCUMENTAL DEL GRUPO DE ADMISIONES, REGISTRO Y CONTROL Y ACADÉMICO.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</si>
  <si>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CO1.REQ.5592772</t>
  </si>
  <si>
    <t>OAG-VAD-0051-2024</t>
  </si>
  <si>
    <t>https://community.secop.gov.co/Public/Tendering/OpportunityDetail/Index?noticeUID=CO1.NTC.5484318</t>
  </si>
  <si>
    <t>CAMILO ANDRES MERCADO VALENCIA</t>
  </si>
  <si>
    <t>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 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 SASED.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</si>
  <si>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CO1.REQ.5592193</t>
  </si>
  <si>
    <t>OPSP-VAD-0050-2024</t>
  </si>
  <si>
    <t>https://community.secop.gov.co/Public/Tendering/OpportunityDetail/Index?noticeUID=CO1.NTC.5483591</t>
  </si>
  <si>
    <t>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 SASED. 13. APOYAR A LA DIRECCIÓN DE DESARROLLO ESTUDIANTIL EN LOS PROCESOS DE INDUCCIÓN PARA EL PERIODO 2024-I.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</si>
  <si>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CO1.REQ.5591542</t>
  </si>
  <si>
    <t>OPSP-VAD-0049-2024</t>
  </si>
  <si>
    <t>https://community.secop.gov.co/Public/Tendering/OpportunityDetail/Index?noticeUID=CO1.NTC.5470337&amp;isFromPublicArea=True&amp;isModal=False</t>
  </si>
  <si>
    <t>LA PRESENTE ORDEN TIENE POR OBJETO: 1. APOYAR LAS ACTIVIDADES QUE SE REALICEN DESDE LA DIRECCIÓN DE BIENESTAR UNIVERSITARIO Y QUE VAYAN ENCAMINADAS A PROMOVER EL MEJORAMIENTO DE LA CALIDAD DE VIDA EN LA COMUNIDAD UNIVERSITARIA Y QUE ESTÉN RELACIONADAS CON EL SISTEMA DE ACOMPAÑAMIENTO SOCIOECONÓMICO DE LOS ESTUDIANTES. 2. APOYAR EN LA CONSOLIDACIÓN DE LA INFORMACIÓN RELACIONADA CON LOS ESTUDIANTES BENEFICIADOS DE LAS DISTINTAS BECAS OFRECIDAS POR LA UNIVERSIDAD PARA POBLACIÓN CON VULNERABILIDAD SOCIOECONÓMICA. 3. APOYAR EN LA PLANEACIÓN Y EJECUCIÓN DE LOS PROGRAMAS DE ESTÍMULOS Y BECAS ESTUDIANTILES OFRECIDOS POR LA INSTITUCIÓN. 4. APOYAR EN LA PLANEACIÓN, EJECUCIÓN Y SEGUIMIENTO DEL PROGRAMA DE ALMUERZO Y REFRIGERIOS GRATUITOS OFRECIDOS POR LA UNIVERSIDAD. 5. APOYAR EN LA ORGANIZACIÓN Y TRASFERENCIA DEL ARCHIVO DE LA DIRECCIÓN DE BIENESTAR UNIVERSITARIO. 6. PRESENTAR INFORMES OPORTUNAMENTE SOBRE LAS ACTIVIDADES DESARROLLADAS. 7. APOYAR LA IMPLEMENTACIÓN DE LAS ESTRATEGIAS DISEÑADAS PARA ACOMPAÑAR DE MANERA INTEGRAL A LOS ESTUDIANTES QUE HAGAN PARTE DEL PROGRAMA DE BECAS DE LA INSTITUCIÓN. 8. APOYAR EN LA ATENCIÓN A LOS MIEMBROS DE LA COMUNIDAD UNIVERSITARIA QUE REQUIERAN INFORMACIÓN SOBRE LOS DISTINTOS SERVICIOS DE BIENESTAR UNIVERSITARIO. 9. APOYAR EN LA ATENCIÓN, SEGUIMIENTO Y CONTROL A TRAVÉS DE MEDIOS TECNOLÓGICOS, A LA COMUNIDAD UNIVERSITARIA QUE LO REQUIERA DE ACUERDO A SU ESPECIALIDAD. 10. APOYAR EN LA ACTUALIZACIÓN DE LA PÁGINA WEB DE BIENESTAR UNIVERSITARIO. 11. APOYAR EN LA CONSOLIDACIÓN DE ESTADÍSTICAS DEL ÁREA DE DESARROLLO HUMANO. 12. APOYAR EN LA PROYECCIÓN Y EJECUCIÓN DE PRESUPUESTOS DE PROGRAMAS DE BECAS ALMUERZOS Y REFRIGERIOS, INCLUSIÓN Y PERMANENCIA, REPRESENTANTES ESTUDIANTILES, AYUDANTÍAS ADMINISTRATIVAS Y ACADÉMICAS EN EXTENSIÓN. 13. APOYAR A LA DIRECCIÓN DE BIENESTAR UNIVERSITARIO, EN LOS PROCESOS DE GESTIÓN DE CONTRATACIÓN Y TRÁMITES DE PAGO, ACTIVIDADES ADMINISTRATIVAS COMO LA ELABORACIÓN Y DESARROLLO DE INFORMES ESTADÍSTICOS Y FINANCIEROS RELACIONADOS CON EL PROCESO "BIENESTAR UNIVERSITARIO” DE CONFORMIDAD AL SISTEMA DE GESTIÓN INTEGRAL TENIENDO EN CUENTA LOS FUNDAMENTOS Y LINEAMIENTOS IMPARTIDOS POR EL GRUPO DE GESTIÓN DE LA CALIDAD.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</si>
  <si>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CO1.REQ.5577797</t>
  </si>
  <si>
    <t>OPSP-VAD-0048-2024</t>
  </si>
  <si>
    <t>https://community.secop.gov.co/Public/Tendering/OpportunityDetail/Index?noticeUID=CO1.NTC.5470217&amp;isFromPublicArea=True&amp;isModal=False</t>
  </si>
  <si>
    <t>LA PRESENTE ORDEN TIENE POR OBJETO: 1. APOYAR EL PROCESO DE PROMOCIÓN Y MANTENIMIENTO DE LA SALUD AL INTERIOR DE LA COMUNIDAD UNIVERSITARIA, HACIENDO ÉNFASIS EN TALLERES SOBRE LA PREVENCIÓN DEL SUICIDIO. 2. APOYAR EN LA ORIENTACIÓN BÁSICA, OPORTUNA Y ADECUADA A LOS ESTUDIANTES QUE REQUIERAN EL SERVICIO DE ORIENTACIÓN PSICOLÓGICA. 3. REALIZAR EL DILIGENCIAMIENTO OPORTUNO DE TODOS LOS FORMATOS ESTABLECIDOS POR BIENESTAR UNIVERSITARIO EN EL SISTEMA DE GESTIÓN DE LA CALIDAD. 4. PRESENTAR INFORMES OPORTUNAMENTE AL SUPERVISOR SOBRE LAS ACTIVIDADES DESARROLLADAS Y PLANTEADAS EN EL PLAN DE TRABAJO, PARA LA VERIFICACIÓN Y EL CUMPLIMIENTO DE LAS METAS PROPUESTAS. EL INFORME DEBE TENER ANEXOS ESTADÍSTICOS. 5. APOYAR A TRAVÉS DE LOS DIFERENTES CANALES DE COMUNICACIÓN DISPONIBLES LA ATENCIÓN A LOS MIEMBROS DE LA COMUNIDAD UNIVERSITARIA QUE REQUIERAN INFORMACIÓN SOBRE LOS SERVICIOS DE BIENESTAR UNIVERSITARIO. 6. APOYAR EN EL PROCESO DE CARACTERIZACIÓN DE LOS ESTUDIANTES QUE REALICEN READMISIÓN A LOS DISTINTOS PROGRAMAS ACADÉMICOS. 7. APOYAR EN LA REALIZACIÓN DE LAS VISITAS DOMICILIARIAS QUE SE REQUIERAN EN EL MARCO DEL PROCESO DE ADMISIÓN Y DURANTE EL PROCESO DE CAMBIO DE ESTRATO SOCIOECONÓMICO. 8. APOYAR AL SUPERVISOR EN LA ACTUALIZACIÓN DEL INVENTARIO DE LOS EQUIPOS E INSUMOS DE OFICINA Y VERIFICAR EL BUEN USO DE LOS MISMOS. 9. APOYAR EN EL PROCESO DE SUPERVISIÓN DE LOS CONTRATOS RELACIONADOS CON EL ÁREA DE SALUD DE BIENESTAR UNIVERSITARIO.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</si>
  <si>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CO1.REQ.5577856</t>
  </si>
  <si>
    <t>OPSP-VAD-0047-2024</t>
  </si>
  <si>
    <t>https://community.secop.gov.co/Public/Tendering/OpportunityDetail/Index?noticeUID=CO1.NTC.5469967&amp;isFromPublicArea=True&amp;isModal=False</t>
  </si>
  <si>
    <t>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TECNOLÓGICOS.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</si>
  <si>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CO1.REQ.5577492</t>
  </si>
  <si>
    <t>OPSP-VAD-0046-2024</t>
  </si>
  <si>
    <t>https://community.secop.gov.co/Public/Tendering/OpportunityDetail/Index?noticeUID=CO1.NTC.5469695&amp;isFromPublicArea=True&amp;isModal=False</t>
  </si>
  <si>
    <t>LA PRESENTE ORDEN TIENE POR OBJETO: 1. APOYAR A LA DIRECCIÓN DEL DEPARTAMENTO DE ESTUDIOS GENERALES EN LA LOGÍSTICA DE LA PROGRAMACIÓN ACADÉMICA 2024-1. 2. APOYAR EN LA ASIGNACIÓN DOCENTE. 3. APOYAR EN EL REPORTE DE NOVEDADES DE DOCENTES TALES COMO: AJUSTE EN LAS HORAS PROGRAMADAS YA SEA POR ADICIÓN Ó DISMINUCIÓN DE HORAS CÁTEDRA DURANTE EL PERIODO ACADÉMICO 2024-1. 4. APOYAR A LA COORDINACIÓN EN LA REALIZACIÓN DE LOS TALLERES DE FORTALECIMIENTO EN COMPETENCIAS GENÉRICAS SABER PRO, SEGUIMIENTO DE ASISTENCIAS, CONSTRUCCIÓN DE INFORMES DE ASISTENCIAS. 5. APOYAR EN EL DESARROLLO DE ESTRUCTURACIÓN Y GENERACIÓN DE INFORMES SOLICITADOS A LA DEPENDENCIA. 6. APOYAR EN LA ATENCIÓN AL PÚBLICO EN GENERAL; A TRAVÉS DE LOS DIFERENTES CANALES DE COMUNICACIÓN. 7. APOYAR EL RECIBO Y SEGUIMIENTO A LA CORRESPONDENCIA INTERNA Y EXTERNA RECIBIDA Y ENVIADA FÍSICA Y DIGITALMENTE. 8. APOYAR EN LA RESPUESTA OPORTUNA A SOLICITUDES PRESENTADAS A LA DEPENDENCIA. 9. APOYAR EN LA ACTUALIZACIÓN DE LA BASE DE DATOS DE CORRESPONDENCIA TRAMITADA. 8. ADMINISTRAR LA CUENTA INSTITUCIONAL DE LA DEPENDENCIA Y MANEJAR LA TRAZABILIDAD DE LAS SOLICITUDES RECIBIDAS Y ENVIADAS POR ESTE MEDIO. 10. APOYAR EN LA SOCIALIZACIÓN DE VENTAS DE SERVICIO Y/O CURSOS OFERTADOS. 11. ORGANIZAR ARCHIVOS PARA TRANSFERENCIA DOCUMENTAL DE LA VIGENCIA ESPECIFICADA. 12. APOYAR LOGÍSTICAMENTE EN LOS EVENTOS ORGANIZADOS POR LA DEPENDENCIA. 13. APOYAR EN LA ADMINISTRACIÓN DE LAS REDES SOCIALES DEL DEPARTAMENTO DE ESTUDIOS GENERALES. 14. APOYAR EN LA ELABORACIÓN Y REMISIÓN DE INFORMES DE EVALUACIÓN Y SEGUIMIENTO DE AYUDANTES ACADÉMICOS Y ADMINISTRATIVOS. 15. APOYAR EN LA VERIFICACIÓN Y SEGUIMIENTO DE LA ENTREGA DE REPORTES DE ASISTENCIAS A LOS DOCENTES DE FORMACIÓN GENERAL E INTEGRAL. 16. APOYAR EN LA CREACIÓN DE PROCEDIMIENTOS PARA TRÁMITES ADMINISTRATIVOS INTERNOS.PARÁGRAFO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</si>
  <si>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CO1.REQ.5576251</t>
  </si>
  <si>
    <t>OPSP-VAD-0045-2024</t>
  </si>
  <si>
    <t>https://community.secop.gov.co/Public/Tendering/OpportunityDetail/Index?noticeUID=CO1.NTC.5469593&amp;isFromPublicArea=True&amp;isModal=False</t>
  </si>
  <si>
    <t>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</si>
  <si>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CO1.REQ.5575938</t>
  </si>
  <si>
    <t>OPSP-VAD-0044-2024</t>
  </si>
  <si>
    <t>https://community.secop.gov.co/Public/Tendering/OpportunityDetail/Index?noticeUID=CO1.NTC.5469663&amp;isFromPublicArea=True&amp;isModal=False</t>
  </si>
  <si>
    <t>LA PRESENTE ORDEN TIENE POR OBJETO: 1. APOYAR EN LA ORGANIZACIÓN Y DIGITALIZACIÓN DE EXPEDIENTES, DE ACUERDO CON LOS PROCEDIMIENTOS Y DIRECTRICES INSTITUCIONALES. 2. APOYAR EN LA RECEPCIÓN, REGISTRO Y ENVÍO DE LAS COMUNICACIONES OFICIALES EXTERNAS ENVIADAS. 3. APOYAR EN LA REALIZACIÓN DE ENVÍOS INSTITUCIONALES. 4. APOYAR EN LA ATENCIÓN DE CONSULTAS RELACIONADAS CON LAS COMUNICACIONES OFICIALES EXTERNAS ENVIADAS. 5.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</si>
  <si>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CO1.REQ.5575713</t>
  </si>
  <si>
    <t>OAG-VAD-0043-2024</t>
  </si>
  <si>
    <t>https://community.secop.gov.co/Public/Tendering/OpportunityDetail/Index?noticeUID=CO1.NTC.5471908&amp;isFromPublicArea=True&amp;isModal=False</t>
  </si>
  <si>
    <t>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APOYAR LA REALIZACIÓN Y DIGITALIZACIÓN DE PLANOS EN 2D Y 3D Y REVISIÓN TÉCNICA DE LOS PROYECTOS COORDINADOS DESDE EL GRUPO DE INFRAESTRUCTURA Y PLANTA FÍSICA. 5. APOYAR AL GRUPO DE INFRAESTRUCTURA Y PLANTA FÍSICA EN LA ELABORACIÓN, ANÁLISIS Y REVISIÓN DE PRECIOS UNITARIOS. 6. APOYAR AL GRUPO DE INFRAESTRUCTURA Y PLANTA FÍSICA EN LA ELABORACIÓN, ANÁLISIS Y REVISIÓN DE PRESUPUESTOS Y PROGRAMACIÓN DE PROYECTOS. 7. ELABORAR INFORMES DE DIAGNÓSTICO. 8. APOYAR AL GRUPO DE INFRAESTRUCTURA EN LA PROYECCIÓN DE DIFERENTES ACTAS (INICIO, SUSPENSIÓN, TERMINACIÓN, LIQUIDACIÓN, PAGO). 9. APOYAR AL GRUPO DE INFRAESTRUCTURA Y PLANTA FÍSICA EN LA REVISIÓN INFORMES DE INTERVENTORÍA. 10. APOYAR AL GRUPO DE INFRAESTRUCTURA Y PLANTA FÍSICA EN LA ELABORACIÓN Y REVISIÓN DE INFORMES DE SUPERVISIÓN.11. ASESORAR Y APOYAR LOS PROCESOS DE CONTRATACIÓN DE OBRAS CIVILES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</si>
  <si>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CO1.REQ.5574770</t>
  </si>
  <si>
    <t>OPSP-VAD-0042-2024</t>
  </si>
  <si>
    <t>https://community.secop.gov.co/Public/Tendering/OpportunityDetail/Index?noticeUID=CO1.NTC.5471579&amp;isFromPublicArea=True&amp;isModal=False</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</si>
  <si>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Y ELABORAR INFORME DE AVANCE DEL PLAN ANTICORRUPCIÓN Y DE ATENCIÓN AL CIUDADANO EN PERIODOS CUATRIMESTRALES. 4. APOYAR A LA OFICINA DE CONTROL INTERNO EN EL SEGUIMIENTO A CUMPLIMIENTO DE PUBLICACIÓN EN PAGINA TRANSPARENCIA Y EN LA ELABORACIÓN DEL RESPECTIVO INFORME DE RESULTADOS. 5. APOYAR A LA OFICINA DE CONTROL INTERNO EN EL SEGUIMIENTO AL SISTEMA DE CONTROL INTERNO MECI EN EL MARCO DEL MIPG A TRAVÉS DEL DAFP / FURAG Y EN EL CARGUE DEL RESPECTIVO INFORME DE RESULTADOS. 6. APOYAR A LA OFICINA DE CONTROL INTERNO EN EL SEGUIMIENTO AL ÍNDICE DE TRANSPARENCIA Y ACCESO A LA INFORMACIÓN ITA Y EN EL CARGUE DEL RESPECTIVO INFORME DE RESULTADOS. 7. ASESORAR A LA OFICINA DE CONTROL INTERNO EN LA PLANIFICACIÓN DEL CONTROL INTERNO Y EN EL SEGUIMIENTO Y VERIFICACIÓN DEL SISTEMA DE CONTROL INTERNO. 8. ASESORAR A LA OFICINA DE CONTROL INTERNO EN LA IDENTIFICACIÓN DE RIESGOS Y DE ACCIONES DE MEJORA A LOS DIFERENTES RESPONSABLES DE PROCESOS EN EL MARCO DE AUDITORÍAS Y SEGUIMIENTOS.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</si>
  <si>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CO1.REQ.5574479</t>
  </si>
  <si>
    <t>OPSP-VAD-0041-2024</t>
  </si>
  <si>
    <t>https://community.secop.gov.co/Public/Tendering/OpportunityDetail/Index?noticeUID=CO1.NTC.5471844&amp;isFromPublicArea=True&amp;isModal=False</t>
  </si>
  <si>
    <t>LA PRESENTE ORDEN TIENE POR OBJETO: 1. APOYAR EN LA ORGANIZACIÓN Y DIGITALIZACIÓN DE EXPEDIENTES, DE ACUERDO CON LOS PROCEDIMIENTOS Y DIRECTRICES INSTITUCIONALES. 2. APOYAR EN LA RECEPCIÓN, REGISTRO Y ENVÍO DE LAS COMUNICACIONES OFICIALES EXTERNAS RECIBIDAS. 3. APOYAR EN LA ELABORACIÓN Y ENVÍO DE LAS PLANILLAS DE RADICACIÓN DE LAS COMUNICACIONES OFICIALES EXTERNAS RECIBIDAS Y PLANILLAS DE REGISTRO DE DOCUMENTOS Y SOBRES. 4. APOYAR EN LA ACTUALIZACIÓN DE LA DOCUMENTACIÓN DEL PROCESO DE GESTIÓN DOCUMENTAL. 5.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</si>
  <si>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CO1.REQ.5574084</t>
  </si>
  <si>
    <t>OAG-VAD-0040-2024</t>
  </si>
  <si>
    <t>https://community.secop.gov.co/Public/Tendering/OpportunityDetail/Index?noticeUID=CO1.NTC.5471712&amp;isFromPublicArea=True&amp;isModal=False</t>
  </si>
  <si>
    <t>LA PRESENTE ORDEN TIENE POR OBJETO: 1. APOYAR EN LA ATENCIÓN DE LAS SOLICITUDES DE CONSULTA DE DOCUMENTOS DEL ARCHIVO CENTRAL. 2. APOYAR EN LA ORGANIZACIÓN DE LAS JORNADAS DE CAPACITACIÓN, ASISTENCIA TÉCNICA Y ENTREGA DE INSUMOS SOLICITADAS POR LAS DEPENDENCIAS. 3. APOYAR EN EL SEGUIMIENTO DE LAS CONDICIONES DE ALMACENAMIENTO Y CONSERVACIÓN DEL ARCHIVO CENTRAL. 4. APOYAR EN LA ACTUALIZACIÓN DE LA DOCUMENTACIÓN DEL PROCESO DE GESTIÓN DOCUMENTAL. 5. APOYAR EN LA MEDICIÓN DE LOS INDICADORES DE GESTIÓN DEL PROCESO DE GESTIÓN DOCUMENTAL. 6.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</si>
  <si>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CO1.REQ.5578542</t>
  </si>
  <si>
    <t>OAG-VAD-0039-2024</t>
  </si>
  <si>
    <t>https://community.secop.gov.co/Public/Tendering/OpportunityDetail/Index?noticeUID=CO1.NTC.5471001&amp;isFromPublicArea=True&amp;isModal=False</t>
  </si>
  <si>
    <t>LA PRESENTE ORDEN TIENE POR OBJETO: 1. APOYAR EN LA CREACIÓN EL REPORTE DEL CASO UNA VEZ SE PRESENTE LA DENUNCIA POR LA PERSONA DIRECTAMENTE AFECTADA O TERCEROS. 2. APOYAR EN LA ATENCIÓN DE LA PERSONA AFECTADA O A LAS TERCERAS PERSONAS QUE REALICEN EL REPORTE DEL CASO, GUARDANDO LA DEBIDA RESERVA Y CONFIDENCIALIDAD. 3.ASESORAR A LA VÍCTIMA A LA ATENCIÓN PSICOLÓGICA INTEGRAL Y CONTINUADA. 4. ELABORAR LA VALORACIÓN PSICOLÓGICA DE LA VÍCTIMA, CON LA FINALIDAD DE RECOPILAR LA INFORMACIÓN DE LOS HECHOS REPORTADOS, IDENTIFICACIÓN DEL EXAMEN MENTAL, FACTORES DE VULNERABILIDAD Y SU RESPECTIVA SUGERENCIA FRENTE AL CASO. 5. ACOMPAÑAR EL TRASLADO DEL REPORTE DE CASO A LA DEPENDENCIA COMPETENTE PARA INICIAR LAS ACCIONES DISCIPLINARIAS CORRESPONDIENTES. 6.ASESORAR A LOS CONSEJOS DE FACULTAD Y A VICERRECTORÍAS PARA EXPONER LOS REPORTES DE CASOS TRASLADADOS PARA QUE SEAN REVISADOS CON PERSPECTIVA DE GÉNERO. 7.ASISTIR A LAS AUDIENCIAS (INTERNAS Y EXTERNAS) A LAS CUALES SEA CITADA PARA LA SUSTENTACIÓN DE LA VALORACIÓN PSICOLÓGICA REALIZADA A LA VÍCTIMA. 8. REALIZAR SEGUIMIENTO A LAS ATENCIONES PSICOLÓGICAS PRESTADAS A LA VÍCTIMA Y SOLICITAR INFORMES DE LOS AVANCES OBTENIDOS EN LA RECUPERACIÓN DE LA MISMA. 9.APOYAR EN LA REVISIÓN DE LAS SOLICITUDES REALIZADAS POR LOS DIFERENTES ORDENADORES DEL GASTO DE LA UNIVERSIDAD EN RELACIÓN AL REPORTE POR CONDUCTAS QUE CONSTITUYAN VIOLENCIAS BASADAS EN GÉNERO, LAS VIOLENCIAS SEXUALES O DISCRIMINACIÓN. 10. REALIZAR SENSIBILIZACIÓN DESDE EL ÁREA PSICOLÓGICA PARA LA FIRMA DE ACTA DE BUENAS PRÁCTICAS. 11. ASESORAR EN LA PLANIFICACIÓN DE ESTRATEGIAS ENCAMINADAS A LA PROMOCIÓN DEL RESPETO A LAS PERSONAS Y A LA DIGNIDAD HUMANA, A CONTRARRESTAR TODO TIPO DE DISCRIMINACIÓN POR RAZONES DE ORIENTACIÓN SEXUAL, ETNIA, DE DISCAPACIDAD, DE IDENTIDAD Y/O EXPRESIÓN DE GÉNERO Y A NO NATURALIZAR O NORMALIZAR CUALQUIER TIPO DE VIOLENCIA EN SUS DIFERENTES FORMAS; ASÍ COMO HACER EVIDENTES LAS PRÁCTICAS Y ACTITUDES CULTURALES QUE ATENTAN CONTRA LA DIGNIDAD DE LOS SERES HUMANOS. 12. APOYAR EN LA RECOPILACIÓN, SISTEMATIZACIÓN Y GARANTIZAR LA SEGURIDAD Y CONFIDENCIALIDAD DE LA INFORMACIÓN DERIVADA DE LOS REPORTES DE CASO.  13.  ELABORAR INFORMES EN LOS CUALES SE DETALLE LOS AVANCES NORMATIVOS QUE HA TENIDO LA UNIVERSIDAD DEL MAGDALENA PARA EL CUMPLIMIENTO DE LA POLÍTICA CERO TOLERANCIA DE CASOS DE VIOLENCIA DE GÉNERO Y VIOLENCIA SEXUAL.  14. APOYAR EN LA SOCIALIZACIÓN PROTOCOLO DE ATENCIÓN PROTOCOLO INSTITUCIONAL PARA PARA LA DETECCIÓN, PREVENCIÓN, ATENCIÓN Y SANCIÓN DE LAS VIOLENCIAS BASADAS EN GÉNERO, VIOLENCIAS SEXUALES Y DISCRIMINACIÓN.  15. APOYAR EN LA ACTIVACIÓN LA RED DE APOYO DE LA VÍCTIMA EN LOS CASOS QUE SEA NECESARIO PARA TRAZAR ESTRATEGIAS DE PROTECCIÓN Y ACOMPAÑAMIENTO QUE CONTRIBUYAN A LA RECUPERACIÓN DE LA PERSONA AFECTADA.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</si>
  <si>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CO1.REQ.5577468</t>
  </si>
  <si>
    <t>OPSP-VAD-0038-2024</t>
  </si>
  <si>
    <t>https://community.secop.gov.co/Public/Tendering/OpportunityDetail/Index?noticeUID=CO1.NTC.5470873&amp;isFromPublicArea=True&amp;isModal=False</t>
  </si>
  <si>
    <t>LA PRESENTE ORDEN TIENE POR OBJETO: 1. APOYAR EN LA ATENCIÓN BÁSICA, OPORTUNA Y ADECUADA A LOS ESTUDIANTES QUE REQUIERAN EL SERVICIO EN TRABAJO SOCIAL. 2. APOYAR EN EL DILIGENCIAMIENTO OPORTUNO DE TODOS LOS FORMATOS ESTABLECIDOS POR BIENESTAR UNIVERSITARIO EN EL SISTEMA DE GESTIÓN DE LA CALIDAD. 3. PRESENTAR INFORMES AL SUPERVISOR SOBRE LAS ACTIVIDADES DESARROLLADAS Y PLANTEADAS EN EL PLAN DE TRABAJO, PARA LA VERIFICACIÓN Y EL CUMPLIMIENTO DE LAS METAS PROPUESTAS; EL INFORME DEBE TENER ANEXOS ESTADÍSTICOS. 4. APOYAR EN LA PLANEACIÓN, ORGANIZACIÓN Y EJECUCIÓN DE LOS PROGRAMAS DE ESTÍMULOS Y BECAS ESTUDIANTILES. 5. APOYAR EN EL PROCESO DE ESTUDIO Y DILIGENCIAMIENTO DE LAS FICHAS PARA LOS ESTUDIOS SOCIOECONÓMICOS DE LOS ESTUDIANTES QUE REQUIERAN ALGÚN ESTIMULO O BECA. 6. APOYAR EN LA REALIZACIÓN DE LAS VISITAS DOMICILIARIAS QUE SE REQUIERAN EN EL MARCO DEL PROCESO DE ADMISIÓN PARA ASPIRANTES EN LA INSTITUCIÓN Y DURANTE EL PROCESO DE CAMBIO DE ESTRATO SOCIOECONÓMICO. 7. APOYAR EN LA ATENCIÓN A LOS MIEMBROS DE LA COMUNIDAD UNIVERSITARIA QUE REQUIERAN INFORMACIÓN SOBRE LOS SERVICIOS DE BIENESTAR UNIVERSITARIO A TRAVÉS DE LOS DIFERENTES CANALES DE COMUNICACIÓN DISPONIBLES. 8. APOYAR A LA DIRECCIÓN DE BIENESTAR UNIVERSITARIO EN LA CARACTERIZACIÓN DE LAS BECAS DE PRÁCTICAS PROFESIONALES Y RELIQUIDACIÓN DE MATRÍCULA DE CASOS ESPECIALES. 9. APOYAR AL SUPERVISOR EN LA ACTUALIZACIÓN DEL INVENTARIO DE LOS EQUIPOS E INSUMOS DE OFICINA Y VERIFICAR EL BUEN USO DE LOS MISMOS.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</si>
  <si>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CO1.REQ.5577702</t>
  </si>
  <si>
    <t>OPSP-VAD-0037-2024</t>
  </si>
  <si>
    <t>https://community.secop.gov.co/Public/Tendering/OpportunityDetail/Index?noticeUID=CO1.NTC.5470468&amp;isFromPublicArea=True&amp;isModal=False</t>
  </si>
  <si>
    <t>LA PRESENTE ORDEN TIENE POR OBJETO: 1. APOYAR EN LA JORNADA DE INDUCCIÓN AL EQUIPO DE PSICÓLOGOS ENTREVISTADORES. 2. REALIZAR ENTREVISTA EN LA FASE 1, A LOS ASPIRANTES PARA EL INGRESO A LA UNIVERSIDAD DEL MAGDALENA PARA EL PERIODO ACADÉMICO 2024-1,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2024-1. 5. PARTICIPAR EN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</si>
  <si>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CO1.REQ.5575439</t>
  </si>
  <si>
    <t>OPSP-VAD-0036-2024</t>
  </si>
  <si>
    <t>https://community.secop.gov.co/Public/Tendering/OpportunityDetail/Index?noticeUID=CO1.NTC.5470339&amp;isFromPublicArea=True&amp;isModal=False</t>
  </si>
  <si>
    <t>CO1.REQ.5575158</t>
  </si>
  <si>
    <t>OPSP-VAD-0035-2024</t>
  </si>
  <si>
    <t>https://community.secop.gov.co/Public/Tendering/OpportunityDetail/Index?noticeUID=CO1.NTC.5465234</t>
  </si>
  <si>
    <t>LA PRESENTE ORDEN TIENE POR OBJETO LA PRESTACIÓN DE SERVICIOS PROFESIONALES COMO APOYO A LA DIRECCIÓN DEL PROYECTO BPIN 2021000100084 DENOMINADO: "FORTALECIMIENTO DE LAS CAPACIDADES INSTITUCIONALES PARA LA INVESTIGACIÓN DEL CULTIVO Y REPRODUCCIÓN INDUCIDA DE LA LISA (MUGIL INCILIS) COMO UNA ALTERNATIVA PARA SU CONSERVACIÓN EN EL CARIBE COLOMBIANO MAGDALENA" REALIZANDO LAS SIGUIENTES ACTIVIDADES: 1. APOYAR LA GESTIÓN OPERATIVA E INTEGRAL DEL PROYECTO EN RELACIÓN CON LA PLANIFICACIÓN, IMPLEMENTACIÓN Y SEGUIMIENTO A LOS PLANES Y CRONOGRAMAS APROBADOS. 2. ALINEAR EN CONJUNTO CON EL LÍDER CIENTÍFICO DEL PROYECTO, LAS ESTRATEGIAS PROPUESTAS PARA LA IMPLEMENTACIÓN DE LAS RUTAS METODOLÓGICAS DE LAS ACTIVIDADES, CON LOS MÉTODOS DE PLANIFICACIÓN. 3. APOYAR LA ARTICULACIÓN DE LOS RECURSOS TÉCNICOS TECNOLÓGICOS Y LOGÍSTICOS EN CONJUNTO CON EL LÍDER CIENTÍFICO DE LOS PROYECTOS Y LAS DIFERENTES DEPENDENCIAS, CON LA ESTRATEGIA DE ADMINISTRACIÓN ADECUADA PARA EL DESARROLLO DE LAS ACTIVIDADES DE LOS PROYECTOS. 4. ASESORAR Y APOYAR EN LA REVISIÓN, VERIFICACIÓN Y COMPROBACIÓN DE LA DOCUMENTACIÓN TÉCNICA, PRESUPUESTOS, ESTUDIOS DE MERCADO QUE SE HAYAN REALIZADO EN LAS CONVOCATORIAS DE PROYECTOS DE INVESTIGACIÓN QUE SE PRETENDAN FINANCIAR CON RECURSOS DEL SISTEMA GENERAL DE REGALÍAS (SGR) PARA LA UNIVERSIDAD DEL MAGDALENA. 5. APOYAR EN LOS RESPECTIVOS PROCESOS DE VERIFICACIÓN DE REQUISITOS PREVIOS AL INICIO DE LA EJECUCIÓN DE LOS PROYECTOS QUE SE FINANCIEN CON RECURSOS DEL SISTEMA GENERAL DE REGALÍAS (SGR). 6. APOYAR EN LA REALIZACIÓN Y VERIFICACIÓN DE AJUSTES QUE SE HUBIESEN REALIZADO A LOS PROYECTOS QUE SE ENCUENTRAN EN EJECUCIÓN COFINANCIADOS CON RECURSOS DEL SISTEMA GENERAL DE REGALÍAS Y LA UNIVERSIDAD DEL MAGDALENA. 7. APOYAR EN LA PROYECCIÓN DENTRO DE LOS TÉRMINOS LEGALES, RESPUESTAS A CONSULTAS, SOLICITUDES EN GENERAL QUE SEAN ASIGNADAS POR LA VICERRECTORÍA ADMINISTRATIVA, ORIGINADAS POR PARTE DE LOS DIRECTORES CIENTÍFICOS DE LOS PROYECTOS QUE SE ENCUENTRAN EN EJECUCIÓN COFINANCIADOS CON RECURSOS DEL SISTEMA GENERAL DE REGALÍAS O DE OTRAS DEPENDENCIAS DE LA UNIVERSIDAD. 8) APOYAR EN EL SEGUIMIENTO Y ELABORACIÓN DE INFORMES DE EJECUCIÓN DE PROYECTOS DEL SISTEMA GENERAL DE REGALÍAS GESTIONADOS DESDE EL ÁREA ADMINISTRATIVA. 9) APOYAR LA DIRECCIÓN DE LOS PROYECTOS DE REGALÍAS EN LAS PROYECCIONES Y CONTROL PRESUPUESTAL PARA LA EJECUCIÓN DE LOS PROYECTOS.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</si>
  <si>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CO1.REQ.5572624</t>
  </si>
  <si>
    <t>OPSP-VAD-0034-2024</t>
  </si>
  <si>
    <t>https://community.secop.gov.co/Public/Tendering/OpportunityDetail/Index?noticeUID=CO1.NTC.5465329</t>
  </si>
  <si>
    <t>LA PRESENTE ORDEN TIENE POR OBJETO: 1. APOYAR EN LA REVISIÓN DE LOS DOCUMENTOS PRECONTRACTUALES NECESARIOS PARA LA ELABORACIÓN DE ÓRDENES DE SERVICIOS PROFESIONALES Y DE APOYO A LA GESTIÓN QUE REQUIERA LA VICERRECTORIA ADMINISTRATIVA EN LA PLATAFORMA DEL GEDOCO. 2. APOYAR LA VALIDACIÓN Y APROBACIÓN DE LA INFORMACIÓN PRECONTRACTUAL DE LAS HOJAS DE VIDA DEL PERSONAL EN LA PLATAFORMA SIGEP (SISTEMA DE INFORMACIÓN Y GESTIÓN DEL EMPLEO PÚBLICO. 3. APOYAR LA REVISIÓN DE LOS DOCUMENTOS PARA TRÁMITE DE LIQUIDACIÓN DE HONORARIOS DE LAS ÓRDENES DE PRESTACIÓN DE SERVICIOS PROFESIONALES Y DE APOYO A LA GESTIÓN. 4. APOYAR EN LA REVISIÓN Y VERIFICACIÓN DE ANTECEDENTES Y OTROS DE LAS PERSONAS A VINCULARSE MEDIANTE ÓRDENES DE PRESTACIÓN DE SERVICIOS PROFESIONALES Y DE APOYO A LA GESTIÓN DE LA VICERRECTORÍA ADMINISTRATIVA. 5. APOYAR EN LA REVISIÓN DE LA INFORMACIÓN CONTRACTUAL CARGADA EN LAS PLATAFORMAS DEL SIA OBSERVA- AUDITORIA, SIGEP II, SECOP I Y II POR LOS DIFERENTES ORDENADORES DEL GASTO DELEGADOS. 6. APOYAR EN EL CUMPLIMIENTO DE LOS PLANES DE MEJORAMIENTO DE LOS PROCESOS Y PROCEDIMIENTOS DEL GRUPO INTERNO DE CONTRATACIÓN. 7. APOYAR EN LA ACTUALIZACIÓN DE LOS PROCEDIMIENTOS, GUÍAS, INSTRUCTIVOS Y FORMATOS EN LA PLATAFORMA ISOLUCIÓN. 8. APOYAR EN EL CARGUE DE LOS CONTRATOS, MODIFICACIONES, Y LIQUIDACIONES DE LAS ORDENES DE PRESTACIÓN DE SERVICIOS PROFESIONALES, Y DE APOYO EN LA GESTIÓN EN LA PLATA FORMA SIGEP EN LOS PLAZOS ESTABLECIDOS. 9. APOYAR EN EL CARGUE DE INFORMACIÓN EN LAS PLATAFORMAS DEL SIA OBSERVA Y EL SECOP II. 10. APOYAR EN ELABORACIÓN DE CERTIFICADOS CONTRACTUALES QUE SEAN SOLICITADOS POR LOS DIFERENTES USUARIOS.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</si>
  <si>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CO1.REQ.5572736</t>
  </si>
  <si>
    <t>OAG-VAD-0033-2024</t>
  </si>
  <si>
    <t>https://community.secop.gov.co/Public/Tendering/OpportunityDetail/Index?noticeUID=CO1.NTC.5465232</t>
  </si>
  <si>
    <t>LA PRESENTE ORDEN TIENE POR OBJETO: 1. APOYAR EN LA JORNADA DE INDUCCIÓN AL EQUIPO DE PSICÓLOGOS ENTREVISTADORES. 2. REALIZAR ENTREVISTA EN LA FASE 1 Y 2, A LOS ASPIRANTES PARA EL INGRESO A LA UNIVERSIDAD DEL MAGDALENA PARA EL PERIODO ACADÉMICO 2024-1,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2024-1.  5. PARTICIPAR EN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</si>
  <si>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CO1.REQ.5572390</t>
  </si>
  <si>
    <t>OPSP-VAD-0032-2024</t>
  </si>
  <si>
    <t>https://community.secop.gov.co/Public/Tendering/OpportunityDetail/Index?noticeUID=CO1.NTC.5465231</t>
  </si>
  <si>
    <t>DUBYS SOFIA REGALADO CALANCHE</t>
  </si>
  <si>
    <t>CO1.REQ.5572380</t>
  </si>
  <si>
    <t>OPSP-VAD-0031-2024</t>
  </si>
  <si>
    <t>https://community.secop.gov.co/Public/Tendering/OpportunityDetail/Index?noticeUID=CO1.NTC.5465318</t>
  </si>
  <si>
    <t>CENITH GLORIA ILIAS CERVANTES</t>
  </si>
  <si>
    <t>CO1.REQ.5572374</t>
  </si>
  <si>
    <t>OPSP-VAD-0030-2024</t>
  </si>
  <si>
    <t>https://community.secop.gov.co/Public/Tendering/OpportunityDetail/Index?noticeUID=CO1.NTC.5465317</t>
  </si>
  <si>
    <t>LA PRESENTE ORDEN TIENE POR OBJETO: 1. APOYAR EN LA JORNADA DE INDUCCIÓN AL EQUIPO DE PSICÓLOGOS ENTREVISTADORES. 2. REALIZAR ENTREVISTA EN LA FASE 1, A LOS ASPIRANTES PARA EL INGRESO A LA UNIVERSIDAD DEL MAGDALENA PARA EL PERIODO ACADÉMICO 2024-1,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2024-1. 5. PARTICIPAR EN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</si>
  <si>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CO1.REQ.5572354</t>
  </si>
  <si>
    <t>OPSP-VAD-0029-2024</t>
  </si>
  <si>
    <t>https://community.secop.gov.co/Public/Tendering/OpportunityDetail/Index?noticeUID=CO1.NTC.5465315</t>
  </si>
  <si>
    <t>CO1.REQ.5572261</t>
  </si>
  <si>
    <t>OPSP-VAD-0028-2024</t>
  </si>
  <si>
    <t>https://community.secop.gov.co/Public/Tendering/OpportunityDetail/Index?noticeUID=CO1.NTC.5465229</t>
  </si>
  <si>
    <t>LEONARDO FABIO LINERO MONTAÑO</t>
  </si>
  <si>
    <t>CO1.REQ.5572330</t>
  </si>
  <si>
    <t>OPSP-VAD-0027-2024</t>
  </si>
  <si>
    <t>https://community.secop.gov.co/Public/Tendering/OpportunityDetail/Index?noticeUID=CO1.NTC.5465227</t>
  </si>
  <si>
    <t>JOHANNA CRISTINA BOCANEGRA SANDOVAL</t>
  </si>
  <si>
    <t>CO1.REQ.5572310</t>
  </si>
  <si>
    <t>OPSP-VAD-0026-2024</t>
  </si>
  <si>
    <t>https://community.secop.gov.co/Public/Tendering/OpportunityDetail/Index?noticeUID=CO1.NTC.5465170</t>
  </si>
  <si>
    <t>CO1.REQ.5572402</t>
  </si>
  <si>
    <t>OPSP-VAD-0025-2024</t>
  </si>
  <si>
    <t>https://community.secop.gov.co/Public/Tendering/OpportunityDetail/Index?noticeUID=CO1.NTC.5465307</t>
  </si>
  <si>
    <t>CO1.REQ.5572342</t>
  </si>
  <si>
    <t>OPSP-VAD-0024-2024</t>
  </si>
  <si>
    <t>https://community.secop.gov.co/Public/Tendering/OpportunityDetail/Index?noticeUID=CO1.NTC.5465088</t>
  </si>
  <si>
    <t>ELENA MARGARITA TORRES OSPINA</t>
  </si>
  <si>
    <t>CO1.REQ.5571977</t>
  </si>
  <si>
    <t>OPSP-VAD-0023-2024</t>
  </si>
  <si>
    <t>https://community.secop.gov.co/Public/Tendering/OpportunityDetail/Index?noticeUID=CO1.NTC.5464896</t>
  </si>
  <si>
    <t>OMAR FERNANDO CORTES PEÑA</t>
  </si>
  <si>
    <t>CO1.REQ.5571958</t>
  </si>
  <si>
    <t>OPSP-VAD-0022-2024</t>
  </si>
  <si>
    <t>https://community.secop.gov.co/Public/Tendering/OpportunityDetail/Index?noticeUID=CO1.NTC.5465064</t>
  </si>
  <si>
    <t>RAMIRO DAVID PALMERA DE LA ROSA</t>
  </si>
  <si>
    <t>CO1.REQ.5572201</t>
  </si>
  <si>
    <t>OPSP-VAD-0021-2024</t>
  </si>
  <si>
    <t>https://community.secop.gov.co/Public/Tendering/OpportunityDetail/Index?noticeUID=CO1.NTC.5464892</t>
  </si>
  <si>
    <t>LA PRESENTE ORDEN TIENE POR OBJETO: 1. APOYAR EN LA COORDINACIÓN  DEL PROCESO DE ENTREVISTAS DE LOS ASPIRANTES PARA EL INGRESO A LOS DISTINTOS PROGRAMAS ACADÉMICOS 2024-I EN LA FASE I Y EN LA FASE II. 2. APOYAR LA CONSTRUCCIÓN DE CUESTIONARIOS Y SELECCIÓN DE VARIABLES PARA APLICAR EN LAS ENTREVISTAS DE LOS ASPIRANTES A INGRESAR A LOS DISTINTOS PROGRAMAS ACADÉMICOS 2024 - I EN LA FASE I Y EN LA FASE II. 3. APOYAR LA  LOGÍSTICA ADMINISTRATIVA Y FINANCIERA DEL PROCESO DE ENTREVISTA EN LA FASE I Y EN LA FASE II. 3. REVISAR LOS INFORMES FINALES DE LOS PSICÓLOGOS ENTREVISTADORES DE LA FASE I Y EN LA FASE II. 4. REALIZAR LA SOCIALIZACIÓN DEL PROCESO DE ENTREVISTAS A LOS PSICÓLOGOS QUE LAS DESARROLLARÁN. 5. PRESENTAR EL INFORME GENERAL DE LAS ENTREVISTAS A LOS ASPIRANTES ADMITIDOS EN EL PERIODO 2024-I A LAS DIRECCIONES DE PROGRAMAS.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</si>
  <si>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CO1.REQ.5572109</t>
  </si>
  <si>
    <t>OPSP-VAD-0020-2024</t>
  </si>
  <si>
    <t>https://community.secop.gov.co/Public/Tendering/OpportunityDetail/Index?noticeUID=CO1.NTC.5465045</t>
  </si>
  <si>
    <t>LA PRESENTE ORDEN TIENE POR OBJETO: 1. APOYAR EN LA COORDINACIÓN  DEL PROCESO DE ENTREVISTAS DE LOS ASPIRANTES PARA EL INGRESO A LOS DISTINTOS PROGRAMAS ACADÉMICOS 2024-I EN LA FASE I Y EN LA FASE II. 2. APOYAR LA CONSTRUCCIÓN DE CUESTIONARIOS Y SELECCIÓN DE VARIABLES PARA APLICAR EN LAS ENTREVISTAS DE LOS ASPIRANTES A INGRESAR A LOS DISTINTOS PROGRAMAS ACADÉMICOS 2024 - I EN LA FASE I Y EN LA FASE II. 3. APOYAR LA  LOGÍSTICA ADMINISTRATIVA Y FINANCIERA DEL PROCESO DE ENTREVISTA EN LA FASE I Y EN LA FASE II. 3. REVISAR LOS INFORMES FINALES DE LOS PSICÓLOGOS ENTREVISTADORES DE LA FASE I Y EN LA FASE II. 4. REALIZAR LA SOCIALIZACIÓN DEL PROCESO DE ENTREVISTAS A LOS PSICÓLOGOS QUE LAS DESARROLLARÁN. 5. PRESENTAR EL INFORME GENERAL DE LAS ENTREVISTAS A LOS ASPIRANTES ADMITIDOS EN EL PERIODO 2024-I A LAS DIRECCIONES DE PROGRAMAS.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</si>
  <si>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CO1.REQ.5571871</t>
  </si>
  <si>
    <t>OPSP-VAD-0019-2024</t>
  </si>
  <si>
    <t>https://community.secop.gov.co/Public/Tendering/OpportunityDetail/Index?noticeUID=CO1.NTC.5464880</t>
  </si>
  <si>
    <t>CO1.REQ.5571825</t>
  </si>
  <si>
    <t>OPSP-VAD-0018-2024</t>
  </si>
  <si>
    <t>https://community.secop.gov.co/Public/Tendering/OpportunityDetail/Index?noticeUID=CO1.NTC.5465543</t>
  </si>
  <si>
    <t>CO1.REQ.5572549</t>
  </si>
  <si>
    <t>OPSP-VAD-0017-2024</t>
  </si>
  <si>
    <t>https://community.secop.gov.co/Public/Tendering/OpportunityDetail/Index?noticeUID=CO1.NTC.5465539</t>
  </si>
  <si>
    <t>CO1.REQ.5572540</t>
  </si>
  <si>
    <t>OPSP-VAD-0016-2024</t>
  </si>
  <si>
    <t>https://community.secop.gov.co/Public/Tendering/OpportunityDetail/Index?noticeUID=CO1.NTC.5465537</t>
  </si>
  <si>
    <t>CO1.REQ.5572294</t>
  </si>
  <si>
    <t>OPSP-VAD-0015-2024</t>
  </si>
  <si>
    <t>https://community.secop.gov.co/Public/Tendering/OpportunityDetail/Index?noticeUID=CO1.NTC.5465271</t>
  </si>
  <si>
    <t>LA PRESENTE ORDEN TIENE POR OBJETO: 1. APOYAR EN LOS PROCEDIMIENTOS ADMINISTRATIVOS Y FINANCIEROS QUE REQUIEREN USO DEL SOFTWARE ADMINISTRATIVO Y FINANCIERO DE LA UNIVERSIDAD 2. APOYAR EN LA ELABORACIÓN DE INFORMES FINANCIEROS DE RENDICIÓN OTROS REPORTES QUE SEAN SOLICITADOS. 3. APOYAR CON LA ACTUALIZACIÓN DE FORMATOS DE SOLICITUDES DE CDP EN LA OFICINA DE PRESUPUESTO Y CAPACITACIÓN A LAS DEPENDENCIAS SOBRE CORRECTO DILIGENCIAMIENTO DE ESTOS. 4. APOYAR EN LA ATENCIÓN A LAS SOLICITUDES REALIZADAS POR LA OFICINA DE DIRECCIÓN FINANCIERA RELACIONADAS CON INCONVENIENTES QUE PRESENTE EL SISTEMA DE INFORMACIÓN Y QUE AFECTAN LAS ACTIVIDADES DIARIAS DE LOS GRUPOS EN LA PLATAFORMA SINAP V6. 5. APOYAR EN EL SEGUIMIENTO A LAS SOLICITUDES DE SOPORTE REALIZADAS A LA EMPRESA SINAP A TRAVÉS DE LA HERRAMIENTA JTRAC. 6. APOYAR EN LA ADMINISTRACIÓN DEL SOFTWARE FINANCIERO SINAP V6.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</si>
  <si>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CO1.REQ.5572283</t>
  </si>
  <si>
    <t>OPSP-VAD-0014-2024</t>
  </si>
  <si>
    <t>https://community.secop.gov.co/Public/Tendering/OpportunityDetail/Index?noticeUID=CO1.NTC.5465363</t>
  </si>
  <si>
    <t>LA PRESENTE ORDEN TIENE POR OBJETO: 1. APOYAR EN LA REVISIÓN Y APROBACIÓN EN LA PLATAFORMA GEDOCO DE LOS DOCUMENTOS REQUERIDOS PARA LA CELEB DE LAS ÓRDENES DE SERVICIOS PROFESIONALES Y DE APOYO A LA GESTIÓN. 2. APOYAR EN LA MARCACIÓN Y CARGUE DE INFORMACIÓN PRECONTRACTUAL, CONTRACTUAL Y POSTCONTRACTUAL A LA PLATAFORMA DEL SIA OBSERVA DE LAS ORDENES DE PRESTACIÓN DE SERVICIOS PROFESIONALES Y DE APOYO A LA GESTIÓN SUSCRITAS POR EL VICERRECTOR ADMINISTRATIVO Y EL DIRECTOR ADMINISTRATIVO. 3. APOYAR EL CARGUE DE INFORMACIÓN PRECONTRACTUAL, CONTRACTUAL Y POSTCONTRACTUAL A LA PLATAFORMA DEL SECOPI Y II DE TODOS LOS PROCESOS DE CONTRATACIÓN QUE ADELANTE LA UNIVERSIDAD A TRAVÉS DE LA VICERRECTORÍA ADMINISTRATIVA Y LA DIRECCIÓN ADMINISTRATIVA. 4. APOYAR EN LA ORGANIZACIÓN DEL ARCHIVO DIGITAL DE LAS ÓRDENES DE SERVICIOS PROFESIONALES Y DE APOYO A LA GESTIÓN SUSCRITAS POR EL VICERRECTOR ADMINISTRATIVO Y EL DIRECTOR ADMINISTRATIVO. 5. APOYAR EN LA ELABORACIÓN Y ENVIÓ DE LA INFORMACIÓN CONCERNIENTE A LAS ORDENES DE PRESTACIÓN DE SERVICIOS PROFESIONALES Y DE APOYO A LA GESTION, SUSCRITAS POR EL VICERRECTOR ADMINISTRATIVO Y EL DIRECTOR ADMINISTRATIVO QUE SEA SOLICITADA POR LAS DIFERENTES ENTIDADES DEL ESTADO Y DEMÁS DEPENDENCIAS DE LA UNIVERSIDAD. 6. APOYAR EN LA REVISIÓN DE LA INFORMACIÓN CONTRACTUAL CARGADA EN LAS PLATAFORMAS DEL SIA OBSERVA AUDITORIA, SIGEP II, SECOP I Y II POR PARTE DE LOS ORDENADORES DEL GASTO. 7. APOYAR AL GRUPO INTERNO DE CONTRATACIÓN EN LA ELABORACIÓN DE LOS INFORMES PERIÓDICOS QUE SE REQUIERAN PARA PUBLICACIÓN EN LA PÁGINA WEB INSTITUCIONAL EN EL MICROSITIO DE “TRANSPARENCIA Y ACCESO A LA INFORMACIÓN PÚBLICA”, ASÍ́COMO LOS QUE REQUIERA LA CONTRALORÍA GENERAL DE LA REPÚBLICA Y DEL MAGDALENA CON RESPECTO A LAS ORDENES Y/O CONTRATOS QUE SUSCRIBA EL VICERRECTOR ADMINISTRATIVO Y EL DIRECTOR ADMINISTRATIVO. 8 . RENDIR INFORMES MENSUALES O CUANDO EL SUPERVISOR ASÍ́LO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</si>
  <si>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CO1.REQ.5572349</t>
  </si>
  <si>
    <t>OPSP-VAD-0013-2024</t>
  </si>
  <si>
    <t>https://community.secop.gov.co/Public/Tendering/OpportunityDetail/Index?noticeUID=CO1.NTC.5465459</t>
  </si>
  <si>
    <t>LA PRESENTE ORDEN TIENE POR OBJETO: 1. APOYAR EN LA REVISIÓN Y VERIFICACIÓN DE LOS DOCUMENTOS PRECONTRACTUALES NECESARIOS PARA LA ELABORACIÓN DE ÓRDENES DE SERVICIOS PROFESIONALES Y DE APOYO A LA GESTIÓN CARGADOS EN LA PLATAFORMA DEL GEDOCO. 2. APOYAR LA VALIDACIÓN Y APROBACIÓN DE LA INFORMACIÓN DE LAS HOJAS DE VIDA CARGADAS EN LA PLATAFORMA SIGEP II (SISTEMA DE INFORMACIÓN Y GESTIÓN DEL EMPLEO PÚBLICO) DE LAS PERSONAS QUE SE VAN A CONTRATAR POR ORDEN DE PRESTACIÓN DE SERVICIOS PROFESIONALES Y DE APOYO A LA GESTIÓN. 3. APOYAR EN LA REVISIÓN DE LOS FORMATOS DE RECIBIDO A SATISFACCIÓN Y DOCUMENTOS CORRESPONDIENTES PARA TRÁMITES DE LIQUIDACIÓN DE HONORARIOS DE ÓRDENES DE PRESTACIÓN DE SERVICIOS PROFESIONALES Y DE APOYO A LA GESTIÓN. 4. APOYAR EN LA REVISIÓN Y PROYECCIÓN DE MINUTAS DE ÓRDENES, CONTRATOS, CONVENIOS, PROCESOS DE CONVOCATORIAS, TÉRMINOS DE REFERENCIA, ACTOS ADMINISTRATIVOS, ACTAS DE INICIO, SUSPENSIÓN, REINICIO, OTROSÍ, ACTAS FINALES, DE TERMINACIÓN Y LIQUIDACIÓN. 5. PRESTAR ASESORÍA Y APOYAR EN LA REVISIÓN DE LOS DOCUMENTOS PRECONTRACTUALES Y CONTRACTUALES QUE LE SEAN TRASLADADOS DE LOS PROCESOS DE CONTRATACIÓN ADELANTADOS POR UNIMAGDALENA. 6. APOYAR EN EL CARGUE DE INFORMACIÓN EN LAS PLATAFORMAS DEL SIA OBSERVA Y SECOP II. 7. PROYECTAR RESPUESTAS A LAS PETICIONES QUE LE SEAN TRASLADADAS, CON EL FIN QUE LAS MISMAS SE RESUELVAN DENTRO DE LOS PLAZOS Y/O TÉRMINOS ESTABLECIDOS EN LA LEY. 8. EMITIR LOS CONCEPTOS JURÍDICOS QUE LE HAYAN SIDO TRASLADADOS Y QUE TENGAN RELACIÓN CON EL ÁMBITO DE COMPETENCIA DEL GRUPO DE CONTRATACIÓN. 9. APOYAR EN LA REVISIÓN DE LA INFORMACIÓN CONTRACTUAL CARGADA EN LAS PLATAFORMAS DEL SIA OBSERVA- AUDITORIA, SIGEP II SECOP I Y II. 10. APOYAR AL GRUPO INTERNO DE CONTRATACIÓN EN EL CARGUE DE LOS CONTRATOS, MODIFICACIONES, Y LIQUIDACIONES DE LAS ORDENES DE PRESTACIÓN DE SERVICIOS PROFESIONALES Y DE APOYO EN LA GESTIÓN EN LA PLATA FORMA SIGEP II. 11. APOYAR EN LA ACTIVACIÓN DE USUARIOS EN LA PLATAFORMA DEL SIGEP II. 12. APOYAR EN LA ORGANIZACIÓN DEL ARCHIVO DIGITAL DE LAS ÓRDENES DE SERVICIOS PROFESIONALES Y DE APOYO A LA GESTIÓN SUSCRITAS POR EL VICERRECTOR ADMINISTRATIVO Y EL DIRECTOR ADMINISTRATIVO. 13.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</si>
  <si>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CO1.REQ.5572346</t>
  </si>
  <si>
    <t>OPSP-VAD-0012-2024</t>
  </si>
  <si>
    <t>https://community.secop.gov.co/Public/Tendering/OpportunityDetail/Index?noticeUID=CO1.NTC.5465368</t>
  </si>
  <si>
    <t>LA PRESENTE ORDEN TIENE POR OBJETO: 1. APOYAR EN LOS PROCESOS ADMINISTRATIVOS CONTRACTUALES DE LA DIRECCIÓN ADMINISTRATIVA, DE LOS GRUPOS DE TRABAJO ADSCRITOS A ESTA Y DEMÁS DEPENDENCIAS QUE FUNJAN COMO UNIDAD GESTORA. 2. REVISAR Y HACER SEGUIMIENTO A LA DOCUMENTACIÓN GENERADA EN LOS PROCESOS DE CONTRATACIÓN SUSCRITOS POR EL DIRECTOR ADMINISTRATIVO EN LAS ETAPAS PRECONTRACTUAL, CONTRACTUAL Y POSTCONTRACTUAL. 3. APOYAR EN LA ORGANIZACIÓN DEL ARCHIVO DE CONTRATOS DE LA DIRECCIÓN ADMINISTRATIVA, SEGÚN LAS NORMAS Y LINEAMIENTOS GENERALES E INSTITUCIONALES. 4. APOYAR EL CARGUE Y ACTUALIZACIÓN DE LA INFORMACIÓN Y DOCUMENTACIÓN PRECONTRACTUAL, CONTRACTUAL Y POSTCONTRACTUAL DE LOS CONTRATOS SUSCRITOS POR EL DIRECTOR ADMINISTRATIVO EN LAS PLATAFORMAS SIA OBSERVA, SECOP II Y DEMÁS PLATAFORMAS Y FORMATOS SEGÚN CORRESPONDA. 5. APOYAR EN LA VERIFICACIÓN Y MARCACIÓN DE LOS CONTRATOS SUSCRITOS EN LA PLATAFORMA SIA OBSERVA PARA REMISIÓN EN LAS FECHAS ESTABLECIDAS A LA OFICINA DE CONTROL INTERNO. 6. ELABORAR INFORMES Y APOYAR EN EL CONTROL Y EL SEGUIMIENTO SOBRE LA GESTIÓN CONTRACTUAL DE LA DIRECCIÓN ADMINISTRATIVA. 7. ELABORAR Y ACTUALIZAR EL INFORME DE GESTIÓN CONTRACTUAL Y AUSTERIDAD DEL GASTO DE LA DIRECCIÓN ADMINISTRATIVA. 8. APOYAR EN LA DIGITALIZACIÓN DE DOCUMENTOS DE LOS PROCESOS CONTRACTUALES EXPEDIDOS POR LA DIRECCIÓN ADMINISTRATIVA. 9. APOYAR EN LA REALIZACIÓN DE SONDEOS COMERCIALES PARA LOS PROCESOS DE COMPRA Y ADQUISICIÓN DE SERVICIOS. 10. APOYAR EN LA ELABORACIÓN Y PREPARACIÓN DE INFORMES SOBRE LAS ACTIVIDADES Y GESTIÓN DE LA DEPENDENCIA.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</si>
  <si>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CO1.REQ.5572077</t>
  </si>
  <si>
    <t>OPSP-VAD-0011-2024</t>
  </si>
  <si>
    <t>https://community.secop.gov.co/Public/Tendering/OpportunityDetail/Index?noticeUID=CO1.NTC.5465085</t>
  </si>
  <si>
    <t>LA PRESENTE ORDEN TIENE POR OBJETO: 1. BRINDAR ASESORÍA Y ORIENTACIÓN EN MATERIA JURÍDICA EN EL ÁREA DE CONTRATACIÓN AL VICERRECTOR ADMINISTRATIVO DE LA UNIVERSIDAD. 2. APOYAR LA REALIZACIÓN DE LOS PROCESOS DE SELECCIÓN DE CONTRATISTAS DE BIENES O SERVICIOS QUE SE REQUIERAN EN LA VICERRECTORÍA ADMINISTRATIVA DE CONFORMIDAD CON EL ESTATUTO DE CONTRATACIÓN DE LA UNIVERSIDAD. 3. ASESORAR, ASISTIR O APOYAR JURÍDICAMENTE Y RESOLVER CONSULTAS DE TIPO JURÍDICO EN MATERIA CONTRACTUAL, QUE LE SEAN SOLICITADAS POR PARTE DEL RECTOR O EL VICERRECTOR ADMINISTRATIVO DE UNIMAGDALENA. 4.  ELABORAR MINUTAS PARA ORDENES, CONTRATOS, CONVENIOS, PROCESOS DE CONVOCATORIAS Y DEMÁS QUE REQUIERA UNIMAGDALENA Y QUE SEAN SOLICITADOS POR EL RECTOR Y/O EL VICERRECTOR ADMINISTRATIVO. 5. BRINDAR ACOMPAÑAMIENTO Y/O HACER SEGUIMIENTO A PROCESOS PRECONTRACTUALES, CONTRACTUALES Y POSCONTRACTUALES EN ADQUISICIÓN DE BIENES O SERVICIOS DE LOS PROYECTOS DE REGALÍAS QUE ESTÉN A CARGO DEL VICERRECTOR ADMINISTRATIVO DE LA DE LA UNIVERSIDAD DEL MAGDALENA. 6. BRINDAR ASESORÍA EN MATERIA DE CONTRATACIÓN EN LAS ETAPAS PRE CONTRACTUAL, CONTRACTUAL Y POSCONTRACTUAL A LOS INTEGRANTES Y DIRECTORES DE LOS GRUPOS A CARGO DE EJECUTAR LOS RECURSOS DE LOS PROYECTOS DE REGALÍAS QUE ESTÉN A CARGO DEL VICERRECTOR ADMINISTRATIVO DE LA UNIVERSIDAD. 7. FUNDAMENTAR JURÍDICAMENTE LA ELABORACIÓN Y REVISIÓN DE LOS ACTOS ADMINISTRATIVOS QUE SE REQUIERAN EXPEDIR POR EL DESPACHO DEL VICERRECTOR ADMINISTRATIVOS EN VIRTUD DE DELEGACIONES ADMINISTRATIVAS. 8. PROYECTAR LOS CONCEPTOS JURÍDICOS QUE TENGAN RELACIÓN CON EL ÁMBITO DE COMPETENCIA DE LA VICERRECTORÍA ADMINISTRATIVA. 9. ASESORAR Y ACOMPAÑAR AL VICERRECTOR ADMINISTRATIVO EN LOS PROCESOS ADMINISTRATIVOS A QUE HAYA LUGAR, CON EL FIN DE LOGRAR LOS FINES DE LA CONTRATACIÓN. 10. PARTICIPAR EN LAS REUNIONES A LAS QUE SEA CONVOCADO POR LAS VICERRECTORÍAS DE LA UNIVERSIDAD PARA ASESORAR EN TEMAS JURÍDICOS Y CONTRACTUALES. 11. APOYAR A LA OFICINA DE CONTRATACIÓN EN LAS PETICIONES QUE SE PRESENTEN DENTRO DE LOS PLAZOS Y/O TÉRMINOS ESTABLECIDOS EN LA LEY, QUE SEAN TRASLADADAS POR PARTE EL VICERRECTOR ADMINISTRATIVO. 12. APOYAR A LOS PROFESIONALES DE LA VICERRECTORÍA ADMINISTRATIVA EN LA SUPERVISIÓN DE LAS ORDENES O CONTRATOS QUE SE LE ASIGNEN. 13. CUMPLIR CON LOS PROCEDIMIENTOS DEL PROCESO GESTIÓN JURÍDICA DEL SISTEMA DE GESTIÓN INTEGRAL DE LA CALIDAD "COGUI”.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</si>
  <si>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CO1.REQ.5572240</t>
  </si>
  <si>
    <t>OPSP-VAD-0010-2024</t>
  </si>
  <si>
    <t>https://community.secop.gov.co/Public/Tendering/OpportunityDetail/Index?noticeUID=CO1.NTC.5465534</t>
  </si>
  <si>
    <t>LA PRESENTE ORDEN TIENE POR OBJETO: 1. ASESORAR Y APOYAR LA PLANEACIÓN, EVALUACIÓN Y CONTROL DE LOS PROCESOS ADMINISTRATIVOS DESARROLLADOS DESDE LA DIRECCIÓN ADMINISTRATIVA. 2. APOYAR EN LA FORMULACIÓN DE MEJORAS A LOS PROCESOS Y PROCEDIMIENTOS A CARGO DE LA DIRECCIÓN ADMINISTRATIVA Y SUS GRUPOS DE TRABAJO ADSCRITOS. 3. APOYAR EN LA EJECUCIÓN, SEGUIMIENTO Y EVALUACIÓN DE PLANES Y PROYECTOS A CARGO DE LA DIRECCIÓN ADMINISTRATIVA Y SUS GRUPOS DE TRABAJO ADSCRITOS. 4. APOYAR EN EL SEGUIMIENTO Y EVALUACIÓN A LAS ACTIVIDADES DESARROLLADAS POR LOS DIFERENTES GRUPOS DE TRABAJO ADSCRITOS A LA DIRECCIÓN ADMINISTRATIVA. 5. APOYAR LOS PROCESOS DE CONTRATACIÓN A CARGO DE LA DIRECCIÓN ADMINISTRATIVA Y SUS GRUPOS DE TRABAJO. 6. APOYAR LA SUPERVISIÓN TÉCNICA Y FINANCIERA DE CONTRATOS A CARGO DEL DIRECTOR ADMINISTRATIVO. 7. ELABORAR Y PREPARAR INFORMES SOBRE LA GESTIÓN ADMINISTRATIVA Y PROYECTOS DE LA DIRECCIÓN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</si>
  <si>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CO1.REQ.5572376</t>
  </si>
  <si>
    <t>OPSP-VAD-0009-2024</t>
  </si>
  <si>
    <t>https://community.secop.gov.co/Public/Tendering/OpportunityDetail/Index?noticeUID=CO1.NTC.5465529</t>
  </si>
  <si>
    <t>LA PRESENTE ORDEN TIENE POR OBJETO: 1. APOYAR LA VALIDACIÓN Y APROBACIÓN DE LA INFORMACIÓN DE LAS HOJAS DE VIDA CARGADAS EN LA PLATAFORMA SIGEP (SISTEMA DE INFORMACIÓN Y GESTIÓN DEL EMPLEO PÚBLICO) DE LAS PERSONAS QUE SE VAN A CONTRATAR POR ORDEN DE PRESTACIÓN DE SERVICIOS PROFESIONALES Y DE APOYO A LA GESTIÓN. 2. APOYAR EN LA REVISIÓN EN LA PLATAFORMA DEL GEDOCO DE LOS DOCUMENTOS PRECONTRACTUALES NECESARIOS PARA LA ELABORACIÓN DE ÓRDENES DE SERVICIOS PROFESIONALES Y DE APOYO A LA GESTIÓN. 3. APOYAR CON EL CARGUE DE LOS CONTRATOS, MODIFICACIONES Y LIQUIDACIONES DE LAS ORDENES DE PRESTACIÓN DE SERVICIOS PROFESIONALES Y APOYO EN LA GESTIÓN EN LA PLATAFORMA SIGEP EN LOS PLAZOS ESTABLECIDOS POR PARTE DEL DEPARTAMENTO ADMINISTRATIVO DE LA FUNCIÓN PÚBLICA. 4.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5. APOYAR EN LA PROYECCIÓN DE MINUTAS DE CONTRATOS Y/O ÓRDENES DE PRESTACIÓN DE SERVICIOS PROFESIONALES Y DE APOYO A LA GESTIÓN. 6. APOYAR EN LA MARCACIÓN Y CARGUE DE INFORMACIÓN PRECONTRACTUAL, CONTRACTUAL Y POSCONTRACTUAL A LA PLATAFORMA DEL SIA OBSERVA DE LAS ORDENES DE PRESTACIÓN DE SERVICIOS PROFESIONALES Y DE APOYO A LA GESTIÓN SUSCRITAS POR EL VICERRECTOR ADMINISTRATIVO. 7. APOYAR EL CARGUE DE INFORMACIÓN PRECONTRACTUAL, CONTRACTUAL Y POSCONTRACTUAL A LA PLATAFORMA DEL SECOP I Y II DE TODOS LOS PROCESOS DE CONTRATACIÓN QUE ADELANTE LA UNIVERSIDAD A TRAVÉS DE LA VICERRECTORÍA ADMINISTRATIVA Y LA DIRECCIÓN ADMINISTRATIVA. 8. BRINDAR APOYO JURÍDICO EN LOS PROCESOS DE CONTRATACIÓN DE PRESTACIÓN DE SERVICIOS Y DE COMPRAS DE BIENES O SERVICIOS PARA EL DESARROLLO DE LAS ACTIVIDADES DE LOS PROYECTOS DE REGALÍAS EJECUTADOS POR LA INSTITUCIÓN . 9. BRINDAR APOYO JURÍDICO EN MATERIA DE CONTRATACIÓN EN LAS ETAPAS PRECONTRACTUAL, CONTRACTUAL Y POSCONTRACTUAL A LOS INTEGRANTES Y DIRECTORES DE LOS GRUPOS A CARGO DE EJECUTAR LOS RECURSOS DE LOS PROYECTOS DE REGALÍAS A CARGO DE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</si>
  <si>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CO1.REQ.5572423</t>
  </si>
  <si>
    <t>OPSP-VAD-0008-2024</t>
  </si>
  <si>
    <t>https://community.secop.gov.co/Public/Tendering/OpportunityDetail/Index?noticeUID=CO1.NTC.5465348</t>
  </si>
  <si>
    <t>HAROLD ONASIS ACOSTA SANTOS</t>
  </si>
  <si>
    <t>LA PRESENTE ORDEN TIENE POR OBJETO: 1. EMITIR LOS CONCEPTOS Y RESOLVER LAS CONSULTAS DE TIPO JURÍDICO EN TODAS LAS ÁREAS DEL DERECHO QUE LE SEAN SOLICITADOS. 2. RESOLVER LAS PETICIONES QUE LE HAGAN A LA UNIVERSIDAD DEL MAGDALENA DENTRO DE LOS PLAZOS Y/O TÉRMINOS ESTABLECIDOS EN LA LEY, QUE LE SEAN TRASLADADAS POR PARTE DEL RECTOR, EL JEFE DE LA OFICINA ASESORA JURÍDICA DE LA UNIVERSIDAD. 3. HACER LOS SEGUIMIENTOS REQUERIDOS A LAS PETICIONES QUE LE HAGAN A LA UNIVERSIDAD DEL MAGDALENA DENTRO DE LOS PLAZOS Y/O TÉRMINOS ESTABLECIDOS EN LA LEY, QUE LE SEAN TRASLADADAS. 4. PROYECTAR Y REVISAR LAS ACTUACIONES ADMINISTRATIVAS QUE LE SEAN ASIGNADOS. 5. HACER LOS SEGUIMIENTOS REQUERIDOS A LOS ACTOS ADMINISTRATIVOS QUE LE SEAN ASIGNADOS. 6. APOYAR AL GRUPO INTERNO DE CONTRATACIÓN EN LA REVISIÓN Y VERIFICACIÓN EN LA PLATAFORMA DEL GEDOCO DE LOS DOCUMENTOS PRECONTRACTUALES NECESARIOS PARA LA ELABORACIÓN DE ORDENES DE SERVICIOS PROFESIONALES Y DE APOYO A LA GESTIÓN. 7. APOYAR EN LA REVISIÓN DE LOS DOCUMENTOS PARA TRÁMITE DE LIQUIDACIÓN DE HONORARIOS DE ÓRDENES DE PRESTACIÓN DE SERVICIOS PROFESIONALES Y DE APOYO A LA GESTIÓN. 8. APOYAR EN LA REVISIÓN DE LA INFORMACIÓN CONTRACTUAL CARGADA EN LAS PLATAFORMAS DEL SIA OBSERVA- AUDITORIA, SIGEP II, SECOP I Y II POR LOS DIFERENTES ORDENADORES DEL GASTO DELEGADOS.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</si>
  <si>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CO1.REQ.5571984</t>
  </si>
  <si>
    <t>OPSP-VAD-0007-2024</t>
  </si>
  <si>
    <t>https://community.secop.gov.co/Public/Tendering/OpportunityDetail/Index?noticeUID=CO1.NTC.5465258</t>
  </si>
  <si>
    <t>LA PRESENTE ORDEN TIENE POR OBJETO: 1. APOYAR EN EL TRÁMITE DE LAS SOLICITUDES DE ADICIÓN, TERMINACIÓN, SUSPENSIÓN, MODIFICACIÓN, LIQUIDACIÓN, RESCILIACIÓN Y REINICIO DE LAS ORDENES DE SERVICIOS PROFESIONALES Y DE APOYO A LA GESTIÓN SUSCRITAS POR EL VICERRECTOR ADMINISTRATIVO Y EL DIRECTOR ADMINISTRATIVO. 2. APOYAR EN LOS TRÁMITES DE AFILIACIÓN A LA ADMINISTRADORA DE RIESGOS LABORALES QUE CORRESPONDA DE LOS CONTRATISTAS QUE VINCULE LA VICERRECTORÍA ADMINISTRATIVA. 3.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4. APOYAR CON LA REVISIÓN EN LA PLATAFORMA DEL GEDOCO Y SIGEP II DE LOS DOCUMENTOS PRECONTRACTUALES NECESARIOS PARA LA ELABORACIÓN DE ÓRDENES DE SERVICIOS PROFESIONALES Y DE APOYO A LA GESTIÓN DE LA VICERRECTORÍA Y/O DIRECCIÓN ADMINISTRATIVA. 5. APOYAR EN EL CARGUE DE INFORMACIÓN PRECONTRACTUAL, CONTRACTUAL Y POSTCONTRACTUAL EN LAS PLATAFORMAS DEL SIA OBSERVA, SECOP II Y SIGEP II. 6. APOYAR EN LA REVISIÓN DE LA INFORMACIÓN CONTRACTUAL CARGADA EN LAS PLATAFORMAS DEL SIA OBSERVA- AUDITORIA, SIGEP II, SECOP I Y II POR LOS DIFERENTES ORDENADORES DEL GASTO DELEGADOS. 7. APOYAR AL GRUPO DE CONTRATACIÓN EN LA ORGANIZACIÓN DEL ARCHIVO DIGITAL DE LAS ORDENES DE SERVICIOS PROFESIONALES Y DE APOYO A LA GESTIÓN SUSCRITAS POR EL VICERRECTOR ADMINISTRATIVO Y/O EL DIRECTOR ADMINISTRATIVO. 8. HABILITAR PAGOS EN LA PLATAFORMA GEDOCO DE LOS CONTRATISTAS POR PRESTACIÓN DE SERVICIOS PROFESIONALES Y DE APOYO A LA GESTIÓN DE LA VICERRECTORÍA Y/O DIRECCIÓN ADMINISTRATIVA. 9. APOYAR EN LA REVISIÓN DE LOS DOCUMENTOS PARA TRÁMITE DE LIQUIDACIÓN DE HONORARIOS DE LOS CONTRATISTAS POR PRESTACIÓN DE SERVICIOS PROFESIONALES Y DE APOYO A LA GESTIÓN DE LA VICERRECTORÍA ADMINISTRATIVA Y DIRECCIÓN ADMINISTRATIVA. 10. ELABORAR LAS PLANILLAS PARA EL TRÁMITE DE LIQUIDACIÓN DE HONORARIOS DE LOS CONTRATISTAS POR PRESTACIÓN DE SERVICIOS PROFESIONALES Y DE APOYO A LA GESTIÓN DE LA VICERRECTORÍA ADMINISTRATIVA Y DIRECCIÓN ADMINISTRATIVA POR MEDIO DEL SINAPV6. 11. REVISAR LAS DIFERENTES LIQUIDACIONES DE HONORARIOS PRESENTADAS POR LOS CONTRATISTAS DE LOS DIFERENTES ORDENADORES DEL GASTO DE UNIMAGDALENA Y VERIFICAR LA APLICACIÓN DE LA RETENCIÓN EN LA FUENTE. 12. ELABORAR LA LIQUIDACIÓN POR CONCEPTO DE LA RETENCIÓN EN LA FUENTE DE LOS CONTRATISTAS POR PRESTACIÓN DE SERVICIOS PROFESIONALES Y DE APOYO A LA GESTIÓN DE NIVEL CENTRAL. 13. APLICAR LOS DESCUENTOS QUE CORRESPONDAN POR CONCEPTO DE ESTAMPILLAS PRO-REFUNDACIÓN, EMBARGOS JUDICIALES, SINDICATO Y DEMÁS A QUE HAYA LUGAR, RECIBIDOS POR LA OFICINA DE CARTERA PARA EL PROCESO DE LIQUIDACIÓN DE HONORARIOS DE LOS CONTRATISTAS POR PRESTACIÓN DE SERVICIOS PROFESIONALES Y DE APOYO A LA GESTIÓN DE LA VICERRECTORÍA Y/O DIRECCIÓN ADMINISTRATIVA. 14. VERIFICAR QUE EL PAGO QUE REALICEN LOS CONTRATISTAS AL SISTEMA DE SEGURIDAD SOCIAL EN EJECUCIÓN DE LAS ÓRDENES DE PRESTACIÓN DE SERVICIOS PROFESIONALES Y DE APOYO A LA GESTIÓN CORRESPONDA A LO ESTABLECIDO EN LA LEY. 15. VERIFICAR QUE EL PAGO QUE REALICEN LOS CONTRATISTAS AL SISTEMA DE SEGURIDAD SOCIAL EN EJECUCIÓN DE LAS ÓRDENES DE PRESTACIÓN DE SERVICIOS PROFESIONALES Y DE APOYO A LA GESTIÓN CORRESPONDA A LO ESTABLECIDO EN LA LEY. 16. APOYAR LA SUPERVISIÓN DE LAS ORDENES DE PRESTACIÓN DE SERVICIOS PROFESIONALES Y DE APOYO DE LOS CONTRATISTAS QUE APOYAN EL PROCESO DE GESTIÓN, ELABORACIÓN DE LAS ÓRDENES Y LIQUIDACIÓN DE HONORARIOS. 17. RENDIR INFORMES MENSUALES O CUANDO EL SUPERVISOR ASÍ LO REQUIERA, SOBRE LAS ACTIVIDADES DESARROLLADAS EN CUMPLIMIENTO DE LA ORDEN DE PRESTACIÓN DE SERVICIOS. DEJARSE CONSTANCIA ESCRITA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</si>
  <si>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CO1.REQ.5572075</t>
  </si>
  <si>
    <t>OPSP-VAD-0006-2024</t>
  </si>
  <si>
    <t>https://community.secop.gov.co/Public/Tendering/OpportunityDetail/Index?noticeUID=CO1.NTC.5465341</t>
  </si>
  <si>
    <t>LA PRESENTE ORDEN TIENE POR OBJETO: 1. APOYAR EN LA REVISIÓN Y VERIFICACIÓN DE LOS DOCUMENTOS PRECONTRACTUALES NECESARIOS PARA LA ELABORACIÓN DE ÓRDENES DE SERVICIOS PROFESIONALES Y DE APOYO A LA GESTIÓN CARGADOS EN LA PLATAFORMA DEL GEDOCO. 2. APOYAR LA VALIDACIÓN Y APROBACIÓN DE LA INFORMACIÓN DE LAS HOJAS DE VIDA CARGADAS EN LA PLATAFORMA SIGEPII (SISTEMA DE INFORMACIÓN Y GESTIÓN DEL EMPLEO PÚBLICO) DE LAS PERSONAS QUE SE VAN A CONTRATAR POR ORDEN DE PRESTACIÓN DE SERVICIOS PROFESIONALES Y DE APOYO A LA GESTIÓN. 3. APOYAR EN LA REVISIÓN DE LOS FORMATOS DE RECIBIDO SATISFACCIÓN Y DOCUMENTOS CORRESPONDIENTES PARA TRÁMITES DE LIQUIDACIÓN DE HONORARIOS DE ÓRDENES DE PRESTACIÓN DE SERVICIOS PROFESIONALES Y DE APOYO A LA GESTIÓN. 4. APOYAR EN LA REVISIÓN DE MINUTAS DE ÓRDENES, CONTRATOS, ACTAS DE SUSPENSIÓN, REINICIO, OTROSÍ, ACTAS FINALES, DETERMINACIÓN Y LIQUIDACIÓN. 5. PRESTAR ASESORÍA Y APOYAR EN LA REVISIÓN DE LOS DOCUMENTOS PRECONTRACTUALES Y CONTRACTUALES QUE LE SEAN TRASLADADOS DE LOS PROCESOS DE CONTRATACIÓN ADELANTADOS POR UNIMAGDALENA. 6. APOYAR EN EL CARGUE DE INFORMACIÓN EN LA PLATAFORMA DEL SECOP II. 7. APOYAR EN LA ELABORACIÓN DE CERTIFICADOS CONTRACTUALES QUE SEAN SOLICITADOS POR LOS DIFERENTES USUARIOS. 8. APOYAR EN LA REVISIÓN DE LA INFORMACIÓN CONTRACTUAL CARGADA EN LAS PLATAFORMAS DEL SIA OBSERVA-AUDITORIA, SIGEPII, SECOP I Y II. 9. APOYAR EN LA ORGANIZACIÓN DEL ARCHIVO DIGITAL DE LAS ÓRDENES DE SERVICIOS PROFESIONALES Y DE APOYO A LA GESTIÓN SUSCRITAS POR EL VICERRECTOR ADMINISTRATIVO Y EL DIRECTOR ADMINISTRATIVO. 10. APOYAR EN EL PROCESO DE IMPLEMENTACIÓN DEL MÓDULO DE TRÁMITE DE CERTIFICACIONES DE VINCULACIONES CONTRACTUALES VIRTUALES EN LÍNEA. 11. APOYAR AL GRUPO INTERNO DE CONTRATACIÓN EN EL CARGUE DE LOS CONTRATOS, MODIFICACIONES, Y LIQUIDACIONES DE LAS ORDENES DE PRESTACIÓN DE SERVICIOS PROFESIONALES Y DE APOYO EN LA GESTIÓN EN LA PLATAFORMA SIGEP II.12. APOYAR EN LA VERIFICACIÓN DE SOLICITUDES DE EMBARGO PARA DIRECCIÓN FINANCIERA O GRUPO DE TESORERÍA A TRAVÉS DE LOS DIFERENTES CANALES INSTITUCIONALES. 13. APOYAR EN LA VALIDACIÓN Y/O VERIFICACIÓN DE CERTIFICADOS Y/O REFERENCIAS DE LOS CONTRATISTAS A TRAVÉS DEL CORREO DEL GRUPO INTERNO DE CONTRATACIÓN. 14. APOYAR EN LA ACTUALIZACIÓN DEL CUADRO DE SEGUIMIENTO DE LAS SOLICITUDES DE CERTIFICADOS CONTRACTUALES RECIBIDAS A TRAVÉS DE LOS DIFERENTES CANALES INSTITUCIONALES.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</si>
  <si>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CO1.REQ.5572056</t>
  </si>
  <si>
    <t>OPSP-VAD-0005-2024</t>
  </si>
  <si>
    <t>https://community.secop.gov.co/Public/Tendering/OpportunityDetail/Index?noticeUID=CO1.NTC.5465248</t>
  </si>
  <si>
    <t>LA PRESENTE ORDEN TIENE POR OBJETO: 1. APOYAR EN LA ELABORACIÓN Y ENVIÓ DE INFORMES SOLICITADOS POR LAS DIFERENTES ENTIDADES DEL ESTADO Y DEMÁS DEPENDENCIAS DE LA UNIVERSIDAD. 2. APOYAR EN LOS TRÁMITES DE AFILIACIÓN A LA ADMINISTRADORA DE RIESGOS LABORALES QUE CORRESPONDA DE LOS CONTRATISTAS QUE VINCULE LA VICERRECTORÍA ADMINISTRATIVA. 3. APOYAR EN LOS TRÁMITES NECESARIOS PARA LA VERIFICACIÓN DE LAS CONDUCTAS RELACIONADAS CON VIOLENCIA DE GÉNERO DE LOS CONTRATISTAS QUE VINCULE LA VICERRECTORÍA ADMINISTRATIVA. 4. APOYAR EN LA REVISIÓN Y VERIFICACIÓN DE ANTECEDENTES FISCALES, DISCIPLINARIOS, PROFESIONALES, PENALES Y DE REGISTRO NACIONAL DE MEDIDAS CORRECTIVAS (RNMC) DE LAS PERSONAS A VINCULAR MEDIANTE ÓRDENES DE PRESTACIÓN DE SERVICIOS PROFESIONALES Y DE APOYO A LA GESTIÓN DE LA VICERRECTORÍA Y/O DIRECCIÓN ADMINISTRATIVA. 5. APOYAR CON LA REVISIÓN EN LA PLATAFORMA DEL GEDOCO Y SIGEP II DE LOS DOCUMENTOS PRECONTRACTUALES NECESARIOS PARA LA ELABORACIÓN DE ÓRDENES DE SERVICIOS PROFESIONALES Y DE APOYO A LA GESTIÓN DE LA VICERRECTORÍA Y/O DIRECCIÓN ADMINISTRATIVA. 6. APOYAR EN LA REVISIÓN DE LOS DOCUMENTOS PARA TRAMITE DE LIQUIDACIÓN DE HONORARIOS DE LOS CONTRATISTAS POR PRESTACIÓN DE SERVICIOS PROFESIONALES Y DE APOYO A LA GESTIÓN DE LA VICERRECTORÍA ADMINISTRATIVA Y DIRECCIÓN ADMINISTRATIVA. 7. APOYAR EN LA VERIFICACIÓN QUE EL PAGO QUE REALICEN LOS CONTRATISTAS AL SISTEMA DE SEGURIDAD SOCIAL EN EJECUCIÓN DE LAS ÓRDENES DE PRESTACIÓN DE SERVICIOS PROFESIONALES Y DE APOYO A LA GESTIÓN CORRESPONDA A LO ESTABLECIDO EN LA LEY. 8. APOYAR EL CARGUE DE INFORMACIÓN PRECONTRACTUAL, CONTRACTUAL Y POSTCONTRACTUAL A LA PLATAFORMA DEL SECOP II DE TODOS LOS PROCESOS DE CONTRATACIÓN QUE ADELANTE LA UNIVERSIDAD A TRAVÉS DE LA VICERRECTORÍA ADMINISTRATIVA Y LA DIRECCIÓN ADMINISTRATIVA. 9. APOYAR EN LA REVISIÓN DE LA INFORMACIÓN CONTRACTUAL CARGADA EN LAS PLATAFORMAS DEL SIA OBSERVA-AUDITORIA, SIGEP II, SECOP I Y II. 10. APOYAR AL GRUPO INTERNO DE CONTRATACIÓN EN LA ORGANIZACIÓN DEL ARCHIVO DIGITAL DE LAS ÓRDENES DE SERVICIOS PROFESIONALES Y DE APOYO A LA GESTIÓN SUSCRITAS POR EL VICERRECTOR ADMINISTRATIVO Y EL DIRECTOR ADMINISTRATIVO.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</si>
  <si>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CO1.REQ.5572158</t>
  </si>
  <si>
    <t>OPSP-VAD-0004-2024</t>
  </si>
  <si>
    <t>https://community.secop.gov.co/Public/Tendering/OpportunityDetail/Index?noticeUID=CO1.NTC.5465182</t>
  </si>
  <si>
    <t>LA PRESENTE ORDEN TIENE POR OBJETO: 1. APOYAR EN LA REVISIÓN EN LA PLATAFORMA DEL GEDOCO DE LOS DOCUMENTOS PRECONTRACTUALES NECESARIOS PARA LA ELABORACIÓN DE ÓRDENES DE SERVICIOS PROFESIONALES Y DE APOYO A LA GESTIÓN. 2. APOYAR EN LA ACTIVACIÓN Y CREACIÓN DE USUARIOS, CARGUE DE LOS CONTRATOS, MODIFICACIONES Y LIQUIDACIONES DE LAS ORDENES DE PRESTACIÓN DE SERVICIOS PROFESIONALES Y APOYO EN LA GESTIÓN EN LA PLATAFORMA SIGEP (SISTEMA DE INFORMACIÓN Y GESTIÓN DEL EMPLEO PÚBLICO) EN LOS PLAZOS ESTABLECIDOS POR PARTE DEL DEPARTAMENTO ADMINISTRATIVO DE LA FUNCIÓN PÚBLICA. 3. APOYAR EN LA REVISIÓN DE LOS DOCUMENTOS PARA TRÁMITE DE LIQUIDACIÓN DE HONORARIOS DE ÓRDENES DE PRESTACIÓN DE SERVICIOS PROFESIONALES Y DE APOYO A LA GESTIÓN. 4.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5. APOYAR EN LA PROYECCIÓN DE MINUTAS DE CONTRATOS Y/O ÓRDENES DE PRESTACIÓN DE SERVICIOS PROFESIONALES Y DE APOYO A LA GESTIÓN. 6. APOYAR EN EL CARGUE DE INFORMACIÓN PRECONTRACTUAL, CONTRACTUAL Y POSCONTRACTUAL EN LAS PLATAFORMAS DEL SIA OBSERVA Y EL SECOP. 7. APOYAR EN LA REVISIÓN DE LA INFORMACIÓN CONTRACTUAL CARGADA EN LAS PLATAFORMAS DEL SIA OBSERVA- AUDITORIA, SIGEP II, SECOP I Y II POR LOS DIFERENTES ORDENADORES DEL GASTO DELEGADOS. 8. APOYAR AL GRUPO DE CONTRATACIÓN EN LA ORGANIZACIÓN DEL ARCHIVO DIGITAL DE LAS ORDENES DE SERVICIOS PROFESIONALES Y DE APOYO A LA GESTIÓN SUSCRITAS POR EL VICERRECTOR ADMINISTRATIVO Y/O EL DIRECTOR ADMINISTRATIVO. 9. APOYAR EN ELABORACIÓN DE CERTIFICADOS CONTRACTUALES QUE SEAN SOLICITADOS POR LOS DIFERENTES USUARIOS. 10.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</si>
  <si>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CO1.REQ.5571929</t>
  </si>
  <si>
    <t>OPSP-VAD-0003-2024</t>
  </si>
  <si>
    <t>https://community.secop.gov.co/Public/Tendering/OpportunityDetail/Index?noticeUID=CO1.NTC.5465320</t>
  </si>
  <si>
    <t>LA PRESENTE ORDEN TIENE POR OBJETO: 1. APOYAR EN EL TRÁMITE DE LAS SOLICITUDES DE ADICIÓN, TERMINACIÓN, SUSPENSIÓN, MODIFICACIÓN, LIQUIDACIÓN, RESCILIACIÓN Y REINICIO DE LAS ORDENES DE SERVICIOS PROFESIONALES Y DE APOYO A LA GESTIÓN SUSCRITAS POR EL VICERRECTOR ADMINISTRATIVO Y EL DIRECTOR ADMINISTRATIVO. 2. APOYAR EN LA REVISIÓN Y VERIFICACIÓN DE ANTECEDENTES FISCALES, DISCIPLINARIOS, PROFESIONALES, PENALES Y DE REGISTRO NACIONAL DE MEDIDAS CORRECTIVAS (RNMC) DE LAS PERSONAS A VINCULAR MEDIANTE ÓRDENES DE PRESTACIÓN DE SERVICIOS PROFESIONALES Y DE APOYO A LA GESTIÓN DE LA VICERRECTORÍA Y/O DIRECCIÓN ADMINISTRATIVA. 3. APOYAR EN LA ACTIVACIÓN DE USUARIOS Y LA REVISIÓN EN LA PLATAFORMA DEL GEDOCO Y SIGEP II DE LOS DOCUMENTOS PRECONTRACTUALES NECESARIOS PARA LA ELABORACIÓN DE ÓRDENES DE SERVICIOS PROFESIONALES Y DE APOYO A LA GESTIÓN DE LA VICERRECTORÍA Y/O DIRECCIÓN ADMINISTRATIVA. 4. APOYAR CON LA REVISIÓN EN LA PLATAFORMA DEL GEDOCO DE LOS DOCUMENTOS PRECONTRACTUALES NECESARIOS PARA LA ELABORACIÓN DE ÓRDENES DE SERVICIOS PROFESIONALES Y DE APOYO A LA GESTIÓN DE LA VICERRECTORÍA Y/O DIRECCIÓN ADMINISTRATIVA. 5. APOYAR EN LA PROYECCIÓN, REMISIÓN PARA REVISIÓN JURÍDICA, FIRMA DE LAS PARTES, MATRIZ DE CARGUE E INGRESO, REGISTRO PRESUPUESTAL DE MINUTAS DE CONTRATOS U ÓRDENES DE PRESTACIÓN DE SERVICIOS PROFESIONALES Y DE APOYO A LA GESTIÓN SUSCRITAS POR EL VICERRECTOR ADMINISTRATIVO Y/O EL DIRECTOR ADMINISTRATIVO EN LA PLATAFORMA DEL GEDOCO. 6. ASESORAR Y APOYAR A LA VICERRECTORÍA ADMINISTRATIVA EN EL DILIGENCIAMIENTO DE LOS FORMATOS DE SOLICITUDES DE CDP, DE AFECTACIONES PRESUPUESTALES Y DE TRASLADOS INTERNOS ENTRE RUBROS DE FUNCIONAMIENTO CENTRAL O DEL PLAN DE ACCIÓN INSTITUCIONAL, REGISTRO PRESUPUESTAL DE LAS ORDENES DE PRESTACIÓN DE SERVICIOS PROFESIONALES Y APOYO A LA GESTIÓN. 7 APOYAR A LA VICERRECTORÍA ADMINISTRATIVA EN LA REVISIÓN DEL REPORTE DE COMPROMISOS PRESUPUESTALES. 8. APOYAR AL GRUPO INTERNO DE CONTRATACIÓN EN EL CARGUE DE LOS CONTRATOS, MODIFICACIONES, Y LIQUIDACIONES DE LAS ORDENES DE PRESTACIÓN DE SERVICIOS PROFESIONALES Y DE APOYO EN LA GESTIÓN EN LA PLATA FORMA SIGEP II. 9. APOYAR EN LA REVISIÓN DE LA INFORMACIÓN CONTRACTUAL CARGADA EN LAS PLATAFORMAS DEL SIA OBSERVA- AUDITORIA, SIGEP II SECOP I Y II. 10. APOYAR AL GRUPO INTERNO DE CONTRATACIÓN EN EL CARGUE DE INFORMACIÓN A LA PLATAFORMA DEL SECOP I Y II DE TODOS LOS PROCESOS DE CONTRATACIÓN QUE ADELANTE LA UNIVERSIDAD A TRAVÉS DE LA VICERRECTORÍA ADMINISTRATIVA Y/O DIRECCIÓN ADMINISTRATIVA. 11. APOYAR AL GRUPO INTERNO DE CONTRATACIÓN EN LA ELABORACIÓN DE LOS CERTIFICADOS CONTRACTUALES. 12. APOYAR AL GRUPO INTERNO DE CONTRATACIÓN EN LA ACTUALIZACIÓN, AJUSTE Y MODIFICACIÓN DE LOS PROCEDIMIENTOS, GUÍAS, INSTRUCTIVOS Y FORMATOS DE LA GESTIÓN CONTRACTUAL EN LA PLATAFORMA ISOLUTION (COGUI +). 13. APOYAR AL GRUPO INTERNO DE CONTRATACIÓN EN LA RECOLECCIÓN DE LA INFORMACIÓN PARA LA PRESENTACIÓN DE INFORMES DE LOS INDICADORES DE GESTIÓN, PLAN ANTICORRUPCIÓN, PLAN DE RIESGOS DE CORRUPCIÓN, PLAN DE RIESGOS DE GESTIÓN, PLANES DE MEJORA, ENCUESTA DE SATISFACCIÓN, EVALUACIÓN A PROVEEDORES Y A SUPERVISORES. 14. APOYAR LA GENERACIÓN DE INFORMES DEL ESTADO DE CARGUE DE DOCUMENTOS EN LAS PLATAFORMAS: SIA OBSERVA AUDITORIA, SECOP I Y II, POR PARTE DE CADA UNO DE LOS ORDENADORES DEL GASTO DELEGADOS.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</si>
  <si>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CO1.REQ.5571857</t>
  </si>
  <si>
    <t>OPSP-VAD-0002-2024</t>
  </si>
  <si>
    <t>https://community.secop.gov.co/Public/Tendering/OpportunityDetail/Index?noticeUID=CO1.NTC.5464999</t>
  </si>
  <si>
    <t>LA PRESENTE ORDEN TIENE POR OBJETO: 1. APOYAR CON EL RECIBO EN DIGITAL DE LOS ESTUDIOS DE CONVENIENCIA Y OPORTUNIDAD PARA CONTRATAR, ASÍ COMO DE LAS SOLICITUDES DE ADICIÓN, TERMINACIÓN, SUSPENSIÓN Y DEMÁS NOVEDADES DE LAS ÓRDENES DE SERVICIOS PROFESIONALES Y DE APOYO A LA GESTIÓN SUSCRITAS POR EL VICERRECTOR Y EL DIRECTOR ADMINISTRATIVO. 2. ASESORAR Y APOYAR EN LOS TRÁMITES DE AFILIACIÓN A LA ADMINISTRADORA DE RIESGOS LABORALES QUE CORRESPONDA DE LOS CONTRATISTAS QUE VINCULE LA VICERRECTORÍA Y/O DIRECCIÓN ADMINISTRATIVA. 3. APOYAR EN LOS TRÁMITES NECESARIOS PARA LA VERIFICACIÓN DE LAS CONDUCTAS RELACIONADAS CON VIOLENCIA DE GÉNERO DE LOS CONTRATISTAS QUE VINCULE LA VICERRECTORÍA Y/O DIRECCIÓN ADMINISTRATIVA. 4. APOYAR EN LA REVISIÓN Y VERIFICACIÓN DE ANTECEDENTES FISCALES, DISCIPLINARIOS, PROFESIONALES, PENALES Y DE REGISTRO NACIONAL DE MEDIDAS CORRECTIVAS (RNMC) DE LAS PERSONAS A VINCULAR MEDIANTE ÓRDENES DE PRESTACIÓN DE SERVICIOS PROFESIONALES Y DE APOYO A LA GESTIÓN DE LA VICERRECTORÍA Y/O DIRECCIÓN ADMINISTRATIVA. 5. APOYAR EN LA ACTIVACIÓN DE USUARIOS Y LA REVISIÓN EN LA PLATAFORMA DEL GEDOCO Y SIGEP II DE LOS DOCUMENTOS PRECONTRACTUALES NECESARIOS PARA LA ELABORACIÓN DE ÓRDENES DE SERVICIOS PROFESIONALES Y DE APOYO A LA GESTIÓN DE LA VICERRECTORÍA Y/O DIRECCIÓN ADMINISTRATIVA. 6. APOYAR EN LA ORGANIZACIÓN DEL ARCHIVO DIGITAL DE LAS ÓRDENES DE SERVICIOS PROFESIONALES Y DE APOYO A LA GESTIÓN SUSCRITAS POR LA VICERRECTORÍA Y/O DIRECCIÓN ADMINISTRATIVA. 7. APOYAR EN LA PROYECCIÓN, REMISIÓN PARA REVISIÓN JURÍDICA, FIRMA DE LAS PARTES, MATRIZ DE CARGUE E INGRESO, REGISTRO PRESUPUESTAL DE MINUTAS DE CONTRATOS U ÓRDENES DE PRESTACIÓN DE SERVICIOS PROFESIONALES Y DE APOYO A LA GESTIÓN SUSCRITAS POR EL VICERRECTOR ADMINISTRATIVO Y/O EL DIRECTOR ADMINISTRATIVO EN LA PLATAFORMA DEL GEDOCO. 8. APOYAR EN LA ELABORACIÓN Y ENVIÓ DE LA INFORMACIÓN CONCERNIENTE A LAS ÓRDENES DE PRESTACIÓN DE SERVICIOS PROFESIONALES Y DE APOYO A LA GESTIÓN, SUSCRITAS POR EL VICERRECTOR ADMINISTRATIVO Y EL DIRECTOR ADMINISTRATIVO QUE SEA SOLICITADA POR LAS DIFERENTES ENTIDADES DEL ESTADO Y DEMÁS DEPENDENCIAS DE LA UNIVERSIDAD. 9. APOYAR A LA VICERRECTORÍA ADMINISTRATIVA EN EL DILIGENCIAMIENTO DE LOS FORMATOS DE SOLICITUDES DE CDP, DE AFECTACIONES PRESUPUESTALES Y DE TRASLADOS INTERNOS ENTRE RUBROS DE FUNCIONAMIENTO CENTRAL O DEL PLAN DE ACCIÓN INSTITUCIONAL, REGISTRO PRESUPUESTAL DE LAS ÓRDENES DE PRESTACIÓN DE SERVICIOS PROFESIONALES Y APOYO A LA GESTIÓN Y REVISIÓN REPORTE DE COMPROMISOS. 10. APOYAR EL CARGUE DE INFORMACIÓN PRECONTRACTUAL, CONTRACTUAL Y POSTCONTRACTUAL A LA PLATAFORMA DEL SECOP II DE TODOS LOS PROCESOS DE CONTRATACIÓN QUE ADELANTE LA UNIVERSIDAD A TRAVÉS DE LA VICERRECTORÍA ADMINISTRATIVA Y LA DIRECCIÓN ADMINISTRATIVA. 11. APOYAR EN LA REVISIÓN DE LA INFORMACIÓN CONTRACTUAL CARGADA EN LA PLATAFORMA DEL SECOP I Y II. 12. APOYAR EN LA REALIZACIÓN DEL INFORME DE AUSTERIDAD DEL GASTO DE LAS ÓRDENES DE SERVICIOS PROFESIONALES Y DE APOYO A LA GESTIÓN DE LA VICERRECTORÍA ADMINISTRATIVA. 13. APOYAR EN LA CAPACITACIÓN Y MESAS DE TRABAJO CON LOS ORDENADORES DE GASTO Y SUS EQUIPOS DE TRABAJO, RESPECTO AL CARGUE DE INFORMACIÓN EN LA PLATAFORMA GEDOCO.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</si>
  <si>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CO1.REQ.5571569</t>
  </si>
  <si>
    <t>OPSP-VAD-0001-2024</t>
  </si>
  <si>
    <t>VICERRECTORIA ADMINISTRATIVA</t>
  </si>
  <si>
    <t xml:space="preserve">  z</t>
  </si>
  <si>
    <t>FACULTAD DE HUMANIDADES</t>
  </si>
  <si>
    <t>OPSP-FHU-0001-2024</t>
  </si>
  <si>
    <t>CO1.REQ.5642539</t>
  </si>
  <si>
    <r>
      <t xml:space="preserve">ASESORAR JURÍDICAMENTE LOS PROCESOS DE CONTRATACIÓN DE LA FACULTAD DE HUMANIDADES EN EL PERIODO 2024-I CUMPLIENDO CON LOS REQUISITOS ESTABLECIDOS EN LA LEY, DESARROLLANDO LAS SIGUIENTES ACTIVIDADES: </t>
    </r>
    <r>
      <rPr>
        <b/>
        <sz val="10"/>
        <rFont val="Calibri"/>
        <family val="2"/>
        <scheme val="minor"/>
      </rPr>
      <t>1.</t>
    </r>
    <r>
      <rPr>
        <sz val="10"/>
        <rFont val="Calibri"/>
        <family val="2"/>
        <scheme val="minor"/>
      </rPr>
      <t xml:space="preserve">REALIZAR ACTIVACIÓN DE USUARIOS DEL PERSONAL A CONTRATAR EN LA FACULTAD DE HUMANIDADES EN LAS PLATAFORMAS GEDOCO Y SIGEP II PARA LA CONTRATACIÓN DEL PERIODO 2024-I. </t>
    </r>
    <r>
      <rPr>
        <b/>
        <sz val="10"/>
        <rFont val="Calibri"/>
        <family val="2"/>
        <scheme val="minor"/>
      </rPr>
      <t>2.</t>
    </r>
    <r>
      <rPr>
        <sz val="10"/>
        <rFont val="Calibri"/>
        <family val="2"/>
        <scheme val="minor"/>
      </rPr>
      <t xml:space="preserve">REVISAR, VALIDAR Y APROBAR LA INFORMACIÓN Y SOPORTES DEL PERSONAL A CONTRATAR DE LA FACULTAD DE HUMANIDADES EN LAS PLATAFORMAS GEDOCO Y SIGEP II SEGÚN LOS REQUISITOS DE LEY. </t>
    </r>
    <r>
      <rPr>
        <b/>
        <sz val="10"/>
        <rFont val="Calibri"/>
        <family val="2"/>
        <scheme val="minor"/>
      </rPr>
      <t>3</t>
    </r>
    <r>
      <rPr>
        <sz val="10"/>
        <rFont val="Calibri"/>
        <family val="2"/>
        <scheme val="minor"/>
      </rPr>
      <t xml:space="preserve">.MANTENER ACTUALIZADAS LAS PLATAFORMAS DE PUBLICACIÓN DEL ESTADO (SIGEP II, SECOP II Y SIA-OBSERVA) Y LOS EXPEDIENTES CONTRACTUALES EN LAS ETAPAS PRECONTRACTUAL, CONTRACTUAL Y POST-CONTRACTUAL DE LA FACULTAD DE HUMANIDADES. </t>
    </r>
    <r>
      <rPr>
        <b/>
        <sz val="10"/>
        <rFont val="Calibri"/>
        <family val="2"/>
        <scheme val="minor"/>
      </rPr>
      <t>4</t>
    </r>
    <r>
      <rPr>
        <sz val="10"/>
        <rFont val="Calibri"/>
        <family val="2"/>
        <scheme val="minor"/>
      </rPr>
      <t xml:space="preserve">.PROYECTAR INFORMES SOLICITADOS POR LOS ENTES INTERNOS Y EXTERNOS RELACIONADOS CON LA CONTRATACIÓN DE LA FACULTAD DE HUMANIDADES. </t>
    </r>
    <r>
      <rPr>
        <b/>
        <sz val="10"/>
        <rFont val="Calibri"/>
        <family val="2"/>
        <scheme val="minor"/>
      </rPr>
      <t xml:space="preserve">5. </t>
    </r>
    <r>
      <rPr>
        <sz val="10"/>
        <rFont val="Calibri"/>
        <family val="2"/>
        <scheme val="minor"/>
      </rPr>
      <t xml:space="preserve">ASESORAR LA CONTRATACIÓN EN SUS DIFERENTES ETAPAS PRECONTRACTUAL, CONTRACTUAL Y POST-CONTRACTUAL DE LA FACULTAD DE HUMANIDADES. </t>
    </r>
    <r>
      <rPr>
        <b/>
        <sz val="10"/>
        <rFont val="Calibri"/>
        <family val="2"/>
        <scheme val="minor"/>
      </rPr>
      <t xml:space="preserve">6. </t>
    </r>
    <r>
      <rPr>
        <sz val="10"/>
        <rFont val="Calibri"/>
        <family val="2"/>
        <scheme val="minor"/>
      </rPr>
      <t xml:space="preserve">PROYECTAR RESOLUCIONES DE PAGO DE BONIFICACIÓN Y DE ACTIVIDADES DE LA FACULTAD DE HUMANIDADES. </t>
    </r>
    <r>
      <rPr>
        <b/>
        <sz val="10"/>
        <rFont val="Calibri"/>
        <family val="2"/>
        <scheme val="minor"/>
      </rPr>
      <t xml:space="preserve">7. </t>
    </r>
    <r>
      <rPr>
        <sz val="10"/>
        <rFont val="Calibri"/>
        <family val="2"/>
        <scheme val="minor"/>
      </rPr>
      <t xml:space="preserve">PROYECTAR ÓRDENES DE SERVICIOS (PROFESIONALES, APOYO A LA GESTIÓN, SUMINISTRO, ETC) DE LA FACULTAD DE HUMANIDADES. </t>
    </r>
    <r>
      <rPr>
        <b/>
        <sz val="10"/>
        <rFont val="Calibri"/>
        <family val="2"/>
        <scheme val="minor"/>
      </rPr>
      <t xml:space="preserve">8. </t>
    </r>
    <r>
      <rPr>
        <sz val="10"/>
        <rFont val="Calibri"/>
        <family val="2"/>
        <scheme val="minor"/>
      </rPr>
      <t xml:space="preserve">PROYECTAR CONTRATOS DE CATEDRA DE LA FACULTAD DE HUMANIDADES. </t>
    </r>
    <r>
      <rPr>
        <b/>
        <sz val="10"/>
        <rFont val="Calibri"/>
        <family val="2"/>
        <scheme val="minor"/>
      </rPr>
      <t>9</t>
    </r>
    <r>
      <rPr>
        <sz val="10"/>
        <rFont val="Calibri"/>
        <family val="2"/>
        <scheme val="minor"/>
      </rPr>
      <t xml:space="preserve">.REVISAR LA DOCUMENTACIÓN PARA ELABORACIÓN DE RESOLUCIONES EN EL MARCO DE LA RESOLUCIÓN 308 DEL 12 DE JULIO DE 2022. </t>
    </r>
    <r>
      <rPr>
        <b/>
        <sz val="10"/>
        <rFont val="Calibri"/>
        <family val="2"/>
        <scheme val="minor"/>
      </rPr>
      <t xml:space="preserve">10. </t>
    </r>
    <r>
      <rPr>
        <sz val="10"/>
        <rFont val="Calibri"/>
        <family val="2"/>
        <scheme val="minor"/>
      </rPr>
      <t>DILIGENCIAR LOS FORMATOS REQUERIDOS POR LA OFICINA DE TALENTO HUMANO PARA TRAMITES DE AFILIACIÓN A LA SEGURIDAD SOCIAL DE LOS DOCENTES CATEDRÁTICOS.</t>
    </r>
    <r>
      <rPr>
        <b/>
        <sz val="10"/>
        <rFont val="Calibri"/>
        <family val="2"/>
        <scheme val="minor"/>
      </rPr>
      <t xml:space="preserve">11. </t>
    </r>
    <r>
      <rPr>
        <sz val="10"/>
        <rFont val="Calibri"/>
        <family val="2"/>
        <scheme val="minor"/>
      </rPr>
      <t xml:space="preserve">REVISAR Y DAR TRÁMITE A LAS SOLICITUDES RECIBIDAS EN LA CORRESPONDENCIA RELACIONADA CON LA CONTRATACIÓN DE LA FACULTAD DE HUMANIDADES. </t>
    </r>
    <r>
      <rPr>
        <b/>
        <sz val="10"/>
        <rFont val="Calibri"/>
        <family val="2"/>
        <scheme val="minor"/>
      </rPr>
      <t>12.</t>
    </r>
    <r>
      <rPr>
        <sz val="10"/>
        <rFont val="Calibri"/>
        <family val="2"/>
        <scheme val="minor"/>
      </rPr>
      <t xml:space="preserve">REALIZAR SEGUIMIENTO A LOS TRÁMITES DE PAGO DE LOS DOCENTES EN EL MARCO DE LA RESOLUCIÓN RECTORAL 308 DEL 12 DE JULIO DE 2022. </t>
    </r>
    <r>
      <rPr>
        <b/>
        <sz val="10"/>
        <rFont val="Calibri"/>
        <family val="2"/>
        <scheme val="minor"/>
      </rPr>
      <t>13.</t>
    </r>
    <r>
      <rPr>
        <sz val="10"/>
        <rFont val="Calibri"/>
        <family val="2"/>
        <scheme val="minor"/>
      </rPr>
      <t>RENDIR INFORMES MENSUALES, SOBRE LAS ACTIVIDADES DESARROLLADAS, EN CUMPLIMIENTO DE LA PRESENTE ORDEN DE PRESTACIÓN DE SERVICIOS.</t>
    </r>
  </si>
  <si>
    <t>DAYANA GUTIERREZ GUERRERO</t>
  </si>
  <si>
    <t>130/134</t>
  </si>
  <si>
    <t>15000000/4020000</t>
  </si>
  <si>
    <t>ROSANA MARGARITA LIZCANO OROZCO</t>
  </si>
  <si>
    <t>https://community.secop.gov.co/Public/Tendering/OpportunityDetail/Index?noticeUID=CO1.NTC.5534349&amp;isFromPublicArea=True&amp;isModal=False</t>
  </si>
  <si>
    <t>OPSP-FHU-0002-2024</t>
  </si>
  <si>
    <t>CO1.REQ.5642985</t>
  </si>
  <si>
    <r>
      <t xml:space="preserve"> FORTALECER LOS PROCESOS LOGÍSTICOS Y ORGANIZATIVOS DE LAS ACTIVIDADES RELACIONADAS CON EL FUNCIONAMIENTO DE LOS POSGRADOS DE LA FACULTAD DE HUMANIDADES PARA EL PERIODO ACADÉMICO 2024-I. A TRAVÉS DE LA IMPLEMENTACIÓN DE LAS SIGUIENTES ACTIVIDADES </t>
    </r>
    <r>
      <rPr>
        <b/>
        <sz val="10"/>
        <rFont val="Calibri"/>
        <family val="2"/>
        <scheme val="minor"/>
      </rPr>
      <t xml:space="preserve">1. </t>
    </r>
    <r>
      <rPr>
        <sz val="10"/>
        <rFont val="Calibri"/>
        <family val="2"/>
        <scheme val="minor"/>
      </rPr>
      <t xml:space="preserve">APOYAR A LA DECANA CON EL CUMPLIMIENTO DE LOS PROCESOS ACADÉMICO-ADMINISTRATIVOS Y OPERATIVOS DE LOS PROGRAMAS DE LA FACULTAD DE HUMANIDADES. </t>
    </r>
    <r>
      <rPr>
        <b/>
        <sz val="10"/>
        <rFont val="Calibri"/>
        <family val="2"/>
        <scheme val="minor"/>
      </rPr>
      <t xml:space="preserve">2. </t>
    </r>
    <r>
      <rPr>
        <sz val="10"/>
        <rFont val="Calibri"/>
        <family val="2"/>
        <scheme val="minor"/>
      </rPr>
      <t xml:space="preserve">APOYAR A LA DECANA EN LA ELABORACIÓN DEL PRESUPUESTO DE LOS PROGRAMAS DE POSGRADOS DE LA FACULTAD DE HUMANIDADES. </t>
    </r>
    <r>
      <rPr>
        <b/>
        <sz val="10"/>
        <rFont val="Calibri"/>
        <family val="2"/>
        <scheme val="minor"/>
      </rPr>
      <t xml:space="preserve">3. </t>
    </r>
    <r>
      <rPr>
        <sz val="10"/>
        <rFont val="Calibri"/>
        <family val="2"/>
        <scheme val="minor"/>
      </rPr>
      <t xml:space="preserve">APOYAR A LA DECANA EN LA GESTIÓN DE TODO EL PROCESO DE INSCRIPCIÓN, MATRÍCULA Y GRADO DE LOS ESTUDIANTES DE POSGRADO DE LA FACULTAD DE HUMANIDADES </t>
    </r>
    <r>
      <rPr>
        <b/>
        <sz val="10"/>
        <rFont val="Calibri"/>
        <family val="2"/>
        <scheme val="minor"/>
      </rPr>
      <t xml:space="preserve">4. </t>
    </r>
    <r>
      <rPr>
        <sz val="10"/>
        <rFont val="Calibri"/>
        <family val="2"/>
        <scheme val="minor"/>
      </rPr>
      <t xml:space="preserve">APOYAR A LA DECANA EN LA ACTUALIZACIÓN DE LA DOCUMENTACIÓN Y DEL REGISTRO DE LA INFORMACIÓN DE LOS ESTUDIANTES DE CADA UNO DE LOS PROGRAMAS DE POSGRADOS DE LA FACULTAD. </t>
    </r>
    <r>
      <rPr>
        <b/>
        <sz val="10"/>
        <rFont val="Calibri"/>
        <family val="2"/>
        <scheme val="minor"/>
      </rPr>
      <t xml:space="preserve">5. </t>
    </r>
    <r>
      <rPr>
        <sz val="10"/>
        <rFont val="Calibri"/>
        <family val="2"/>
        <scheme val="minor"/>
      </rPr>
      <t xml:space="preserve">APOYAR A LA DECANA EN LOS PROCESOS DE RECOLECCIÓN DE LA DOCUMENTACIÓN NECESARIA PARA LOS PROCESOS DE AUTOEVALUACIÓN DEL MEJORAMIENTO CONTINUO, RENOVACIÓN DE REGISTRO CALIFICADO Y ACREDITACIÓN DE LOS PROGRAMAS DE POSGRADOS DE LA FACULTAD. </t>
    </r>
    <r>
      <rPr>
        <b/>
        <sz val="10"/>
        <rFont val="Calibri"/>
        <family val="2"/>
        <scheme val="minor"/>
      </rPr>
      <t xml:space="preserve">6. </t>
    </r>
    <r>
      <rPr>
        <sz val="10"/>
        <rFont val="Calibri"/>
        <family val="2"/>
        <scheme val="minor"/>
      </rPr>
      <t xml:space="preserve">APOYAR A LA DECANA EN EL TRÁMITE DE VINCULACIÓN DE DOCENTES A LOS PROGRAMAS DE LA FACULTAD. </t>
    </r>
    <r>
      <rPr>
        <b/>
        <sz val="10"/>
        <rFont val="Calibri"/>
        <family val="2"/>
        <scheme val="minor"/>
      </rPr>
      <t>7</t>
    </r>
    <r>
      <rPr>
        <sz val="10"/>
        <rFont val="Calibri"/>
        <family val="2"/>
        <scheme val="minor"/>
      </rPr>
      <t xml:space="preserve">. APOYAR A LA DECANA PARA LA SISTEMATIZACIÓN DE LA INFORMACIÓN PRODUCTO DE LA EVALUACIÓN DEL DESEMPEÑO DEL PERSONAL DOCENTE. </t>
    </r>
    <r>
      <rPr>
        <b/>
        <sz val="10"/>
        <rFont val="Calibri"/>
        <family val="2"/>
        <scheme val="minor"/>
      </rPr>
      <t>8</t>
    </r>
    <r>
      <rPr>
        <sz val="10"/>
        <rFont val="Calibri"/>
        <family val="2"/>
        <scheme val="minor"/>
      </rPr>
      <t xml:space="preserve">. APOYAR A LA DECANA EN LA CONSOLIDACIÓN DE LA INFORMACIÓN ESTADÍSTICA DE LOS POSGRADOS DE LA FACULTAD. </t>
    </r>
    <r>
      <rPr>
        <b/>
        <sz val="10"/>
        <rFont val="Calibri"/>
        <family val="2"/>
        <scheme val="minor"/>
      </rPr>
      <t>9</t>
    </r>
    <r>
      <rPr>
        <sz val="10"/>
        <rFont val="Calibri"/>
        <family val="2"/>
        <scheme val="minor"/>
      </rPr>
      <t>. APOYAR A LA DECANA EN TODAS LAS INICIATIVAS DE MERCADEO GESTIONADAS POR EL CENTRO DE POSGRADOS Y FORMACIÓN CONTINUA.</t>
    </r>
  </si>
  <si>
    <t>EDGAR ANDRES PABON RUBIO</t>
  </si>
  <si>
    <t>https://community.secop.gov.co/Public/Tendering/OpportunityDetail/Index?noticeUID=CO1.NTC.5534183&amp;isFromPublicArea=True&amp;isModal=False</t>
  </si>
  <si>
    <t>OPSP-FHU-0003-2024</t>
  </si>
  <si>
    <t>CO1.REQ.5684378</t>
  </si>
  <si>
    <r>
      <t>1</t>
    </r>
    <r>
      <rPr>
        <sz val="10"/>
        <rFont val="Calibri"/>
        <family val="2"/>
        <scheme val="minor"/>
      </rPr>
      <t xml:space="preserve">. APOYAR A LA DECANA EN LA COORDINACIÓN ACADÉMICA DE LOS PROGRAMAS DE POSGRADOS MAESTRÍA EN ESCRITURAS AUDIOVISUALES Y LA MAESTRÍA EN PRODUCCIÓN AUDIOVISUAL CREATIVA </t>
    </r>
    <r>
      <rPr>
        <b/>
        <sz val="10"/>
        <rFont val="Calibri"/>
        <family val="2"/>
        <scheme val="minor"/>
      </rPr>
      <t xml:space="preserve">2. </t>
    </r>
    <r>
      <rPr>
        <sz val="10"/>
        <rFont val="Calibri"/>
        <family val="2"/>
        <scheme val="minor"/>
      </rPr>
      <t xml:space="preserve">APOYAR A LA DECANA EN LOS PROCESOS DE ACOMPAÑAMIENTO INTEGRAL DE LOS ESTUDIANTES </t>
    </r>
    <r>
      <rPr>
        <b/>
        <sz val="10"/>
        <rFont val="Calibri"/>
        <family val="2"/>
        <scheme val="minor"/>
      </rPr>
      <t xml:space="preserve">3. </t>
    </r>
    <r>
      <rPr>
        <sz val="10"/>
        <rFont val="Calibri"/>
        <family val="2"/>
        <scheme val="minor"/>
      </rPr>
      <t xml:space="preserve">APOYAR A LA DECANA EN LA FORMULACIÓN DEL PRESUPUESTO QUE CORRESPONDE A CADA PROGRAMA ACADÉMICO. </t>
    </r>
    <r>
      <rPr>
        <b/>
        <sz val="10"/>
        <rFont val="Calibri"/>
        <family val="2"/>
        <scheme val="minor"/>
      </rPr>
      <t xml:space="preserve">4. </t>
    </r>
    <r>
      <rPr>
        <sz val="10"/>
        <rFont val="Calibri"/>
        <family val="2"/>
        <scheme val="minor"/>
      </rPr>
      <t xml:space="preserve">APOYAR A LA DECANA EN LOS COMPONENTES ACADÉMICOS DE LOS PROCESOS DE AUTOEVALUACIÓN PARA RENOVACIÓN DE REGISTRO CALIFICADO Y ACREDITACIÓN DE LOS PROGRAMAS DE POSGRADO ASIGNADOS. </t>
    </r>
    <r>
      <rPr>
        <b/>
        <sz val="10"/>
        <rFont val="Calibri"/>
        <family val="2"/>
        <scheme val="minor"/>
      </rPr>
      <t xml:space="preserve">5. </t>
    </r>
    <r>
      <rPr>
        <sz val="10"/>
        <rFont val="Calibri"/>
        <family val="2"/>
        <scheme val="minor"/>
      </rPr>
      <t xml:space="preserve">APOYAR A LA DECANA EN LA PROMOCIÓN DE SUSCRIPCIÓN DE ACUERDOS Y CONVENIOS NACIONALES E INTERNACIONALES EN BENEFICIO DEL CENTRO DE POSGRADOS Y DE FORMACIÓN CONTINUA </t>
    </r>
    <r>
      <rPr>
        <b/>
        <sz val="10"/>
        <rFont val="Calibri"/>
        <family val="2"/>
        <scheme val="minor"/>
      </rPr>
      <t xml:space="preserve">6. </t>
    </r>
    <r>
      <rPr>
        <sz val="10"/>
        <rFont val="Calibri"/>
        <family val="2"/>
        <scheme val="minor"/>
      </rPr>
      <t xml:space="preserve">APOYAR A LA DECANA EN EL ESTUDIO DE LAS HOJAS DE VIDA PARA LA VINCULACIÓN DE DOCENTES DE CÁTEDRA AL CENTRO DE POSGRADOS Y DE FORMACIÓN CONTINUA. </t>
    </r>
    <r>
      <rPr>
        <b/>
        <sz val="10"/>
        <rFont val="Calibri"/>
        <family val="2"/>
        <scheme val="minor"/>
      </rPr>
      <t xml:space="preserve">7. </t>
    </r>
    <r>
      <rPr>
        <sz val="10"/>
        <rFont val="Calibri"/>
        <family val="2"/>
        <scheme val="minor"/>
      </rPr>
      <t xml:space="preserve">APOYAR A LA DECANA EN EL DISEÑO DE PROGRAMAS DE CAPACITACIÓN A LOS DOCENTES DE LOS PROGRAMAS ACADÉMICOS DE POSGRADOS DE LA FACULTAD. </t>
    </r>
    <r>
      <rPr>
        <b/>
        <sz val="10"/>
        <rFont val="Calibri"/>
        <family val="2"/>
        <scheme val="minor"/>
      </rPr>
      <t xml:space="preserve">8. </t>
    </r>
    <r>
      <rPr>
        <sz val="10"/>
        <rFont val="Calibri"/>
        <family val="2"/>
        <scheme val="minor"/>
      </rPr>
      <t xml:space="preserve">APOYAR A LA DECANA EN LA REALIZACIÓN DE LA EVALUACIÓN DEL DESEMPEÑO DEL PERSONAL DOCENTE DE LA FACULTAD. </t>
    </r>
    <r>
      <rPr>
        <b/>
        <sz val="10"/>
        <rFont val="Calibri"/>
        <family val="2"/>
        <scheme val="minor"/>
      </rPr>
      <t xml:space="preserve">9. </t>
    </r>
    <r>
      <rPr>
        <sz val="10"/>
        <rFont val="Calibri"/>
        <family val="2"/>
        <scheme val="minor"/>
      </rPr>
      <t>APOYAR A LA DECANA EN LAS INICIATIVAS DE MERCADEO GESTIONADAS POR EL CENTRO DE POSGRADOS Y FORMACIÓN CONTINUA.</t>
    </r>
  </si>
  <si>
    <t>ARMANDO JOSE SILVA HAMBURGER</t>
  </si>
  <si>
    <t>https://community.secop.gov.co/Public/Tendering/OpportunityDetail/Index?noticeUID=CO1.NTC.5576296&amp;isFromPublicArea=True&amp;isModal=False</t>
  </si>
  <si>
    <t>OPSP-FHU-0004-2024</t>
  </si>
  <si>
    <t>CO1.REQ.5684913</t>
  </si>
  <si>
    <r>
      <t xml:space="preserve">1. </t>
    </r>
    <r>
      <rPr>
        <sz val="10"/>
        <rFont val="Calibri"/>
        <family val="2"/>
        <scheme val="minor"/>
      </rPr>
      <t xml:space="preserve">APOYAR A LA DECANA EN LA COORDINACIÓN ACADÉMICA DEL PROGRAMA DE POSGRADOS MAESTRÍA EN ANTROPOLOGÍA </t>
    </r>
    <r>
      <rPr>
        <b/>
        <sz val="10"/>
        <rFont val="Calibri"/>
        <family val="2"/>
        <scheme val="minor"/>
      </rPr>
      <t xml:space="preserve">2. </t>
    </r>
    <r>
      <rPr>
        <sz val="10"/>
        <rFont val="Calibri"/>
        <family val="2"/>
        <scheme val="minor"/>
      </rPr>
      <t xml:space="preserve">APOYAR A LA DECANA EN LOS PROCESOS DE ACOMPAÑAMIENTO INTEGRAL DE LOS ESTUDIANTES </t>
    </r>
    <r>
      <rPr>
        <b/>
        <sz val="10"/>
        <rFont val="Calibri"/>
        <family val="2"/>
        <scheme val="minor"/>
      </rPr>
      <t xml:space="preserve">3. </t>
    </r>
    <r>
      <rPr>
        <sz val="10"/>
        <rFont val="Calibri"/>
        <family val="2"/>
        <scheme val="minor"/>
      </rPr>
      <t xml:space="preserve">APOYAR A LA DECANA EN LA FORMULACIÓN DEL PRESUPUESTO QUE CORRESPONDE A CADA PROGRAMA ACADÉMICO. </t>
    </r>
    <r>
      <rPr>
        <b/>
        <sz val="10"/>
        <rFont val="Calibri"/>
        <family val="2"/>
        <scheme val="minor"/>
      </rPr>
      <t xml:space="preserve">4. </t>
    </r>
    <r>
      <rPr>
        <sz val="10"/>
        <rFont val="Calibri"/>
        <family val="2"/>
        <scheme val="minor"/>
      </rPr>
      <t xml:space="preserve">APOYAR A LA DECANA EN LOS COMPONENTES ACADÉMICOS DE LOS PROCESOS DE AUTOEVALUACIÓN PARA RENOVACIÓN DE REGISTRO CALIFICADO Y ACREDITACIÓN DE LOS PROGRAMAS DE POSGRADO ASIGNADOS. </t>
    </r>
    <r>
      <rPr>
        <b/>
        <sz val="10"/>
        <rFont val="Calibri"/>
        <family val="2"/>
        <scheme val="minor"/>
      </rPr>
      <t xml:space="preserve">5. </t>
    </r>
    <r>
      <rPr>
        <sz val="10"/>
        <rFont val="Calibri"/>
        <family val="2"/>
        <scheme val="minor"/>
      </rPr>
      <t xml:space="preserve">APOYAR A LA DECANA EN LA PROMOCIÓN DE SUSCRIPCIÓN DE ACUERDOS Y CONVENIOS NACIONALES E INTERNACIONALES EN BENEFICIO DEL CENTRO DE POSGRADOS Y DE FORMACIÓN CONTINUA </t>
    </r>
    <r>
      <rPr>
        <b/>
        <sz val="10"/>
        <rFont val="Calibri"/>
        <family val="2"/>
        <scheme val="minor"/>
      </rPr>
      <t xml:space="preserve">6. </t>
    </r>
    <r>
      <rPr>
        <sz val="10"/>
        <rFont val="Calibri"/>
        <family val="2"/>
        <scheme val="minor"/>
      </rPr>
      <t xml:space="preserve">APOYAR A LA DECANA EN EL ESTUDIO DE LAS HOJAS DE VIDA PARA LA VINCULACIÓN DE DOCENTES DE CÁTEDRA AL CENTRO DE POSGRADOS Y DE FORMACIÓN CONTINUA. </t>
    </r>
    <r>
      <rPr>
        <b/>
        <sz val="10"/>
        <rFont val="Calibri"/>
        <family val="2"/>
        <scheme val="minor"/>
      </rPr>
      <t xml:space="preserve">7. </t>
    </r>
    <r>
      <rPr>
        <sz val="10"/>
        <rFont val="Calibri"/>
        <family val="2"/>
        <scheme val="minor"/>
      </rPr>
      <t xml:space="preserve">APOYAR A LA DECANA EN EL DISEÑO DE PROGRAMAS DE CAPACITACIÓN A LOS DOCENTES DE LOS PROGRAMAS ACADÉMICOS DE POSGRADOS DE LA FACULTAD. </t>
    </r>
    <r>
      <rPr>
        <b/>
        <sz val="10"/>
        <rFont val="Calibri"/>
        <family val="2"/>
        <scheme val="minor"/>
      </rPr>
      <t xml:space="preserve">8. </t>
    </r>
    <r>
      <rPr>
        <sz val="10"/>
        <rFont val="Calibri"/>
        <family val="2"/>
        <scheme val="minor"/>
      </rPr>
      <t xml:space="preserve">APOYAR A LA DECANA EN LA REALIZACIÓN DE LA EVALUACIÓN DEL DESEMPEÑO DEL PERSONAL DOCENTE DE LA FACULTAD. </t>
    </r>
    <r>
      <rPr>
        <b/>
        <sz val="10"/>
        <rFont val="Calibri"/>
        <family val="2"/>
        <scheme val="minor"/>
      </rPr>
      <t xml:space="preserve">9. </t>
    </r>
    <r>
      <rPr>
        <sz val="10"/>
        <rFont val="Calibri"/>
        <family val="2"/>
        <scheme val="minor"/>
      </rPr>
      <t>APOYAR A LA DECANA EN LAS INICIATIVAS DE MERCADEO GESTIONADAS POR EL CENTRO DE POSGRADOS Y FORMACIÓN CONTINUA.</t>
    </r>
  </si>
  <si>
    <t>YAMILETH FLORIAN MARTINEZ</t>
  </si>
  <si>
    <t>https://community.secop.gov.co/Public/Tendering/OpportunityDetail/Index?noticeUID=CO1.NTC.5576570&amp;isFromPublicArea=True&amp;isModal=False</t>
  </si>
  <si>
    <t>OPSP-FHU-0005-2024</t>
  </si>
  <si>
    <t>CO1.REQ.5685094</t>
  </si>
  <si>
    <r>
      <t xml:space="preserve"> FORTALECER LOS PROCESOS LOGÍSTICOS Y ORGANIZATIVOS DE LAS ACTIVIDADES RELACIONADAS CON EL FUNCIONAMIENTO DE LOS POSGRADOS DE LA FACULTAD DE HUMANIDADES PARA EL PERIODO ACADÉMICO 2024-I. A TRAVÉS DE LA IMPLEMENTACIÓN DE LAS SIGUIENTES ACTIVIDADES </t>
    </r>
    <r>
      <rPr>
        <b/>
        <sz val="10"/>
        <rFont val="Calibri"/>
        <family val="2"/>
        <scheme val="minor"/>
      </rPr>
      <t xml:space="preserve">1. </t>
    </r>
    <r>
      <rPr>
        <sz val="10"/>
        <rFont val="Calibri"/>
        <family val="2"/>
        <scheme val="minor"/>
      </rPr>
      <t xml:space="preserve">APOYAR A LA DECANA CON EL CUMPLIMIENTO DE LOS PROCESOS ACADÉMICO-ADMINISTRATIVOS Y OPERATIVOS DE LOS PROGRAMAS DE LA FACULTAD DE HUMANIDADES. </t>
    </r>
    <r>
      <rPr>
        <b/>
        <sz val="10"/>
        <rFont val="Calibri"/>
        <family val="2"/>
        <scheme val="minor"/>
      </rPr>
      <t xml:space="preserve">2. </t>
    </r>
    <r>
      <rPr>
        <sz val="10"/>
        <rFont val="Calibri"/>
        <family val="2"/>
        <scheme val="minor"/>
      </rPr>
      <t xml:space="preserve">APOYAR A LA DECANA EN LA ELABORACIÓN DEL PRESUPUESTO DE LOS PROGRAMAS DE POSGRADOS DE LA FACULTAD DE HUMANIDADES. </t>
    </r>
    <r>
      <rPr>
        <b/>
        <sz val="10"/>
        <rFont val="Calibri"/>
        <family val="2"/>
        <scheme val="minor"/>
      </rPr>
      <t xml:space="preserve">3. </t>
    </r>
    <r>
      <rPr>
        <sz val="10"/>
        <rFont val="Calibri"/>
        <family val="2"/>
        <scheme val="minor"/>
      </rPr>
      <t xml:space="preserve">APOYAR A LA DECANA EN LA GESTIÓN DE TODO EL PROCESO DE INSCRIPCIÓN, MATRÍCULA Y GRADO DE LOS ESTUDIANTES DE POSGRADO DE LA FACULTAD DE HUMANIDADES </t>
    </r>
    <r>
      <rPr>
        <b/>
        <sz val="10"/>
        <rFont val="Calibri"/>
        <family val="2"/>
        <scheme val="minor"/>
      </rPr>
      <t xml:space="preserve">4. </t>
    </r>
    <r>
      <rPr>
        <sz val="10"/>
        <rFont val="Calibri"/>
        <family val="2"/>
        <scheme val="minor"/>
      </rPr>
      <t xml:space="preserve">APOYAR A LA DECANA EN LA ACTUALIZACIÓN DE LA DOCUMENTACIÓN Y DEL REGISTRO DE LA INFORMACIÓN DE LOS ESTUDIANTES DE CADA UNO DE LOS PROGRAMAS DE POSGRADOS DE LA FACULTAD. </t>
    </r>
    <r>
      <rPr>
        <b/>
        <sz val="10"/>
        <rFont val="Calibri"/>
        <family val="2"/>
        <scheme val="minor"/>
      </rPr>
      <t xml:space="preserve">5. </t>
    </r>
    <r>
      <rPr>
        <sz val="10"/>
        <rFont val="Calibri"/>
        <family val="2"/>
        <scheme val="minor"/>
      </rPr>
      <t xml:space="preserve">APOYAR A LA DECANA EN LOS PROCESOS DE RECOLECCIÓN DE LA DOCUMENTACIÓN NECESARIA PARA LOS PROCESOS DE AUTOEVALUACIÓN DEL MEJORAMIENTO CONTINUO, RENOVACIÓN DE REGISTRO CALIFICADO Y ACREDITACIÓN DE LOS PROGRAMAS DE POSGRADOS DE LA FACULTAD. </t>
    </r>
    <r>
      <rPr>
        <b/>
        <sz val="10"/>
        <rFont val="Calibri"/>
        <family val="2"/>
        <scheme val="minor"/>
      </rPr>
      <t xml:space="preserve">6. </t>
    </r>
    <r>
      <rPr>
        <sz val="10"/>
        <rFont val="Calibri"/>
        <family val="2"/>
        <scheme val="minor"/>
      </rPr>
      <t xml:space="preserve">APOYAR A LA DECANA EN EL TRÁMITE DE VINCULACIÓN DE DOCENTES A LOS PROGRAMAS DE LA FACULTAD. </t>
    </r>
    <r>
      <rPr>
        <b/>
        <sz val="10"/>
        <rFont val="Calibri"/>
        <family val="2"/>
        <scheme val="minor"/>
      </rPr>
      <t>7</t>
    </r>
    <r>
      <rPr>
        <sz val="10"/>
        <rFont val="Calibri"/>
        <family val="2"/>
        <scheme val="minor"/>
      </rPr>
      <t xml:space="preserve">. APOYAR A LA DECANA PARA LA SISTEMATIZACIÓN DE LA INFORMACIÓN PRODUCTO DE LA EVALUACIÓN DEL DESEMPEÑO DEL PERSONAL DOCENTE. </t>
    </r>
    <r>
      <rPr>
        <b/>
        <sz val="10"/>
        <rFont val="Calibri"/>
        <family val="2"/>
        <scheme val="minor"/>
      </rPr>
      <t>8</t>
    </r>
    <r>
      <rPr>
        <sz val="10"/>
        <rFont val="Calibri"/>
        <family val="2"/>
        <scheme val="minor"/>
      </rPr>
      <t xml:space="preserve">. APOYAR A LA DECANA EN LA CONSOLIDACIÓN DE LA INFORMACIÓN ESTADÍSTICA DE LOS POSGRADOS DE LA FACULTAD. </t>
    </r>
    <r>
      <rPr>
        <b/>
        <sz val="10"/>
        <rFont val="Calibri"/>
        <family val="2"/>
        <scheme val="minor"/>
      </rPr>
      <t>9</t>
    </r>
    <r>
      <rPr>
        <sz val="10"/>
        <rFont val="Calibri"/>
        <family val="2"/>
        <scheme val="minor"/>
      </rPr>
      <t>. APOYAR A LA DECANA EN TODAS LAS INICIATIVAS DE MERCADEO GESTIONADAS POR EL CENTRO DE POSGRADOS Y FORMACIÓN CONTINUA</t>
    </r>
    <r>
      <rPr>
        <b/>
        <sz val="10"/>
        <rFont val="Calibri"/>
        <family val="2"/>
        <scheme val="minor"/>
      </rPr>
      <t>.</t>
    </r>
  </si>
  <si>
    <t>https://community.secop.gov.co/Public/Tendering/OpportunityDetail/Index?noticeUID=CO1.NTC.5576923&amp;isFromPublicArea=True&amp;isModal=False</t>
  </si>
  <si>
    <t>OPSP-FHU-0006-2024</t>
  </si>
  <si>
    <t>CO1.REQ.5713554</t>
  </si>
  <si>
    <r>
      <t xml:space="preserve"> </t>
    </r>
    <r>
      <rPr>
        <b/>
        <sz val="10"/>
        <rFont val="Calibri"/>
        <family val="2"/>
        <scheme val="minor"/>
      </rPr>
      <t xml:space="preserve">1. </t>
    </r>
    <r>
      <rPr>
        <sz val="10"/>
        <rFont val="Calibri"/>
        <family val="2"/>
        <scheme val="minor"/>
      </rPr>
      <t xml:space="preserve">APOYAR EL PROCESO DE INSCRIPCIÓN, MATRÍCULA Y GRADO DE LOS ESTUDIANTES DE POSGRADOS DE LA FACULTAD DE HUMANIDADES </t>
    </r>
    <r>
      <rPr>
        <b/>
        <sz val="10"/>
        <rFont val="Calibri"/>
        <family val="2"/>
        <scheme val="minor"/>
      </rPr>
      <t xml:space="preserve">2. </t>
    </r>
    <r>
      <rPr>
        <sz val="10"/>
        <rFont val="Calibri"/>
        <family val="2"/>
        <scheme val="minor"/>
      </rPr>
      <t xml:space="preserve">APOYAR EL PROCESO DE ACTUALIZACIÓN DE LA INFORMACIÓN Y DOCUMENTACIÓN RELACIONADA CON LOS POSGRADOS DE LA FACULTAD DE HUMANIDADES. </t>
    </r>
    <r>
      <rPr>
        <b/>
        <sz val="10"/>
        <rFont val="Calibri"/>
        <family val="2"/>
        <scheme val="minor"/>
      </rPr>
      <t xml:space="preserve">3. </t>
    </r>
    <r>
      <rPr>
        <sz val="10"/>
        <rFont val="Calibri"/>
        <family val="2"/>
        <scheme val="minor"/>
      </rPr>
      <t xml:space="preserve">APOYAR EL PROCESO DE AUTOEVALUACIÓN DEL PROGRAMA CON FINES DE MEJORAMIENTO CONTINUO, RENOVACIÓN DE REGISTRO CALIFICADO Y ACREDITACIÓN POR ALTA CALIDAD. </t>
    </r>
    <r>
      <rPr>
        <b/>
        <sz val="10"/>
        <rFont val="Calibri"/>
        <family val="2"/>
        <scheme val="minor"/>
      </rPr>
      <t xml:space="preserve">4. </t>
    </r>
    <r>
      <rPr>
        <sz val="10"/>
        <rFont val="Calibri"/>
        <family val="2"/>
        <scheme val="minor"/>
      </rPr>
      <t xml:space="preserve">APOYAR LA CONSOLIDACIÓN DE LA INFORMACIÓN ESTADÍSTICA DE LOS POSGRADOS DE LA FACULTAD DE HUMANIDADES </t>
    </r>
    <r>
      <rPr>
        <b/>
        <sz val="10"/>
        <rFont val="Calibri"/>
        <family val="2"/>
        <scheme val="minor"/>
      </rPr>
      <t xml:space="preserve">5. </t>
    </r>
    <r>
      <rPr>
        <sz val="10"/>
        <rFont val="Calibri"/>
        <family val="2"/>
        <scheme val="minor"/>
      </rPr>
      <t xml:space="preserve">SOLICITAR DE MANERA OPORTUNA DE LA ASIGNACIÓN DE SALONES PARA EL DESARROLLO DE LAS ACTIVIDADES ACADÉMICAS. </t>
    </r>
    <r>
      <rPr>
        <b/>
        <sz val="10"/>
        <rFont val="Calibri"/>
        <family val="2"/>
        <scheme val="minor"/>
      </rPr>
      <t>6.</t>
    </r>
    <r>
      <rPr>
        <sz val="10"/>
        <rFont val="Calibri"/>
        <family val="2"/>
        <scheme val="minor"/>
      </rPr>
      <t xml:space="preserve">REALIZAR SEGUIMIENTO AL PROCESO PRECONTRACTUAL Y CONTRACTUAL, ASÍ COMO EL TRÁMITE DE PAGO DE DOCENTES NACIONALES E INTERNACIONALES DE LOS POSGRADOS DE LA FACULTAD DE HUMANIDADES </t>
    </r>
    <r>
      <rPr>
        <b/>
        <sz val="10"/>
        <rFont val="Calibri"/>
        <family val="2"/>
        <scheme val="minor"/>
      </rPr>
      <t>7</t>
    </r>
    <r>
      <rPr>
        <sz val="10"/>
        <rFont val="Calibri"/>
        <family val="2"/>
        <scheme val="minor"/>
      </rPr>
      <t xml:space="preserve">. APOYAR Y PROMOVER CHARLAS, CONFERENCIAS, CURSOS Y ENCUENTROS ACADÉMICOS DE LOS POSGRADOS DE LA FACULTAD DE HUMANIDADES </t>
    </r>
    <r>
      <rPr>
        <b/>
        <sz val="10"/>
        <rFont val="Calibri"/>
        <family val="2"/>
        <scheme val="minor"/>
      </rPr>
      <t xml:space="preserve">8. </t>
    </r>
    <r>
      <rPr>
        <sz val="10"/>
        <rFont val="Calibri"/>
        <family val="2"/>
        <scheme val="minor"/>
      </rPr>
      <t>APOYAR LA PROYECCIÓN DE ACTAS, SOLICITUDES Y DEMÁS TRAMITES INTERNOS QUE REALICE LA COORDINACIÓN ADMINISTRATIVA Y EL DECANO PARA GARANTIZAR EL FUNCIONAMIENTO DE LOS POSGRADOS DE LA FACULTAD DE HUMANIDADES.</t>
    </r>
  </si>
  <si>
    <t>GINNA LIZETH GONZALEZ CAMPO</t>
  </si>
  <si>
    <t>https://community.secop.gov.co/Public/Tendering/OpportunityDetail/Index?noticeUID=CO1.NTC.5603713&amp;isFromPublicArea=True&amp;isModal=False</t>
  </si>
  <si>
    <t>OPSP-FHU-0007-2024</t>
  </si>
  <si>
    <t>CO1.REQ.5716868</t>
  </si>
  <si>
    <t xml:space="preserve">
 1. APOYAR A LA DECANA EN LA COORDINACIÓN ACADÉMICA DE LOS PROGRAMAS DE POSGRADOS ESPECIALIZACIÓN EN DERECHO ADMINISTRATIVO Y ESPECIALIZACIÓN EN DERECHO CONSTITUCIONAL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t>
  </si>
  <si>
    <t>JUAN ANGEL BERMUDEZ CHARRIS</t>
  </si>
  <si>
    <t>GIOVANNA MARIA SIMANCAS TINOCO</t>
  </si>
  <si>
    <t>https://community.secop.gov.co/Public/Tendering/OpportunityDetail/Index?noticeUID=CO1.NTC.5607083&amp;isFromPublicArea=True&amp;isModal=False</t>
  </si>
  <si>
    <t>OPSP-FHU-0008-2024</t>
  </si>
  <si>
    <t>CO1.REQ.5783949</t>
  </si>
  <si>
    <t>1. APOYAR A LA DECANA EN LA COORDINACIÓN ACADÉMICA DEL PROGRAMA DE POSGRADOS ESPECIALIZACIÓN EN DERECHO PROCESAL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t>
  </si>
  <si>
    <t>CAROLINA DEL CARMEN VASQUEZ AGUADO</t>
  </si>
  <si>
    <t>https://community.secop.gov.co/Public/Tendering/OpportunityDetail/Index?noticeUID=CO1.NTC.5675218&amp;isFromPublicArea=True&amp;isModal=False</t>
  </si>
  <si>
    <t>OPSP-FHU-0009-2024</t>
  </si>
  <si>
    <t>CO1.REQ.5805335</t>
  </si>
  <si>
    <r>
      <t xml:space="preserve">1. </t>
    </r>
    <r>
      <rPr>
        <sz val="10"/>
        <rFont val="Calibri"/>
        <family val="2"/>
        <scheme val="minor"/>
      </rPr>
      <t>APOYAR AL PROGRAMA DE CINE Y AUDIOVISUALES CON LOS PROCESOS DE MATRÍCULA E INSCRIPCIÓN DE CURSOS DE LOS ESTUDIANTES DE PROFESIONALIZACIÓN</t>
    </r>
    <r>
      <rPr>
        <b/>
        <sz val="10"/>
        <rFont val="Calibri"/>
        <family val="2"/>
        <scheme val="minor"/>
      </rPr>
      <t xml:space="preserve">. 2. </t>
    </r>
    <r>
      <rPr>
        <sz val="10"/>
        <rFont val="Calibri"/>
        <family val="2"/>
        <scheme val="minor"/>
      </rPr>
      <t xml:space="preserve">PROYECTAR INFORMES DE GESTIÓN PARA PROIMAGENES. </t>
    </r>
    <r>
      <rPr>
        <b/>
        <sz val="10"/>
        <rFont val="Calibri"/>
        <family val="2"/>
        <scheme val="minor"/>
      </rPr>
      <t xml:space="preserve">3. </t>
    </r>
    <r>
      <rPr>
        <sz val="10"/>
        <rFont val="Calibri"/>
        <family val="2"/>
        <scheme val="minor"/>
      </rPr>
      <t xml:space="preserve">DILIGENCIAR FORMATOS, HORARIOS, Y REPORTES DE NOTAS DE LOS CURSOS. </t>
    </r>
    <r>
      <rPr>
        <b/>
        <sz val="10"/>
        <rFont val="Calibri"/>
        <family val="2"/>
        <scheme val="minor"/>
      </rPr>
      <t xml:space="preserve">4. </t>
    </r>
    <r>
      <rPr>
        <sz val="10"/>
        <rFont val="Calibri"/>
        <family val="2"/>
        <scheme val="minor"/>
      </rPr>
      <t>RECIBIR COMUNICACIONES DE ESTUDIANTES Y DOCENTES DEL PROYECTO DE PROFESIONALIZACIÓN.</t>
    </r>
  </si>
  <si>
    <t>MAGNELLYS PATRICIA VESGA ACOSTA</t>
  </si>
  <si>
    <t>https://community.secop.gov.co/Public/Tendering/OpportunityDetail/Index?noticeUID=CO1.NTC.5696556&amp;isFromPublicArea=True&amp;isModal=False</t>
  </si>
  <si>
    <t>OPSP-FHU-0010-2024</t>
  </si>
  <si>
    <t>CO1.REQ.5954090</t>
  </si>
  <si>
    <r>
      <t xml:space="preserve">1. </t>
    </r>
    <r>
      <rPr>
        <sz val="10"/>
        <rFont val="Calibri"/>
        <family val="2"/>
        <scheme val="minor"/>
      </rPr>
      <t xml:space="preserve">APOYAR EN LA PLANIFICACIÓN Y GESTIÓN DEL CONGRESO COLOMBIANO DE ARQUEOLOGÍA 2024. </t>
    </r>
    <r>
      <rPr>
        <b/>
        <sz val="10"/>
        <rFont val="Calibri"/>
        <family val="2"/>
        <scheme val="minor"/>
      </rPr>
      <t xml:space="preserve">2. </t>
    </r>
    <r>
      <rPr>
        <sz val="10"/>
        <rFont val="Calibri"/>
        <family val="2"/>
        <scheme val="minor"/>
      </rPr>
      <t xml:space="preserve">APOYAR EN EL SEGUIMIENTO A LOS TRAMITES Y SOLICITUDES DE LOS PONENTES Y CONFERENCISTAS. </t>
    </r>
    <r>
      <rPr>
        <b/>
        <sz val="10"/>
        <rFont val="Calibri"/>
        <family val="2"/>
        <scheme val="minor"/>
      </rPr>
      <t>3.</t>
    </r>
    <r>
      <rPr>
        <sz val="10"/>
        <rFont val="Calibri"/>
        <family val="2"/>
        <scheme val="minor"/>
      </rPr>
      <t xml:space="preserve">COORDINAR EL PROCESO DE INSCRIPCIÓN DE LOS PARTICIPANTES AL CONGRESO. </t>
    </r>
    <r>
      <rPr>
        <b/>
        <sz val="10"/>
        <rFont val="Calibri"/>
        <family val="2"/>
        <scheme val="minor"/>
      </rPr>
      <t>4.</t>
    </r>
    <r>
      <rPr>
        <sz val="10"/>
        <rFont val="Calibri"/>
        <family val="2"/>
        <scheme val="minor"/>
      </rPr>
      <t xml:space="preserve">COORDINAR LAS ACTIVIDADES DEL PROCESO DE ORGANIZACIÓN, CONVOCATORIA Y LOGÍSTICA INTEGRAL DEL CONGRESO. </t>
    </r>
    <r>
      <rPr>
        <b/>
        <sz val="10"/>
        <rFont val="Calibri"/>
        <family val="2"/>
        <scheme val="minor"/>
      </rPr>
      <t xml:space="preserve">5. </t>
    </r>
    <r>
      <rPr>
        <sz val="10"/>
        <rFont val="Calibri"/>
        <family val="2"/>
        <scheme val="minor"/>
      </rPr>
      <t xml:space="preserve">APOYAR CON EL PROCESO DE CONSOLIDACIÓN DE INFORMACIÓN DE REQUERIMIENTOS LOGÍSTICOS PARA EL DESARROLLO DE LAS ACTIVIDADES DEL CONGRESO. </t>
    </r>
    <r>
      <rPr>
        <b/>
        <sz val="10"/>
        <rFont val="Calibri"/>
        <family val="2"/>
        <scheme val="minor"/>
      </rPr>
      <t>6</t>
    </r>
    <r>
      <rPr>
        <sz val="10"/>
        <rFont val="Calibri"/>
        <family val="2"/>
        <scheme val="minor"/>
      </rPr>
      <t>. PARTICIPAR EN LAS REUNIONES DEL COMITÉ ACADÉMICO DEL CONGRESO.</t>
    </r>
  </si>
  <si>
    <t>VANESSA CAROLINA PRADA RIVERA</t>
  </si>
  <si>
    <t>https://community.secop.gov.co/Public/Tendering/OpportunityDetail/Index?noticeUID=CO1.NTC.5843493&amp;isFromPublicArea=True&amp;isModal=False</t>
  </si>
  <si>
    <t>OPSP-FHU-0011-2024</t>
  </si>
  <si>
    <t>CO1.REQ.5992011</t>
  </si>
  <si>
    <r>
      <t xml:space="preserve">1. </t>
    </r>
    <r>
      <rPr>
        <sz val="10"/>
        <rFont val="Calibri"/>
        <family val="2"/>
        <scheme val="minor"/>
      </rPr>
      <t xml:space="preserve">APOYAR PARA OFERTA DE CURSOS, DIPLOMADOS Y FORMACIÓN CONTINUA DISPUESTOS POR LA FACULTAD DE HUMANIDADES PARA FORTALECER LA VENTA DE SERVICIOS </t>
    </r>
    <r>
      <rPr>
        <b/>
        <sz val="10"/>
        <rFont val="Calibri"/>
        <family val="2"/>
        <scheme val="minor"/>
      </rPr>
      <t xml:space="preserve">2. </t>
    </r>
    <r>
      <rPr>
        <sz val="10"/>
        <rFont val="Calibri"/>
        <family val="2"/>
        <scheme val="minor"/>
      </rPr>
      <t xml:space="preserve">APOYAR EN EL SEGUIMIENTO Y EJECUCIÓN DE CONVENIOS SUSCRITOS POR LA UNIVERSIDAD DEL MAGDALENA QUE ADMINISTRA LA FACULTAD DE HUMANIDADES. </t>
    </r>
    <r>
      <rPr>
        <b/>
        <sz val="10"/>
        <rFont val="Calibri"/>
        <family val="2"/>
        <scheme val="minor"/>
      </rPr>
      <t xml:space="preserve">3. </t>
    </r>
    <r>
      <rPr>
        <sz val="10"/>
        <rFont val="Calibri"/>
        <family val="2"/>
        <scheme val="minor"/>
      </rPr>
      <t xml:space="preserve">APOYAR EN ORGANIZACIÓN Y LOGÍSTICA DE EVENTOS ACADÉMICOS, DE INVESTIGACIÓN Y EXTENSIÓN DE LA FACULTAD DE HUMANIDADES. </t>
    </r>
    <r>
      <rPr>
        <b/>
        <sz val="10"/>
        <rFont val="Calibri"/>
        <family val="2"/>
        <scheme val="minor"/>
      </rPr>
      <t xml:space="preserve">4. </t>
    </r>
    <r>
      <rPr>
        <sz val="10"/>
        <rFont val="Calibri"/>
        <family val="2"/>
        <scheme val="minor"/>
      </rPr>
      <t xml:space="preserve">APOYAR A LA DECANA EN LA COORDINACIÓN ACADÉMICA, INSCRIPCIÓN DE ESTUDIANTES Y ORGANIZACIÓN LOGÍSTICA DE LA MAESTRÍA EN ARGUMENTACIÓN JURÍDICA. </t>
    </r>
    <r>
      <rPr>
        <b/>
        <sz val="10"/>
        <rFont val="Calibri"/>
        <family val="2"/>
        <scheme val="minor"/>
      </rPr>
      <t xml:space="preserve">5. </t>
    </r>
    <r>
      <rPr>
        <sz val="10"/>
        <rFont val="Calibri"/>
        <family val="2"/>
        <scheme val="minor"/>
      </rPr>
      <t xml:space="preserve">APOYAR A LA DECANA EN LA PROYECCIÓN DE RESPUESTAS A PETICIONES Y ACCIONES DE TUTELA QUE SE PRESENTEN EN LOS PROGRAMAS DE LA FACULTAD. </t>
    </r>
    <r>
      <rPr>
        <b/>
        <sz val="10"/>
        <rFont val="Calibri"/>
        <family val="2"/>
        <scheme val="minor"/>
      </rPr>
      <t xml:space="preserve">6. </t>
    </r>
    <r>
      <rPr>
        <sz val="10"/>
        <rFont val="Calibri"/>
        <family val="2"/>
        <scheme val="minor"/>
      </rPr>
      <t xml:space="preserve">APOYAR A LA DECANA EN LOS PROCESOS DE ACOMPAÑAMIENTO INTEGRAL DE LOS ESTUDIANTES DE POSGRADO DE LA FACULTAD. </t>
    </r>
    <r>
      <rPr>
        <b/>
        <sz val="10"/>
        <rFont val="Calibri"/>
        <family val="2"/>
        <scheme val="minor"/>
      </rPr>
      <t xml:space="preserve">7. </t>
    </r>
    <r>
      <rPr>
        <sz val="10"/>
        <rFont val="Calibri"/>
        <family val="2"/>
        <scheme val="minor"/>
      </rPr>
      <t xml:space="preserve">APOYAR A LA DECANA EN LOS COMPONENTES ACADÉMICOS DE LOS PROCESOS DE AUTOEVALUACIÓN PARA RENOVACIÓN DE REGISTRO CALIFICADO DE LOS PROGRAMAS DE POSGRADO. </t>
    </r>
    <r>
      <rPr>
        <b/>
        <sz val="10"/>
        <rFont val="Calibri"/>
        <family val="2"/>
        <scheme val="minor"/>
      </rPr>
      <t xml:space="preserve">8. </t>
    </r>
    <r>
      <rPr>
        <sz val="10"/>
        <rFont val="Calibri"/>
        <family val="2"/>
        <scheme val="minor"/>
      </rPr>
      <t xml:space="preserve">APOYAR A LA DECANA EN LA PROMOCIÓN DE SUSCRIPCIÓN DE ACUERDOS Y CONVENIOS NACIONALES E INTERNACIONALES EN BENEFICIO DEL CENTRO DE POSGRADOS Y DE FORMACIÓN CONTINUA. </t>
    </r>
    <r>
      <rPr>
        <b/>
        <sz val="10"/>
        <rFont val="Calibri"/>
        <family val="2"/>
        <scheme val="minor"/>
      </rPr>
      <t xml:space="preserve">9. </t>
    </r>
    <r>
      <rPr>
        <sz val="10"/>
        <rFont val="Calibri"/>
        <family val="2"/>
        <scheme val="minor"/>
      </rPr>
      <t xml:space="preserve">APOYAR A LA DECANA EN EL DISEÑO DE PROGRAMAS DE CAPACITACIÓN A LOS DOCENTES DE LOS PROGRAMAS ACADÉMICOS DE POSGRADOS DE LA FACULTAD. </t>
    </r>
    <r>
      <rPr>
        <b/>
        <sz val="10"/>
        <rFont val="Calibri"/>
        <family val="2"/>
        <scheme val="minor"/>
      </rPr>
      <t xml:space="preserve">10. </t>
    </r>
    <r>
      <rPr>
        <sz val="10"/>
        <rFont val="Calibri"/>
        <family val="2"/>
        <scheme val="minor"/>
      </rPr>
      <t>APOYAR A LA DECANA EN LAS INICIATIVAS DE MERCADEO GESTIONADAS POR EL CENTRO DE POSGRADOS Y FORMACIÓN CONTINUA</t>
    </r>
  </si>
  <si>
    <t>ELIANA MARCELA QUINTERO HENRIQUEZ</t>
  </si>
  <si>
    <t>https://community.secop.gov.co/Public/Tendering/OpportunityDetail/Index?noticeUID=CO1.NTC.5882353&amp;isFromPublicArea=True&amp;isModal=False</t>
  </si>
  <si>
    <t>OPSP-FHU-0012-2024</t>
  </si>
  <si>
    <t>CO1.REQ.6504863</t>
  </si>
  <si>
    <t>1. REALIZAR ACTIVACIÓN DE USUARIOS DEL PERSONAL A CONTRATAR EN LA FACULTAD DE HUMANIDADES EN LAS PLATAFORMAS GEDOCO Y SIGEP II PARA LA CONTRATACIÓN DEL PERIODO 2024-II. 2. REVISAR, VALIDAR Y APROBAR LA INFORMACIÓN Y SOPORTES DEL PERSONAL A CONTRATAR DE LA FACULTAD DE HUMANIDADES EN LAS PLATAFORMAS GEDOCO Y SIGEP II SEGÚN LOS REQUISITOS DE LEY. 3. MANTENER ACTUALIZADAS LAS PLATAFORMAS DE PUBLICACIÓN DEL ESTADO (SIGEP II, SECOP II Y SIA-OBSERVA) Y LOS EXPEDIENTES CONTRACTUALES EN LAS ETAPAS PRECONTRACTUAL, CONTRACTUAL Y POST-CONTRACTUAL DE LA FACULTAD DE HUMANIDADES. 4. PROYECTAR INFORMES SOLICITADOS POR LOS ENTES INTERNOS Y EXTERNOS RELACIONADOS CON LA CONTRATACIÓN DE LA FACULTAD DE HUMANIDADES. 5. ASESORAR LA CONTRATACIÓN EN SUS DIFERENTES ETAPAS PRECONTRACTUAL, CONTRACTUAL Y POST-CONTRACTUAL DE LA FACULTAD DE HUMANIDADES. 6. PROYECTAR RESOLUCIONES DE PAGO DE BONIFICACIÓN Y DE ACTIVIDADES DE LA FACULTAD DE HUMANIDADES. 7. PROYECTAR ÓRDENES DE SERVICIOS (PROFESIONALES, APOYO A LA GESTIÓN, SUMINISTRO, ETC) DE LA FACULTAD DE HUMANIDADES. 8. PROYECTAR CONTRATOS DE CATEDRA DE LA FACULTAD DE HUMANIDADES. 9. REVISAR LA DOCUMENTACIÓN PARA ELABORACIÓN DE RESOLUCIONES EN EL MARCO DE LA RESOLUCIÓN 308 DEL 12 DE JULIO DE 2022. 10. DILIGENCIAR LOS FORMATOS REQUERIDOS POR LA OFICINA DE TALENTO HUMANO PARA TRAMITES DE AFILIACIÓN A LA SEGURIDAD SOCIAL DE LOS DOCENTES CATEDRÁTICOS.11. REVISAR Y DAR TRÁMITE A LAS SOLICITUDES RECIBIDAS EN LA CORRESPONDENCIA RELACIONADA CON LA CONTRATACIÓN DE LA FACULTAD DE HUMANIDADES. 12. REALIZAR SEGUIMIENTO A LOS TRÁMITES DE PAGO DE LOS DOCENTES EN EL MARCO DE LA RESOLUCIÓN RECTORAL 308 DEL 12 DE JULIO DE 2022. 13.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PROFESIONAL ESPECIALIZADO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</si>
  <si>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https://community.secop.gov.co/Public/Tendering/OpportunityDetail/Index?noticeUID=CO1.NTC.6390915&amp;isFromPublicArea=True&amp;isModal=False</t>
  </si>
  <si>
    <t>OPSP-FHU-0013-2024</t>
  </si>
  <si>
    <t>CO1.REQ.6505182</t>
  </si>
  <si>
    <t>1. APOYAR A LA DECANA EN LA COORDINACIÓN ACADÉMICA DEL PROGRAMA DE POSGRADOS ESPECIALIZACIÓN EN ENTRENAMIENTO DEPORTIVO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DEL PROGRAMA DE POSGRADO ASIGNADO.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PROFESIONAL ESPECIALIZADO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</si>
  <si>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DIANA MARIA VALENCIA AGUIRRE</t>
  </si>
  <si>
    <t>https://community.secop.gov.co/Public/Tendering/OpportunityDetail/Index?noticeUID=CO1.NTC.6390969&amp;isFromPublicArea=True&amp;isModal=False</t>
  </si>
  <si>
    <t>OPSP-FHU-0014-2024</t>
  </si>
  <si>
    <t>CO1.REQ.6517784</t>
  </si>
  <si>
    <t>1. APOYAR A LA DECANA CON EL CUMPLIMIENTO DE LOS PROCESOS ACADÉMICO-ADMINISTRATIVOS Y OPERATIVOS DE LOS PROGRAMAS DE LA FACULTAD DE HUMANIDADES. 2. APOYAR A LA DECANA EN LOS PROCESOS DE RECOLECCIÓN DE LA DOCUMENTACIÓN NECESARIA PARA LOS PROCESOS DE AUTOEVALUACIÓN DEL MEJORAMIENTO CONTINUO, RENOVACIÓN DE REGISTRO CALIFICADO Y ACREDITACIÓN DE LOS PROGRAMAS DE POSGRADOS DE LAFACULTAD.3. APOYAR A LA DECANA EN LA PLANIFICACIÓN Y ELABORACIÓN DEL PRESUPUESTO DE LOS PROGRAMAS DE POSGRADOS DE LA FACULTAD DE HUMANIDADES.4. APOYAR A LA DECANA PARA LA SISTEMATIZACIÓN DE LA INFORMACIÓN PRODUCTO DE LA EVALUACIÓN DEL DESEMPEÑO DEL PERSONAL DOCENTE.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PROFESIONAL ESPECIALIZADO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</si>
  <si>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https://community.secop.gov.co/Public/Tendering/OpportunityDetail/Index?noticeUID=CO1.NTC.6403570&amp;isFromPublicArea=True&amp;isModal=False</t>
  </si>
  <si>
    <t>OPSP-FHU-0015-2024</t>
  </si>
  <si>
    <t>CO1.REQ.6592517</t>
  </si>
  <si>
    <t xml:space="preserve"> 1. APOYAR A LA DECANA EN LA COORDINACIÓN ACADÉMICA DE LOS PROGRAMAS DE POSGRADOS ESPECIALIZACIÓN EN DERECHO ADMINISTRATIVO Y ESPECIALIZACIÓN EN DERECHO CONSTITUCIONAL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 10. APOYAR A LA DECANA IMPULSANDO LAS INSCRIPCIONES EN LOS PROGRAMAS DE POSGRADOS DE LA FACULTAD DE HUMANIDADES CON EL FIN DE AUMENTAR EL NÚMERO DE ESTUDIANTES REQUERIDOS PARA APERTURAR COHORTES.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</si>
  <si>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https://community.secop.gov.co/Public/Tendering/OpportunityDetail/Index?noticeUID=CO1.NTC.6475947&amp;isFromPublicArea=True&amp;isModal=False</t>
  </si>
  <si>
    <t>OPSP-FHU-0016-2024</t>
  </si>
  <si>
    <t>CO1.REQ.6592450</t>
  </si>
  <si>
    <t xml:space="preserve"> 1. APOYAR EL PROCESO DE INSCRIPCIÓN, MATRÍCULA Y GRADO DE LOS ESTUDIANTES DE POSGRADOS DE LA FACULTAD DE HUMANIDADES 2. APOYAR EL PROCESO DE ACTUALIZACIÓN DE LA INFORMACIÓN Y DOCUMENTACIÓN RELACIONADA CON LOS POSGRADOS DE LA FACULTAD DE HUMANIDADES. 3. APOYAR EL PROCESO DE AUTOEVALUACIÓN DE LOS PROGRAMAS DE POSGRADOS ESPECIALIZACIÓN EN DERECHOS HUMANOS Y DERECHO INTERNACIONAL HUMANITARIO Y MAESTRÍA EN PROMOCIÓN Y PROTECCIÓN DE LOS DERECHOS HUMANOS CON FINES DE MEJORAMIENTO CONTINUO, RENOVACIÓN DE REGISTRO CALIFICADO Y ACREDITACIÓN POR ALTA CALIDAD. 4. APOYAR LA CONSOLIDACIÓN DE LA INFORMACIÓN ESTADÍSTICA DE LOS POSGRADOS DE LA FACULTAD DE HUMANIDADES 5. SOLICITAR DE MANERA OPORTUNA LA ASIGNACIÓN DE SALONES PARA EL DESARROLLO DE LAS ACTIVIDADES ACADÉMICAS. 6.REALIZAR SEGUIMIENTO AL PROCESO PRECONTRACTUAL Y CONTRACTUAL, ASÍ COMO EL TRÁMITE DE PAGO DE DOCENTES NACIONALES E INTERNACIONALES DE LOS POSGRADOS DE LA FACULTAD DE HUMANIDADES 7. APOYAR Y PROMOVER CHARLAS, CONFERENCIAS, CURSOS Y ENCUENTROS ACADÉMICOS DE LOS POSGRADOS DE LA FACULTAD DE HUMANIDADES 8. APOYAR LA PROYECCIÓN DE ACTAS, SOLICITUDES Y DEMÁS TRAMITES INTERNOS QUE REALICE LA COORDINACIÓN ADMINISTRATIVA Y LA DECANA PARA GARANTIZAR EL FUNCIONAMIENTO DE LOS POSGRADOS DE LA FACULTAD DE HUMANIDADES.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</si>
  <si>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https://community.secop.gov.co/Public/Tendering/OpportunityDetail/Index?noticeUID=CO1.NTC.6476528&amp;isFromPublicArea=True&amp;isModal=False</t>
  </si>
  <si>
    <t>OPSP-FHU-0017-2024</t>
  </si>
  <si>
    <t>CO1.REQ.6592582</t>
  </si>
  <si>
    <t xml:space="preserve"> 1. APOYAR A LA DECANA EN LA COORDINACIÓN ACADÉMICA DEL PROGRAMA DE POSGRADOS MAESTRÍA EN ARGUMENTACIÓN JURÍDICA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 10. APOYAR A LA DECANA IMPULSANDO LAS INSCRIPCIONES EN LOS PROGRAMAS DE POSGRADOS DE LA FACULTAD DE HUMANIDADES CON EL FIN DE AUMENTAR EL NÚMERO DE ESTUDIANTES REQUERIDOS PARA APERTURAR COHORTES.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</si>
  <si>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https://community.secop.gov.co/Public/Tendering/OpportunityDetail/Index?noticeUID=CO1.NTC.6476373&amp;isFromPublicArea=True&amp;isModal=False</t>
  </si>
  <si>
    <t>OPSP-FHU-0018-2024</t>
  </si>
  <si>
    <t>CO1.REQ.6592770</t>
  </si>
  <si>
    <t>FORTALECER LOS PROCESOS LOGÍSTICOS Y ORGANIZATIVOS DE LAS ACTIVIDADES RELACIONADAS CON EL FUNCIONAMIENTO DE LOS POSGRADOS DE LA FACULTAD DE HUMANIDADES PARA EL PERIODO ACADÉMICO 2024-II. A TRAVÉS DE LA IMPLEMENTACIÓN DE LAS SIGUIENTES ACTIVIDADES 1. APOYAR A LA DECANA CON EL CUMPLIMIENTO DE LOS PROCESOS ACADÉMICO-ADMINISTRATIVOS Y OPERATIVOS DE LOS PROGRAMAS DE LA FACULTAD DE HUMANIDADES. 2. APOYAR A LA DECANA EN LA ELABORACIÓN DEL PRESUPUESTO DE LOS PROGRAMAS DE POSGRADOS DE LA FACULTAD DE HUMANIDADES. 3. APOYAR A LA DECANA EN LA GESTIÓN DE TODO EL PROCESO DE INSCRIPCIÓN, MATRÍCULA Y GRADO DE LOS ESTUDIANTES DE POSGRADO DE LA FACULTAD DE HUMANIDADES 4. APOYAR A LA DECANA EN LA ACTUALIZACIÓN DE LA DOCUMENTACIÓN Y DEL REGISTRO DE LA INFORMACIÓN DE LOS ESTUDIANTES DE CADA UNO DE LOS PROGRAMAS DE POSGRADOS DE LA FACULTAD. 5. APOYAR A LA DECANA EN LOS PROCESOS DE RECOLECCIÓN DE LA DOCUMENTACIÓN NECESARIA PARA LOS PROCESOS DE AUTOEVALUACIÓN DEL MEJORAMIENTO CONTINUO, RENOVACIÓN DE REGISTRO CALIFICADO Y ACREDITACIÓN DE LOS PROGRAMAS DE POSGRADOS DE LA FACULTAD. 6. APOYAR A LA DECANA EN EL TRÁMITE DE VINCULACIÓN DE DOCENTES A LOS PROGRAMAS DE LA FACULTAD. 7. APOYAR A LA DECANA PARA LA SISTEMATIZACIÓN DE LA INFORMACIÓN PRODUCTO DE LA EVALUACIÓN DEL DESEMPEÑO DEL PERSONAL DOCENTE. 8. APOYAR A LA DECANA EN LA CONSOLIDACIÓN DE LA INFORMACIÓN ESTADÍSTICA DE LOS POSGRADOS DE LA FACULTAD. 9. APOYAR A LA DECANA EN TODAS LAS INICIATIVAS DE MERCADEO GESTIONADAS POR EL CENTRO DE POSGRADOS Y FORMACIÓN CONTINUA.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</si>
  <si>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https://community.secop.gov.co/Public/Tendering/OpportunityDetail/Index?noticeUID=CO1.NTC.6476660&amp;isFromPublicArea=True&amp;isModal=False</t>
  </si>
  <si>
    <t>OPSP-FHU-0019-2024</t>
  </si>
  <si>
    <t>CO1.REQ.6618126</t>
  </si>
  <si>
    <t>1. APOYAR A LA DECANA EN LA COORDINACIÓN ACADÉMICA DEL PROGRAMA DE POSGRADOS MAESTRÍA EN ANTROPOLOGÍA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 10. APOYAR A LA DECANA IMPULSANDO LAS INSCRIPCIONES EN LOS PROGRAMAS DE POSGRADOS DE LA FACULTAD DE HUMANIDADES CON EL FIN DE AUMENTAR EL NÚMERO DE ESTUDIANTES REQUERIDOS PARA APERTURAR COHORTES.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</si>
  <si>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https://community.secop.gov.co/Public/Tendering/OpportunityDetail/Index?noticeUID=CO1.NTC.6502686&amp;isFromPublicArea=True&amp;isModal=False</t>
  </si>
  <si>
    <t>OPSP-FHU-0020-2024</t>
  </si>
  <si>
    <t>CO1.REQ.6627786</t>
  </si>
  <si>
    <t xml:space="preserve"> 1. APOYAR A LA DECANA EN LA COORDINACIÓN ACADÉMICA DE LOS PROGRAMAS DE POSGRADOS MAESTRÍA EN ESCRITURAS AUDIOVISUALES Y LA MAESTRÍA EN PRODUCCIÓN AUDIOVISUAL CREATIVA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 10. APOYAR A LA DECANA IMPULSANDO LAS INSCRIPCIONES EN LOS PROGRAMAS DE POSGRADOS DE LA FACULTAD DE HUMANIDADES CON EL FIN DE AUMENTAR EL NÚMERO DE ESTUDIANTES REQUERIDOS PARA APERTURAR COHORTES.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</si>
  <si>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https://community.secop.gov.co/Public/Tendering/OpportunityDetail/Index?noticeUID=CO1.NTC.6512472&amp;isFromPublicArea=True&amp;isModal=False</t>
  </si>
  <si>
    <t>OPSP-FHU-0021-2024</t>
  </si>
  <si>
    <t>CO1.REQ.6673604</t>
  </si>
  <si>
    <t xml:space="preserve">
 1. APOYAR AL PROGRAMA DE CINE Y AUDIOVISUALES CON LOS PROCESOS DE MATRÍCULA E INSCRIPCIÓN DE CURSOS DE LOS ESTUDIANTES DE PROFESIONALIZACIÓN. 2. PROYECTAR INFORMES DE GESTIÓN PARA PROIMAGENES. 3. DILIGENCIAR FORMATOS, HORARIOS, Y REPORTES DE NOTAS DE LOS CURSOS. 4. RECIBIR COMUNICACIONES DE ESTUDIANTES Y DOCENTES DEL PROYECTO DE PROFESIONALIZACIÓN.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</si>
  <si>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https://community.secop.gov.co/Public/Tendering/OpportunityDetail/Index?noticeUID=CO1.NTC.6557440&amp;isFromPublicArea=True&amp;isModal=False</t>
  </si>
  <si>
    <t>OPSP-FHU-0022-2024</t>
  </si>
  <si>
    <t>CO1.REQ.6673469</t>
  </si>
  <si>
    <r>
      <t xml:space="preserve"> </t>
    </r>
    <r>
      <rPr>
        <b/>
        <sz val="10"/>
        <color theme="1"/>
        <rFont val="Calibri"/>
        <family val="2"/>
        <scheme val="minor"/>
      </rPr>
      <t xml:space="preserve">1. </t>
    </r>
    <r>
      <rPr>
        <sz val="10"/>
        <color theme="1"/>
        <rFont val="Calibri"/>
        <family val="2"/>
        <scheme val="minor"/>
      </rPr>
      <t xml:space="preserve">APOYAR A LA DECANA EN LA COORDINACIÓN ACADÉMICA DEL PROGRAMA DE POSGRADOS ESPECIALIZACIÓN EN DERECHO PROCESAL </t>
    </r>
    <r>
      <rPr>
        <b/>
        <sz val="10"/>
        <color theme="1"/>
        <rFont val="Calibri"/>
        <family val="2"/>
        <scheme val="minor"/>
      </rPr>
      <t xml:space="preserve">2. </t>
    </r>
    <r>
      <rPr>
        <sz val="10"/>
        <color theme="1"/>
        <rFont val="Calibri"/>
        <family val="2"/>
        <scheme val="minor"/>
      </rPr>
      <t xml:space="preserve">APOYAR A LA DECANA EN LOS PROCESOS DE ACOMPAÑAMIENTO INTEGRAL DE LOS ESTUDIANTES </t>
    </r>
    <r>
      <rPr>
        <b/>
        <sz val="10"/>
        <color theme="1"/>
        <rFont val="Calibri"/>
        <family val="2"/>
        <scheme val="minor"/>
      </rPr>
      <t xml:space="preserve">3. </t>
    </r>
    <r>
      <rPr>
        <sz val="10"/>
        <color theme="1"/>
        <rFont val="Calibri"/>
        <family val="2"/>
        <scheme val="minor"/>
      </rPr>
      <t xml:space="preserve">APOYAR A LA DECANA EN LA FORMULACIÓN DEL PRESUPUESTO QUE CORRESPONDE A CADA PROGRAMA ACADÉMICO. </t>
    </r>
    <r>
      <rPr>
        <b/>
        <sz val="10"/>
        <color theme="1"/>
        <rFont val="Calibri"/>
        <family val="2"/>
        <scheme val="minor"/>
      </rPr>
      <t xml:space="preserve">4. </t>
    </r>
    <r>
      <rPr>
        <sz val="10"/>
        <color theme="1"/>
        <rFont val="Calibri"/>
        <family val="2"/>
        <scheme val="minor"/>
      </rPr>
      <t xml:space="preserve">APOYAR A LA DECANA EN LOS COMPONENTES ACADÉMICOS DE LOS PROCESOS DE AUTOEVALUACIÓN PARA RENOVACIÓN DE REGISTRO CALIFICADO Y ACREDITACIÓN DE LOS PROGRAMAS DE POSGRADO ASIGNADOS. </t>
    </r>
    <r>
      <rPr>
        <b/>
        <sz val="10"/>
        <color theme="1"/>
        <rFont val="Calibri"/>
        <family val="2"/>
        <scheme val="minor"/>
      </rPr>
      <t xml:space="preserve">5. </t>
    </r>
    <r>
      <rPr>
        <sz val="10"/>
        <color theme="1"/>
        <rFont val="Calibri"/>
        <family val="2"/>
        <scheme val="minor"/>
      </rPr>
      <t xml:space="preserve">APOYAR A LA DECANA EN LA PROMOCIÓN DE SUSCRIPCIÓN DE ACUERDOS Y CONVENIOS NACIONALES E INTERNACIONALES EN BENEFICIO DEL CENTRO DE POSGRADOS Y DE FORMACIÓN CONTINUA </t>
    </r>
    <r>
      <rPr>
        <b/>
        <sz val="10"/>
        <color theme="1"/>
        <rFont val="Calibri"/>
        <family val="2"/>
        <scheme val="minor"/>
      </rPr>
      <t xml:space="preserve">6. </t>
    </r>
    <r>
      <rPr>
        <sz val="10"/>
        <color theme="1"/>
        <rFont val="Calibri"/>
        <family val="2"/>
        <scheme val="minor"/>
      </rPr>
      <t xml:space="preserve">APOYAR A LA DECANA EN EL ESTUDIO DE LAS HOJAS DE VIDA PARA LA VINCULACIÓN DE DOCENTES DE CÁTEDRA AL CENTRO DE POSGRADOS Y DE FORMACIÓN CONTINUA. </t>
    </r>
    <r>
      <rPr>
        <b/>
        <sz val="10"/>
        <color theme="1"/>
        <rFont val="Calibri"/>
        <family val="2"/>
        <scheme val="minor"/>
      </rPr>
      <t>7</t>
    </r>
    <r>
      <rPr>
        <sz val="10"/>
        <color theme="1"/>
        <rFont val="Calibri"/>
        <family val="2"/>
        <scheme val="minor"/>
      </rPr>
      <t xml:space="preserve">. APOYAR A LA DECANA EN EL DISEÑO DE PROGRAMAS DE CAPACITACIÓN A LOS DOCENTES DE LOS PROGRAMAS ACADÉMICOS DE POSGRADOS DE LA FACULTAD. </t>
    </r>
    <r>
      <rPr>
        <b/>
        <sz val="10"/>
        <color theme="1"/>
        <rFont val="Calibri"/>
        <family val="2"/>
        <scheme val="minor"/>
      </rPr>
      <t>8</t>
    </r>
    <r>
      <rPr>
        <sz val="10"/>
        <color theme="1"/>
        <rFont val="Calibri"/>
        <family val="2"/>
        <scheme val="minor"/>
      </rPr>
      <t xml:space="preserve">. APOYAR A LA DECANA EN LA REALIZACIÓN DE LA EVALUACIÓN DEL DESEMPEÑO DEL PERSONAL DOCENTE DE LA FACULTAD. </t>
    </r>
    <r>
      <rPr>
        <b/>
        <sz val="10"/>
        <color theme="1"/>
        <rFont val="Calibri"/>
        <family val="2"/>
        <scheme val="minor"/>
      </rPr>
      <t xml:space="preserve">9. </t>
    </r>
    <r>
      <rPr>
        <sz val="10"/>
        <color theme="1"/>
        <rFont val="Calibri"/>
        <family val="2"/>
        <scheme val="minor"/>
      </rPr>
      <t xml:space="preserve">APOYAR A LA DECANA EN LAS INICIATIVAS DE MERCADEO GESTIONADAS POR EL CENTRO DE POSGRADOS Y FORMACIÓN CONTINUA. </t>
    </r>
    <r>
      <rPr>
        <b/>
        <sz val="10"/>
        <color theme="1"/>
        <rFont val="Calibri"/>
        <family val="2"/>
        <scheme val="minor"/>
      </rPr>
      <t xml:space="preserve">10. </t>
    </r>
    <r>
      <rPr>
        <sz val="10"/>
        <color theme="1"/>
        <rFont val="Calibri"/>
        <family val="2"/>
        <scheme val="minor"/>
      </rPr>
      <t xml:space="preserve">APOYAR A LA DECANA IMPULSANDO LAS INSCRIPCIONES EN LOS PROGRAMAS DE POSGRADOS DE LA FACULTAD DE HUMANIDADES CON EL FIN DE AUMENTAR EL NÚMERO DE ESTUDIANTES REQUERIDOS PARA APERTURAR COHORTES. </t>
    </r>
    <r>
      <rPr>
        <b/>
        <sz val="10"/>
        <color theme="1"/>
        <rFont val="Calibri"/>
        <family val="2"/>
        <scheme val="minor"/>
      </rPr>
      <t xml:space="preserve">PARÁGRAFO PRIMERO: </t>
    </r>
    <r>
      <rPr>
        <sz val="10"/>
        <color theme="1"/>
        <rFont val="Calibri"/>
        <family val="2"/>
        <scheme val="minor"/>
      </rPr>
      <t xml:space="preserve">EN EL CASO QUE </t>
    </r>
    <r>
      <rPr>
        <b/>
        <sz val="10"/>
        <color theme="1"/>
        <rFont val="Calibri"/>
        <family val="2"/>
        <scheme val="minor"/>
      </rPr>
      <t xml:space="preserve">EL CONTRATISTA </t>
    </r>
    <r>
      <rPr>
        <sz val="10"/>
        <color theme="1"/>
        <rFont val="Calibri"/>
        <family val="2"/>
        <scheme val="minor"/>
      </rPr>
      <t xml:space="preserve">LO REQUIERA, </t>
    </r>
    <r>
      <rPr>
        <b/>
        <sz val="10"/>
        <color theme="1"/>
        <rFont val="Calibri"/>
        <family val="2"/>
        <scheme val="minor"/>
      </rPr>
      <t xml:space="preserve">UNIMAGDALENA </t>
    </r>
    <r>
      <rPr>
        <sz val="10"/>
        <color theme="1"/>
        <rFont val="Calibri"/>
        <family val="2"/>
        <scheme val="minor"/>
      </rPr>
      <t xml:space="preserve">PODRÁ FACILITARLE LOS EQUIPOS Y ESPACIO FÍSICO NECESARIO DENTRO DEL CAMPUS PARA LA EJECUCIÓN DEL OBJETO DE LA PRESENTE ORDEN. PARA LO CUAL, EL CONTRATISTA Y SUPERVISOR DEBERÁN DILIGENCIAR Y FIRMAR EL </t>
    </r>
    <r>
      <rPr>
        <i/>
        <sz val="10"/>
        <color theme="1"/>
        <rFont val="Calibri"/>
        <family val="2"/>
        <scheme val="minor"/>
      </rPr>
      <t xml:space="preserve">FORMATO (AD-F-026) PRÉSTAMO Y/O TRASLADO DE BIENES </t>
    </r>
    <r>
      <rPr>
        <sz val="10"/>
        <color theme="1"/>
        <rFont val="Calibri"/>
        <family val="2"/>
        <scheme val="minor"/>
      </rPr>
      <t xml:space="preserve">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t>
    </r>
    <r>
      <rPr>
        <b/>
        <sz val="10"/>
        <color theme="1"/>
        <rFont val="Calibri"/>
        <family val="2"/>
        <scheme val="minor"/>
      </rPr>
      <t xml:space="preserve">PARÁGRAFO SEGUNDO: EL CONTRATISTA </t>
    </r>
    <r>
      <rPr>
        <sz val="10"/>
        <color theme="1"/>
        <rFont val="Calibri"/>
        <family val="2"/>
        <scheme val="minor"/>
      </rPr>
      <t>PODRÁ ACORDAR CON EL SUPERVISOR DE LA PRESENTE ORDEN CRONOGRAMAS PARA EL DESARROLLO DE LAS ACTIVIDADES OBJETO DE LA PRESENTE ORDEN, DE LO CUAL DEBERÁ DEJARSE CONSTANCIA ESCRITA.</t>
    </r>
  </si>
  <si>
    <t>https://community.secop.gov.co/Public/Tendering/OpportunityDetail/Index?noticeUID=CO1.NTC.6559655&amp;isFromPublicArea=True&amp;isModal=False</t>
  </si>
  <si>
    <t>Decano Facultad de Ingeniería</t>
  </si>
  <si>
    <t>OPSP-FIN-0001-2024</t>
  </si>
  <si>
    <t>CO1.REQ.5703681</t>
  </si>
  <si>
    <t>LA PRESENTE ORDEN TIENE POR OBJETO 1. APOYAR AL DECANO CON EL CUMPLIMIENTO DE LOS PROCESOS ACADEMICO ADMINISTRATIVOS Y OPERATIVOS DE LOS PROGRAMAS DE LA FACULTAD DE INGENIERIA. 2. APOYAR AL DECANO EN LA ELABORACION DEL PRESUPUESTO DE LOS PROGRAMAS DE POSGRADOS DE LA FACULTAD DE INGENIERIA. 3. APOYAR AL DECANO EN LA GESTION DE TODO EL PROCESO DE INSCRIPCION, MATRICULA Y GRADO DE LOS ESTUDIANTES DE POSGRADO DE LA FACULTAD DE LA INGENIERIA. 4. APOYAR AL DECANO EN LA ACTUALIZACION DE LA DOCUMENTACION Y DEL REGISTRO DE LA INFORMACION DE LOS ESTUDIANTES DE CADA UNO DE LOS PROGRAMAS DE POSGRADOS DE LA FACULTAD DE INGENIERIA. 5. APOYAR AL DECANO EN LOS PROCESOS DE RECOLECCION DE LA DOCUMENTACION NECESARIA PARA LOS PROCESOS DE AUTOEVALUACION DEL MEJORAMIENTO CONTINUO, RENOVACION DE REGISTRO CALIFICADO Y ACREDITACION DE LOS PROGRAMAS DE POSGRADOS DE LA FACULTAD DE INGENIERIA</t>
  </si>
  <si>
    <t>https://community.secop.gov.co/Public/Tendering/ContractNoticePhases/View?PPI=CO1.PPI.29700985&amp;isFromPublicArea=True&amp;isModal=False</t>
  </si>
  <si>
    <t>OPSP-FIN-0002-2024</t>
  </si>
  <si>
    <t>CO1.REQ.5704079</t>
  </si>
  <si>
    <t>LA PRESENTE ORDEN TIENE POR OBJETO 1. APOYAR AL DECANO EN LA COORDINACION ACADEMICA DEL PROGRAMA ESPECIALIZACION EN GERENCIA DE PROYECTOS DE INGENIERIA.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</si>
  <si>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EDARGDO JOSE DIAZ OÑATE</t>
  </si>
  <si>
    <t>https://community.secop.gov.co/Public/Tendering/ContractNoticePhases/View?PPI=CO1.PPI.29703035&amp;isFromPublicArea=True&amp;isModal=False</t>
  </si>
  <si>
    <t>OPSP-FIN-0003-2024</t>
  </si>
  <si>
    <t>CO1.REQ.5704086</t>
  </si>
  <si>
    <t>LA PRESENTE ORDEN TIENE POR OBJETO 1. APOYAR AL DECANO EN LA COORDINACION ACADEMICA DEL PROGRAMA ESPECIALIZACION EN GESTION Y LEGISLACION AMBIENTAL.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</si>
  <si>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DANIEL ESTEBAN BERMUDEZ VARGAS</t>
  </si>
  <si>
    <t>https://community.secop.gov.co/Public/Tendering/ContractNoticePhases/View?PPI=CO1.PPI.29703058&amp;isFromPublicArea=True&amp;isModal=False</t>
  </si>
  <si>
    <t>OPSP-FIN-0004-2024</t>
  </si>
  <si>
    <t>CO1.REQ.5704383</t>
  </si>
  <si>
    <t>LA PRESENTE ORDEN TIENE POR OBJETO 1. APOYAR AL DECANO EN LA COORDINACION ACADEMICA DE LOS PROGRAMAS MAESTRIA EN INGENIERIA Y DOCTORADO EN INGENIERIA.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</si>
  <si>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DANAY VANESA PARDO BERMUDEZ</t>
  </si>
  <si>
    <t>JORGE GOMEZ ROJAS</t>
  </si>
  <si>
    <t>https://community.secop.gov.co/Public/Tendering/ContractNoticePhases/View?PPI=CO1.PPI.29703075&amp;isFromPublicArea=True&amp;isModal=False</t>
  </si>
  <si>
    <t>OPSP-FIN-0005-2024</t>
  </si>
  <si>
    <t>CO1.REQ.5704183</t>
  </si>
  <si>
    <t>LA PRESENTE ORDEN TIENE POR OBJETO 1 APOYO EN LA ORGANIZACION DE ACTIVIDADES Y DESARROLLO DE LAS MISMAS, EN EL MARCO DEL PROCESO DE AUTOEVALUACION CON FINES DE REGISTRO CALIFICADO DEL PROGRAMA DE INGENIERIA AMBIENTAL Y SANITARIA. 2 APOYO EN LA ORGANIZACION DE ACTIVIDADES Y DESARROLLO DE LAS MISMAS, EN EL MARCO DEL PROCESO DE CONDICIONES INICIALES PARA ACREDITACION POR ALTA CALIDAD. 3 APOYO EN LA ELABORACION DE ACTAS, INFORMES, DOCUMENTOS Y ENVIO DE COMUNICACIONES INTERNAS Y EXTERNAS PARA LA ACREDITACION DE ENSAYOS DE LABORATORIO BAJO LA NORMA NTC ISO 170252017. 4 APOYO EN LA REALIZACION DE REUNIONES CON GRUPOS FOCALES INTERNOS Y EXTERNOS PARA PROCESOS DE ASEGURAMIENTO DE LA CALIDAD DEL PROGRAMA DE INGENIERIA AMBIENTAL Y SANITARIA. 5 APOYO EN LA ELABORACION Y DIFUSION DE LOS INSTRUMENTOS PARA MEDIR LA PERCEPCION DE LOS DOCENTES, ESTUDIANTES Y GRADUADOS DEL PROGRAMA EN EL MARCO DEL PROCESO DE AUTOEVALUACION DEL PROGRAMA DE INGENIERIA AMBIENTAL Y SANITARIA</t>
  </si>
  <si>
    <t>ANA MARIA BARROS VEGA</t>
  </si>
  <si>
    <t>https://community.secop.gov.co/Public/Tendering/ContractNoticePhases/View?PPI=CO1.PPI.29703087&amp;isFromPublicArea=True&amp;isModal=False</t>
  </si>
  <si>
    <t>OPSP-FIN-0006-2024</t>
  </si>
  <si>
    <t>CO1.REQ.5704190</t>
  </si>
  <si>
    <t>LA PRESENTE ORDEN TIENE POR OBJETO 1. APOYO EN LA RECOPILACION DE INFORMACION, ELABORACION DE DOCUMENTOS Y DILIGENCIAMIENTO DE FORMATOS REQUERIDOS PARA EL REPORTE Y EVALUACION DE LA SUSTENTABILIDAD EN INSTITUCIONES DE EDUCACION SUPERIOR RESIES. 2. APOYO EN EL DIAGNOSTICO PARA EL ABORDAJE DE LA ESTRATEGIA DE CARBONO NEUTRALIDAD NETZERO CON LA IMPLEMENTACION DE LA NTC ISO 14064. 3. APOYO EN EL DILIGENCIAMIENTO DE LA MATRIZ DE INDICADORES DE GESTION DE LA FACULTAD DE INGENIERIA. 4. APOYO EN LA RECOPILACION DE INFORMACION DE INDICADORES RELACIONADOS CON EL ENFOQUE DE GENERO EN LA FACULTAD DE INGENIERIA. 5. APOYO EN LAS ACTIVIDADES GENERALES DE ASEGURAMIENTO DE LA CALIDAD DE PROGRAMAS ACADEMICOS ADSCRITOS A LA FACULTAD DE INGENIERIA.</t>
  </si>
  <si>
    <t>DAGY ENRIQUE CABARCAS SAUMETH</t>
  </si>
  <si>
    <t>https://community.secop.gov.co/Public/Tendering/ContractNoticePhases/View?PPI=CO1.PPI.29703278&amp;isFromPublicArea=True&amp;isModal=False</t>
  </si>
  <si>
    <t>OAG-FIN-0007-2024</t>
  </si>
  <si>
    <t>CO1.REQ.5704707</t>
  </si>
  <si>
    <t>LA PRESENTE ORDEN TIENE POR OBJETO 1 APOYAR EL PROCESO DE INSCRIPCION, MATRICULA Y GRADO DE LOS ESTUDIANTES. 2 APOYAR EL PROCESO DE ACTUALIZACION DE LA INFORMACION Y DOCUMENTACION RELACIONADA CON LOS POSGRADOS DE LA FACULTAD DE INGENIERIA. 3 APOYAR EL PROCESO DE AUTOEVALUACION DEL PROGRAMA CON FINES DE MEJORAMIENTO CONTINUO, RENOVACION DE REGISTRO CALIFICADO Y ACREDITACION POR ALTA CALIDAD. 4 APOYAR LA CONSOLIDACION DE LA INFORMACION ESTADISTICA DE LOS POSGRADOS DE LA FACULTAD DE INGENIERIA. 5 SOLICITAR DE MANERA OPORTUNA DE LA ASIGNACION DE SALONES PARA EL DESARROLLO DE LAS ACTIVIDADES ACADEMICAS.</t>
  </si>
  <si>
    <t>SHEIMY PAOLA LOZANO BUSTAMANTE</t>
  </si>
  <si>
    <t>https://community.secop.gov.co/Public/Tendering/ContractNoticePhases/View?PPI=CO1.PPI.29704607&amp;isFromPublicArea=True&amp;isModal=False</t>
  </si>
  <si>
    <t>OPSP-FIN-0008-2024</t>
  </si>
  <si>
    <t>CO1.REQ.5908952</t>
  </si>
  <si>
    <t xml:space="preserve">LA PRESENTE ORDEN TIENE POR OBJETO: 1. APOYAR AL DECANO EN LA COORDINACIÓN ACADÉMICA DEL PROGRAMA MAESTRÍA EN CIENCIAS AGRARIAS.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 5. APOYAR AL DECANO EN LA PROMOCIÓN DE SUSCRIPCIÓN DE ACUERDOS Y CONVENIOS NACIONALES E INTERNACIONALES EN BENEFICIO DEL CENTRO DE POSGRADOS Y DE FORMACIÓN CONTINUA </t>
  </si>
  <si>
    <t>ADRIANA JOSE FREILE BRITTO</t>
  </si>
  <si>
    <t>https://community.secop.gov.co/Public/Tendering/ContractNoticePhases/View?PPI=CO1.PPI.30405256&amp;isFromPublicArea=True&amp;isModal=False</t>
  </si>
  <si>
    <t>OPSP-FIN-0009-2024</t>
  </si>
  <si>
    <t>CO1.REQ.5909091</t>
  </si>
  <si>
    <t xml:space="preserve">LA PRESENTE ORDEN TIENE POR OBJETO: 1. APOYAR AL DECANO EN LA COORDINACIÓN ACADÉMICA DE LOS PROGRAMAS MAESTRÍA EN SISTEMAS DE GESTIÓN Y ESPECIALIZACIÓN EN LOGÍSTICA Y TRANSPORTE INTERNACIONAL.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 5. APOYAR AL DECANO EN LA PROMOCIÓN DE SUSCRIPCIÓN DE ACUERDOS Y CONVENIOS NACIONALES E INTERNACIONALES EN BENEFICIO DEL CENTRO DE POSGRADOS Y DE FORMACIÓN CONTINUA </t>
  </si>
  <si>
    <t>DANNA CAROLINA PALMET MONTIEL</t>
  </si>
  <si>
    <t>https://community.secop.gov.co/Public/Tendering/ContractNoticePhases/View?PPI=CO1.PPI.30406149&amp;isFromPublicArea=True&amp;isModal=False</t>
  </si>
  <si>
    <t>OPSP-FIN-0010-2024</t>
  </si>
  <si>
    <t>LA PRESENTE ORDEN TIENE POR OBJETO 1. APOYAR AL DECANO EN LA COORDINACION ACADEMICA DEL PROGRAMA ESPECIALIZACION EN DESARROLLO DE SOFTWARE.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</si>
  <si>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JOAQUIN JOSE RODRIGUEZ PARRA</t>
  </si>
  <si>
    <t>AQUILES ALFONSO COHEN LLANES</t>
  </si>
  <si>
    <t>https://community.secop.gov.co/Public/Tendering/OpportunityDetail/Index?noticeUID=CO1.NTC.5992263&amp;isFromPublicArea=True&amp;isModal=False</t>
  </si>
  <si>
    <t>OPS-FIN-0011-2024</t>
  </si>
  <si>
    <t>CO1.REQ.6316111</t>
  </si>
  <si>
    <t>LA PRESENTE ORDEN TIENE POR OBJETO PRESTAR EL SERVICIO PARA LA ORIENTACION DEL CURSO DE FORMACION DE AUDITORES EN SISTEMAS INTEGRADO DE GESTION HSEQ, EN EL MARCO DE LA ASIGNATURA SISTEMAS DE GESTION INTEGRADO Y AUDITORIAS NORMAS ISO, OFERTADO POR EL PROGRAMA MAESTRIA EN SISTEMAS DE GESTION DE LA FACULTAD DE INGENIERIA. LA PROPUESTA HACE PARTE INTEGRAL DE LA PRESENTE ORDEN.</t>
  </si>
  <si>
    <t>INSTITUTO COLOMBIANO DE NORMAS TECNICAS Y CERTIFICACION ICONTEC, O ICONTEC O ICONTEC INTERNACIONAL</t>
  </si>
  <si>
    <t>https://community.secop.gov.co/Public/Tendering/ContractNoticePhases/View?PPI=CO1.PPI.32129010&amp;isFromPublicArea=True&amp;isModal=False</t>
  </si>
  <si>
    <t>OPS-FIN-0012-2024</t>
  </si>
  <si>
    <t>CO1.REQ.6432370</t>
  </si>
  <si>
    <t>LA PRESENTE ORDEN TIENE POR OBJETO PRESTAR SERVICIO PARA LA ORIENTACION DEL CURSO DE FORMACION DE AUDITORES EN SISTEMAS INTEGRADO DE GESTION HSEQ. EN EL MARCO DEL DIPLOMADO EN SISTEMAS INTEGRADO DE GESTION HSEQ OFERTADO POR EL PROGRAMA DE INGENIERIA INDUSTRIAL DE LA FACULTAD DE INGENIERIA. LA PROPUESTA HACE PARTE INTEGRAL DE LA PRESENTE ORDEN.</t>
  </si>
  <si>
    <t>https://community.secop.gov.co/Public/Tendering/ContractNoticePhases/View?PPI=CO1.PPI.32671989&amp;isFromPublicArea=True&amp;isModal=False</t>
  </si>
  <si>
    <t>OPSP-FIN-0013-2024</t>
  </si>
  <si>
    <t>CO1.REQ.6506598</t>
  </si>
  <si>
    <t>LA PRESENTE ORDEN TIENE POR OBJETO 1. APOYAR AL DECANO EN LA COORDINACION ACADEMICA DEL PROGRAMA MAESTRIA EN CIENCIAS AGRARIAS Y MAESTRIA EN SISTEMAS DE GESTION.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</si>
  <si>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https://community.secop.gov.co/Public/Tendering/ContractNoticePhases/View?PPI=CO1.PPI.32976554&amp;isFromPublicArea=True&amp;isModal=False</t>
  </si>
  <si>
    <t>OAG-FIN-0014-2024</t>
  </si>
  <si>
    <t>CO1.REQ.6620591</t>
  </si>
  <si>
    <t>https://community.secop.gov.co/Public/Tendering/ContractNoticePhases/View?PPI=CO1.PPI.33464405&amp;isFromPublicArea=True&amp;isModal=False</t>
  </si>
  <si>
    <t>OPSP-FIN-0015-2024</t>
  </si>
  <si>
    <t>CO1.REQ.6620795</t>
  </si>
  <si>
    <t>LA PRESENTE ORDEN TIENE POR OBJETO 1. APOYAR AL DECANO CON EL CUMPLIMIENTO DE LOS PROCESOS ACADEMICO ADMINISTRATIVOS Y OPERATIVOS DE LOS PROGRAMAS DE LA FACULTAD DE INGENIERIA. 2. APOYAR AL DECANO EN LA ELABORACION DEL PRESUPUESTO DE LOS PROGRAMAS DE POSGRADOS DE LA FACULTAD DE INGENIERIA. 3. APOYAR AL DECANO EN LA GESTION DE TODO EL PROCESO DE INSCRIPCION, MATRICULA Y GRADO DE LOS ESTUDIANTES DE POSGRADO DE LA FACULTAD DE LA INGENIERIA. 4. APOYAR AL DECANO EN LA ACTUALIZACION DE LA DOCUMENTACION Y DEL REGISTRO DE LA INFORMACION DE LOS ESTUDIANTES DE CADA UNO DE LOS PROGRAMAS DE POSGRADOS DE LA FACULTAD DE INGENIERIA. 5. APOYAR AL DECANO EN LOS PROCESOS DE RECOLECCION DE LA DOCUMENTACION NECESARIA PARA LOS PROCESOS DE AUTOEVALUACION DEL MEJORAMIENTO CONTINUO, RENOVACION DE REGISTRO CALIFICADO Y ACREDITACION DE LOS PROGRAMAS DE POSGRADOS DE LA FACULTAD DE INGENIERIA. 6. APOYAR AL DECANO EN EL TRAMITE DE VINCULACION DE DOCENTES A LOS PROGRAMAS DE LA FACULTAD DE INGENIERIA.</t>
  </si>
  <si>
    <t>https://community.secop.gov.co/Public/Tendering/ContractNoticePhases/View?PPI=CO1.PPI.33464197&amp;isFromPublicArea=True&amp;isModal=False</t>
  </si>
  <si>
    <t>OPSP-FIN-0016-2024</t>
  </si>
  <si>
    <t>CO1.REQ.6620924</t>
  </si>
  <si>
    <t>LA PRESENTE ORDEN TIENE POR OBJETO 1. APOYAR AL DECANO EN LA COORDINACION ACADEMICA DE LOS PROGRAMAS MAESTRIA EN INGENIERIA Y DOCTORADO EN INGENIERIA.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</si>
  <si>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https://community.secop.gov.co/Public/Tendering/ContractNoticePhases/View?PPI=CO1.PPI.33464726&amp;isFromPublicArea=True&amp;isModal=False</t>
  </si>
  <si>
    <t>OPSP-FIN-0017-2024</t>
  </si>
  <si>
    <t>CO1.REQ.6620835</t>
  </si>
  <si>
    <t>https://community.secop.gov.co/Public/Tendering/ContractNoticePhases/View?PPI=CO1.PPI.33464493&amp;isFromPublicArea=True&amp;isModal=False</t>
  </si>
  <si>
    <t>OPSP-FIN-0018-2024</t>
  </si>
  <si>
    <t>CO1.REQ.6621103</t>
  </si>
  <si>
    <t>LA PRESENTE ORDEN TIENE POR OBJETO 1. APOYAR AL DECANO EN LA COORDINACION ACADEMICA DEL PROGRAMA ESPECIALIZACION EN GERENCIA DE PROYECTOS DE INGENIERIA.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</si>
  <si>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https://community.secop.gov.co/Public/Tendering/ContractNoticePhases/View?PPI=CO1.PPI.33465106&amp;isFromPublicArea=True&amp;isModal=False</t>
  </si>
  <si>
    <t>OPSP-FIN-0019-2024</t>
  </si>
  <si>
    <t>CO1.REQ.6620844</t>
  </si>
  <si>
    <t>LA PRESENTE ORDEN TIENE POR OBJETO 1. APOYAR AL DECANO EN LA COORDINACION ACADEMICA DEL PROGRAMA ESPECIALIZACION EN LOGISTICA Y TRANSPORTE INTERNACIONAL.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</si>
  <si>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https://community.secop.gov.co/Public/Tendering/ContractNoticePhases/View?PPI=CO1.PPI.33465119&amp;isFromPublicArea=True&amp;isModal=False</t>
  </si>
  <si>
    <t>OPSP-FIN-0020-2024</t>
  </si>
  <si>
    <t>CO1.REQ.6621115</t>
  </si>
  <si>
    <t>https://community.secop.gov.co/Public/Tendering/ContractNoticePhases/View?PPI=CO1.PPI.33465123&amp;isFromPublicArea=True&amp;isModal=False</t>
  </si>
  <si>
    <t>OPSP-FIN-0021-2024</t>
  </si>
  <si>
    <t>CO1.REQ.6727168</t>
  </si>
  <si>
    <t>https://community.secop.gov.co/Public/Tendering/ContractNoticePhases/View?PPI=CO1.PPI.33884488&amp;isFromPublicArea=True&amp;isModal=False</t>
  </si>
  <si>
    <t>OPSP-FIN-0022-2024</t>
  </si>
  <si>
    <t>CO1.REQ.6726982</t>
  </si>
  <si>
    <t>LA PRESENTE ORDEN TIENE POR OBJETO 1. APOYO EN LA RECOPILACION DE INFORMACION, ELABORACION DE DOCUMENTOS Y DILIGENCIAMIENTO DE FORMATOS REQUERIDOS PARA EL REPORTE Y EVALUACION DE LA SUSTENTABILIDAD EN INSTITUCIONES DE EDUCACION SUPERIOR RESIES. 2. APOYO EN EL DIAGNOSTICO PARA EL ABORDAJE DE LA ESTRATEGIA DE CARBONO NEUTRALIDAD NETZERO CON LA IMPLEMENTACION DE LA NTC ISO 14064. 3. APOYO EN EL DILIGENCIAMIENTO DE LA MATRIZ DE INDICADORES DE GESTION DE LA FACULTAD DE INGENIERIA. 4. APOYO EN LA RECOPILACION DE INFORMACION DE INDICADORES RELACIONADOS CON EL ENFOQUE DE GENERO EN LA FACULTAD DE INGENIERIA. 5. APOYO EN LAS ACTIVIDADES GENERALES DE ASEGURAMIENTO DE LA CALIDAD DE PROGRAMAS ACADEMICOS ADSCRITOS A LA FACULTAD DE INGENIERIA. 6. APOYO ADMINISTRATIVO A LA COORDINACION DE LA FACULTAD DE INGENIERIA</t>
  </si>
  <si>
    <t>https://community.secop.gov.co/Public/Tendering/ContractNoticePhases/View?PPI=CO1.PPI.33884872&amp;isFromPublicArea=True&amp;isModal=False</t>
  </si>
  <si>
    <r>
      <t xml:space="preserve">LA PRESENTE ORDEN TIENE POR OBJETO: DESARROLLAR LAS SIGUIENTES ACTIVIDADES DE APOYO EN LA ASESORÍA DE LOS PROCESOS DE CONTRATACIÓN DEL CENTRO PARA LA REGIONALIZACIÓN DE LA EDUCACIÓN Y LAS OPORTUNIDADES-CREO PARA EL PERIODO 2024-I: 1.) ASESORAR Y APOYAR EN LA ELABORACIÓN DE ÓRDENES DE PRESTACIÓN DE SERVICIOS PROFESIONALES Y DE APOYO A LA GESTIÓN NECESARIAS PARA EL PERFECTO FUNCIONAMIENTO DEL CREO. 2.) APOYAR EN LA VERIFICACIÓN DE LOS DOCUMENTOS PRECONTRACTUALES DE LOS CONTRATISTAS DEL CREO MEDIANTE LA PLATAFORMA GEDOCO. 3.) ASESORAR Y APOYAR EN LA REALIZACIÓN DE LAS LIQUIDACIONES DE VIÁTICOS, SOLICITUDES DE CDP Y RESOLUCIONES PARA LABORES ADMINISTRATIVAS DEL CREO. 4.) VERIFICAR LOS DOCUMENTOS PARA EL TRÁMITE DE PAGO EN GEDOCO, CREAR LOS CONTRATOS U ORDENES EN EL SINAP, ADEMÁS DE CREARLES LOS ENLACES DE CONCEPTOS Y DATOS DE LIQUIDACIÓN DE LOS CONTRATISTAS DEL CREO. LIQUIDAR PLANILLAS DE PAGO DE CONTRATISTAS DEL CREO. 5.) ASESORAR EN LA PROYECCIÓN QUE SE REQUIERA DEL PRESUPUESTO DEL CREO. 6.) APOYAR EN EL REGISTRO Y ACTUALIZACIÓN DE LA BASE DE DATOS DE LOS CONTRATISTAS. 7.) ASESORAR Y APOYAR EN LA PREPARACIÓN Y PRESENTACIÓN DE INFORMES SOBRE LA CONTRATACIÓN DE CONTRATISTAS SOLICITADOS POR OTRAS DEPENDENCIAS Y POR ENTIDADES EXTERNAS. 8.) APOYAR EN LA CREACIÓN Y ALTA DE USUARIOS PARA EL REGISTRO DE HOJAS DE VIDA EN EL SISTEMA DE INFORMACIÓN Y GESTIÓN DEL EMPLEO PÚBLICO - SIGEP. 9.) APOYO EN EL CARGUE DE LA INFORMACIÓN DE CONTRATOS EN EL SISTEMA DE INFORMACIÓN Y GESTIÓN DEL EMPLEO PÚBLICO – SIGEP II Y SECOP II SOBRE ORDENES DE APOYO A LA GESTIÓN Y DE SERVICIOS PROFESIONALES. </t>
    </r>
    <r>
      <rPr>
        <b/>
        <sz val="10"/>
        <rFont val="Calibri"/>
        <family val="2"/>
        <scheme val="minor"/>
      </rPr>
      <t xml:space="preserve">PARÁGRAFO PRIMERO: </t>
    </r>
    <r>
      <rPr>
        <sz val="10"/>
        <rFont val="Calibri"/>
        <family val="2"/>
        <scheme val="minor"/>
      </rPr>
      <t xml:space="preserve">EN EL CASO QUE </t>
    </r>
    <r>
      <rPr>
        <b/>
        <sz val="10"/>
        <rFont val="Calibri"/>
        <family val="2"/>
        <scheme val="minor"/>
      </rPr>
      <t xml:space="preserve">EL CONTRATISTA </t>
    </r>
    <r>
      <rPr>
        <sz val="10"/>
        <rFont val="Calibri"/>
        <family val="2"/>
        <scheme val="minor"/>
      </rPr>
      <t xml:space="preserve">LO REQUIERA, </t>
    </r>
    <r>
      <rPr>
        <b/>
        <sz val="10"/>
        <rFont val="Calibri"/>
        <family val="2"/>
        <scheme val="minor"/>
      </rPr>
      <t xml:space="preserve">UNIMAGDALENA </t>
    </r>
    <r>
      <rPr>
        <sz val="10"/>
        <rFont val="Calibri"/>
        <family val="2"/>
        <scheme val="minor"/>
      </rPr>
      <t xml:space="preserve">PODRÁ FACILITARLE LOS EQUIPOS Y ESPACIO FÍSICO NECESARIO DENTRO DEL CAMPUS PARA LA EJECUCIÓN DEL OBJETO DE LA PRESENTE ORDEN. </t>
    </r>
    <r>
      <rPr>
        <b/>
        <sz val="10"/>
        <rFont val="Calibri"/>
        <family val="2"/>
        <scheme val="minor"/>
      </rPr>
      <t xml:space="preserve">PARÁGRAFO SEGUNDO: EL CONTRATISTA </t>
    </r>
    <r>
      <rPr>
        <sz val="10"/>
        <rFont val="Calibri"/>
        <family val="2"/>
        <scheme val="minor"/>
      </rPr>
      <t>PODRÁ ACORDAR CON EL SUPERVISOR DE LA PRESENTE ORDEN CRONOGRAMAS PARA EL DESARROLLO DE LAS ACTIVIDADES OBJETO DE LA PRESENTE ORDEN, DE LO CUAL DEBERÁ DEJARSE CONSTANCIA ESCRITA</t>
    </r>
  </si>
  <si>
    <r>
      <t xml:space="preserve">LA PRESENTE ORDEN TIENE POR OBJETO: DESARROLLAR LAS SIGUIENTES ACTIVIDADES DE APOYO OPERATIVO EN CENTRO PARA LA REGIONALIZACION DE LA EDUCACIÓN Y LAS OPORTUNIDADES-CREO PARA EL PERIODO 2024-I: 1. APOYAR AL GRUPO INTERNO DE SERVICIOS GENERALES EN LA INSPECCIÓN DEL ESPACIO FÍSICOS DEL CREO. 2.) APOYAR LA APERTURA DE ESPACIOS EN EL CREO 3.) APOYAR EN EL REPORTE DE CUALQUIER ANOMALÍA QUE SE PRESENTE EN ESPACIOS FÍSICO DEL CREO. 4.) APOYAR EN LA ATENCIÓN DE LOS REQUERIMIENTOS DE LOS FUNCIONARIOS DEL CREO, PARA FACILITAR EL DESARROLLO DE LAS ACTIVIDADES ACADÉMICAS Y ADMINISTRATIVAS. 5.) APOYAR EN TRASLADO DE ELEMENTOS Y EQUIPOS DENTRO DE LAS INSTALACIONES DEL CREO. 6.) APOYAR CON EL SEGUIMIENTO A LAS SOLICITUDES DE MANTENIMIENTO EN EQUIPOS Y REPARACIONES LOCATIVAS DEL CREO 7.) APOYAR EN LA ORGANIZACIÓN DE LA BODEGA DE ARCHIVOS HISTÓRICOS DEL CREO Y BRINDA APOYO EN LA PREPARACIÓN DE CAJAS DE ARCHIVO PARA TRASLADO DOCUMENTAL. 8.) APOYAR EN LA ADMINISTRACIÓN Y ALMACENAMIENTO DE LOS ELEMENTOS DE OFICINA Y PAPELERÍA DEL CREO. </t>
    </r>
    <r>
      <rPr>
        <b/>
        <sz val="10"/>
        <rFont val="Calibri"/>
        <family val="2"/>
        <scheme val="minor"/>
      </rPr>
      <t xml:space="preserve">PARÁGRAFO PRIMERO: </t>
    </r>
    <r>
      <rPr>
        <sz val="10"/>
        <rFont val="Calibri"/>
        <family val="2"/>
        <scheme val="minor"/>
      </rPr>
      <t xml:space="preserve">EN EL CASO QUE EL CONTRATISTA LO REQUIERA, UNIMAGDALENA PODRÁ FACILITARLE LOS EQUIPOS Y ESPACIO FÍSICO NECESARIO DENTRO DEL CAMPUS PARA LA EJECUCIÓN DEL OBJETO DE LA PRESENTE ORDEN. </t>
    </r>
    <r>
      <rPr>
        <b/>
        <sz val="10"/>
        <rFont val="Calibri"/>
        <family val="2"/>
        <scheme val="minor"/>
      </rPr>
      <t xml:space="preserve">PARÁGRAFO SEGUNDO: </t>
    </r>
    <r>
      <rPr>
        <sz val="10"/>
        <rFont val="Calibri"/>
        <family val="2"/>
        <scheme val="minor"/>
      </rPr>
      <t>EL CONTRATISTA PODRÁ ACORDAR CON EL SUPERVISOR DE LA PRESENTE ORDEN CRONOGRAMAS PARA EL DESARROLLO DE LAS ACTIVIDADES OBJETO DE LA PRESENTE ORDEN, DE LO CUAL DEBERÁ DEJARSE CONSTANCIA ESCRITA.</t>
    </r>
  </si>
  <si>
    <r>
      <t xml:space="preserve">LA PRESENTE ORDEN TIENE POR OBJETO: DESARROLLAR LAS SIGUIENTES ACTIVIDADES EN EL GRUPO DE TESORERÍA DE LA UNIVERSIDAD DEL MAGDALENA PARA EL PERIODO 2024-I: 1.) APOYAR EN LA ORGANIZACIÓN DE LOS DOCUMENTOS SOPORTE DE LAS ÓRDENES DEL PAGO DE PRESTACIÓN DE SERVICIO, VIÁTICOS Y DESPLAZAMIENTOS, APOYOS ECONÓMICOS Y DEMÁS ACTOS ADMINISTRATIVOS QUE GENEREN CON CARGO AL CREO Y CLASIFICARLAS SEGÚN EL CONCEPTO. 2.) APÓYAR EN EL PROCESO DE ARCHIVO DE LAS ÓRDENES DE PAGO DE LA VIGENCIA EN LA UNIDAD DE ARCHIVO DEL GRUPO DE TESORERÍA. 3.) APOYAR EN LA BÚSQUEDA Y PRÉSTAMO DE DOCUMENTOS REQUERIDOS POR LAS DIFERENTES DEPENDENCIAS Y HACER SEGUIMIENTO A DICHO PROCESO. 4.) ORGANIZAR, CLASIFICAR Y ARCHIVAR LA CORRESPONDENCIA INTERNA Y EXTERNA DE LA DEPENDENCIA. 5.) MANTENER ORGANIZADO Y CLASIFICADO EL ARCHIVO DE LOS DOCUMENTOS CONFORME A LAS DISPOSICIONES QUE EN MATERIA DE GESTIÓN DOCUMENTAL SE ADOPTEN EN LA UNIVERSIDAD. </t>
    </r>
    <r>
      <rPr>
        <b/>
        <sz val="10"/>
        <rFont val="Calibri"/>
        <family val="2"/>
        <scheme val="minor"/>
      </rPr>
      <t xml:space="preserve">PARÁGRAFO PRIMERO: </t>
    </r>
    <r>
      <rPr>
        <sz val="10"/>
        <rFont val="Calibri"/>
        <family val="2"/>
        <scheme val="minor"/>
      </rPr>
      <t xml:space="preserve">EN EL CASO QUE EL CONTRATISTA LO REQUIERA, UNIMAGDALENA PODRÁ FACILITARLE LOS EQUIPOS Y ESPACIO FÍSICO NECESARIO DENTRO DEL CAMPUS PARA LA EJECUCIÓN DEL OBJETO DE LA PRESENTE ORDEN. </t>
    </r>
    <r>
      <rPr>
        <b/>
        <sz val="10"/>
        <rFont val="Calibri"/>
        <family val="2"/>
        <scheme val="minor"/>
      </rPr>
      <t xml:space="preserve">PARÁGRAFO SEGUNDO: </t>
    </r>
    <r>
      <rPr>
        <sz val="10"/>
        <rFont val="Calibri"/>
        <family val="2"/>
        <scheme val="minor"/>
      </rPr>
      <t>EL CONTRATISTA PODRÁ ACORDAR CON EL SUPERVISOR DE LA PRESENTE ORDEN CRONOGRAMAS PARA EL DESARROLLO DE LAS ACTIVIDADES OBJETO DE LA PRESENTE ORDEN, DE LO CUAL DEBERÁ DEJARSE CONSTANCIA ESCRITA</t>
    </r>
  </si>
  <si>
    <t>OAG-CREO-0082-2024</t>
  </si>
  <si>
    <t>OPSP-FCS-0009-2024</t>
  </si>
  <si>
    <t>OPSP-FCS-0008-2024</t>
  </si>
  <si>
    <t>OPSP-FCS-0011-2024</t>
  </si>
  <si>
    <t>OPSP-FCS-0010-2024</t>
  </si>
  <si>
    <r>
      <t xml:space="preserve">Valor Salario Minimo en pesos </t>
    </r>
    <r>
      <rPr>
        <b/>
        <sz val="10"/>
        <color rgb="FFFF0000"/>
        <rFont val="Calibri"/>
        <family val="2"/>
        <scheme val="minor"/>
      </rPr>
      <t>(2024)</t>
    </r>
  </si>
  <si>
    <t>https://community.secop.gov.co/Public/Tendering/ContractNoticePhases/View?PPI=CO1.PPI.30993927&amp;isFromPublicArea=True&amp;isModal=False</t>
  </si>
  <si>
    <t>ADRIANA RODRIGUEZ FORERO</t>
  </si>
  <si>
    <t>ANDREA BELLO MONTENEGRO</t>
  </si>
  <si>
    <t>SERVICIOS DE APOYO A LA GESTION PARA EL DESARROLLO Y CUMPLIMIENTO DE LOS OBJETIVOS Y ACTIVIDADES DEL PROYECTO BPIN 2021000100084, DENOMINADO FORTALECIMIENTO DE LAS CAPACIDADES INSTITUCIONALES PARA LA INVESTIGACION DEL CULTIVO Y REPRODUCCION INDUCIDA DE LA LISA MUGIL INCILIS COMO UNA ALTERNATIVA PARA SU CONSERVACION EN EL CARIBE COLOMBIANO, MAGDALENA CUMPLIENDO CON LA SIGUIENTE ACTIVIDAD 1 APOYO EN MANTENIMIENTO Y LABORES DE CULTIVO, ALIMENTACION, LIMPIEZA DE ESTANQUES, TANQUES E INCUBADORAS</t>
  </si>
  <si>
    <t>CO1.REQ.6061109</t>
  </si>
  <si>
    <t>OAG-VAD-0734-2024</t>
  </si>
  <si>
    <t>https://community.secop.gov.co/Public/Tendering/ContractNoticePhases/View?PPI=CO1.PPI.30222195&amp;isFromPublicArea=True&amp;isModal=False</t>
  </si>
  <si>
    <t>JOSE RAFAEL VASQUEZ POLO</t>
  </si>
  <si>
    <t>ANEISA YESITH PACHECO IBAÑEZ</t>
  </si>
  <si>
    <t>SERVICIOS DE APOYO A LA GESTION PARA EL DESARROLLO DE LAS ACTIVIDADES 1.1.1, 1.2.1, 1.4.1, 1.4.3, 1.5.1, 3.1.1 CORRESPONDIENTE A LOS OBJETIVOS 1 Y 2 DEL PROYECTO DE INVESTIGACION BPIN 2022000100019 CUMPLIENDO CON LAS SIGUIENTES ACTIVIDADES 1 PARTICIPAR EN LAS REUNIONES TECNICAS Y DE SEGUIMIENTO EN QUE SEAN REQUERIDOS. 2 BRINDAR SOPORTE A LAS ACTIVIDADES ASIGNADAS POR EL PROFESIONAL Y EL INVESTIGADOR DEL AREA. 3 REALIZAR MINIMO DOS 2 VISITAS MENSUALES A LAS PARCELAS ASIGNADAS DE ACUERDO CON EL SEGUIMIENTO Y ACTIVIDADES PROGRAMADAS EN EL MUNICIPIO DE ALBANIA, LA GUAJIRA. 4 APOYAR LAS ACTIVIDADES DE CAPACITACION, ENTREGAS DE HERRAMIENTAS, VISITAS DEL DIRECTOR TECNICO A LAS PARCELAS Y CUALQUIER ACTIVIDAD EN SITIO QUE SE REQUIERA PARA EL ADECUADO DESARROLLO DEL PROYECTO EN EL MUNICIPIO DE ALBANIA, LA GUAJIRA.</t>
  </si>
  <si>
    <t>CO1.REQ.5858061</t>
  </si>
  <si>
    <t>OAG-VAD-0673-2024</t>
  </si>
  <si>
    <t>https://community.secop.gov.co/Public/Tendering/ContractNoticePhases/View?PPI=CO1.PPI.30194436&amp;isFromPublicArea=True&amp;isModal=False</t>
  </si>
  <si>
    <t>ADALBERTO VALDEZ BUELVAS</t>
  </si>
  <si>
    <t>SERVICIOS DE APOYO A LA GESTION PARA EL DESARROLLO DE LAS ACTIVIDADES 1.1.1, 1.2.1, 1.4.1, 1.4.3, 1.5.1, 3.1.1 CORRESPONDIENTE A LOS OBJETIVOS 1 Y 2 DEL PROYECTO DE INVESTIGACIBN BPIN 2022000100019. CUMPLIENDO CON LAS SIGUIENTES ACTIVIDADES 1 PARTICIPAR EN LAS REUNIONES TECNICAS Y DE SEGUIMIENTO EN QUE SEAN REQUERIDOS. 2 BRINDAR SOPORTE A LAS ACTIVIDADES ASIGNADAS POR EL PROFESIONAL Y EL INVESTIGADOR DEL AREA. 3 REALIZAR MINIMO DOS 2 VISITAS MENSUALES A LAS PARCELAS ASIGNADAS DE ACUERDO CON EL SEGUIMIENTO Y ACTIVIDADES PROGRAMADAS EN EL MUNICIPIO DE EL RETEN, MAGDALENA. 4 APOYAR LAS ACTIVIDADES DE CAPACITACIBN, ENTREGAS DE HERRAMIENTAS, VISITAS DEL DIRECTOR TECNICO A LAS PARCELAS Y CUALQUIER ACTIVIDAD EN SITIO QUE SE REQUIERA PARA EL ADECUADO DESARROLLO DEL PROYECTO EN EL MUNICIPIO DE EL RETEN, MAGDALENA.</t>
  </si>
  <si>
    <t>CO1.REQ.5850151</t>
  </si>
  <si>
    <t>OAG-VAD-0671-2024</t>
  </si>
  <si>
    <t>https://community.secop.gov.co/Public/Tendering/ContractNoticePhases/View?PPI=CO1.PPI.30151328&amp;isFromPublicArea=True&amp;isModal=False</t>
  </si>
  <si>
    <t>HEYLER JAVIER CUELLO DAZA</t>
  </si>
  <si>
    <t>SERVICIOS DE APOYO A LA GESTION PARA EL DESARROLLO DE LAS ACTIVIDADES 1.1.1, 1.2.1, 1.4.1, 1.4.3, 1.5.1, 3.1.1 CORRESPONDIENTE A LOS OBJETIVOS 1 Y 2 DEL PROYECTO DE INVESTIGACION BPIN 2022000100019. CUMPLIENDO CON LAS SIGUIENTES ACTIVIDADES 1 PARTICIPAR EN LAS REUNIONES TECNICAS Y DE SEGUIMIENTO EN QUE SEAN REQUERIDOS. 2 BRINDAR SOPORTE A LAS ACTIVIDADES ASIGNADAS POR EL PROFESIONAL Y EL INVESTIGADOR DEL AREA. 3 REALIZAR MINIMO 2 DOS VISITAS MENSUALES A LAS PARCELAS ASIGNADAS DE ACUERDO CON EL SEGUIMIENTO Y ACTIVIDADES PROGRAMADAS EN EL MUNICIPIO DE SAN JUAN DEL CESAR, LA GUAJIRA. 4 APOYAR LAS ACTIVIDADES DE CAPACITACION, ENTREGAS DE HERRAMIENTAS, VISITAS DEL DIRECTOR TECNICO A LAS PARCELAS Y CUALQUIER ACTIVIDAD EN SITIO QUE SE REQUIERA PARA EL ADECUADO DESARROLLO DEL PROYECTO EN EL MUNICIPIO DE SAN JUAN DEL CESAR, GUAJIRA. 5 EJECUTAR EN CONCORDANCIA CON EL BENEFICIARIO Y LA DIRECCION TECNICA LAS ACTIVIDADES DE CAMPO EN LAS PARCELAS DE INTERVENCION GENERAL</t>
  </si>
  <si>
    <t>CO1.REQ.5838275</t>
  </si>
  <si>
    <t>OAG-VAD-0644-2024</t>
  </si>
  <si>
    <t>https://community.secop.gov.co/Public/Tendering/ContractNoticePhases/View?PPI=CO1.PPI.30115902&amp;isFromPublicArea=True&amp;isModal=False</t>
  </si>
  <si>
    <t>RENETH ELIECER NAVARRO FONTALVO</t>
  </si>
  <si>
    <t>SERVICIOS DE APOYO A LA GESTION PARA EL DESARROLLO DE LAS ACTIVIDADES 1.1.1, 1.2.1, 1.4.1, 1.4.3, 1.5.1, 3.1.1 CORRESPONDIENTE A LOS OBJETIVOS 1 Y 2 DEL PROYECTO DE INVESTIGACIDN BPIN 2022000100019 CUMPLIENDO CON LAS SIGUIENTES ACTIVIDADES 1 PARTICIPAR EN LAS REUNIONES TECNICAS Y DE SEGUIMIENTO EN QUE SEAN REQUERIDOS. 2 BRINDAR SOPORTE A LAS ACTIVIDADES ASIGNADAS POR EL PROFESIONAL Y EL INVESTIGADOR DEL AREA. 3 REALIZAR MINIMO 2 DOS VISITAS MENSUALES A LAS PARCELAS ASIGNADAS DE ACUERDO CON EL SEGUIMIENTO Y ACTIVIDADES PROGRAMADAS EN EL MUNICIPIO DE REMOLINO, MAGDALENA. 4 APOYAR LAS ACTIVIDADES DE CAPACITACION, ENTREGAS DE HERRAMIENTAS, VISITAS DEL DIRECTOR TECNICO A LAS PARCELAS Y CUALQUIER ACTIVIDAD EN SITIO QUE SE REQUIERA PARA EL ADECUADO DESARROLLO DEL PROYECTO EN EL MUNICIPIO DE REMOLINO. 5 EJECUTAR EN CONCORDANCIA CON EL BENEFICIARIO Y LA DIRECCION TECNICA LAS ACTIVIDADES DE CAMPO EN LAS PARCELAS DE INTERVENCION GENERAL</t>
  </si>
  <si>
    <t>CO1.REQ.5827864</t>
  </si>
  <si>
    <t>OAG-VAD-0643-2024</t>
  </si>
  <si>
    <t>https://community.secop.gov.co/Public/Tendering/ContractNoticePhases/View?PPI=CO1.PPI.30115276&amp;isFromPublicArea=True&amp;isModal=False</t>
  </si>
  <si>
    <t>JOSE TONCEL ATENCIO</t>
  </si>
  <si>
    <t>SERVICIOS DE APOYO A LA GESTION PARA EL DESARROLLO DE LAS ACTIVIDADES 1.1.1, 1.2.1, 1.4.1, 1.4.3, 1.5.1, 3.1.1 CORRESPONDIENTE A LOS OBJETIVOS 1 Y 2 DEL PROYECTO DE INVESTIGACIBN BPIN 2022000100019. CUMPLIENDO CON LAS SIGUIENTES ACTIVIDADES 1 PARTICIPAR EN LAS REUNIONES TECNICAS Y DE SEGUIMIENTO EN QUE SEAN REQUERIDOS. 2 BRINDAR SOPORTE A LAS ACTIVIDADES ASIGNADAS POR EL PROFESIONAL Y EL INVESTIGADOR DEL AREA. 3 REALIZAR MINIMO 2 DOS VISITAS MENSUALES A LAS PARCELAS ASIGNADAS DE ACUERDO CON EL SEGUIMIENTO Y ACTIVIDADES PROGRAMADAS EN EL MUNICIPIO DE FONSECA, LA GUAJIRA. 4 APOYAR LAS ACTIVIDADES DE CAPACITACIBN, ENTREGAS DE HERRAMIENTAS, VISITAS DEL DIRECTOR TECNICO A LAS PARCELAS Y CUALQUIER ACTIVIDAD EN SITIO QUE SE REQUIERA PARA EL ADECUADO DERRARROLLO DEL PROYECTO EN EL MUNICIPIO DE FONSECA, GUAJIRA.</t>
  </si>
  <si>
    <t>CO1.REQ.5827851</t>
  </si>
  <si>
    <t>OAG-VAD-0642-2024</t>
  </si>
  <si>
    <t>https://community.secop.gov.co/Public/Tendering/ContractNoticePhases/View?PPI=CO1.PPI.30066782&amp;isFromPublicArea=True&amp;isModal=False</t>
  </si>
  <si>
    <t>AARON ALI AARON TORREGROZA</t>
  </si>
  <si>
    <t>SERVICIOS DE APOYO A LA GESTION PARA EL DESARROLLO DE ACTIVIDADES CORRESPONDIENTES A LOS OBJETIVOS 1 Y 2 DEL PROYECTO DE INVESTIGACION BPIN 2022000100019 DISEÑO E IMPLEMENTACION DE ESTRATEGIAS PARA EL FORTALECIMIENTO DE CAPACIDADES LOCALES QUE PERMITAN REDUCIR LA VULNERABILIDAD FRENTE AL CAMBIO CLIMATICO EN LOS DEPARTAMENTOS DEL MAGDALENA Y LA GUAJIRA</t>
  </si>
  <si>
    <t>CO1.REQ.5813450</t>
  </si>
  <si>
    <t>OAG-VAD-0620-2024</t>
  </si>
  <si>
    <t>https://community.secop.gov.co/Public/Tendering/ContractNoticePhases/View?PPI=CO1.PPI.30058630&amp;isFromPublicArea=True&amp;isModal=False</t>
  </si>
  <si>
    <t>EDGARDO JAVIER VIZCAINO</t>
  </si>
  <si>
    <t>SERVICIO PUBLICO DE EXTENSION AGROPECUARIA EN EL MARCO DEL CONVENIO INTERADMINISTRATIVO NRO. 977 DEL 2023 SUSCRITO POR LA AGENDA DE DESARROLLO RURAL Y LA UNIVERSIDAD DEL MAGDALENA. PARA REALIZAR LAS SIGUIENTES ACTIVIDADES 1 REALIZAR ACTIVIDADES DE ACOMPANAMIENTO Y VISITAS A USUARIOS BENEFICIARIOS ENMARCADOS EN LA PRESTACIBN DE SERVICIO PUBLICO DE EXTENSION AGROPECUARIO DE ACUERDO A LA INFORMACION SUMINISTRADA POR EL EQUIPO TECNICO. 2 REALIZAR LA PRESTACION DE LOS SERVICIOS DE EXTENSION A LOS USUARIOS BENEFICIARIOS EN LAS ZONAS ASIGNADAS Y LLNEAS PRODUCTIVAS PRIORIZADAS PARA LOS DEPARTAMENTOS DE LA GUAJIRA Y MAGDALENA. 3 REALIZAR FORMATES DE DIAGNOSTICO COLECTIVO, INDIVIDUAL, Y SOCIAL LOS CUALES DEBEN ESTAR DEBIDAMENTE DILIGENCIADOS CONFORME A LA GULA METODOLOGICA IMPARTIDA POR LA ADR Y SENALADA EN CONVENIO SUSCRITO. 4 COMPILAR LOS FORMATOS QUE SE ENCUENTREN DEBIDAMENTE DILIGENCIADOS DONDE SE EVIDENCIE LA CALIFICACIDN INICIAL Y FINAL DE LOS USUARIOS BENEFICIARIOS</t>
  </si>
  <si>
    <t>CO1.REQ.5811218</t>
  </si>
  <si>
    <t>OAG-VAD-0613-2024</t>
  </si>
  <si>
    <t>https://community.secop.gov.co/Public/Tendering/ContractNoticePhases/View?PPI=CO1.PPI.30043793&amp;isFromPublicArea=True&amp;isModal=False</t>
  </si>
  <si>
    <t>LUIS GUILLERMO OROZCO MENESES</t>
  </si>
  <si>
    <t>CO1.REQ.5806694</t>
  </si>
  <si>
    <t>OAG-VAD-0592-2024</t>
  </si>
  <si>
    <t>https://community.secop.gov.co/Public/Tendering/ContractNoticePhases/View?PPI=CO1.PPI.30041048&amp;isFromPublicArea=True&amp;isModal=False</t>
  </si>
  <si>
    <t>JEISON JAVIER HERNANDEZ</t>
  </si>
  <si>
    <t>CO1.REQ.5806151</t>
  </si>
  <si>
    <t>OAG-VAD-0586-2024</t>
  </si>
  <si>
    <t>https://community.secop.gov.co/Public/Tendering/ContractNoticePhases/View?PPI=CO1.PPI.30018026&amp;isFromPublicArea=True&amp;isModal=False</t>
  </si>
  <si>
    <t>ECSAR JULIO CHAMORRO CRUZ</t>
  </si>
  <si>
    <t>SERVICIO PUBLICO DE EXTENSION AGROPECUARIA EN EL MARCO DEL CONVENIO INTERADMINISTRATIVO NRO. 977 DEL 2023 SUSCRITO POR LA AGENDA DE DESARROLLO RURAL Y LA UNIVERSIDAD DEL MAGDALENA. PARA REALIZAR LAS SIGUIENTES ACTIVIDADES 1 REALIZAR ACTIVIDADES DE ACOMPANAMIENTO Y VISITAS A USUARIOS BENEFICIARIOS ENMARCADOS EN LA PRESTACIBN DE SERVICIO PUBLICO DE EXTENSION AGROPECUARIO DE ACUERDO A LA INFORMACION SUMINISTRADA POR EL EQUIPO TECNICO. 2 REALIZAR LA PRESTACION DE LOS SERVICIOS DE EXTENSION A LOS USUARIOS BENEFICIARIOS EN LAS ZONAS ASIGNADAS Y LLNEAS PRODUCTIVAS PRIORIZADAS PARA LOS DEPARTAMENTOS DE LA GUAJIRA Y MAGDALENA. 3 REALIZAR FORMATES DE DIAGNOSTICO COLECTIVO, INDIVIDUAL, Y SOCIAL LOS CUALES DEBEN ESTAR DEBIDAMENTE DILIGENCIADOS CONFORME A LA GULA METODOLOGICA IMPARTIDA POR LA ADR Y SENALADA EN CONVENIO SUSCRITO.</t>
  </si>
  <si>
    <t>CO1.REQ.5799173</t>
  </si>
  <si>
    <t>OAG-VAD-0547-2024</t>
  </si>
  <si>
    <t>https://community.secop.gov.co/Public/Tendering/ContractNoticePhases/View?PPI=CO1.PPI.30017700&amp;isFromPublicArea=True&amp;isModal=False</t>
  </si>
  <si>
    <t>JORGE LUIS HERMNANDEZ PALLARES</t>
  </si>
  <si>
    <t>CO1.REQ.5799086</t>
  </si>
  <si>
    <t>OAG-VAD-0546-2024</t>
  </si>
  <si>
    <t>https://community.secop.gov.co/Public/Tendering/ContractNoticePhases/View?PPI=CO1.PPI.30017664&amp;isFromPublicArea=True&amp;isModal=False</t>
  </si>
  <si>
    <t>ALDO DE JESUS CORMANE CARRANZA</t>
  </si>
  <si>
    <t>CO1.REQ.5799143</t>
  </si>
  <si>
    <t>OAG-VAD-0545-2024</t>
  </si>
  <si>
    <t>https://community.secop.gov.co/Public/Tendering/ContractNoticePhases/View?PPI=CO1.PPI.30017638&amp;isFromPublicArea=True&amp;isModal=False</t>
  </si>
  <si>
    <t>YISETH EDITH OSPINO CABARCAS</t>
  </si>
  <si>
    <t>CO1.REQ.5798765</t>
  </si>
  <si>
    <t>OAG-VAD-0544-2024</t>
  </si>
  <si>
    <t>https://community.secop.gov.co/Public/Tendering/ContractNoticePhases/View?PPI=CO1.PPI.30017166&amp;isFromPublicArea=True&amp;isModal=False</t>
  </si>
  <si>
    <t>KEIMER DAVID DUARTE MAESTRE</t>
  </si>
  <si>
    <t>CO1.REQ.5798598</t>
  </si>
  <si>
    <t>OAG-VAD-0543-2024</t>
  </si>
  <si>
    <t>https://community.secop.gov.co/Public/Tendering/ContractNoticePhases/View?PPI=CO1.PPI.30016468&amp;isFromPublicArea=True&amp;isModal=False</t>
  </si>
  <si>
    <t>RICARDO ALFONSO ARMENTA MORON</t>
  </si>
  <si>
    <t>SERVICIO PUBLICO DE EXTENSION AGROPECUARIA EN EL MARCO DEL CONVENIO INTERADMINISTRATIVO NRO. 977 DEL 2023 SUSCRITO POR LA AGENDA DE DESARROLLO RURAL Y LA UNIVERSIDAD DEL MAGDALENA. PARA REALIZAR LAS SIGUIENTES ACTIVIDADES 1 REALIZAR ACTIVIDADES DE ACOMPANAMIENTO Y VISITAS A USUARIOS BENEFICIARIOS ENMARCADOS EN LA PRESTACIBN DE SERVICIO PUBLICO DE EXTENSION AGROPECUARIO DE ACUERDO A LA INFORMACION SUMINISTRADA POR EL EQUIPO TECNICO. 2 REALIZAR LA PRESTACION DE LOS SERVICIOS DE EXTENSION A LOS USUARIOS BENEFICIARIOS EN LAS ZONAS ASIGNADAS Y LINEAS PRODUCTIVAS PRIORIZADAS PARA LOS DEPARTAMENTOS DE LA GUAJIRA Y MAGDALENA. 3 REALIZAR FORMATES DE DIAGNOSTICO COLECTIVO, INDIVIDUAL, Y SOCIAL LOS CUALES DEBEN ESTAR DEBIDAMENTE DILIGENCIADOS CONFORME A LA GULA METODOLOGICA IMPARTIDA POR LA ADR Y SENALADA EN CONVENIO SUSCRITO.</t>
  </si>
  <si>
    <t>CO1.REQ.5798738</t>
  </si>
  <si>
    <t>OAG-VAD-0542-2024</t>
  </si>
  <si>
    <t>https://community.secop.gov.co/Public/Tendering/ContractNoticePhases/View?PPI=CO1.PPI.30014971&amp;isFromPublicArea=True&amp;isModal=False</t>
  </si>
  <si>
    <t>DEILIS DAYANA QUINTERO RUIZ</t>
  </si>
  <si>
    <t>CO1.REQ.5798175</t>
  </si>
  <si>
    <t>OAG-VAD-0541-2024</t>
  </si>
  <si>
    <t>https://community.secop.gov.co/Public/Tendering/ContractNoticePhases/View?PPI=CO1.PPI.30014547&amp;isFromPublicArea=True&amp;isModal=False</t>
  </si>
  <si>
    <t>MIGUEL ENRIQUE GAMEZ PIÑEREZ</t>
  </si>
  <si>
    <t>CO1.REQ.5798210</t>
  </si>
  <si>
    <t>OAG-VAD-0540-2024</t>
  </si>
  <si>
    <t>https://community.secop.gov.co/Public/Tendering/ContractNoticePhases/View?PPI=CO1.PPI.30013762&amp;isFromPublicArea=True&amp;isModal=False</t>
  </si>
  <si>
    <t>JUAN CARLOS AGUILAR CERVANTES</t>
  </si>
  <si>
    <t>CO1.REQ.5798007</t>
  </si>
  <si>
    <t>OAG-VAD-0539-2024</t>
  </si>
  <si>
    <t>https://community.secop.gov.co/Public/Tendering/ContractNoticePhases/View?PPI=CO1.PPI.30013378&amp;isFromPublicArea=True&amp;isModal=False </t>
  </si>
  <si>
    <t>ABEL JESUS FERNANDEZ FLORES</t>
  </si>
  <si>
    <t>CO1.REQ.5797493</t>
  </si>
  <si>
    <t>OAG-VAD-0538-2024</t>
  </si>
  <si>
    <t>https://community.secop.gov.co/Public/Tendering/ContractNoticePhases/View?PPI=CO1.PPI.30011874&amp;isFromPublicArea=True&amp;isModal=False</t>
  </si>
  <si>
    <t>BRAYAM EDUARDO MELENDREZ DE LA HOZ</t>
  </si>
  <si>
    <t>CO1.REQ.5797095</t>
  </si>
  <si>
    <t>OAG-VAD-0537-2024</t>
  </si>
  <si>
    <t>https://community.secop.gov.co/Public/Tendering/ContractNoticePhases/View?PPI=CO1.PPI.30011399&amp;isFromPublicArea=True&amp;isModal=False</t>
  </si>
  <si>
    <t>YESID DAVID PEREZ MIRANDA</t>
  </si>
  <si>
    <t>CO1.REQ.5797220</t>
  </si>
  <si>
    <t>OAG-VAD-0536-2024</t>
  </si>
  <si>
    <t>https://community.secop.gov.co/Public/Tendering/ContractNoticePhases/View?PPI=CO1.PPI.30009603&amp;isFromPublicArea=True&amp;isModal=False</t>
  </si>
  <si>
    <t>VENANCIO JOSE CARMONA PERTUZ</t>
  </si>
  <si>
    <t>CO1.REQ.5795975</t>
  </si>
  <si>
    <t>OAG-VAD-0535-2024</t>
  </si>
  <si>
    <t>https://community.secop.gov.co/Public/Tendering/ContractNoticePhases/View?PPI=CO1.PPI.30026332&amp;isFromPublicArea=True&amp;isModal=False</t>
  </si>
  <si>
    <t>CESAR ANDRES HERNANDEZ ORTIZ</t>
  </si>
  <si>
    <t>CO1.REQ.5801068</t>
  </si>
  <si>
    <t>OAG-VAD-0534-2024</t>
  </si>
  <si>
    <t>https://community.secop.gov.co/Public/Tendering/ContractNoticePhases/View?PPI=CO1.PPI.30007889&amp;isFromPublicArea=True&amp;isModal=False</t>
  </si>
  <si>
    <t>AMIRA DEL CARMEN CABARCAS ROPAIN</t>
  </si>
  <si>
    <t>SERVICIO PUBLICO DE EXTENSION AGROPECUARIA EN EL MARCO DEL CONVENIO INTERADMINISTRATIVO NRO. 977 DEL 2023 SUSCRITO POR LA AGENDA DE DESARROLLO RURAL Y LA UNIVERSIDAD DEL MAGDALENA. PARA REALIZAR LAS SIGUIENTES ACTIVIDADES 1 REALIZAR ACTIVIDADES DE ACOMPANAMIENTO Y VISITAS A USUARIOS BENEFICIARIOS ENMARCADOS EN LA PRESTACION DE SERVICIO PUBLICO DE EXTENSION AGROPECUARIO DE ACUERDO A LA INFORMACION SUMINISTRADA POR EL EQUIPO TECNICO. 2 REALIZAR LA PRESTACION DE LOS SERVICIOS DE EXTENSION A LOS USUARIOS BENEFICIARIOS EN LAS ZONAS ASIGNADAS Y LLNEAS PRODUCTIVAS PRIORIZADAS PARA LOS DEPARTAMENTOS DE LA GUAJIRA Y MAGDALENA. 3 REALIZAR FORMATOS DE DIAGNOSTICO COLECTIVO, INDIVIDUAL, Y SOCIAL LOS CUALES DEBEN ESTAR DEBIDAMENTE DILIGENCIADOS CONFORME A LA GUIA METODOLOGICA IMPARTIDA POR LA ADR Y SENALADA EN CONVENIO SUSCRITO.</t>
  </si>
  <si>
    <t>CO1.REQ.5795940</t>
  </si>
  <si>
    <t>OAG-VAD-0533-2024</t>
  </si>
  <si>
    <t>https://community.secop.gov.co/Public/Tendering/ContractNoticePhases/View?PPI=CO1.PPI.33963333&amp;isFromPublicArea=True&amp;isModal=False</t>
  </si>
  <si>
    <t>MONICA LUZ PEREZ CERVANTES</t>
  </si>
  <si>
    <t>CARLOS HUMBERTO CHICA VARELA</t>
  </si>
  <si>
    <t>PRESTAR SERVICIOS COMO PROFESIONAL DE ACOMPAÑAMIENTO MEF, EN VIRTUD A LA ACEPTACION DE PROPUESTA N 005 DE 2024 SUSCRITA ENTRE EL MINISTERIO DE EDUCACION Y UNIMAGDALENA. EL CONTRATISTA SE OBLIGA A 1. APOYAR EL DESARROLLO DE LA ESTRATEGIA DE ACOMPAÑAMIENTO DE LAS SEDES EDUCATIVAS FOCALIZADAS ASIGNADAS, REALIZAR SEGUIMIENTO A LA EJECUCION DEL PLAN DE TRABAJO Y CRONOGRAMA. 2. ESTRUCTURAR LAS RUTAS Y MECANISMOS QUE SE REQUIERAN PARA LA PUESTA EN MARCHA DEL COMPONENTE DE ACOMPAÑAMIENTO A LAS SEDES EDUCATIVAS FOCALIZADAS ASIGNADAS Y ASISTENCIA TECNICA DESDE LA IMPLEMENTACION DE LOS MODELOS EDUCATIVOS FLEXIBLES. 3. ELABORAR EL DOCUMENTO BITACORA PEDAGOGICA, QUE CONTENGA LA RUTA PEDAGOGICA Y METODOLOGICA ACTIVIDADES DE TRABAJO AUTONOMO, TALLERES SINCRONICOS E INSUMOS PARA SU DESARROLLO PARA ORIENTAR A LOS DOCENTES EN SUS PROCESOS DE REFLEXION SOBRE SU PRACTICA A PARTIR DEL USO Y CONTEXTUALIZACION DE LAS GUIAS DE APRENDIZAJE Y MATERIAL EDUCATIVO DE LOS MEF</t>
  </si>
  <si>
    <t>CO1.REQ.6746709</t>
  </si>
  <si>
    <t>OPSP-VAD-1477-2024</t>
  </si>
  <si>
    <t>https://community.secop.gov.co/Public/Tendering/ContractNoticePhases/View?PPI=CO1.PPI.33962847&amp;isFromPublicArea=True&amp;isModal=False</t>
  </si>
  <si>
    <t>CARLOS ADOLFO GUAUÑA FULI</t>
  </si>
  <si>
    <t>SERVICIOS COMO PROFESIONAL DE ACOMPAÑAMIENTO MEF, EN VIRTUD A LA ACEPTACION DE PROPUESTA N 005 DE 2024 SUSCRITA ENTRE EL MINISTERIO DE EDUCACION Y UNIMAGDALENA. EL CONTRATISTA SE OBLIGA A 1. APOYAR EL DESARROLLO DE LA ESTRATEGIA DE ACOMPAÑAMIENTO DE LAS SEDES EDUCATIVAS FOCALIZADAS ASIGNADAS, REALIZAR SEGUIMIENTO A LA EJECUCION DEL PLAN DE TRABAJO Y CRONOGRAMA. 2. ESTRUCTURAR LAS RUTAS Y MECANISMOS QUE SE REQUIERAN PARA LA PUESTA EN MARCHA DEL COMPONENTE DE ACOMPAÑAMIENTO A LAS SEDES EDUCATIVAS FOCALIZADAS ASIGNADAS Y ASISTENCIA TECNICA DESDE LA IMPLEMENTACION DE LOS MODELOS EDUCATIVOS FLEXIBLES. 3. ELABORAR EL DOCUMENTO BITACORA PEDAGOGICA, QUE CONTENGA LA RUTA PEDAGOGICA Y METODOLOGICA ACTIVIDADES DE TRABAJO AUTONOMO, TALLERES SINCRONICOS E INSUMOS PARA SU DESARROLLO PARA ORIENTAR A LOS DOCENTES EN SUS PROCESOS DE REFLEXION SOBRE SU PRACTICA A PARTIR DEL USO Y CONTEXTUALIZACION DE LAS GUIAS DE APRENDIZAJE Y MATERIAL EDUCATIVO DE LOS MEF</t>
  </si>
  <si>
    <t>CO1.REQ.6746460</t>
  </si>
  <si>
    <t>OPSP-VAD-1476-2024</t>
  </si>
  <si>
    <t>https://community.secop.gov.co/Public/Tendering/ContractNoticePhases/View?PPI=CO1.PPI.33740001&amp;isFromPublicArea=True&amp;isModal=False</t>
  </si>
  <si>
    <t>DILYAN YADIRA VALENCIA ALVAREZ</t>
  </si>
  <si>
    <t>CO1.REQ.6690044</t>
  </si>
  <si>
    <t>OPSP-VAD-1442-2024</t>
  </si>
  <si>
    <t>https://community.secop.gov.co/Public/Tendering/ContractNoticePhases/View?PPI=CO1.PPI.33615047&amp;isFromPublicArea=True&amp;isModal=False</t>
  </si>
  <si>
    <t>JOSUE ISIDIO ANTE</t>
  </si>
  <si>
    <t>CO1.REQ.6658347</t>
  </si>
  <si>
    <t>OPSP-VAD-1349-2024</t>
  </si>
  <si>
    <t>https://community.secop.gov.co/Public/Tendering/ContractNoticePhases/View?PPI=CO1.PPI.33608123&amp;isFromPublicArea=True&amp;isModal=False</t>
  </si>
  <si>
    <t>EVA DEL ROSARIO CORRALES PADILLA</t>
  </si>
  <si>
    <t>SERVICIOS COMO TUTOR DE FORMACION VIRTUAL PRESENCIAL, PROFESIONAL DE CAMPO, EN VIRTUD A LA ACEPTACION DE PROPUESTA N 005 DE 2024 SUSCRITA ENTRE EL MINISTERIO DE EDUCACION Y UNIMAGDALENA. LA CONTRATISTA SE OBLIGA A 1. LIDERAR EL PROCESO DE ENSEÑANZA Y APRENDIZAJE DEL PROCESO DE FORMACION BAJO ESTRATEGIAS MIXTAS PRESENCIAL Y VIRTUAL EN LOS MEF, A TRAVES DE ACOMPAÑAMIENTO Y TUTORIA AL GRUPO DE DOCENTES ASIGNADOS. 2. DESARROLLAR Y FORTALECER LAS ACCIONES PEDAGOGICAS PROPUESTAS POR EL LIDER DEL PROYECTO PARA LA IMPLEMENTACION DE LA ESTRATEGIA DE FORMACION EN LOS MEF. 3. REALIZAR EL ACOMPAÑAMIENTO Y SEGUIMIENTO DESDE EL COMPONENTE PEDAGOGICO, TECNICO Y ADMINISTRATIVO. 4. ENTREGAR INFORMES DETALLADOS AL LIDER DEL PROYECTO DE LAS ACCIONES DESARROLLADAS EN EL MARCO DEL PROCESO DE FORMACION EN MEF. 5. APOYAR A LOS DOCENTES PARTICIPANTES DE LA FORMACION EN EL DISEÑO CURRICULAR FLEXIBLE COMO PRODUCTO DEL PROCESO DE APRENDIZAJE DE LOS MEF.</t>
  </si>
  <si>
    <t>CO1.REQ.6656501</t>
  </si>
  <si>
    <t>OPSP-VAD-1348-2024</t>
  </si>
  <si>
    <t>https://community.secop.gov.co/Public/Tendering/ContractNoticePhases/View?PPI=CO1.PPI.33607177&amp;isFromPublicArea=True&amp;isModal=False</t>
  </si>
  <si>
    <t>JHONIER AUGUSTO ESCOBAR ARBOLEDA</t>
  </si>
  <si>
    <t>CO1.REQ.6656254</t>
  </si>
  <si>
    <t>OPSP-VAD-1347-2024</t>
  </si>
  <si>
    <t>https://community.secop.gov.co/Public/Tendering/ContractNoticePhases/View?PPI=CO1.PPI.33606778&amp;isFromPublicArea=True&amp;isModal=False</t>
  </si>
  <si>
    <t>YHONATAN ASTUDILLO DELGADO</t>
  </si>
  <si>
    <t>PRESTAR SERVICIOS COMO TUTOR DE FORMACION VIRTUAL PRESENCIAL, PROFESIONAL DE CAMPO, EN VIRTUD A LA ACEPTACION DE PROPUESTA N 005 DE 2024 SUSCRITA ENTRE EL MINISTERIO DE EDUCACION Y UNIMAGDALENA. LA CONTRATISTA SE OBLIGA A 1. LIDERAR EL PROCESO DE ENSEÑANZA Y APRENDIZAJE DEL PROCESO DE FORMACION BAJO ESTRATEGIAS MIXTAS PRESENCIAL Y VIRTUAL EN LOS MEF, A TRAVES DE ACOMPAÑAMIENTO Y TUTORIA AL GRUPO DE DOCENTES ASIGNADOS. 2. DESARROLLAR Y FORTALECER LAS ACCIONES PEDAGOGICAS PROPUESTAS POR EL LIDER DEL PROYECTO PARA LA IMPLEMENTACION DE LA ESTRATEGIA DE FORMACION EN LOS MEF. 3. REALIZAR EL ACOMPAÑAMIENTO Y SEGUIMIENTO DESDE EL COMPONENTE PEDAGOGICO, TECNICO Y ADMINISTRATIVO. 4. ENTREGAR INFORMES DETALLADOS AL LIDER DEL PROYECTO DE LAS ACCIONES DESARROLLADAS EN EL MARCO DEL PROCESO DE FORMACION EN MEF. 5. APOYAR A LOS DOCENTES PARTICIPANTES DE LA FORMACION EN EL DISEÑO CURRICULAR FLEXIBLE COMO PRODUCTO DEL PROCESO DE APRENDIZAJE DE LOS MEF</t>
  </si>
  <si>
    <t>CO1.REQ.6656205</t>
  </si>
  <si>
    <t>OPSP-VAD-1346-2024</t>
  </si>
  <si>
    <t>https://community.secop.gov.co/Public/Tendering/ContractNoticePhases/View?PPI=CO1.PPI.33606164&amp;isFromPublicArea=True&amp;isModal=False</t>
  </si>
  <si>
    <t>SANDRA LILIANA MONTES GUERRA</t>
  </si>
  <si>
    <t>CO1.REQ.6655685</t>
  </si>
  <si>
    <t>OPSP-VAD-1345-2024</t>
  </si>
  <si>
    <t>https://community.secop.gov.co/Public/Tendering/ContractNoticePhases/View?PPI=CO1.PPI.33486341&amp;isFromPublicArea=True&amp;isModal=False</t>
  </si>
  <si>
    <t>SERVICIOS PROFESIONALES COMO LIDER DEL PROCESO DE FORMACION Y ACOMPAÑAMIENTO, EN VIRTUD A LA ACEPTACION DE PROPUESTA N 005 DE 2024 SUSCRITA ENTRE EL MINISTERIO DE EDUCACION Y UNIMAGDALENA. EN VIRTUD DE LA PRESENTE ORDEN LA CONTRATISTA SE OBLIGA A 1 COORDINAR EL DESARROLLO DE LA ESTRATEGIA DE FORMACION Y ACOMPAÑAMIENTO Y HACER SEGUIMIENTO A LA EJECUCION DEL PLAN DE TRABAJO Y CRONOGRAMA SEGUN LAS FASES DE CONVOCATORIA Y ALISTAMIENTO Y DESARROLLO. 2 ACTUAR COMO ENLACE ENTRE EL MEN Y LA IES SELECCIONADA. 3 CONSOLIDAR, REVISAR Y PRESENTAR LOS INFORMES TECNICOS, ADMINISTRATIVOS Y FINANCIEROS REQUERIDOS POR PARTE DEL MINISTERIO DE EDUCACION NACIONAL. 4 GESTIONAR Y DOCUMENTAR LAS ACCIONES DESARROLLADAS EN EL MARCO DE LA EJECUCION DE LA ESTRATEGIA MIXTA DE FORMACION Y SEGUIMIENTO E INFORMAR OPORTUNAMENTE AL MEN SOBRE LAS SITUACIONES QUE ALTEREN LA EJECUCION DE LA ESTRATEGIA. 5 GESTIONAR Y COORDINAR CON EL MEN, LAS ENTIDADES TERRITORIALES CERTIFICADAS EN EDUCACION FOCALIZADAS</t>
  </si>
  <si>
    <t>CO1.REQ.6626737</t>
  </si>
  <si>
    <t>OPSP-VAD-1275-2024</t>
  </si>
  <si>
    <t>https://community.secop.gov.co/Public/Tendering/ContractNoticePhases/View?PPI=CO1.PPI.33414503&amp;isFromPublicArea=True&amp;isModal=False</t>
  </si>
  <si>
    <t>GLEDY FOLIACO REBOLLEDO</t>
  </si>
  <si>
    <t>DIANA MARGARITA SANCHEZ AVIRAMA</t>
  </si>
  <si>
    <t>CO1.REQ.6608752</t>
  </si>
  <si>
    <t>OPSP-VAD-1252-2024</t>
  </si>
  <si>
    <t>https://community.secop.gov.co/Public/Tendering/ContractNoticePhases/View?PPI=CO1.PPI.33413964&amp;isFromPublicArea=True&amp;isModal=False</t>
  </si>
  <si>
    <t>ESTEFANI GARCIA CABEZAS</t>
  </si>
  <si>
    <t>CO1.REQ.6608725</t>
  </si>
  <si>
    <t>OPSP-VAD-1251-2024</t>
  </si>
  <si>
    <t>https://community.secop.gov.co/Public/Tendering/ContractNoticePhases/View?PPI=CO1.PPI.33412673&amp;isFromPublicArea=True&amp;isModal=False</t>
  </si>
  <si>
    <t>VICTOR PALACIOS COPETE</t>
  </si>
  <si>
    <t>CO1.REQ.6608405</t>
  </si>
  <si>
    <t>OPSP-VAD-1249-2024</t>
  </si>
  <si>
    <t>https://community.secop.gov.co/Public/Tendering/ContractNoticePhases/View?PPI=CO1.PPI.33412810&amp;isFromPublicArea=True&amp;isModal=False</t>
  </si>
  <si>
    <t>JULIO JOSE PEREZ RIQUETT</t>
  </si>
  <si>
    <t>PRESTAR SERVICIOS COMO TUTOR DE FORMACION VIRTUAL PRESENCIAL, PROFESIONAL DE CAMPO, EN VIRTUD A LA ACEPTACION DE PROPUESTA N 005 DE 2024 SUSCRITA ENTRE EL MINISTERIO DE EDUCACION Y UNIMAGDALENA. LA CONTRATISTA SE OBLIGA A 1. LIDERAR EL PROCESO DE ENSEÑANZA Y APRENDIZAJE DEL PROCESO DE FORMACION BAJO ESTRATEGIAS MIXTAS PRESENCIAL Y VIRTUAL EN LOS MEF, A TRAVES DE ACOMPAÑAMIENTO Y TUTORIA AL GRUPO DE DOCENTES ASIGNADOS. 2. DESARROLLAR Y FORTALECER LAS ACCIONES PEDAGOGICAS PROPUESTAS POR EL LIDER DEL PROYECTO PARA LA IMPLEMENTACION DE LA ESTRATEGIA DE FORMACION EN LOS MEF. 3. REALIZAR EL ACOMPAÑAMIENTO Y SEGUIMIENTO DESDE EL COMPONENTE PEDAGOGICO, TECNICO Y ADMINISTRATIVO. 4. ENTREGAR INFORMES DETALLADOS AL LIDER DEL PROYECTO DE LAS ACCIONES DESARROLLADAS EN EL MARCO DEL PROCESO DE FORMACION EN MEF. 5. APOYAR A LOS DOCENTES PARTICIPANTES DE LA FORMACION EN EL DISEÑO CURRICULAR FLEXIBLE COMO PRODUCTO DEL PROCESO DE APRENDIZAJE DE LOS MEF.</t>
  </si>
  <si>
    <t>CO1.REQ.6608080</t>
  </si>
  <si>
    <t>OPSP-VAD-1248-2024</t>
  </si>
  <si>
    <t>https://community.secop.gov.co/Public/Tendering/ContractNoticePhases/View?PPI=CO1.PPI.33407281&amp;isFromPublicArea=True&amp;isModal=False</t>
  </si>
  <si>
    <t>DARLY MARLEY QUINTERO HERRERA</t>
  </si>
  <si>
    <t>PRESTAR SERVICIOS COMO PROFESIONAL DE ACOMPAÑAMIENTO MEF, EN VIRTUD A LA ACEPTACION DE PROPUESTA N 005 DE 2024 SUSCRITA ENTRE EL MINISTERIO DE EDUCACION Y UNIMAGDALENA. EL CONTRATISTA SE OBLIGA A 1. APOYAR EL DESARROLLO DE LA ESTRATEGIA DE ACOMPAÑAMIENTO DE LAS SEDES EDUCATIVAS FOCALIZADAS ASIGNADAS, REALIZAR SEGUIMIENTO A LA EJECUCION DEL PLAN DE TRABAJO Y CRONOGRAMA. 2. ESTRUCTURAR LAS RUTAS Y MECANISMOS QUE SE REQUIERAN PARA LA PUESTA EN MARCHA DEL COMPONENTE DE ACOMPAÑAMIENTO A LAS SEDES EDUCATIVAS FOCALIZADAS ASIGNADAS Y ASISTENCIA TECNICA DESDE LA IMPLEMENTACION DE LOS MODELOS EDUCATIVOS FLEXIBLES. 3. ELABORAR EL DOCUMENTO BITACORA PEDAGOGICA, QUE CONTENGA LA RUTA PEDAGOGICA Y METODOLOGICA ACTIVIDADES DE TRABAJO AUTONOMO, TALLERES SINCRONICOS E INSUMOS PARA SU DESARROLLO PARA ORIENTAR A LOS DOCENTES EN SUS PROCESOS DE REFLEXION SOBRE SU PRACTICA A PARTIR DEL USO Y CONTEXTUALIZACION DE LAS GUIAS DE APRENDIZAJE Y MATERIAL EDUCATIVO DE LOS MEF,</t>
  </si>
  <si>
    <t>CO1.REQ.6606751</t>
  </si>
  <si>
    <t>OPSP-VAD-1247-2024</t>
  </si>
  <si>
    <t>https://community.secop.gov.co/Public/Tendering/ContractNoticePhases/View?PPI=CO1.PPI.33407005&amp;isFromPublicArea=True&amp;isModal=False</t>
  </si>
  <si>
    <t>SANDRA XIMENA INFANTE ROSAS</t>
  </si>
  <si>
    <t>CO1.REQ.6606591</t>
  </si>
  <si>
    <t>OPSP-VAD-1246-2024</t>
  </si>
  <si>
    <t>https://community.secop.gov.co/Public/Tendering/ContractNoticePhases/View?PPI=CO1.PPI.33406234&amp;isFromPublicArea=True&amp;isModal=False</t>
  </si>
  <si>
    <t>BIBIAN MARCELA GALINDEZ VALENZUELA</t>
  </si>
  <si>
    <t>CO1.REQ.6606626</t>
  </si>
  <si>
    <t>OPSP-VAD-1245-2024</t>
  </si>
  <si>
    <t>https://community.secop.gov.co/Public/Tendering/ContractNoticePhases/View?PPI=CO1.PPI.33340988&amp;isFromPublicArea=True&amp;isModal=False</t>
  </si>
  <si>
    <t>OSCAR FERNANDO CASTILLO MOSCARELA</t>
  </si>
  <si>
    <t>RODRIGUEZ CASTAÑO ABOGADOS SAS</t>
  </si>
  <si>
    <t>EMITIR LOS CONCEPTOS Y RESOLVER LAS CONSULTAS JURIDICAS QUE LE SEAN SOLICITADAS POR EL DESPACHO DEL SEÑOR RECTOR Y EL JEFE DE LA OFICINA ASESORA JURIDICA, EN MATERIA ADMINISTRATIVALABORAL, CONTRACTUAL Y EJECUTIVA, CUANDO ESTOS DEBAN SER ENTREGADOS POR ESCRITO, DEBERAN SER RUBRICADOS POR EL CONTRATISTA. 2. HACER SEGUIMIENTO PERMANENTE A LOS PROCESOS QUE CURSAN EN LAS ALTAS CORTES. 3. APOYAR A LA OFICINA ASESORA JURIDICA DESDE LA CAPITAL DE LA REPUBLICA CUANDO SE REQUIERA REALIZAR NOTIFICACIONES PERSONALES EN LAS DIFERENTES ENTIDADES Y DEPENDENCIAS EN LA CAPITAL. 4. ASESORAR A LA OFICINA ASESORA JURIDICA Y EL GRUPO DE CONTRATACION EN LOS PROCESOS SANCIONATORIOS QUE SE INICIAN EN CONTRA DE LOS CONTRATISTAS QUE INCUMPLAN SUS OBLIGACIONES CONTRACTUALES. 5. ASESORAR A LA UNIVERSIDAD DEL MAGDALENA EN LOS PROCESOS DISCIPLINARIOS CUANDO SE LE REQUIERA. 6. REPRESENTAR A LA UNIVERSIDAD EN LAS ACTUACIONES ADMINISTRATIVAS ADELANTADAS EN LA CIUDAD DE BOGOTA.</t>
  </si>
  <si>
    <t>CO1.REQ.6589346</t>
  </si>
  <si>
    <t>OPSP-VAD-1243-2024</t>
  </si>
  <si>
    <t>https://community.secop.gov.co/Public/Tendering/ContractNoticePhases/View?PPI=CO1.PPI.33337145&amp;isFromPublicArea=True&amp;isModal=False</t>
  </si>
  <si>
    <t>MARIA JOSE GRANJA OLIVEROS</t>
  </si>
  <si>
    <t>SERVICIOS COMO PROFESIONAL DE ACOMPAÑAMIENTO MEF, EN VIRTUD A LA ACEPTACION DE PROPUESTA N 005 DE 2024 SUSCRITA ENTRE EL MINISTERIO DE EDUCACION Y UNIMAGDALENA. EL CONTRATISTA SE OBLIGA A 1. APOYAR EL DESARROLLO DE LA ESTRATEGIA DE ACOMPAÑAMIENTO DE LAS SEDES EDUCATIVAS FOCALIZADAS ASIGNADAS, REALIZAR SEGUIMIENTO A LA EJECUCION DEL PLAN DE TRABAJO Y CRONOGRAMA. 2. ESTRUCTURAR LAS RUTAS Y MECANISMOS QUE SE REQUIERAN PARA LA PUESTA EN MARCHA DEL COMPONENTE DE ACOMPAÑAMIENTO A LAS SEDES EDUCATIVAS FOCALIZADAS ASIGNADAS Y ASISTENCIA TECNICA DESDE LA IMPLEMENTACION DE LOS MODELOS EDUCATIVOS FLEXIBLES. 3. ELABORAR EL DOCUMENTO BITACORA PEDAGOGICA, QUE CONTENGA LA RUTA PEDAGOGICA Y METODOLOGICA ACTIVIDADES DE TRABAJO AUTONOMO, TALLERES SINCRONICOS E INSUMOS PARA SU DESARROLLO PARA ORIENTAR A LOS DOCENTES EN SUS PROCESOS DE REFLEXION SOBRE SU PRACTICA A PARTIR DEL USO Y CONTEXTUALIZACION DE LAS GUIAS DE APRENDIZAJE Y MATERIAL EDUCATIVO DE LOS MEF, ASI COMO SOBRE LA DOCUMENTACION</t>
  </si>
  <si>
    <t>CO1.REQ.6588254</t>
  </si>
  <si>
    <t>OPSP-VAD-1235-2024</t>
  </si>
  <si>
    <t>https://community.secop.gov.co/Public/Tendering/ContractNoticePhases/View?PPI=CO1.PPI.33337226&amp;isFromPublicArea=True&amp;isModal=False</t>
  </si>
  <si>
    <t>LUZ MARINA PRIETO MEDINA</t>
  </si>
  <si>
    <t>CO1.REQ.6588542</t>
  </si>
  <si>
    <t>OPSP-VAD-1234-2024</t>
  </si>
  <si>
    <t>https://community.secop.gov.co/Public/Tendering/ContractNoticePhases/View?PPI=CO1.PPI.33336853&amp;isFromPublicArea=True&amp;isModal=False</t>
  </si>
  <si>
    <t>CLAUDIA PATRICIA MILLAN MOLINA</t>
  </si>
  <si>
    <t>CO1.REQ.6588421</t>
  </si>
  <si>
    <t>OPSP-VAD-1233-2024</t>
  </si>
  <si>
    <t>https://community.secop.gov.co/Public/Tendering/ContractNoticePhases/View?PPI=CO1.PPI.33322298&amp;isFromPublicArea=True&amp;isModal=False</t>
  </si>
  <si>
    <t>MARIELLYS ESTHER PERALTA MEDINA</t>
  </si>
  <si>
    <t>CO1.REQ.6585009</t>
  </si>
  <si>
    <t>OPSP-VAD-1232-2024</t>
  </si>
  <si>
    <t>https://community.secop.gov.co/Public/Tendering/ContractNoticePhases/View?PPI=CO1.PPI.33321521&amp;isFromPublicArea=True&amp;isModal=False</t>
  </si>
  <si>
    <t>LILIAN NAYIBE VILLAMIZAR CONDE</t>
  </si>
  <si>
    <t>CO1.REQ.6584362</t>
  </si>
  <si>
    <t>OPSP-VAD-1231-2024</t>
  </si>
  <si>
    <t>https://community.secop.gov.co/Public/Tendering/ContractNoticePhases/View?PPI=CO1.PPI.33320704&amp;isFromPublicArea=True&amp;isModal=False</t>
  </si>
  <si>
    <t>JHON NELSON RIVAS ASPRILLA</t>
  </si>
  <si>
    <t>CO1.REQ.6584621</t>
  </si>
  <si>
    <t>OPSP-VAD-1230-2024</t>
  </si>
  <si>
    <t>https://community.secop.gov.co/Public/Tendering/ContractNoticePhases/View?PPI=CO1.PPI.33314644&amp;isFromPublicArea=True&amp;isModal=False</t>
  </si>
  <si>
    <t>CAROLAY PAOLA TORRES PEREZ</t>
  </si>
  <si>
    <t>CO1.REQ.6582967</t>
  </si>
  <si>
    <t>OPSP-VAD-1229-2024</t>
  </si>
  <si>
    <t>https://community.secop.gov.co/Public/Tendering/ContractNoticePhases/View?PPI=CO1.PPI.33313548&amp;isFromPublicArea=True&amp;isModal=False</t>
  </si>
  <si>
    <t>ORIANNYS MARTINEZ JIMENEZ</t>
  </si>
  <si>
    <t>CO1.REQ.6582480</t>
  </si>
  <si>
    <t>OPSP-VAD-1228-2024</t>
  </si>
  <si>
    <t>https://community.secop.gov.co/Public/Tendering/ContractNoticePhases/View?PPI=CO1.PPI.33312582&amp;isFromPublicArea=True&amp;isModal=False</t>
  </si>
  <si>
    <t>ELIANA VICTORIA PALOMO URANGO</t>
  </si>
  <si>
    <t>CO1.REQ.6582728</t>
  </si>
  <si>
    <t>OPSP-VAD-1227-2024</t>
  </si>
  <si>
    <t>https://community.secop.gov.co/Public/Tendering/ContractNoticePhases/View?PPI=CO1.PPI.33312221&amp;isFromPublicArea=True&amp;isModal=False</t>
  </si>
  <si>
    <t>LOAIZA MENESES EDITH CONSTANZA</t>
  </si>
  <si>
    <t>SERVICIOS COMO TUTOR DE FORMACION VIRTUAL PRESENCIAL, PROFESIONAL DE CAMPO, EN VIRTUD A LA ACEPTACION DE PROPUESTA N 005 DE 2024 SUSCRITA ENTRE EL MINISTERIO DE EDUCACION Y UNIMAGDALENA. LA CONTRATISTA SE OBLIGA A 1. LIDERAR EL PROCESO DE ENSEÑANZA Y APRENDIZAJE DEL PROCESO DE FORMACION BAJO ESTRATEGIAS MIXTAS PRESENCIAL Y VIRTUAL EN LOS MEF, A TRAVES DE ACOMPAÑAMIENTO Y TUTORIA AL GRUPO DE DOCENTES ASIGNADOS. 2. DESARROLLAR Y FORTALECER LAS ACCIONES PEDAGOGICAS PROPUESTAS POR EL LIDER DEL PROYECTO PARA LA IMPLEMENTACION DE LA ESTRATEGIA DE FORMACION EN LOS MEF. 3. REALIZAR EL ACOMPAÑAMIENTO Y SEGUIMIENTO DESDE EL COMPONENTE PEDAGOGICO, TECNICO Y ADMINISTRATIVO. 4. ENTREGAR INFORMES DETALLADOS AL LIDER DEL PROYECTO DE LAS ACCIONES DESARROLLADAS EN EL MARCO DEL PROCESO DE FORMACION EN MEF</t>
  </si>
  <si>
    <t>CO1.REQ.6582531</t>
  </si>
  <si>
    <t>OPSP-VAD-1226-2024</t>
  </si>
  <si>
    <t>https://community.secop.gov.co/Public/Tendering/ContractNoticePhases/View?PPI=CO1.PPI.33088692&amp;isFromPublicArea=True&amp;isModal=False </t>
  </si>
  <si>
    <t>Jeison Enrique Gutierrez Pretel</t>
  </si>
  <si>
    <t>SERVICIOS PROFESIONALES INDEPENDIENTES EN EL DESARROLLO DE UN TALLER SOBRE MERCADO VERDE, DIRIGIDO A LAS COMUNIDADES CON EL FIN DE TRASMITIR ELEMENTOS TEBRICOS, PRACTICOS Y METODOLBGICOS EN CONCEPTOS QUE ESTAN ENMARCADOS EN UN CONTEXTO DE SOSTENIBILIDAD, BIENES Y SERVICIOS AMBIENTALES QUE PERMITA GENERAR HERRAMIENTAS AL CONSUMIDOR DE OBSERVAR LAS DIFERENTES RELACIONES EN ASPECTOS COMO LA BIODIVERSIDAD, PRODUCTIVIDAD, CONSERVACIBN DE LOS RECURSOS NATURALES, EL USO EFICIENTE DE LOS MISMOS Y LA CADENA PRODUCTIVA, EN EL MARCO DE LA EJECUCIBN DE LA ACTIVIDAD 2.3 PROPUESTA EN EL OBJETIVO 2 DEL PROYECTO BPIN 2021000100084, DENOMINADO FORTALECIMIENTO DE LAS CAPACIDADES INSTITUCIONALES PARA LA INVESTIGACIDN DEL CULTIVO Y REPRODUCCION INDUCIDA DE LA LISA MUGIL INCILIS COMO UNA ALTERNATIVA PARA SU CONSERVATION EN EL CARIBE COLOMBIANO. ACTIVIDADES 1 REALIZAR UN CURSO TEBRICOPRACTICO DIRIGIDO A LA COMUNIDAD LOCAL CON UNA INTENSIDAD DE DIECISHIS 16 HORAS</t>
  </si>
  <si>
    <t>CO1.REQ.6532615</t>
  </si>
  <si>
    <t>OPSP-VAD-1142-2024</t>
  </si>
  <si>
    <t>https://community.secop.gov.co/Public/Tendering/ContractNoticePhases/View?PPI=CO1.PPI.33088452&amp;isFromPublicArea=True&amp;isModal=False</t>
  </si>
  <si>
    <t>KATRINA LUZ MEDINA LAMBRAÑO</t>
  </si>
  <si>
    <t>SERVICIOS PROFESIONALES INDEPENDIENTES EN EL DESARROLLO DE UN TALLER SOBRE ACUICULTURA MARINA DIRIGIDO A COMUNIDADES CON EL FIN DE FUNDAMENTAR A LOS PARTICIPANTES EN CONOCIMIENTOS TE6RICOSPRCTICOS BASICOS PROPIOS DE LA PRODUCCIBN ACUICOLA MARINA, CONSIDERANDO LA IMPORTANCIA DE LA FORMACION EN PISCICULTURA DE ESPECIES MARINAS EN LA FORMACION DE LOS ACTORES DEL SECTOR EN EL MARCO DE LA EJECUCION DE LA ACTIVIDAD 2.3 PROPUESTA EN EL OBJETIVO 2 DEL PROYECTO BPIN 2021000100084 DENOMINADO FORTALECIMIENTO DE LAS CAPACIDADES INSTITUCIONALES PARA LA INVESTIGACION DEL CULTIVO Y REPRODUCCION INDUCIDA DE LA LISA MUGIL INCILIS COMO UNA ALTERNATIVA PARA SU CONSERVATION EN EL CARIBE COLOMBIANO DESARROLLANDO LAS SIGUIENTES ACTIVIDADES 1 REALIZAR UN CURSO TEBRICOPRACTICO DIRIGIDO A LA COMUNIDAD LOCAL CON UNA INTENSIDAD DE DIECIOCHO 18 HORAS EN EL HORARIO COMPRENDIDO ENTRE 800 AM A 1200 M Y 200 A 600 PM INCLUYENDO DOS REFRIGERIOS PARA LOS ASISTENTES</t>
  </si>
  <si>
    <t>CO1.REQ.6588786</t>
  </si>
  <si>
    <t>OPSP-VAD-1141-2024</t>
  </si>
  <si>
    <t>https://community.secop.gov.co/Public/Tendering/ContractNoticePhases/View?PPI=CO1.PPI.32423748&amp;isFromPublicArea=True&amp;isModal=False</t>
  </si>
  <si>
    <t>LUCELIS BEATRIZ POVEA RAMIREZ</t>
  </si>
  <si>
    <t>SERVICIOS COMO TUTOR DE FORMACION VIRTUAL PROFESIONAL DE CAMPO, EN VIRTUD A LA ACEPTACION DE PROPUESTA N 005 DE 2024 SUSCRITA ENTRE EL MINISTERIO DE EDUCACION Y UNIMAGDALENA. LA CONTRATISTA SE OBLIGA A 1. LIDERAR EL PROCESO DE ENSEÑANZA Y APRENDIZAJE DEL PROCESO DE FORMACION BAJO ESTRATEGIAS MIXTAS PRESENCIAL Y VIRTUAL EN LOS MEF, A TRAVES DE ACOMPAÑAMIENTO Y TUTORIA AL GRUPO DE DOCENTES ASIGNADOS. 2. DESARROLLAR Y FORTALECER LAS ACCIONES PEDAGOGICAS PROPUESTAS POR EL LIDER DEL PROYECTO PARA LA IMPLEMENTACION DE LA ESTRATEGIA DE FORMACION EN LOS MEF. 3. REALIZAR EL ACOMPAÑAMIENTO Y SEGUIMIENTO DESDE EL COMPONENTE PEDAGOGICO, TECNICO Y ADMINISTRATIVO. 4. ENTREGAR INFORMES DETALLADOS AL LIDER DEL PROYECTO DE LAS ACCIONES DESARROLLADAS EN EL MARCO DEL PROCESO DE FORMACION EN MEF. 5. APOYAR A LOS DOCENTES PARTICIPANTES DE LA FORMACION EN EL DISEÑO CURRICULAR FLEXIBLE COMO PRODUCTO DEL PROCESO DE APRENDIZAJE DE LOS MEF.</t>
  </si>
  <si>
    <t>CO1.REQ.6379975</t>
  </si>
  <si>
    <t>OPSP-VAD-0823-2024</t>
  </si>
  <si>
    <t>https://community.secop.gov.co/Public/Tendering/ContractNoticePhases/View?PPI=CO1.PPI.32423289&amp;isFromPublicArea=True&amp;isModal=False</t>
  </si>
  <si>
    <t>JUAN CAMILO ALARCON LEDESMA</t>
  </si>
  <si>
    <t>CO1.REQ.6380273</t>
  </si>
  <si>
    <t>OPSP-VAD-0822-2024</t>
  </si>
  <si>
    <t>https://community.secop.gov.co/Public/Tendering/ContractNoticePhases/View?PPI=CO1.PPI.32422893&amp;isFromPublicArea=True&amp;isModal=False</t>
  </si>
  <si>
    <t>ADRIANA CORDOBA BERRIO</t>
  </si>
  <si>
    <t>CO1.REQ.6380171</t>
  </si>
  <si>
    <t>OPSP-VAD-0821-2024</t>
  </si>
  <si>
    <t>https://community.secop.gov.co/Public/Tendering/ContractNoticePhases/View?PPI=CO1.PPI.32412527&amp;isFromPublicArea=True&amp;isModal=False</t>
  </si>
  <si>
    <t>JULIETH PAOLA SPOSITO FLOREZ</t>
  </si>
  <si>
    <t>CO1.REQ.6378398</t>
  </si>
  <si>
    <t>OPSP-VAD-0820-2024</t>
  </si>
  <si>
    <t>https://community.secop.gov.co/Public/Tendering/ContractNoticePhases/View?PPI=CO1.PPI.32412303&amp;isFromPublicArea=True&amp;isModal=False</t>
  </si>
  <si>
    <t>DANIEL  ARNULFO BALLESTAS LOPEZ</t>
  </si>
  <si>
    <t>CO1.REQ.6378352</t>
  </si>
  <si>
    <t>OPSP-VAD-0819-2024</t>
  </si>
  <si>
    <t>https://community.secop.gov.co/Public/Tendering/ContractNoticePhases/View?PPI=CO1.PPI.32411410&amp;isFromPublicArea=True&amp;isModal=False</t>
  </si>
  <si>
    <t>LUIS ALBERTO ENAMORADO CORONADO</t>
  </si>
  <si>
    <t>CO1.REQ.6378216</t>
  </si>
  <si>
    <t>OPSP-VAD-0818-2024</t>
  </si>
  <si>
    <t>https://community.secop.gov.co/Public/Tendering/ContractNoticePhases/View?PPI=CO1.PPI.32410930&amp;isFromPublicArea=True&amp;isModal=False</t>
  </si>
  <si>
    <t>NEYDY NATALI ALZATE VELASQUEZ</t>
  </si>
  <si>
    <t>CO1.REQ.6377489</t>
  </si>
  <si>
    <t>OPSP-VAD-0817-2024</t>
  </si>
  <si>
    <t>https://community.secop.gov.co/Public/Tendering/ContractNoticePhases/View?PPI=CO1.PPI.32409915&amp;isFromPublicArea=True&amp;isModal=False</t>
  </si>
  <si>
    <t>MONSALVE CORREA JESSICA</t>
  </si>
  <si>
    <t>CO1.REQ.6377674</t>
  </si>
  <si>
    <t>OPSP-VAD-0816-2024</t>
  </si>
  <si>
    <t>https://community.secop.gov.co/Public/Tendering/ContractNoticePhases/View?PPI=CO1.PPI.32087890&amp;isFromPublicArea=True&amp;isModal=False</t>
  </si>
  <si>
    <t>JEAN CARLOS ANGARITA MANTILLA</t>
  </si>
  <si>
    <t>SERVICIOS COMO PROFESIONAL DE SISTEMATIZACION DE LA INFORMACION, EN VIRTUD A LA ACEPTACION DE PROPUESTA N 005 DE 2024 SUSCRITA ENTRE EL MINISTERIO DE EDUCACION Y UNIMAGDALENA. EL CONTRATISTA SE OBLIGA A 1. ASESORAR EN PROCEDIMIENTOS DE TRABAJO Y SISTEMAS DE PROCESAMIENTO DE INFORMACION. 2. HACER MANTENIMIENTO FISICO DE LOS RECURSOS INFORMATICOS Y SOPORTAR EL SERVICIO CORPORATIVO DE INTERNET, INTRANET, CORREO ELECTRONICO Y OTROS. 3. ELABORAR LOS PLANES DE SISTEMAS DE LA INFORMACION QUE SE PREVE SISTEMATIZAR Y HACER SEGUIMIENTO AL CUMPLIMIENTO DE ESTOS. 4. CONSOLIDAR LA INFORMACION DE ACUERDO CON INDICACIONES SUMINISTRADAS POR EL LIDER DEL PROYECTO. 5. PRESENTAR INFORMES DE LAS ACCIONES DESARROLLADAS EN EL MARCO DE LA EJECUCION DEL PROCESO DE FORMACION. 6. ASESORAR EN PROCEDIMIENTOS DE TRABAJO Y SISTEMAS DE PROCESAMIENTO DE INFORMACION. 7. LIDERAR LA CONSTRUCCION DEL DOCUMENTO PROTOCOLO DE VISITAS A LAS SEDES EDUCATIVAS Y FORMATO PARA LA RECOLECCION DE LA INFORMACION</t>
  </si>
  <si>
    <t>CO1.REQ.6306033</t>
  </si>
  <si>
    <t>OPSP-VAD-0802-2024</t>
  </si>
  <si>
    <t>https://community.secop.gov.co/Public/Tendering/ContractNoticePhases/View?PPI=CO1.PPI.31824985&amp;isFromPublicArea=True&amp;isModal=False</t>
  </si>
  <si>
    <t>SANDRA FONSECA SOLER</t>
  </si>
  <si>
    <t>SERVICIOS COMO PROFESIONAL DE ACOMPANAMIENTO MEF, EN VIRTUD A LA ACEPTACION DE PROPUESTA N 005 DE 2024 SUSCRITA ENTRE EL MINISTERIO DE EDUCACIDN Y UNIMAGDALENA. LA CONTRATISTA SE OBLIGA A 1. APOYAR EL DESARROLLO DE LA ESTRATEGIA DE ACOMPANAMIENTO DE LAS SEDES EDUCATIVAS FOCALIZADAS ASIGNADAS, REALIZAR SEGUIMIENTO A LA EJECUCION DEL PLAN DE TRABAJO Y CRONOGRAMA. 2. ESTRUCTURAR LAS RUTAS Y MECANISMOS QUE SE REQUIERAN PARA LA PUESTA EN MARCHA DEL COMPONENTE DE ACOMPANAMIENTO A LAS SEDES EDUCATIVAS FOCALIZADAS ASIGNADAS Y ASISTENCIA TECNICA DESDE LA IMPLEMENTACIDN DE LOS MODELOS EDUCATIVOS FLEXIBLES. 3. ELABORAR EL DOCUMENTO BITACORA PEDAGOGICA, QUE CONTENGA LA RUTA PEDAGOGICA Y METODOLOGICA ACTIVIDADES DE TRABAJO AUTONOMO, TALLERES SINCRONICOS E INSUMOS PARA SU DESARROLLO PARA ORIENTAR A LOS DOCENTES EN SUS PROCESOS DE REFLEXION SOBRE SU PRACTICA A PARTIR DEL USO Y CONTEXTUALIZACION DE LAS GULAS DE APRENDIZAJE Y MATERIAL EDUCATIVE DE LOS MEF</t>
  </si>
  <si>
    <t>CO1.REQ.6247173</t>
  </si>
  <si>
    <t>OPSP-VAD-0800-2024</t>
  </si>
  <si>
    <t>https://community.secop.gov.co/Public/Tendering/ContractNoticePhases/View?PPI=CO1.PPI.31825415&amp;isFromPublicArea=True&amp;isModal=False</t>
  </si>
  <si>
    <t>SANDRA IVON MENA CALDERON</t>
  </si>
  <si>
    <t>SERVICIOS COMO PROFESIONAL DE ACOMPAÑAMIENTO MEF, EN VIRTUD A LA ACEPTACION DE PROPUESTA N 005 DE 2024 SUSCRITA ENTRE EL MINISTERIO DE EDUCACION Y UNIMAGDALENA. LA CONTRATISTA SE OBLIGA A 1. APOYAR EL DESARROLLO DE LA ESTRATEGIA DE ACOMPAÑAMIENTO DE LAS SEDES EDUCATIVAS FOCALIZADAS ASIGNADAS, REALIZAR SEGUIMIENTO A LA EJECUCION DEL PLAN DE TRABAJO Y CRONOGRAMA. 2. ESTRUCTURAR LAS RUTAS Y MECANISMOS QUE SE REQUIERAN PARA LA PUESTA EN MARCHA DEL COMPONENTE DE ACOMPAÑAMIENTO A LAS SEDES EDUCATIVAS FOCALIZADAS ASIGNADAS Y ASISTENCIA TECNICA DESDE LA IMPLEMENTACION DE LOS MODELOS EDUCATIVOS FLEXIBLES. 3. ELABORAR EL DOCUMENTO BITACORA PEDAGOGICA, QUE CONTENGA LA RUTA PEDAGOGICA Y METODOLOGICA ACTIVIDADES DE TRABAJO AUTONOMO, TALLERES SINCRONICOS E INSUMOS PARA SU DESARROLLO PARA ORIENTAR A LOS DOCENTES EN SUS PROCESOS DE REFLEXION SOBRE SU PRACTICA A PARTIR DEL USO Y CONTEXTUALIZACION DE LAS GUIAS DE APRENDIZAJE Y MATERIAL EDUCATIVO DE LOS MEF</t>
  </si>
  <si>
    <t>CO1.REQ.6247066</t>
  </si>
  <si>
    <t>OPSP-VAD-0799-2024</t>
  </si>
  <si>
    <t>https://community.secop.gov.co/Public/Tendering/ContractNoticePhases/View?PPI=CO1.PPI.31824419&amp;isFromPublicArea=True&amp;isModal=False</t>
  </si>
  <si>
    <t>LUIS ALEJANDRO RAMIREZ CASTILLO</t>
  </si>
  <si>
    <t>SERVICIOS COMO PROFESIONAL DE ACOMPAÑAMIENTO MEF, EN VIRTUD A LA ACEPTACIDN DE PROPUESTA N 005 DE 2024 SUSCRITA ENTRE EL MINISTERIO DE EDUCACIDN Y UNIMAGDALENA. EL CONTRATISTA SE OBLIGA A 1. APOYAR EL DESARROLLO DE LA ESTRATEGIA DE ACOMPAHAMIENTO DE LAS SEDES EDUCATIVAS FOCALIZADAS ASIGNADAS, REALIZAR SEGUIMIENTO A LA EJECUCIDN DEL PLAN DE TRABAJO Y CRONOGRAMA. 2. ESTRUCTURAR LAS RUTAS Y MECANISMOS QUE SE REQUIERAN PARA LA PUESTA EN MARCHA DEL COMPONENTE DE ACOMPAÑAMIENTO A LAS SEDES EDUCATIVAS FOCALIZADAS ASIGNADAS Y ASISTENCIA TECNICA DESDE LA IMPLEMENTACIDN DE LOS MODELOS EDUCATIVOS FLEXIBLES. 3. ELABORAR EL DOCUMENTO BITACORA PEDAGDGICA, QUE CONTENGA LA RUTA PEDAGDGICA Y METODOLDGICA ACTIVIDADES DE TRABAJO AUTDNOMO, TALLERES SINCRDNICOS E INSUMOS PARA SU DESARROLLO PARA ORIENTAR A LOS DOCENTES EN SUS PROCESOS DE REFLEXION SOBRE SU PRDCTICA A PARTIR DEL USO Y CONTEXTUALIZACIDN DE LAS GULAS DE APRENDIZAJE Y MATERIAL EDUCATIVE DE LOS MEF</t>
  </si>
  <si>
    <t>CO1.REQ.6246935</t>
  </si>
  <si>
    <t>OPSP-VAD-0798-2024</t>
  </si>
  <si>
    <t>https://community.secop.gov.co/Public/Tendering/ContractNoticePhases/View?PPI=CO1.PPI.31823947&amp;isFromPublicArea=True&amp;isModal=False</t>
  </si>
  <si>
    <t>GERMAN RODRIGO MUÑOZ CELEITA</t>
  </si>
  <si>
    <t>CO1.REQ.6246788</t>
  </si>
  <si>
    <t>OPSP-VAD-0797-2024</t>
  </si>
  <si>
    <t>https://community.secop.gov.co/Public/Tendering/ContractNoticePhases/View?PPI=CO1.PPI.31823535&amp;isFromPublicArea=True&amp;isModal=False</t>
  </si>
  <si>
    <t>SANDRA LILIANA HENAO ALARCON</t>
  </si>
  <si>
    <t>SERVICIOS COMO PROFESIONAL DE CAMPO, EN VIRTUD A LA ACEPTACION DE PROPUESTA N 005 DE 2024 SUSCRITA ENTRE EL MINISTERIO DE EDUCACIBN Y UNIMAGDALENA, LA CONTRATISTA SE OBLIGA A 1. LIDERAR EL PROCESO DE ENSEHANZA Y APRENDIZAJE DEL PROCESO DE FORMACIBN BAJO ESTRATEGIAS MIXTAS PRESENCIAL Y VIRTUAL EN LOS MEF, A TRAVES DE ACOMPAHAMIENTO Y TUTORIA AL GRUPO DE DOCENTES ASIGNADOS. 2. DESARROLLAR Y FORTALECER LAS ACCIONES PEDAGBGICAS PROPUESTAS POR EL LIDER DEL PROYECTO PARA LA IMPLEMENTACIBN DE LA ESTRATEGIA DE FORMACIBN EN LOS MEF. 3. REALIZAR EL ACOMPAHAMIENTO Y SEGUIMIENTO DESDE EL COMPONENTE PEDAGBGICO, TECNICO Y ADMINISTRATIVE. 4. ENTREGAR INFORMES DETALLADOS AL LIDER DEL PROYECTO DE LAS ACCIONES DESARROLLADAS EN EL MARCO DEL PROCESO DE FORMACIBN EN MEF. 5. APOYAR A LOS DOCENTES PARTICIPANTES DE LA FORMACIBN EN EL DISEHO CURRICULAR FLEXIBLE COMO PRODUCTO DEL PROCESO DE APRENDIZAJE DE LOS MEF.</t>
  </si>
  <si>
    <t>CO1.REQ.6246499</t>
  </si>
  <si>
    <t>OPSP-VAD-0796-2024</t>
  </si>
  <si>
    <t>https://community.secop.gov.co/Public/Tendering/ContractNoticePhases/View?PPI=CO1.PPI.31822706&amp;isFromPublicArea=True&amp;isModal=False</t>
  </si>
  <si>
    <t>MAYERLIS ORTEGA OLIVEROS</t>
  </si>
  <si>
    <t>SERVICIOS COMO PROFESIONAL DE ACOMPANAMIENTO MEF, EN VIRTUD A LA ACEPTACION DE PROPUESTA N 005 DE 2024 SUSCRITA ENTRE EL MINISTERIO DE EDUCACIDN Y UNIMAGDALENA. EN VIRTUD DE LA PRESENTE ORDEN EL CONTRATISTA SE OBLIGA A 1. APOYAR EL DESARROLLO DE LA ESTRATEGIA DE ACOMPANAMIENTO DE LAS SEDES EDUCATIVAS FOCALIZADAS ASIGNADAS, REALIZAR SEGUIMIENTO A LA EJECUCIBN DEL PLAN DE TRABAJO Y CRONOGRAMA. 2. ESTRUCTURAR LAS RUTAS Y MECANISMOS QUE SE REQUIERAN PARA LA PUESTA EN MARCHA DEL COMPONENTE DE ACOMPANAMIENTO A LAS SEDES EDUCATIVAS FOCALIZADAS ASIGNADAS Y ASISTENCIA TECNICA DESDE LA IMPLEMENTACION DE LOS MODELOS EDUCATIVOS FLEXIBLES. 3. ELABORAR EL DOCUMENTO BITACORA PEDAGOGICA, QUE CONTENGA LA RUTA PEDAGOGICA Y METODOLBGICA ACTIVIDADES DE TRABAJO AUTBNOMO, TALLERES SINCRBNICOS E INSUMOS PARA SU DESARROLLO PARA ORIENTAR A LOS DOCENTES EN SUS PROCESOS DE REFLEXION SOBRE SU PRACTICA A PARTIR DEL USO Y CONTEXTUALIZACIBN DE LAS GUIAS DE APRENDIZAJE Y MATERIAL EDUCATIVO DE LOS MEF</t>
  </si>
  <si>
    <t>CO1.REQ.6246718</t>
  </si>
  <si>
    <t>OPSP-VAD-0795-2024</t>
  </si>
  <si>
    <t>https://community.secop.gov.co/Public/Tendering/ContractNoticePhases/View?PPI=CO1.PPI.31821577&amp;isFromPublicArea=True&amp;isModal=False</t>
  </si>
  <si>
    <t>JIM PAUL SMITH BAUTISTA</t>
  </si>
  <si>
    <t>SERVICIOS COMO PROFESIONAL DE ACOMPAÑAMIENTO MEF, EN VIRTUD A LA ACEPTACION DE PROPUESTA N 005 DE 2024 SUSCRITA ENTRE EL MINISTERIO DE EDUCACION Y UNIMAGDALENA. EN VIRTUD DE LA PRESENTE ORDEN EL CONTRATISTA SE OBLIGA A 1. APOYAR EL DESARROLLO DE LA ESTRATEGIA DE ACOMPANAMIENTO DE LAS SEDES EDUCATIVAS FOCALIZADAS ASIGNADAS, REALIZAR SEGUIMIENTO A LA EJECUCIBN DEL PLAN DE TRABAJO Y CRONOGRAMA. 2. ESTRUCTURAR LAS RUTAS Y MECANISMOS QUE SE REQUIERAN PARA LA PUESTA EN MARCHA DEL COMPONENTE DE ACOMPANAMIENTO A LAS SEDES EDUCATIVAS FOCALIZADAS ASIGNADAS Y ASISTENCIA TECNICA DESDE LA IMPLEMENTACION DE LOS MODELOS EDUCATIVOS FLEXIBLES. 3. ELABORAR EL DOCUMENTO BITACORA PEDAGOGICA, QUE CONTENGA LA RUTA PEDAGOGICA Y METODOLBGICA ACTIVIDADES DE TRABAJO AUTBNOMO, TALLERES SINCRBNICOS E INSUMOS PARA SU DESARROLLO PARA ORIENTAR A LOS DOCENTES EN SUS PROCESOS DE REFLEXION SOBRE SU PRACTICA A PARTIR DEL USO Y CONTEXTUALIZACION DE LAS GUIAS DE APRENDIZAJE Y MATERIAL EDUCATIVO DE LOS MEF,</t>
  </si>
  <si>
    <t>CO1.REQ.6246311</t>
  </si>
  <si>
    <t>OPSP-VAD-0794-2024</t>
  </si>
  <si>
    <t>https://community.secop.gov.co/Public/Tendering/ContractNoticePhases/View?PPI=CO1.PPI.31820554&amp;isFromPublicArea=True&amp;isModal=False</t>
  </si>
  <si>
    <t>HERNANDEZ SERNA NORELIA</t>
  </si>
  <si>
    <t>SERVICIOS COMO PROFESIONAL DE ACOMPAÑAMIENTO MEF, EN VIRTUD A LA ACEPTACION DE PROPUESTA N 005 DE 2024 SUSCRITA ENTRE EL MINISTERIO DE EDUCACION Y UNIMAGDALENA. EN VIRTUD DE LA PRESENTE ORDEN LA CONTRATISTA SE OBLIGA A 1. APOYAR EL DESARROLLO DE LA ESTRATEGIA DE ACOMPAHAMIENTO DE LAS SEDES EDUCATIVAS FOCALIZADAS ASIGNADAS, REALIZAR SEGUIMIENTO A LA EJECUCIBN DEL PLAN DE TRABAJO Y CRONOGRAMA. 2. ESTRUCTURAR LAS RUTAS Y MECANISMOS QUE SE REQUIERAN PARA LA PUESTA EN MARCHA DEL COMPONENTE DE ACOMPAHAMIENTO A LAS SEDES EDUCATIVAS FOCALIZADAS ASIGNADAS Y ASISTENCIA TECNICA DESDE LA IMPLEMENTACION DE LOS MODELOS EDUCATIVOS FLEXIBLES. 3. ELABORAR EL DOCUMENTO BITACORA PEDAGOGICA, QUE CONTENGA LA RUTA PEDAGOGICA Y METODOLOGICA ACTIVIDADES DE TRABAJO AUTONOMO, TALLERES SINCRONICOS E INSUMOS PARA SU DESARROLLO PARA ORIENTAR A LOS DOCENTES EN SUS PROCESOS DE REFLEXION SOBRE SU PRACTICA A PARTIR DEL USO Y CONTEXTUALIZACIBN DE LAS GULAS DE APRENDIZAJE</t>
  </si>
  <si>
    <t>CO1.REQ.6246103</t>
  </si>
  <si>
    <t>OPSP-VAD-0793-2024</t>
  </si>
  <si>
    <t>https://community.secop.gov.co/Public/Tendering/ContractNoticePhases/View?PPI=CO1.PPI.31718923&amp;isFromPublicArea=True&amp;isModal=False</t>
  </si>
  <si>
    <t>ADRIANA MARIA MONTES PALACIO</t>
  </si>
  <si>
    <t>SERVICIOS COMO PROFESIONAL PEDAGOGICA, EN VIRTUD A LA ACEPTACION DE PROPUESTA N 005 DE 2024 SUSCRITA ENTRE EL MINISTERIO DE EDUCACION Y UNIMAGDALENA. EN VIRTUD DE LA PRESENTE ORDEN LA CONTRATISTA SE OBLIGA A 1 ASISTIR CON LA ORIENTACION DEL COORDINADOR A LOS ESPACIOS DE FORMACION E INFORMACION QUE SE REQUIERAN EN EL MARCO DEL PROYECTO. 2 APROPIAR LOS REFERENTES PEDAGOGICOS, DIDACTICOS Y CURRICULARES DE LOS MODELOS EDUCATIVOS FLEXIBLES. 3 ACOMPAÑAR AL EQUIPO DE TRABAJO BASE EN LO PEDAGOGICO, DIDACTICO Y CURRICULAR PARA EL DESARROLLO DE LOS COMPONENTES DE FORMACION HIBRIDA PRESENCIAL Y VIRTUAL Y ACOMPAÑAMIENTO A LAS SEDES EDUCATIVAS FOCALIZADAS. 4 PARTICIPAR CON LA ORIENTACION DEL COORDINADOR EN LOS PROCESOS DE FORTALECIMIENTO DE CAPACIDADES DE LAS SECRETARIAS DE EDUCACION. 5 ELABORAR LOS PRODUCTOS Y DOCUMENTOS SOLICITADOS POR LA COORDINACION, DESDE LA ESPECIFICIDAD DEL PROCESO DE FORMACION Y ACOMPAÑAMIENTO.</t>
  </si>
  <si>
    <t>CO1.REQ.6222436</t>
  </si>
  <si>
    <t>OPSP-VAD-0787-2024</t>
  </si>
  <si>
    <t>https://community.secop.gov.co/Public/Tendering/ContractNoticePhases/View?PPI=CO1.PPI.31693214&amp;isFromPublicArea=True&amp;isModal=False</t>
  </si>
  <si>
    <t>SERVICIOS PROFESIONALES COMO AUXILIAR ADMINISTRATIVO Y FINANCIERO, EN VIRTUD A LA ACEPTACION DE PROPUESTA N 005 DE 2024 SUSCRITA ENTRE EL MINISTERIO DE EDUCACION Y UNIMAGDALENA. EN VIRTUD DE LA PRESENTE ORDEN LA CONTRATISTA SE OBLIGA A 1 APOYAR Y ORIENTAR LOS PROCESOS DE CONTRATACION DEL PERSONAL REQUERIDO PARA LA EJECUCION DE LA ESTRATEGIA. 2 APOYAR Y ORIENTAR LOS PROCESOS DE REGISTRO DE LOS DOCENTES A FORMAR Y CONSOLIDACION DE BASES DE DATOS Y LOS PROTOCOLOS DE VISITAS A LAS SEDES EDUCATIVAS, 3 HACER SEGUIMIENTO A CUMPLIMIENTO DE LAS OBLIGACIONES CONTRACTUALES DEL PERSONAL QUE APOYA LA ESTRATEGIA. 4 VERIFICAR Y CONSOLIDAR LA INFORMACION SOPORTE PARA LOS DESEMBOLSOS. 5 LLEVAR A CABO LA CONTABILIDAD DE LOS RECURSOS ASIGNADOS PARA EL DESARROLLO DE LA ESTRATEGIA DE FORMACION. 6 REALIZAR INFORME CON EL CONSOLIDADO DE COMPRAS DE LOS ELEMENTOS DETALLANDO LAS CARACTERISTICAS Y CANTIDADES, ASI MISMO SU EMBALAJE CON EVIDENCIA FOTOGRAFICA.</t>
  </si>
  <si>
    <t>CO1.REQ.6215938</t>
  </si>
  <si>
    <t>OPSP-VAD-0786-2024</t>
  </si>
  <si>
    <t>https://community.secop.gov.co/Public/Tendering/ContractNoticePhases/View?PPI=CO1.PPI.31667822&amp;isFromPublicArea=True&amp;isModal=False</t>
  </si>
  <si>
    <t>SERVICIOS PROFESIONALES COMO LIDER DEL PROCESO DE FORMACION Y ACOMPAFIAMIENTO, EN VIRTUD A LA ACEPTACIBN DE PROPUESTA N 005 DE 2024 SUSCRITA ENTRE EL MINISTERIO DE EDUCACIBN Y UNIMAGDALENA. EN VIRTUD DE LA PRESENTE ORDEN LA CONTRATISTA SE OBLIGA A 1 COORDINAR EL DESARROLLO DE LA ESTRATEGIA DE FORMACION Y ACOMPAÑAMIENTO Y HACER SEGUIMIENTO A LA EJECUCION DEL PLAN DE TRABAJO Y CRONOGRAMA SEGUN LAS FASES DE CONVOCATORIA Y ALISTAMIENTO Y DESARROLLO. 2 ACTUAR COMO ENLACE ENTRE EL MEN Y LA IES SELECCIONADA. 3 CONSOLIDAR, REVISAR Y PRESENTAR LOS INFORMES TECNICOS, ADMINISTRATIVOS Y FINANCIEROS REQUERIDOS POR PARTE DEL MINISTERIO DE EDUCACION NATIONAL. 4 GESTIONAR Y DOCUMENTAR LAS ACCIONES DESARROLLADAS EN EL MARCO DE LA EJECUCION DE LA ESTRATEGIA MIXTA DE FORMACION Y SEGUIMIENTO E INFORMAR OPORTUNAMENTE AL MEN SOBRE LAS SITUACIONES QUE ALTEREN LA EJECUCION DE LA ESTRATEGIA.</t>
  </si>
  <si>
    <t>CO1.REQ.6210085</t>
  </si>
  <si>
    <t>OPSP-VAD-0785-2024</t>
  </si>
  <si>
    <t>https://community.secop.gov.co/Public/Tendering/ContractNoticePhases/View?PPI=CO1.PPI.31142701&amp;isFromPublicArea=True&amp;isModal=False</t>
  </si>
  <si>
    <t>RONALD RAFAEL ROJAS DUICA</t>
  </si>
  <si>
    <t>FITCH RATINGS COLOMBIA S.A SOCIEDAD CALIFICADORA DE VALORES</t>
  </si>
  <si>
    <t>PRESTACION DE SERVICIOS PROFESIONALES DE CALIFICACION DE CAPACIDAD DE PAGO DE LARGO PLAZO DENOMINADA TECNICAMENTE CALIFICACION NACIONAL DE LARGO PLAZO PARA CON SUS PASIVOS FINANCIEROS</t>
  </si>
  <si>
    <t>CO1.REQ.6091632</t>
  </si>
  <si>
    <t>OPSP-VAD-0740-2024</t>
  </si>
  <si>
    <t>https://community.secop.gov.co/Public/Tendering/ContractNoticePhases/View?PPI=CO1.PPI.30994547&amp;isFromPublicArea=True&amp;isModal=False</t>
  </si>
  <si>
    <t>DANNY DANIEL LOPEZ PATIÑO</t>
  </si>
  <si>
    <t>SERVICIOS PROFESIONALES COMO COINVESTIGADOR DE LAS ACTIVIDADES 1.2.2 1.2.4 2.3.1 Y 2.3.2 2.3.3 Y 2.3.4. RELACIONADAS CON LOS OBJETIVOS 1 Y 2 EN EL MARCO DE LA EJECUCION DEL PROYECTO BPIN 2020000100036 DENOMINADO IMPLEMENTACION DE SISTEMAS PRODUCTIVOS EN LA PISCICULTURA MARINA DEL ROBALO PARA EL FOMENTO DE SU PRODUCCION EN EL DEPARTAMENTO DEL MAGDALENA BRINDANDO SOPORTE TECNICO Y CIENTIFICO EN EL DESARROLLO DE LAS ACCIONES IMPLEMENTADAS PARA EL CUMPLIMIENTO DE LAS ACTIVIDADES PROPUESTAS Y DE LAS DEMAS COMPROMETIDAS EN EL DESARROLLO GLOBAL DEL PROYECTO, COMO LAS SIGUIENTES 1 APOYAR LA REALIZACION DE LOS BIOENSAYOS DE LA ACTIVIDAD ENZIMATICA DIGESTIVA, EVALUACION DE PREBIOTICOS, FEMINIZACION Y REPRODUCCION. 2 APOYAR EL ESTABLECIMIENTO Y MONITOREO DE LAS ACTIVIDADES ASOCIADAS A LOS SISTEMAS DE AGUA DULCE Y AGUA MARINA. 3 COMUNICAR PERMANENTEMENTE A LA DIRECCION CIENTIFICA, SITUACIONES QUE PUEDAN PONER EN RIESGO SANITARIO, BIOLOGICO Y QUIMICO A LOS ANIMALES.</t>
  </si>
  <si>
    <t>CO1.REQ.6060516</t>
  </si>
  <si>
    <t>OPSP-VAD-0733-2024</t>
  </si>
  <si>
    <t>https://community.secop.gov.co/Public/Tendering/ContractNoticePhases/View?PPI=CO1.PPI.30870270&amp;isFromPublicArea=True&amp;isModal=False</t>
  </si>
  <si>
    <t>YOLANDA DURAN DIAZ</t>
  </si>
  <si>
    <t>SERVICIOS PROFESIONALES INDEPENDIENTES DE MICROBIOLOGA PARA ACOMPANAR EL DESARROLLO DEL PROYECTO BPIN 2021000100084 DENOMINADO FORTALECIMIENTO DE LAS CAPACIDADES INSTITUCIONALES PARA LA INVESTIGACION DEL CULTIVO Y REPRODUCCIDN INDUCIDA DE LA LISA MUGIL INCILIS COME UNA ALTERNATIVA PARA SU CONSERVACION EN EL CARIBE COLOMBIANO, MAGDALENA CUMPLIENDO CON LAS SIGUIENTES ACTIVIDADES 1. APOYO EN BPM, REVISION DE CALIDAD Y MONITOREO DE POBLACIONES BACTERIANAS. 2. APOYO DEL TALLER EN BUENAS PRACTICAS DE MANEJO. 3. MONITOREO DE PARAMETROS MICROBIOLOGICOS. 4. APOYO EN LA ELABORACIBN DE ARTICULO CIENTIFICO. 5. APOYO EN PROTOCOLOS DE USO Y MANTENIMIENTO DE AGUA DULCE Y MARINA</t>
  </si>
  <si>
    <t>CO1.REQ.6029353</t>
  </si>
  <si>
    <t>OPSP-VAD-0726-2024</t>
  </si>
  <si>
    <t>https://community.secop.gov.co/Public/Tendering/ContractNoticePhases/View?PPI=CO1.PPI.30869667&amp;isFromPublicArea=True&amp;isModal=False</t>
  </si>
  <si>
    <t>SERVICIOS PROFESIONALES INDEPENDIENTES DE INGENIERO PESQUERO PARA ACOMPANAR EL DESARROLLO DEL PROYECTO BPIN 2021000100084 DENOMINADO FORTALECIMIENTO DE LAS CAPACIDADES INSTITUCIONALES PARA LA INVESTIGACION DEL CULTIVO Y REPRODUCCIDN INDUCIDA DE LA LISA MUGIL INCILIS COMO UNA ALTERNATIVE PARA SU CONSERVATION EN EL CARIBE COLOMBIANO, MAGDALENA CUMPLIENDO CON LAS SIGUIENTES ACTIVIDADES 1. APOYAR Y HACER SEGUIMIENTO A LA FISIOLOGIA DE LA REPRODUCCIDN DE LOS PECES. 2. APOYAR EN EL MANTENIMIENTO Y CUIDADO DE REPRODUCTORES. 3. APOYAR LA CONSTRUCCIDN DE ARTICULO SOBRE FISIOLOGIA REPRODUCTIVA Y PROTOCOLOS REPRODUCCIDN, E INCUBACIDN</t>
  </si>
  <si>
    <t>CO1.REQ.6029174</t>
  </si>
  <si>
    <t>OPSP-VAD-0725-2024</t>
  </si>
  <si>
    <t>https://community.secop.gov.co/Public/Tendering/ContractNoticePhases/View?PPI=CO1.PPI.30869351&amp;isFromPublicArea=True&amp;isModal=False</t>
  </si>
  <si>
    <t>CARLOS ARTURO ROBLES ALGARIN</t>
  </si>
  <si>
    <t>YAHIR DE JESUS MENDOZA VANEGAS</t>
  </si>
  <si>
    <t>PRESTAR SERVICIOS PROFESIONALES INDEPENDIENTES COMO INGENIERO PESQUERO PARA ACOMPANAR EL DESARROLLO DEL PROYECTO BPIN 2021000100084 DENOMINADO FORTALECIMIENTO DE LAS CAPACIDADES INSTITUCIONALES PARA LA INVESTIGACIDN DEL CULTIVO Y REPRODUCCION INDUCIDA DE LA LISA MUGIL INCILIS COMO UNA ALTERNATIVA PARA SU CONSERVACIDN EN EL CARIBE COLOMBIANO, MAGDALENA CUMPLIENDO CON LAS SIGUIENTES ACTIVIDADES 1. IMPLEMENTACION Y MANEJO DE SISTEMAS DE RECIRCULACION Y FILTRACION. 2. MONITOREO Y CONTROL DE ACTIVIDADES DE LABORATORIO. 3. APOYO EN LA CONSTRUCCION DE PROTOCOLOS DE REPRODUCCION DE PECES Y DE MANTENIMIENTO DEL CULTIVO. 4. APOYO EN DESARROLLO DE TALLERES. 5. APOYO EN ORGANIZACION Y ANALISIS DE RESULTADOS. 6. APOYO Y SEGUIMIENTO EN LAS ACTIVIDADES DE REPRODUCCION DE LOS PECES</t>
  </si>
  <si>
    <t>CO1.REQ.6029080</t>
  </si>
  <si>
    <t>OPSP-VAD-0724-2024</t>
  </si>
  <si>
    <t>https://community.secop.gov.co/Public/Tendering/ContractNoticePhases/View?PPI=CO1.PPI.30869210&amp;isFromPublicArea=True&amp;isModal=False</t>
  </si>
  <si>
    <t>PRESTAR SERVICIOS PROFESIONALES INDEPENDIENTES COMO INGENIERO PESQUERO PARA ACOMPAÑAR EL DESARROLLO DEL PROYECTO BPIN 2021000100084 DENOMINADO FORTALECIMIENTO DE LAS CAPACIDADES INSTITUCIONALES PARA LA INVESTIGACIDN DEL CULTIVO Y REPRODUCCION INDUCIDA DE LA LISA MUGIL INCILIS COMO UNA ALTERNATIVE PARA SU CONSERVATION EN EL CARIBE COLOMBIANO, MAGDALENA CUMPLIENDO CON LA SIGUIENTE ACTIVIDAD 1. APOYAR Y HACER SEGUIMIENTO EN LA REPRODUCCION Y EL DESARROLLO DE PROTOCOLOS DE BIOPSIA OVARICA</t>
  </si>
  <si>
    <t>CO1.REQ.6029124</t>
  </si>
  <si>
    <t>OPSP-VAD-0723-2024</t>
  </si>
  <si>
    <t>https://community.secop.gov.co/Public/Tendering/ContractNoticePhases/View?PPI=CO1.PPI.30868303&amp;isFromPublicArea=True&amp;isModal=False</t>
  </si>
  <si>
    <t>ARLON RAFAEL FONTALVO MARTINEZ</t>
  </si>
  <si>
    <t>SERVICIOS PROFESIONALES INDEPENDIENTES COMO INGENIERO PESQUERO PARA ACOMPAHAR EL DESARROLLO DEL PROYECTO BPIN 2021000100084 DENOMINADO FORTALECIMIENTO DE LAS CAPACIDADES INSTITUCIONALES PARA LA INVESTIGACION DEL CULTIVO Y REPRODUCCION INDUCIDA DE LA LISA MUGIL INCILIS COMO UNA ALTERNATIVA PARA SU CONSERVACION EN EL CARIBE COLOMBIANO, MAGDALENA CUMPLIENDO CON LAS SIGUIENTES ACTIVIDADES 1. IMPLEMENTACION Y MANEJO DE SISTEMAS DE RECIRCULACION Y FILTRACIBN. 2. MONITOREO Y CONTROL DE ACTIVIDADES DE LABORATORIO. 3. APOYO EN LA CONSTRUCCIBN DE PROTOCOLOS DE REPRODUCCIBN DE PECES Y DE MANTENIMIENTO DEL CULTIVO. 4. APOYO EN DESARROLLO DE TALLERES. 5. APOYO EN ORGANIZACION Y ANALISIS DE RESULTADOS. 6. APOYO Y SEGUIMIENTO EN LAS ACTIVIDADES DE REPRODUCCIBN DE LOS PECES</t>
  </si>
  <si>
    <t>CO1.REQ.6029145</t>
  </si>
  <si>
    <t>OPSP-VAD-0722-2024</t>
  </si>
  <si>
    <t>https://community.secop.gov.co/Public/Tendering/ContractNoticePhases/View?PPI=CO1.PPI.30872510&amp;isFromPublicArea=True&amp;isModal=False</t>
  </si>
  <si>
    <t>ARLETH ESTHER MANJARRES TETE</t>
  </si>
  <si>
    <t>SERVICIOS PROFESIONALES INDEPENDIENTES COMO COINVESTIGADORA PARA ACOMPAÑAR EL DESARROLLO DEL PROYECTO BPIN 2021000100084 DENOMINADO FORTALECIMIENTO DE LAS CAPACIDADES INSTITUCIONALES PARA LA INVESTIGACION DEL CULTIVO Y REPRODUCCION INDUCIDA DE LA LISA MUGIL INCILIS COMO UNA ALTERNATIVA PARA SU CONSERVATCION EN EL CARIBE COLOMBIANO, MAGDALENA CUMPLIENDO CON LA SIGUIENTE ACTIVIDAD 1 REALIZAR ACTIVIDADES LIGADAS A LA COINVESTIGACION EN LOS ESTUDIOS CON POBLACION VULNERABLE. 2 CONSTRUCCIBN DE TRABAJO DE INVESTIGACIDN SOBRE POBLACION VULNERABLE Y ACTIVIDAD ENCAMINADA A LA PESCA Y A LA ACUICULTURA. 3 DESARROLLAR ANALISIS DE COSTEO DE LA PRODUCTIVIDAD ASOCIADA A LA PRODUCCIBN DE LISA Y ASPECTOS RELACIONADOS CON ESTA TEMATICA. 4 APOYAR EN LA CONSTRUCCION DE ARTICULOS Y NUEVOS PROYECTOS PARA LA SOSTENIBILIDAD DEL PRESENTE PROYECTO</t>
  </si>
  <si>
    <t>CO1.REQ.6029473</t>
  </si>
  <si>
    <t>OPSP-VAD-0721-2024</t>
  </si>
  <si>
    <t>https://community.secop.gov.co/Public/Tendering/ContractNoticePhases/View?PPI=CO1.PPI.30724524&amp;isFromPublicArea=True&amp;isModal=False</t>
  </si>
  <si>
    <t>KATHERINE ROCIO DEL CARMEN OBEID MANJARRES</t>
  </si>
  <si>
    <t>SERVICIOS PROFESIONALES INDEPENDIENTES COMO INGENIERO QUIMICO PARA ACOMPANAR EL DESARROLLO DEL PROYECTO BPIN 2021000100084</t>
  </si>
  <si>
    <t>CO1.REQ.5992439</t>
  </si>
  <si>
    <t>OPSP-VAD-0718-2024</t>
  </si>
  <si>
    <t>https://community.secop.gov.co/Public/Tendering/ContractNoticePhases/View?PPI=CO1.PPI.30725061&amp;isFromPublicArea=True&amp;isModal=False</t>
  </si>
  <si>
    <t>SERVICIOS PROFESIONALES INDEPENDIENTES COMO INGENIERO ELECTRONICO PARA ACOMPANAR EL DESARROLLO DEL PROYECTO BPIN 2021000100084</t>
  </si>
  <si>
    <t>CO1.REQ.5992912</t>
  </si>
  <si>
    <t>OPSP-VAD-0717-2024</t>
  </si>
  <si>
    <t>https://community.secop.gov.co/Public/Tendering/ContractNoticePhases/View?PPI=CO1.PPI.30470464&amp;isFromPublicArea=True&amp;isModal=False</t>
  </si>
  <si>
    <t>SERVICIOS JURIDICOS PARA EMITIR LOS CONCEPTOS Y RESOLVER LAS CONSULTAS JURIDICAS QUE LE SEAN SOLICITADAS POR EL DESPACHO DEL SEHOR RECTOR Y EL JEFE DE LA OFICINA ASESORA JURLDICA, EN MATERIA ADMINISTRATIVALABORAL, CONTRACTUAL Y EJECUTIVA, CUANDO ESTOS DEBAN SER ENTREGADOS POR ESCRITO, DEBERAN SER RUBRICADOS POR EL CONTRATISTA. 2. HACER SEGUIMIENTO PERMANENTE A LOS PROCESOS QUE CURSAN EN LAS ALTAS CORTES. 3. APOYAR A LA OFICINA ASESORA JURLDICA DESDE LA CAPITAL DE LA REPUBLICA CUANDO SE REQUIERA REALIZAR NOTIFICACIONES PERSONALES EN LAS DIFERENTES ENTIDADES Y DEPENDENCIAS EN LA CAPITAL. 4. ASESORAR A LA OFICINA ASESORA JURLDICA Y EL GRUPO DE CONTRATACIBN EN LOS PROCESOS SANCIONATORIOS QUE SE INICIAN EN CONTRA DE LOS CONTRATISTAS QUE INCUMPLAN SUS OBLIGACIONES CONTRACTUALES. 5. ASESORAR A LA UNIVERSIDAD DEL MAGDALENA EN LOS PROCESOS DISCIPLINARIOS CUANDO SE LE REQUIERA. 6. REPRESENTAR A LA UNIVERSIDAD EN LAS ACTUACIONES ADMINISTRATIVAS ADELANTADAS EN LA CIUDAD DE BOGOTA.</t>
  </si>
  <si>
    <t>CO1.REQ.5925708</t>
  </si>
  <si>
    <t>OPSP-VAD-0689-2024</t>
  </si>
  <si>
    <t>https://community.secop.gov.co/Public/Tendering/ContractNoticePhases/View?PPI=CO1.PPI.30167219&amp;isFromPublicArea=True&amp;isModal=False</t>
  </si>
  <si>
    <t>JOSE SALAS</t>
  </si>
  <si>
    <t>SERVICIO PUBLICO DE EXTENSION AGROPECUARIA EN EL MARCO DEL CONVENIO INTERADMINISTRATIVO NO. 9772023 SUSCRITO ENTE LA AGENCIA DE DESARROLLO RURALADR Y LA UNIVERSIDAD DEL MAGDALENA. PARA EL DESARROLLO DE LAS SIGUIENTES ACTIVIDADES 1. LIDERAR LA CONSOLIDACION Y VALIDACION DE LA ACTUALIZACION DE PRODUCTORES DEL REGISTRO Y CLASIFICACION DE USUARIOS. 2.ALERTAR FRENTE A LOS CAMBIOS EN LA META DE LOS USUARIOS VINCULADOS AL SERVICIO PUBLICO DE EXTENSION AGROPECUARIA SPEA EN LOS DEPARTAMENTOS OBJETO DEL CONVENIO. 3.MANTENER UN CONSTANTE CANAL DE COMUNICACION CON EL EQUIPO TECNICO DE EXTENSIONISTAS PARA LA ACTUALIZACION DE LAS BASES DE DATOS. 4.REALIZAR LOS INFORMES RESPECTIVOS SEMANALES EN TERMINOS DE VARIACION DE NUMERO DE USUARIOS Y ACTUALIZACION REALIZADAS POR EL EQUIPO TECNICO DE EXTENSIONISTAS. 5. VALIDAR LA INFORMACION DE LOS CAMBIOS YO ACTUALIZACIONES EN LOS DATOS DE PRODUCTORES BENEFICIARIOS CONSOLIDADAS POR EL EQUIPO TECNICO DE EXTENSIONISTAS.</t>
  </si>
  <si>
    <t>CO1.REQ.5843020</t>
  </si>
  <si>
    <t>OPSP-VAD-0668-2024</t>
  </si>
  <si>
    <t>https://community.secop.gov.co/Public/Tendering/ContractNoticePhases/View?PPI=CO1.PPI.30169428&amp;isFromPublicArea=True&amp;isModal=False</t>
  </si>
  <si>
    <t>ARMANDO OLMEDO LARRAZABAL</t>
  </si>
  <si>
    <t>SERVICIOS COMO PROFESIONAL AGRICOLA EN LAS SIGUIENTES ACTIVIDADES 1.1.1, 1.2.1, 1.3.1, 1.3.7, 1.4.1,1.4.3, 1.5.1, 3.1.1, 3.2.1, 3.3.1, CORRESPONDIENTES A LOS OBJETIVOS 1 Y 2 DEL PROYECTO DE INVESTIGACION CON CODIGO BPIN 2022000100019, PARA PARTICIPAR EN LA ETAPA DE DIAGNOSTICO E IMPLEMENTACIDN DE PARCELAS, CUMPLIENDO CON LAS SIGUIENTES ACTIVIDADES 1 APOYAR LAS REUNIONES DE SOCIALIZACION DE ALCANCES Y OBJETIVOS DEL PROYECTO Y EL PROCESO DE IDENTIFICACION Y SELECCION DE BENEFICIARIES EN EL MUNICIPIO DE FONSECA, GUAJIRA. 2 REALIZAR MINIMO DOS 02 VISITAS MENSUALES A LAS PARCELAS ASIGNADAS DE ACUERDO CON EL SEGUIMIENTO Y ACTIVIDADES PROGRAMADAS EN EL MUNICIPIO DE FONSECA, GUAJIRA. 3 EJECUTAR LAS ACTIVIDADES DE CARACTERIZACION DE LAS UNIDADES PRODUCTIVAS PARCELAS Y FINCAS PARA PROYECTAR LAS FICHAS TECNICAS DE CADA PREDIO DE ACUERDO CON LAS ORIENTACIONES DEL DIRECTOR E INVESTIGADOR DEL AREA AGRICOLA EN EL MUNICIPIO DE FONSECA, LA GUAJIRA.</t>
  </si>
  <si>
    <t>CO1.REQ.5843482</t>
  </si>
  <si>
    <t>OPSP-VAD-0667-2024</t>
  </si>
  <si>
    <t>https://community.secop.gov.co/Public/Tendering/ContractNoticePhases/View?PPI=CO1.PPI.30165493&amp;isFromPublicArea=True&amp;isModal=False</t>
  </si>
  <si>
    <t>SERVICIO PUBLICO DE EXTENSION AGROPECUARIA EN EL MARCO DEL CONVENIO INTERADMINISTRATIVO NO. 9772023 SUSCRITO ENTE LA AGENDA DE DESARROLLO RURALADR Y LA UNIVERSIDAD DEL MAGDALENA. PARA EL DESARROLLO DE LAS SIGUIENTES ACTIVIDADES 1. LIDERAR LA CONSOLIDACION Y VALIDACION DE LA ACTUALIZACION DE PRODUCTORES DEL REGISTRO Y CLASIFICACIDN DE USUARIOS. 2.ALERTAR FRENTE A LOS CAMBIOS EN LA META DE LOS USUARIOS VINCULADOS AL SERVICIO PUBLICO DE EXTENSION AGROPECUARIA SPEA EN LOS DEPARTAMENTOS OBJETO DEL CONVENIO. S.MANTENER UN CONSTANTE CANAL DE COMUNICACIDN CON EL EQUIPO TECNICO DE EXTENSIONISTAS PARA LA ACTUALIZACION DE LAS BASES DE DATOS. 4.REALIZAR LOS INFORMES RESPECTIVOS SEMANALES EN TERMINOS DE VARIATION DE NUMERO DE USUARIOS Y ACTUALIZATION REALIZADAS POR EL EQUIPO TECNICO DE EXTENSIONISTAS. 5. VALIDAR LA INFORMACION DE LOS CAMBIOS YO ACTUALIZACIONES EN LOS DATOS DE PRODUCTORES BENEFICIARIES CONSOLIDADAS POR EL EQUIPO TECNICO DE EXTENSIONISTAS.</t>
  </si>
  <si>
    <t>CO1.REQ.5842605</t>
  </si>
  <si>
    <t>OPSP-VAD-0624-2024</t>
  </si>
  <si>
    <t>https://community.secop.gov.co/Public/Tendering/ContractNoticePhases/View?PPI=CO1.PPI.30061201&amp;isFromPublicArea=True&amp;isModal=False</t>
  </si>
  <si>
    <t>YESSICA PAOLA GONZALEZ OCHOA</t>
  </si>
  <si>
    <t>PRESTAR SERVICIO PUBLICO DE EXTENSION AGROPECUARIA EN EL MARCO DEL CONVENIO INTERADMINISTRATIVO NRO. 977 DEL 2023 SUSCRITO POR LA AGENDA DE DESARROLLO RURAL Y LA UNIVERSIDAD DEL MAGDALENA. PARA REALIZAR LAS SIGUIENTES ACTIVIDADES 1 REALIZAR ACTIVIDADES DE ACOMPANAMIENTO Y VISITAS A USUARIOS BENEFICIARIOS ENMARCADOS EN LA PRESTACIBN DE SERVICIO PUBLICO DE EXTENSION AGROPECUARIO DE ACUERDO A LA INFORMACION SUMINISTRADA POR EL EQUIPO TECNICO. 2 REALIZAR LA PRESTACION DE LOS SERVICIOS DE EXTENSION A LOS USUARIOS BENEFICIARIOS EN LAS ZONAS ASIGNADAS Y LLNEAS PRODUCTIVAS PRIORIZADAS PARA LOS DEPARTAMENTOS DE LA GUAJIRA Y MAGDALENA. 3 REALIZAR FORMATES DE DIAGNOSTICO COLECTIVO, INDIVIDUAL, Y SOCIAL LOS CUALES DEBEN ESTAR DEBIDAMENTE DILIGENCIADOS CONFORME A LA GULA METODOLOGICA IMPARTIDA POR LA ADR Y SENALADA EN CONVENIO SUSCRITO. 4 COMPILAR LOS FORMATOS QUE SE ENCUENTREN DEBIDAMENTE DILIGENCIADOS DONDE SE EVIDENCIE LA CALIFICACIDN INICIAL Y FINAL DE LOS USUARIOS BENEFICIARIOS</t>
  </si>
  <si>
    <t>CO1.REQ.5811878</t>
  </si>
  <si>
    <t>OPSP-VAD-0623-2024</t>
  </si>
  <si>
    <t>https://community.secop.gov.co/Public/Tendering/ContractNoticePhases/View?PPI=CO1.PPI.30060431&amp;isFromPublicArea=True&amp;isModal=False</t>
  </si>
  <si>
    <t>129204526
2133634</t>
  </si>
  <si>
    <t>2024-02-07
2024-02-09</t>
  </si>
  <si>
    <t>172
173</t>
  </si>
  <si>
    <t>DEIBER JOSE CATAÑO SOSA</t>
  </si>
  <si>
    <t>SERVICIOS COMO PROFESIONAL AGRICOLA DESARROLLANDO ACTIVIDADES CORRESPONDIENTES A LOS OBJETIVOS 1 Y 2 DEL PROYECTO DE INVESTIGACION DISEÑO E IMPLEMENTACION DE ESTRATEGIAS PARA EL FORTALECIMIENTO DE CAPACIDADES LOCALES QUE PERMITAN REDUCIR LA VULNERABILIDAD FRENTE AL CAMBIO CLIMATICO EN LOS DEPARTAMENTOS DEL MAGDALENA Y LA GUAJIRA</t>
  </si>
  <si>
    <t>CO1.REQ.5811666</t>
  </si>
  <si>
    <t>OPSP-VAD-0622-2024</t>
  </si>
  <si>
    <t>https://community.secop.gov.co/Public/Tendering/ContractNoticePhases/View?PPI=CO1.PPI.30059719&amp;isFromPublicArea=True&amp;isModal=False</t>
  </si>
  <si>
    <t>VALENTINA VASQUEZ ZUÑIGA</t>
  </si>
  <si>
    <t>SERVICIOS COMO PROFESIONAL AGRICOLA EN LAS ACTIVIDADES CORRESPONDIENTES A LOS OBJETIVOS 1 Y 2 DEL PROYECTO DE INVESTIGACION CON CODIGO BPIN 2022000100019 DISEÑO E IMPLEMENTACION DE ESTRATEGIAS PARA EL FORTALECIMIENTO DE CAPACIDADES LOCALES QUE PERMITAN REDUCIR LA VULNERABILIDAD FRENTE AL CAMBIO CLIMATICO EN LOS DEPARTAMENTOS DEL MAGDALENA Y LA GUAJIRA, PARA PARTICIPAR EN LA ETAPA DE DIAGNOSTICO E IMPLEMENTACION DE PARCELAS</t>
  </si>
  <si>
    <t>CO1.REQ.5811405</t>
  </si>
  <si>
    <t>OPSP-VAD-0621-2024</t>
  </si>
  <si>
    <t>https://community.secop.gov.co/Public/Tendering/ContractNoticePhases/View?PPI=CO1.PPI.30058355&amp;isFromPublicArea=True&amp;isModal=False</t>
  </si>
  <si>
    <t>ADRIANA MARIA QUIROZ ASSIA</t>
  </si>
  <si>
    <t>CO1.REQ.5810986</t>
  </si>
  <si>
    <t>OPSP-VAD-0612-2024</t>
  </si>
  <si>
    <t>https://community.secop.gov.co/Public/Tendering/ContractNoticePhases/View?PPI=CO1.PPI.30058075&amp;isFromPublicArea=True&amp;isModal=False</t>
  </si>
  <si>
    <t>YULIBETH CAROLINA OSORIO OYOLA</t>
  </si>
  <si>
    <t>CO1.REQ.5810959</t>
  </si>
  <si>
    <t>OPSP-VAD-0611-2024</t>
  </si>
  <si>
    <t>https://community.secop.gov.co/Public/Tendering/ContractNoticePhases/View?PPI=CO1.PPI.30057448&amp;isFromPublicArea=True&amp;isModal=False</t>
  </si>
  <si>
    <t>ELKIN JOSE MUÑOZ BELEÑO</t>
  </si>
  <si>
    <t>CO1.REQ.5810938</t>
  </si>
  <si>
    <t>OPSP-VAD-0610-2024</t>
  </si>
  <si>
    <t>https://community.secop.gov.co/Public/Tendering/ContractNoticePhases/View?PPI=CO1.PPI.30028984&amp;isFromPublicArea=True&amp;isModal=False</t>
  </si>
  <si>
    <t>FABIO MARIN CASTRO</t>
  </si>
  <si>
    <t>SERVICIO COMO PROFESIONAL AGRICOLA CUMPLIENDO CON ACTIVIDADES CORRESPONDIENTES A LOS OBJETIVOS 1 Y 2 DEL PROYECTO DE INVESTIGACION CON CODIGO BPIN 2022000100019 DISEÑO E IMPLEMENTACION DE ESTRATEGIAS PARA EL FORTALECIMIENTO DE CAPACIDADES LOCALES QUE PERMITAN REDUCIR LA VULNERABILIDAD FRENTE AL CAMBIO CLIMATICO EN LOS DEPARTAMENTOS DEL MAGDALENA Y LA GUAJIRA, PARA PARTICIPAR EN LA ETAPA DE DIAGNOSTICO E IMPLEMENTACION DE PARCELAS</t>
  </si>
  <si>
    <t>CO1.REQ.5802194</t>
  </si>
  <si>
    <t>OPSP-VAD-0594-2024</t>
  </si>
  <si>
    <t>https://community.secop.gov.co/Public/Tendering/ContractNoticePhases/View?PPI=CO1.PPI.30044166&amp;isFromPublicArea=True&amp;isModal=False</t>
  </si>
  <si>
    <t>LUZ ENITH CARDENAS OLIVO</t>
  </si>
  <si>
    <t>CO1.REQ.5807337</t>
  </si>
  <si>
    <t>OPSP-VAD-0593-2024</t>
  </si>
  <si>
    <t>https://community.secop.gov.co/Public/Tendering/ContractNoticePhases/View?PPI=CO1.PPI.30043708&amp;isFromPublicArea=True&amp;isModal=False</t>
  </si>
  <si>
    <t>MARIA PAULA CARREÑO ALVARADO</t>
  </si>
  <si>
    <t>CO1.REQ.5806677</t>
  </si>
  <si>
    <t>OPSP-VAD-0591-2024</t>
  </si>
  <si>
    <t>https://community.secop.gov.co/Public/Tendering/ContractNoticePhases/View?PPI=CO1.PPI.30042793&amp;isFromPublicArea=True&amp;isModal=False</t>
  </si>
  <si>
    <t>PEÑA MAESTRE MIRIAN ESTHER</t>
  </si>
  <si>
    <t>CO1.REQ.5806762</t>
  </si>
  <si>
    <t>OPSP-VAD-0590-2024</t>
  </si>
  <si>
    <t>https://community.secop.gov.co/Public/Tendering/ContractNoticePhases/View?PPI=CO1.PPI.30042717&amp;isFromPublicArea=True&amp;isModal=False</t>
  </si>
  <si>
    <t>YOHANA SIERRA HERNANDEZ</t>
  </si>
  <si>
    <t>CO1.REQ.5807003</t>
  </si>
  <si>
    <t>OPSP-VAD-0589-2024</t>
  </si>
  <si>
    <t>https://community.secop.gov.co/Public/Tendering/ContractNoticePhases/View?PPI=CO1.PPI.30042113&amp;isFromPublicArea=True&amp;isModal=False </t>
  </si>
  <si>
    <t>KELLY OLAYA VILLAMIL</t>
  </si>
  <si>
    <t>CO1.REQ.5806514</t>
  </si>
  <si>
    <t>OPSP-VAD-0588-2024</t>
  </si>
  <si>
    <t>https://community.secop.gov.co/Public/Tendering/ContractNoticePhases/View?PPI=CO1.PPI.30041434&amp;isFromPublicArea=True&amp;isModal=False</t>
  </si>
  <si>
    <t>KIMBERLY SANDRITH OJITO OVIEDO</t>
  </si>
  <si>
    <t>CO1.REQ.5806293</t>
  </si>
  <si>
    <t>OPSP-VAD-0587-2024</t>
  </si>
  <si>
    <t>https://community.secop.gov.co/Public/Tendering/ContractNoticePhases/View?PPI=CO1.PPI.30010414&amp;isFromPublicArea=True&amp;isModal=False</t>
  </si>
  <si>
    <t>HENRY DAVID CARVAJAL SIMANCA</t>
  </si>
  <si>
    <t>SERVICIOS COMO PROFESIONAL AGRICOLA EN ACTIVIDADES CORRESPONDIENTES A LOS OBJETIVOS 1 Y 2 DEL PROYECTO DE INVESTIGACION CON CODIGO BPIN 2022000100019 DISEÑO E IMPLEMENTACION DE ESTRATEGIAS PARA EL FORTALECIMIENTO DE CAPACIDADES LOCALES QUE PERMITAN REDUCIR LA VULNERABILIDAD FRENTE AL CAMBIO CLIMATICO EN LOS DEPARTAMENTOS DEL MAGDALENA Y LA GUAJIRA, PARA PARTICIPAR EN LA ETAPA DE DIAGNOSTICO E IMPLEMENTACION DE PARCELAS</t>
  </si>
  <si>
    <t>CO1.REQ.5796940</t>
  </si>
  <si>
    <t>OPSP-VAD-0574-2024</t>
  </si>
  <si>
    <t>https://community.secop.gov.co/Public/Tendering/ContractNoticePhases/View?PPI=CO1.PPI.30009290&amp;isFromPublicArea=True&amp;isModal=False</t>
  </si>
  <si>
    <t>CLAUDIA ISOLINA GOMEZ GARRIDO</t>
  </si>
  <si>
    <t>SERVICIOS COMO PROFESIONAL AGRICOLA DESARROLLANDO ACTIVIDADES, CORRESPONDIENTES A LOS OBJETIVOS 1 Y 2 DEL PROYECTO DE INVESTIGACIDN IDENTIFICADO CON CODIGO BPIN 2022000100019 DISEÑO E IMPLEMENTACION DE ESTRATEGIAS PARA EL FORTALECIMIENTO DE CAPACIDADES LOCALES QUE PERMITAN REDUCIR LA VULNERABILIDAD FRENTE AL CAMBIO CLIMATICO EN LOS DEPARTAMENTOS DEL MAGDALENA Y LA GUAJIRA</t>
  </si>
  <si>
    <t> CO1.REQ.5796909</t>
  </si>
  <si>
    <t>OPSP-VAD-0573-2024</t>
  </si>
  <si>
    <t>https://community.secop.gov.co/Public/Tendering/ContractNoticePhases/View?PPI=CO1.PPI.30040816&amp;isFromPublicArea=True&amp;isModal=False</t>
  </si>
  <si>
    <t>FERNANDO JOSE DE LA ROSA NAVARRO</t>
  </si>
  <si>
    <t>CO1.REQ.5806091</t>
  </si>
  <si>
    <t>OPSP-VAD-0572-2024</t>
  </si>
  <si>
    <t>https://community.secop.gov.co/Public/Tendering/ContractNoticePhases/View?PPI=CO1.PPI.30040549&amp;isFromPublicArea=True&amp;isModal=False</t>
  </si>
  <si>
    <t>FATIMA VANESSA PANA ROBLES</t>
  </si>
  <si>
    <t>CO1.REQ.5806041</t>
  </si>
  <si>
    <t>OPSP-VAD-0571-2024</t>
  </si>
  <si>
    <t>https://community.secop.gov.co/Public/Tendering/ContractNoticePhases/View?PPI=CO1.PPI.30039981&amp;isFromPublicArea=True&amp;isModal=False</t>
  </si>
  <si>
    <t>SANTIAGO JOSE GONZALEZ MALDONADO</t>
  </si>
  <si>
    <t>CO1.REQ.5805956</t>
  </si>
  <si>
    <t>OPSP-VAD-0570-2024</t>
  </si>
  <si>
    <t>https://community.secop.gov.co/Public/Tendering/ContractNoticePhases/View?PPI=CO1.PPI.30039629&amp;isFromPublicArea=True&amp;isModal=False</t>
  </si>
  <si>
    <t>ROSA PALOSCIA CASTRO</t>
  </si>
  <si>
    <t>PRESTAR SERVICIO PUBLICO DE EXTENSION AGROPECUARIA EN EL MARCO DEL CONVENIO INTERADMINISTRATIVO NRO. 977 DEL 2023 SUSCRITO POR LA AGENCIA DE DESARROLLO RURAL Y LA UNIVERSIDAD DEL MAGDALENA. PARA REALIZAR LAS SIGUIENTES ACTIVIDADES 1 ORGANIZAR INFORME DE CUMPLIMIENTO DE VISITAS DE ACOMPAÑAMIENTO INDIVIDUAL REALIZADAS POR LOS EXTENSIONISTAS DE LOS MUNICIPIOS QUE TIENE A SU CARGO. 2 ACOMPAÑAR Y VALIDAR LA CALIDAD DE LAS VISITAS, LA FINALIDAD DE ESTAS Y LOS COMPROMISOS QUE SE PACTEN EN ELLAS LAS CUALES REALIZAN LOS EXTENSIONISTAS DE LOS MUNICIPIOS QUE TIENE A SU CARGO. 3 REALIZAR SEGUIMIENTO A LA INFORMACION CARGADA EN LAS PLATAFORMAS POR PARTE DE LOS EXTENSIONISTAS DE LOS MUNICIPIOS QUE TIENE A SU CARGO. 4 LLEVAR UN LISTADO DE ASISTENCIA DE LOS EVENTOS COLECTIVOS YO GRUPALES, Y DEMAS EN LOS QUE PARTICIPE, LIDERE O APOYE EN LA ZONA ASIGNADA.</t>
  </si>
  <si>
    <t>CO1.REQ.5805784</t>
  </si>
  <si>
    <t>OPSP-VAD-0569-2024</t>
  </si>
  <si>
    <t>https://community.secop.gov.co/Public/Tendering/ContractNoticePhases/View?PPI=CO1.PPI.30039111&amp;isFromPublicArea=True&amp;isModal=False </t>
  </si>
  <si>
    <t>RAIZA ALVAREZ DIAZ</t>
  </si>
  <si>
    <t>PRESTAR SERVICIO PUBLICO DE EXTENSION AGROPECUARIA EN EL MARCO DEL CONVENIO INTERADMINISTRATIVO NRO. 977 DEL 2023 SUSCRITO POR LA AGENCIA DE DESARROLLO RURAL Y LA UNIVERSIDAD DEL MAGDALENA. PARA REALIZAR LAS SIGUIENTES ACTIVIDADES 1 ORGANIZAR INFORME DE CUMPLIMIENTO DE VISITAS DE ACOMPAÑAMIENTO INDIVIDUAL REALIZADAS POR LOS EXTENSIONISTAS DE LOS MUNICIPIOS QUE TIENE A SU CARGO. 2 ACOMPAÑAR Y VALIDAR LA CALIDAD DE LAS VISITAS, LA FINALIDAD DE ESTAS Y LOS COMPROMISOS QUE SE PACTEN EN ELLAS LAS CUALES REALIZAN LOS EXTENSIONISTAS DE LOS MUNICIPIOS QUE TIENE A SU CARGO. 3 REALIZAR SEGUIMIENTO A LA INFORMACION CARGADA EN LAS PLATAFORMAS POR PARTE DE LOS EXTENSIONISTAS DE LOS MUNICIPIOS QUE TIENE A SU CARGO. 4 LLEVAR UN LISTADO DE ASISTENCIA DE LOS EVENTOS COLECTIVOS YO GRUPALES, Y DEMAS EN LOS QUE PARTICIPE, LIDERE O APOYE EN LA ZONA ASIGNADA. 5 ORIENTAR ACERCA DE LOS METODOS GRUPALES O MASIVOS QUE LIDERE EN LOS MUNICIPIOS QUE TENGA A SU CARGO.</t>
  </si>
  <si>
    <t>CO1.REQ.5804893</t>
  </si>
  <si>
    <t>OPSP-VAD-0568-2024</t>
  </si>
  <si>
    <t>https://community.secop.gov.co/Public/Tendering/ContractNoticePhases/View?PPI=CO1.PPI.30038371&amp;isFromPublicArea=True&amp;isModal=False</t>
  </si>
  <si>
    <t>MAYRA ALEJANDRA DE LEON MIRANDA</t>
  </si>
  <si>
    <t>CO1.REQ.5805266</t>
  </si>
  <si>
    <t>OPSP-VAD-0567-2024</t>
  </si>
  <si>
    <t>https://community.secop.gov.co/Public/Tendering/ContractNoticePhases/View?PPI=CO1.PPI.30038258&amp;isFromPublicArea=True&amp;isModal=False</t>
  </si>
  <si>
    <t>JHEYSON HERMIDES GALLARDO</t>
  </si>
  <si>
    <t>CO1.REQ.5805097</t>
  </si>
  <si>
    <t>OPSP-VAD-0566-2024</t>
  </si>
  <si>
    <t>https://community.secop.gov.co/Public/Tendering/ContractNoticePhases/View?PPI=CO1.PPI.30037779&amp;isFromPublicArea=True&amp;isModal=False</t>
  </si>
  <si>
    <t>LUIS ARGEMIRO LOPEZ BUITRAGO</t>
  </si>
  <si>
    <t>CO1.REQ.5805058</t>
  </si>
  <si>
    <t>OPSP-VAD-0565-2024</t>
  </si>
  <si>
    <t>https://community.secop.gov.co/Public/Tendering/ContractNoticePhases/View?PPI=CO1.PPI.30037250&amp;isFromPublicArea=True&amp;isModal=False</t>
  </si>
  <si>
    <t>KEINER ANDRES BENEDETTI GUTIERREZ</t>
  </si>
  <si>
    <t>CO1.REQ.5804735</t>
  </si>
  <si>
    <t>OPSP-VAD-0564-2024</t>
  </si>
  <si>
    <t>https://community.secop.gov.co/Public/Tendering/ContractNoticePhases/View?PPI=CO1.PPI.30036911&amp;isFromPublicArea=True&amp;isModal=False</t>
  </si>
  <si>
    <t>HINOJOSA QUINTERO FELIX ENRIQUE</t>
  </si>
  <si>
    <t>CO1.REQ.5804370</t>
  </si>
  <si>
    <t>OPSP-VAD-0563-2024</t>
  </si>
  <si>
    <t>https://community.secop.gov.co/Public/Tendering/ContractNoticePhases/View?PPI=CO1.PPI.30036602&amp;isFromPublicArea=True&amp;isModal=False </t>
  </si>
  <si>
    <t>TATIANA MILENA GARCIA MORENO</t>
  </si>
  <si>
    <t>CO1.REQ.5804271</t>
  </si>
  <si>
    <t>OPSP-VAD-0562-2024</t>
  </si>
  <si>
    <t>https://community.secop.gov.co/Public/Tendering/ContractNoticePhases/View?PPI=CO1.PPI.30035825&amp;isFromPublicArea=True&amp;isModal=False</t>
  </si>
  <si>
    <t>SILVIA MILENA PIÑEREZ MECON</t>
  </si>
  <si>
    <t>CO1.REQ.5804148</t>
  </si>
  <si>
    <t>OPSP-VAD-0561-2024</t>
  </si>
  <si>
    <t>https://community.secop.gov.co/Public/Tendering/ContractNoticePhases/View?PPI=CO1.PPI.30030569&amp;isFromPublicArea=True&amp;isModal=False</t>
  </si>
  <si>
    <t>LEWIS DANIEL ORTIZ PATIÑO</t>
  </si>
  <si>
    <t>CO1.REQ.5803022</t>
  </si>
  <si>
    <t>OPSP-VAD-0560-2024</t>
  </si>
  <si>
    <t>https://community.secop.gov.co/Public/Tendering/ContractNoticePhases/View?PPI=CO1.PPI.30030649&amp;isFromPublicArea=True&amp;isModal=False</t>
  </si>
  <si>
    <t>YANEIDIS HERNANDEZ RUIZ</t>
  </si>
  <si>
    <t>CO1.REQ.5803007</t>
  </si>
  <si>
    <t>OPSP-VAD-0559-2024</t>
  </si>
  <si>
    <t>https://community.secop.gov.co/Public/Tendering/ContractNoticePhases/View?PPI=CO1.PPI.30030192&amp;isFromPublicArea=True&amp;isModal=False</t>
  </si>
  <si>
    <t>JUDITH VICTORIA OCHOA VARELA</t>
  </si>
  <si>
    <t>CO1.REQ.5802579</t>
  </si>
  <si>
    <t>OPSP-VAD-0558-2024</t>
  </si>
  <si>
    <t>https://community.secop.gov.co/Public/Tendering/ContractNoticePhases/View?PPI=CO1.PPI.30030116&amp;isFromPublicArea=True&amp;isModal=False</t>
  </si>
  <si>
    <t>JUAN CARLOS SANABRIA DE LUQUE</t>
  </si>
  <si>
    <t>CO1.REQ.5802557</t>
  </si>
  <si>
    <t>OPSP-VAD-0557-2024</t>
  </si>
  <si>
    <t>https://community.secop.gov.co/Public/Tendering/ContractNoticePhases/View?PPI=CO1.PPI.30029487&amp;isFromPublicArea=True&amp;isModal=False</t>
  </si>
  <si>
    <t>JODY TALINA GARCIA CUADRADO</t>
  </si>
  <si>
    <t>CO1.REQ.5802274</t>
  </si>
  <si>
    <t>OPSP-VAD-0556-2024</t>
  </si>
  <si>
    <t>https://community.secop.gov.co/Public/Tendering/ContractNoticePhases/View?PPI=CO1.PPI.30028906&amp;isFromPublicArea=True&amp;isModal=False </t>
  </si>
  <si>
    <t>ABDON SEGUNDO PERALTA ATENCIO</t>
  </si>
  <si>
    <t>CO1.REQ.5801995</t>
  </si>
  <si>
    <t>OPSP-VAD-0555-2024</t>
  </si>
  <si>
    <t>https://community.secop.gov.co/Public/Tendering/ContractNoticePhases/View?PPI=CO1.PPI.30028265&amp;isFromPublicArea=True&amp;isModal=False</t>
  </si>
  <si>
    <t>YARITZA NOHEMI PEREA SARMIENTO</t>
  </si>
  <si>
    <t>CO1.REQ.5801979</t>
  </si>
  <si>
    <t>OPSP-VAD-0554-2024</t>
  </si>
  <si>
    <t>https://community.secop.gov.co/Public/Tendering/ContractNoticePhases/View?PPI=CO1.PPI.30028092&amp;isFromPublicArea=True&amp;isModal=False</t>
  </si>
  <si>
    <t>MARICEL TORO MATEUS</t>
  </si>
  <si>
    <t>CO1.REQ.5801681</t>
  </si>
  <si>
    <t>OPSP-VAD-0553-2024</t>
  </si>
  <si>
    <t>https://community.secop.gov.co/Public/Tendering/ContractNoticePhases/View?PPI=CO1.PPI.30028031&amp;isFromPublicArea=True&amp;isModal=False</t>
  </si>
  <si>
    <t>DIEGO ARRIETA</t>
  </si>
  <si>
    <t>PRESTAR SERVICIO PUBLICO DE EXTENSION AGROPECUARIA EN EL MARCO DEL CONVENIO INTERADMINISTRATIVO NRO. 977 DEL 2023 SUSCRITO POR LA AGENDA DE DESARROLLO RURAL Y LA UNIVERSIDAD DEL MAGDALENA. PARA REALIZAR LAS SIGUIENTES ACTIVIDADES 1 REALIZAR ACTIVIDADES DE ACOMPANAMIENTO Y VISITAS A USUARIOS BENEFICIARIOS ENMARCADOS EN LA PRESTACIBN DE SERVICIO PUBLICO DE EXTENSION AGROPECUARIO DE ACUERDO A LA INFORMACION SUMINISTRADA POR EL EQUIPO TECNICO. 2 REALIZAR LA PRESTACION DE LOS SERVICIOS DE EXTENSION A LOS USUARIOS BENEFICIARIOS EN LAS ZONAS ASIGNADAS Y LLNEAS PRODUCTIVAS PRIORIZADAS PARA LOS DEPARTAMENTOS DE LA GUAJIRA Y MAGDALENA. 3 REALIZAR FORMATES DE DIAGNOSTICO COLECTIVO, INDIVIDUAL, Y SOCIAL LOS CUALES DEBEN ESTAR DEBIDAMENTE DILIGENCIADOS CONFORME A LA GULA METODOLOGICA IMPARTIDA POR LA ADR Y SENALADA EN CONVENIO SUSCRITO.</t>
  </si>
  <si>
    <t>CO1.REQ.5801756</t>
  </si>
  <si>
    <t>OPSP-VAD-0552-2024</t>
  </si>
  <si>
    <t>https://community.secop.gov.co/Public/Tendering/ContractNoticePhases/View?PPI=CO1.PPI.30027470&amp;isFromPublicArea=True&amp;isModal=False</t>
  </si>
  <si>
    <t>CECILIA MARGARITA ARIAS VARELA</t>
  </si>
  <si>
    <t>CO1.REQ.5801735</t>
  </si>
  <si>
    <t>OPSP-VAD-0551-2024</t>
  </si>
  <si>
    <t>https://community.secop.gov.co/Public/Tendering/ContractNoticePhases/View?PPI=CO1.PPI.30027104&amp;isFromPublicArea=True&amp;isModal=False</t>
  </si>
  <si>
    <t>SANDRA MARCELA AMADOR OCHOA</t>
  </si>
  <si>
    <t>CO1.REQ.5801475</t>
  </si>
  <si>
    <t>OPSP-VAD-0550-2024</t>
  </si>
  <si>
    <t>https://community.secop.gov.co/Public/Tendering/ContractNoticePhases/View?PPI=CO1.PPI.30018074&amp;isFromPublicArea=True&amp;isModal=False</t>
  </si>
  <si>
    <t>JULIA EVA AYAZO GENES</t>
  </si>
  <si>
    <t>PRESTAR SERVICIO PUBLICO DE EXTENSION AGROPECUARIA EN EL MARCO DEL CONVENIO INTERADMINISTRATIVO NRO. 977 DEL 2023 SUSCRITO POR LA AGENCIA DE DESARROLLO RURAL Y LA UNIVERSIDAD DEL MAGDALENA. PARA REALIZAR LAS SIGUIENTES ACTIVIDADES 1 ORGANIZAR INFORME DE CUMPLIMIENTO DE VISITAS DE ACOMPAÑAMIENTO INDIVIDUAL REALIZADAS POR LOS EXTENSIONISTAS DE LOS MUNICIPIOS QUE TIENE A SU CARGO. 2 ACOMPAÑAR Y VALIDAR LA CALIDAD DE LAS VISITAS, LA FINALIDAD DE ESTAS Y LOS COMPROMISOS QUE SE PACTEN EN ELLAS LAS CUALES REALIZAN LOS EXTENSIONISTAS DE LOS MUNICIPIOS QUE TIENE A SU CARGO. 3 REALIZAR SEGUIMIENTO A LA INFORMACION CARGADA EN LAS PLATAFORMAS POR PARTE DE LOS EXTENSIONISTAS DE LOS MUNICIPIOS QUE TIENE A SU CARGO. 5 ORIENTAR ACERCA DE LOS METODOS GRUPALES O MASIVOS QUE LIDERE EN LOS MUNICIPIOS QUE TENGA A SU CARGO. 6 COMPILAR DOCUMENTACION CARGADA POR LOS EXTENSIONISTAS EN LA CARPETA DIGITAL DEFINIDA PARA ELLO, SIGUIENDO LA GULA METODOLOGICA IMPARTIDA POR LA UNIVERSIDAD DEL MAGDALENA.</t>
  </si>
  <si>
    <t>CO1.REQ.5801227</t>
  </si>
  <si>
    <t>OPSP-VAD-0549-2024</t>
  </si>
  <si>
    <t>https://community.secop.gov.co/Public/Tendering/ContractNoticePhases/View?PPI=CO1.PPI.30018047&amp;isFromPublicArea=True&amp;isModal=False</t>
  </si>
  <si>
    <t>ISABELLA ALVAREZ LOZANO</t>
  </si>
  <si>
    <t>CO1.REQ.5799180</t>
  </si>
  <si>
    <t>OPSP-VAD-0548-2024</t>
  </si>
  <si>
    <t>https://community.secop.gov.co/Public/Tendering/ContractNoticePhases/View?PPI=CO1.PPI.31460924&amp;isFromPublicArea=True&amp;isModal=False</t>
  </si>
  <si>
    <t>HERMIDEZ JEREZ</t>
  </si>
  <si>
    <t>JOSE DE LOS SANTOS CHACIN Y ABOGADOS SAS</t>
  </si>
  <si>
    <t>SERVICIOS DE ASESORIA PROFESIONAL LEGAL</t>
  </si>
  <si>
    <t>CO1.REQ.5645895</t>
  </si>
  <si>
    <t>OPSP-VAD-0280-2024</t>
  </si>
  <si>
    <t>https://community.secop.gov.co/Public/Tendering/ContractNoticePhases/View?PPI=CO1.PPI.33482132&amp;isFromPublicArea=True&amp;isModal=False</t>
  </si>
  <si>
    <t>SOCIEDAD DE INNOVACION JURIDICA Y ECONOMICA LEGAX</t>
  </si>
  <si>
    <t>SERVICIOS DE ASESORIA JURIDICA ESPECIALIZADA EN DERECHO DE LA EDUCACION SUPERIOR, INTERPRETACION Y APLICACION DE LA NORMATIVA VIGENTE DEL SECTOR, ASI COMO LA ACTUALIZACION YARMONIZACION DE LAS NORMAS INTERNAS DE LA UNIVERSIDAD DEL MAGDALENA, INCLUYENDO ESTATUTOS, REGLAMENTOS Y DEMAS ACTOS ADMINISTRATIVOS INSTITUCIONALES. LA ASESORIA TAMBIEN ABARCARA LA APLICACION DE HERRAMIENTAS JURIDICAS DE INTELIGENCIA ARTIFICIAL, BLOCKCHAIN Y TECNOLOGIAS LEGALES LEGALTECH, CON EL FIN DE PROMOVER LA OPTIMIZACION DE LOS PROCESOS NORMATIVOS Y ADMINISTRATIVOS DE LA INSTITUCION</t>
  </si>
  <si>
    <t>CO1.REQ.6625157</t>
  </si>
  <si>
    <t>OPS-VAD-1274-2024</t>
  </si>
  <si>
    <t>https://community.secop.gov.co/Public/Tendering/ContractNoticePhases/View?PPI=CO1.PPI.33370886&amp;isFromPublicArea=True&amp;isModal=False</t>
  </si>
  <si>
    <t>INTEGRAL V6 S.A.S</t>
  </si>
  <si>
    <t>SERVICIO DE SOPORTE Y MANTENIMIENTO DEL SOFTWARE FINANCIERA Y ADMINISTRATIVO V6</t>
  </si>
  <si>
    <t>CO1.REQ.6597863</t>
  </si>
  <si>
    <t>OPS-VAD-1244-2024</t>
  </si>
  <si>
    <t>https://community.secop.gov.co/Public/Tendering/ContractNoticePhases/View?PPI=CO1.PPI.33339425&amp;isFromPublicArea=True&amp;isModal=False</t>
  </si>
  <si>
    <t>CLAUDIA PATRICIA VINUEZA RIVEROS</t>
  </si>
  <si>
    <t>MARILUZ MURCIA SIERRA</t>
  </si>
  <si>
    <t>DISEÑO DE DOS LIBROS PARA LA ENSEÑANZA DE INGLES</t>
  </si>
  <si>
    <t>OPS-VAD-1241-2024</t>
  </si>
  <si>
    <t>https://community.secop.gov.co/Public/Tendering/ContractNoticePhases/View?PPI=CO1.PPI.32370151&amp;isFromPublicArea=True&amp;isModal=False</t>
  </si>
  <si>
    <t>SERVICIO PARA EL APOYO LOGISTICO EN LA ORGANIZACION Y GESTION DEL EVENTO DENOMINADO ENCUENTRO DOCENTE DE UNIMAGDALENA, QUE SE DESARROLLARA EN DOS MOMENTOS 1. TEATRO SANTA MARTA 13 DE JUNIO DE 2024 QUE COMPRENDE EL SERVICIO DE SUMINISTROS DE BEBIDAS Y ALIMENTOS PREPARADOS, AMBIENTACION Y PERSONAL DE ATENCLON 2. QUINTA DE SAN PEDRO ALEJANDRINO 14 DE JUNIO DE 2024 QUE COMPRENDE EL SERVICIO DE ALQUILER DE ESPACIOS, MOBILIARIOS Y MENAJES, SUMINISTROS DE BEBIDAS Y ALIMENTOS PREPARADOS AMBIENTACLON Y DECORACLON DEL LUGAR Y PERSONAL DE ATENCLON EN LA CIUDAD DE SANTA MARTA</t>
  </si>
  <si>
    <t>CO1.REQ.6369301</t>
  </si>
  <si>
    <t>OPS-VAD-0811-2024</t>
  </si>
  <si>
    <t>https://community.secop.gov.co/Public/Tendering/ContractNoticePhases/View?PPI=CO1.PPI.32305553&amp;isFromPublicArea=True&amp;isModal=False</t>
  </si>
  <si>
    <t>YURI MANJARREZ MARQUEZ</t>
  </si>
  <si>
    <t>SERVICIO DE ORGANIZACION, COORDINACION Y APOYO LOGISTICO DE ARTISTAS INVITADOS PARA SU PARTICIPACION EN EL ENCUENTRO DOCENTE UNIMAGDALENA 2024, QUE SE LLEVARA A CABO EN LA QUINTA SAN PEDRO ALEJANDRINO DE LA CIUDAD DE SANTA MARTA</t>
  </si>
  <si>
    <t>CO1.REQ.6354562</t>
  </si>
  <si>
    <t>OPS-VAD-0807-2024</t>
  </si>
  <si>
    <t>https://community.secop.gov.co/Public/Tendering/ContractNoticePhases/View?PPI=CO1.PPI.32281835&amp;isFromPublicArea=True&amp;isModal=False</t>
  </si>
  <si>
    <t>IMPACTA PRODUCCIONES S.A.S.</t>
  </si>
  <si>
    <t>SERVICIO DE PRODUCCION TECNICA CON EQUIPOS ESPECIALIZADOS Y DE ULTIMA GENERACION, LA CUAL SE COMPONE DE SONIDO, BACK LINE, ILUMINACION, TARIMAS, CONSOLA, GENERADORES ELECTRICOS, OPERACIONALES, PANTALLAS LED, SOBRE TARIMA, MESA DJ, RADIO DE COMUNICACION, DISTRIBUIDORES ELECTRICOS Y RIDER TECNICO PARA EL DESARROLLO DE LAS ACTIVIDADES PROGRAMADAS EN EL MARCO DEL ENCUENTRO DOCENTE DE LA UNIVERSIDAD DEL MAGDALENA</t>
  </si>
  <si>
    <t>CO1.REQ.6349214</t>
  </si>
  <si>
    <t>OPS-VAD-0806-2024</t>
  </si>
  <si>
    <t>https://community.secop.gov.co/Public/Tendering/ContractNoticePhases/View?PPI=CO1.PPI.31330513&amp;isFromPublicArea=True&amp;isModal=False</t>
  </si>
  <si>
    <t>Graciela Ribaut Osorio</t>
  </si>
  <si>
    <t>SERVICIO DE PRODUCCION LOGISTICA PARA EL DESARROLLO DE LAS ACTIVIDADES PROGRAMADAS EN EL MARCO DE LA CELEBRACION DEL EVENTO DE LA VIGESIMA CUARTA SEMANA CULTURAL 2062 UN VIAJE AL FUTURO, QUE CONTEMPLA ACTIVIDADES DEPORTIVAS, RECREATIVAS, ACADEMICAS Y CULTURALES PARA TODA LA COMUNIDAD UNIVERSITARIA, DENTRO DEL PLAN DE MEJORAMIENTO DE LA CALIDAD DE VIDA, BIENESTAR Y DESARROLLO PERSONAL DE LA COMUNIDAD UNIVERSITARIA</t>
  </si>
  <si>
    <t>CO1.REQ.6161826</t>
  </si>
  <si>
    <t>OPS-VAD-0779-2024</t>
  </si>
  <si>
    <t>https://community.secop.gov.co/Public/Tendering/ContractNoticePhases/View?PPI=CO1.PPI.31312853&amp;isFromPublicArea=True&amp;isModal=False</t>
  </si>
  <si>
    <t>YURI YASSER MANJARREZ MARQUEZ</t>
  </si>
  <si>
    <t>SERVICIO DE ORGANIZACION, COORDINACION Y APOYO LOGISTICO DE LOS COMPOSITORES DE MUSICA VALLENATA INVITADOS PARA LAS ACTIVIDADES PROGRAMADAS EN EL MARCO DE LA ACTIVIDAD HOMENAJE LOS COMPOSITORES LE CANTAN A SANTA MARTA RUMBO A SUS 500 AÑOS, QUE SE REALIZARA EN EL TEATRO SANTA MARTA EL DIA MIERCOLES 8 DE MAYO DE 2024</t>
  </si>
  <si>
    <t>CO1.REQ.6131493</t>
  </si>
  <si>
    <t>OPS-VAD-0774-2024</t>
  </si>
  <si>
    <t>https://community.secop.gov.co/Public/Tendering/ContractNoticePhases/View?PPI=CO1.PPI.31326353&amp;isFromPublicArea=True&amp;isModal=False</t>
  </si>
  <si>
    <t>SERVICIO DE DECORACION, AMBIENTACION Y CATERING EN ESPACIOS INSTITUCIONALES CON TEMATICAS ALUSIVAS A CELEBRACIONES DE FECHAS ESPECIALES Y DE INTERES INSTITUCIONAL, QUE COADYUVEN AL MEJORAMIENTO DE LA CALIDAD DE VIDA DE LOS MIEMBROS DE LA COMUNIDAD UNIVERSITARIA E INVITADOS EXTERNOS</t>
  </si>
  <si>
    <t>CO1.REQ.6127934</t>
  </si>
  <si>
    <t>OPS-VAD-0766-2024</t>
  </si>
  <si>
    <t>https://community.secop.gov.co/Public/Tendering/ContractNoticePhases/View?PPI=CO1.PPI.31292374&amp;isFromPublicArea=True&amp;isModal=False</t>
  </si>
  <si>
    <t>GABRIEL EMIRO GOMEZ DE LA OSSA</t>
  </si>
  <si>
    <t>ASESORIA CONTABLE A LA UNIVERSIDAD DEL MAGDALENA PARA REALIZAR PROCESOS ADECUADOS Y PERTINENTES QUE PERMITAN LA REVISION, ANALISIS, CONCILIACION Y DEPURACION CONTABLE, MEDIANTE ELIMINACION O INCORPORACION DE CIFRAS EN LOS ESTADOS FINANCIEROS DE LA UNIVERSIDAD, EN LAS PARTIDAS DE CUENTAS POR COBRAR GRUPO 13 DEL ESTADO DE SITUACION FINANCIERA Y DE RECURSOS ADMINISTRADOS CONVENIOS, GRUPO 29 DEL ESTADO DE SITUACION FINANCIERA, DE TAL FORMA QUE ESTOS CUMPLAN CON LAS CARACTERISTICAS FUNDAMENTALES RELEVANCIA Y REPRESENTACION FIEL DE QUE TRATA EL MARCO CONCEPTUAL CONTABLE VIGENTE</t>
  </si>
  <si>
    <t>CO1.REQ.6123963</t>
  </si>
  <si>
    <t>OPS-VAD-0765-2024</t>
  </si>
  <si>
    <t>https://community.secop.gov.co/Public/Tendering/ContractNoticePhases/View?PPI=CO1.PPI.31183288&amp;isFromPublicArea=True&amp;isModal=False</t>
  </si>
  <si>
    <t>LUIS HINCAPIE FRAGOSO</t>
  </si>
  <si>
    <t>SERVICIO DE CONSTRUCCION E INSTALACION DE JAULA FLOTANTE PARA PISCICULTURA MARINA CON VOLUMEN 10 M3, PARA DAR CUMPLIMIENTO AL DESARROLLO DE BIOENSAYOS EN MARCO DEL CUMPLIMIENTO DE LA ACTIVIDAD MGA 2.2.4 REALIZAR MONTAJE PILOTO Y SEGUIMIENTO AL CULTIVO EN JAULA EN EL MAR PARA LA ASOCIACION ASPOTAG. EN DESARROLLO DEL PROYECTO BPIN 2020000100036, DENOMINADO IMPLEMENTACION DE SISTEMAS PRODUCTIVOS EN LA PISCICULTURA MARINA DEL RDBALO PARA EL FOMENTO DE SU PRODUCCIDN EN EL DEPARTAMENTO DEL MAGDALENA. EL SERVICIO INCLUYE CURSOTALLER SOBRE DISENO, CALCULO Y CONSTRUCCION DE JAULAS FLOTANTES PARA MAXIMO TREINTA 30 PERSONA</t>
  </si>
  <si>
    <t>CO1.REQ.6101002</t>
  </si>
  <si>
    <t>OPS-VAD-0748-2024</t>
  </si>
  <si>
    <t>https://community.secop.gov.co/Public/Tendering/ContractNoticePhases/View?PPI=CO1.PPI.31049213&amp;isFromPublicArea=True&amp;isModal=False</t>
  </si>
  <si>
    <t>VISION HUMANA AA S.A.S</t>
  </si>
  <si>
    <t>ASESORIA PARA LA RECATEGORIZACION DE EMPLEOS, NIVELACION SALARIAL Y CREACION DE NUEVOS CARGOS CON EL FIN DE MEJORAR LAS CONDICIONES LABORALES DE LOS COLABORADORES DE LA UNIVERSIDAD DEL MAGDALENA</t>
  </si>
  <si>
    <t>CO1.REQ.6071646</t>
  </si>
  <si>
    <t>OPS-VAD-0735-2024</t>
  </si>
  <si>
    <t>https://community.secop.gov.co/Public/Tendering/ContractNoticePhases/View?PPI=CO1.PPI.30626128&amp;isFromPublicArea=True&amp;isModal=False</t>
  </si>
  <si>
    <t>CORPORACION PARA EL FOMENTO EMPRESARIAL</t>
  </si>
  <si>
    <t>LA PRESENTE ORDEN TIENE POR OBJETO LA PRESTACION DE SERVICIOS DE GESTIBN ORGANIZACIONAL PARA EL PROCESAMIENTO DE DATOS EN LA EJECUCION DE LAS ACTIVIDADES DE EXTENSION AGROPECUARIA, ASESORIA AL EQUIPO TECNICO Y OPERATIVE DENTRO DEL MARCO DE LA EJECUCIBN DEL CONVENIO N° 977-2023 SUSCRITO ENTRE LA UNIVERSIDAD DEL MAGDALENA Y LA AGENCIA DE DESARROLLO RURAL, EN LOS DEPARTAMENTOS DEL MAGDALENA Y LA GUAJIRA.</t>
  </si>
  <si>
    <t>CO1.REQ.5966336</t>
  </si>
  <si>
    <t>OPS-VAD-0703-2024</t>
  </si>
  <si>
    <t>https://community.secop.gov.co/Public/Tendering/ContractNoticePhases/View?PPI=CO1.PPI.30381350&amp;isFromPublicArea=True&amp;isModal=False</t>
  </si>
  <si>
    <t>MILENA DE LEON MENDOZA</t>
  </si>
  <si>
    <t>JORGE IVAN SANCHEZ LOPEZ</t>
  </si>
  <si>
    <t>SERVICIOS PROFESIONALES DE ASESORIA LEGAL Y CAPACITACION AL RECURSO HUMANO DE LA UNIVERSIDAD DEL MAGDALENA EN EL MEJORAMIENTO CONTINUO DE SUS PROCESOS Y CUMPLIMIENTO DE LOS OBJETIVOS INSTITUCIONALES</t>
  </si>
  <si>
    <t>CO1.REQ.5902362</t>
  </si>
  <si>
    <t>OPS-VAD-0680-2024</t>
  </si>
  <si>
    <t>https://community.secop.gov.co/Public/Tendering/ContractNoticePhases/View?PPI=CO1.PPI.30366927&amp;isFromPublicArea=True&amp;isModal=False</t>
  </si>
  <si>
    <t>CORPORACION CLUB STA MTA</t>
  </si>
  <si>
    <t>SERVICIO ALQUILER DE UN SALON DE EVENTOS PARA 300 PERSONAS, CON SERVICIO DE ATENCION PERSONAL MESEROS, SERVICIO DE COMEDOR Y DE BAR PARA LA NOCHE DE HOMENAJE A LA MUJER UNIMAGDALENA 2024, DE ACUERDO CON LAS ESPECIFICACIONES TECNICAS SOLICITADAS</t>
  </si>
  <si>
    <t>CO1.REQ.5897596</t>
  </si>
  <si>
    <t>OPS-VAD-0679-2024</t>
  </si>
  <si>
    <t>https://community.secop.gov.co/Public/Tendering/ContractNoticePhases/View?PPI=CO1.PPI.30339517&amp;isFromPublicArea=True&amp;isModal=False</t>
  </si>
  <si>
    <t>SEGURYTECNIA DE COLOMBIA S.A.S</t>
  </si>
  <si>
    <t>SERVICIO DE CONSULTORIA PARA EL ESTUDIO DE SEGURIDAD, ANALISIS DE RIESGOS Y VULNERABILIDADES DE LAS SEDES DE LA DE LA UNIVERSIDAD DEL MAGDALENA. EL CUAL INCLUYE ASESORIA, RECOMENDACIONES DE SOLUCIONES Y ACOMPANAMIENTO DE INGENIERIA CON EL PROPOSITO DE FORTALECER LA SEGURIDAD DE LA INSTITUCION</t>
  </si>
  <si>
    <t>CO1.REQ.5890361</t>
  </si>
  <si>
    <t>OPS-VAD-0677-2024</t>
  </si>
  <si>
    <t>https://community.secop.gov.co/Public/Tendering/ContractNoticePhases/View?PPI=CO1.PPI.30061462&amp;isFromPublicArea=True&amp;isModal=False</t>
  </si>
  <si>
    <t>SERVICIO DE DECORACION, AMBIENTACION Y CATERING EN ESPACIOS INSTITUCIONALES CON TEMATICAS ALUSIVAS A CELEBRACIONES DE FECHAS ESPECIALES Y DE INTERES INSTITUCIONAL, QUE COADYUBAN AL MEJORAMIENTO DE LA CALIDAD DE VIDA DE LOS MIEMBROS DE LA COMUNIDAD UNIVERSITARIA</t>
  </si>
  <si>
    <t>CO1.REQ.5812198</t>
  </si>
  <si>
    <t>OPS-VAD-0595-2024</t>
  </si>
  <si>
    <t>https://community.secop.gov.co/Public/Tendering/ContractNoticePhases/View?PPI=CO1.PPI.29692036&amp;isFromPublicArea=True&amp;isModal=False</t>
  </si>
  <si>
    <t>SERVICIO PARA DESARROLLAR JORNADAS AGILES DE TRABAJO CON EL PROPBSITO DE FORTALECER PROYECTOS DEL PLAN DE ACCION ARTICULADO CON LOS COMPROMISOS ESTRATEGICOS Y CUMPLIMIENTOS DE METAS INMERSAS EN EL PLAN DE GOBIERNO Y EL PLAN DE DESARROLLO. LA JORNADA INSTITUCIONAL LLEVA POR NOMBRE COSECHANDO FRUTOS Y SEMBRANDO COMPROMISOS POR UNIMAGDALENA Y CONTARA CON LA PARTICIPACIBN DE REPRESENTANTES DE LOS DISTINTOS ESTAMENTOS DE LA ALMA MATER ADMINISTRATIVOS Y ACADEMICOS. LA PROPUESTA Y SUS ANEXOS HACEN PARTE INTEGRAL DE LA PRESENTE ORDEN</t>
  </si>
  <si>
    <t>CO1.REQ.5700778</t>
  </si>
  <si>
    <t>OPS-VAD-0309-2024</t>
  </si>
  <si>
    <t>https://community.secop.gov.co/Public/Tendering/ContractNoticePhases/View?PPI=CO1.PPI.29641956&amp;isFromPublicArea=True&amp;isModal=False</t>
  </si>
  <si>
    <t>HOTELES ESTELAR S.A.</t>
  </si>
  <si>
    <t>SERVICIO DE ALQUILER DE AUDITORIO CON CAPACIDAD DE POR LO MENOS 200 PERSONAS INCLUYENDO EL APOYO AUDIOVISUAL Y LOGISTICO. B SERVICIO DE ALIMENTACION ALMUERZOS Y REFRIGERIOS. C. SERVICIO DE HOSPEDAJE, EN EL MARCO DE LA REALIZACION DE LA JORNADA INSTITUCIONAL DENOMINADA COSECHANDO FRUTOS Y SEMBRANDO COMPROMISOS POR UNIMAGDALENA, CON LA PARTICIPACION DE REPRESENTANTES DE LOS DISTINTOS ESTAMENTOS CONSEJEROS UNIVERSITARIOS, DIRECTIVOS Y DOCENTES DE LA ALMA MATER</t>
  </si>
  <si>
    <t>CO1.REQ.5696207</t>
  </si>
  <si>
    <t>OPS-VAD-0294-2024</t>
  </si>
  <si>
    <t>https:--community.secop.gov.co-Public-Tendering-ContractNoticePhases-View?PPI=CO1.PPI.29535990&amp;isFromPublicArea=True&amp;isModal=False</t>
  </si>
  <si>
    <t>GLENDA ACOSTA MOLINA</t>
  </si>
  <si>
    <t>ALIMENTOS Y SERVICIOS S.A.S</t>
  </si>
  <si>
    <t>SERVICIO DE COMIDAS Y BEBIDAS PREPARADAS Y SERVICIO DE CATERING PARA EL DESARROLLO DE LAS SESIONES DEL CONSEJO SUPERIOR, CONSEJO ACADÉMICO, CONSEJO DE PLANEACIÓN, REUNIONES CON INVITADOS NACIONALES, INTERNACIONALES, MESAS DE TRABAJO CON DOCENTES, ADMINISTRATIVOS, ESTUDIANTES, PERSONAS EXTERNAS, CUERPO DIRECTIVO DE LA UNIVERSIDAD Y DEMÁS FUNCIONARIOS QUE CONCURRAN A LAS MISMAS, EN LA INSTALACIONES DE LA UNIVERSIDAD Y FUERA DE ELLA CUANDO SE TRATE DE UNA ACTIVIDAD INSTITUCIONAL. EL SERVICIO PUEDE INCLUIR SERVICIO DE COMIDAS PREPARADAS, TALES COMO MENÚ ESPECIAL, REFRIGERIOS, ALMUERZOS O CENAS TIPO BUFFET, ALMUERZOS EJECUTIVOS, COMIDAS CORRIENTES, PICADAS, BEBIDAS, MANTELERÍA, CUBIERTOS, CRISTALERÍA, SERVICIO DE MESEROS Y DEMÁS NECESARIOS PARA LA PRESTACIÓN DEL SERVICIO</t>
  </si>
  <si>
    <t>CO1.REQ.5651858</t>
  </si>
  <si>
    <t>OPS-VAD-0282-2024</t>
  </si>
  <si>
    <t>https://community.secop.gov.co/Public/Tendering/ContractNoticePhases/View?PPI=CO1.PPI.32489020&amp;isFromPublicArea=True&amp;isModal=False</t>
  </si>
  <si>
    <t>GLEDY MARIA FOLIACO REBOLLEDO</t>
  </si>
  <si>
    <t>DIGITAL DREAMS COLOMBIA SAS</t>
  </si>
  <si>
    <t>COMPRA DE TREINTA Y UN 31 SERVIDORES CONFIGURADOS Y LISTOS PARA SU USO MEMORIA DE 256 GB CASE PERSONALIZADO SEGUN ACEPTACION DE PROPUESTA N 005 DE 2024 SUSCRITA ENTRE EL MINISTERIO DE EDUCACION Y LA UNIVERSIDAD DEL MAGDALENA, CUYO OBJETO ES FORTALECIMIENTO DE SEDES EDUCATIVAS RURALES, A TRAVES DEL DESARROLLO DE PROCESOS DE FORMACION DOCENTE Y SEGUIMIENTO A LA IMPLEMENTACION DE MODELOS EDUCATIVOS FLEXIBLESMEF</t>
  </si>
  <si>
    <t>CO1.REQ.6392399</t>
  </si>
  <si>
    <t>ODC-VAD-0003-2024</t>
  </si>
  <si>
    <t>https://community.secop.gov.co/Public/Tendering/ContractNoticePhases/View?PPI=CO1.PPI.32307938&amp;isFromPublicArea=True&amp;isModal=False</t>
  </si>
  <si>
    <t>JORGE ELIAS CARO</t>
  </si>
  <si>
    <t>COPYS STUDENT S.A.S</t>
  </si>
  <si>
    <t>COMPRA DE CUATRO 4 EQUIPOS DE COMPUTO, CINCO 5 EQUIPOS DE COMPUTO PORTATILES, DOS 2 DISCOS DUROS, 10 MEMORIAS USB, 1 IMPRESORA, NECESARIOS PARA CUMPLIR ACTIVIDADES DE ADMINISTRACION DEL PROYECTO CON CODIGO BPIN 2023000100072, DENOMINADO IMPLEMENTACION DE UNA PLATAFORMA DE DATOS ABIERTOS BASADA EN ALOT PARA EL ANALISIS Y GESTION DE RIESGOS AMBIENTALES Y CLIMATICOS EN EL CORREDOR MINERO DE LOS MUNICIPIOS LA JAGUA DE LBRICO, ALBANIA, ALGARROBO</t>
  </si>
  <si>
    <t>CO1.REQ.6355803</t>
  </si>
  <si>
    <t>ODC-VAD-0002-2024</t>
  </si>
  <si>
    <t>https://community.secop.gov.co/Public/Tendering/ContractNoticePhases/View?PPI=CO1.PPI.30086802&amp;isFromPublicArea=True&amp;isModal=False</t>
  </si>
  <si>
    <t>CARLOS DANIEL RODRIGUEZ JAIMES</t>
  </si>
  <si>
    <t>COMPRA DE 6000 EMPAQUES PLASTICOS TRANSPARENTES DE 32 X 42 CM CON DISEÑO INSTITUCIONAL Y ESCUDO EN ALTO RELIEVE ESTAMPADO AL CALOR.</t>
  </si>
  <si>
    <t>CO1.REQ.5819320</t>
  </si>
  <si>
    <t>ODC-VAD-0001-2024</t>
  </si>
  <si>
    <t>https://community.secop.gov.co/Public/Tendering/ContractNoticePhases/View?PPI=CO1.PPI.32905478&amp;isFromPublicArea=True&amp;isModal=False</t>
  </si>
  <si>
    <t>SUMINISTRO Y ENTREGA DE ALMUERZOS Y REFRIGERIOS A JOVENES QUE SE ENCUENTREN EN PROCESO DE ADMISION</t>
  </si>
  <si>
    <t>CO1.REQ.6490065</t>
  </si>
  <si>
    <t>OSM-VAD-0005-2024</t>
  </si>
  <si>
    <t>https://community.secop.gov.co/Public/Tendering/ContractNoticePhases/View?PPI=CO1.PPI.32629337&amp;isFromPublicArea=True&amp;isModal=False</t>
  </si>
  <si>
    <t>SUMINISTRO DE HIDRATACION Y ALIMENTOS PREPARADOS PARA LOS MIEMBROS DE LA COMUNIDAD UNIVERSITARIA, PARTICIPANTES DE ACTIVIDADES PROGRAMADAS POR LA DIRECCION DE BIENESTAR UNIVERSITARIO Y OTROS EVENTOS DE INTERES INSTITUCIONAL, EN EL MARCO DEL PROYECTO MEJORAMIENTO DE LA CALIDAD DE VIDA, BIENESTAR Y DESARROLLO PERSONAL DE LA COMUNIDAD UNIVERSITARIA.</t>
  </si>
  <si>
    <t>CO1.REQ.6422815</t>
  </si>
  <si>
    <t>OSM-VAD-0004-2024</t>
  </si>
  <si>
    <t>https://community.secop.gov.co/Public/Tendering/ContractNoticePhases/View?PPI=CO1.PPI.32241939&amp;isFromPublicArea=True&amp;isModal=False</t>
  </si>
  <si>
    <t>PLUXEE COLOMBIA S.A.S</t>
  </si>
  <si>
    <t>SUMINISTRO DE BONOS YO TARJETAS PARA DOTACION VESTIDO Y CALZADO DE LOS EMPLEADOS PUBLICOS ADMINISTRATIVOS Y DE LOS TRABAJADORES OFICIALES</t>
  </si>
  <si>
    <t>CO1.REQ.6340099</t>
  </si>
  <si>
    <t>OSM-VAD-0003-2024</t>
  </si>
  <si>
    <t>https://community.secop.gov.co/Public/Tendering/ContractNoticePhases/View?PPI=CO1.PPI.29802333&amp;isFromPublicArea=True&amp;isModal=False</t>
  </si>
  <si>
    <t>JESUS SUESCUN ARREGOCES</t>
  </si>
  <si>
    <t>SUMINISTRO Y ENTREGA DE HIDRATACION Y PRODUCTOS ALIMENTICIOS PREPARADOS PARA LOS MIEMBROS DE LA COMUNIDAD UNIVERSITARIA, EGRESADOS Y PERSONAL EXTERNO QUE PARTICIPE EN LAS ACTIVIDADES DEPORTIVAS, CULTURALES, DE SALUD Y DESARROLLO HUMANO ASI MISMO SERVICIO DE SUMINISTRO Y ENTREGA DE UN BENEFICIO ALIMENTICIO REFRIGERIO DIARIO PARA FUNCIONARIOS QUE PERTENECEN AL SINDICATO CON JORNADAS ESPECIALES</t>
  </si>
  <si>
    <t>CO1.REQ.5735088</t>
  </si>
  <si>
    <t>OSM-VAD-0002-2024</t>
  </si>
  <si>
    <t>https:--community.secop.gov.co-Public-Tendering-ContractNoticePhases-View?PPI=CO1.PPI.29307244&amp;isFromPublicArea=True&amp;isModal=False</t>
  </si>
  <si>
    <t>ALFA JAIMES</t>
  </si>
  <si>
    <t>CLAUDIA PATRICIA DEL SOCORRO ABELLO ZORRO</t>
  </si>
  <si>
    <t>SUMINISTRO DE ALIMENTOS Y BEBIDAS PARA EL PERSONAL INSTITUCIONAL QUE DESARROLLA ACTIVIDADES EN EL PROCESO DE ADMISION PARA ESTUDIANTES DEL PRIMER SEMESTRE DE 2024.</t>
  </si>
  <si>
    <t>CO1.REQ.5578752 </t>
  </si>
  <si>
    <t>OSM-VAD-0001-2024</t>
  </si>
  <si>
    <t>https://community.secop.gov.co/Public/Tendering/ContractNoticePhases/View?PPI=CO1.PPI.33980570&amp;isFromPublicArea=True&amp;isModal=False</t>
  </si>
  <si>
    <t>CENTRO MEDICO DE ESPECIALISTAS DE LA ESPERANZA SAS</t>
  </si>
  <si>
    <t>SERVICIO DE ACOMPAÑAMIENTO PSICOLOGICO ESPECIALIZADO PARA LA ATENCION OPORTUNA DE ESTUDIANTES Y ADMINISTRATIVOS, ASI COMO PARA EL DESARROLLO DE ACTIVIDADES DE PROMOCION Y MANTENIMIENTO DE SALUD EN EL MARCO DEL PROYECTO DEL PLAN DE ACCION MEJORAMIENTO DE LA CALIDAD DE VIDA, BIENESTAR Y DESARROLLO PERSONAL DE LA COMUNIDAD UNIVERSITARIA</t>
  </si>
  <si>
    <t>CO1.REQ.6751056</t>
  </si>
  <si>
    <t>CPS-VAD-0030-2024</t>
  </si>
  <si>
    <t>https://community.secop.gov.co/Public/Tendering/ContractNoticePhases/View?PPI=CO1.PPI.33822634&amp;isFromPublicArea=True&amp;isModal=False</t>
  </si>
  <si>
    <t>SCHALLER DESIGN LAB</t>
  </si>
  <si>
    <t>COMPRA DE EQUIPOS ESPECIALIZADOS CAMARAS, GRABADORES, KITS DE ILUMINACION, MIXERS, MICROFONOS, TRIPODES Y ACCESORIOS PARA LOS LABORATORIOS DEL PROGRAMA CINE Y AUDIOVISUALES DE LA UNIVERSIDAD</t>
  </si>
  <si>
    <t>CO1.REQ.6711174</t>
  </si>
  <si>
    <t>CCO-VAD-0029-2024</t>
  </si>
  <si>
    <t>https://community.secop.gov.co/Public/Tendering/ContractNoticePhases/View?PPI=CO1.PPI.33575479&amp;isFromPublicArea=True&amp;isModal=False</t>
  </si>
  <si>
    <t>HILDEMAR QUINTANA</t>
  </si>
  <si>
    <t>ADVANCED TECHNOLOGIES SOLUTIONS S.A.S</t>
  </si>
  <si>
    <t>COMPRA DE MIL TRESCIENTOS CUARENTA Y DOS 1.342 COMPUTADORES PARA ESTUDIANTES BENEFICIARIOS DEL PROGRAMA TALENTO MAGDALENA</t>
  </si>
  <si>
    <t>CO1.REQ.6648444</t>
  </si>
  <si>
    <t>CCO-VAD-0028-2024</t>
  </si>
  <si>
    <t>https://community.secop.gov.co/Public/Tendering/ContractNoticePhases/View?PPI=CO1.PPI.33472646&amp;isFromPublicArea=True&amp;isModal=False</t>
  </si>
  <si>
    <t>SUMINISTRO Y ENTREGA DE MAXIMO DOS MIL TRESCIENTOS 2300 ALMUERZOS Y DOS MIL TRESCIENTOS 2300 REFRIGERIOS DIARIOS, DIRIGIDO A ESTUDIANTET DE PREGRADO PRESENCIAL Y A DISTANCIA QUE HAYAN SIDO SELECCIONADOS EN L CONVOCATORIA DEL PROGRAMA DE ALMUERZOS Y REFRIGERIOS GRATUITOS DI UNIMAGDALENA CON CONDICION SOCIOECONOMICA CLASIFICADA COMO SIN ESTRATO ESTRATOS DEL 1 AL 3, ESTUDIANTES BENEFICIARIOS DEL PROGRAMA TALENTO MAGDALENA.</t>
  </si>
  <si>
    <t>CO1.REQ.6622715</t>
  </si>
  <si>
    <t>CSM-VAD-0027-2024</t>
  </si>
  <si>
    <t>https://community.secop.gov.co/Public/Tendering/ContractNoticePhases/View?PPI=CO1.PPI.32780051&amp;isFromPublicArea=True&amp;isModal=False</t>
  </si>
  <si>
    <t>HECTOR VARGAS</t>
  </si>
  <si>
    <t>UNION TEMPORAL CONSTRUYENDO EDUCACON</t>
  </si>
  <si>
    <t>CONVOCATORIA</t>
  </si>
  <si>
    <t>CONSTRUCCION Y REMODELACION DE 14 ZONAS DE ESTUDIO</t>
  </si>
  <si>
    <t>CO1.REQ.6459436</t>
  </si>
  <si>
    <t>CDO-VAD-0026-2024</t>
  </si>
  <si>
    <t>https://community.secop.gov.co/Public/Tendering/ContractNoticePhases/View?PPI=CO1.PPI.33369415&amp;isFromPublicArea=True&amp;isModal=False</t>
  </si>
  <si>
    <t>MAURICIO ARRIETA</t>
  </si>
  <si>
    <t>XEDUCATION S.A.S.</t>
  </si>
  <si>
    <t>LICENCIA EN LA NUBE VERSION CORE MODALIDAD MAU PARA 17000 MAU</t>
  </si>
  <si>
    <t>CO1.REQ.6602556</t>
  </si>
  <si>
    <t>CPS-VAD-0025-2024</t>
  </si>
  <si>
    <t>https://community.secop.gov.co/Public/Tendering/ContractNoticePhases/View?PPI=CO1.PPI.33256528&amp;isFromPublicArea=True&amp;isModal=False</t>
  </si>
  <si>
    <t>3984156800
3304075848</t>
  </si>
  <si>
    <t>2024-02-23
2024-06-28</t>
  </si>
  <si>
    <t>133
195</t>
  </si>
  <si>
    <t>PETROLEP COMPANY S.A.S.</t>
  </si>
  <si>
    <t>SUMINISTRO E INSTALACION DE UN SISTEMA DE RIEGO POR GOTEO</t>
  </si>
  <si>
    <t>CO1.REQ.6570889</t>
  </si>
  <si>
    <t>CSM-VAD-0024-2024</t>
  </si>
  <si>
    <t>https://community.secop.gov.co/Public/Tendering/ContractNoticePhases/View?PPI=CO1.PPI.32501383&amp;isFromPublicArea=True&amp;isModal=False</t>
  </si>
  <si>
    <t>SOJI SERVICES S.A.S</t>
  </si>
  <si>
    <t>SERVICIO INTEGRAL DE ASEO, CAFETERIA Y SERVICIOS GENERALES PARA LA UNIVERSIDAD Y SUS SEDES ALTERNAS</t>
  </si>
  <si>
    <t>CO1.REQ.6395731</t>
  </si>
  <si>
    <t>CPS-VAD-0023-2024</t>
  </si>
  <si>
    <t>https://community.secop.gov.co/Public/Tendering/ContractNoticePhases/View?PPI=CO1.PPI.32626827&amp;isFromPublicArea=True&amp;isModal=False</t>
  </si>
  <si>
    <t>SERVICIOS DE INGENIERIA GLOBAL S.A.S</t>
  </si>
  <si>
    <t>COMPRA E INSTALACION DE EQUIPOS DE AIRES ACONDICIONADOS PARA LAS AREAS ACADEMICAS Y ADMINISTRATIVAS DE LA UNIVERSIDAD DEL MAGDALENA</t>
  </si>
  <si>
    <t>CO1.REQ.6422312</t>
  </si>
  <si>
    <t>CCO-VAD-0022-2024</t>
  </si>
  <si>
    <t>https://community.secop.gov.co/Public/Tendering/ContractNoticePhases/View?PPI=CO1.PPI.33035528&amp;isFromPublicArea=True&amp;isModal=False</t>
  </si>
  <si>
    <t>EDITORA DE MEDIOS SAS</t>
  </si>
  <si>
    <t>COMPRA DE CUARENTA MIL 40.000 AGENDAS ACADEMICAS INSTITUCIONALES PARA LOS ESTUDIANTES Y COMUNIDAD EN GENERAL, DOCENTES, FUNCIONARIOS DE UNIMAGDALENA Y PERSONAL VISITANTE DE LA INSTITUCION DURANTE EL AÑO 2024, CON CARACTERISTICAS ESPECIALES EN DISEÑO MOTIVADO EN LOS 500 AÑOS DE SANTA MARTA Y EL FORO ESTRATEGICO PARA EL ENCUENTRO DE EMPRESAS, INSTITUCIONES, CENTROS DE INVESTIGACION Y UNIVERSIDADES, INNOVAZUL EL MAR QUE NOS UNE</t>
  </si>
  <si>
    <t>CO1.REQ.6519685</t>
  </si>
  <si>
    <t>CCO-VAD-0021-2024</t>
  </si>
  <si>
    <t>https://community.secop.gov.co/Public/Tendering/ContractNoticePhases/View?PPI=CO1.PPI.32986336&amp;isFromPublicArea=True&amp;isModal=False</t>
  </si>
  <si>
    <t>143366218
199733472
180642459
44671688
997485785,60</t>
  </si>
  <si>
    <t>1413
1414
1415
1416
1417</t>
  </si>
  <si>
    <t>CESAR TABARES L &amp; CIA S.A.S.</t>
  </si>
  <si>
    <t>ADQUISICION DEL KIT DIDACTICO PARA LAS CANASTAS EDUCATIVAS CORRESPONDIENTE, DE LOS MODELOS EDUCATIVOS FLEXIBLES 1 MODELO EDUCATIVO FLEXIBLE POST PRIMARIA RURAL 2 MODELO EDUCATIVO FLEXIBLE MEDIA RURAL 3 MODELO EDUCATIVO FLEXIBLE ACELERACION DEL APRENDIZAJE 4 MODELO EDUCATIVO FLEXIBLE CAMINAR EN SECUNDARIA Y 5 MODELO EDUCATIVO FLEXIBLE ESCUELA NUEVA, PARA 940 SEDES EDUCATIVAS UBICADAS EN 27 ENTIDADES TERRITORIALES CERTIFICADAS EN EDUCACION, DE CONFORMIDAD CON LAS ESPECIFICACIONES TECNICAS ESTABLECIDAS EN EL ANEXO TECNICO DE LA ACEPTACION DE PROPUESTA N 005 DE 2024 SUSCRITA ENTRE EL MINISTERIO DE EDUCACION Y LA UNIVERSIDAD DEL MAGDALENA.</t>
  </si>
  <si>
    <t>CO1.REQ.6509125</t>
  </si>
  <si>
    <t>CCO-VAD-0020-2024</t>
  </si>
  <si>
    <t>https://community.secop.gov.co/Public/Tendering/ContractNoticePhases/View?PPI=CO1.PPI.32969950&amp;isFromPublicArea=True&amp;isModal=False</t>
  </si>
  <si>
    <t>WILLIAM RETAMOZO</t>
  </si>
  <si>
    <t>COMREDES DE COLOMBIA S.A.S.</t>
  </si>
  <si>
    <t>COMPRA DE EQUIPOS ESPECIALIZADOS PARA LA ADECUACION Y DOTACION DEL LABORATORIO DE ANIMACION PARA GARANTIZAR EL NORMAL DESARROLLO DE LAS PRACTICAS ACADEMICAS DEL PROGRAMA CINE Y AUDIOVISUALES, DESCRITOS DE LA SIGUIENTE MANERA 1 TREINTA 30 APPLE MAC STUDIO MID 2023 M2 MAX 12CORE 30CORE 32 GB 512 SSD. 2 TREINTA 30 ASUS PRO ART MONITOR DE 27 PULGADAS WQHD 2560 X 1440, IPS, 100 SRGB, 100 REC. 709, COMPATIBLE CON MONITOR DE COMPUTADORA PORTATIL Y MAC PA278CV 3 TREINTA 30 LOGITECH G 203 LIGHTSYNC MOUSE. 4 TREINTA 30 MACALLY TECLADO USB CON CABLE DE TAMAÑO COMPLETO PARA MAC MINIPRO</t>
  </si>
  <si>
    <t>CO1.REQ.6505169</t>
  </si>
  <si>
    <t>CCO-VAD-0019-2024</t>
  </si>
  <si>
    <t>https://community.secop.gov.co/Public/Tendering/ContractNoticePhases/View?PPI=CO1.PPI.32965193&amp;isFromPublicArea=True&amp;isModal=False</t>
  </si>
  <si>
    <t>DOTACIONES Y EQUIPOS INDUSTRIALES DE COLOMBIA DOTAEQUIP LTDA</t>
  </si>
  <si>
    <t>COMPRA DE EQUIPOS ESPECIALIZADOS AUTOCLAVE TUTTNAUER, EQUIPOS DE REFRIGERACION Y AUDIOVISUALES PARA LA ADECUACION Y DOTACION DEL LABORATORIO DE MICROBIOLOGIA QUE GARANTIZAN MEJORAMIENTO DE LAS PRACTICAS ACADEMICAS Y DE INVESTIGACION DE LAS FACULTADES DE CIENCIAS BASICAS , CIENCIAS DE LA SALUD Y FACULTAD DE INGENIERIA DE LA UNIVERSIDAD DEL MAGDALENA.</t>
  </si>
  <si>
    <t>CO1.REQ.6504417</t>
  </si>
  <si>
    <t>CCO-VAD-0018-2024</t>
  </si>
  <si>
    <t>https://community.secop.gov.co/Public/Tendering/ContractNoticePhases/View?PPI=CO1.PPI.32638782&amp;isFromPublicArea=True&amp;isModal=False</t>
  </si>
  <si>
    <t>ADQUISICION DE MATERIAL PEDAGOGICO Y EDUCATIVO DE LAS GUIAS PARA ESTUDIANTES Y MANUALES PARA DOCENTES</t>
  </si>
  <si>
    <t>CO1.REQ.6425531</t>
  </si>
  <si>
    <t>CCO-VAD-0017-2024</t>
  </si>
  <si>
    <t>https://community.secop.gov.co/Public/Tendering/ContractNoticePhases/View?PPI=CO1.PPI.31591931&amp;isFromPublicArea=True&amp;isModal=False</t>
  </si>
  <si>
    <t>IMPACTA PRODUCCIONES SAS EN REORGANIZACION</t>
  </si>
  <si>
    <t>SERVICIO DE PRODUCCION TECNICA CON EQUIPOS ESPECIALIZADOS</t>
  </si>
  <si>
    <t>CO1.REQ.6191726</t>
  </si>
  <si>
    <t>CPS-VAD-0016-2024</t>
  </si>
  <si>
    <t>SERVICIO DE ORGANIZACIÓN COORDINACION DE LOS ARTISTAS INVITADOS APOYO LOGISTICO DE LAS AGRUPACIONES MUSICALES Y GESTION DE EVENTOS ARTISTICOS Y CULTURALES</t>
  </si>
  <si>
    <t>CO1.REQ.6130724</t>
  </si>
  <si>
    <t>CPS-VAD-0015-2024</t>
  </si>
  <si>
    <t>https://community.secop.gov.co/Public/Tendering/ContractNoticePhases/View?PPI=CO1.PPI.30635568&amp;isFromPublicArea=True&amp;isModal=False</t>
  </si>
  <si>
    <t>533438000
140261482</t>
  </si>
  <si>
    <t>2024-02-21
2024-03-05</t>
  </si>
  <si>
    <t>434
575</t>
  </si>
  <si>
    <t>ALESTUR LTDA</t>
  </si>
  <si>
    <t>SUMINISTRO DE TIQUETES AEREOS NACIONALES E INTERNACIONALES PARA FUNCIONARIOS, DOCENTES, CATEDRATICOS, INVITADOS, CONTRATISTAS Y ESTUDIANTES DE LA UNIVERSIDAD DEL MAGDALENA</t>
  </si>
  <si>
    <t> CO1.REQ.5968397</t>
  </si>
  <si>
    <t>CSM-VAD-0014-2024</t>
  </si>
  <si>
    <t>https://community.secop.gov.co/Public/Tendering/ContractNoticePhases/View?PPI=CO1.PPI.30695111&amp;isFromPublicArea=True&amp;isModal=False</t>
  </si>
  <si>
    <t>SERVICIO DE MANTENIMIENTO PREVENTIVO Y CORRECTIVO A LOS EQUIPOS DE AIRES ACONDICIONADOS Y DEMAS SISTEMAS DE REFRIGERACION PERTENECIENTES A LA UNIVERSIDAD DEL MAGDALENA, UBICADOS EN LA SEDE PRINCIPAL Y SUS SEDES ALTERNAS</t>
  </si>
  <si>
    <t>CO1.REQ.5983598</t>
  </si>
  <si>
    <t>CPS-VAD-0013-2024</t>
  </si>
  <si>
    <t>REFRIMAGUS S.A.S.</t>
  </si>
  <si>
    <t>CPS-VAD-0012-2024</t>
  </si>
  <si>
    <t>https://community.secop.gov.co/Public/Tendering/ContractNoticePhases/View?PPI=CO1.PPI.30899106&amp;isFromPublicArea=True&amp;isModal=False</t>
  </si>
  <si>
    <t>45000000
93500000
991100000</t>
  </si>
  <si>
    <t>2024-03-12
2024-03-12
2024-03-13</t>
  </si>
  <si>
    <t>653
655
668</t>
  </si>
  <si>
    <t>TRANSPORTES SENSACION S.A.S</t>
  </si>
  <si>
    <t>SERVICIO DE TRANSPORTE TERRESTRE EN VEHICULOS TALES COMO BUSES, BUSETAS, VANS, CAMIONETAS O CAMPEROS, NECESARIOS PARA LA REALIZACION DE PRACTICAS ACADEMICAS Y DEMAS EVENTOS INSTITUCIONALES, DEPORTIVOS Y CULTURALES QUE SE REALIZAN EN LA UNIVERSIDAD DEL MAGDALENA</t>
  </si>
  <si>
    <t>CO1.REQ.6035730</t>
  </si>
  <si>
    <t>CPS-VAD-0011-2024</t>
  </si>
  <si>
    <t>https://community.secop.gov.co/Public/Tendering/ContractNoticePhases/View?PPI=CO1.PPI.30742313&amp;isFromPublicArea=True&amp;isModal=False</t>
  </si>
  <si>
    <t>CONSORCIO INTERFIBRA LA U</t>
  </si>
  <si>
    <t>SERVICIO DE CANAL DEDICADO PRINCIPAL DE 5 GB PARA LA SEDE DEL CAMPUS Y SEDES ALTERNAS</t>
  </si>
  <si>
    <t>CO1.REQ.5997036</t>
  </si>
  <si>
    <t>CPS-VAD-0010-2024</t>
  </si>
  <si>
    <t>https://community.secop.gov.co/Public/Tendering/ContractNoticePhases/View?PPI=CO1.PPI.30754800&amp;isFromPublicArea=True&amp;isModal=False</t>
  </si>
  <si>
    <t>COMUNICACIÓN CELULAR SA COMCEL SA</t>
  </si>
  <si>
    <t>SERVICIO DE CANAL DEDICADO PRINCIPAL DE 5 GB PARA EL CAMPUS DE LA UNIVERSIDAD</t>
  </si>
  <si>
    <t> CO1.REQ.6001081</t>
  </si>
  <si>
    <t>CPS-VAD-0009-2024</t>
  </si>
  <si>
    <t>https://community.secop.gov.co/Public/Tendering/ContractNoticePhases/View?PPI=CO1.PPI.30713408&amp;isFromPublicArea=True&amp;isModal=False</t>
  </si>
  <si>
    <t>WILSON PACHECO PALACIO</t>
  </si>
  <si>
    <t>CENTRO DE INVESTIGACION PARA EL FORTALECIMIENTO HUMANO EMPRESARIAL SAS</t>
  </si>
  <si>
    <t>SERVICIO DE DIVULGACION DE INFORMACION INSTITUCIONAL EN DIFERENTES MEDIOS DE COMUNICACIÓN A NIVEL REGIONAL Y NACIONAL DESDE LA DIRECCION DE COMUNICACIONES</t>
  </si>
  <si>
    <t>CO1.REQ.5988941</t>
  </si>
  <si>
    <t>CPS-VAD-0008-2024</t>
  </si>
  <si>
    <t>https://community.secop.gov.co/Public/Tendering/ContractNoticePhases/View?PPI=CO1.PPI.30693018&amp;isFromPublicArea=True&amp;isModal=False</t>
  </si>
  <si>
    <t>5425906
3984156800
624912000</t>
  </si>
  <si>
    <t>2024-03-01
2024-02-23
2024-02-23</t>
  </si>
  <si>
    <t>180
133
134</t>
  </si>
  <si>
    <t>WILSON RODRIGUEZ CABALLERO</t>
  </si>
  <si>
    <t>SUMINISTRO DE HERRAMIENTAS Y EQUIPOS PARA LOS 240 BENEFICIARIOS EN LA IMPLEMENTACION DEL PLAN DE INTERVENCION QUE PERMITA EL CUMPLIMIENTO DEL PROYECTO BPIN 2022000100019</t>
  </si>
  <si>
    <t>CO1.REQ.5983511</t>
  </si>
  <si>
    <t>CSM-VAD-0007-2024</t>
  </si>
  <si>
    <t>https://community.secop.gov.co/Public/Tendering/ContractNoticePhases/View?PPI=CO1.PPI.30464826&amp;isFromPublicArea=True&amp;isModal=False</t>
  </si>
  <si>
    <t>421161726,13
782949873,87</t>
  </si>
  <si>
    <t>2024-03-05
2024-03-05</t>
  </si>
  <si>
    <t>590
591</t>
  </si>
  <si>
    <t>SERVICIOS DE LOGISTICA CON EL FIN DE GARANTIZAR LA NORMAL Y CORRECTA REALIZACION DE LAS JORNADAS DE CAPACITACIDN EN MARCO DE LA EJECUCIDN DE LOS CONVENIOS SUSCRITOS ENTRE LA UNIVERSIDAD DEL MAGDALENA Y LA AGENCIA DE DESARROLLO RURAL. ADR EL SERVICIO INCLUYE ALMUERZOS TIPO SANCOCHO PARA LOS ASISTENTES DE LA JORNADA, SERVICIOS DE MOVILIZACIDN PARA BENEFICIARIOS DE PROYECTO, EL CUAL INCLUYE RECOGIDA Y REGRESO DESDE EL LUGAR DE RESIDENCIA HASTA EL SITIO DEL EVENTO, SUMINISTRO DE DOS 2 BOTELLAS DE AGUA DE 1.000 ML PARA CADA BENEFICIARIO DURANTE LA REALIZATION DE CADA JORNADA PROGRAMADA</t>
  </si>
  <si>
    <t>CO1.REQ.5924282</t>
  </si>
  <si>
    <t>CPS-VAD-0006-2024</t>
  </si>
  <si>
    <t>https://community.secop.gov.co/Public/Tendering/ContractNoticePhases/View?PPI=CO1.PPI.30236401&amp;isFromPublicArea=True&amp;isModal=False</t>
  </si>
  <si>
    <t>SERVICIO DE LICENCIAMIENTO DE LOS PRODUCTOS MICROSOFT</t>
  </si>
  <si>
    <t>CO1.REQ.5862129</t>
  </si>
  <si>
    <t>CPS-VAD-0005-2024</t>
  </si>
  <si>
    <t>https:--community.secop.gov.co-Public-Tendering-ContractNoticePhases-View?PPI=CO1.PPI.29604377&amp;isFromPublicArea=True&amp;isModal=False</t>
  </si>
  <si>
    <t>SUMINISTRO Y ENTREGA DE ALMUERZOS Y REFRIGERIOS</t>
  </si>
  <si>
    <t>CO1.REQ.5670385</t>
  </si>
  <si>
    <t>CSM-VAD-0004-2024</t>
  </si>
  <si>
    <t>https:--community.secop.gov.co-Public-Tendering-ContractNoticePhases-View?PPI=CO1.PPI.29519209&amp;isFromPublicArea=True&amp;isModal=False</t>
  </si>
  <si>
    <t>LEONARDO RUIZ</t>
  </si>
  <si>
    <t>ANTONIO SPATH Y CIA SA</t>
  </si>
  <si>
    <t xml:space="preserve">COMPRA DE MOTOGENERADOR </t>
  </si>
  <si>
    <t>CO1.REQ.5646648</t>
  </si>
  <si>
    <t>CCO-VAD-0003-2024</t>
  </si>
  <si>
    <t>https:--community.secop.gov.co-Public-Tendering-ContractNoticePhases-View?PPI=CO1.PPI.29380959&amp;isFromPublicArea=True&amp;isModal=False</t>
  </si>
  <si>
    <t>INVERSORA INMOBILIARIA SANTA MARTA SAS</t>
  </si>
  <si>
    <t>ARRENDAMIENTO DE 13 LOCALES COMERCIALES PARA ACTIVIDADES ACADEMICAS Y ADMINISTRATIVAS DE LA UNIVERSIDAD DEL MAGDALENA PARA VIGENCIA 2024</t>
  </si>
  <si>
    <t>CO1.REQ.5603273</t>
  </si>
  <si>
    <t>CA-VAD-0002-2024</t>
  </si>
  <si>
    <t>https:--community.secop.gov.co-Public-Tendering-ContractNoticePhases-View?PPI=CO1.PPI.29349116&amp;isFromPublicArea=True&amp;isModal=False</t>
  </si>
  <si>
    <t>CRISTINA ISABEL AHUMADA MELENDEZ</t>
  </si>
  <si>
    <t>ARRIENDO DE UN LOTE UBICADO EN EL CERRO ZIRUMA, KILOMETRO TRES 3, VIA QUE DE SANTA MARTA CONDUCE AL RODADERO, CON UN AREA SUPERFICIARIA DE CIENTO VEINTE METROS CUADRADOS 120 MTS2, CUYOS LINDEROS SON NORTE MIDE DIEZ 10 METROS, COLINDANTE CON PREDIOS DE LOS ARRENDADORES, SUR MIDE DIEZ 10 METROS, COLINDANTE CON PREDIOS DE LOS ARRENDADORES, ORIENTE MIDE DOCE 12 METROS, COLINDANTE CON PREDIOS DE LOS ARRENDADORES, OCCIDENTE MIDE DOCE 12 METROS, COLINDANTE CON PREDIOS DE LOS ARRENDADORES EL CUAL HACE PARTE DE UNO DE MAYOR EXTENSION, IDENTIFICADO CON LA MATRICULA INMOBILIARIA NO. 08068133 Y DESCRITO ASI LOTE URBANO DE TERRENO DE OCHO MIL SETECIENTOS CUARENTA Y CINCO METROS CUADRADOS 8.745.64 MTS2 UBICADO EN LA CIUDAD DE SANTA MARTA, DEPARTAMENTO DEL MAGDALENA, CUYA DESCRIPCIBN CABIDA Y LINDEROS ESTAN CONTENIDOS EN LA ESCRITURA N 2261 DE FECHA CINCO 5 DE JUNIO DE 1998</t>
  </si>
  <si>
    <t>CO1.REQ.5592172</t>
  </si>
  <si>
    <t>CA-VAD-0001-2024</t>
  </si>
  <si>
    <t>(N) NUMERO DE TERMINACIONES ANTICIPADAS- DISMINUCIONES</t>
  </si>
  <si>
    <t>(F) FECHA FINAL PACTADA EN LA PRORROGA  (YYYY-MM-DD)</t>
  </si>
  <si>
    <t>TERMINACIONES- DISMINUCIONES</t>
  </si>
  <si>
    <t>VICERRECTOR ADMINISTRATIVO</t>
  </si>
  <si>
    <t>https://community.secop.gov.co/Public/Tendering/OpportunityDetail/Index?noticeUID=CO1.NTC.6502846&amp;isFromPublicArea=True&amp;isModal=False</t>
  </si>
  <si>
    <t>APOYAR EN LA CREACIÓN DE LAS ESTRATEGIAS PARA LAS PLATAFORMAS DIGITALES (FACEBOOK E INSTAGRAM) DE LOS DIPLOMADOS DE FACULTAD DE CIENCIAS EMPRESARIALES Y ECONÓMICAS. 2. APOYAR EN LA GENERACIÓN DE CONTENIDOS VISUALES Y AUDIOVISUALES PARA LAS PLATAFORMAS DIGITALES, FACEBOOK E INSTAGRAM QUE TENGAN RELACIÓN CON LA OFERTA DE LA VENTA DE SERVICIOS DE LA FACULTAD DE CIENCIAS EMPRESARIALES Y ECONÓMICAS. 3.APOYAR EN EL DISEÑO DE PIEZAS GRÁFICAS PARA LOS PROGRAMAS DE PREGRADO Y DECANATURA DE LA FACULTAD.</t>
  </si>
  <si>
    <t>CO1.REQ.6618166</t>
  </si>
  <si>
    <t>OAG-FEE-0007-2024</t>
  </si>
  <si>
    <t>https://community.secop.gov.co/Public/Tendering/OpportunityDetail/Index?noticeUID=CO1.NTC.6502470&amp;isFromPublicArea=True&amp;isModal=False</t>
  </si>
  <si>
    <t>AYUDAR EN LA ASIGNACIÓN Y PROPORCIÓN DE LOS INSUMOS PARA CADA CLASE. 2. APOYAR EN EL ALISTAMIENTO DE INSUMOS Y HERRAMIENTAS PARA CADA CLASE. 3. AYUDAR EN LAS CLASES PRÁCTICAS DE ACUERDO AL REQUERIMIENTO DE LOS CHEFS O LOS DOCENTES. 4. LLEVAR REGISTRO FOTOGRÁFICO PARA LAS REDES SOCIALES. 5. REALIZAR APOYO LOGÍSTICO A EVENTOS Y TRASLADO DE LOS SERVICIOS GASTRONÓMICOS HASTA EL LUGAR DEL EVENTO, DESDE EL INICIO HASTA SU FINALIZACIÓN</t>
  </si>
  <si>
    <t>CO1.REQ.6617967</t>
  </si>
  <si>
    <t>OAG-FEE-0006-2024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</si>
</sst>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5" formatCode="&quot;$&quot;#,##0_);\(&quot;$&quot;#,##0\)"/>
    <numFmt numFmtId="44" formatCode="_(&quot;$&quot;* #,##0.00_);_(&quot;$&quot;* \(#,##0.00\);_(&quot;$&quot;* &quot;-&quot;??_);_(@_)"/>
    <numFmt numFmtId="43" formatCode="_(* #,##0.00_);_(* \(#,##0.00\);_(* &quot;-&quot;??_);_(@_)"/>
    <numFmt numFmtId="164" formatCode="_-&quot;$&quot;\ * #,##0.00_-;\-&quot;$&quot;\ * #,##0.00_-;_-&quot;$&quot;\ * &quot;-&quot;??_-;_-@_-"/>
    <numFmt numFmtId="165" formatCode="_(* #,##0_);_(* \(#,##0\);_(* &quot;-&quot;??_);_(@_)"/>
    <numFmt numFmtId="166" formatCode="yyyy\/mm\/dd"/>
    <numFmt numFmtId="167" formatCode="[$-F800]dddd\,\ mmmm\ dd\,\ yyyy"/>
    <numFmt numFmtId="168" formatCode="yyyy\-mm\-dd;@"/>
    <numFmt numFmtId="169" formatCode="yyyy\-mm\-dd"/>
    <numFmt numFmtId="170" formatCode="_-&quot;$&quot;\ * #,##0_-;\-&quot;$&quot;\ * #,##0_-;_-&quot;$&quot;\ * &quot;-&quot;??_-;_-@_-"/>
    <numFmt numFmtId="171" formatCode="_-&quot;$&quot;\ * #,##0_-;\-&quot;$&quot;\ * #,##0_-;_-&quot;$&quot;\ * &quot;-&quot;_-;_-@_-"/>
    <numFmt numFmtId="173" formatCode="yyyy/mm/dd;@"/>
    <numFmt numFmtId="174" formatCode="[$-1540A]yyyy/mm/dd;@"/>
    <numFmt numFmtId="175" formatCode="0.0"/>
  </numFmts>
  <fonts count="29" x14ac:knownFonts="1">
    <font>
      <sz val="11"/>
      <color theme="1"/>
      <name val="Calibri"/>
      <family val="2"/>
      <scheme val="minor"/>
    </font>
    <font>
      <sz val="11"/>
      <color theme="1"/>
      <name val="Calibri"/>
      <family val="2"/>
      <scheme val="minor"/>
    </font>
    <font>
      <b/>
      <sz val="11"/>
      <color theme="1"/>
      <name val="Calibri"/>
      <family val="2"/>
      <scheme val="minor"/>
    </font>
    <font>
      <b/>
      <sz val="26"/>
      <color theme="1"/>
      <name val="Calibri"/>
      <family val="2"/>
      <scheme val="minor"/>
    </font>
    <font>
      <b/>
      <sz val="10"/>
      <color theme="1"/>
      <name val="Calibri"/>
      <family val="2"/>
      <scheme val="minor"/>
    </font>
    <font>
      <sz val="10"/>
      <color theme="1"/>
      <name val="Calibri"/>
      <family val="2"/>
      <scheme val="minor"/>
    </font>
    <font>
      <b/>
      <sz val="10"/>
      <color theme="0" tint="-4.9989318521683403E-2"/>
      <name val="Calibri"/>
      <family val="2"/>
      <scheme val="minor"/>
    </font>
    <font>
      <sz val="10"/>
      <name val="Arial"/>
      <family val="2"/>
    </font>
    <font>
      <sz val="10"/>
      <color theme="0" tint="-4.9989318521683403E-2"/>
      <name val="Calibri"/>
      <family val="2"/>
      <scheme val="minor"/>
    </font>
    <font>
      <sz val="10"/>
      <name val="Calibri"/>
      <family val="2"/>
      <scheme val="minor"/>
    </font>
    <font>
      <b/>
      <sz val="10"/>
      <name val="Calibri"/>
      <family val="2"/>
      <scheme val="minor"/>
    </font>
    <font>
      <b/>
      <sz val="11"/>
      <color rgb="FFFF0000"/>
      <name val="Calibri"/>
      <family val="2"/>
      <scheme val="minor"/>
    </font>
    <font>
      <b/>
      <u val="double"/>
      <sz val="10"/>
      <color theme="0" tint="-4.9989318521683403E-2"/>
      <name val="Calibri"/>
      <family val="2"/>
      <scheme val="minor"/>
    </font>
    <font>
      <u/>
      <sz val="11"/>
      <color theme="10"/>
      <name val="Calibri"/>
      <family val="2"/>
      <scheme val="minor"/>
    </font>
    <font>
      <u/>
      <sz val="10"/>
      <name val="Calibri"/>
      <family val="2"/>
      <scheme val="minor"/>
    </font>
    <font>
      <sz val="11"/>
      <name val="Calibri"/>
      <family val="2"/>
      <scheme val="minor"/>
    </font>
    <font>
      <b/>
      <sz val="11"/>
      <name val="Calibri"/>
      <family val="2"/>
      <scheme val="minor"/>
    </font>
    <font>
      <b/>
      <sz val="10"/>
      <color theme="0"/>
      <name val="Calibri"/>
      <family val="2"/>
      <scheme val="minor"/>
    </font>
    <font>
      <sz val="11"/>
      <name val="Calibri"/>
      <family val="2"/>
    </font>
    <font>
      <sz val="11"/>
      <color rgb="FF000000"/>
      <name val="Calibri"/>
      <family val="2"/>
    </font>
    <font>
      <b/>
      <sz val="11"/>
      <color theme="0" tint="-4.9989318521683403E-2"/>
      <name val="Calibri"/>
      <family val="2"/>
      <scheme val="minor"/>
    </font>
    <font>
      <sz val="11"/>
      <color theme="0" tint="-4.9989318521683403E-2"/>
      <name val="Calibri"/>
      <family val="2"/>
      <scheme val="minor"/>
    </font>
    <font>
      <b/>
      <u val="double"/>
      <sz val="11"/>
      <color theme="0" tint="-4.9989318521683403E-2"/>
      <name val="Calibri"/>
      <family val="2"/>
      <scheme val="minor"/>
    </font>
    <font>
      <sz val="10"/>
      <color rgb="FF000000"/>
      <name val="Calibri"/>
      <family val="2"/>
      <scheme val="minor"/>
    </font>
    <font>
      <i/>
      <sz val="10"/>
      <color theme="1"/>
      <name val="Calibri"/>
      <family val="2"/>
      <scheme val="minor"/>
    </font>
    <font>
      <b/>
      <u val="double"/>
      <sz val="10"/>
      <color theme="0"/>
      <name val="Calibri"/>
      <family val="2"/>
      <scheme val="minor"/>
    </font>
    <font>
      <b/>
      <sz val="10"/>
      <color rgb="FFFF0000"/>
      <name val="Calibri"/>
      <family val="2"/>
      <scheme val="minor"/>
    </font>
    <font>
      <u/>
      <sz val="10"/>
      <color theme="10"/>
      <name val="Calibri"/>
      <family val="2"/>
      <scheme val="minor"/>
    </font>
    <font>
      <u/>
      <sz val="11"/>
      <name val="Calibri"/>
      <family val="2"/>
      <scheme val="minor"/>
    </font>
  </fonts>
  <fills count="12">
    <fill>
      <patternFill patternType="none"/>
    </fill>
    <fill>
      <patternFill patternType="gray125"/>
    </fill>
    <fill>
      <patternFill patternType="solid">
        <fgColor theme="8" tint="0.79998168889431442"/>
        <bgColor indexed="64"/>
      </patternFill>
    </fill>
    <fill>
      <patternFill patternType="lightGrid">
        <fgColor theme="0" tint="-4.9989318521683403E-2"/>
        <bgColor theme="0" tint="-0.14996795556505021"/>
      </patternFill>
    </fill>
    <fill>
      <patternFill patternType="solid">
        <fgColor theme="2"/>
        <bgColor indexed="64"/>
      </patternFill>
    </fill>
    <fill>
      <patternFill patternType="gray125">
        <bgColor theme="0" tint="-0.14993743705557422"/>
      </patternFill>
    </fill>
    <fill>
      <patternFill patternType="solid">
        <fgColor theme="0" tint="-4.9989318521683403E-2"/>
        <bgColor indexed="64"/>
      </patternFill>
    </fill>
    <fill>
      <patternFill patternType="solid">
        <fgColor rgb="FF1B55F9"/>
        <bgColor indexed="64"/>
      </patternFill>
    </fill>
    <fill>
      <patternFill patternType="solid">
        <fgColor theme="3" tint="0.79998168889431442"/>
        <bgColor indexed="64"/>
      </patternFill>
    </fill>
    <fill>
      <patternFill patternType="solid">
        <fgColor rgb="FFFFFF00"/>
        <bgColor indexed="64"/>
      </patternFill>
    </fill>
    <fill>
      <patternFill patternType="lightGrid">
        <fgColor theme="0" tint="-4.9989318521683403E-2"/>
        <bgColor theme="2" tint="-0.499984740745262"/>
      </patternFill>
    </fill>
    <fill>
      <patternFill patternType="solid">
        <fgColor theme="0"/>
        <bgColor indexed="64"/>
      </patternFill>
    </fill>
  </fills>
  <borders count="33">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rgb="FF000000"/>
      </left>
      <right style="medium">
        <color rgb="FF000000"/>
      </right>
      <top/>
      <bottom style="medium">
        <color rgb="FF000000"/>
      </bottom>
      <diagonal/>
    </border>
    <border>
      <left style="medium">
        <color indexed="64"/>
      </left>
      <right style="medium">
        <color indexed="64"/>
      </right>
      <top/>
      <bottom style="thin">
        <color indexed="64"/>
      </bottom>
      <diagonal/>
    </border>
    <border>
      <left style="medium">
        <color rgb="FF000000"/>
      </left>
      <right style="medium">
        <color rgb="FF000000"/>
      </right>
      <top style="medium">
        <color rgb="FF000000"/>
      </top>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s>
  <cellStyleXfs count="11">
    <xf numFmtId="0" fontId="0"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7" fillId="0" borderId="0"/>
    <xf numFmtId="0" fontId="13" fillId="0" borderId="0" applyNumberFormat="0" applyFill="0" applyBorder="0" applyAlignment="0" applyProtection="0"/>
    <xf numFmtId="171" fontId="1" fillId="0" borderId="0" applyFont="0" applyFill="0" applyBorder="0" applyAlignment="0" applyProtection="0"/>
    <xf numFmtId="0" fontId="13" fillId="0" borderId="0" applyNumberFormat="0" applyFill="0" applyBorder="0" applyAlignment="0" applyProtection="0"/>
    <xf numFmtId="0" fontId="18" fillId="0" borderId="0"/>
    <xf numFmtId="0" fontId="19" fillId="0" borderId="0"/>
    <xf numFmtId="0" fontId="18" fillId="0" borderId="0"/>
  </cellStyleXfs>
  <cellXfs count="608">
    <xf numFmtId="0" fontId="0" fillId="0" borderId="0" xfId="0"/>
    <xf numFmtId="9" fontId="0" fillId="0" borderId="0" xfId="3" applyFont="1" applyAlignment="1">
      <alignment horizontal="center"/>
    </xf>
    <xf numFmtId="0" fontId="3" fillId="0" borderId="0" xfId="0" applyFont="1" applyAlignment="1">
      <alignment vertical="center"/>
    </xf>
    <xf numFmtId="165" fontId="2" fillId="3" borderId="6" xfId="1" applyNumberFormat="1" applyFont="1" applyFill="1" applyBorder="1" applyAlignment="1">
      <alignment horizontal="center" vertical="center"/>
    </xf>
    <xf numFmtId="0" fontId="2" fillId="4" borderId="6" xfId="0" applyFont="1" applyFill="1" applyBorder="1" applyAlignment="1">
      <alignment horizontal="center" vertical="center"/>
    </xf>
    <xf numFmtId="0" fontId="0" fillId="5" borderId="0" xfId="0" applyFill="1"/>
    <xf numFmtId="9" fontId="0" fillId="5" borderId="0" xfId="3" applyFont="1" applyFill="1" applyAlignment="1">
      <alignment horizontal="center"/>
    </xf>
    <xf numFmtId="0" fontId="2" fillId="0" borderId="1" xfId="0" applyFont="1" applyBorder="1" applyAlignment="1">
      <alignment vertical="center"/>
    </xf>
    <xf numFmtId="0" fontId="2" fillId="0" borderId="9" xfId="0" applyFont="1" applyBorder="1" applyAlignment="1">
      <alignment vertical="center"/>
    </xf>
    <xf numFmtId="0" fontId="0" fillId="0" borderId="2" xfId="0" applyBorder="1"/>
    <xf numFmtId="165" fontId="4" fillId="3" borderId="12" xfId="1" applyNumberFormat="1" applyFont="1" applyFill="1" applyBorder="1" applyAlignment="1">
      <alignment vertical="center"/>
    </xf>
    <xf numFmtId="0" fontId="4" fillId="4" borderId="12" xfId="0" applyFont="1" applyFill="1" applyBorder="1" applyAlignment="1">
      <alignment horizontal="center" vertical="center"/>
    </xf>
    <xf numFmtId="0" fontId="5" fillId="0" borderId="0" xfId="0" applyFont="1"/>
    <xf numFmtId="0" fontId="2" fillId="0" borderId="10" xfId="0" applyFont="1" applyBorder="1" applyAlignment="1">
      <alignment vertical="center"/>
    </xf>
    <xf numFmtId="0" fontId="6" fillId="0" borderId="0" xfId="0" applyFont="1" applyAlignment="1">
      <alignment horizontal="center" vertical="center" wrapText="1"/>
    </xf>
    <xf numFmtId="0" fontId="6" fillId="7" borderId="6" xfId="4" applyFont="1" applyFill="1" applyBorder="1" applyAlignment="1">
      <alignment horizontal="center" vertical="center" wrapText="1"/>
    </xf>
    <xf numFmtId="0" fontId="6" fillId="7" borderId="6" xfId="0" applyFont="1" applyFill="1" applyBorder="1" applyAlignment="1">
      <alignment horizontal="center" vertical="center" wrapText="1"/>
    </xf>
    <xf numFmtId="0" fontId="6" fillId="7" borderId="14" xfId="0" applyFont="1" applyFill="1" applyBorder="1" applyAlignment="1">
      <alignment horizontal="center" vertical="center" wrapText="1"/>
    </xf>
    <xf numFmtId="0" fontId="6" fillId="7" borderId="14" xfId="4" applyFont="1" applyFill="1" applyBorder="1" applyAlignment="1">
      <alignment horizontal="center" vertical="center" wrapText="1"/>
    </xf>
    <xf numFmtId="166" fontId="6" fillId="7" borderId="6" xfId="0" applyNumberFormat="1" applyFont="1" applyFill="1" applyBorder="1" applyAlignment="1">
      <alignment horizontal="center" vertical="center" wrapText="1"/>
    </xf>
    <xf numFmtId="5" fontId="6" fillId="7" borderId="6" xfId="2" applyNumberFormat="1" applyFont="1" applyFill="1" applyBorder="1" applyAlignment="1">
      <alignment horizontal="center" vertical="center" wrapText="1"/>
    </xf>
    <xf numFmtId="0" fontId="8" fillId="0" borderId="0" xfId="0" applyFont="1" applyAlignment="1">
      <alignment horizontal="center" vertical="center"/>
    </xf>
    <xf numFmtId="0" fontId="6" fillId="8" borderId="0" xfId="0" applyFont="1" applyFill="1" applyAlignment="1">
      <alignment horizontal="center" vertical="center" wrapText="1"/>
    </xf>
    <xf numFmtId="0" fontId="2" fillId="0" borderId="0" xfId="0" applyFont="1"/>
    <xf numFmtId="44" fontId="4" fillId="6" borderId="6" xfId="0" applyNumberFormat="1" applyFont="1" applyFill="1" applyBorder="1" applyAlignment="1">
      <alignment vertical="center"/>
    </xf>
    <xf numFmtId="0" fontId="2" fillId="6" borderId="3" xfId="0" applyFont="1" applyFill="1" applyBorder="1" applyAlignment="1">
      <alignment vertical="center"/>
    </xf>
    <xf numFmtId="0" fontId="2" fillId="6" borderId="4" xfId="0" applyFont="1" applyFill="1" applyBorder="1" applyAlignment="1">
      <alignment vertical="center"/>
    </xf>
    <xf numFmtId="0" fontId="2" fillId="6" borderId="5" xfId="0" applyFont="1" applyFill="1" applyBorder="1" applyAlignment="1">
      <alignment vertical="center"/>
    </xf>
    <xf numFmtId="0" fontId="12" fillId="7" borderId="6" xfId="4" applyFont="1" applyFill="1" applyBorder="1" applyAlignment="1">
      <alignment horizontal="center" vertical="center" wrapText="1"/>
    </xf>
    <xf numFmtId="5" fontId="12" fillId="7" borderId="6" xfId="2" applyNumberFormat="1" applyFont="1" applyFill="1" applyBorder="1" applyAlignment="1">
      <alignment horizontal="center" vertical="center" wrapText="1"/>
    </xf>
    <xf numFmtId="9" fontId="12" fillId="7" borderId="6" xfId="3" applyFont="1" applyFill="1" applyBorder="1" applyAlignment="1">
      <alignment horizontal="center" vertical="center" wrapText="1"/>
    </xf>
    <xf numFmtId="0" fontId="2" fillId="9" borderId="14" xfId="0" applyFont="1" applyFill="1" applyBorder="1" applyAlignment="1">
      <alignment horizontal="center"/>
    </xf>
    <xf numFmtId="0" fontId="10" fillId="10" borderId="10" xfId="0" applyFont="1" applyFill="1" applyBorder="1" applyAlignment="1">
      <alignment vertical="center"/>
    </xf>
    <xf numFmtId="0" fontId="10" fillId="10" borderId="13" xfId="0" applyFont="1" applyFill="1" applyBorder="1" applyAlignment="1">
      <alignment vertical="center"/>
    </xf>
    <xf numFmtId="0" fontId="2" fillId="9" borderId="14" xfId="0" applyFont="1" applyFill="1" applyBorder="1"/>
    <xf numFmtId="0" fontId="2" fillId="9" borderId="15" xfId="0" applyFont="1" applyFill="1" applyBorder="1"/>
    <xf numFmtId="0" fontId="2" fillId="9" borderId="16" xfId="0" applyFont="1" applyFill="1" applyBorder="1"/>
    <xf numFmtId="0" fontId="10" fillId="10" borderId="11" xfId="0" applyFont="1" applyFill="1" applyBorder="1" applyAlignment="1">
      <alignment vertical="center"/>
    </xf>
    <xf numFmtId="0" fontId="2" fillId="9" borderId="17" xfId="0" applyFont="1" applyFill="1" applyBorder="1"/>
    <xf numFmtId="0" fontId="2" fillId="9" borderId="17" xfId="0" applyFont="1" applyFill="1" applyBorder="1" applyAlignment="1">
      <alignment horizontal="center"/>
    </xf>
    <xf numFmtId="0" fontId="2" fillId="9" borderId="10" xfId="0" applyFont="1" applyFill="1" applyBorder="1"/>
    <xf numFmtId="0" fontId="2" fillId="9" borderId="15" xfId="1" applyNumberFormat="1" applyFont="1" applyFill="1" applyBorder="1" applyAlignment="1">
      <alignment horizontal="right"/>
    </xf>
    <xf numFmtId="0" fontId="2" fillId="9" borderId="17" xfId="1" applyNumberFormat="1" applyFont="1" applyFill="1" applyBorder="1" applyAlignment="1">
      <alignment horizontal="right"/>
    </xf>
    <xf numFmtId="0" fontId="9" fillId="0" borderId="18" xfId="0" applyFont="1" applyBorder="1" applyAlignment="1" applyProtection="1">
      <alignment horizontal="center" vertical="center"/>
      <protection locked="0"/>
    </xf>
    <xf numFmtId="0" fontId="9" fillId="0" borderId="18" xfId="0" applyFont="1" applyBorder="1" applyAlignment="1" applyProtection="1">
      <alignment vertical="center"/>
      <protection locked="0"/>
    </xf>
    <xf numFmtId="0" fontId="9" fillId="0" borderId="18" xfId="0" applyFont="1" applyBorder="1" applyProtection="1">
      <protection locked="0"/>
    </xf>
    <xf numFmtId="0" fontId="9" fillId="0" borderId="18" xfId="0" applyFont="1" applyBorder="1" applyAlignment="1" applyProtection="1">
      <alignment horizontal="center"/>
      <protection locked="0"/>
    </xf>
    <xf numFmtId="0" fontId="9" fillId="0" borderId="18" xfId="0" applyFont="1" applyBorder="1" applyAlignment="1" applyProtection="1">
      <alignment horizontal="left" vertical="center"/>
      <protection locked="0"/>
    </xf>
    <xf numFmtId="0" fontId="9" fillId="0" borderId="18" xfId="0" applyFont="1" applyBorder="1" applyAlignment="1" applyProtection="1">
      <alignment horizontal="right" vertical="center"/>
      <protection locked="0"/>
    </xf>
    <xf numFmtId="0" fontId="9" fillId="0" borderId="18" xfId="0" applyFont="1" applyBorder="1" applyAlignment="1" applyProtection="1">
      <alignment horizontal="right"/>
      <protection locked="0"/>
    </xf>
    <xf numFmtId="14" fontId="9" fillId="0" borderId="18" xfId="0" applyNumberFormat="1" applyFont="1" applyBorder="1" applyAlignment="1" applyProtection="1">
      <alignment horizontal="center" vertical="center"/>
      <protection locked="0"/>
    </xf>
    <xf numFmtId="166" fontId="9" fillId="0" borderId="18" xfId="0" applyNumberFormat="1" applyFont="1" applyBorder="1" applyAlignment="1" applyProtection="1">
      <alignment horizontal="center" vertical="center"/>
      <protection locked="0"/>
    </xf>
    <xf numFmtId="0" fontId="9" fillId="0" borderId="18" xfId="0" applyFont="1" applyBorder="1"/>
    <xf numFmtId="14" fontId="9" fillId="0" borderId="18" xfId="0" applyNumberFormat="1" applyFont="1" applyBorder="1" applyAlignment="1" applyProtection="1">
      <alignment horizontal="center"/>
      <protection locked="0"/>
    </xf>
    <xf numFmtId="167" fontId="9" fillId="0" borderId="18" xfId="0" applyNumberFormat="1" applyFont="1" applyBorder="1" applyAlignment="1" applyProtection="1">
      <alignment horizontal="center" vertical="center"/>
      <protection locked="0"/>
    </xf>
    <xf numFmtId="0" fontId="9" fillId="0" borderId="18" xfId="1" applyNumberFormat="1" applyFont="1" applyFill="1" applyBorder="1" applyAlignment="1" applyProtection="1">
      <alignment horizontal="right"/>
      <protection locked="0"/>
    </xf>
    <xf numFmtId="0" fontId="9" fillId="0" borderId="18" xfId="1" applyNumberFormat="1" applyFont="1" applyFill="1" applyBorder="1" applyAlignment="1">
      <alignment horizontal="right" vertical="center"/>
    </xf>
    <xf numFmtId="9" fontId="9" fillId="0" borderId="18" xfId="3" applyFont="1" applyFill="1" applyBorder="1" applyAlignment="1">
      <alignment horizontal="center" vertical="center"/>
    </xf>
    <xf numFmtId="0" fontId="9" fillId="0" borderId="19" xfId="0" applyFont="1" applyBorder="1" applyAlignment="1" applyProtection="1">
      <alignment horizontal="center" vertical="center"/>
      <protection locked="0"/>
    </xf>
    <xf numFmtId="0" fontId="9" fillId="0" borderId="19" xfId="0" applyFont="1" applyBorder="1" applyAlignment="1" applyProtection="1">
      <alignment vertical="center"/>
      <protection locked="0"/>
    </xf>
    <xf numFmtId="0" fontId="9" fillId="0" borderId="19" xfId="0" applyFont="1" applyBorder="1" applyProtection="1">
      <protection locked="0"/>
    </xf>
    <xf numFmtId="0" fontId="9" fillId="0" borderId="19" xfId="0" applyFont="1" applyBorder="1" applyAlignment="1" applyProtection="1">
      <alignment horizontal="center"/>
      <protection locked="0"/>
    </xf>
    <xf numFmtId="0" fontId="9" fillId="0" borderId="19" xfId="0" applyFont="1" applyBorder="1" applyAlignment="1" applyProtection="1">
      <alignment horizontal="left" vertical="center"/>
      <protection locked="0"/>
    </xf>
    <xf numFmtId="0" fontId="9" fillId="0" borderId="19" xfId="0" applyFont="1" applyBorder="1" applyAlignment="1" applyProtection="1">
      <alignment horizontal="right" vertical="center"/>
      <protection locked="0"/>
    </xf>
    <xf numFmtId="0" fontId="9" fillId="0" borderId="19" xfId="0" applyFont="1" applyBorder="1" applyAlignment="1" applyProtection="1">
      <alignment horizontal="right"/>
      <protection locked="0"/>
    </xf>
    <xf numFmtId="14" fontId="9" fillId="0" borderId="19" xfId="0" applyNumberFormat="1" applyFont="1" applyBorder="1" applyAlignment="1" applyProtection="1">
      <alignment horizontal="center" vertical="center"/>
      <protection locked="0"/>
    </xf>
    <xf numFmtId="166" fontId="9" fillId="0" borderId="19" xfId="0" applyNumberFormat="1" applyFont="1" applyBorder="1" applyAlignment="1" applyProtection="1">
      <alignment horizontal="center" vertical="center"/>
      <protection locked="0"/>
    </xf>
    <xf numFmtId="0" fontId="9" fillId="0" borderId="19" xfId="0" applyFont="1" applyBorder="1"/>
    <xf numFmtId="14" fontId="9" fillId="0" borderId="19" xfId="0" applyNumberFormat="1" applyFont="1" applyBorder="1" applyAlignment="1" applyProtection="1">
      <alignment horizontal="center"/>
      <protection locked="0"/>
    </xf>
    <xf numFmtId="167" fontId="9" fillId="0" borderId="19" xfId="0" applyNumberFormat="1" applyFont="1" applyBorder="1" applyAlignment="1" applyProtection="1">
      <alignment horizontal="center" vertical="center"/>
      <protection locked="0"/>
    </xf>
    <xf numFmtId="0" fontId="9" fillId="0" borderId="19" xfId="1" applyNumberFormat="1" applyFont="1" applyFill="1" applyBorder="1" applyAlignment="1" applyProtection="1">
      <alignment horizontal="right" vertical="center"/>
      <protection locked="0"/>
    </xf>
    <xf numFmtId="0" fontId="9" fillId="0" borderId="19" xfId="1" applyNumberFormat="1" applyFont="1" applyFill="1" applyBorder="1" applyAlignment="1">
      <alignment horizontal="right" vertical="center"/>
    </xf>
    <xf numFmtId="9" fontId="9" fillId="0" borderId="19" xfId="3" applyFont="1" applyFill="1" applyBorder="1" applyAlignment="1">
      <alignment horizontal="center" vertical="center"/>
    </xf>
    <xf numFmtId="0" fontId="14" fillId="0" borderId="19" xfId="5" applyFont="1" applyFill="1" applyBorder="1" applyProtection="1">
      <protection locked="0"/>
    </xf>
    <xf numFmtId="0" fontId="9" fillId="0" borderId="19" xfId="1" applyNumberFormat="1" applyFont="1" applyFill="1" applyBorder="1" applyAlignment="1" applyProtection="1">
      <alignment horizontal="right"/>
      <protection locked="0"/>
    </xf>
    <xf numFmtId="0" fontId="9" fillId="0" borderId="20" xfId="0" applyFont="1" applyBorder="1" applyAlignment="1" applyProtection="1">
      <alignment horizontal="center"/>
      <protection locked="0"/>
    </xf>
    <xf numFmtId="0" fontId="9" fillId="0" borderId="20" xfId="0" applyFont="1" applyBorder="1" applyProtection="1">
      <protection locked="0"/>
    </xf>
    <xf numFmtId="0" fontId="9" fillId="0" borderId="20" xfId="0" applyFont="1" applyBorder="1" applyAlignment="1" applyProtection="1">
      <alignment horizontal="left" vertical="center"/>
      <protection locked="0"/>
    </xf>
    <xf numFmtId="0" fontId="9" fillId="0" borderId="20" xfId="0" applyFont="1" applyBorder="1" applyAlignment="1" applyProtection="1">
      <alignment horizontal="right" vertical="center"/>
      <protection locked="0"/>
    </xf>
    <xf numFmtId="0" fontId="9" fillId="0" borderId="20" xfId="0" applyFont="1" applyBorder="1" applyAlignment="1" applyProtection="1">
      <alignment horizontal="right"/>
      <protection locked="0"/>
    </xf>
    <xf numFmtId="14" fontId="9" fillId="0" borderId="20" xfId="0" applyNumberFormat="1" applyFont="1" applyBorder="1" applyAlignment="1" applyProtection="1">
      <alignment horizontal="center"/>
      <protection locked="0"/>
    </xf>
    <xf numFmtId="0" fontId="9" fillId="0" borderId="20" xfId="0" applyFont="1" applyBorder="1"/>
    <xf numFmtId="166" fontId="9" fillId="0" borderId="20" xfId="0" applyNumberFormat="1" applyFont="1" applyBorder="1" applyAlignment="1" applyProtection="1">
      <alignment horizontal="center" vertical="center"/>
      <protection locked="0"/>
    </xf>
    <xf numFmtId="14" fontId="9" fillId="0" borderId="20" xfId="0" applyNumberFormat="1" applyFont="1" applyBorder="1" applyAlignment="1" applyProtection="1">
      <alignment horizontal="center" vertical="center"/>
      <protection locked="0"/>
    </xf>
    <xf numFmtId="167" fontId="9" fillId="0" borderId="20" xfId="0" applyNumberFormat="1" applyFont="1" applyBorder="1" applyAlignment="1" applyProtection="1">
      <alignment horizontal="center" vertical="center"/>
      <protection locked="0"/>
    </xf>
    <xf numFmtId="0" fontId="9" fillId="0" borderId="20" xfId="1" applyNumberFormat="1" applyFont="1" applyFill="1" applyBorder="1" applyAlignment="1" applyProtection="1">
      <alignment horizontal="right"/>
      <protection locked="0"/>
    </xf>
    <xf numFmtId="0" fontId="9" fillId="0" borderId="20" xfId="1" applyNumberFormat="1" applyFont="1" applyFill="1" applyBorder="1" applyAlignment="1">
      <alignment horizontal="right" vertical="center"/>
    </xf>
    <xf numFmtId="9" fontId="9" fillId="0" borderId="20" xfId="3" applyFont="1" applyFill="1" applyBorder="1" applyAlignment="1">
      <alignment horizontal="center" vertical="center"/>
    </xf>
    <xf numFmtId="0" fontId="14" fillId="0" borderId="19" xfId="5" applyFont="1" applyFill="1" applyBorder="1"/>
    <xf numFmtId="168" fontId="9" fillId="0" borderId="19" xfId="0" applyNumberFormat="1" applyFont="1" applyBorder="1" applyAlignment="1" applyProtection="1">
      <alignment horizontal="center" vertical="center"/>
      <protection locked="0"/>
    </xf>
    <xf numFmtId="0" fontId="14" fillId="0" borderId="19" xfId="5" applyFont="1" applyFill="1" applyBorder="1" applyAlignment="1"/>
    <xf numFmtId="0" fontId="14" fillId="0" borderId="18" xfId="5" applyFont="1" applyFill="1" applyBorder="1" applyAlignment="1"/>
    <xf numFmtId="0" fontId="9" fillId="0" borderId="18" xfId="1" applyNumberFormat="1" applyFont="1" applyFill="1" applyBorder="1" applyAlignment="1" applyProtection="1">
      <alignment horizontal="right" vertical="center"/>
      <protection locked="0"/>
    </xf>
    <xf numFmtId="168" fontId="9" fillId="0" borderId="18" xfId="0" applyNumberFormat="1" applyFont="1" applyBorder="1" applyAlignment="1" applyProtection="1">
      <alignment horizontal="center" vertical="center"/>
      <protection locked="0"/>
    </xf>
    <xf numFmtId="0" fontId="0" fillId="0" borderId="0" xfId="0" applyAlignment="1">
      <alignment horizontal="center"/>
    </xf>
    <xf numFmtId="0" fontId="9" fillId="0" borderId="18" xfId="0" applyFont="1" applyBorder="1" applyAlignment="1" applyProtection="1">
      <alignment horizontal="left"/>
      <protection locked="0"/>
    </xf>
    <xf numFmtId="0" fontId="5" fillId="0" borderId="18" xfId="0" applyFont="1" applyBorder="1" applyProtection="1">
      <protection locked="0"/>
    </xf>
    <xf numFmtId="0" fontId="5" fillId="0" borderId="19" xfId="0" applyFont="1" applyBorder="1" applyProtection="1">
      <protection locked="0"/>
    </xf>
    <xf numFmtId="0" fontId="5" fillId="0" borderId="19" xfId="0" applyFont="1" applyBorder="1" applyAlignment="1" applyProtection="1">
      <alignment horizontal="center"/>
      <protection locked="0"/>
    </xf>
    <xf numFmtId="0" fontId="5" fillId="0" borderId="19" xfId="0" applyFont="1" applyBorder="1" applyAlignment="1" applyProtection="1">
      <alignment horizontal="right"/>
      <protection locked="0"/>
    </xf>
    <xf numFmtId="0" fontId="5" fillId="0" borderId="19" xfId="0" applyFont="1" applyBorder="1" applyAlignment="1" applyProtection="1">
      <alignment horizontal="left"/>
      <protection locked="0"/>
    </xf>
    <xf numFmtId="14" fontId="5" fillId="0" borderId="19" xfId="0" applyNumberFormat="1" applyFont="1" applyBorder="1" applyAlignment="1" applyProtection="1">
      <alignment horizontal="center"/>
      <protection locked="0"/>
    </xf>
    <xf numFmtId="0" fontId="5" fillId="0" borderId="19" xfId="0" applyFont="1" applyBorder="1"/>
    <xf numFmtId="0" fontId="5" fillId="0" borderId="19" xfId="1" applyNumberFormat="1" applyFont="1" applyFill="1" applyBorder="1" applyAlignment="1">
      <alignment horizontal="right" vertical="center"/>
    </xf>
    <xf numFmtId="9" fontId="5" fillId="0" borderId="19" xfId="3" applyFont="1" applyFill="1" applyBorder="1" applyAlignment="1">
      <alignment horizontal="center" vertical="center"/>
    </xf>
    <xf numFmtId="0" fontId="9" fillId="0" borderId="20" xfId="0" applyFont="1" applyBorder="1" applyAlignment="1" applyProtection="1">
      <alignment horizontal="center" vertical="center"/>
      <protection locked="0"/>
    </xf>
    <xf numFmtId="0" fontId="9" fillId="0" borderId="20" xfId="0" applyFont="1" applyBorder="1" applyAlignment="1" applyProtection="1">
      <alignment vertical="center"/>
      <protection locked="0"/>
    </xf>
    <xf numFmtId="0" fontId="5" fillId="0" borderId="20" xfId="0" applyFont="1" applyBorder="1" applyProtection="1">
      <protection locked="0"/>
    </xf>
    <xf numFmtId="0" fontId="5" fillId="0" borderId="20" xfId="0" applyFont="1" applyBorder="1" applyAlignment="1" applyProtection="1">
      <alignment horizontal="center"/>
      <protection locked="0"/>
    </xf>
    <xf numFmtId="0" fontId="5" fillId="0" borderId="20" xfId="0" applyFont="1" applyBorder="1" applyAlignment="1" applyProtection="1">
      <alignment horizontal="left" vertical="center"/>
      <protection locked="0"/>
    </xf>
    <xf numFmtId="0" fontId="5" fillId="0" borderId="20" xfId="0" applyFont="1" applyBorder="1" applyAlignment="1" applyProtection="1">
      <alignment horizontal="right"/>
      <protection locked="0"/>
    </xf>
    <xf numFmtId="0" fontId="5" fillId="0" borderId="20" xfId="0" applyFont="1" applyBorder="1" applyAlignment="1" applyProtection="1">
      <alignment horizontal="left"/>
      <protection locked="0"/>
    </xf>
    <xf numFmtId="14" fontId="5" fillId="0" borderId="20" xfId="0" applyNumberFormat="1" applyFont="1" applyBorder="1" applyAlignment="1" applyProtection="1">
      <alignment horizontal="center"/>
      <protection locked="0"/>
    </xf>
    <xf numFmtId="0" fontId="5" fillId="0" borderId="20" xfId="0" applyFont="1" applyBorder="1"/>
    <xf numFmtId="0" fontId="5" fillId="0" borderId="20" xfId="1" applyNumberFormat="1" applyFont="1" applyFill="1" applyBorder="1" applyAlignment="1">
      <alignment horizontal="right" vertical="center"/>
    </xf>
    <xf numFmtId="9" fontId="5" fillId="0" borderId="20" xfId="3" applyFont="1" applyFill="1" applyBorder="1" applyAlignment="1">
      <alignment horizontal="center" vertical="center"/>
    </xf>
    <xf numFmtId="0" fontId="15" fillId="0" borderId="0" xfId="0" applyFont="1"/>
    <xf numFmtId="0" fontId="15" fillId="0" borderId="0" xfId="0" applyFont="1" applyAlignment="1">
      <alignment horizontal="left"/>
    </xf>
    <xf numFmtId="0" fontId="15" fillId="0" borderId="0" xfId="0" applyFont="1" applyAlignment="1">
      <alignment horizontal="center"/>
    </xf>
    <xf numFmtId="169" fontId="15" fillId="0" borderId="0" xfId="0" applyNumberFormat="1" applyFont="1" applyAlignment="1">
      <alignment horizontal="center"/>
    </xf>
    <xf numFmtId="170" fontId="0" fillId="0" borderId="0" xfId="2" applyNumberFormat="1" applyFont="1"/>
    <xf numFmtId="0" fontId="16" fillId="4" borderId="6" xfId="0" applyFont="1" applyFill="1" applyBorder="1" applyAlignment="1">
      <alignment horizontal="center" vertical="center"/>
    </xf>
    <xf numFmtId="0" fontId="15" fillId="0" borderId="2" xfId="0" applyFont="1" applyBorder="1"/>
    <xf numFmtId="0" fontId="15" fillId="5" borderId="0" xfId="0" applyFont="1" applyFill="1"/>
    <xf numFmtId="0" fontId="15" fillId="5" borderId="0" xfId="0" applyFont="1" applyFill="1" applyAlignment="1">
      <alignment horizontal="left"/>
    </xf>
    <xf numFmtId="0" fontId="15" fillId="5" borderId="0" xfId="0" applyFont="1" applyFill="1" applyAlignment="1">
      <alignment horizontal="center"/>
    </xf>
    <xf numFmtId="169" fontId="15" fillId="5" borderId="0" xfId="0" applyNumberFormat="1" applyFont="1" applyFill="1" applyAlignment="1">
      <alignment horizontal="center"/>
    </xf>
    <xf numFmtId="170" fontId="0" fillId="5" borderId="0" xfId="2" applyNumberFormat="1" applyFont="1" applyFill="1"/>
    <xf numFmtId="165" fontId="16" fillId="3" borderId="6" xfId="1" applyNumberFormat="1" applyFont="1" applyFill="1" applyBorder="1" applyAlignment="1">
      <alignment horizontal="center" vertical="center"/>
    </xf>
    <xf numFmtId="165" fontId="10" fillId="3" borderId="12" xfId="1" applyNumberFormat="1" applyFont="1" applyFill="1" applyBorder="1" applyAlignment="1">
      <alignment vertical="center"/>
    </xf>
    <xf numFmtId="0" fontId="10" fillId="4" borderId="12" xfId="0" applyFont="1" applyFill="1" applyBorder="1" applyAlignment="1">
      <alignment horizontal="center" vertical="center"/>
    </xf>
    <xf numFmtId="44" fontId="10" fillId="6" borderId="6" xfId="0" applyNumberFormat="1" applyFont="1" applyFill="1" applyBorder="1" applyAlignment="1">
      <alignment vertical="center"/>
    </xf>
    <xf numFmtId="0" fontId="6" fillId="7" borderId="12" xfId="4" applyFont="1" applyFill="1" applyBorder="1" applyAlignment="1">
      <alignment horizontal="center" vertical="center" wrapText="1"/>
    </xf>
    <xf numFmtId="0" fontId="6" fillId="7" borderId="12" xfId="0" applyFont="1" applyFill="1" applyBorder="1" applyAlignment="1">
      <alignment horizontal="center" vertical="center" wrapText="1"/>
    </xf>
    <xf numFmtId="0" fontId="6" fillId="7" borderId="21" xfId="0" applyFont="1" applyFill="1" applyBorder="1" applyAlignment="1">
      <alignment horizontal="center" vertical="center" wrapText="1"/>
    </xf>
    <xf numFmtId="0" fontId="6" fillId="7" borderId="21" xfId="4" applyFont="1" applyFill="1" applyBorder="1" applyAlignment="1">
      <alignment horizontal="center" vertical="center" wrapText="1"/>
    </xf>
    <xf numFmtId="0" fontId="17" fillId="7" borderId="21" xfId="4" applyFont="1" applyFill="1" applyBorder="1" applyAlignment="1">
      <alignment horizontal="center" vertical="center" wrapText="1"/>
    </xf>
    <xf numFmtId="166" fontId="6" fillId="7" borderId="12" xfId="0" applyNumberFormat="1" applyFont="1" applyFill="1" applyBorder="1" applyAlignment="1">
      <alignment horizontal="center" vertical="center" wrapText="1"/>
    </xf>
    <xf numFmtId="0" fontId="12" fillId="7" borderId="12" xfId="4" applyFont="1" applyFill="1" applyBorder="1" applyAlignment="1">
      <alignment horizontal="center" vertical="center" wrapText="1"/>
    </xf>
    <xf numFmtId="5" fontId="12" fillId="7" borderId="12" xfId="2" applyNumberFormat="1" applyFont="1" applyFill="1" applyBorder="1" applyAlignment="1">
      <alignment horizontal="center" vertical="center" wrapText="1"/>
    </xf>
    <xf numFmtId="5" fontId="6" fillId="7" borderId="12" xfId="2" applyNumberFormat="1" applyFont="1" applyFill="1" applyBorder="1" applyAlignment="1">
      <alignment horizontal="center" vertical="center" wrapText="1"/>
    </xf>
    <xf numFmtId="9" fontId="12" fillId="7" borderId="12" xfId="3" applyFont="1" applyFill="1" applyBorder="1" applyAlignment="1">
      <alignment horizontal="center" vertical="center" wrapText="1"/>
    </xf>
    <xf numFmtId="0" fontId="9" fillId="0" borderId="0" xfId="0" applyFont="1" applyAlignment="1">
      <alignment horizontal="left"/>
    </xf>
    <xf numFmtId="0" fontId="4" fillId="0" borderId="0" xfId="0" applyFont="1"/>
    <xf numFmtId="170" fontId="0" fillId="0" borderId="0" xfId="0" applyNumberFormat="1"/>
    <xf numFmtId="170" fontId="15" fillId="0" borderId="0" xfId="0" applyNumberFormat="1" applyFont="1"/>
    <xf numFmtId="164" fontId="0" fillId="0" borderId="0" xfId="2" applyFont="1"/>
    <xf numFmtId="0" fontId="9" fillId="0" borderId="22" xfId="0" applyFont="1" applyBorder="1" applyAlignment="1" applyProtection="1">
      <alignment horizontal="center"/>
      <protection locked="0"/>
    </xf>
    <xf numFmtId="0" fontId="9" fillId="0" borderId="22" xfId="0" applyFont="1" applyBorder="1" applyAlignment="1" applyProtection="1">
      <alignment horizontal="center" vertical="center"/>
      <protection locked="0"/>
    </xf>
    <xf numFmtId="0" fontId="14" fillId="0" borderId="20" xfId="5" applyFont="1" applyBorder="1" applyProtection="1">
      <protection locked="0"/>
    </xf>
    <xf numFmtId="14" fontId="9" fillId="0" borderId="20" xfId="0" applyNumberFormat="1" applyFont="1" applyBorder="1" applyAlignment="1">
      <alignment horizontal="center"/>
    </xf>
    <xf numFmtId="0" fontId="9" fillId="0" borderId="20" xfId="0" applyFont="1" applyBorder="1" applyAlignment="1">
      <alignment vertical="center"/>
    </xf>
    <xf numFmtId="0" fontId="14" fillId="0" borderId="19" xfId="5" applyFont="1" applyBorder="1"/>
    <xf numFmtId="0" fontId="9" fillId="0" borderId="19" xfId="1" applyNumberFormat="1" applyFont="1" applyBorder="1" applyAlignment="1" applyProtection="1">
      <alignment horizontal="right"/>
      <protection locked="0"/>
    </xf>
    <xf numFmtId="14" fontId="9" fillId="0" borderId="19" xfId="0" applyNumberFormat="1" applyFont="1" applyBorder="1" applyAlignment="1">
      <alignment horizontal="center"/>
    </xf>
    <xf numFmtId="0" fontId="9" fillId="0" borderId="19" xfId="0" applyFont="1" applyBorder="1" applyAlignment="1">
      <alignment vertical="center"/>
    </xf>
    <xf numFmtId="0" fontId="9" fillId="0" borderId="19" xfId="2" applyNumberFormat="1" applyFont="1" applyFill="1" applyBorder="1" applyAlignment="1">
      <alignment horizontal="right" vertical="center"/>
    </xf>
    <xf numFmtId="0" fontId="14" fillId="0" borderId="19" xfId="5" applyFont="1" applyBorder="1" applyProtection="1">
      <protection locked="0"/>
    </xf>
    <xf numFmtId="3" fontId="9" fillId="0" borderId="19" xfId="1" applyNumberFormat="1" applyFont="1" applyBorder="1" applyAlignment="1" applyProtection="1">
      <alignment horizontal="right"/>
      <protection locked="0"/>
    </xf>
    <xf numFmtId="0" fontId="14" fillId="0" borderId="18" xfId="5" applyFont="1" applyBorder="1"/>
    <xf numFmtId="0" fontId="9" fillId="0" borderId="18" xfId="1" applyNumberFormat="1" applyFont="1" applyBorder="1" applyAlignment="1" applyProtection="1">
      <alignment horizontal="right"/>
      <protection locked="0"/>
    </xf>
    <xf numFmtId="14" fontId="9" fillId="0" borderId="18" xfId="0" applyNumberFormat="1" applyFont="1" applyBorder="1" applyAlignment="1">
      <alignment horizontal="center"/>
    </xf>
    <xf numFmtId="0" fontId="9" fillId="0" borderId="18" xfId="0" applyFont="1" applyBorder="1" applyAlignment="1">
      <alignment vertical="center"/>
    </xf>
    <xf numFmtId="0" fontId="9" fillId="0" borderId="18" xfId="2" applyNumberFormat="1" applyFont="1" applyFill="1" applyBorder="1" applyAlignment="1">
      <alignment horizontal="right" vertical="center"/>
    </xf>
    <xf numFmtId="168" fontId="9" fillId="0" borderId="20" xfId="0" applyNumberFormat="1" applyFont="1" applyBorder="1" applyAlignment="1" applyProtection="1">
      <alignment horizontal="center"/>
      <protection locked="0"/>
    </xf>
    <xf numFmtId="0" fontId="9" fillId="0" borderId="20" xfId="0" applyFont="1" applyBorder="1" applyAlignment="1" applyProtection="1">
      <alignment horizontal="left"/>
      <protection locked="0"/>
    </xf>
    <xf numFmtId="168" fontId="9" fillId="0" borderId="19" xfId="0" applyNumberFormat="1" applyFont="1" applyBorder="1" applyAlignment="1" applyProtection="1">
      <alignment horizontal="center"/>
      <protection locked="0"/>
    </xf>
    <xf numFmtId="0" fontId="9" fillId="0" borderId="19" xfId="0" applyFont="1" applyBorder="1" applyAlignment="1" applyProtection="1">
      <alignment horizontal="left"/>
      <protection locked="0"/>
    </xf>
    <xf numFmtId="0" fontId="9" fillId="0" borderId="19" xfId="0" applyFont="1" applyBorder="1" applyAlignment="1">
      <alignment horizontal="center"/>
    </xf>
    <xf numFmtId="0" fontId="14" fillId="0" borderId="19" xfId="5" applyFont="1" applyFill="1" applyBorder="1" applyAlignment="1" applyProtection="1">
      <alignment horizontal="left" vertical="center"/>
      <protection locked="0"/>
    </xf>
    <xf numFmtId="0" fontId="0" fillId="0" borderId="0" xfId="0" applyAlignment="1">
      <alignment vertical="center"/>
    </xf>
    <xf numFmtId="0" fontId="5" fillId="0" borderId="0" xfId="0" applyFont="1" applyAlignment="1">
      <alignment vertical="center"/>
    </xf>
    <xf numFmtId="0" fontId="9" fillId="0" borderId="19" xfId="0" applyFont="1" applyBorder="1" applyAlignment="1" applyProtection="1">
      <alignment horizontal="right" vertical="center" wrapText="1"/>
      <protection locked="0"/>
    </xf>
    <xf numFmtId="14" fontId="9" fillId="11" borderId="20" xfId="0" applyNumberFormat="1" applyFont="1" applyFill="1" applyBorder="1" applyAlignment="1" applyProtection="1">
      <alignment horizontal="center" vertical="center"/>
      <protection locked="0"/>
    </xf>
    <xf numFmtId="14" fontId="9" fillId="11" borderId="19" xfId="0" applyNumberFormat="1" applyFont="1" applyFill="1" applyBorder="1" applyAlignment="1" applyProtection="1">
      <alignment horizontal="center" vertical="center"/>
      <protection locked="0"/>
    </xf>
    <xf numFmtId="0" fontId="9" fillId="11" borderId="19" xfId="0" applyFont="1" applyFill="1" applyBorder="1" applyAlignment="1" applyProtection="1">
      <alignment horizontal="right"/>
      <protection locked="0"/>
    </xf>
    <xf numFmtId="0" fontId="9" fillId="11" borderId="19" xfId="0" applyFont="1" applyFill="1" applyBorder="1" applyProtection="1">
      <protection locked="0"/>
    </xf>
    <xf numFmtId="14" fontId="9" fillId="11" borderId="19" xfId="0" applyNumberFormat="1" applyFont="1" applyFill="1" applyBorder="1" applyAlignment="1" applyProtection="1">
      <alignment horizontal="center"/>
      <protection locked="0"/>
    </xf>
    <xf numFmtId="0" fontId="6" fillId="7" borderId="12" xfId="4" applyFont="1" applyFill="1" applyBorder="1" applyAlignment="1">
      <alignment horizontal="center" vertical="center"/>
    </xf>
    <xf numFmtId="173" fontId="9" fillId="0" borderId="18" xfId="0" applyNumberFormat="1" applyFont="1" applyBorder="1" applyAlignment="1">
      <alignment horizontal="center"/>
    </xf>
    <xf numFmtId="0" fontId="9" fillId="0" borderId="19" xfId="0" applyFont="1" applyBorder="1" applyAlignment="1">
      <alignment horizontal="left"/>
    </xf>
    <xf numFmtId="0" fontId="9" fillId="0" borderId="19" xfId="0" applyFont="1" applyBorder="1" applyAlignment="1">
      <alignment wrapText="1"/>
    </xf>
    <xf numFmtId="173" fontId="9" fillId="0" borderId="19" xfId="0" applyNumberFormat="1" applyFont="1" applyBorder="1" applyAlignment="1">
      <alignment horizontal="center"/>
    </xf>
    <xf numFmtId="0" fontId="9" fillId="0" borderId="0" xfId="0" applyFont="1"/>
    <xf numFmtId="0" fontId="9" fillId="0" borderId="19" xfId="0" applyFont="1" applyBorder="1" applyAlignment="1">
      <alignment horizontal="left" vertical="center"/>
    </xf>
    <xf numFmtId="0" fontId="14" fillId="0" borderId="20" xfId="5" applyFont="1" applyFill="1" applyBorder="1"/>
    <xf numFmtId="173" fontId="9" fillId="0" borderId="20" xfId="0" applyNumberFormat="1" applyFont="1" applyBorder="1" applyAlignment="1">
      <alignment horizontal="center"/>
    </xf>
    <xf numFmtId="0" fontId="14" fillId="0" borderId="18" xfId="0" applyFont="1" applyBorder="1"/>
    <xf numFmtId="0" fontId="19" fillId="0" borderId="0" xfId="0" applyFont="1"/>
    <xf numFmtId="0" fontId="0" fillId="0" borderId="0" xfId="0" applyProtection="1">
      <protection locked="0"/>
    </xf>
    <xf numFmtId="0" fontId="2" fillId="9" borderId="23" xfId="0" applyFont="1" applyFill="1" applyBorder="1" applyAlignment="1">
      <alignment horizontal="center"/>
    </xf>
    <xf numFmtId="0" fontId="10" fillId="10" borderId="23" xfId="0" applyFont="1" applyFill="1" applyBorder="1" applyAlignment="1">
      <alignment vertical="center"/>
    </xf>
    <xf numFmtId="0" fontId="2" fillId="9" borderId="23" xfId="0" applyFont="1" applyFill="1" applyBorder="1"/>
    <xf numFmtId="0" fontId="2" fillId="9" borderId="23" xfId="1" applyNumberFormat="1" applyFont="1" applyFill="1" applyBorder="1" applyAlignment="1">
      <alignment horizontal="right"/>
    </xf>
    <xf numFmtId="0" fontId="9" fillId="0" borderId="20" xfId="1" applyNumberFormat="1" applyFont="1" applyFill="1" applyBorder="1" applyAlignment="1" applyProtection="1">
      <alignment horizontal="right" vertical="center"/>
      <protection locked="0"/>
    </xf>
    <xf numFmtId="174" fontId="9" fillId="0" borderId="19" xfId="0" applyNumberFormat="1" applyFont="1" applyBorder="1" applyAlignment="1" applyProtection="1">
      <alignment horizontal="center" vertical="center"/>
      <protection locked="0"/>
    </xf>
    <xf numFmtId="1" fontId="9" fillId="0" borderId="19" xfId="0" applyNumberFormat="1" applyFont="1" applyBorder="1" applyAlignment="1">
      <alignment horizontal="center"/>
    </xf>
    <xf numFmtId="0" fontId="9" fillId="0" borderId="19" xfId="0" applyFont="1" applyBorder="1" applyAlignment="1">
      <alignment horizontal="right" vertical="center"/>
    </xf>
    <xf numFmtId="0" fontId="9" fillId="0" borderId="18" xfId="0" applyFont="1" applyBorder="1" applyAlignment="1">
      <alignment horizontal="center"/>
    </xf>
    <xf numFmtId="0" fontId="14" fillId="0" borderId="18" xfId="7" applyFont="1" applyFill="1" applyBorder="1"/>
    <xf numFmtId="14" fontId="9" fillId="0" borderId="18" xfId="0" applyNumberFormat="1" applyFont="1" applyBorder="1" applyAlignment="1">
      <alignment horizontal="right"/>
    </xf>
    <xf numFmtId="14" fontId="9" fillId="0" borderId="18" xfId="0" applyNumberFormat="1" applyFont="1" applyBorder="1"/>
    <xf numFmtId="14" fontId="9" fillId="0" borderId="19" xfId="0" applyNumberFormat="1" applyFont="1" applyBorder="1" applyAlignment="1">
      <alignment horizontal="right"/>
    </xf>
    <xf numFmtId="14" fontId="9" fillId="0" borderId="19" xfId="0" applyNumberFormat="1" applyFont="1" applyBorder="1"/>
    <xf numFmtId="0" fontId="14" fillId="0" borderId="19" xfId="7" applyFont="1" applyFill="1" applyBorder="1"/>
    <xf numFmtId="14" fontId="9" fillId="0" borderId="19" xfId="0" applyNumberFormat="1" applyFont="1" applyBorder="1" applyAlignment="1" applyProtection="1">
      <alignment horizontal="right"/>
      <protection locked="0"/>
    </xf>
    <xf numFmtId="0" fontId="14" fillId="0" borderId="19" xfId="7" applyFont="1" applyFill="1" applyBorder="1" applyProtection="1">
      <protection locked="0"/>
    </xf>
    <xf numFmtId="0" fontId="9" fillId="0" borderId="19" xfId="0" applyFont="1" applyBorder="1" applyAlignment="1">
      <alignment horizontal="justify" vertical="center"/>
    </xf>
    <xf numFmtId="175" fontId="9" fillId="0" borderId="19" xfId="0" applyNumberFormat="1" applyFont="1" applyBorder="1" applyAlignment="1" applyProtection="1">
      <alignment horizontal="right"/>
      <protection locked="0"/>
    </xf>
    <xf numFmtId="0" fontId="9" fillId="0" borderId="19" xfId="0" applyFont="1" applyBorder="1" applyAlignment="1">
      <alignment horizontal="right"/>
    </xf>
    <xf numFmtId="1" fontId="9" fillId="0" borderId="19" xfId="0" applyNumberFormat="1" applyFont="1" applyBorder="1" applyAlignment="1" applyProtection="1">
      <alignment horizontal="center"/>
      <protection locked="0"/>
    </xf>
    <xf numFmtId="0" fontId="9" fillId="0" borderId="20" xfId="0" applyFont="1" applyBorder="1" applyAlignment="1">
      <alignment horizontal="center"/>
    </xf>
    <xf numFmtId="0" fontId="9" fillId="0" borderId="20" xfId="0" applyFont="1" applyBorder="1" applyAlignment="1">
      <alignment horizontal="right"/>
    </xf>
    <xf numFmtId="14" fontId="9" fillId="0" borderId="20" xfId="0" applyNumberFormat="1" applyFont="1" applyBorder="1" applyAlignment="1" applyProtection="1">
      <alignment horizontal="right"/>
      <protection locked="0"/>
    </xf>
    <xf numFmtId="0" fontId="14" fillId="0" borderId="20" xfId="5" applyFont="1" applyFill="1" applyBorder="1" applyProtection="1">
      <protection locked="0"/>
    </xf>
    <xf numFmtId="168" fontId="0" fillId="0" borderId="0" xfId="0" applyNumberFormat="1"/>
    <xf numFmtId="0" fontId="0" fillId="0" borderId="0" xfId="2" applyNumberFormat="1" applyFont="1"/>
    <xf numFmtId="168" fontId="0" fillId="0" borderId="0" xfId="0" applyNumberFormat="1" applyAlignment="1">
      <alignment horizontal="center" vertical="center"/>
    </xf>
    <xf numFmtId="1" fontId="0" fillId="0" borderId="0" xfId="0" applyNumberFormat="1"/>
    <xf numFmtId="0" fontId="2" fillId="9" borderId="17" xfId="2" applyNumberFormat="1" applyFont="1" applyFill="1" applyBorder="1" applyAlignment="1">
      <alignment horizontal="right"/>
    </xf>
    <xf numFmtId="0" fontId="2" fillId="9" borderId="15" xfId="2" applyNumberFormat="1" applyFont="1" applyFill="1" applyBorder="1" applyAlignment="1">
      <alignment horizontal="right"/>
    </xf>
    <xf numFmtId="0" fontId="16" fillId="10" borderId="11" xfId="0" applyFont="1" applyFill="1" applyBorder="1" applyAlignment="1">
      <alignment vertical="center"/>
    </xf>
    <xf numFmtId="168" fontId="16" fillId="10" borderId="11" xfId="0" applyNumberFormat="1" applyFont="1" applyFill="1" applyBorder="1" applyAlignment="1">
      <alignment vertical="center"/>
    </xf>
    <xf numFmtId="168" fontId="16" fillId="10" borderId="11" xfId="0" applyNumberFormat="1" applyFont="1" applyFill="1" applyBorder="1" applyAlignment="1">
      <alignment horizontal="center" vertical="center"/>
    </xf>
    <xf numFmtId="0" fontId="2" fillId="9" borderId="16" xfId="2" applyNumberFormat="1" applyFont="1" applyFill="1" applyBorder="1"/>
    <xf numFmtId="0" fontId="16" fillId="10" borderId="13" xfId="0" applyFont="1" applyFill="1" applyBorder="1" applyAlignment="1">
      <alignment vertical="center"/>
    </xf>
    <xf numFmtId="1" fontId="16" fillId="10" borderId="13" xfId="0" applyNumberFormat="1" applyFont="1" applyFill="1" applyBorder="1" applyAlignment="1">
      <alignment vertical="center"/>
    </xf>
    <xf numFmtId="0" fontId="16" fillId="10" borderId="10" xfId="0" applyFont="1" applyFill="1" applyBorder="1" applyAlignment="1">
      <alignment vertical="center"/>
    </xf>
    <xf numFmtId="168" fontId="9" fillId="0" borderId="20" xfId="0" applyNumberFormat="1" applyFont="1" applyBorder="1" applyAlignment="1" applyProtection="1">
      <alignment horizontal="center" vertical="center"/>
      <protection locked="0"/>
    </xf>
    <xf numFmtId="0" fontId="9" fillId="0" borderId="20" xfId="2" applyNumberFormat="1" applyFont="1" applyFill="1" applyBorder="1" applyAlignment="1">
      <alignment horizontal="right" vertical="center"/>
    </xf>
    <xf numFmtId="0" fontId="9" fillId="0" borderId="20" xfId="2" applyNumberFormat="1" applyFont="1" applyFill="1" applyBorder="1" applyAlignment="1" applyProtection="1">
      <alignment horizontal="right" vertical="center"/>
    </xf>
    <xf numFmtId="0" fontId="9" fillId="0" borderId="20" xfId="2" applyNumberFormat="1" applyFont="1" applyFill="1" applyBorder="1" applyProtection="1"/>
    <xf numFmtId="14" fontId="9" fillId="11" borderId="20" xfId="0" applyNumberFormat="1" applyFont="1" applyFill="1" applyBorder="1" applyAlignment="1" applyProtection="1">
      <alignment horizontal="center"/>
      <protection locked="0"/>
    </xf>
    <xf numFmtId="0" fontId="9" fillId="0" borderId="20" xfId="2" applyNumberFormat="1" applyFont="1" applyFill="1" applyBorder="1" applyProtection="1">
      <protection locked="0"/>
    </xf>
    <xf numFmtId="1" fontId="9" fillId="0" borderId="20" xfId="0" applyNumberFormat="1" applyFont="1" applyBorder="1" applyAlignment="1" applyProtection="1">
      <alignment horizontal="center"/>
      <protection locked="0"/>
    </xf>
    <xf numFmtId="0" fontId="9" fillId="11" borderId="20" xfId="0" applyFont="1" applyFill="1" applyBorder="1"/>
    <xf numFmtId="0" fontId="9" fillId="0" borderId="19" xfId="2" applyNumberFormat="1" applyFont="1" applyFill="1" applyBorder="1" applyAlignment="1" applyProtection="1">
      <alignment horizontal="right" vertical="center"/>
    </xf>
    <xf numFmtId="0" fontId="9" fillId="0" borderId="19" xfId="2" applyNumberFormat="1" applyFont="1" applyFill="1" applyBorder="1" applyProtection="1"/>
    <xf numFmtId="168" fontId="9" fillId="11" borderId="19" xfId="0" applyNumberFormat="1" applyFont="1" applyFill="1" applyBorder="1" applyAlignment="1" applyProtection="1">
      <alignment horizontal="center" vertical="center"/>
      <protection locked="0"/>
    </xf>
    <xf numFmtId="0" fontId="9" fillId="11" borderId="19" xfId="0" applyFont="1" applyFill="1" applyBorder="1"/>
    <xf numFmtId="0" fontId="9" fillId="0" borderId="19" xfId="2" applyNumberFormat="1" applyFont="1" applyFill="1" applyBorder="1" applyProtection="1">
      <protection locked="0"/>
    </xf>
    <xf numFmtId="0" fontId="9" fillId="11" borderId="19" xfId="1" applyNumberFormat="1" applyFont="1" applyFill="1" applyBorder="1" applyProtection="1">
      <protection locked="0"/>
    </xf>
    <xf numFmtId="0" fontId="9" fillId="0" borderId="19" xfId="1" applyNumberFormat="1" applyFont="1" applyFill="1" applyBorder="1" applyProtection="1">
      <protection locked="0"/>
    </xf>
    <xf numFmtId="0" fontId="14" fillId="0" borderId="19" xfId="5" applyFont="1" applyFill="1" applyBorder="1" applyProtection="1"/>
    <xf numFmtId="168" fontId="9" fillId="0" borderId="19" xfId="0" applyNumberFormat="1" applyFont="1" applyBorder="1" applyAlignment="1">
      <alignment horizontal="center" vertical="center"/>
    </xf>
    <xf numFmtId="1" fontId="9" fillId="0" borderId="19" xfId="0" applyNumberFormat="1" applyFont="1" applyBorder="1" applyAlignment="1" applyProtection="1">
      <alignment horizontal="center" vertical="center"/>
      <protection locked="0"/>
    </xf>
    <xf numFmtId="0" fontId="9" fillId="0" borderId="18" xfId="2" applyNumberFormat="1" applyFont="1" applyFill="1" applyBorder="1" applyAlignment="1" applyProtection="1">
      <alignment horizontal="right" vertical="center"/>
    </xf>
    <xf numFmtId="168" fontId="9" fillId="0" borderId="18" xfId="0" applyNumberFormat="1" applyFont="1" applyBorder="1" applyAlignment="1">
      <alignment horizontal="center" vertical="center"/>
    </xf>
    <xf numFmtId="168" fontId="9" fillId="0" borderId="18" xfId="0" applyNumberFormat="1" applyFont="1" applyBorder="1" applyAlignment="1" applyProtection="1">
      <alignment horizontal="center"/>
      <protection locked="0"/>
    </xf>
    <xf numFmtId="1" fontId="9" fillId="0" borderId="18" xfId="0" applyNumberFormat="1" applyFont="1" applyBorder="1" applyAlignment="1" applyProtection="1">
      <alignment horizontal="center"/>
      <protection locked="0"/>
    </xf>
    <xf numFmtId="0" fontId="20" fillId="8" borderId="0" xfId="0" applyFont="1" applyFill="1" applyAlignment="1">
      <alignment horizontal="center" vertical="center" wrapText="1"/>
    </xf>
    <xf numFmtId="0" fontId="21" fillId="0" borderId="0" xfId="0" applyFont="1" applyAlignment="1">
      <alignment horizontal="center" vertical="center"/>
    </xf>
    <xf numFmtId="0" fontId="20" fillId="7" borderId="6" xfId="4" applyFont="1" applyFill="1" applyBorder="1" applyAlignment="1">
      <alignment horizontal="center" vertical="center" wrapText="1"/>
    </xf>
    <xf numFmtId="0" fontId="20" fillId="7" borderId="6" xfId="0" applyFont="1" applyFill="1" applyBorder="1" applyAlignment="1">
      <alignment horizontal="center" vertical="center" wrapText="1"/>
    </xf>
    <xf numFmtId="168" fontId="20" fillId="7" borderId="6" xfId="4" applyNumberFormat="1" applyFont="1" applyFill="1" applyBorder="1" applyAlignment="1">
      <alignment horizontal="center" vertical="center" wrapText="1"/>
    </xf>
    <xf numFmtId="9" fontId="22" fillId="7" borderId="6" xfId="3" applyFont="1" applyFill="1" applyBorder="1" applyAlignment="1">
      <alignment horizontal="center" vertical="center" wrapText="1"/>
    </xf>
    <xf numFmtId="0" fontId="22" fillId="7" borderId="6" xfId="2" applyNumberFormat="1" applyFont="1" applyFill="1" applyBorder="1" applyAlignment="1">
      <alignment horizontal="center" vertical="center" wrapText="1"/>
    </xf>
    <xf numFmtId="0" fontId="20" fillId="7" borderId="6" xfId="2" applyNumberFormat="1" applyFont="1" applyFill="1" applyBorder="1" applyAlignment="1">
      <alignment horizontal="center" vertical="center" wrapText="1"/>
    </xf>
    <xf numFmtId="0" fontId="22" fillId="7" borderId="6" xfId="4" applyFont="1" applyFill="1" applyBorder="1" applyAlignment="1">
      <alignment horizontal="center" vertical="center" wrapText="1"/>
    </xf>
    <xf numFmtId="166" fontId="20" fillId="7" borderId="6" xfId="0" applyNumberFormat="1" applyFont="1" applyFill="1" applyBorder="1" applyAlignment="1">
      <alignment horizontal="center" vertical="center" wrapText="1"/>
    </xf>
    <xf numFmtId="168" fontId="20" fillId="7" borderId="6" xfId="0" applyNumberFormat="1" applyFont="1" applyFill="1" applyBorder="1" applyAlignment="1">
      <alignment horizontal="center" vertical="center" wrapText="1"/>
    </xf>
    <xf numFmtId="1" fontId="20" fillId="7" borderId="14" xfId="0" applyNumberFormat="1" applyFont="1" applyFill="1" applyBorder="1" applyAlignment="1">
      <alignment horizontal="center" vertical="center" wrapText="1"/>
    </xf>
    <xf numFmtId="0" fontId="20" fillId="7" borderId="14" xfId="4" applyFont="1" applyFill="1" applyBorder="1" applyAlignment="1">
      <alignment horizontal="center" vertical="center" wrapText="1"/>
    </xf>
    <xf numFmtId="0" fontId="20" fillId="7" borderId="14" xfId="0" applyFont="1" applyFill="1" applyBorder="1" applyAlignment="1">
      <alignment horizontal="center" vertical="center" wrapText="1"/>
    </xf>
    <xf numFmtId="0" fontId="20" fillId="0" borderId="0" xfId="0" applyFont="1" applyAlignment="1">
      <alignment horizontal="center" vertical="center" wrapText="1"/>
    </xf>
    <xf numFmtId="44" fontId="2" fillId="6" borderId="6" xfId="0" applyNumberFormat="1" applyFont="1" applyFill="1" applyBorder="1" applyAlignment="1">
      <alignment vertical="center"/>
    </xf>
    <xf numFmtId="168" fontId="0" fillId="5" borderId="0" xfId="0" applyNumberFormat="1" applyFill="1"/>
    <xf numFmtId="0" fontId="0" fillId="5" borderId="0" xfId="2" applyNumberFormat="1" applyFont="1" applyFill="1"/>
    <xf numFmtId="168" fontId="0" fillId="5" borderId="0" xfId="3" applyNumberFormat="1" applyFont="1" applyFill="1" applyAlignment="1">
      <alignment horizontal="center"/>
    </xf>
    <xf numFmtId="0" fontId="2" fillId="4" borderId="12" xfId="0" applyFont="1" applyFill="1" applyBorder="1" applyAlignment="1">
      <alignment horizontal="center" vertical="center"/>
    </xf>
    <xf numFmtId="165" fontId="2" fillId="3" borderId="12" xfId="1" applyNumberFormat="1" applyFont="1" applyFill="1" applyBorder="1" applyAlignment="1">
      <alignment vertical="center"/>
    </xf>
    <xf numFmtId="0" fontId="2" fillId="0" borderId="9" xfId="0" applyFont="1" applyBorder="1" applyAlignment="1">
      <alignment horizontal="center" vertical="center"/>
    </xf>
    <xf numFmtId="0" fontId="0" fillId="5" borderId="0" xfId="2" applyNumberFormat="1" applyFont="1" applyFill="1" applyAlignment="1">
      <alignment horizontal="center"/>
    </xf>
    <xf numFmtId="168" fontId="0" fillId="5" borderId="0" xfId="3" applyNumberFormat="1" applyFont="1" applyFill="1" applyAlignment="1">
      <alignment horizontal="center" vertical="center"/>
    </xf>
    <xf numFmtId="0" fontId="2" fillId="0" borderId="0" xfId="0" applyFont="1" applyAlignment="1">
      <alignment vertical="center"/>
    </xf>
    <xf numFmtId="0" fontId="9" fillId="0" borderId="24" xfId="0" applyFont="1" applyBorder="1" applyAlignment="1" applyProtection="1">
      <alignment horizontal="center" vertical="center"/>
      <protection locked="0"/>
    </xf>
    <xf numFmtId="0" fontId="9" fillId="0" borderId="18" xfId="0" applyFont="1" applyBorder="1" applyAlignment="1">
      <alignment horizontal="left" vertical="center"/>
    </xf>
    <xf numFmtId="3" fontId="9" fillId="0" borderId="18" xfId="0" applyNumberFormat="1" applyFont="1" applyBorder="1" applyProtection="1">
      <protection locked="0"/>
    </xf>
    <xf numFmtId="0" fontId="9" fillId="0" borderId="18" xfId="5" applyFont="1" applyBorder="1" applyAlignment="1" applyProtection="1">
      <alignment vertical="center"/>
      <protection locked="0"/>
    </xf>
    <xf numFmtId="3" fontId="9" fillId="0" borderId="19" xfId="0" applyNumberFormat="1" applyFont="1" applyBorder="1" applyProtection="1">
      <protection locked="0"/>
    </xf>
    <xf numFmtId="0" fontId="14" fillId="0" borderId="19" xfId="5" applyFont="1" applyBorder="1" applyAlignment="1" applyProtection="1">
      <protection locked="0"/>
    </xf>
    <xf numFmtId="0" fontId="10" fillId="0" borderId="19" xfId="0" applyFont="1" applyBorder="1" applyAlignment="1">
      <alignment horizontal="left" vertical="center"/>
    </xf>
    <xf numFmtId="0" fontId="9" fillId="0" borderId="19" xfId="5" applyFont="1" applyBorder="1" applyAlignment="1" applyProtection="1">
      <protection locked="0"/>
    </xf>
    <xf numFmtId="0" fontId="9" fillId="0" borderId="25" xfId="0" applyFont="1" applyBorder="1" applyAlignment="1" applyProtection="1">
      <alignment horizontal="center"/>
      <protection locked="0"/>
    </xf>
    <xf numFmtId="0" fontId="14" fillId="0" borderId="19" xfId="5" applyFont="1" applyBorder="1" applyAlignment="1"/>
    <xf numFmtId="0" fontId="23" fillId="0" borderId="19" xfId="0" applyFont="1" applyBorder="1"/>
    <xf numFmtId="0" fontId="0" fillId="0" borderId="19" xfId="0" applyBorder="1" applyProtection="1">
      <protection locked="0"/>
    </xf>
    <xf numFmtId="0" fontId="23" fillId="0" borderId="20" xfId="0" applyFont="1" applyBorder="1"/>
    <xf numFmtId="0" fontId="5" fillId="0" borderId="20" xfId="0" applyFont="1" applyBorder="1" applyAlignment="1">
      <alignment horizontal="left" vertical="center"/>
    </xf>
    <xf numFmtId="0" fontId="0" fillId="0" borderId="20" xfId="0" applyBorder="1" applyProtection="1">
      <protection locked="0"/>
    </xf>
    <xf numFmtId="3" fontId="9" fillId="0" borderId="20" xfId="0" applyNumberFormat="1" applyFont="1" applyBorder="1" applyProtection="1">
      <protection locked="0"/>
    </xf>
    <xf numFmtId="0" fontId="9" fillId="0" borderId="20" xfId="1" applyNumberFormat="1" applyFont="1" applyBorder="1" applyAlignment="1" applyProtection="1">
      <alignment horizontal="right"/>
      <protection locked="0"/>
    </xf>
    <xf numFmtId="0" fontId="14" fillId="0" borderId="20" xfId="5" applyFont="1" applyBorder="1" applyAlignment="1" applyProtection="1">
      <protection locked="0"/>
    </xf>
    <xf numFmtId="0" fontId="10" fillId="10" borderId="13" xfId="0" applyFont="1" applyFill="1" applyBorder="1" applyAlignment="1">
      <alignment horizontal="center" vertical="center"/>
    </xf>
    <xf numFmtId="0" fontId="17" fillId="0" borderId="0" xfId="0" applyFont="1" applyAlignment="1">
      <alignment horizontal="center" vertical="center" wrapText="1"/>
    </xf>
    <xf numFmtId="0" fontId="17" fillId="7" borderId="12" xfId="4" applyFont="1" applyFill="1" applyBorder="1" applyAlignment="1">
      <alignment horizontal="center" vertical="center" wrapText="1"/>
    </xf>
    <xf numFmtId="0" fontId="17" fillId="7" borderId="12" xfId="0" applyFont="1" applyFill="1" applyBorder="1" applyAlignment="1">
      <alignment horizontal="center" vertical="center" wrapText="1"/>
    </xf>
    <xf numFmtId="0" fontId="17" fillId="7" borderId="21" xfId="0" applyFont="1" applyFill="1" applyBorder="1" applyAlignment="1">
      <alignment horizontal="center" vertical="center" wrapText="1"/>
    </xf>
    <xf numFmtId="169" fontId="17" fillId="7" borderId="12" xfId="4" applyNumberFormat="1" applyFont="1" applyFill="1" applyBorder="1" applyAlignment="1">
      <alignment horizontal="center" vertical="center" wrapText="1"/>
    </xf>
    <xf numFmtId="166" fontId="17" fillId="7" borderId="12" xfId="0" applyNumberFormat="1" applyFont="1" applyFill="1" applyBorder="1" applyAlignment="1">
      <alignment horizontal="center" vertical="center" wrapText="1"/>
    </xf>
    <xf numFmtId="0" fontId="25" fillId="7" borderId="12" xfId="4" applyFont="1" applyFill="1" applyBorder="1" applyAlignment="1">
      <alignment horizontal="center" vertical="center" wrapText="1"/>
    </xf>
    <xf numFmtId="170" fontId="25" fillId="7" borderId="12" xfId="2" applyNumberFormat="1" applyFont="1" applyFill="1" applyBorder="1" applyAlignment="1">
      <alignment horizontal="center" vertical="center" wrapText="1"/>
    </xf>
    <xf numFmtId="170" fontId="17" fillId="7" borderId="12" xfId="2" applyNumberFormat="1" applyFont="1" applyFill="1" applyBorder="1" applyAlignment="1">
      <alignment horizontal="center" vertical="center" wrapText="1"/>
    </xf>
    <xf numFmtId="5" fontId="25" fillId="7" borderId="12" xfId="2" applyNumberFormat="1" applyFont="1" applyFill="1" applyBorder="1" applyAlignment="1">
      <alignment horizontal="center" vertical="center" wrapText="1"/>
    </xf>
    <xf numFmtId="5" fontId="17" fillId="7" borderId="12" xfId="2" applyNumberFormat="1" applyFont="1" applyFill="1" applyBorder="1" applyAlignment="1">
      <alignment horizontal="center" vertical="center" wrapText="1"/>
    </xf>
    <xf numFmtId="9" fontId="25" fillId="7" borderId="12" xfId="3" applyFont="1" applyFill="1" applyBorder="1" applyAlignment="1">
      <alignment horizontal="center" vertical="center" wrapText="1"/>
    </xf>
    <xf numFmtId="0" fontId="17" fillId="8" borderId="0" xfId="0" applyFont="1" applyFill="1" applyAlignment="1">
      <alignment horizontal="center" vertical="center" wrapText="1"/>
    </xf>
    <xf numFmtId="0" fontId="9" fillId="0" borderId="19" xfId="5" applyFont="1" applyFill="1" applyBorder="1" applyAlignment="1">
      <alignment horizontal="right" wrapText="1"/>
    </xf>
    <xf numFmtId="1" fontId="9" fillId="0" borderId="18" xfId="0" applyNumberFormat="1" applyFont="1" applyBorder="1"/>
    <xf numFmtId="0" fontId="10" fillId="0" borderId="18" xfId="0" applyFont="1" applyBorder="1"/>
    <xf numFmtId="1" fontId="9" fillId="0" borderId="19" xfId="0" applyNumberFormat="1" applyFont="1" applyBorder="1"/>
    <xf numFmtId="0" fontId="10" fillId="0" borderId="19" xfId="0" applyFont="1" applyBorder="1"/>
    <xf numFmtId="1" fontId="9" fillId="0" borderId="19" xfId="8" applyNumberFormat="1" applyFont="1" applyBorder="1"/>
    <xf numFmtId="1" fontId="9" fillId="0" borderId="19" xfId="0" applyNumberFormat="1" applyFont="1" applyBorder="1" applyAlignment="1">
      <alignment horizontal="right"/>
    </xf>
    <xf numFmtId="0" fontId="9" fillId="0" borderId="26" xfId="0" applyFont="1" applyBorder="1" applyAlignment="1" applyProtection="1">
      <alignment horizontal="center" vertical="center"/>
      <protection locked="0"/>
    </xf>
    <xf numFmtId="0" fontId="9" fillId="0" borderId="26" xfId="0" applyFont="1" applyBorder="1" applyAlignment="1" applyProtection="1">
      <alignment vertical="center"/>
      <protection locked="0"/>
    </xf>
    <xf numFmtId="0" fontId="9" fillId="0" borderId="26" xfId="0" applyFont="1" applyBorder="1"/>
    <xf numFmtId="0" fontId="9" fillId="0" borderId="26" xfId="0" applyFont="1" applyBorder="1" applyAlignment="1" applyProtection="1">
      <alignment horizontal="center"/>
      <protection locked="0"/>
    </xf>
    <xf numFmtId="0" fontId="9" fillId="0" borderId="26" xfId="0" applyFont="1" applyBorder="1" applyProtection="1">
      <protection locked="0"/>
    </xf>
    <xf numFmtId="1" fontId="9" fillId="0" borderId="26" xfId="0" applyNumberFormat="1" applyFont="1" applyBorder="1"/>
    <xf numFmtId="14" fontId="9" fillId="0" borderId="26" xfId="0" applyNumberFormat="1" applyFont="1" applyBorder="1" applyAlignment="1" applyProtection="1">
      <alignment horizontal="center"/>
      <protection locked="0"/>
    </xf>
    <xf numFmtId="14" fontId="9" fillId="0" borderId="26" xfId="0" applyNumberFormat="1" applyFont="1" applyBorder="1" applyAlignment="1" applyProtection="1">
      <alignment horizontal="center" vertical="center"/>
      <protection locked="0"/>
    </xf>
    <xf numFmtId="0" fontId="9" fillId="0" borderId="26" xfId="1" applyNumberFormat="1" applyFont="1" applyFill="1" applyBorder="1" applyAlignment="1" applyProtection="1">
      <alignment horizontal="right" vertical="center"/>
      <protection locked="0"/>
    </xf>
    <xf numFmtId="0" fontId="9" fillId="0" borderId="26" xfId="1" applyNumberFormat="1" applyFont="1" applyFill="1" applyBorder="1" applyAlignment="1">
      <alignment horizontal="right" vertical="center"/>
    </xf>
    <xf numFmtId="9" fontId="9" fillId="0" borderId="26" xfId="3" applyFont="1" applyFill="1" applyBorder="1" applyAlignment="1">
      <alignment horizontal="center" vertical="center"/>
    </xf>
    <xf numFmtId="0" fontId="10" fillId="0" borderId="26" xfId="0" applyFont="1" applyBorder="1"/>
    <xf numFmtId="0" fontId="10" fillId="9" borderId="6" xfId="0" applyFont="1" applyFill="1" applyBorder="1" applyAlignment="1">
      <alignment horizontal="center"/>
    </xf>
    <xf numFmtId="0" fontId="10" fillId="10" borderId="6" xfId="0" applyFont="1" applyFill="1" applyBorder="1" applyAlignment="1">
      <alignment vertical="center"/>
    </xf>
    <xf numFmtId="0" fontId="10" fillId="9" borderId="6" xfId="0" applyFont="1" applyFill="1" applyBorder="1"/>
    <xf numFmtId="0" fontId="9" fillId="9" borderId="6" xfId="0" applyFont="1" applyFill="1" applyBorder="1" applyAlignment="1" applyProtection="1">
      <alignment horizontal="center"/>
      <protection locked="0"/>
    </xf>
    <xf numFmtId="0" fontId="10" fillId="9" borderId="6" xfId="1" applyNumberFormat="1" applyFont="1" applyFill="1" applyBorder="1" applyAlignment="1">
      <alignment horizontal="right"/>
    </xf>
    <xf numFmtId="0" fontId="4" fillId="9" borderId="14" xfId="0" applyFont="1" applyFill="1" applyBorder="1"/>
    <xf numFmtId="0" fontId="4" fillId="0" borderId="10" xfId="0" applyFont="1" applyBorder="1" applyAlignment="1">
      <alignment vertical="center"/>
    </xf>
    <xf numFmtId="0" fontId="4" fillId="6" borderId="3" xfId="0" applyFont="1" applyFill="1" applyBorder="1" applyAlignment="1">
      <alignment vertical="center"/>
    </xf>
    <xf numFmtId="0" fontId="4" fillId="6" borderId="4" xfId="0" applyFont="1" applyFill="1" applyBorder="1" applyAlignment="1">
      <alignment horizontal="center" vertical="center"/>
    </xf>
    <xf numFmtId="0" fontId="10" fillId="6" borderId="5" xfId="0" applyFont="1" applyFill="1" applyBorder="1" applyAlignment="1">
      <alignment vertical="center"/>
    </xf>
    <xf numFmtId="0" fontId="9" fillId="5" borderId="0" xfId="0" applyFont="1" applyFill="1"/>
    <xf numFmtId="170" fontId="5" fillId="5" borderId="0" xfId="2" applyNumberFormat="1" applyFont="1" applyFill="1"/>
    <xf numFmtId="0" fontId="5" fillId="5" borderId="0" xfId="0" applyFont="1" applyFill="1"/>
    <xf numFmtId="0" fontId="9" fillId="9" borderId="19" xfId="0" applyFont="1" applyFill="1" applyBorder="1" applyAlignment="1" applyProtection="1">
      <alignment horizontal="center" vertical="center"/>
      <protection locked="0"/>
    </xf>
    <xf numFmtId="0" fontId="9" fillId="9" borderId="19" xfId="0" applyFont="1" applyFill="1" applyBorder="1" applyAlignment="1" applyProtection="1">
      <alignment vertical="center"/>
      <protection locked="0"/>
    </xf>
    <xf numFmtId="0" fontId="9" fillId="9" borderId="19" xfId="0" applyFont="1" applyFill="1" applyBorder="1" applyProtection="1">
      <protection locked="0"/>
    </xf>
    <xf numFmtId="0" fontId="9" fillId="9" borderId="19" xfId="0" applyFont="1" applyFill="1" applyBorder="1" applyAlignment="1" applyProtection="1">
      <alignment horizontal="center"/>
      <protection locked="0"/>
    </xf>
    <xf numFmtId="0" fontId="9" fillId="9" borderId="19" xfId="0" applyFont="1" applyFill="1" applyBorder="1" applyAlignment="1" applyProtection="1">
      <alignment horizontal="left" vertical="center"/>
      <protection locked="0"/>
    </xf>
    <xf numFmtId="0" fontId="9" fillId="9" borderId="19" xfId="0" applyFont="1" applyFill="1" applyBorder="1" applyAlignment="1" applyProtection="1">
      <alignment horizontal="right" vertical="center"/>
      <protection locked="0"/>
    </xf>
    <xf numFmtId="0" fontId="9" fillId="9" borderId="19" xfId="0" applyFont="1" applyFill="1" applyBorder="1" applyAlignment="1" applyProtection="1">
      <alignment horizontal="right"/>
      <protection locked="0"/>
    </xf>
    <xf numFmtId="0" fontId="0" fillId="0" borderId="0" xfId="0" applyAlignment="1">
      <alignment horizontal="right"/>
    </xf>
    <xf numFmtId="0" fontId="2" fillId="9" borderId="27" xfId="1" applyNumberFormat="1" applyFont="1" applyFill="1" applyBorder="1" applyAlignment="1">
      <alignment horizontal="right"/>
    </xf>
    <xf numFmtId="0" fontId="2" fillId="9" borderId="10" xfId="1" applyNumberFormat="1" applyFont="1" applyFill="1" applyBorder="1" applyAlignment="1">
      <alignment horizontal="right"/>
    </xf>
    <xf numFmtId="0" fontId="6" fillId="7" borderId="8" xfId="4" applyFont="1" applyFill="1" applyBorder="1" applyAlignment="1">
      <alignment horizontal="center" vertical="center" wrapText="1"/>
    </xf>
    <xf numFmtId="0" fontId="6" fillId="7" borderId="7" xfId="0" applyFont="1" applyFill="1" applyBorder="1" applyAlignment="1">
      <alignment horizontal="center" vertical="center" wrapText="1"/>
    </xf>
    <xf numFmtId="9" fontId="0" fillId="5" borderId="0" xfId="3" applyFont="1" applyFill="1" applyAlignment="1">
      <alignment horizontal="right"/>
    </xf>
    <xf numFmtId="0" fontId="0" fillId="5" borderId="0" xfId="0" applyFill="1" applyAlignment="1">
      <alignment horizontal="right"/>
    </xf>
    <xf numFmtId="14" fontId="9" fillId="9" borderId="19" xfId="0" applyNumberFormat="1" applyFont="1" applyFill="1" applyBorder="1" applyAlignment="1" applyProtection="1">
      <alignment horizontal="center"/>
      <protection locked="0"/>
    </xf>
    <xf numFmtId="14" fontId="9" fillId="0" borderId="18" xfId="0" applyNumberFormat="1" applyFont="1" applyBorder="1" applyAlignment="1">
      <alignment horizontal="center" vertical="center" wrapText="1"/>
    </xf>
    <xf numFmtId="14" fontId="9" fillId="0" borderId="19" xfId="0" applyNumberFormat="1" applyFont="1" applyBorder="1" applyAlignment="1">
      <alignment horizontal="center" vertical="center" wrapText="1"/>
    </xf>
    <xf numFmtId="14" fontId="9" fillId="0" borderId="20" xfId="0" applyNumberFormat="1" applyFont="1" applyBorder="1" applyAlignment="1">
      <alignment horizontal="center" vertical="center" wrapText="1"/>
    </xf>
    <xf numFmtId="0" fontId="27" fillId="0" borderId="19" xfId="5" applyFont="1" applyBorder="1" applyAlignment="1" applyProtection="1">
      <alignment horizontal="left" vertical="center"/>
      <protection locked="0"/>
    </xf>
    <xf numFmtId="0" fontId="4" fillId="9" borderId="14" xfId="0" applyFont="1" applyFill="1" applyBorder="1" applyAlignment="1">
      <alignment horizontal="center"/>
    </xf>
    <xf numFmtId="0" fontId="4" fillId="9" borderId="15" xfId="0" applyFont="1" applyFill="1" applyBorder="1"/>
    <xf numFmtId="0" fontId="4" fillId="9" borderId="16" xfId="0" applyFont="1" applyFill="1" applyBorder="1"/>
    <xf numFmtId="0" fontId="4" fillId="9" borderId="17" xfId="0" applyFont="1" applyFill="1" applyBorder="1"/>
    <xf numFmtId="0" fontId="4" fillId="9" borderId="17" xfId="0" applyFont="1" applyFill="1" applyBorder="1" applyAlignment="1">
      <alignment horizontal="center"/>
    </xf>
    <xf numFmtId="0" fontId="4" fillId="9" borderId="10" xfId="0" applyFont="1" applyFill="1" applyBorder="1"/>
    <xf numFmtId="0" fontId="4" fillId="9" borderId="15" xfId="1" applyNumberFormat="1" applyFont="1" applyFill="1" applyBorder="1" applyAlignment="1">
      <alignment horizontal="right"/>
    </xf>
    <xf numFmtId="0" fontId="4" fillId="9" borderId="17" xfId="1" applyNumberFormat="1" applyFont="1" applyFill="1" applyBorder="1" applyAlignment="1">
      <alignment horizontal="right"/>
    </xf>
    <xf numFmtId="0" fontId="2" fillId="9" borderId="6" xfId="0" applyFont="1" applyFill="1" applyBorder="1" applyAlignment="1">
      <alignment horizontal="center"/>
    </xf>
    <xf numFmtId="0" fontId="2" fillId="9" borderId="6" xfId="0" applyFont="1" applyFill="1" applyBorder="1"/>
    <xf numFmtId="0" fontId="5" fillId="0" borderId="18" xfId="0" applyFont="1" applyBorder="1" applyAlignment="1" applyProtection="1">
      <alignment horizontal="left"/>
      <protection locked="0"/>
    </xf>
    <xf numFmtId="0" fontId="5" fillId="0" borderId="18" xfId="0" applyFont="1" applyBorder="1" applyAlignment="1" applyProtection="1">
      <alignment horizontal="right"/>
      <protection locked="0"/>
    </xf>
    <xf numFmtId="0" fontId="5" fillId="0" borderId="18" xfId="0" applyFont="1" applyBorder="1" applyAlignment="1" applyProtection="1">
      <alignment horizontal="left" vertical="center"/>
      <protection locked="0"/>
    </xf>
    <xf numFmtId="0" fontId="5" fillId="0" borderId="18" xfId="0" applyFont="1" applyBorder="1"/>
    <xf numFmtId="0" fontId="5" fillId="0" borderId="18" xfId="0" applyFont="1" applyBorder="1" applyAlignment="1" applyProtection="1">
      <alignment horizontal="center"/>
      <protection locked="0"/>
    </xf>
    <xf numFmtId="0" fontId="5" fillId="0" borderId="18" xfId="1" applyNumberFormat="1" applyFont="1" applyFill="1" applyBorder="1" applyAlignment="1">
      <alignment horizontal="right" vertical="center"/>
    </xf>
    <xf numFmtId="9" fontId="5" fillId="0" borderId="18" xfId="3" applyFont="1" applyFill="1" applyBorder="1" applyAlignment="1">
      <alignment horizontal="center" vertical="center"/>
    </xf>
    <xf numFmtId="0" fontId="5" fillId="0" borderId="19" xfId="0" applyFont="1" applyBorder="1" applyAlignment="1" applyProtection="1">
      <alignment horizontal="left" vertical="center"/>
      <protection locked="0"/>
    </xf>
    <xf numFmtId="0" fontId="5" fillId="0" borderId="19" xfId="0" applyFont="1" applyBorder="1" applyAlignment="1" applyProtection="1">
      <alignment horizontal="right" vertical="center"/>
      <protection locked="0"/>
    </xf>
    <xf numFmtId="0" fontId="5" fillId="11" borderId="19" xfId="0" applyFont="1" applyFill="1" applyBorder="1" applyAlignment="1" applyProtection="1">
      <alignment horizontal="center"/>
      <protection locked="0"/>
    </xf>
    <xf numFmtId="0" fontId="5" fillId="0" borderId="20" xfId="0" applyFont="1" applyBorder="1" applyAlignment="1" applyProtection="1">
      <alignment horizontal="right" vertical="center"/>
      <protection locked="0"/>
    </xf>
    <xf numFmtId="0" fontId="5" fillId="11" borderId="20" xfId="0" applyFont="1" applyFill="1" applyBorder="1" applyAlignment="1" applyProtection="1">
      <alignment horizontal="center"/>
      <protection locked="0"/>
    </xf>
    <xf numFmtId="0" fontId="5" fillId="11" borderId="18" xfId="0" applyFont="1" applyFill="1" applyBorder="1" applyAlignment="1" applyProtection="1">
      <alignment horizontal="center"/>
      <protection locked="0"/>
    </xf>
    <xf numFmtId="14" fontId="5" fillId="0" borderId="18" xfId="0" applyNumberFormat="1" applyFont="1" applyBorder="1" applyAlignment="1" applyProtection="1">
      <alignment horizontal="center"/>
      <protection locked="0"/>
    </xf>
    <xf numFmtId="0" fontId="5" fillId="11" borderId="18" xfId="1" applyNumberFormat="1" applyFont="1" applyFill="1" applyBorder="1" applyAlignment="1" applyProtection="1">
      <alignment horizontal="right"/>
      <protection locked="0"/>
    </xf>
    <xf numFmtId="0" fontId="5" fillId="11" borderId="19" xfId="1" applyNumberFormat="1" applyFont="1" applyFill="1" applyBorder="1" applyAlignment="1" applyProtection="1">
      <alignment horizontal="right"/>
      <protection locked="0"/>
    </xf>
    <xf numFmtId="0" fontId="5" fillId="11" borderId="19" xfId="0" applyFont="1" applyFill="1" applyBorder="1" applyProtection="1">
      <protection locked="0"/>
    </xf>
    <xf numFmtId="14" fontId="5" fillId="11" borderId="19" xfId="0" applyNumberFormat="1" applyFont="1" applyFill="1" applyBorder="1" applyAlignment="1" applyProtection="1">
      <alignment horizontal="center"/>
      <protection locked="0"/>
    </xf>
    <xf numFmtId="0" fontId="5" fillId="11" borderId="20" xfId="1" applyNumberFormat="1" applyFont="1" applyFill="1" applyBorder="1" applyAlignment="1" applyProtection="1">
      <alignment horizontal="right"/>
      <protection locked="0"/>
    </xf>
    <xf numFmtId="0" fontId="9" fillId="0" borderId="28" xfId="0" applyFont="1" applyBorder="1" applyAlignment="1" applyProtection="1">
      <alignment horizontal="center"/>
      <protection locked="0"/>
    </xf>
    <xf numFmtId="0" fontId="9" fillId="0" borderId="18" xfId="0" applyFont="1" applyBorder="1" applyAlignment="1">
      <alignment horizontal="right" vertical="center"/>
    </xf>
    <xf numFmtId="14" fontId="9" fillId="0" borderId="18" xfId="0" applyNumberFormat="1" applyFont="1" applyBorder="1" applyProtection="1">
      <protection locked="0"/>
    </xf>
    <xf numFmtId="0" fontId="28" fillId="0" borderId="18" xfId="5" applyFont="1" applyBorder="1" applyAlignment="1" applyProtection="1">
      <alignment horizontal="left" vertical="center"/>
      <protection locked="0"/>
    </xf>
    <xf numFmtId="14" fontId="9" fillId="0" borderId="19" xfId="0" applyNumberFormat="1" applyFont="1" applyBorder="1" applyProtection="1">
      <protection locked="0"/>
    </xf>
    <xf numFmtId="0" fontId="28" fillId="0" borderId="19" xfId="5" applyFont="1" applyBorder="1" applyProtection="1">
      <protection locked="0"/>
    </xf>
    <xf numFmtId="0" fontId="9" fillId="0" borderId="20" xfId="0" applyFont="1" applyBorder="1" applyAlignment="1">
      <alignment horizontal="right" vertical="center"/>
    </xf>
    <xf numFmtId="14" fontId="9" fillId="0" borderId="20" xfId="0" applyNumberFormat="1" applyFont="1" applyBorder="1" applyProtection="1">
      <protection locked="0"/>
    </xf>
    <xf numFmtId="0" fontId="28" fillId="0" borderId="20" xfId="5" applyFont="1" applyBorder="1" applyProtection="1">
      <protection locked="0"/>
    </xf>
    <xf numFmtId="0" fontId="6" fillId="7" borderId="29" xfId="4" applyFont="1" applyFill="1" applyBorder="1" applyAlignment="1">
      <alignment horizontal="center" vertical="center" wrapText="1"/>
    </xf>
    <xf numFmtId="0" fontId="2" fillId="9" borderId="14" xfId="2" applyNumberFormat="1" applyFont="1" applyFill="1" applyBorder="1"/>
    <xf numFmtId="0" fontId="9" fillId="0" borderId="30" xfId="1" applyNumberFormat="1" applyFont="1" applyFill="1" applyBorder="1" applyAlignment="1" applyProtection="1">
      <alignment horizontal="right" vertical="center"/>
      <protection locked="0"/>
    </xf>
    <xf numFmtId="0" fontId="9" fillId="0" borderId="30" xfId="1" applyNumberFormat="1" applyFont="1" applyFill="1" applyBorder="1" applyAlignment="1">
      <alignment horizontal="right" vertical="center"/>
    </xf>
    <xf numFmtId="9" fontId="9" fillId="0" borderId="30" xfId="3" applyFont="1" applyFill="1" applyBorder="1" applyAlignment="1">
      <alignment horizontal="center" vertical="center"/>
    </xf>
    <xf numFmtId="0" fontId="9" fillId="0" borderId="31" xfId="1" applyNumberFormat="1" applyFont="1" applyFill="1" applyBorder="1" applyAlignment="1" applyProtection="1">
      <alignment horizontal="right"/>
      <protection locked="0"/>
    </xf>
    <xf numFmtId="0" fontId="9" fillId="0" borderId="31" xfId="1" applyNumberFormat="1" applyFont="1" applyFill="1" applyBorder="1" applyAlignment="1">
      <alignment horizontal="right" vertical="center"/>
    </xf>
    <xf numFmtId="9" fontId="9" fillId="0" borderId="31" xfId="3" applyFont="1" applyFill="1" applyBorder="1" applyAlignment="1">
      <alignment horizontal="center" vertical="center"/>
    </xf>
    <xf numFmtId="0" fontId="9" fillId="0" borderId="31" xfId="1" applyNumberFormat="1" applyFont="1" applyFill="1" applyBorder="1" applyAlignment="1" applyProtection="1">
      <alignment horizontal="right" vertical="center"/>
      <protection locked="0"/>
    </xf>
    <xf numFmtId="0" fontId="9" fillId="0" borderId="32" xfId="1" applyNumberFormat="1" applyFont="1" applyFill="1" applyBorder="1" applyAlignment="1" applyProtection="1">
      <alignment horizontal="right"/>
      <protection locked="0"/>
    </xf>
    <xf numFmtId="0" fontId="9" fillId="0" borderId="32" xfId="1" applyNumberFormat="1" applyFont="1" applyFill="1" applyBorder="1" applyAlignment="1">
      <alignment horizontal="right" vertical="center"/>
    </xf>
    <xf numFmtId="9" fontId="9" fillId="0" borderId="32" xfId="3" applyFont="1" applyFill="1" applyBorder="1" applyAlignment="1">
      <alignment horizontal="center" vertical="center"/>
    </xf>
    <xf numFmtId="0" fontId="9" fillId="0" borderId="30" xfId="0" applyFont="1" applyBorder="1" applyAlignment="1" applyProtection="1">
      <alignment horizontal="center" vertical="center"/>
      <protection locked="0"/>
    </xf>
    <xf numFmtId="0" fontId="9" fillId="0" borderId="30" xfId="0" applyFont="1" applyBorder="1" applyAlignment="1" applyProtection="1">
      <alignment vertical="center"/>
      <protection locked="0"/>
    </xf>
    <xf numFmtId="0" fontId="9" fillId="0" borderId="30" xfId="0" applyFont="1" applyBorder="1"/>
    <xf numFmtId="0" fontId="9" fillId="0" borderId="30" xfId="0" applyFont="1" applyBorder="1" applyProtection="1">
      <protection locked="0"/>
    </xf>
    <xf numFmtId="0" fontId="9" fillId="0" borderId="30" xfId="0" applyFont="1" applyBorder="1" applyAlignment="1" applyProtection="1">
      <alignment horizontal="center"/>
      <protection locked="0"/>
    </xf>
    <xf numFmtId="0" fontId="9" fillId="0" borderId="30" xfId="0" applyFont="1" applyBorder="1" applyAlignment="1">
      <alignment vertical="center"/>
    </xf>
    <xf numFmtId="1" fontId="9" fillId="0" borderId="30" xfId="0" applyNumberFormat="1" applyFont="1" applyBorder="1"/>
    <xf numFmtId="0" fontId="9" fillId="0" borderId="30" xfId="0" applyFont="1" applyBorder="1" applyAlignment="1">
      <alignment horizontal="left"/>
    </xf>
    <xf numFmtId="0" fontId="9" fillId="0" borderId="30" xfId="0" applyFont="1" applyBorder="1" applyAlignment="1" applyProtection="1">
      <alignment horizontal="right"/>
      <protection locked="0"/>
    </xf>
    <xf numFmtId="168" fontId="9" fillId="0" borderId="30" xfId="0" applyNumberFormat="1" applyFont="1" applyBorder="1" applyAlignment="1" applyProtection="1">
      <alignment horizontal="center" vertical="center"/>
      <protection locked="0"/>
    </xf>
    <xf numFmtId="168" fontId="9" fillId="0" borderId="30" xfId="0" applyNumberFormat="1" applyFont="1" applyBorder="1" applyAlignment="1">
      <alignment horizontal="center" wrapText="1"/>
    </xf>
    <xf numFmtId="168" fontId="9" fillId="0" borderId="30" xfId="0" applyNumberFormat="1" applyFont="1" applyBorder="1" applyAlignment="1" applyProtection="1">
      <alignment horizontal="center" vertical="center" wrapText="1"/>
      <protection locked="0"/>
    </xf>
    <xf numFmtId="166" fontId="9" fillId="0" borderId="30" xfId="0" applyNumberFormat="1" applyFont="1" applyBorder="1" applyAlignment="1" applyProtection="1">
      <alignment horizontal="center" vertical="center"/>
      <protection locked="0"/>
    </xf>
    <xf numFmtId="14" fontId="9" fillId="0" borderId="30" xfId="0" applyNumberFormat="1" applyFont="1" applyBorder="1" applyAlignment="1" applyProtection="1">
      <alignment horizontal="center" vertical="center"/>
      <protection locked="0"/>
    </xf>
    <xf numFmtId="167" fontId="9" fillId="0" borderId="30" xfId="0" applyNumberFormat="1" applyFont="1" applyBorder="1" applyAlignment="1" applyProtection="1">
      <alignment horizontal="center" vertical="center"/>
      <protection locked="0"/>
    </xf>
    <xf numFmtId="0" fontId="9" fillId="0" borderId="31" xfId="0" applyFont="1" applyBorder="1" applyAlignment="1" applyProtection="1">
      <alignment horizontal="center" vertical="center"/>
      <protection locked="0"/>
    </xf>
    <xf numFmtId="0" fontId="9" fillId="0" borderId="31" xfId="0" applyFont="1" applyBorder="1" applyAlignment="1" applyProtection="1">
      <alignment vertical="center"/>
      <protection locked="0"/>
    </xf>
    <xf numFmtId="0" fontId="9" fillId="0" borderId="31" xfId="0" applyFont="1" applyBorder="1"/>
    <xf numFmtId="0" fontId="9" fillId="0" borderId="31" xfId="0" applyFont="1" applyBorder="1" applyProtection="1">
      <protection locked="0"/>
    </xf>
    <xf numFmtId="0" fontId="9" fillId="0" borderId="31" xfId="0" applyFont="1" applyBorder="1" applyAlignment="1" applyProtection="1">
      <alignment horizontal="center"/>
      <protection locked="0"/>
    </xf>
    <xf numFmtId="0" fontId="9" fillId="0" borderId="31" xfId="0" applyFont="1" applyBorder="1" applyAlignment="1">
      <alignment vertical="center"/>
    </xf>
    <xf numFmtId="1" fontId="9" fillId="0" borderId="31" xfId="0" applyNumberFormat="1" applyFont="1" applyBorder="1"/>
    <xf numFmtId="0" fontId="9" fillId="0" borderId="31" xfId="0" applyFont="1" applyBorder="1" applyAlignment="1">
      <alignment horizontal="left"/>
    </xf>
    <xf numFmtId="0" fontId="9" fillId="0" borderId="31" xfId="0" applyFont="1" applyBorder="1" applyAlignment="1" applyProtection="1">
      <alignment horizontal="right"/>
      <protection locked="0"/>
    </xf>
    <xf numFmtId="168" fontId="9" fillId="0" borderId="31" xfId="0" applyNumberFormat="1" applyFont="1" applyBorder="1" applyAlignment="1" applyProtection="1">
      <alignment horizontal="center"/>
      <protection locked="0"/>
    </xf>
    <xf numFmtId="168" fontId="9" fillId="0" borderId="31" xfId="0" applyNumberFormat="1" applyFont="1" applyBorder="1" applyAlignment="1" applyProtection="1">
      <alignment horizontal="center" wrapText="1"/>
      <protection locked="0"/>
    </xf>
    <xf numFmtId="168" fontId="9" fillId="0" borderId="31" xfId="0" applyNumberFormat="1" applyFont="1" applyBorder="1" applyAlignment="1">
      <alignment horizontal="center" wrapText="1"/>
    </xf>
    <xf numFmtId="168" fontId="9" fillId="0" borderId="31" xfId="0" applyNumberFormat="1" applyFont="1" applyBorder="1" applyAlignment="1" applyProtection="1">
      <alignment horizontal="center" vertical="center" wrapText="1"/>
      <protection locked="0"/>
    </xf>
    <xf numFmtId="168" fontId="9" fillId="0" borderId="31" xfId="0" applyNumberFormat="1" applyFont="1" applyBorder="1" applyAlignment="1" applyProtection="1">
      <alignment horizontal="center" vertical="center"/>
      <protection locked="0"/>
    </xf>
    <xf numFmtId="166" fontId="9" fillId="0" borderId="31" xfId="0" applyNumberFormat="1" applyFont="1" applyBorder="1" applyAlignment="1" applyProtection="1">
      <alignment horizontal="center" vertical="center"/>
      <protection locked="0"/>
    </xf>
    <xf numFmtId="14" fontId="9" fillId="0" borderId="31" xfId="0" applyNumberFormat="1" applyFont="1" applyBorder="1" applyAlignment="1" applyProtection="1">
      <alignment horizontal="center" vertical="center"/>
      <protection locked="0"/>
    </xf>
    <xf numFmtId="167" fontId="9" fillId="0" borderId="31" xfId="0" applyNumberFormat="1" applyFont="1" applyBorder="1" applyAlignment="1" applyProtection="1">
      <alignment horizontal="center" vertical="center"/>
      <protection locked="0"/>
    </xf>
    <xf numFmtId="1" fontId="9" fillId="0" borderId="31" xfId="10" applyNumberFormat="1" applyFont="1" applyBorder="1"/>
    <xf numFmtId="0" fontId="9" fillId="0" borderId="31" xfId="0" applyFont="1" applyBorder="1" applyAlignment="1" applyProtection="1">
      <alignment horizontal="center" vertical="center" wrapText="1"/>
      <protection locked="0"/>
    </xf>
    <xf numFmtId="0" fontId="9" fillId="0" borderId="31" xfId="0" applyFont="1" applyBorder="1" applyAlignment="1">
      <alignment horizontal="left" vertical="center"/>
    </xf>
    <xf numFmtId="0" fontId="9" fillId="0" borderId="31" xfId="0" applyFont="1" applyBorder="1" applyAlignment="1" applyProtection="1">
      <alignment horizontal="right" vertical="center"/>
      <protection locked="0"/>
    </xf>
    <xf numFmtId="169" fontId="9" fillId="0" borderId="31" xfId="0" applyNumberFormat="1" applyFont="1" applyBorder="1" applyAlignment="1" applyProtection="1">
      <alignment horizontal="center" vertical="center"/>
      <protection locked="0"/>
    </xf>
    <xf numFmtId="0" fontId="9" fillId="0" borderId="31" xfId="0" applyFont="1" applyBorder="1" applyAlignment="1" applyProtection="1">
      <alignment horizontal="right" vertical="center" wrapText="1"/>
      <protection locked="0"/>
    </xf>
    <xf numFmtId="1" fontId="9" fillId="0" borderId="31" xfId="0" applyNumberFormat="1" applyFont="1" applyBorder="1" applyAlignment="1">
      <alignment vertical="center"/>
    </xf>
    <xf numFmtId="1" fontId="9" fillId="0" borderId="31" xfId="0" applyNumberFormat="1" applyFont="1" applyBorder="1" applyAlignment="1" applyProtection="1">
      <alignment horizontal="center" vertical="center"/>
      <protection locked="0"/>
    </xf>
    <xf numFmtId="14" fontId="9" fillId="0" borderId="31" xfId="0" applyNumberFormat="1" applyFont="1" applyBorder="1" applyAlignment="1">
      <alignment wrapText="1"/>
    </xf>
    <xf numFmtId="14" fontId="9" fillId="0" borderId="31" xfId="0" applyNumberFormat="1" applyFont="1" applyBorder="1"/>
    <xf numFmtId="169" fontId="9" fillId="0" borderId="31" xfId="0" applyNumberFormat="1" applyFont="1" applyBorder="1" applyAlignment="1" applyProtection="1">
      <alignment horizontal="center"/>
      <protection locked="0"/>
    </xf>
    <xf numFmtId="1" fontId="9" fillId="0" borderId="31" xfId="0" applyNumberFormat="1" applyFont="1" applyBorder="1" applyAlignment="1" applyProtection="1">
      <alignment horizontal="center"/>
      <protection locked="0"/>
    </xf>
    <xf numFmtId="169" fontId="9" fillId="0" borderId="31" xfId="0" applyNumberFormat="1" applyFont="1" applyBorder="1" applyAlignment="1" applyProtection="1">
      <alignment horizontal="center" vertical="center" wrapText="1"/>
      <protection locked="0"/>
    </xf>
    <xf numFmtId="169" fontId="9" fillId="0" borderId="31" xfId="0" applyNumberFormat="1" applyFont="1" applyBorder="1" applyAlignment="1" applyProtection="1">
      <alignment horizontal="center" wrapText="1"/>
      <protection locked="0"/>
    </xf>
    <xf numFmtId="0" fontId="10" fillId="0" borderId="31" xfId="0" applyFont="1" applyBorder="1"/>
    <xf numFmtId="168" fontId="9" fillId="0" borderId="31" xfId="0" applyNumberFormat="1" applyFont="1" applyBorder="1" applyAlignment="1">
      <alignment horizontal="center" vertical="center"/>
    </xf>
    <xf numFmtId="14" fontId="9" fillId="0" borderId="31" xfId="0" applyNumberFormat="1" applyFont="1" applyBorder="1" applyAlignment="1">
      <alignment horizontal="center" vertical="center"/>
    </xf>
    <xf numFmtId="0" fontId="9" fillId="0" borderId="32" xfId="0" applyFont="1" applyBorder="1" applyAlignment="1" applyProtection="1">
      <alignment horizontal="center" vertical="center"/>
      <protection locked="0"/>
    </xf>
    <xf numFmtId="0" fontId="9" fillId="0" borderId="32" xfId="0" applyFont="1" applyBorder="1" applyAlignment="1" applyProtection="1">
      <alignment vertical="center"/>
      <protection locked="0"/>
    </xf>
    <xf numFmtId="0" fontId="9" fillId="0" borderId="32" xfId="0" applyFont="1" applyBorder="1"/>
    <xf numFmtId="1" fontId="9" fillId="0" borderId="32" xfId="0" applyNumberFormat="1" applyFont="1" applyBorder="1" applyAlignment="1" applyProtection="1">
      <alignment horizontal="center"/>
      <protection locked="0"/>
    </xf>
    <xf numFmtId="0" fontId="9" fillId="0" borderId="32" xfId="0" applyFont="1" applyBorder="1" applyAlignment="1" applyProtection="1">
      <alignment horizontal="center"/>
      <protection locked="0"/>
    </xf>
    <xf numFmtId="0" fontId="9" fillId="0" borderId="32" xfId="0" applyFont="1" applyBorder="1" applyProtection="1">
      <protection locked="0"/>
    </xf>
    <xf numFmtId="0" fontId="9" fillId="0" borderId="32" xfId="0" applyFont="1" applyBorder="1" applyAlignment="1">
      <alignment vertical="center"/>
    </xf>
    <xf numFmtId="1" fontId="9" fillId="0" borderId="32" xfId="0" applyNumberFormat="1" applyFont="1" applyBorder="1"/>
    <xf numFmtId="0" fontId="9" fillId="0" borderId="32" xfId="0" applyFont="1" applyBorder="1" applyAlignment="1" applyProtection="1">
      <alignment horizontal="right"/>
      <protection locked="0"/>
    </xf>
    <xf numFmtId="168" fontId="9" fillId="0" borderId="32" xfId="0" applyNumberFormat="1" applyFont="1" applyBorder="1" applyAlignment="1" applyProtection="1">
      <alignment horizontal="center"/>
      <protection locked="0"/>
    </xf>
    <xf numFmtId="168" fontId="9" fillId="0" borderId="32" xfId="0" applyNumberFormat="1" applyFont="1" applyBorder="1" applyAlignment="1">
      <alignment horizontal="center" wrapText="1"/>
    </xf>
    <xf numFmtId="169" fontId="9" fillId="0" borderId="32" xfId="0" applyNumberFormat="1" applyFont="1" applyBorder="1" applyAlignment="1">
      <alignment horizontal="center" vertical="center"/>
    </xf>
    <xf numFmtId="166" fontId="9" fillId="0" borderId="32" xfId="0" applyNumberFormat="1" applyFont="1" applyBorder="1" applyAlignment="1" applyProtection="1">
      <alignment horizontal="center" vertical="center"/>
      <protection locked="0"/>
    </xf>
    <xf numFmtId="167" fontId="9" fillId="0" borderId="32" xfId="0" applyNumberFormat="1" applyFont="1" applyBorder="1" applyAlignment="1" applyProtection="1">
      <alignment horizontal="center" vertical="center"/>
      <protection locked="0"/>
    </xf>
    <xf numFmtId="0" fontId="9" fillId="0" borderId="18" xfId="2" applyNumberFormat="1" applyFont="1" applyFill="1" applyBorder="1" applyProtection="1"/>
    <xf numFmtId="0" fontId="10" fillId="10" borderId="13" xfId="0" applyFont="1" applyFill="1" applyBorder="1" applyAlignment="1">
      <alignment horizontal="left" vertical="center"/>
    </xf>
    <xf numFmtId="169" fontId="10" fillId="10" borderId="13" xfId="0" applyNumberFormat="1" applyFont="1" applyFill="1" applyBorder="1" applyAlignment="1">
      <alignment horizontal="center" vertical="center"/>
    </xf>
    <xf numFmtId="164" fontId="4" fillId="9" borderId="16" xfId="2" applyFont="1" applyFill="1" applyBorder="1"/>
    <xf numFmtId="170" fontId="4" fillId="9" borderId="10" xfId="2" applyNumberFormat="1" applyFont="1" applyFill="1" applyBorder="1"/>
    <xf numFmtId="0" fontId="9" fillId="0" borderId="18" xfId="0" applyFont="1" applyBorder="1" applyAlignment="1">
      <alignment horizontal="left"/>
    </xf>
    <xf numFmtId="0" fontId="14" fillId="0" borderId="18" xfId="5" applyFont="1" applyFill="1" applyBorder="1" applyAlignment="1">
      <alignment horizontal="left"/>
    </xf>
    <xf numFmtId="49" fontId="9" fillId="0" borderId="18" xfId="0" applyNumberFormat="1" applyFont="1" applyBorder="1" applyAlignment="1">
      <alignment horizontal="left" vertical="center"/>
    </xf>
    <xf numFmtId="169" fontId="9" fillId="0" borderId="18" xfId="0" applyNumberFormat="1" applyFont="1" applyBorder="1" applyAlignment="1">
      <alignment horizontal="center" vertical="center"/>
    </xf>
    <xf numFmtId="169" fontId="9" fillId="0" borderId="18" xfId="0" applyNumberFormat="1" applyFont="1" applyBorder="1" applyAlignment="1" applyProtection="1">
      <alignment horizontal="center"/>
      <protection locked="0"/>
    </xf>
    <xf numFmtId="0" fontId="14" fillId="0" borderId="19" xfId="5" applyFont="1" applyFill="1" applyBorder="1" applyAlignment="1">
      <alignment horizontal="left"/>
    </xf>
    <xf numFmtId="49" fontId="9" fillId="0" borderId="19" xfId="0" applyNumberFormat="1" applyFont="1" applyBorder="1" applyAlignment="1">
      <alignment horizontal="left" vertical="center"/>
    </xf>
    <xf numFmtId="169" fontId="9" fillId="0" borderId="19" xfId="0" applyNumberFormat="1" applyFont="1" applyBorder="1" applyAlignment="1">
      <alignment horizontal="center" vertical="center"/>
    </xf>
    <xf numFmtId="169" fontId="9" fillId="0" borderId="19" xfId="0" applyNumberFormat="1" applyFont="1" applyBorder="1" applyAlignment="1" applyProtection="1">
      <alignment horizontal="center"/>
      <protection locked="0"/>
    </xf>
    <xf numFmtId="0" fontId="14" fillId="0" borderId="19" xfId="5" applyFont="1" applyFill="1" applyBorder="1" applyAlignment="1">
      <alignment horizontal="left" vertical="center"/>
    </xf>
    <xf numFmtId="1" fontId="9" fillId="0" borderId="19" xfId="0" applyNumberFormat="1" applyFont="1" applyBorder="1" applyAlignment="1">
      <alignment horizontal="left" vertical="center"/>
    </xf>
    <xf numFmtId="1" fontId="9" fillId="0" borderId="19" xfId="0" applyNumberFormat="1" applyFont="1" applyBorder="1" applyAlignment="1">
      <alignment horizontal="left"/>
    </xf>
    <xf numFmtId="169" fontId="9" fillId="0" borderId="19" xfId="0" applyNumberFormat="1" applyFont="1" applyBorder="1" applyAlignment="1">
      <alignment horizontal="center"/>
    </xf>
    <xf numFmtId="0" fontId="14" fillId="0" borderId="19" xfId="7" applyFont="1" applyFill="1" applyBorder="1" applyAlignment="1">
      <alignment horizontal="left"/>
    </xf>
    <xf numFmtId="0" fontId="9" fillId="0" borderId="19" xfId="5" applyFont="1" applyFill="1" applyBorder="1" applyAlignment="1">
      <alignment horizontal="left" vertical="center"/>
    </xf>
    <xf numFmtId="0" fontId="14" fillId="0" borderId="19" xfId="7" applyFont="1" applyFill="1" applyBorder="1" applyAlignment="1">
      <alignment horizontal="left" vertical="center"/>
    </xf>
    <xf numFmtId="0" fontId="9" fillId="0" borderId="19" xfId="5" applyFont="1" applyFill="1" applyBorder="1" applyAlignment="1">
      <alignment horizontal="left"/>
    </xf>
    <xf numFmtId="0" fontId="9" fillId="0" borderId="19" xfId="7" applyFont="1" applyFill="1" applyBorder="1" applyAlignment="1">
      <alignment horizontal="left"/>
    </xf>
    <xf numFmtId="1" fontId="9" fillId="0" borderId="19" xfId="3" applyNumberFormat="1" applyFont="1" applyFill="1" applyBorder="1" applyAlignment="1">
      <alignment horizontal="left" vertical="center"/>
    </xf>
    <xf numFmtId="0" fontId="14" fillId="0" borderId="19" xfId="0" applyFont="1" applyBorder="1" applyAlignment="1">
      <alignment horizontal="left" vertical="center"/>
    </xf>
    <xf numFmtId="0" fontId="9" fillId="0" borderId="19" xfId="0" applyFont="1" applyBorder="1" applyAlignment="1">
      <alignment horizontal="left" vertical="center" wrapText="1"/>
    </xf>
    <xf numFmtId="0" fontId="9" fillId="0" borderId="20" xfId="0" applyFont="1" applyBorder="1" applyAlignment="1">
      <alignment horizontal="left"/>
    </xf>
    <xf numFmtId="49" fontId="9" fillId="0" borderId="20" xfId="0" applyNumberFormat="1" applyFont="1" applyBorder="1" applyAlignment="1">
      <alignment horizontal="left" vertical="center"/>
    </xf>
    <xf numFmtId="0" fontId="9" fillId="0" borderId="20" xfId="0" applyFont="1" applyBorder="1" applyAlignment="1">
      <alignment horizontal="left" vertical="center"/>
    </xf>
    <xf numFmtId="169" fontId="9" fillId="0" borderId="20" xfId="0" applyNumberFormat="1" applyFont="1" applyBorder="1" applyAlignment="1">
      <alignment horizontal="center" vertical="center"/>
    </xf>
    <xf numFmtId="169" fontId="9" fillId="0" borderId="20" xfId="0" applyNumberFormat="1" applyFont="1" applyBorder="1" applyAlignment="1" applyProtection="1">
      <alignment horizontal="center"/>
      <protection locked="0"/>
    </xf>
    <xf numFmtId="0" fontId="14" fillId="0" borderId="20" xfId="5" applyFont="1" applyFill="1" applyBorder="1" applyAlignment="1">
      <alignment horizontal="left"/>
    </xf>
    <xf numFmtId="1" fontId="9" fillId="0" borderId="19" xfId="6" applyNumberFormat="1" applyFont="1" applyFill="1" applyBorder="1" applyAlignment="1">
      <alignment horizontal="center" vertical="center"/>
    </xf>
    <xf numFmtId="0" fontId="9" fillId="0" borderId="19" xfId="0" applyFont="1" applyBorder="1" applyAlignment="1">
      <alignment horizontal="center" vertical="center"/>
    </xf>
    <xf numFmtId="0" fontId="9" fillId="0" borderId="19" xfId="2" applyNumberFormat="1" applyFont="1" applyFill="1" applyBorder="1" applyAlignment="1">
      <alignment horizontal="right"/>
    </xf>
    <xf numFmtId="0" fontId="9" fillId="0" borderId="19" xfId="2" applyNumberFormat="1" applyFont="1" applyFill="1" applyBorder="1" applyAlignment="1" applyProtection="1">
      <alignment horizontal="right"/>
      <protection locked="0"/>
    </xf>
    <xf numFmtId="0" fontId="10" fillId="9" borderId="14" xfId="2" applyNumberFormat="1" applyFont="1" applyFill="1" applyBorder="1" applyAlignment="1">
      <alignment horizontal="right"/>
    </xf>
    <xf numFmtId="14" fontId="9" fillId="0" borderId="18" xfId="0" applyNumberFormat="1" applyFont="1" applyBorder="1" applyAlignment="1">
      <alignment horizontal="center" vertical="center"/>
    </xf>
    <xf numFmtId="14" fontId="9" fillId="0" borderId="19" xfId="0" applyNumberFormat="1" applyFont="1" applyBorder="1" applyAlignment="1">
      <alignment horizontal="center" vertical="center"/>
    </xf>
    <xf numFmtId="14" fontId="9" fillId="0" borderId="19" xfId="0" applyNumberFormat="1" applyFont="1" applyBorder="1" applyAlignment="1">
      <alignment horizontal="center" vertical="top"/>
    </xf>
    <xf numFmtId="14" fontId="9" fillId="0" borderId="20" xfId="0" applyNumberFormat="1" applyFont="1" applyBorder="1" applyAlignment="1">
      <alignment horizontal="center" vertical="center"/>
    </xf>
    <xf numFmtId="0" fontId="9" fillId="0" borderId="20" xfId="2" applyNumberFormat="1" applyFont="1" applyFill="1" applyBorder="1" applyAlignment="1">
      <alignment horizontal="right"/>
    </xf>
    <xf numFmtId="169" fontId="9" fillId="0" borderId="19" xfId="0" applyNumberFormat="1" applyFont="1" applyBorder="1" applyAlignment="1">
      <alignment horizontal="center" vertical="center" wrapText="1"/>
    </xf>
    <xf numFmtId="169" fontId="9" fillId="0" borderId="18" xfId="0" applyNumberFormat="1" applyFont="1" applyBorder="1" applyAlignment="1" applyProtection="1">
      <alignment horizontal="center" vertical="center"/>
      <protection locked="0"/>
    </xf>
    <xf numFmtId="169" fontId="9" fillId="0" borderId="19" xfId="0" applyNumberFormat="1" applyFont="1" applyBorder="1" applyAlignment="1" applyProtection="1">
      <alignment horizontal="center" vertical="center"/>
      <protection locked="0"/>
    </xf>
    <xf numFmtId="169" fontId="9" fillId="0" borderId="20" xfId="0" applyNumberFormat="1" applyFont="1" applyBorder="1" applyAlignment="1" applyProtection="1">
      <alignment horizontal="center" vertical="center"/>
      <protection locked="0"/>
    </xf>
    <xf numFmtId="0" fontId="9" fillId="0" borderId="18" xfId="2" applyNumberFormat="1" applyFont="1" applyFill="1" applyBorder="1" applyAlignment="1">
      <alignment horizontal="right"/>
    </xf>
    <xf numFmtId="0" fontId="4" fillId="9" borderId="15" xfId="2" applyNumberFormat="1" applyFont="1" applyFill="1" applyBorder="1" applyAlignment="1">
      <alignment horizontal="right"/>
    </xf>
    <xf numFmtId="170" fontId="9" fillId="0" borderId="19" xfId="2" applyNumberFormat="1" applyFont="1" applyFill="1" applyBorder="1" applyAlignment="1">
      <alignment horizontal="center" vertical="center"/>
    </xf>
    <xf numFmtId="0" fontId="4" fillId="9" borderId="16" xfId="0" applyFont="1" applyFill="1" applyBorder="1" applyAlignment="1">
      <alignment horizontal="right"/>
    </xf>
    <xf numFmtId="0" fontId="9" fillId="0" borderId="18" xfId="2" applyNumberFormat="1" applyFont="1" applyFill="1" applyBorder="1" applyAlignment="1" applyProtection="1">
      <alignment horizontal="right" vertical="center"/>
      <protection locked="0"/>
    </xf>
    <xf numFmtId="0" fontId="9" fillId="0" borderId="19" xfId="2" applyNumberFormat="1" applyFont="1" applyFill="1" applyBorder="1" applyAlignment="1" applyProtection="1">
      <alignment horizontal="right" vertical="center"/>
      <protection locked="0"/>
    </xf>
    <xf numFmtId="0" fontId="9" fillId="0" borderId="20" xfId="2" applyNumberFormat="1" applyFont="1" applyFill="1" applyBorder="1" applyAlignment="1" applyProtection="1">
      <alignment horizontal="right" vertical="center"/>
      <protection locked="0"/>
    </xf>
    <xf numFmtId="0" fontId="4" fillId="9" borderId="17" xfId="2" applyNumberFormat="1" applyFont="1" applyFill="1" applyBorder="1" applyAlignment="1">
      <alignment horizontal="right"/>
    </xf>
    <xf numFmtId="0" fontId="14" fillId="0" borderId="19" xfId="0" applyFont="1" applyBorder="1"/>
    <xf numFmtId="0" fontId="4" fillId="6" borderId="4" xfId="0" applyFont="1" applyFill="1" applyBorder="1" applyAlignment="1">
      <alignment vertical="center"/>
    </xf>
    <xf numFmtId="0" fontId="4" fillId="6" borderId="5" xfId="0" applyFont="1" applyFill="1" applyBorder="1" applyAlignment="1">
      <alignment vertical="center"/>
    </xf>
    <xf numFmtId="0" fontId="2" fillId="5" borderId="3" xfId="0" applyFont="1" applyFill="1" applyBorder="1" applyAlignment="1">
      <alignment horizontal="center" vertical="center"/>
    </xf>
    <xf numFmtId="0" fontId="2" fillId="5" borderId="4" xfId="0" applyFont="1" applyFill="1" applyBorder="1" applyAlignment="1">
      <alignment horizontal="center" vertical="center"/>
    </xf>
    <xf numFmtId="0" fontId="2" fillId="5" borderId="5" xfId="0" applyFont="1" applyFill="1" applyBorder="1" applyAlignment="1">
      <alignment horizontal="center" vertical="center"/>
    </xf>
    <xf numFmtId="0" fontId="2" fillId="9" borderId="10" xfId="0" applyFont="1" applyFill="1" applyBorder="1" applyAlignment="1">
      <alignment horizontal="center"/>
    </xf>
    <xf numFmtId="0" fontId="2" fillId="9" borderId="13" xfId="0" applyFont="1" applyFill="1" applyBorder="1" applyAlignment="1">
      <alignment horizontal="center"/>
    </xf>
    <xf numFmtId="0" fontId="2" fillId="9" borderId="11" xfId="0" applyFont="1" applyFill="1" applyBorder="1" applyAlignment="1">
      <alignment horizontal="center"/>
    </xf>
    <xf numFmtId="0" fontId="10" fillId="10" borderId="10" xfId="0" applyFont="1" applyFill="1" applyBorder="1" applyAlignment="1">
      <alignment horizontal="center" vertical="center"/>
    </xf>
    <xf numFmtId="0" fontId="10" fillId="10" borderId="13" xfId="0" applyFont="1" applyFill="1" applyBorder="1" applyAlignment="1">
      <alignment horizontal="center" vertical="center"/>
    </xf>
    <xf numFmtId="0" fontId="10" fillId="10" borderId="11" xfId="0" applyFont="1" applyFill="1" applyBorder="1" applyAlignment="1">
      <alignment horizontal="center" vertical="center"/>
    </xf>
    <xf numFmtId="9" fontId="2" fillId="5" borderId="3" xfId="3" applyFont="1" applyFill="1" applyBorder="1" applyAlignment="1">
      <alignment horizontal="center" vertical="center"/>
    </xf>
    <xf numFmtId="9" fontId="2" fillId="5" borderId="4" xfId="3" applyFont="1" applyFill="1" applyBorder="1" applyAlignment="1">
      <alignment horizontal="center" vertical="center"/>
    </xf>
    <xf numFmtId="9" fontId="2" fillId="5" borderId="5" xfId="3" applyFont="1" applyFill="1" applyBorder="1" applyAlignment="1">
      <alignment horizontal="center" vertical="center"/>
    </xf>
    <xf numFmtId="0" fontId="0" fillId="0" borderId="1" xfId="0" applyBorder="1" applyAlignment="1">
      <alignment horizontal="center"/>
    </xf>
    <xf numFmtId="0" fontId="0" fillId="0" borderId="9" xfId="0" applyBorder="1" applyAlignment="1">
      <alignment horizontal="center"/>
    </xf>
    <xf numFmtId="0" fontId="0" fillId="0" borderId="7" xfId="0" applyBorder="1" applyAlignment="1">
      <alignment horizontal="center"/>
    </xf>
    <xf numFmtId="0" fontId="0" fillId="0" borderId="0" xfId="0" applyAlignment="1">
      <alignment horizontal="center"/>
    </xf>
    <xf numFmtId="0" fontId="0" fillId="0" borderId="10" xfId="0" applyBorder="1" applyAlignment="1">
      <alignment horizontal="center"/>
    </xf>
    <xf numFmtId="0" fontId="0" fillId="0" borderId="13" xfId="0" applyBorder="1" applyAlignment="1">
      <alignment horizontal="center"/>
    </xf>
    <xf numFmtId="0" fontId="3" fillId="0" borderId="1" xfId="0" applyFont="1" applyBorder="1" applyAlignment="1">
      <alignment horizontal="center" vertical="center"/>
    </xf>
    <xf numFmtId="0" fontId="3" fillId="0" borderId="9" xfId="0" applyFont="1" applyBorder="1" applyAlignment="1">
      <alignment horizontal="center" vertical="center"/>
    </xf>
    <xf numFmtId="0" fontId="3" fillId="0" borderId="2" xfId="0" applyFont="1" applyBorder="1" applyAlignment="1">
      <alignment horizontal="center" vertical="center"/>
    </xf>
    <xf numFmtId="0" fontId="3" fillId="0" borderId="10" xfId="0" applyFont="1" applyBorder="1" applyAlignment="1">
      <alignment horizontal="center" vertical="center"/>
    </xf>
    <xf numFmtId="0" fontId="3" fillId="0" borderId="13" xfId="0" applyFont="1" applyBorder="1" applyAlignment="1">
      <alignment horizontal="center" vertical="center"/>
    </xf>
    <xf numFmtId="0" fontId="3" fillId="0" borderId="11" xfId="0" applyFont="1" applyBorder="1" applyAlignment="1">
      <alignment horizontal="center" vertical="center"/>
    </xf>
    <xf numFmtId="0" fontId="2"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0" fillId="0" borderId="9" xfId="0" applyBorder="1" applyAlignment="1">
      <alignment horizontal="left" vertical="center"/>
    </xf>
    <xf numFmtId="0" fontId="0" fillId="0" borderId="13" xfId="0" applyBorder="1" applyAlignment="1">
      <alignment horizontal="center" vertical="center"/>
    </xf>
    <xf numFmtId="0" fontId="0" fillId="0" borderId="11" xfId="0" applyBorder="1" applyAlignment="1">
      <alignment horizontal="center" vertical="center"/>
    </xf>
    <xf numFmtId="0" fontId="4" fillId="5" borderId="3"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2" fillId="0" borderId="9" xfId="0" applyFont="1" applyBorder="1" applyAlignment="1">
      <alignment horizontal="left" vertical="center"/>
    </xf>
    <xf numFmtId="0" fontId="2" fillId="0" borderId="13" xfId="0" applyFont="1" applyBorder="1" applyAlignment="1">
      <alignment horizontal="center" vertical="center"/>
    </xf>
    <xf numFmtId="0" fontId="2" fillId="0" borderId="11" xfId="0" applyFont="1" applyBorder="1" applyAlignment="1">
      <alignment horizontal="center" vertical="center"/>
    </xf>
    <xf numFmtId="0" fontId="10" fillId="10" borderId="6" xfId="0" applyFont="1" applyFill="1" applyBorder="1" applyAlignment="1">
      <alignment horizontal="center" vertical="center"/>
    </xf>
    <xf numFmtId="0" fontId="10" fillId="9" borderId="6" xfId="0" applyFont="1" applyFill="1" applyBorder="1" applyAlignment="1">
      <alignment horizontal="center"/>
    </xf>
    <xf numFmtId="0" fontId="2" fillId="9" borderId="6" xfId="0" applyFont="1" applyFill="1" applyBorder="1" applyAlignment="1">
      <alignment horizontal="center"/>
    </xf>
    <xf numFmtId="0" fontId="4" fillId="9" borderId="10" xfId="0" applyFont="1" applyFill="1" applyBorder="1" applyAlignment="1">
      <alignment horizontal="center"/>
    </xf>
    <xf numFmtId="0" fontId="4" fillId="9" borderId="13" xfId="0" applyFont="1" applyFill="1" applyBorder="1" applyAlignment="1">
      <alignment horizontal="center"/>
    </xf>
    <xf numFmtId="0" fontId="4" fillId="9" borderId="11" xfId="0" applyFont="1" applyFill="1" applyBorder="1" applyAlignment="1">
      <alignment horizontal="center"/>
    </xf>
    <xf numFmtId="0" fontId="4" fillId="5" borderId="3" xfId="0" applyFont="1" applyFill="1" applyBorder="1" applyAlignment="1">
      <alignment horizontal="center" vertical="center"/>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9" fontId="4" fillId="5" borderId="3" xfId="3" applyFont="1" applyFill="1" applyBorder="1" applyAlignment="1">
      <alignment horizontal="center" vertical="center"/>
    </xf>
    <xf numFmtId="9" fontId="4" fillId="5" borderId="4" xfId="3" applyFont="1" applyFill="1" applyBorder="1" applyAlignment="1">
      <alignment horizontal="center" vertical="center"/>
    </xf>
    <xf numFmtId="9" fontId="4" fillId="5" borderId="5" xfId="3" applyFont="1" applyFill="1" applyBorder="1" applyAlignment="1">
      <alignment horizontal="center" vertical="center"/>
    </xf>
    <xf numFmtId="0" fontId="5" fillId="0" borderId="13" xfId="0" applyFont="1" applyBorder="1" applyAlignment="1">
      <alignment horizontal="center" vertical="center"/>
    </xf>
    <xf numFmtId="0" fontId="5" fillId="0" borderId="11" xfId="0" applyFont="1" applyBorder="1" applyAlignment="1">
      <alignment horizontal="center" vertical="center"/>
    </xf>
    <xf numFmtId="0" fontId="2" fillId="9" borderId="3" xfId="0" applyFont="1" applyFill="1" applyBorder="1" applyAlignment="1">
      <alignment horizontal="center"/>
    </xf>
    <xf numFmtId="0" fontId="2" fillId="9" borderId="4" xfId="0" applyFont="1" applyFill="1" applyBorder="1" applyAlignment="1">
      <alignment horizontal="center"/>
    </xf>
    <xf numFmtId="0" fontId="0" fillId="0" borderId="0" xfId="0" applyAlignment="1">
      <alignment horizontal="center" vertical="center"/>
    </xf>
    <xf numFmtId="0" fontId="16" fillId="10" borderId="13" xfId="0" applyFont="1" applyFill="1" applyBorder="1" applyAlignment="1">
      <alignment horizontal="center" vertical="center"/>
    </xf>
    <xf numFmtId="0" fontId="16" fillId="10" borderId="11" xfId="0" applyFont="1" applyFill="1" applyBorder="1" applyAlignment="1">
      <alignment horizontal="center" vertical="center"/>
    </xf>
    <xf numFmtId="0" fontId="16" fillId="10" borderId="10" xfId="0" applyFont="1" applyFill="1" applyBorder="1" applyAlignment="1">
      <alignment horizontal="center" vertical="center"/>
    </xf>
    <xf numFmtId="170" fontId="2" fillId="5" borderId="4" xfId="2" applyNumberFormat="1" applyFont="1" applyFill="1" applyBorder="1" applyAlignment="1">
      <alignment horizontal="center" vertical="center"/>
    </xf>
    <xf numFmtId="168" fontId="2" fillId="5" borderId="4" xfId="3" applyNumberFormat="1" applyFont="1" applyFill="1" applyBorder="1" applyAlignment="1">
      <alignment horizontal="center" vertical="center"/>
    </xf>
    <xf numFmtId="168" fontId="2" fillId="5" borderId="5" xfId="0" applyNumberFormat="1" applyFont="1" applyFill="1" applyBorder="1" applyAlignment="1">
      <alignment horizontal="center" vertical="center"/>
    </xf>
    <xf numFmtId="0" fontId="2" fillId="0" borderId="1" xfId="0" applyFont="1" applyBorder="1" applyAlignment="1">
      <alignment horizontal="center" vertical="center"/>
    </xf>
    <xf numFmtId="0" fontId="2" fillId="0" borderId="9" xfId="0" applyFont="1" applyBorder="1" applyAlignment="1">
      <alignment horizontal="center" vertical="center"/>
    </xf>
    <xf numFmtId="0" fontId="2" fillId="0" borderId="2" xfId="0" applyFont="1" applyBorder="1" applyAlignment="1">
      <alignment horizontal="center" vertical="center"/>
    </xf>
    <xf numFmtId="0" fontId="2" fillId="0" borderId="10" xfId="0" applyFont="1" applyBorder="1" applyAlignment="1">
      <alignment horizontal="center" vertical="center"/>
    </xf>
    <xf numFmtId="0" fontId="2" fillId="5" borderId="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0" fillId="0" borderId="13" xfId="0" applyBorder="1" applyAlignment="1">
      <alignment horizontal="left" vertical="center" wrapText="1"/>
    </xf>
    <xf numFmtId="0" fontId="0" fillId="0" borderId="13" xfId="0" applyBorder="1" applyAlignment="1">
      <alignment horizontal="left" vertical="center"/>
    </xf>
    <xf numFmtId="0" fontId="0" fillId="0" borderId="11" xfId="0" applyBorder="1" applyAlignment="1">
      <alignment horizontal="left" vertical="center"/>
    </xf>
    <xf numFmtId="0" fontId="10" fillId="10" borderId="23" xfId="0" applyFont="1" applyFill="1" applyBorder="1" applyAlignment="1">
      <alignment horizontal="center" vertical="center"/>
    </xf>
    <xf numFmtId="0" fontId="2" fillId="9" borderId="23" xfId="0" applyFont="1" applyFill="1" applyBorder="1" applyAlignment="1">
      <alignment horizontal="center"/>
    </xf>
    <xf numFmtId="0" fontId="10" fillId="5" borderId="3" xfId="0" applyFont="1" applyFill="1" applyBorder="1" applyAlignment="1">
      <alignment horizontal="center" vertical="center"/>
    </xf>
    <xf numFmtId="0" fontId="10" fillId="5" borderId="4" xfId="0" applyFont="1" applyFill="1" applyBorder="1" applyAlignment="1">
      <alignment horizontal="center" vertical="center"/>
    </xf>
    <xf numFmtId="0" fontId="10" fillId="5" borderId="5" xfId="0" applyFont="1" applyFill="1" applyBorder="1" applyAlignment="1">
      <alignment horizontal="center" vertical="center"/>
    </xf>
    <xf numFmtId="169" fontId="10" fillId="5" borderId="3" xfId="0" applyNumberFormat="1" applyFont="1" applyFill="1" applyBorder="1" applyAlignment="1">
      <alignment horizontal="center" vertical="center" wrapText="1"/>
    </xf>
    <xf numFmtId="169" fontId="10" fillId="5" borderId="5" xfId="0" applyNumberFormat="1" applyFont="1" applyFill="1" applyBorder="1" applyAlignment="1">
      <alignment horizontal="center" vertical="center" wrapText="1"/>
    </xf>
    <xf numFmtId="14" fontId="9" fillId="0" borderId="19" xfId="0" applyNumberFormat="1" applyFont="1" applyFill="1" applyBorder="1" applyAlignment="1">
      <alignment horizontal="center" vertical="center" wrapText="1"/>
    </xf>
    <xf numFmtId="1" fontId="9" fillId="0" borderId="20" xfId="0" applyNumberFormat="1" applyFont="1" applyBorder="1"/>
    <xf numFmtId="0" fontId="10" fillId="0" borderId="20" xfId="0" applyFont="1" applyBorder="1"/>
  </cellXfs>
  <cellStyles count="11">
    <cellStyle name="Hipervínculo" xfId="5" builtinId="8"/>
    <cellStyle name="Hyperlink" xfId="7" xr:uid="{F737A791-7480-4080-A094-E5D7D7726435}"/>
    <cellStyle name="Millares" xfId="1" builtinId="3"/>
    <cellStyle name="Moneda" xfId="2" builtinId="4"/>
    <cellStyle name="Moneda [0] 2" xfId="6" xr:uid="{23F689C2-2413-4880-A2F0-43D23CF2B6D4}"/>
    <cellStyle name="Normal" xfId="0" builtinId="0"/>
    <cellStyle name="Normal 2" xfId="4" xr:uid="{FCA5098E-2001-46BC-9389-FC2AD0A2B754}"/>
    <cellStyle name="Normal 3" xfId="10" xr:uid="{9410541C-9E0D-46CA-B191-BD6DC040D238}"/>
    <cellStyle name="Normal 4" xfId="8" xr:uid="{90992329-25A9-4B1A-8443-021A747D3E4E}"/>
    <cellStyle name="Normal 5" xfId="9" xr:uid="{8A8A4309-65B7-4E72-AC66-AB28403FE289}"/>
    <cellStyle name="Porcentaje" xfId="3" builtinId="5"/>
  </cellStyles>
  <dxfs count="67">
    <dxf>
      <font>
        <b/>
        <i val="0"/>
      </font>
      <fill>
        <patternFill>
          <bgColor theme="0" tint="-0.14996795556505021"/>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color rgb="FF9C0006"/>
      </font>
      <fill>
        <patternFill>
          <bgColor rgb="FFFFC7CE"/>
        </patternFill>
      </fill>
    </dxf>
    <dxf>
      <fill>
        <patternFill patternType="solid">
          <fgColor rgb="FFFFFF00"/>
          <bgColor rgb="FF0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323850</xdr:colOff>
      <xdr:row>2</xdr:row>
      <xdr:rowOff>190500</xdr:rowOff>
    </xdr:from>
    <xdr:to>
      <xdr:col>2</xdr:col>
      <xdr:colOff>685800</xdr:colOff>
      <xdr:row>5</xdr:row>
      <xdr:rowOff>197110</xdr:rowOff>
    </xdr:to>
    <xdr:pic>
      <xdr:nvPicPr>
        <xdr:cNvPr id="2" name="Imagen 1">
          <a:extLst>
            <a:ext uri="{FF2B5EF4-FFF2-40B4-BE49-F238E27FC236}">
              <a16:creationId xmlns:a16="http://schemas.microsoft.com/office/drawing/2014/main" id="{0522C5E0-5779-471F-ADE8-BE246BD64580}"/>
            </a:ext>
          </a:extLst>
        </xdr:cNvPr>
        <xdr:cNvPicPr>
          <a:picLocks noChangeAspect="1"/>
        </xdr:cNvPicPr>
      </xdr:nvPicPr>
      <xdr:blipFill>
        <a:blip xmlns:r="http://schemas.openxmlformats.org/officeDocument/2006/relationships" r:embed="rId1"/>
        <a:stretch>
          <a:fillRect/>
        </a:stretch>
      </xdr:blipFill>
      <xdr:spPr>
        <a:xfrm>
          <a:off x="495300" y="428625"/>
          <a:ext cx="981075" cy="93053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1ABA86D1-E25D-4EE7-956C-E14B8C984C58}"/>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23391"/>
    <xdr:pic>
      <xdr:nvPicPr>
        <xdr:cNvPr id="2" name="Imagen 1">
          <a:extLst>
            <a:ext uri="{FF2B5EF4-FFF2-40B4-BE49-F238E27FC236}">
              <a16:creationId xmlns:a16="http://schemas.microsoft.com/office/drawing/2014/main" id="{E7ED3D0F-976B-4F29-BC6D-4BA64B925E35}"/>
            </a:ext>
          </a:extLst>
        </xdr:cNvPr>
        <xdr:cNvPicPr>
          <a:picLocks noChangeAspect="1"/>
        </xdr:cNvPicPr>
      </xdr:nvPicPr>
      <xdr:blipFill>
        <a:blip xmlns:r="http://schemas.openxmlformats.org/officeDocument/2006/relationships" r:embed="rId1"/>
        <a:stretch>
          <a:fillRect/>
        </a:stretch>
      </xdr:blipFill>
      <xdr:spPr>
        <a:xfrm>
          <a:off x="1085850" y="571500"/>
          <a:ext cx="981075" cy="923391"/>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1571"/>
    <xdr:pic>
      <xdr:nvPicPr>
        <xdr:cNvPr id="2" name="Imagen 1">
          <a:extLst>
            <a:ext uri="{FF2B5EF4-FFF2-40B4-BE49-F238E27FC236}">
              <a16:creationId xmlns:a16="http://schemas.microsoft.com/office/drawing/2014/main" id="{1F522B9E-A5FF-458B-B983-E4D9C91B9E88}"/>
            </a:ext>
          </a:extLst>
        </xdr:cNvPr>
        <xdr:cNvPicPr>
          <a:picLocks noChangeAspect="1"/>
        </xdr:cNvPicPr>
      </xdr:nvPicPr>
      <xdr:blipFill>
        <a:blip xmlns:r="http://schemas.openxmlformats.org/officeDocument/2006/relationships" r:embed="rId1"/>
        <a:stretch>
          <a:fillRect/>
        </a:stretch>
      </xdr:blipFill>
      <xdr:spPr>
        <a:xfrm>
          <a:off x="1085850" y="571500"/>
          <a:ext cx="981075" cy="931571"/>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B781693B-DC2A-4882-BF18-11D9EEEF6501}"/>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1</xdr:col>
      <xdr:colOff>323850</xdr:colOff>
      <xdr:row>2</xdr:row>
      <xdr:rowOff>190500</xdr:rowOff>
    </xdr:from>
    <xdr:to>
      <xdr:col>2</xdr:col>
      <xdr:colOff>691529</xdr:colOff>
      <xdr:row>5</xdr:row>
      <xdr:rowOff>197110</xdr:rowOff>
    </xdr:to>
    <xdr:pic>
      <xdr:nvPicPr>
        <xdr:cNvPr id="2" name="Imagen 1">
          <a:extLst>
            <a:ext uri="{FF2B5EF4-FFF2-40B4-BE49-F238E27FC236}">
              <a16:creationId xmlns:a16="http://schemas.microsoft.com/office/drawing/2014/main" id="{A64381EC-3469-4E97-A955-A2D47B3DE7E7}"/>
            </a:ext>
          </a:extLst>
        </xdr:cNvPr>
        <xdr:cNvPicPr>
          <a:picLocks noChangeAspect="1"/>
        </xdr:cNvPicPr>
      </xdr:nvPicPr>
      <xdr:blipFill>
        <a:blip xmlns:r="http://schemas.openxmlformats.org/officeDocument/2006/relationships" r:embed="rId1"/>
        <a:stretch>
          <a:fillRect/>
        </a:stretch>
      </xdr:blipFill>
      <xdr:spPr>
        <a:xfrm>
          <a:off x="495300" y="428625"/>
          <a:ext cx="986804" cy="9305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AD381F75-ED91-4D09-8BD0-AA24AA57D7B3}"/>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23391"/>
    <xdr:pic>
      <xdr:nvPicPr>
        <xdr:cNvPr id="2" name="Imagen 1">
          <a:extLst>
            <a:ext uri="{FF2B5EF4-FFF2-40B4-BE49-F238E27FC236}">
              <a16:creationId xmlns:a16="http://schemas.microsoft.com/office/drawing/2014/main" id="{21FAF6AF-DFC5-4AFA-9EBB-5C90A406A3F4}"/>
            </a:ext>
          </a:extLst>
        </xdr:cNvPr>
        <xdr:cNvPicPr>
          <a:picLocks noChangeAspect="1"/>
        </xdr:cNvPicPr>
      </xdr:nvPicPr>
      <xdr:blipFill>
        <a:blip xmlns:r="http://schemas.openxmlformats.org/officeDocument/2006/relationships" r:embed="rId1"/>
        <a:stretch>
          <a:fillRect/>
        </a:stretch>
      </xdr:blipFill>
      <xdr:spPr>
        <a:xfrm>
          <a:off x="1085850" y="571500"/>
          <a:ext cx="981075" cy="923391"/>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323850</xdr:colOff>
      <xdr:row>2</xdr:row>
      <xdr:rowOff>190500</xdr:rowOff>
    </xdr:from>
    <xdr:to>
      <xdr:col>2</xdr:col>
      <xdr:colOff>685800</xdr:colOff>
      <xdr:row>5</xdr:row>
      <xdr:rowOff>197110</xdr:rowOff>
    </xdr:to>
    <xdr:pic>
      <xdr:nvPicPr>
        <xdr:cNvPr id="2" name="Imagen 1">
          <a:extLst>
            <a:ext uri="{FF2B5EF4-FFF2-40B4-BE49-F238E27FC236}">
              <a16:creationId xmlns:a16="http://schemas.microsoft.com/office/drawing/2014/main" id="{7A7B0F42-18C3-458A-8C76-C54D9C177148}"/>
            </a:ext>
          </a:extLst>
        </xdr:cNvPr>
        <xdr:cNvPicPr>
          <a:picLocks noChangeAspect="1"/>
        </xdr:cNvPicPr>
      </xdr:nvPicPr>
      <xdr:blipFill>
        <a:blip xmlns:r="http://schemas.openxmlformats.org/officeDocument/2006/relationships" r:embed="rId1"/>
        <a:stretch>
          <a:fillRect/>
        </a:stretch>
      </xdr:blipFill>
      <xdr:spPr>
        <a:xfrm>
          <a:off x="495300" y="428625"/>
          <a:ext cx="981075" cy="93053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66DCDF7F-FF3F-41F1-A1A4-4F77F1D58AF6}"/>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1</xdr:col>
      <xdr:colOff>323850</xdr:colOff>
      <xdr:row>2</xdr:row>
      <xdr:rowOff>190500</xdr:rowOff>
    </xdr:from>
    <xdr:to>
      <xdr:col>2</xdr:col>
      <xdr:colOff>685800</xdr:colOff>
      <xdr:row>5</xdr:row>
      <xdr:rowOff>197110</xdr:rowOff>
    </xdr:to>
    <xdr:pic>
      <xdr:nvPicPr>
        <xdr:cNvPr id="2" name="Imagen 1">
          <a:extLst>
            <a:ext uri="{FF2B5EF4-FFF2-40B4-BE49-F238E27FC236}">
              <a16:creationId xmlns:a16="http://schemas.microsoft.com/office/drawing/2014/main" id="{86E1EB4A-CE3C-4F8D-9A07-7ED457340D5E}"/>
            </a:ext>
          </a:extLst>
        </xdr:cNvPr>
        <xdr:cNvPicPr>
          <a:picLocks noChangeAspect="1"/>
        </xdr:cNvPicPr>
      </xdr:nvPicPr>
      <xdr:blipFill>
        <a:blip xmlns:r="http://schemas.openxmlformats.org/officeDocument/2006/relationships" r:embed="rId1"/>
        <a:stretch>
          <a:fillRect/>
        </a:stretch>
      </xdr:blipFill>
      <xdr:spPr>
        <a:xfrm>
          <a:off x="495300" y="428625"/>
          <a:ext cx="981075" cy="93053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323850</xdr:colOff>
      <xdr:row>2</xdr:row>
      <xdr:rowOff>190500</xdr:rowOff>
    </xdr:from>
    <xdr:ext cx="975424" cy="926822"/>
    <xdr:pic>
      <xdr:nvPicPr>
        <xdr:cNvPr id="2" name="Imagen 1">
          <a:extLst>
            <a:ext uri="{FF2B5EF4-FFF2-40B4-BE49-F238E27FC236}">
              <a16:creationId xmlns:a16="http://schemas.microsoft.com/office/drawing/2014/main" id="{940AB323-5EAC-4DEE-92AB-8A4FA0DDE6E5}"/>
            </a:ext>
          </a:extLst>
        </xdr:cNvPr>
        <xdr:cNvPicPr>
          <a:picLocks noChangeAspect="1"/>
        </xdr:cNvPicPr>
      </xdr:nvPicPr>
      <xdr:blipFill>
        <a:blip xmlns:r="http://schemas.openxmlformats.org/officeDocument/2006/relationships" r:embed="rId1"/>
        <a:stretch>
          <a:fillRect/>
        </a:stretch>
      </xdr:blipFill>
      <xdr:spPr>
        <a:xfrm>
          <a:off x="1085850" y="571500"/>
          <a:ext cx="975424" cy="926822"/>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1</xdr:col>
      <xdr:colOff>323850</xdr:colOff>
      <xdr:row>2</xdr:row>
      <xdr:rowOff>190500</xdr:rowOff>
    </xdr:from>
    <xdr:to>
      <xdr:col>2</xdr:col>
      <xdr:colOff>685800</xdr:colOff>
      <xdr:row>5</xdr:row>
      <xdr:rowOff>197110</xdr:rowOff>
    </xdr:to>
    <xdr:pic>
      <xdr:nvPicPr>
        <xdr:cNvPr id="2" name="Imagen 1">
          <a:extLst>
            <a:ext uri="{FF2B5EF4-FFF2-40B4-BE49-F238E27FC236}">
              <a16:creationId xmlns:a16="http://schemas.microsoft.com/office/drawing/2014/main" id="{C4EA921C-E4EB-4179-8B36-B69AF002207F}"/>
            </a:ext>
          </a:extLst>
        </xdr:cNvPr>
        <xdr:cNvPicPr>
          <a:picLocks noChangeAspect="1"/>
        </xdr:cNvPicPr>
      </xdr:nvPicPr>
      <xdr:blipFill>
        <a:blip xmlns:r="http://schemas.openxmlformats.org/officeDocument/2006/relationships" r:embed="rId1"/>
        <a:stretch>
          <a:fillRect/>
        </a:stretch>
      </xdr:blipFill>
      <xdr:spPr>
        <a:xfrm>
          <a:off x="495300" y="428625"/>
          <a:ext cx="981075" cy="93053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323850</xdr:colOff>
      <xdr:row>2</xdr:row>
      <xdr:rowOff>190500</xdr:rowOff>
    </xdr:from>
    <xdr:to>
      <xdr:col>2</xdr:col>
      <xdr:colOff>685800</xdr:colOff>
      <xdr:row>5</xdr:row>
      <xdr:rowOff>197110</xdr:rowOff>
    </xdr:to>
    <xdr:pic>
      <xdr:nvPicPr>
        <xdr:cNvPr id="2" name="Imagen 1">
          <a:extLst>
            <a:ext uri="{FF2B5EF4-FFF2-40B4-BE49-F238E27FC236}">
              <a16:creationId xmlns:a16="http://schemas.microsoft.com/office/drawing/2014/main" id="{84BFB7AD-127A-424B-8B68-9BF9B9DBEFBD}"/>
            </a:ext>
          </a:extLst>
        </xdr:cNvPr>
        <xdr:cNvPicPr>
          <a:picLocks noChangeAspect="1"/>
        </xdr:cNvPicPr>
      </xdr:nvPicPr>
      <xdr:blipFill>
        <a:blip xmlns:r="http://schemas.openxmlformats.org/officeDocument/2006/relationships" r:embed="rId1"/>
        <a:stretch>
          <a:fillRect/>
        </a:stretch>
      </xdr:blipFill>
      <xdr:spPr>
        <a:xfrm>
          <a:off x="495300" y="428625"/>
          <a:ext cx="981075" cy="9305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HOGAR\Pictures\PLATAFORMAS\1.%20PROCESOS%20CONTRACTUALES\FORMATO-PROCESOS%20DE%20CONTRATACION%20ACTUALIZADO%20DIARI%202023.xlsx" TargetMode="External"/><Relationship Id="rId1" Type="http://schemas.openxmlformats.org/officeDocument/2006/relationships/externalLinkPath" Target="file:///C:\Users\HOGAR\Pictures\PLATAFORMAS\1.%20PROCESOS%20CONTRACTUALES\FORMATO-PROCESOS%20DE%20CONTRATACION%20ACTUALIZADO%20DIARI%202023.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HOGAR\Pictures\PLATAFORMAS\1.%20PROCESOS%20CONTRACTUALES\FORMATO-PROCESOS%20DE%20CONTRATACION%20ACTUALIZADO%20DIARI%202023.xlsx" TargetMode="External"/><Relationship Id="rId1" Type="http://schemas.openxmlformats.org/officeDocument/2006/relationships/externalLinkPath" Target="https://universidadmag.sharepoint.com/sites/MJMM/Documentos%20compartidos/VICE%20ACAD&#201;MICA/CONTRATACI&#211;N/2024/Informes%20Contrataci&#243;n/Formato%20procesos%20contractuales/FORMATO-PROCESOS%20DE%20CONTRATACION%20ACTUALIZADO%20DIARI%202023.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HOGAR\Pictures\PLATAFORMAS\1.%20PROCESOS%20CONTRACTUALES\FORMATO-PROCESOS%20DE%20CONTRATACION%20ACTUALIZADO%20DIARI%202023.xlsx" TargetMode="External"/><Relationship Id="rId1" Type="http://schemas.openxmlformats.org/officeDocument/2006/relationships/externalLinkPath" Target="https://universidadmag-my.sharepoint.com/Users/HOGAR/Pictures/PLATAFORMAS/1.%20PROCESOS%20CONTRACTUALES/FORMATO-PROCESOS%20DE%20CONTRATACION%20ACTUALIZADO%20DIARI%202023.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C:\Users\HOGAR\Pictures\PLATAFORMAS\1.%20PROCESOS%20CONTRACTUALES\FORMATO-PROCESOS%20DE%20CONTRATACION%20ACTUALIZADO%20DIARI%202023.xlsx" TargetMode="External"/><Relationship Id="rId1" Type="http://schemas.openxmlformats.org/officeDocument/2006/relationships/externalLinkPath" Target="https://universidadmag-my.sharepoint.com/personal/vexplataformas_unimagdalena_edu_co/Documents/CONTRATACI&#211;N%20VEX%202024/FORMATO%20PROCESOS%20CONTRACTUALES%20VEX/FORMATO-PROCESOS%20DE%20CONTRATACION%20ACTUALIZADO%20DIARI%202023.xlsx" TargetMode="External"/></Relationships>
</file>

<file path=xl/externalLinks/_rels/externalLink5.xml.rels><?xml version="1.0" encoding="UTF-8" standalone="yes"?>
<Relationships xmlns="http://schemas.openxmlformats.org/package/2006/relationships"><Relationship Id="rId3" Type="http://schemas.openxmlformats.org/officeDocument/2006/relationships/externalLinkPath" Target="file:///C:\Users\HOGAR\Pictures\PLATAFORMAS\1.%20PROCESOS%20CONTRACTUALES\FORMATO-PROCESOS%20DE%20CONTRATACION%20ACTUALIZADO%20DIARI%202023.xlsx" TargetMode="External"/><Relationship Id="rId2" Type="http://schemas.microsoft.com/office/2019/04/relationships/externalLinkLongPath" Target="https://universidadmag-my.sharepoint.com/personal/aruiz_unimagdalena_edu_co/Documents/Escritorio/SIA%20OBSERVA/SIA%20OBSERVA%202024/FORMATOS%20PROCESO%20CONTRACTUALES%20QUE%20SE%20ENVIAN%20MENSUALMENTE%20A%20PLATAFORMAS/FORMATO-PROCESOS%20DE%20CONTRATACION%20ACTUALIZADO%20DIARI%202023.xlsx?CDB4110F" TargetMode="External"/><Relationship Id="rId1" Type="http://schemas.openxmlformats.org/officeDocument/2006/relationships/externalLinkPath" Target="file:///\\CDB4110F\FORMATO-PROCESOS%20DE%20CONTRATACION%20ACTUALIZADO%20DIARI%20202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universidadmag-my.sharepoint.com/personal/jhonatanbuenaverjw_unimagdalena_edu_co/Documents/Escritorio/JONATAN%20BUENABER/ACTIVIDADES/SEPTIEMBRE/SECOP_II_-_Procesos_de_Contrataci_n_20240409.csv"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do de Contratos"/>
      <sheetName val="DIARI"/>
      <sheetName val="Datos"/>
    </sheetNames>
    <sheetDataSet>
      <sheetData sheetId="0"/>
      <sheetData sheetId="1"/>
      <sheetData sheetId="2">
        <row r="2">
          <cell r="B2" t="str">
            <v>Seleccione Ordenador</v>
          </cell>
          <cell r="C2" t="str">
            <v>Seleccione Periodo</v>
          </cell>
          <cell r="D2" t="str">
            <v>FUNCIONAMIENTO</v>
          </cell>
          <cell r="E2" t="str">
            <v>CONTRATACION DIRECTA</v>
          </cell>
          <cell r="F2" t="str">
            <v>CONTRATO DE OBRAS</v>
          </cell>
        </row>
        <row r="3">
          <cell r="B3" t="str">
            <v>Vicerrector Administrativo</v>
          </cell>
          <cell r="C3" t="str">
            <v xml:space="preserve">Enero </v>
          </cell>
          <cell r="D3" t="str">
            <v>INVERSION</v>
          </cell>
          <cell r="E3" t="str">
            <v>LICITACION PÚBLICA</v>
          </cell>
          <cell r="F3" t="str">
            <v>SUMINISTROS</v>
          </cell>
        </row>
        <row r="4">
          <cell r="B4" t="str">
            <v>Vicerrector Académico</v>
          </cell>
          <cell r="C4" t="str">
            <v>Febrero</v>
          </cell>
          <cell r="D4" t="str">
            <v>FUNCIONAMIENTO/INVERSION</v>
          </cell>
          <cell r="E4" t="str">
            <v>REGIMEN ESPECIAL</v>
          </cell>
          <cell r="F4" t="str">
            <v>PRESTACION DE SERVICIOS</v>
          </cell>
        </row>
        <row r="5">
          <cell r="B5" t="str">
            <v>Vicerrector de Investigación</v>
          </cell>
          <cell r="C5" t="str">
            <v>Marzo</v>
          </cell>
          <cell r="D5" t="str">
            <v>ADMINISTRADOS</v>
          </cell>
          <cell r="E5" t="str">
            <v>SELECCION ABREVIADA</v>
          </cell>
          <cell r="F5" t="str">
            <v>CONTRATO DE CONSULTORIA</v>
          </cell>
        </row>
        <row r="6">
          <cell r="B6" t="str">
            <v>Vicerrector de Extensión y Proyección Social</v>
          </cell>
          <cell r="C6" t="str">
            <v>Abril</v>
          </cell>
          <cell r="D6" t="str">
            <v>OTRO</v>
          </cell>
          <cell r="E6" t="str">
            <v>CONCURSO DE MÉRITOS</v>
          </cell>
          <cell r="F6" t="str">
            <v>CONTRATO DE INTERVENTORIA</v>
          </cell>
        </row>
        <row r="7">
          <cell r="B7" t="str">
            <v>Director CREO</v>
          </cell>
          <cell r="C7" t="str">
            <v>Mayo</v>
          </cell>
          <cell r="E7" t="str">
            <v>URGENCIA MANIFIESTA</v>
          </cell>
          <cell r="F7" t="str">
            <v>CONTRATO INTERADMINISTRIVO</v>
          </cell>
        </row>
        <row r="8">
          <cell r="B8" t="str">
            <v>Director Centro de Posgrados y Formación Continua</v>
          </cell>
          <cell r="C8" t="str">
            <v>Junio</v>
          </cell>
          <cell r="E8" t="str">
            <v>MINIMA CUANTIA</v>
          </cell>
          <cell r="F8" t="str">
            <v>CONTRATO LLAVE EN MANO</v>
          </cell>
        </row>
        <row r="9">
          <cell r="B9" t="str">
            <v>Jefe Departamento de Estudios Generales e Idiomas</v>
          </cell>
          <cell r="C9" t="str">
            <v>Julio</v>
          </cell>
          <cell r="E9" t="str">
            <v>OTRA</v>
          </cell>
          <cell r="F9" t="str">
            <v>CONTRATO DE CONCESION</v>
          </cell>
        </row>
        <row r="10">
          <cell r="B10" t="str">
            <v>Decano Facultad Ciencias Empresariales y Económicas</v>
          </cell>
          <cell r="C10" t="str">
            <v>Agosto</v>
          </cell>
          <cell r="F10" t="str">
            <v>OTROS TIPOS</v>
          </cell>
        </row>
        <row r="11">
          <cell r="B11" t="str">
            <v>Decano Facultad de Ingeniería</v>
          </cell>
          <cell r="C11" t="str">
            <v>Septiembre</v>
          </cell>
        </row>
        <row r="12">
          <cell r="B12" t="str">
            <v>Decano Facultad de Ciencias Básicas</v>
          </cell>
          <cell r="C12" t="str">
            <v>Octubre</v>
          </cell>
        </row>
        <row r="13">
          <cell r="B13" t="str">
            <v>Decano Facultad de Humanidades</v>
          </cell>
          <cell r="C13" t="str">
            <v>Noviembre</v>
          </cell>
        </row>
        <row r="14">
          <cell r="B14" t="str">
            <v>Decano Facultad de Ciencias de la Salud</v>
          </cell>
          <cell r="C14" t="str">
            <v>Diciembre</v>
          </cell>
        </row>
        <row r="15">
          <cell r="B15" t="str">
            <v>Decano Facultad de Ciencias de la Educación</v>
          </cell>
        </row>
        <row r="16">
          <cell r="B16" t="str">
            <v>Director Administrativo</v>
          </cell>
        </row>
        <row r="17">
          <cell r="B17" t="str">
            <v>Jefe Oficina Asesora Jurídica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do de Contratos"/>
      <sheetName val="DIARI"/>
      <sheetName val="Datos"/>
    </sheetNames>
    <sheetDataSet>
      <sheetData sheetId="0"/>
      <sheetData sheetId="1"/>
      <sheetData sheetId="2">
        <row r="2">
          <cell r="B2" t="str">
            <v>Seleccione Ordenador</v>
          </cell>
          <cell r="C2" t="str">
            <v>Seleccione Periodo</v>
          </cell>
          <cell r="D2" t="str">
            <v>FUNCIONAMIENTO</v>
          </cell>
          <cell r="E2" t="str">
            <v>CONTRATACION DIRECTA</v>
          </cell>
          <cell r="F2" t="str">
            <v>CONTRATO DE OBRAS</v>
          </cell>
        </row>
        <row r="3">
          <cell r="B3" t="str">
            <v>Vicerrector Administrativo</v>
          </cell>
          <cell r="C3" t="str">
            <v xml:space="preserve">Enero </v>
          </cell>
          <cell r="D3" t="str">
            <v>INVERSION</v>
          </cell>
          <cell r="E3" t="str">
            <v>LICITACION PÚBLICA</v>
          </cell>
          <cell r="F3" t="str">
            <v>SUMINISTROS</v>
          </cell>
        </row>
        <row r="4">
          <cell r="B4" t="str">
            <v>Vicerrector Académico</v>
          </cell>
          <cell r="C4" t="str">
            <v>Febrero</v>
          </cell>
          <cell r="D4" t="str">
            <v>FUNCIONAMIENTO/INVERSION</v>
          </cell>
          <cell r="E4" t="str">
            <v>REGIMEN ESPECIAL</v>
          </cell>
          <cell r="F4" t="str">
            <v>PRESTACION DE SERVICIOS</v>
          </cell>
        </row>
        <row r="5">
          <cell r="B5" t="str">
            <v>Vicerrector de Investigación</v>
          </cell>
          <cell r="C5" t="str">
            <v>Marzo</v>
          </cell>
          <cell r="D5" t="str">
            <v>ADMINISTRADOS</v>
          </cell>
          <cell r="E5" t="str">
            <v>SELECCION ABREVIADA</v>
          </cell>
          <cell r="F5" t="str">
            <v>CONTRATO DE CONSULTORIA</v>
          </cell>
        </row>
        <row r="6">
          <cell r="B6" t="str">
            <v>Vicerrector de Extensión y Proyección Social</v>
          </cell>
          <cell r="C6" t="str">
            <v>Abril</v>
          </cell>
          <cell r="D6" t="str">
            <v>OTRO</v>
          </cell>
          <cell r="E6" t="str">
            <v>CONCURSO DE MÉRITOS</v>
          </cell>
          <cell r="F6" t="str">
            <v>CONTRATO DE INTERVENTORIA</v>
          </cell>
        </row>
        <row r="7">
          <cell r="B7" t="str">
            <v>Director CREO</v>
          </cell>
          <cell r="C7" t="str">
            <v>Mayo</v>
          </cell>
          <cell r="E7" t="str">
            <v>URGENCIA MANIFIESTA</v>
          </cell>
          <cell r="F7" t="str">
            <v>CONTRATO INTERADMINISTRIVO</v>
          </cell>
        </row>
        <row r="8">
          <cell r="B8" t="str">
            <v>Director Centro de Posgrados y Formación Continua</v>
          </cell>
          <cell r="C8" t="str">
            <v>Junio</v>
          </cell>
          <cell r="E8" t="str">
            <v>MINIMA CUANTIA</v>
          </cell>
          <cell r="F8" t="str">
            <v>CONTRATO LLAVE EN MANO</v>
          </cell>
        </row>
        <row r="9">
          <cell r="B9" t="str">
            <v>Jefe Departamento de Estudios Generales e Idiomas</v>
          </cell>
          <cell r="C9" t="str">
            <v>Julio</v>
          </cell>
          <cell r="E9" t="str">
            <v>OTRA</v>
          </cell>
          <cell r="F9" t="str">
            <v>CONTRATO DE CONCESION</v>
          </cell>
        </row>
        <row r="10">
          <cell r="B10" t="str">
            <v>Decano Facultad Ciencias Empresariales y Económicas</v>
          </cell>
          <cell r="C10" t="str">
            <v>Agosto</v>
          </cell>
          <cell r="F10" t="str">
            <v>OTROS TIPOS</v>
          </cell>
        </row>
        <row r="11">
          <cell r="B11" t="str">
            <v>Decano Facultad de Ingeniería</v>
          </cell>
          <cell r="C11" t="str">
            <v>Septiembre</v>
          </cell>
        </row>
        <row r="12">
          <cell r="B12" t="str">
            <v>Decano Facultad de Ciencias Básicas</v>
          </cell>
          <cell r="C12" t="str">
            <v>Octubre</v>
          </cell>
        </row>
        <row r="13">
          <cell r="B13" t="str">
            <v>Decano Facultad de Humanidades</v>
          </cell>
          <cell r="C13" t="str">
            <v>Noviembre</v>
          </cell>
        </row>
        <row r="14">
          <cell r="B14" t="str">
            <v>Decano Facultad de Ciencias de la Salud</v>
          </cell>
          <cell r="C14" t="str">
            <v>Diciembre</v>
          </cell>
        </row>
        <row r="15">
          <cell r="B15" t="str">
            <v>Decano Facultad de Ciencias de la Educación</v>
          </cell>
        </row>
        <row r="16">
          <cell r="B16" t="str">
            <v>Director Administrativo</v>
          </cell>
        </row>
        <row r="17">
          <cell r="B17" t="str">
            <v>Jefe Oficina Asesora Jurídica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do de Contratos"/>
      <sheetName val="DIARI"/>
      <sheetName val="Datos"/>
    </sheetNames>
    <sheetDataSet>
      <sheetData sheetId="0"/>
      <sheetData sheetId="1"/>
      <sheetData sheetId="2">
        <row r="2">
          <cell r="B2" t="str">
            <v>Seleccione Ordenador</v>
          </cell>
          <cell r="C2" t="str">
            <v>Seleccione Periodo</v>
          </cell>
          <cell r="D2" t="str">
            <v>FUNCIONAMIENTO</v>
          </cell>
          <cell r="E2" t="str">
            <v>CONTRATACION DIRECTA</v>
          </cell>
          <cell r="F2" t="str">
            <v>CONTRATO DE OBRAS</v>
          </cell>
        </row>
        <row r="3">
          <cell r="B3" t="str">
            <v>Vicerrector Administrativo</v>
          </cell>
          <cell r="C3" t="str">
            <v xml:space="preserve">Enero </v>
          </cell>
          <cell r="D3" t="str">
            <v>INVERSION</v>
          </cell>
          <cell r="E3" t="str">
            <v>LICITACION PÚBLICA</v>
          </cell>
          <cell r="F3" t="str">
            <v>SUMINISTROS</v>
          </cell>
        </row>
        <row r="4">
          <cell r="B4" t="str">
            <v>Vicerrector Académico</v>
          </cell>
          <cell r="C4" t="str">
            <v>Febrero</v>
          </cell>
          <cell r="D4" t="str">
            <v>FUNCIONAMIENTO/INVERSION</v>
          </cell>
          <cell r="E4" t="str">
            <v>REGIMEN ESPECIAL</v>
          </cell>
          <cell r="F4" t="str">
            <v>PRESTACION DE SERVICIOS</v>
          </cell>
        </row>
        <row r="5">
          <cell r="B5" t="str">
            <v>Vicerrector de Investigación</v>
          </cell>
          <cell r="C5" t="str">
            <v>Marzo</v>
          </cell>
          <cell r="D5" t="str">
            <v>ADMINISTRADOS</v>
          </cell>
          <cell r="E5" t="str">
            <v>SELECCION ABREVIADA</v>
          </cell>
          <cell r="F5" t="str">
            <v>CONTRATO DE CONSULTORIA</v>
          </cell>
        </row>
        <row r="6">
          <cell r="B6" t="str">
            <v>Vicerrector de Extensión y Proyección Social</v>
          </cell>
          <cell r="C6" t="str">
            <v>Abril</v>
          </cell>
          <cell r="D6" t="str">
            <v>OTRO</v>
          </cell>
          <cell r="E6" t="str">
            <v>CONCURSO DE MÉRITOS</v>
          </cell>
          <cell r="F6" t="str">
            <v>CONTRATO DE INTERVENTORIA</v>
          </cell>
        </row>
        <row r="7">
          <cell r="B7" t="str">
            <v>Director CREO</v>
          </cell>
          <cell r="C7" t="str">
            <v>Mayo</v>
          </cell>
          <cell r="E7" t="str">
            <v>URGENCIA MANIFIESTA</v>
          </cell>
          <cell r="F7" t="str">
            <v>CONTRATO INTERADMINISTRIVO</v>
          </cell>
        </row>
        <row r="8">
          <cell r="B8" t="str">
            <v>Director Centro de Posgrados y Formación Continua</v>
          </cell>
          <cell r="C8" t="str">
            <v>Junio</v>
          </cell>
          <cell r="E8" t="str">
            <v>MINIMA CUANTIA</v>
          </cell>
          <cell r="F8" t="str">
            <v>CONTRATO LLAVE EN MANO</v>
          </cell>
        </row>
        <row r="9">
          <cell r="B9" t="str">
            <v>Jefe Departamento de Estudios Generales e Idiomas</v>
          </cell>
          <cell r="C9" t="str">
            <v>Julio</v>
          </cell>
          <cell r="E9" t="str">
            <v>OTRA</v>
          </cell>
          <cell r="F9" t="str">
            <v>CONTRATO DE CONCESION</v>
          </cell>
        </row>
        <row r="10">
          <cell r="B10" t="str">
            <v>Decano Facultad Ciencias Empresariales y Económicas</v>
          </cell>
          <cell r="C10" t="str">
            <v>Agosto</v>
          </cell>
          <cell r="F10" t="str">
            <v>OTROS TIPOS</v>
          </cell>
        </row>
        <row r="11">
          <cell r="B11" t="str">
            <v>Decano Facultad de Ingeniería</v>
          </cell>
          <cell r="C11" t="str">
            <v>Septiembre</v>
          </cell>
        </row>
        <row r="12">
          <cell r="B12" t="str">
            <v>Decano Facultad de Ciencias Básicas</v>
          </cell>
          <cell r="C12" t="str">
            <v>Octubre</v>
          </cell>
        </row>
        <row r="13">
          <cell r="B13" t="str">
            <v>Decano Facultad de Humanidades</v>
          </cell>
          <cell r="C13" t="str">
            <v>Noviembre</v>
          </cell>
        </row>
        <row r="14">
          <cell r="B14" t="str">
            <v>Decano Facultad de Ciencias de la Salud</v>
          </cell>
          <cell r="C14" t="str">
            <v>Diciembre</v>
          </cell>
        </row>
        <row r="15">
          <cell r="B15" t="str">
            <v>Decano Facultad de Ciencias de la Educación</v>
          </cell>
        </row>
        <row r="16">
          <cell r="B16" t="str">
            <v>Director Administrativo</v>
          </cell>
        </row>
        <row r="17">
          <cell r="B17" t="str">
            <v>Jefe Oficina Asesora Jurídica</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do de Contratos"/>
      <sheetName val="DIARI"/>
      <sheetName val="Datos"/>
    </sheetNames>
    <sheetDataSet>
      <sheetData sheetId="0"/>
      <sheetData sheetId="1"/>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Listado de Contratos"/>
      <sheetName val="DIARI"/>
      <sheetName val="Datos"/>
    </sheetNames>
    <sheetDataSet>
      <sheetData sheetId="0"/>
      <sheetData sheetId="1"/>
      <sheetData sheetId="2">
        <row r="2">
          <cell r="B2" t="str">
            <v>Seleccione Ordenador</v>
          </cell>
          <cell r="C2" t="str">
            <v>Seleccione Periodo</v>
          </cell>
          <cell r="D2" t="str">
            <v>FUNCIONAMIENTO</v>
          </cell>
          <cell r="E2" t="str">
            <v>CONTRATACION DIRECTA</v>
          </cell>
          <cell r="F2" t="str">
            <v>CONTRATO DE OBRAS</v>
          </cell>
        </row>
        <row r="3">
          <cell r="B3" t="str">
            <v>Vicerrector Administrativo</v>
          </cell>
          <cell r="C3" t="str">
            <v xml:space="preserve">Enero </v>
          </cell>
          <cell r="D3" t="str">
            <v>INVERSION</v>
          </cell>
          <cell r="E3" t="str">
            <v>LICITACION PÚBLICA</v>
          </cell>
          <cell r="F3" t="str">
            <v>SUMINISTROS</v>
          </cell>
        </row>
        <row r="4">
          <cell r="B4" t="str">
            <v>Vicerrector Académico</v>
          </cell>
          <cell r="C4" t="str">
            <v>Febrero</v>
          </cell>
          <cell r="D4" t="str">
            <v>FUNCIONAMIENTO/INVERSION</v>
          </cell>
          <cell r="E4" t="str">
            <v>REGIMEN ESPECIAL</v>
          </cell>
          <cell r="F4" t="str">
            <v>PRESTACION DE SERVICIOS</v>
          </cell>
        </row>
        <row r="5">
          <cell r="B5" t="str">
            <v>Vicerrector de Investigación</v>
          </cell>
          <cell r="C5" t="str">
            <v>Marzo</v>
          </cell>
          <cell r="D5" t="str">
            <v>ADMINISTRADOS</v>
          </cell>
          <cell r="E5" t="str">
            <v>SELECCION ABREVIADA</v>
          </cell>
          <cell r="F5" t="str">
            <v>CONTRATO DE CONSULTORIA</v>
          </cell>
        </row>
        <row r="6">
          <cell r="B6" t="str">
            <v>Vicerrector de Extensión y Proyección Social</v>
          </cell>
          <cell r="C6" t="str">
            <v>Abril</v>
          </cell>
          <cell r="D6" t="str">
            <v>OTRO</v>
          </cell>
          <cell r="E6" t="str">
            <v>CONCURSO DE MÉRITOS</v>
          </cell>
          <cell r="F6" t="str">
            <v>CONTRATO DE INTERVENTORIA</v>
          </cell>
        </row>
        <row r="7">
          <cell r="B7" t="str">
            <v>Director CREO</v>
          </cell>
          <cell r="C7" t="str">
            <v>Mayo</v>
          </cell>
          <cell r="E7" t="str">
            <v>URGENCIA MANIFIESTA</v>
          </cell>
          <cell r="F7" t="str">
            <v>CONTRATO INTERADMINISTRIVO</v>
          </cell>
        </row>
        <row r="8">
          <cell r="B8" t="str">
            <v>Director Centro de Posgrados y Formación Continua</v>
          </cell>
          <cell r="C8" t="str">
            <v>Junio</v>
          </cell>
          <cell r="E8" t="str">
            <v>MINIMA CUANTIA</v>
          </cell>
          <cell r="F8" t="str">
            <v>CONTRATO LLAVE EN MANO</v>
          </cell>
        </row>
        <row r="9">
          <cell r="B9" t="str">
            <v>Jefe Departamento de Estudios Generales e Idiomas</v>
          </cell>
          <cell r="C9" t="str">
            <v>Julio</v>
          </cell>
          <cell r="E9" t="str">
            <v>OTRA</v>
          </cell>
          <cell r="F9" t="str">
            <v>CONTRATO DE CONCESION</v>
          </cell>
        </row>
        <row r="10">
          <cell r="B10" t="str">
            <v>Decano Facultad Ciencias Empresariales y Económicas</v>
          </cell>
          <cell r="C10" t="str">
            <v>Agosto</v>
          </cell>
          <cell r="F10" t="str">
            <v>OTROS TIPOS</v>
          </cell>
        </row>
        <row r="11">
          <cell r="B11" t="str">
            <v>Decano Facultad de Ingeniería</v>
          </cell>
          <cell r="C11" t="str">
            <v>Septiembre</v>
          </cell>
        </row>
        <row r="12">
          <cell r="B12" t="str">
            <v>Decano Facultad de Ciencias Básicas</v>
          </cell>
          <cell r="C12" t="str">
            <v>Octubre</v>
          </cell>
        </row>
        <row r="13">
          <cell r="B13" t="str">
            <v>Decano Facultad de Humanidades</v>
          </cell>
          <cell r="C13" t="str">
            <v>Noviembre</v>
          </cell>
        </row>
        <row r="14">
          <cell r="B14" t="str">
            <v>Decano Facultad de Ciencias de la Salud</v>
          </cell>
          <cell r="C14" t="str">
            <v>Diciembre</v>
          </cell>
        </row>
        <row r="15">
          <cell r="B15" t="str">
            <v>Decano Facultad de Ciencias de la Educación</v>
          </cell>
        </row>
        <row r="16">
          <cell r="B16" t="str">
            <v>Director Administrativo</v>
          </cell>
        </row>
        <row r="17">
          <cell r="B17" t="str">
            <v>Jefe Oficina Asesora Jurídica</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SECOP_II_-_Procesos_de_Contrata"/>
    </sheetNames>
    <sheetDataSet>
      <sheetData sheetId="0">
        <row r="1">
          <cell r="C1" t="str">
            <v>Referencia del Proceso</v>
          </cell>
          <cell r="D1" t="str">
            <v>ID del Proceso</v>
          </cell>
        </row>
        <row r="2">
          <cell r="C2" t="str">
            <v>OPSP-VAD-0131-2024</v>
          </cell>
          <cell r="D2" t="str">
            <v>CO1.REQ.5600878</v>
          </cell>
        </row>
        <row r="3">
          <cell r="C3" t="str">
            <v>OPSP-VEX-0037-2024</v>
          </cell>
          <cell r="D3" t="str">
            <v>CO1.REQ.5850627</v>
          </cell>
        </row>
        <row r="4">
          <cell r="C4" t="str">
            <v>OPSP-VAD-0696-2024</v>
          </cell>
          <cell r="D4" t="str">
            <v>CO1.REQ.5956731</v>
          </cell>
        </row>
        <row r="5">
          <cell r="C5" t="str">
            <v>OPSP-VAD-0019-2024</v>
          </cell>
          <cell r="D5" t="str">
            <v>CO1.REQ.5571871</v>
          </cell>
        </row>
        <row r="6">
          <cell r="C6" t="str">
            <v>OPS-DAD-0057-2024</v>
          </cell>
          <cell r="D6" t="str">
            <v>CO1.REQ.5947026</v>
          </cell>
        </row>
        <row r="7">
          <cell r="C7" t="str">
            <v>OPSP-VAD-0161-2024</v>
          </cell>
          <cell r="D7" t="str">
            <v>CO1.REQ.5613836</v>
          </cell>
        </row>
        <row r="8">
          <cell r="C8" t="str">
            <v>OAG-VAD-0151-2024</v>
          </cell>
          <cell r="D8" t="str">
            <v>CO1.REQ.5599690</v>
          </cell>
        </row>
        <row r="9">
          <cell r="C9" t="str">
            <v>OPS-DAD-0056-2024</v>
          </cell>
          <cell r="D9" t="str">
            <v>CO1.REQ.5946732</v>
          </cell>
        </row>
        <row r="10">
          <cell r="C10" t="str">
            <v>OPSP-VAD-0077-2024</v>
          </cell>
          <cell r="D10" t="str">
            <v>CO1.REQ.5593073</v>
          </cell>
        </row>
        <row r="11">
          <cell r="C11" t="str">
            <v>VAD-033-2024</v>
          </cell>
          <cell r="D11" t="str">
            <v>CO1.REQ.5849872</v>
          </cell>
        </row>
        <row r="12">
          <cell r="C12" t="str">
            <v>OPSP-VAD-0316-2024</v>
          </cell>
          <cell r="D12" t="str">
            <v>CO1.REQ.5718307</v>
          </cell>
        </row>
        <row r="13">
          <cell r="C13" t="str">
            <v>OAG-VAD-0033-2024</v>
          </cell>
          <cell r="D13" t="str">
            <v>CO1.REQ.5572736</v>
          </cell>
        </row>
        <row r="14">
          <cell r="C14" t="str">
            <v>OPSP-VAD-0591-2024</v>
          </cell>
          <cell r="D14" t="str">
            <v>CO1.REQ.5806677</v>
          </cell>
        </row>
        <row r="15">
          <cell r="C15" t="str">
            <v>OAG-CPF-0019-2024</v>
          </cell>
          <cell r="D15" t="str">
            <v>CO1.REQ.5633767</v>
          </cell>
        </row>
        <row r="16">
          <cell r="C16" t="str">
            <v>OAG-VAD-0582-2024</v>
          </cell>
          <cell r="D16" t="str">
            <v>CO1.REQ.5820530</v>
          </cell>
        </row>
        <row r="17">
          <cell r="C17" t="str">
            <v>OPSP-VAD-0700-2024</v>
          </cell>
          <cell r="D17" t="str">
            <v>CO1.REQ.5986572</v>
          </cell>
        </row>
        <row r="18">
          <cell r="C18" t="str">
            <v>OPSP-VEX-0002-2024</v>
          </cell>
          <cell r="D18" t="str">
            <v>CO1.REQ.5719240</v>
          </cell>
        </row>
        <row r="19">
          <cell r="C19" t="str">
            <v>OPSP-VAD-0213-2024</v>
          </cell>
          <cell r="D19" t="str">
            <v>CO1.REQ.5623319</v>
          </cell>
        </row>
        <row r="20">
          <cell r="C20" t="str">
            <v>OPSP-VEX-0034-2024</v>
          </cell>
          <cell r="D20" t="str">
            <v>CO1.REQ.5819723</v>
          </cell>
        </row>
        <row r="21">
          <cell r="C21" t="str">
            <v>OPSP-VAD-0585-2024</v>
          </cell>
          <cell r="D21" t="str">
            <v>CO1.REQ.5820927</v>
          </cell>
        </row>
        <row r="22">
          <cell r="C22" t="str">
            <v>OPSP-VAD-0148-2024</v>
          </cell>
          <cell r="D22" t="str">
            <v>CO1.REQ.5599465</v>
          </cell>
        </row>
        <row r="23">
          <cell r="C23" t="str">
            <v>OPSP-VAD-0197-2024</v>
          </cell>
          <cell r="D23" t="str">
            <v>CO1.REQ.5620866</v>
          </cell>
        </row>
        <row r="24">
          <cell r="C24" t="str">
            <v>OPSP-VAD-0106-2024</v>
          </cell>
          <cell r="D24" t="str">
            <v>CO1.REQ.5593459</v>
          </cell>
        </row>
        <row r="25">
          <cell r="C25" t="str">
            <v>OAG-VAD-0404-2024</v>
          </cell>
          <cell r="D25" t="str">
            <v>CO1.REQ.5768477</v>
          </cell>
        </row>
        <row r="26">
          <cell r="C26" t="str">
            <v>OPSP-VAD-0034-2024</v>
          </cell>
          <cell r="D26" t="str">
            <v>CO1.REQ.5572624</v>
          </cell>
        </row>
        <row r="27">
          <cell r="C27" t="str">
            <v>OAG-VAD-0445-2024</v>
          </cell>
          <cell r="D27" t="str">
            <v>CO1.REQ.5783023</v>
          </cell>
        </row>
        <row r="28">
          <cell r="C28" t="str">
            <v>OPSP-VAD-0167-2024</v>
          </cell>
          <cell r="D28" t="str">
            <v>CO1.REQ.5612331</v>
          </cell>
        </row>
        <row r="29">
          <cell r="C29" t="str">
            <v>OPSP-VEX-0059-2024</v>
          </cell>
          <cell r="D29" t="str">
            <v>CO1.REQ.5925735</v>
          </cell>
        </row>
        <row r="30">
          <cell r="C30" t="str">
            <v>OPSP-VAD-0031-2024</v>
          </cell>
          <cell r="D30" t="str">
            <v>CO1.REQ.5572380</v>
          </cell>
        </row>
        <row r="31">
          <cell r="C31" t="str">
            <v>OPSP-VAD-0337-2024</v>
          </cell>
          <cell r="D31" t="str">
            <v>CO1.REQ.5730476</v>
          </cell>
        </row>
        <row r="32">
          <cell r="C32" t="str">
            <v>OPSP-VAD-0394-2024</v>
          </cell>
          <cell r="D32" t="str">
            <v>CO1.REQ.5768722</v>
          </cell>
        </row>
        <row r="33">
          <cell r="C33" t="str">
            <v>OAG-VAD-0497-2024</v>
          </cell>
          <cell r="D33" t="str">
            <v>CO1.REQ.5802246</v>
          </cell>
        </row>
        <row r="34">
          <cell r="C34" t="str">
            <v>OPS-DAD-0042-2024</v>
          </cell>
          <cell r="D34" t="str">
            <v>CO1.REQ.5895187</v>
          </cell>
        </row>
        <row r="35">
          <cell r="C35" t="str">
            <v>OPSP-VAD-0588-2024</v>
          </cell>
          <cell r="D35" t="str">
            <v>CO1.REQ.5806514</v>
          </cell>
        </row>
        <row r="36">
          <cell r="C36" t="str">
            <v>OPS-DAD-0001-2024</v>
          </cell>
          <cell r="D36" t="str">
            <v>CO1.REQ.5611925</v>
          </cell>
        </row>
        <row r="37">
          <cell r="C37" t="str">
            <v>OPSP-VIN-0132-2024</v>
          </cell>
          <cell r="D37" t="str">
            <v>CO1.REQ.6001568</v>
          </cell>
        </row>
        <row r="38">
          <cell r="C38" t="str">
            <v>OPSP-VEX-0062-2024</v>
          </cell>
          <cell r="D38" t="str">
            <v>CO1.REQ.5913722</v>
          </cell>
        </row>
        <row r="39">
          <cell r="C39" t="str">
            <v>OPSP-VAD-0186-2024</v>
          </cell>
          <cell r="D39" t="str">
            <v>CO1.REQ.5609445</v>
          </cell>
        </row>
        <row r="40">
          <cell r="C40" t="str">
            <v>OPSP-VAD-0327-2024</v>
          </cell>
          <cell r="D40" t="str">
            <v>CO1.REQ.5730157</v>
          </cell>
        </row>
        <row r="41">
          <cell r="C41" t="str">
            <v>OPSP-VAD-0707-2024</v>
          </cell>
          <cell r="D41" t="str">
            <v>CO1.REQ.5993157</v>
          </cell>
        </row>
        <row r="42">
          <cell r="C42" t="str">
            <v>OPSP-VAD-0259-2024</v>
          </cell>
          <cell r="D42" t="str">
            <v>CO1.REQ.5647742</v>
          </cell>
        </row>
        <row r="43">
          <cell r="C43" t="str">
            <v>OPSP-VEX-0031-2024</v>
          </cell>
          <cell r="D43" t="str">
            <v>CO1.REQ.5814226</v>
          </cell>
        </row>
        <row r="44">
          <cell r="C44" t="str">
            <v>OPSP-VAD-0669-2024</v>
          </cell>
          <cell r="D44" t="str">
            <v>CO1.REQ.5862520</v>
          </cell>
        </row>
        <row r="45">
          <cell r="C45" t="str">
            <v>OAG-VAD-0545-2024</v>
          </cell>
          <cell r="D45" t="str">
            <v>CO1.REQ.5799143</v>
          </cell>
        </row>
        <row r="46">
          <cell r="C46" t="str">
            <v>ODC-VIN-0002-2024</v>
          </cell>
          <cell r="D46" t="str">
            <v>CO1.REQ.5915509</v>
          </cell>
        </row>
        <row r="47">
          <cell r="C47" t="str">
            <v>OAG-CREO-0003-2024</v>
          </cell>
          <cell r="D47" t="str">
            <v>CO1.REQ.5593209</v>
          </cell>
        </row>
        <row r="48">
          <cell r="C48" t="str">
            <v>OPSP-CPF-0013-2024</v>
          </cell>
          <cell r="D48" t="str">
            <v>CO1.REQ.5622124</v>
          </cell>
        </row>
        <row r="49">
          <cell r="C49" t="str">
            <v>OPS-DAD-0035-2024</v>
          </cell>
          <cell r="D49" t="str">
            <v>CO1.REQ.5871827</v>
          </cell>
        </row>
        <row r="50">
          <cell r="C50" t="str">
            <v>OAG-VAD-0383-2024</v>
          </cell>
          <cell r="D50" t="str">
            <v>CO1.REQ.5751930</v>
          </cell>
        </row>
        <row r="51">
          <cell r="C51" t="str">
            <v>OPSP-VAD-0136-2024</v>
          </cell>
          <cell r="D51" t="str">
            <v>CO1.REQ.5603869</v>
          </cell>
        </row>
        <row r="52">
          <cell r="C52" t="str">
            <v>OPSP-VIN-0028-2024</v>
          </cell>
          <cell r="D52" t="str">
            <v>CO1.REQ.5588432</v>
          </cell>
        </row>
        <row r="53">
          <cell r="C53" t="str">
            <v>OPSP-VAD-0234-2024</v>
          </cell>
          <cell r="D53" t="str">
            <v>CO1.REQ.5632220</v>
          </cell>
        </row>
        <row r="54">
          <cell r="C54" t="str">
            <v>OPSP-CREO-0007-2024</v>
          </cell>
          <cell r="D54" t="str">
            <v>CO1.REQ.5598549</v>
          </cell>
        </row>
        <row r="55">
          <cell r="C55" t="str">
            <v>OPS-DAD-0009-2024</v>
          </cell>
          <cell r="D55" t="str">
            <v>CO1.REQ.5754374</v>
          </cell>
        </row>
        <row r="56">
          <cell r="C56" t="str">
            <v>OPSP-VAD-0610-2024</v>
          </cell>
          <cell r="D56" t="str">
            <v>CO1.REQ.5810938</v>
          </cell>
        </row>
        <row r="57">
          <cell r="C57" t="str">
            <v>OPSP-FCE-0015-2024</v>
          </cell>
          <cell r="D57" t="str">
            <v>CO1.REQ.5660741</v>
          </cell>
        </row>
        <row r="58">
          <cell r="C58" t="str">
            <v>OAG-CREO-0004-2024</v>
          </cell>
          <cell r="D58" t="str">
            <v>CO1.REQ.5593294</v>
          </cell>
        </row>
        <row r="59">
          <cell r="C59" t="str">
            <v>OAG-VAD-0537-2024</v>
          </cell>
          <cell r="D59" t="str">
            <v>CO1.REQ.5797095</v>
          </cell>
        </row>
        <row r="60">
          <cell r="C60" t="str">
            <v>OAG-VAD-0169-2024</v>
          </cell>
          <cell r="D60" t="str">
            <v>CO1.REQ.5612837</v>
          </cell>
        </row>
        <row r="61">
          <cell r="C61" t="str">
            <v>OPSP-VAD-0687-2024</v>
          </cell>
          <cell r="D61" t="str">
            <v>CO1.REQ.5952806</v>
          </cell>
        </row>
        <row r="62">
          <cell r="C62" t="str">
            <v>OPSP-VAD-0184-2024</v>
          </cell>
          <cell r="D62" t="str">
            <v>CO1.REQ.5609200</v>
          </cell>
        </row>
        <row r="63">
          <cell r="C63" t="str">
            <v>CA-VAD-0001-2024</v>
          </cell>
          <cell r="D63" t="str">
            <v>CO1.REQ.5592172</v>
          </cell>
        </row>
        <row r="64">
          <cell r="C64" t="str">
            <v>OPSP-VAD-0046-2024</v>
          </cell>
          <cell r="D64" t="str">
            <v>CO1.REQ.5577492</v>
          </cell>
        </row>
        <row r="65">
          <cell r="C65" t="str">
            <v>OAG-VAD-0436-2024</v>
          </cell>
          <cell r="D65" t="str">
            <v>CO1.REQ.5781385</v>
          </cell>
        </row>
        <row r="66">
          <cell r="C66" t="str">
            <v>OPS-DAD-0041-2024</v>
          </cell>
          <cell r="D66" t="str">
            <v>CO1.REQ.5895245</v>
          </cell>
        </row>
        <row r="67">
          <cell r="C67" t="str">
            <v>OPSP-VEX-0051-2024</v>
          </cell>
          <cell r="D67" t="str">
            <v>CO1.REQ.5893261</v>
          </cell>
        </row>
        <row r="68">
          <cell r="C68" t="str">
            <v>OPSP-VAD-0144-2024</v>
          </cell>
          <cell r="D68" t="str">
            <v>CO1.REQ.5604161</v>
          </cell>
        </row>
        <row r="69">
          <cell r="C69" t="str">
            <v>OPSP-VIN-0112-2024</v>
          </cell>
          <cell r="D69" t="str">
            <v>CO1.REQ.5894066</v>
          </cell>
        </row>
        <row r="70">
          <cell r="C70" t="str">
            <v>OPSP-VEX-2122-2023</v>
          </cell>
          <cell r="D70" t="str">
            <v>CO1.REQ.5482767</v>
          </cell>
        </row>
        <row r="71">
          <cell r="C71" t="str">
            <v>OAG-FEE-0002-2024</v>
          </cell>
          <cell r="D71" t="str">
            <v>CO1.REQ.5726056</v>
          </cell>
        </row>
        <row r="72">
          <cell r="C72" t="str">
            <v>OAG-VAD-0123-2024</v>
          </cell>
          <cell r="D72" t="str">
            <v>CO1.REQ.5602305</v>
          </cell>
        </row>
        <row r="73">
          <cell r="C73" t="str">
            <v>OPSP-VAD-0624-2024</v>
          </cell>
          <cell r="D73" t="str">
            <v>CO1.REQ.5842605</v>
          </cell>
        </row>
        <row r="74">
          <cell r="C74" t="str">
            <v>OAG-VAD-0063-2024</v>
          </cell>
          <cell r="D74" t="str">
            <v>CO1.REQ.5593454</v>
          </cell>
        </row>
        <row r="75">
          <cell r="C75" t="str">
            <v>OPSP-VAD-0387-2024</v>
          </cell>
          <cell r="D75" t="str">
            <v>CO1.REQ.5749445</v>
          </cell>
        </row>
        <row r="76">
          <cell r="C76" t="str">
            <v>OPSP-VEX-2168-2023</v>
          </cell>
          <cell r="D76" t="str">
            <v>CO1.REQ.5500070</v>
          </cell>
        </row>
        <row r="77">
          <cell r="C77" t="str">
            <v>OAG-VAD-0692-2024</v>
          </cell>
          <cell r="D77" t="str">
            <v>CO1.REQ.5959478</v>
          </cell>
        </row>
        <row r="78">
          <cell r="C78" t="str">
            <v>OAG-VAD-0480-2024</v>
          </cell>
          <cell r="D78" t="str">
            <v>CO1.REQ.5785657</v>
          </cell>
        </row>
        <row r="79">
          <cell r="C79" t="str">
            <v>OPSP-VAD-0304-2024</v>
          </cell>
          <cell r="D79" t="str">
            <v>CO1.REQ.5712924</v>
          </cell>
        </row>
        <row r="80">
          <cell r="C80" t="str">
            <v>OPSP-VAD-0399-2024</v>
          </cell>
          <cell r="D80" t="str">
            <v>CO1.REQ.5769466</v>
          </cell>
        </row>
        <row r="81">
          <cell r="C81" t="str">
            <v>OPSP-VAD-0134-2024</v>
          </cell>
          <cell r="D81" t="str">
            <v>CO1.REQ.5603159</v>
          </cell>
        </row>
        <row r="82">
          <cell r="C82" t="str">
            <v>OAG-VAD-0242-2024</v>
          </cell>
          <cell r="D82" t="str">
            <v>CO1.REQ.5630733</v>
          </cell>
        </row>
        <row r="83">
          <cell r="C83" t="str">
            <v>OSM-DAD-0006-2024</v>
          </cell>
          <cell r="D83" t="str">
            <v>CO1.REQ.5928810</v>
          </cell>
        </row>
        <row r="84">
          <cell r="C84" t="str">
            <v>OPSP-VAD-0717-2024</v>
          </cell>
          <cell r="D84" t="str">
            <v>CO1.REQ.5992912</v>
          </cell>
        </row>
        <row r="85">
          <cell r="C85" t="str">
            <v>OAG-CREO-0011-2024</v>
          </cell>
          <cell r="D85" t="str">
            <v>CO1.REQ.5612477</v>
          </cell>
        </row>
        <row r="86">
          <cell r="C86" t="str">
            <v>OPSP-VAD-0517-2024</v>
          </cell>
          <cell r="D86" t="str">
            <v>CO1.REQ.5807349</v>
          </cell>
        </row>
        <row r="87">
          <cell r="C87" t="str">
            <v>OAG-VAD-0458-2024</v>
          </cell>
          <cell r="D87" t="str">
            <v>CO1.REQ.5782418</v>
          </cell>
        </row>
        <row r="88">
          <cell r="C88" t="str">
            <v>OPSP-VAD-0262-2024</v>
          </cell>
          <cell r="D88" t="str">
            <v>CO1.REQ.5647182</v>
          </cell>
        </row>
        <row r="89">
          <cell r="C89" t="str">
            <v>OAG-VAD-0544-2024</v>
          </cell>
          <cell r="D89" t="str">
            <v>CO1.REQ.5798765</v>
          </cell>
        </row>
        <row r="90">
          <cell r="C90" t="str">
            <v>OAG-VAD-0093-2024</v>
          </cell>
          <cell r="D90" t="str">
            <v>CO1.REQ.5592357</v>
          </cell>
        </row>
        <row r="91">
          <cell r="C91" t="str">
            <v>OPSP-VAD-0532-2024</v>
          </cell>
          <cell r="D91" t="str">
            <v>CO1.REQ.5817037</v>
          </cell>
        </row>
        <row r="92">
          <cell r="C92" t="str">
            <v>OPSP-VAD-0110-2024</v>
          </cell>
          <cell r="D92" t="str">
            <v>CO1.REQ.5600703</v>
          </cell>
        </row>
        <row r="93">
          <cell r="C93" t="str">
            <v>OPSP-VEX-0017-2024</v>
          </cell>
          <cell r="D93" t="str">
            <v>CO1.REQ.5760174</v>
          </cell>
        </row>
        <row r="94">
          <cell r="C94" t="str">
            <v>OPSP-VAD-0020-2024</v>
          </cell>
          <cell r="D94" t="str">
            <v>CO1.REQ.5572109</v>
          </cell>
        </row>
        <row r="95">
          <cell r="C95" t="str">
            <v>OPSP-FHU-0011-2024</v>
          </cell>
          <cell r="D95" t="str">
            <v>CO1.REQ.5992011</v>
          </cell>
        </row>
        <row r="96">
          <cell r="C96" t="str">
            <v>OPSP-VAD-0598-2024</v>
          </cell>
          <cell r="D96" t="str">
            <v>CO1.REQ.5829274</v>
          </cell>
        </row>
        <row r="97">
          <cell r="C97" t="str">
            <v>OPSP-VAD-0674-2024</v>
          </cell>
          <cell r="D97" t="str">
            <v>CO1.REQ.5910011</v>
          </cell>
        </row>
        <row r="98">
          <cell r="C98" t="str">
            <v>OPSP-VAD-0113-2024</v>
          </cell>
          <cell r="D98" t="str">
            <v>CO1.REQ.5601722</v>
          </cell>
        </row>
        <row r="99">
          <cell r="C99" t="str">
            <v>OPSP-FCE-0013-2024</v>
          </cell>
          <cell r="D99" t="str">
            <v>CO1.REQ.5650489</v>
          </cell>
        </row>
        <row r="100">
          <cell r="C100" t="str">
            <v>OAG-VAD-0143-2024</v>
          </cell>
          <cell r="D100" t="str">
            <v>CO1.REQ.5604616</v>
          </cell>
        </row>
        <row r="101">
          <cell r="C101" t="str">
            <v>OPSP-VAD-0105-2024</v>
          </cell>
          <cell r="D101" t="str">
            <v>CO1.REQ.5593423</v>
          </cell>
        </row>
        <row r="102">
          <cell r="C102" t="str">
            <v>OPSP-VEX-0013-2024</v>
          </cell>
          <cell r="D102" t="str">
            <v>CO1.REQ.5739005</v>
          </cell>
        </row>
        <row r="103">
          <cell r="C103" t="str">
            <v>OPS-VAD-0595-2024</v>
          </cell>
          <cell r="D103" t="str">
            <v>CO1.REQ.5812198</v>
          </cell>
        </row>
        <row r="104">
          <cell r="C104" t="str">
            <v>OPSP-VAD-0008-2024</v>
          </cell>
          <cell r="D104" t="str">
            <v>CO1.REQ.5572423</v>
          </cell>
        </row>
        <row r="105">
          <cell r="C105" t="str">
            <v>OPSP-VIN-0064-2024</v>
          </cell>
          <cell r="D105" t="str">
            <v>CO1.REQ.5674418</v>
          </cell>
        </row>
        <row r="106">
          <cell r="C106" t="str">
            <v>OAG-VAD-0450-2024</v>
          </cell>
          <cell r="D106" t="str">
            <v>CO1.REQ.5782620</v>
          </cell>
        </row>
        <row r="107">
          <cell r="C107" t="str">
            <v>OPSP-VIN-0080-2024</v>
          </cell>
          <cell r="D107" t="str">
            <v>CO1.REQ.5717017</v>
          </cell>
        </row>
        <row r="108">
          <cell r="C108" t="str">
            <v>OSM-VAD-0002-2024</v>
          </cell>
          <cell r="D108" t="str">
            <v>CO1.REQ.5735088</v>
          </cell>
        </row>
        <row r="109">
          <cell r="C109" t="str">
            <v>OAG-VAD-0081-2024</v>
          </cell>
          <cell r="D109" t="str">
            <v>CO1.REQ.5594901</v>
          </cell>
        </row>
        <row r="110">
          <cell r="C110" t="str">
            <v>ODC-DAD-0006-2024</v>
          </cell>
          <cell r="D110" t="str">
            <v>CO1.REQ.5906099</v>
          </cell>
        </row>
        <row r="111">
          <cell r="C111" t="str">
            <v>OPSP-VAD-0334-2024</v>
          </cell>
          <cell r="D111" t="str">
            <v>CO1.REQ.5732333</v>
          </cell>
        </row>
        <row r="112">
          <cell r="C112" t="str">
            <v>OPSP-VAD-0390-2024</v>
          </cell>
          <cell r="D112" t="str">
            <v>CO1.REQ.5750646</v>
          </cell>
        </row>
        <row r="113">
          <cell r="C113" t="str">
            <v>OPSP-VAD-0057-2024</v>
          </cell>
          <cell r="D113" t="str">
            <v>CO1.REQ.5594243</v>
          </cell>
        </row>
        <row r="114">
          <cell r="C114" t="str">
            <v>OPSP-VAD-0606-2024</v>
          </cell>
          <cell r="D114" t="str">
            <v>CO1.REQ.5829030</v>
          </cell>
        </row>
        <row r="115">
          <cell r="C115" t="str">
            <v>OPSP-VAD-0195-2024</v>
          </cell>
          <cell r="D115" t="str">
            <v>CO1.REQ.5620873</v>
          </cell>
        </row>
        <row r="116">
          <cell r="C116" t="str">
            <v>OAG-VAD-0440-2024</v>
          </cell>
          <cell r="D116" t="str">
            <v>CO1.REQ.5786060</v>
          </cell>
        </row>
        <row r="117">
          <cell r="C117" t="str">
            <v>OPSP-VEX-0052-2024</v>
          </cell>
          <cell r="D117" t="str">
            <v>CO1.REQ.5893582</v>
          </cell>
        </row>
        <row r="118">
          <cell r="C118" t="str">
            <v>OAG-VAD-0292-2024</v>
          </cell>
          <cell r="D118" t="str">
            <v>CO1.REQ.5711119</v>
          </cell>
        </row>
        <row r="119">
          <cell r="C119" t="str">
            <v>OPSP-VAD-0111-2024</v>
          </cell>
          <cell r="D119" t="str">
            <v>CO1.REQ.5600778</v>
          </cell>
        </row>
        <row r="120">
          <cell r="C120" t="str">
            <v>OPS-DAD-0055-2024</v>
          </cell>
          <cell r="D120" t="str">
            <v>CO1.REQ.5946706</v>
          </cell>
        </row>
        <row r="121">
          <cell r="C121" t="str">
            <v>OPSP-VAD-0681-2024</v>
          </cell>
          <cell r="D121" t="str">
            <v>CO1.REQ.5934998</v>
          </cell>
        </row>
        <row r="122">
          <cell r="C122" t="str">
            <v>OAG-VAD-0371-2024</v>
          </cell>
          <cell r="D122" t="str">
            <v>CO1.REQ.5747922</v>
          </cell>
        </row>
        <row r="123">
          <cell r="C123" t="str">
            <v>OPSP-VAD-0331-2024</v>
          </cell>
          <cell r="D123" t="str">
            <v>CO1.REQ.5731647</v>
          </cell>
        </row>
        <row r="124">
          <cell r="C124" t="str">
            <v>OPSP-VAD-0280-2024</v>
          </cell>
          <cell r="D124" t="str">
            <v>CO1.REQ.5645895</v>
          </cell>
        </row>
        <row r="125">
          <cell r="C125" t="str">
            <v>OPS-DAD-0049-2024</v>
          </cell>
          <cell r="D125" t="str">
            <v>CO1.REQ.5924060</v>
          </cell>
        </row>
        <row r="126">
          <cell r="C126" t="str">
            <v>OPSP-FCS-0005-2024</v>
          </cell>
          <cell r="D126" t="str">
            <v>CO1.REQ.5673680</v>
          </cell>
        </row>
        <row r="127">
          <cell r="C127" t="str">
            <v>OPSP-VAD-0071-2024</v>
          </cell>
          <cell r="D127" t="str">
            <v>CO1.REQ.5594431</v>
          </cell>
        </row>
        <row r="128">
          <cell r="C128" t="str">
            <v>OPSP-VIN-0133-2024</v>
          </cell>
          <cell r="D128" t="str">
            <v>CO1.REQ.5999663</v>
          </cell>
        </row>
        <row r="129">
          <cell r="C129" t="str">
            <v>OPSP-VAD-0277-2024</v>
          </cell>
          <cell r="D129" t="str">
            <v>CO1.REQ.5655647</v>
          </cell>
        </row>
        <row r="130">
          <cell r="C130" t="str">
            <v>OPSP-VAD-0244-2024</v>
          </cell>
          <cell r="D130" t="str">
            <v>CO1.REQ.5631361</v>
          </cell>
        </row>
        <row r="131">
          <cell r="C131" t="str">
            <v>OPSP-VEX-0040-2024</v>
          </cell>
          <cell r="D131" t="str">
            <v>CO1.REQ.5862725</v>
          </cell>
        </row>
        <row r="132">
          <cell r="C132" t="str">
            <v>OPSP-VAD-0095-2024</v>
          </cell>
          <cell r="D132" t="str">
            <v>CO1.REQ.5592399</v>
          </cell>
        </row>
        <row r="133">
          <cell r="C133" t="str">
            <v>OPS-DAD-0027-2024</v>
          </cell>
          <cell r="D133" t="str">
            <v>CO1.REQ.5863262</v>
          </cell>
        </row>
        <row r="134">
          <cell r="C134" t="str">
            <v>OPSP-VAD-0424-2024</v>
          </cell>
          <cell r="D134" t="str">
            <v>CO1.REQ.5769316</v>
          </cell>
        </row>
        <row r="135">
          <cell r="C135" t="str">
            <v>OPSP-VAD-0471-2024</v>
          </cell>
          <cell r="D135" t="str">
            <v>CO1.REQ.5785465</v>
          </cell>
        </row>
        <row r="136">
          <cell r="C136" t="str">
            <v>OAG-VAD-0062-2024</v>
          </cell>
          <cell r="D136" t="str">
            <v>CO1.REQ.5592593</v>
          </cell>
        </row>
        <row r="137">
          <cell r="C137" t="str">
            <v>OAG-VAD-0402-2024</v>
          </cell>
          <cell r="D137" t="str">
            <v>CO1.REQ.5767800</v>
          </cell>
        </row>
        <row r="138">
          <cell r="C138" t="str">
            <v>OPSP-VIN-0068-2024</v>
          </cell>
          <cell r="D138" t="str">
            <v>CO1.REQ.5671468</v>
          </cell>
        </row>
        <row r="139">
          <cell r="C139" t="str">
            <v>OPSP-VAD-0235-2024</v>
          </cell>
          <cell r="D139" t="str">
            <v>CO1.REQ.5630595</v>
          </cell>
        </row>
        <row r="140">
          <cell r="C140" t="str">
            <v>OAG-VAD-0353-2024</v>
          </cell>
          <cell r="D140" t="str">
            <v>CO1.REQ.5739164</v>
          </cell>
        </row>
        <row r="141">
          <cell r="C141" t="str">
            <v>OPSP-VAD-0508-2024</v>
          </cell>
          <cell r="D141" t="str">
            <v>CO1.REQ.5807085</v>
          </cell>
        </row>
        <row r="142">
          <cell r="C142" t="str">
            <v>OPSP-VAD-0183-2024</v>
          </cell>
          <cell r="D142" t="str">
            <v>CO1.REQ.5610110</v>
          </cell>
        </row>
        <row r="143">
          <cell r="C143" t="str">
            <v>OPS-VAD-0309-2024</v>
          </cell>
          <cell r="D143" t="str">
            <v>CO1.REQ.5700778</v>
          </cell>
        </row>
        <row r="144">
          <cell r="C144" t="str">
            <v>OPSP-VEX-0077-2024</v>
          </cell>
          <cell r="D144" t="str">
            <v>CO1.REQ.5947488</v>
          </cell>
        </row>
        <row r="145">
          <cell r="C145" t="str">
            <v>OPSP-VIN-0105-2024</v>
          </cell>
          <cell r="D145" t="str">
            <v>CO1.REQ.5866290</v>
          </cell>
        </row>
        <row r="146">
          <cell r="C146" t="str">
            <v>OAG-VAD-0343-2024</v>
          </cell>
          <cell r="D146" t="str">
            <v>CO1.REQ.5731884</v>
          </cell>
        </row>
        <row r="147">
          <cell r="C147" t="str">
            <v>OPSP-VEX-0016-2024</v>
          </cell>
          <cell r="D147" t="str">
            <v>CO1.REQ.5760144</v>
          </cell>
        </row>
        <row r="148">
          <cell r="C148" t="str">
            <v>OPSP-VAD-0025-2024</v>
          </cell>
          <cell r="D148" t="str">
            <v>CO1.REQ.5572402</v>
          </cell>
        </row>
        <row r="149">
          <cell r="C149" t="str">
            <v>OSM-DAD-0002-2024</v>
          </cell>
          <cell r="D149" t="str">
            <v>CO1.REQ.5721369</v>
          </cell>
        </row>
        <row r="150">
          <cell r="C150" t="str">
            <v>OPSP-VAD-0376-2024</v>
          </cell>
          <cell r="D150" t="str">
            <v>CO1.REQ.5746250</v>
          </cell>
        </row>
        <row r="151">
          <cell r="C151" t="str">
            <v>OPSP-VAD-0575-2024</v>
          </cell>
          <cell r="D151" t="str">
            <v>CO1.REQ.5824265</v>
          </cell>
        </row>
        <row r="152">
          <cell r="C152" t="str">
            <v>OPSP-VAD-0712-2024</v>
          </cell>
          <cell r="D152" t="str">
            <v>CO1.REQ.5993932</v>
          </cell>
        </row>
        <row r="153">
          <cell r="C153" t="str">
            <v>ODC-VAD-0001-2024</v>
          </cell>
          <cell r="D153" t="str">
            <v>CO1.REQ.5819320</v>
          </cell>
        </row>
        <row r="154">
          <cell r="C154" t="str">
            <v>OPSP-VAD-0568-2024</v>
          </cell>
          <cell r="D154" t="str">
            <v>CO1.REQ.5804893</v>
          </cell>
        </row>
        <row r="155">
          <cell r="C155" t="str">
            <v>OPSP-VEX-0039-2024</v>
          </cell>
          <cell r="D155" t="str">
            <v>CO1.REQ.5862274</v>
          </cell>
        </row>
        <row r="156">
          <cell r="C156" t="str">
            <v>OPSP-VAD-0142-2024</v>
          </cell>
          <cell r="D156" t="str">
            <v>CO1.REQ.5604148</v>
          </cell>
        </row>
        <row r="157">
          <cell r="C157" t="str">
            <v>OPS-DAD-0043-2024</v>
          </cell>
          <cell r="D157" t="str">
            <v>CO1.REQ.5895475</v>
          </cell>
        </row>
        <row r="158">
          <cell r="C158" t="str">
            <v>OAG-VAD-0380-2024</v>
          </cell>
          <cell r="D158" t="str">
            <v>CO1.REQ.5751632</v>
          </cell>
        </row>
        <row r="159">
          <cell r="C159" t="str">
            <v>OPSP-VIN-0074-2024</v>
          </cell>
          <cell r="D159" t="str">
            <v>CO1.REQ.5684995</v>
          </cell>
        </row>
        <row r="160">
          <cell r="C160" t="str">
            <v>OPSP-VAD-0364-2024</v>
          </cell>
          <cell r="D160" t="str">
            <v>CO1.REQ.5740235</v>
          </cell>
        </row>
        <row r="161">
          <cell r="C161" t="str">
            <v>OPSP-VAD-0713-2024</v>
          </cell>
          <cell r="D161" t="str">
            <v>CO1.REQ.5991112</v>
          </cell>
        </row>
        <row r="162">
          <cell r="C162" t="str">
            <v>OPSP-FIN-0002-2024</v>
          </cell>
          <cell r="D162" t="str">
            <v>CO1.REQ.5704079</v>
          </cell>
        </row>
        <row r="163">
          <cell r="C163" t="str">
            <v>OPSP-VIN-0037-2024</v>
          </cell>
          <cell r="D163" t="str">
            <v>CO1.REQ.5591195</v>
          </cell>
        </row>
        <row r="164">
          <cell r="C164" t="str">
            <v>OPSP-VAD-0017-2024</v>
          </cell>
          <cell r="D164" t="str">
            <v>CO1.REQ.5572549</v>
          </cell>
        </row>
        <row r="165">
          <cell r="C165" t="str">
            <v>OAG-FIN-0007-2024</v>
          </cell>
          <cell r="D165" t="str">
            <v>CO1.REQ.5704707</v>
          </cell>
        </row>
        <row r="166">
          <cell r="C166" t="str">
            <v>OPSP-VAD-0121-2024</v>
          </cell>
          <cell r="D166" t="str">
            <v>CO1.REQ.5600782</v>
          </cell>
        </row>
        <row r="167">
          <cell r="C167" t="str">
            <v>OPS-DAD-0006-2024</v>
          </cell>
          <cell r="D167" t="str">
            <v>CO1.REQ.5739940</v>
          </cell>
        </row>
        <row r="168">
          <cell r="C168" t="str">
            <v>OPSP-VAD-0529-2024</v>
          </cell>
          <cell r="D168" t="str">
            <v>CO1.REQ.5815881</v>
          </cell>
        </row>
        <row r="169">
          <cell r="C169" t="str">
            <v>OPSP-VAD-0290-2024</v>
          </cell>
          <cell r="D169" t="str">
            <v>CO1.REQ.5712877</v>
          </cell>
        </row>
        <row r="170">
          <cell r="C170" t="str">
            <v>OPSP-VAD-0558-2024</v>
          </cell>
          <cell r="D170" t="str">
            <v>CO1.REQ.5802579</v>
          </cell>
        </row>
        <row r="171">
          <cell r="C171" t="str">
            <v>OPSP-VAD-0421-2024</v>
          </cell>
          <cell r="D171" t="str">
            <v>CO1.REQ.5769476</v>
          </cell>
        </row>
        <row r="172">
          <cell r="C172" t="str">
            <v>OPS-DAD-0008-2024</v>
          </cell>
          <cell r="D172" t="str">
            <v>CO1.REQ.5740936</v>
          </cell>
        </row>
        <row r="173">
          <cell r="C173" t="str">
            <v>OPS-VIN-0006-2024</v>
          </cell>
          <cell r="D173" t="str">
            <v>CO1.REQ.5941783</v>
          </cell>
        </row>
        <row r="174">
          <cell r="C174" t="str">
            <v>OPS-VEX-0027-2024</v>
          </cell>
          <cell r="D174" t="str">
            <v>CO1.REQ.5786177</v>
          </cell>
        </row>
        <row r="175">
          <cell r="C175" t="str">
            <v>OPSP-VEX-0067-2024</v>
          </cell>
          <cell r="D175" t="str">
            <v>CO1.REQ.5934104</v>
          </cell>
        </row>
        <row r="176">
          <cell r="C176" t="str">
            <v>OAG-VAD-0112-2024</v>
          </cell>
          <cell r="D176" t="str">
            <v>CO1.REQ.5600942</v>
          </cell>
        </row>
        <row r="177">
          <cell r="C177" t="str">
            <v>OPSP-VAD-0332-2024</v>
          </cell>
          <cell r="D177" t="str">
            <v>CO1.REQ.5731575</v>
          </cell>
        </row>
        <row r="178">
          <cell r="C178" t="str">
            <v>OPSP-VEX-0007-2024</v>
          </cell>
          <cell r="D178" t="str">
            <v>CO1.REQ.5735662</v>
          </cell>
        </row>
        <row r="179">
          <cell r="C179" t="str">
            <v>ODC-VIN-0001-2024</v>
          </cell>
          <cell r="D179" t="str">
            <v>CO1.REQ.5915291</v>
          </cell>
        </row>
        <row r="180">
          <cell r="C180" t="str">
            <v>OPSP-VAD-0549-2024</v>
          </cell>
          <cell r="D180" t="str">
            <v>CO1.REQ.5801227</v>
          </cell>
        </row>
        <row r="181">
          <cell r="C181" t="str">
            <v>OAG-VAD-0351-2024</v>
          </cell>
          <cell r="D181" t="str">
            <v>CO1.REQ.5740537</v>
          </cell>
        </row>
        <row r="182">
          <cell r="C182" t="str">
            <v>ODC-DAD-0004-2024</v>
          </cell>
          <cell r="D182" t="str">
            <v>CO1.REQ.5862271</v>
          </cell>
        </row>
        <row r="183">
          <cell r="C183" t="str">
            <v>OPSP-VAD-0232-2024</v>
          </cell>
          <cell r="D183" t="str">
            <v>CO1.REQ.5622657</v>
          </cell>
        </row>
        <row r="184">
          <cell r="C184" t="str">
            <v>OAG-VAD-0512-2024</v>
          </cell>
          <cell r="D184" t="str">
            <v>CO1.REQ.5807832</v>
          </cell>
        </row>
        <row r="185">
          <cell r="C185" t="str">
            <v>OPSP-VAD-0361-2024</v>
          </cell>
          <cell r="D185" t="str">
            <v>CO1.REQ.5739598</v>
          </cell>
        </row>
        <row r="186">
          <cell r="C186" t="str">
            <v>OPSP-VEX-0047-2024</v>
          </cell>
          <cell r="D186" t="str">
            <v>CO1.REQ.5890364</v>
          </cell>
        </row>
        <row r="187">
          <cell r="C187" t="str">
            <v>OPSP-FEE-0005-2024</v>
          </cell>
          <cell r="D187" t="str">
            <v>CO1.REQ.5682210</v>
          </cell>
        </row>
        <row r="188">
          <cell r="C188" t="str">
            <v>OPSP-VIN-0044-2024</v>
          </cell>
          <cell r="D188" t="str">
            <v>CO1.REQ.5602784</v>
          </cell>
        </row>
        <row r="189">
          <cell r="C189" t="str">
            <v>OPSP-VAD-0265-2024</v>
          </cell>
          <cell r="D189" t="str">
            <v>CO1.REQ.5646540</v>
          </cell>
        </row>
        <row r="190">
          <cell r="C190" t="str">
            <v>OPSP-VAD-0206-2024</v>
          </cell>
          <cell r="D190" t="str">
            <v>CO1.REQ.5620641</v>
          </cell>
        </row>
        <row r="191">
          <cell r="C191" t="str">
            <v>OAG-VAD-0051-2024</v>
          </cell>
          <cell r="D191" t="str">
            <v>CO1.REQ.5592772</v>
          </cell>
        </row>
        <row r="192">
          <cell r="C192" t="str">
            <v>OAG-VAD-0401-2024</v>
          </cell>
          <cell r="D192" t="str">
            <v>CO1.REQ.5769832</v>
          </cell>
        </row>
        <row r="193">
          <cell r="C193" t="str">
            <v>OAG-VAD-0317-2024</v>
          </cell>
          <cell r="D193" t="str">
            <v>CO1.REQ.5718946</v>
          </cell>
        </row>
        <row r="194">
          <cell r="C194" t="str">
            <v>OPSP-VAD-0132-2024</v>
          </cell>
          <cell r="D194" t="str">
            <v>CO1.REQ.5602233</v>
          </cell>
        </row>
        <row r="195">
          <cell r="C195" t="str">
            <v>OAG-VAD-0080-2024</v>
          </cell>
          <cell r="D195" t="str">
            <v>CO1.REQ.5594091</v>
          </cell>
        </row>
        <row r="196">
          <cell r="C196" t="str">
            <v>OAG-VAD-0434-2024</v>
          </cell>
          <cell r="D196" t="str">
            <v>CO1.REQ.5780555</v>
          </cell>
        </row>
        <row r="197">
          <cell r="C197" t="str">
            <v>OPSP-VAD-0240-2024</v>
          </cell>
          <cell r="D197" t="str">
            <v>CO1.REQ.5631836</v>
          </cell>
        </row>
        <row r="198">
          <cell r="C198" t="str">
            <v>OAG-VAD-0098-2024</v>
          </cell>
          <cell r="D198" t="str">
            <v>CO1.REQ.5593179</v>
          </cell>
        </row>
        <row r="199">
          <cell r="C199" t="str">
            <v>OPSP-VAD-0329-2024</v>
          </cell>
          <cell r="D199" t="str">
            <v>CO1.REQ.5730991</v>
          </cell>
        </row>
        <row r="200">
          <cell r="C200" t="str">
            <v>OAG-VAD-0381-2024</v>
          </cell>
          <cell r="D200" t="str">
            <v>CO1.REQ.5751865</v>
          </cell>
        </row>
        <row r="201">
          <cell r="C201" t="str">
            <v>OPSP-VAD-0408-2024</v>
          </cell>
          <cell r="D201" t="str">
            <v>CO1.REQ.5769487</v>
          </cell>
        </row>
        <row r="202">
          <cell r="C202" t="str">
            <v>OAG-VAD-0538-2024</v>
          </cell>
          <cell r="D202" t="str">
            <v>CO1.REQ.5797493</v>
          </cell>
        </row>
        <row r="203">
          <cell r="C203" t="str">
            <v>OPSP-CPF-0017-2024</v>
          </cell>
          <cell r="D203" t="str">
            <v>CO1.REQ.5633811</v>
          </cell>
        </row>
        <row r="204">
          <cell r="C204" t="str">
            <v>OPSP-VAD-0461-2024</v>
          </cell>
          <cell r="D204" t="str">
            <v>CO1.REQ.5783829</v>
          </cell>
        </row>
        <row r="205">
          <cell r="C205" t="str">
            <v>OAG-VAD-0439-2024</v>
          </cell>
          <cell r="D205" t="str">
            <v>CO1.REQ.5782054</v>
          </cell>
        </row>
        <row r="206">
          <cell r="C206" t="str">
            <v>OPSP-VAD-0564-2024</v>
          </cell>
          <cell r="D206" t="str">
            <v>CO1.REQ.5804735</v>
          </cell>
        </row>
        <row r="207">
          <cell r="C207" t="str">
            <v>OPSP-VAD-0699-2024</v>
          </cell>
          <cell r="D207" t="str">
            <v>CO1.REQ.5984654</v>
          </cell>
        </row>
        <row r="208">
          <cell r="C208" t="str">
            <v>OPSP-VEX-0022-2024</v>
          </cell>
          <cell r="D208" t="str">
            <v>CO1.REQ.5775741</v>
          </cell>
        </row>
        <row r="209">
          <cell r="C209" t="str">
            <v>OPSP-VAD-0103-2024</v>
          </cell>
          <cell r="D209" t="str">
            <v>CO1.REQ.5592587</v>
          </cell>
        </row>
        <row r="210">
          <cell r="C210" t="str">
            <v>OAG-VAD-0266-2024</v>
          </cell>
          <cell r="D210" t="str">
            <v>CO1.REQ.5646822</v>
          </cell>
        </row>
        <row r="211">
          <cell r="C211" t="str">
            <v>OPSP-VAD-0246-2024</v>
          </cell>
          <cell r="D211" t="str">
            <v>CO1.REQ.5631814</v>
          </cell>
        </row>
        <row r="212">
          <cell r="C212" t="str">
            <v>OPSP-VAD-0456-2024</v>
          </cell>
          <cell r="D212" t="str">
            <v>CO1.REQ.5786336</v>
          </cell>
        </row>
        <row r="213">
          <cell r="C213" t="str">
            <v>OAG-VAD-0357-2024</v>
          </cell>
          <cell r="D213" t="str">
            <v>CO1.REQ.5740143</v>
          </cell>
        </row>
        <row r="214">
          <cell r="C214" t="str">
            <v>OPS-FCE-0019-2024</v>
          </cell>
          <cell r="D214" t="str">
            <v>CO1.REQ.5987532</v>
          </cell>
        </row>
        <row r="215">
          <cell r="C215" t="str">
            <v>OAG-VAD-0175-2024</v>
          </cell>
          <cell r="D215" t="str">
            <v>CO1.REQ.5610184</v>
          </cell>
        </row>
        <row r="216">
          <cell r="C216" t="str">
            <v>OAG-VAD-0257-2024</v>
          </cell>
          <cell r="D216" t="str">
            <v>CO1.REQ.5647633</v>
          </cell>
        </row>
        <row r="217">
          <cell r="C217" t="str">
            <v>OPSP-VAD-0576-2024</v>
          </cell>
          <cell r="D217" t="str">
            <v>CO1.REQ.5824619</v>
          </cell>
        </row>
        <row r="218">
          <cell r="C218" t="str">
            <v>OPSP-VAD-0146-2024</v>
          </cell>
          <cell r="D218" t="str">
            <v>CO1.REQ.5599244</v>
          </cell>
        </row>
        <row r="219">
          <cell r="C219" t="str">
            <v>OAG-VAD-0540-2024</v>
          </cell>
          <cell r="D219" t="str">
            <v>CO1.REQ.5798210</v>
          </cell>
        </row>
        <row r="220">
          <cell r="C220" t="str">
            <v>OPSP-VAD-0037-2024</v>
          </cell>
          <cell r="D220" t="str">
            <v>CO1.REQ.5577702</v>
          </cell>
        </row>
        <row r="221">
          <cell r="C221" t="str">
            <v>OAG-CREO-0013-2024</v>
          </cell>
          <cell r="D221" t="str">
            <v>CO1.REQ.5612995</v>
          </cell>
        </row>
        <row r="222">
          <cell r="C222" t="str">
            <v>OAG-VAD-0547-2024</v>
          </cell>
          <cell r="D222" t="str">
            <v>CO1.REQ.5799173</v>
          </cell>
        </row>
        <row r="223">
          <cell r="C223" t="str">
            <v>OPSP-VEX-0050-2024</v>
          </cell>
          <cell r="D223" t="str">
            <v>CO1.REQ.5892848</v>
          </cell>
        </row>
        <row r="224">
          <cell r="C224" t="str">
            <v>OAG-CREO-0027-2024</v>
          </cell>
          <cell r="D224" t="str">
            <v>CO1.REQ.5702511</v>
          </cell>
        </row>
        <row r="225">
          <cell r="C225" t="str">
            <v>OPSP-VAD-0593-2024</v>
          </cell>
          <cell r="D225" t="str">
            <v>CO1.REQ.5807337</v>
          </cell>
        </row>
        <row r="226">
          <cell r="C226" t="str">
            <v>CPS-VAD-0008-2024</v>
          </cell>
          <cell r="D226" t="str">
            <v>CO1.REQ.5988941</v>
          </cell>
        </row>
        <row r="227">
          <cell r="C227" t="str">
            <v>OSM-FEE-0002-2024</v>
          </cell>
          <cell r="D227" t="str">
            <v>CO1.REQ.5774903</v>
          </cell>
        </row>
        <row r="228">
          <cell r="C228" t="str">
            <v>OAG-VAD-0173-2024</v>
          </cell>
          <cell r="D228" t="str">
            <v>CO1.REQ.5609781</v>
          </cell>
        </row>
        <row r="229">
          <cell r="C229" t="str">
            <v>OSM-DAD-0010-2024</v>
          </cell>
          <cell r="D229" t="str">
            <v>CO1.REQ.5997746</v>
          </cell>
        </row>
        <row r="230">
          <cell r="C230" t="str">
            <v>OPSP-VIN-0092-2024</v>
          </cell>
          <cell r="D230" t="str">
            <v>CO1.REQ.5771636</v>
          </cell>
        </row>
        <row r="231">
          <cell r="C231" t="str">
            <v>OAG-CPF-0021.2024</v>
          </cell>
          <cell r="D231" t="str">
            <v>CO1.REQ.5687769</v>
          </cell>
        </row>
        <row r="232">
          <cell r="C232" t="str">
            <v>OPSP-VAD-0014-2024</v>
          </cell>
          <cell r="D232" t="str">
            <v>CO1.REQ.5572283</v>
          </cell>
        </row>
        <row r="233">
          <cell r="C233" t="str">
            <v>OAG-VAD-0335-2024</v>
          </cell>
          <cell r="D233" t="str">
            <v>CO1.REQ.5729688</v>
          </cell>
        </row>
        <row r="234">
          <cell r="C234" t="str">
            <v>OPSP-FIN-0004-2024</v>
          </cell>
          <cell r="D234" t="str">
            <v>CO1.REQ.5704383</v>
          </cell>
        </row>
        <row r="235">
          <cell r="C235" t="str">
            <v>OPSP-VIN-0048-2024</v>
          </cell>
          <cell r="D235" t="str">
            <v>CO1.REQ.5608553</v>
          </cell>
        </row>
        <row r="236">
          <cell r="C236" t="str">
            <v>OAG-VAD-0411-2024</v>
          </cell>
          <cell r="D236" t="str">
            <v>CO1.REQ.5769874</v>
          </cell>
        </row>
        <row r="237">
          <cell r="C237" t="str">
            <v>OPSP-FCE-0014-2024</v>
          </cell>
          <cell r="D237" t="str">
            <v>CO1.REQ.5656878</v>
          </cell>
        </row>
        <row r="238">
          <cell r="C238" t="str">
            <v>OPSP-VAD-0256-2024</v>
          </cell>
          <cell r="D238" t="str">
            <v>CO1.REQ.5647330</v>
          </cell>
        </row>
        <row r="239">
          <cell r="C239" t="str">
            <v>OPSP-VAD-0177-2024</v>
          </cell>
          <cell r="D239" t="str">
            <v>CO1.REQ.5611211</v>
          </cell>
        </row>
        <row r="240">
          <cell r="C240" t="str">
            <v>ODO-DAD-0001-2024</v>
          </cell>
          <cell r="D240" t="str">
            <v>CO1.REQ.5944879</v>
          </cell>
        </row>
        <row r="241">
          <cell r="C241" t="str">
            <v>OAG-VAD-0422-2024</v>
          </cell>
          <cell r="D241" t="str">
            <v>CO1.REQ.5768654</v>
          </cell>
        </row>
        <row r="242">
          <cell r="C242" t="str">
            <v>OPSP-CPF-0018-2024</v>
          </cell>
          <cell r="D242" t="str">
            <v>CO1.REQ.5633824</v>
          </cell>
        </row>
        <row r="243">
          <cell r="C243" t="str">
            <v>OPS-DAD-0031-2024</v>
          </cell>
          <cell r="D243" t="str">
            <v>CO1.REQ.5865654</v>
          </cell>
        </row>
        <row r="244">
          <cell r="C244" t="str">
            <v>OPSP-VAD-0006-2024</v>
          </cell>
          <cell r="D244" t="str">
            <v>CO1.REQ.5572075</v>
          </cell>
        </row>
        <row r="245">
          <cell r="C245" t="str">
            <v>OPSP-VAD-0431-2024</v>
          </cell>
          <cell r="D245" t="str">
            <v>CO1.REQ.5769732</v>
          </cell>
        </row>
        <row r="246">
          <cell r="C246" t="str">
            <v>OPSP-VAD-0510-2024</v>
          </cell>
          <cell r="D246" t="str">
            <v>CO1.REQ.5807901</v>
          </cell>
        </row>
        <row r="247">
          <cell r="C247" t="str">
            <v>OPSP-VAD-0474-2024</v>
          </cell>
          <cell r="D247" t="str">
            <v>CO1.REQ.5783571</v>
          </cell>
        </row>
        <row r="248">
          <cell r="C248" t="str">
            <v>OPSP-VAD-0502-2024</v>
          </cell>
          <cell r="D248" t="str">
            <v>CO1.REQ.5805319</v>
          </cell>
        </row>
        <row r="249">
          <cell r="C249" t="str">
            <v>OPSP-VAD-0125-2024</v>
          </cell>
          <cell r="D249" t="str">
            <v>CO1.REQ.5602141</v>
          </cell>
        </row>
        <row r="250">
          <cell r="C250" t="str">
            <v>OAG-VAD-0097-2024</v>
          </cell>
          <cell r="D250" t="str">
            <v>CO1.REQ.5593329</v>
          </cell>
        </row>
        <row r="251">
          <cell r="C251" t="str">
            <v>ODC-VIN-0003-2024</v>
          </cell>
          <cell r="D251" t="str">
            <v>CO1.REQ.5955564</v>
          </cell>
        </row>
        <row r="252">
          <cell r="C252" t="str">
            <v>OPSP-VAD-0463-2024</v>
          </cell>
          <cell r="D252" t="str">
            <v>CO1.REQ.5784707</v>
          </cell>
        </row>
        <row r="253">
          <cell r="C253" t="str">
            <v>OPSP-VEX-0043-2024</v>
          </cell>
          <cell r="D253" t="str">
            <v>CO1.REQ.5864686</v>
          </cell>
        </row>
        <row r="254">
          <cell r="C254" t="str">
            <v>OPSP-VAD-0009-2024</v>
          </cell>
          <cell r="D254" t="str">
            <v>CO1.REQ.5572376</v>
          </cell>
        </row>
        <row r="255">
          <cell r="C255" t="str">
            <v>OPSP-VAD-0091-2024</v>
          </cell>
          <cell r="D255" t="str">
            <v>CO1.REQ.5591561</v>
          </cell>
        </row>
        <row r="256">
          <cell r="C256" t="str">
            <v>OPSP-VAD-0491-2024</v>
          </cell>
          <cell r="D256" t="str">
            <v>CO1.REQ.5807546</v>
          </cell>
        </row>
        <row r="257">
          <cell r="C257" t="str">
            <v>OPSP-VEX-0006-2024</v>
          </cell>
          <cell r="D257" t="str">
            <v>CO1.REQ.5734899</v>
          </cell>
        </row>
        <row r="258">
          <cell r="C258" t="str">
            <v>OPSP-VIN-0050-2024</v>
          </cell>
          <cell r="D258" t="str">
            <v>CO1.REQ.5642501</v>
          </cell>
        </row>
        <row r="259">
          <cell r="C259" t="str">
            <v>OPSP-VIN-0056-2024</v>
          </cell>
          <cell r="D259" t="str">
            <v>CO1.REQ.5670981</v>
          </cell>
        </row>
        <row r="260">
          <cell r="C260" t="str">
            <v>OPSP-FHU-0009-2024</v>
          </cell>
          <cell r="D260" t="str">
            <v>CO1.REQ.5805335</v>
          </cell>
        </row>
        <row r="261">
          <cell r="C261" t="str">
            <v>OPS-DAD-0014-2024</v>
          </cell>
          <cell r="D261" t="str">
            <v>CO1.REQ.5774291</v>
          </cell>
        </row>
        <row r="262">
          <cell r="C262" t="str">
            <v>OPSP-VEX-0064-2024</v>
          </cell>
          <cell r="D262" t="str">
            <v>CO1.REQ.5926274</v>
          </cell>
        </row>
        <row r="263">
          <cell r="C263" t="str">
            <v>OPSP-VIN-0088-2024</v>
          </cell>
          <cell r="D263" t="str">
            <v>CO1.REQ.5758593</v>
          </cell>
        </row>
        <row r="264">
          <cell r="C264" t="str">
            <v>OAG-VAD-0615-2024</v>
          </cell>
          <cell r="D264" t="str">
            <v>CO1.REQ.5830575</v>
          </cell>
        </row>
        <row r="265">
          <cell r="C265" t="str">
            <v>OPSP-VAD-0385-2024</v>
          </cell>
          <cell r="D265" t="str">
            <v>CO1.REQ.5746626</v>
          </cell>
        </row>
        <row r="266">
          <cell r="C266" t="str">
            <v>OPSP-VAD-0412-2024</v>
          </cell>
          <cell r="D266" t="str">
            <v>CO1.REQ.5767623</v>
          </cell>
        </row>
        <row r="267">
          <cell r="C267" t="str">
            <v>OAG-CREO-0019-2024</v>
          </cell>
          <cell r="D267" t="str">
            <v>CO1.REQ.5618154</v>
          </cell>
        </row>
        <row r="268">
          <cell r="C268" t="str">
            <v>OAG-VAD-0322-2024</v>
          </cell>
          <cell r="D268" t="str">
            <v>CO1.REQ.5717860</v>
          </cell>
        </row>
        <row r="269">
          <cell r="C269" t="str">
            <v>OPS-FCE-0018-2024</v>
          </cell>
          <cell r="D269" t="str">
            <v>CO1.REQ.5942602</v>
          </cell>
        </row>
        <row r="270">
          <cell r="C270" t="str">
            <v>OPSP-VAD-0466-2024</v>
          </cell>
          <cell r="D270" t="str">
            <v>CO1.REQ.5786050</v>
          </cell>
        </row>
        <row r="271">
          <cell r="C271" t="str">
            <v>OPSP-VAD-0296-2024</v>
          </cell>
          <cell r="D271" t="str">
            <v>CO1.REQ.5712533</v>
          </cell>
        </row>
        <row r="272">
          <cell r="C272" t="str">
            <v>OPSP-CREO-0001-2024</v>
          </cell>
          <cell r="D272" t="str">
            <v>CO1.REQ.5588414</v>
          </cell>
        </row>
        <row r="273">
          <cell r="C273" t="str">
            <v>OPS-DAD-0052-2024</v>
          </cell>
          <cell r="D273" t="str">
            <v>CO1.REQ.5928404</v>
          </cell>
        </row>
        <row r="274">
          <cell r="C274" t="str">
            <v>OPSP-VAD-0160-2024</v>
          </cell>
          <cell r="D274" t="str">
            <v>CO1.REQ.5613906</v>
          </cell>
        </row>
        <row r="275">
          <cell r="C275" t="str">
            <v>OPSP-VAD-0672-2024</v>
          </cell>
          <cell r="D275" t="str">
            <v>CO1.REQ.5868054</v>
          </cell>
        </row>
        <row r="276">
          <cell r="C276" t="str">
            <v>OAG-VAD-0451-2024</v>
          </cell>
          <cell r="D276" t="str">
            <v>CO1.REQ.5782488</v>
          </cell>
        </row>
        <row r="277">
          <cell r="C277" t="str">
            <v>OPSP-VIN-0083-2024</v>
          </cell>
          <cell r="D277" t="str">
            <v>CO1.REQ.5728750</v>
          </cell>
        </row>
        <row r="278">
          <cell r="C278" t="str">
            <v>OPSP-VIN-0130-2024</v>
          </cell>
          <cell r="D278" t="str">
            <v>CO1.REQ.6000886</v>
          </cell>
        </row>
        <row r="279">
          <cell r="C279" t="str">
            <v>OAG-VAD-0075-2024</v>
          </cell>
          <cell r="D279" t="str">
            <v>CO1.REQ.5594867</v>
          </cell>
        </row>
        <row r="280">
          <cell r="C280" t="str">
            <v>OPSP-VAD-0225-2024</v>
          </cell>
          <cell r="D280" t="str">
            <v>CO1.REQ.5619745</v>
          </cell>
        </row>
        <row r="281">
          <cell r="C281" t="str">
            <v>OPSP-FCS-0001-2024</v>
          </cell>
          <cell r="D281" t="str">
            <v>CO1.REQ.5612159</v>
          </cell>
        </row>
        <row r="282">
          <cell r="C282" t="str">
            <v>OAG-VAD-0085-2024</v>
          </cell>
          <cell r="D282" t="str">
            <v>CO1.REQ.5595051</v>
          </cell>
        </row>
        <row r="283">
          <cell r="C283" t="str">
            <v>OAG-VAD-0453-2024</v>
          </cell>
          <cell r="D283" t="str">
            <v>CO1.REQ.5783903</v>
          </cell>
        </row>
        <row r="284">
          <cell r="C284" t="str">
            <v>OPSP-VAD-0505-2024</v>
          </cell>
          <cell r="D284" t="str">
            <v>CO1.REQ.5806296</v>
          </cell>
        </row>
        <row r="285">
          <cell r="C285" t="str">
            <v>OPSP-VAD-0557-2024</v>
          </cell>
          <cell r="D285" t="str">
            <v>CO1.REQ.5802557</v>
          </cell>
        </row>
        <row r="286">
          <cell r="C286" t="str">
            <v>OPSP-VAD-0149-2024</v>
          </cell>
          <cell r="D286" t="str">
            <v>CO1.REQ.5599280</v>
          </cell>
        </row>
        <row r="287">
          <cell r="C287" t="str">
            <v>OPSP-FHU-0006-2024</v>
          </cell>
          <cell r="D287" t="str">
            <v>CO1.REQ.5713554</v>
          </cell>
        </row>
        <row r="288">
          <cell r="C288" t="str">
            <v>OPSP-VAD-0363-2024</v>
          </cell>
          <cell r="D288" t="str">
            <v>CO1.REQ.5739990</v>
          </cell>
        </row>
        <row r="289">
          <cell r="C289" t="str">
            <v>OPSP-FCE-0005-2024</v>
          </cell>
          <cell r="D289" t="str">
            <v>CO1.REQ.5640614</v>
          </cell>
        </row>
        <row r="290">
          <cell r="C290" t="str">
            <v>OPSP-VAD-0028-2024</v>
          </cell>
          <cell r="D290" t="str">
            <v>CO1.REQ.5572261</v>
          </cell>
        </row>
        <row r="291">
          <cell r="C291" t="str">
            <v>OPSP-VAD-0697-2024</v>
          </cell>
          <cell r="D291" t="str">
            <v>CO1.REQ.5956740</v>
          </cell>
        </row>
        <row r="292">
          <cell r="C292" t="str">
            <v>OPSP-CPF-0007-2024</v>
          </cell>
          <cell r="D292" t="str">
            <v>CO1.REQ.5607988</v>
          </cell>
        </row>
        <row r="293">
          <cell r="C293" t="str">
            <v>OPSP-VAD-0041-2024</v>
          </cell>
          <cell r="D293" t="str">
            <v>CO1.REQ.5574479</v>
          </cell>
        </row>
        <row r="294">
          <cell r="C294" t="str">
            <v>OPSP-VEX-0074-2024</v>
          </cell>
          <cell r="D294" t="str">
            <v>CO1.REQ.5946834</v>
          </cell>
        </row>
        <row r="295">
          <cell r="C295" t="str">
            <v>OAG-VEX-0009-2024</v>
          </cell>
          <cell r="D295" t="str">
            <v>CO1.REQ.5735779</v>
          </cell>
        </row>
        <row r="296">
          <cell r="C296" t="str">
            <v>OPS-DAD-0058-2024</v>
          </cell>
          <cell r="D296" t="str">
            <v>CO1.REQ.5947253</v>
          </cell>
        </row>
        <row r="297">
          <cell r="C297" t="str">
            <v>OAG-FEE-0003-2024</v>
          </cell>
          <cell r="D297" t="str">
            <v>CO1.REQ.5801664</v>
          </cell>
        </row>
        <row r="298">
          <cell r="C298" t="str">
            <v>OPSP-FEE-0008-2024</v>
          </cell>
          <cell r="D298" t="str">
            <v>CO1.REQ.5684854</v>
          </cell>
        </row>
        <row r="299">
          <cell r="C299" t="str">
            <v>OAG-VAD-0078-2024</v>
          </cell>
          <cell r="D299" t="str">
            <v>CO1.REQ.5593400</v>
          </cell>
        </row>
        <row r="300">
          <cell r="C300" t="str">
            <v>OPSP-VEX-0097-2024</v>
          </cell>
          <cell r="D300" t="str">
            <v>CO1.REQ.6023080</v>
          </cell>
        </row>
        <row r="301">
          <cell r="C301" t="str">
            <v>OPSP-VIN-0035-2024</v>
          </cell>
          <cell r="D301" t="str">
            <v>CO1.REQ.5592411</v>
          </cell>
        </row>
        <row r="302">
          <cell r="C302" t="str">
            <v>OPSP-VIN-0029-2024</v>
          </cell>
          <cell r="D302" t="str">
            <v>CO1.REQ.5587564</v>
          </cell>
        </row>
        <row r="303">
          <cell r="C303" t="str">
            <v>OPSP-VAD-0104-2024</v>
          </cell>
          <cell r="D303" t="str">
            <v>CO1.REQ.5593093</v>
          </cell>
        </row>
        <row r="304">
          <cell r="C304" t="str">
            <v>OPSP-VIN-0045-2024</v>
          </cell>
          <cell r="D304" t="str">
            <v>CO1.REQ.5601222</v>
          </cell>
        </row>
        <row r="305">
          <cell r="C305" t="str">
            <v>OPSP-VAD-0068-2024</v>
          </cell>
          <cell r="D305" t="str">
            <v>CO1.REQ.5593778</v>
          </cell>
        </row>
        <row r="306">
          <cell r="C306" t="str">
            <v>OAG-VAD-0239-2024</v>
          </cell>
          <cell r="D306" t="str">
            <v>CO1.REQ.5631496</v>
          </cell>
        </row>
        <row r="307">
          <cell r="C307" t="str">
            <v>OPSP-VAD-0205-2024</v>
          </cell>
          <cell r="D307" t="str">
            <v>CO1.REQ.5623612</v>
          </cell>
        </row>
        <row r="308">
          <cell r="C308" t="str">
            <v>OPSP-VIN-0049-2024</v>
          </cell>
          <cell r="D308" t="str">
            <v>CO1.REQ.5620111</v>
          </cell>
        </row>
        <row r="309">
          <cell r="C309" t="str">
            <v>OAG-VAD-0360-2024</v>
          </cell>
          <cell r="D309" t="str">
            <v>CO1.REQ.5739359</v>
          </cell>
        </row>
        <row r="310">
          <cell r="C310" t="str">
            <v>ODC-DAD-0011-2024</v>
          </cell>
          <cell r="D310" t="str">
            <v>CO1.REQ.5970815</v>
          </cell>
        </row>
        <row r="311">
          <cell r="C311" t="str">
            <v>OPSP-VAD-0301-2024</v>
          </cell>
          <cell r="D311" t="str">
            <v>CO1.REQ.5712207</v>
          </cell>
        </row>
        <row r="312">
          <cell r="C312" t="str">
            <v>OPSP-VAD-0716-2024</v>
          </cell>
          <cell r="D312" t="str">
            <v>CO1.REQ.5993104</v>
          </cell>
        </row>
        <row r="313">
          <cell r="C313" t="str">
            <v>OPSP-VAD-0137-2024</v>
          </cell>
          <cell r="D313" t="str">
            <v>CO1.REQ.5604040</v>
          </cell>
        </row>
        <row r="314">
          <cell r="C314" t="str">
            <v>OPSP-VAD-0415-2024</v>
          </cell>
          <cell r="D314" t="str">
            <v>CO1.REQ.5768554</v>
          </cell>
        </row>
        <row r="315">
          <cell r="C315" t="str">
            <v>OPSP-CREO-0037-2024</v>
          </cell>
          <cell r="D315" t="str">
            <v>CO1.REQ.5950631</v>
          </cell>
        </row>
        <row r="316">
          <cell r="C316" t="str">
            <v>OPS-DAD-0022-2024</v>
          </cell>
          <cell r="D316" t="str">
            <v>CO1.REQ.5822933</v>
          </cell>
        </row>
        <row r="317">
          <cell r="C317" t="str">
            <v>OPSP-FEE-0011-2024</v>
          </cell>
          <cell r="D317" t="str">
            <v>CO1.REQ.5797949</v>
          </cell>
        </row>
        <row r="318">
          <cell r="C318" t="str">
            <v>OPSP-VEX-0098-2024</v>
          </cell>
          <cell r="D318" t="str">
            <v>CO1.REQ.6024587</v>
          </cell>
        </row>
        <row r="319">
          <cell r="C319" t="str">
            <v>OPSP-VAD-0566-2024</v>
          </cell>
          <cell r="D319" t="str">
            <v>CO1.REQ.5805097</v>
          </cell>
        </row>
        <row r="320">
          <cell r="C320" t="str">
            <v>OPSP-VAD-0285-2024</v>
          </cell>
          <cell r="D320" t="str">
            <v>CO1.REQ.5712015</v>
          </cell>
        </row>
        <row r="321">
          <cell r="C321" t="str">
            <v>OPSP-VAD-0326-2024</v>
          </cell>
          <cell r="D321" t="str">
            <v>CO1.REQ.5729646</v>
          </cell>
        </row>
        <row r="322">
          <cell r="C322" t="str">
            <v>OAG-VAD-0455-2024</v>
          </cell>
          <cell r="D322" t="str">
            <v>CO1.REQ.5784485</v>
          </cell>
        </row>
        <row r="323">
          <cell r="C323" t="str">
            <v>OPSP-VAD-0596-2024</v>
          </cell>
          <cell r="D323" t="str">
            <v>CO1.REQ.5828413</v>
          </cell>
        </row>
        <row r="324">
          <cell r="C324" t="str">
            <v>OPSP-VAD-0346-2024</v>
          </cell>
          <cell r="D324" t="str">
            <v>CO1.REQ.5739468</v>
          </cell>
        </row>
        <row r="325">
          <cell r="C325" t="str">
            <v>OAG-CREO-0008-2024</v>
          </cell>
          <cell r="D325" t="str">
            <v>CO1.REQ.5599007</v>
          </cell>
        </row>
        <row r="326">
          <cell r="C326" t="str">
            <v>OPSP-VAD-0002-2024</v>
          </cell>
          <cell r="D326" t="str">
            <v>CO1.REQ.5571857</v>
          </cell>
        </row>
        <row r="327">
          <cell r="C327" t="str">
            <v>OPSP-VAD-0164-2024</v>
          </cell>
          <cell r="D327" t="str">
            <v>CO1.REQ.5611299</v>
          </cell>
        </row>
        <row r="328">
          <cell r="C328" t="str">
            <v>OAG-CREO-0021-2024</v>
          </cell>
          <cell r="D328" t="str">
            <v>CO1.REQ.5630945</v>
          </cell>
        </row>
        <row r="329">
          <cell r="C329" t="str">
            <v>OAG-VAD-0082-2024</v>
          </cell>
          <cell r="D329" t="str">
            <v>CO1.REQ.5594646</v>
          </cell>
        </row>
        <row r="330">
          <cell r="C330" t="str">
            <v>OAG-VAD-0150-2024</v>
          </cell>
          <cell r="D330" t="str">
            <v>CO1.REQ.5599484</v>
          </cell>
        </row>
        <row r="331">
          <cell r="C331" t="str">
            <v>OPSP-VAD-0284-2024</v>
          </cell>
          <cell r="D331" t="str">
            <v>CO1.REQ.5711553</v>
          </cell>
        </row>
        <row r="332">
          <cell r="C332" t="str">
            <v>OAG-VAD-0535-2024</v>
          </cell>
          <cell r="D332" t="str">
            <v>CO1.REQ.5795975</v>
          </cell>
        </row>
        <row r="333">
          <cell r="C333" t="str">
            <v>OAG-CREO-0033-2024</v>
          </cell>
          <cell r="D333" t="str">
            <v>CO1.REQ.5739409</v>
          </cell>
        </row>
        <row r="334">
          <cell r="C334" t="str">
            <v>OPSP-VAD-0211-2024</v>
          </cell>
          <cell r="D334" t="str">
            <v>CO1.REQ.5622604</v>
          </cell>
        </row>
        <row r="335">
          <cell r="C335" t="str">
            <v>OPSP-VIN-0051-2024</v>
          </cell>
          <cell r="D335" t="str">
            <v>CO1.REQ.5670233</v>
          </cell>
        </row>
        <row r="336">
          <cell r="C336" t="str">
            <v>OPSP-VAD-0061-2024</v>
          </cell>
          <cell r="D336" t="str">
            <v>CO1.REQ.5592778</v>
          </cell>
        </row>
        <row r="337">
          <cell r="C337" t="str">
            <v>OPSP-FEE-0003-2024</v>
          </cell>
          <cell r="D337" t="str">
            <v>CO1.REQ.5674539</v>
          </cell>
        </row>
        <row r="338">
          <cell r="C338" t="str">
            <v>OAG-VAD-0172-2024</v>
          </cell>
          <cell r="D338" t="str">
            <v>CO1.REQ.5609647</v>
          </cell>
        </row>
        <row r="339">
          <cell r="C339" t="str">
            <v>OAG-VAD-0435-2024</v>
          </cell>
          <cell r="D339" t="str">
            <v>CO1.REQ.5781343</v>
          </cell>
        </row>
        <row r="340">
          <cell r="C340" t="str">
            <v>OSM-DAD-0008-2024</v>
          </cell>
          <cell r="D340" t="str">
            <v>CO1.REQ.5950604</v>
          </cell>
        </row>
        <row r="341">
          <cell r="C341" t="str">
            <v>OAG-VAD-0338-2024</v>
          </cell>
          <cell r="D341" t="str">
            <v>CO1.REQ.5731017</v>
          </cell>
        </row>
        <row r="342">
          <cell r="C342" t="str">
            <v>OPSP-VEX-0072-2024</v>
          </cell>
          <cell r="D342" t="str">
            <v>CO1.REQ.5940345</v>
          </cell>
        </row>
        <row r="343">
          <cell r="C343" t="str">
            <v>OPSP-VAD-0389-2024</v>
          </cell>
          <cell r="D343" t="str">
            <v>CO1.REQ.5749897</v>
          </cell>
        </row>
        <row r="344">
          <cell r="C344" t="str">
            <v>OPSP-FEE-0001-2024</v>
          </cell>
          <cell r="D344" t="str">
            <v>CO1.REQ.5663482</v>
          </cell>
        </row>
        <row r="345">
          <cell r="C345" t="str">
            <v>OPSP-VIN-0084-2024</v>
          </cell>
          <cell r="D345" t="str">
            <v>CO1.REQ.5729656</v>
          </cell>
        </row>
        <row r="346">
          <cell r="C346" t="str">
            <v>OPS-VIN-0004-2024</v>
          </cell>
          <cell r="D346" t="str">
            <v>CO1.REQ.5828826</v>
          </cell>
        </row>
        <row r="347">
          <cell r="C347" t="str">
            <v>OAG-CREO-0038-2024</v>
          </cell>
          <cell r="D347" t="str">
            <v>CO1.REQ.5950985</v>
          </cell>
        </row>
        <row r="348">
          <cell r="C348" t="str">
            <v>OAG-VAD-0086-2024</v>
          </cell>
          <cell r="D348" t="str">
            <v>CO1.REQ.5595240</v>
          </cell>
        </row>
        <row r="349">
          <cell r="C349" t="str">
            <v>OAG-VAD-0283-2024</v>
          </cell>
          <cell r="D349" t="str">
            <v>CO1.REQ.5710694</v>
          </cell>
        </row>
        <row r="350">
          <cell r="C350" t="str">
            <v>OPSP-VAD-0165-2024</v>
          </cell>
          <cell r="D350" t="str">
            <v>CO1.REQ.5611368</v>
          </cell>
        </row>
        <row r="351">
          <cell r="C351" t="str">
            <v>OPSP-VAD-0590-2024</v>
          </cell>
          <cell r="D351" t="str">
            <v>CO1.REQ.5806762</v>
          </cell>
        </row>
        <row r="352">
          <cell r="C352" t="str">
            <v>OPSP-VAD-0398-2024</v>
          </cell>
          <cell r="D352" t="str">
            <v>CO1.REQ.5769165</v>
          </cell>
        </row>
        <row r="353">
          <cell r="C353" t="str">
            <v>OAG-VAD-0315-2024</v>
          </cell>
          <cell r="D353" t="str">
            <v>CO1.REQ.5718062</v>
          </cell>
        </row>
        <row r="354">
          <cell r="C354" t="str">
            <v>OAG-VAD-0417-2024</v>
          </cell>
          <cell r="D354" t="str">
            <v>CO1.REQ.5768979</v>
          </cell>
        </row>
        <row r="355">
          <cell r="C355" t="str">
            <v>OPSP-VIN-0053-2024</v>
          </cell>
          <cell r="D355" t="str">
            <v>CO1.REQ.5670549</v>
          </cell>
        </row>
        <row r="356">
          <cell r="C356" t="str">
            <v>OPSP-VIN-0076-2024</v>
          </cell>
          <cell r="D356" t="str">
            <v>CO1.REQ.5686017</v>
          </cell>
        </row>
        <row r="357">
          <cell r="C357" t="str">
            <v>OAG-VAD-0313-2024</v>
          </cell>
          <cell r="D357" t="str">
            <v>CO1.REQ.5717724</v>
          </cell>
        </row>
        <row r="358">
          <cell r="C358" t="str">
            <v>OAG-VAD-0216-2024</v>
          </cell>
          <cell r="D358" t="str">
            <v>CO1.REQ.5619586</v>
          </cell>
        </row>
        <row r="359">
          <cell r="C359" t="str">
            <v>OPSP-VAD-0312-2024</v>
          </cell>
          <cell r="D359" t="str">
            <v>CO1.REQ.5717278</v>
          </cell>
        </row>
        <row r="360">
          <cell r="C360" t="str">
            <v>OPSP-VIN-0043-2024</v>
          </cell>
          <cell r="D360" t="str">
            <v>CO1.REQ.5602437</v>
          </cell>
        </row>
        <row r="361">
          <cell r="C361" t="str">
            <v>OPSP-VAD-0718-2024</v>
          </cell>
          <cell r="D361" t="str">
            <v>CO1.REQ.5992439</v>
          </cell>
        </row>
        <row r="362">
          <cell r="C362" t="str">
            <v>OPSP-VEX-0041-2024</v>
          </cell>
          <cell r="D362" t="str">
            <v>CO1.REQ.5862928</v>
          </cell>
        </row>
        <row r="363">
          <cell r="C363" t="str">
            <v>OPSP-VIN-0122-2024</v>
          </cell>
          <cell r="D363" t="str">
            <v>CO1.REQ.5950369</v>
          </cell>
        </row>
        <row r="364">
          <cell r="C364" t="str">
            <v>ODC-VIN-0004-2024</v>
          </cell>
          <cell r="D364" t="str">
            <v>CO1.REQ.5989332</v>
          </cell>
        </row>
        <row r="365">
          <cell r="C365" t="str">
            <v>OPSP-VAD-0015-2024</v>
          </cell>
          <cell r="D365" t="str">
            <v>CO1.REQ.5572294</v>
          </cell>
        </row>
        <row r="366">
          <cell r="C366" t="str">
            <v>OAG-VAD-0472-2024</v>
          </cell>
          <cell r="D366" t="str">
            <v>CO1.REQ.5785585</v>
          </cell>
        </row>
        <row r="367">
          <cell r="C367" t="str">
            <v>OAG-VAD-0084-2024</v>
          </cell>
          <cell r="D367" t="str">
            <v>CO1.REQ.5595024</v>
          </cell>
        </row>
        <row r="368">
          <cell r="C368" t="str">
            <v>OPSP-VAD-0018-2024</v>
          </cell>
          <cell r="D368" t="str">
            <v>CO1.REQ.5571825</v>
          </cell>
        </row>
        <row r="369">
          <cell r="C369" t="str">
            <v>OPS-DAD-0015-2024</v>
          </cell>
          <cell r="D369" t="str">
            <v>CO1.REQ.5786391</v>
          </cell>
        </row>
        <row r="370">
          <cell r="C370" t="str">
            <v>OPSP-VAD-0465-2024</v>
          </cell>
          <cell r="D370" t="str">
            <v>CO1.REQ.5785513</v>
          </cell>
        </row>
        <row r="371">
          <cell r="C371" t="str">
            <v>OPSP-FHU-0001-2024</v>
          </cell>
          <cell r="D371" t="str">
            <v>CO1.REQ.5642539</v>
          </cell>
        </row>
        <row r="372">
          <cell r="C372" t="str">
            <v>OPSP-VAD-0108-2024</v>
          </cell>
          <cell r="D372" t="str">
            <v>CO1.REQ.5593621</v>
          </cell>
        </row>
        <row r="373">
          <cell r="C373" t="str">
            <v>OPSP-VAD-0711-2024</v>
          </cell>
          <cell r="D373" t="str">
            <v>CO1.REQ.5993326</v>
          </cell>
        </row>
        <row r="374">
          <cell r="C374" t="str">
            <v>OPSP-VIN-0077-2024</v>
          </cell>
          <cell r="D374" t="str">
            <v>CO1.REQ.5700456</v>
          </cell>
        </row>
        <row r="375">
          <cell r="C375" t="str">
            <v>OAG-VAD-0231-2024</v>
          </cell>
          <cell r="D375" t="str">
            <v>CO1.REQ.5622606</v>
          </cell>
        </row>
        <row r="376">
          <cell r="C376" t="str">
            <v>OPSP-VAD-0527-2024</v>
          </cell>
          <cell r="D376" t="str">
            <v>CO1.REQ.5815711</v>
          </cell>
        </row>
        <row r="377">
          <cell r="C377" t="str">
            <v>OPSP-VAD-0193-2024</v>
          </cell>
          <cell r="D377" t="str">
            <v>CO1.REQ.5620665</v>
          </cell>
        </row>
        <row r="378">
          <cell r="C378" t="str">
            <v>OPSP-VIN-0101-2024</v>
          </cell>
          <cell r="D378" t="str">
            <v>CO1.REQ.5812108</v>
          </cell>
        </row>
        <row r="379">
          <cell r="C379" t="str">
            <v>OAG-VIN-0002-2024</v>
          </cell>
          <cell r="D379" t="str">
            <v>CO1.REQ.5777365</v>
          </cell>
        </row>
        <row r="380">
          <cell r="C380" t="str">
            <v>OPSP-VEX-0095-2024</v>
          </cell>
          <cell r="D380" t="str">
            <v>CO1.REQ.6022289</v>
          </cell>
        </row>
        <row r="381">
          <cell r="C381" t="str">
            <v>OAG-VAD-0618-2024</v>
          </cell>
          <cell r="D381" t="str">
            <v>CO1.REQ.5831901</v>
          </cell>
        </row>
        <row r="382">
          <cell r="C382" t="str">
            <v>OPSP-VIN-0109-2024</v>
          </cell>
          <cell r="D382" t="str">
            <v>CO1.REQ.5876001</v>
          </cell>
        </row>
        <row r="383">
          <cell r="C383" t="str">
            <v>OPSP-VIN-0091-2024</v>
          </cell>
          <cell r="D383" t="str">
            <v>CO1.REQ.5767713</v>
          </cell>
        </row>
        <row r="384">
          <cell r="C384" t="str">
            <v>OPS-DAD-0005-2024</v>
          </cell>
          <cell r="D384" t="str">
            <v>CO1.REQ.5697828</v>
          </cell>
        </row>
        <row r="385">
          <cell r="C385" t="str">
            <v>OPSP-VAD-0209-2024</v>
          </cell>
          <cell r="D385" t="str">
            <v>CO1.REQ.5621797</v>
          </cell>
        </row>
        <row r="386">
          <cell r="C386" t="str">
            <v>OPSP-VAD-0509-2024</v>
          </cell>
          <cell r="D386" t="str">
            <v>CO1.REQ.5807621</v>
          </cell>
        </row>
        <row r="387">
          <cell r="C387" t="str">
            <v>OPSP-CREO-0005-2024</v>
          </cell>
          <cell r="D387" t="str">
            <v>CO1.REQ.5593638</v>
          </cell>
        </row>
        <row r="388">
          <cell r="C388" t="str">
            <v>OPSP-VAD-0302-2024</v>
          </cell>
          <cell r="D388" t="str">
            <v>CO1.REQ.5712632</v>
          </cell>
        </row>
        <row r="389">
          <cell r="C389" t="str">
            <v>OAG-VAD-0345-2024</v>
          </cell>
          <cell r="D389" t="str">
            <v>CO1.REQ.5739198</v>
          </cell>
        </row>
        <row r="390">
          <cell r="C390" t="str">
            <v>OPSP-VAD-0484-2024</v>
          </cell>
          <cell r="D390" t="str">
            <v>CO1.REQ.5786663</v>
          </cell>
        </row>
        <row r="391">
          <cell r="C391" t="str">
            <v>OPSP-VAD-0330-2024</v>
          </cell>
          <cell r="D391" t="str">
            <v>CO1.REQ.5731615</v>
          </cell>
        </row>
        <row r="392">
          <cell r="C392" t="str">
            <v>OPSP-VAD-0030-2024</v>
          </cell>
          <cell r="D392" t="str">
            <v>CO1.REQ.5572374</v>
          </cell>
        </row>
        <row r="393">
          <cell r="C393" t="str">
            <v>OPSP-VEX-0078-2024</v>
          </cell>
          <cell r="D393" t="str">
            <v>CO1.REQ.5948023</v>
          </cell>
        </row>
        <row r="394">
          <cell r="C394" t="str">
            <v>OPSP-CPF-0005-2024</v>
          </cell>
          <cell r="D394" t="str">
            <v>CO1.REQ.5605680</v>
          </cell>
        </row>
        <row r="395">
          <cell r="C395" t="str">
            <v>OPSP-FCE-0001-2024</v>
          </cell>
          <cell r="D395" t="str">
            <v>CO1.REQ.5610831</v>
          </cell>
        </row>
        <row r="396">
          <cell r="C396" t="str">
            <v>OPSP-VAD-0218-2024</v>
          </cell>
          <cell r="D396" t="str">
            <v>CO1.REQ.5619921</v>
          </cell>
        </row>
        <row r="397">
          <cell r="C397" t="str">
            <v>OPSP-VAD-0694-2024</v>
          </cell>
          <cell r="D397" t="str">
            <v>CO1.REQ.5958788</v>
          </cell>
        </row>
        <row r="398">
          <cell r="C398" t="str">
            <v>OPSP-VAD-0393-2024</v>
          </cell>
          <cell r="D398" t="str">
            <v>CO1.REQ.5768175</v>
          </cell>
        </row>
        <row r="399">
          <cell r="C399" t="str">
            <v>OPS-FEE-0001-2024</v>
          </cell>
          <cell r="D399" t="str">
            <v>CO1.REQ.5851753</v>
          </cell>
        </row>
        <row r="400">
          <cell r="C400" t="str">
            <v>OPSP-VAD-0056-2024</v>
          </cell>
          <cell r="D400" t="str">
            <v>CO1.REQ.5594117</v>
          </cell>
        </row>
        <row r="401">
          <cell r="C401" t="str">
            <v>OAG-VAD-0586-2024</v>
          </cell>
          <cell r="D401" t="str">
            <v>CO1.REQ.5806151</v>
          </cell>
        </row>
        <row r="402">
          <cell r="C402" t="str">
            <v>OPS-DAD-0003-2024</v>
          </cell>
          <cell r="D402" t="str">
            <v>CO1.REQ.5665207</v>
          </cell>
        </row>
        <row r="403">
          <cell r="C403" t="str">
            <v>ODC-DAD-0008-2024</v>
          </cell>
          <cell r="D403" t="str">
            <v>CO1.REQ.5926529</v>
          </cell>
        </row>
        <row r="404">
          <cell r="C404" t="str">
            <v>OPSP-VIN-0052-2024</v>
          </cell>
          <cell r="D404" t="str">
            <v>CO1.REQ.5670268</v>
          </cell>
        </row>
        <row r="405">
          <cell r="C405" t="str">
            <v>OPSP-VIN-0129-2024</v>
          </cell>
          <cell r="D405" t="str">
            <v>CO1.REQ.6000217</v>
          </cell>
        </row>
        <row r="406">
          <cell r="C406" t="str">
            <v>OAG-VAD-0267-2024</v>
          </cell>
          <cell r="D406" t="str">
            <v>CO1.REQ.5647055</v>
          </cell>
        </row>
        <row r="407">
          <cell r="C407" t="str">
            <v>OPSP-VAD-0215-2024</v>
          </cell>
          <cell r="D407" t="str">
            <v>CO1.REQ.5623450</v>
          </cell>
        </row>
        <row r="408">
          <cell r="C408" t="str">
            <v>OPSP-VIN-0104-2024</v>
          </cell>
          <cell r="D408" t="str">
            <v>CO1.REQ.5865861</v>
          </cell>
        </row>
        <row r="409">
          <cell r="C409" t="str">
            <v>OAG-VAD-0643-2024</v>
          </cell>
          <cell r="D409" t="str">
            <v>CO1.REQ.5827864</v>
          </cell>
        </row>
        <row r="410">
          <cell r="C410" t="str">
            <v>OAG-VAD-0614-2024</v>
          </cell>
          <cell r="D410" t="str">
            <v>CO1.REQ.5830602</v>
          </cell>
        </row>
        <row r="411">
          <cell r="C411" t="str">
            <v>OAG-VAD-0493-2024</v>
          </cell>
          <cell r="D411" t="str">
            <v>CO1.REQ.5807945</v>
          </cell>
        </row>
        <row r="412">
          <cell r="C412" t="str">
            <v>OAG-VAD-0249-2024</v>
          </cell>
          <cell r="D412" t="str">
            <v>CO1.REQ.5629847</v>
          </cell>
        </row>
        <row r="413">
          <cell r="C413" t="str">
            <v>OPSP-VEX-0020-2024</v>
          </cell>
          <cell r="D413" t="str">
            <v>CO1.REQ.5763956</v>
          </cell>
        </row>
        <row r="414">
          <cell r="C414" t="str">
            <v>OPSP-VEX-0100-2024</v>
          </cell>
          <cell r="D414" t="str">
            <v>CO1.REQ.6024962</v>
          </cell>
        </row>
        <row r="415">
          <cell r="C415" t="str">
            <v>CCO-VAD-0003-2024</v>
          </cell>
          <cell r="D415" t="str">
            <v>CO1.REQ.5646648</v>
          </cell>
        </row>
        <row r="416">
          <cell r="C416" t="str">
            <v>OPSP-VAD-0386-2024</v>
          </cell>
          <cell r="D416" t="str">
            <v>CO1.REQ.5746951</v>
          </cell>
        </row>
        <row r="417">
          <cell r="C417" t="str">
            <v>OPSP-VAD-0344-2024</v>
          </cell>
          <cell r="D417" t="str">
            <v>CO1.REQ.5739158</v>
          </cell>
        </row>
        <row r="418">
          <cell r="C418" t="str">
            <v>OPSP-VAD-0255-2024</v>
          </cell>
          <cell r="D418" t="str">
            <v>CO1.REQ.5646300</v>
          </cell>
        </row>
        <row r="419">
          <cell r="C419" t="str">
            <v>OPSP-VAD-0005-2024</v>
          </cell>
          <cell r="D419" t="str">
            <v>CO1.REQ.5572056</v>
          </cell>
        </row>
        <row r="420">
          <cell r="C420" t="str">
            <v>OPS-VEX-0060-2024</v>
          </cell>
          <cell r="D420" t="str">
            <v>CO1.REQ.5910560</v>
          </cell>
        </row>
        <row r="421">
          <cell r="C421" t="str">
            <v>OPSP-VAD-0295-2024</v>
          </cell>
          <cell r="D421" t="str">
            <v>CO1.REQ.5713506</v>
          </cell>
        </row>
        <row r="422">
          <cell r="C422" t="str">
            <v>OPSP-VAD-0490-2024</v>
          </cell>
          <cell r="D422" t="str">
            <v>CO1.REQ.5807273</v>
          </cell>
        </row>
        <row r="423">
          <cell r="C423" t="str">
            <v>OSM-CPF-0001-2024</v>
          </cell>
          <cell r="D423" t="str">
            <v>CO1.REQ.5968032</v>
          </cell>
        </row>
        <row r="424">
          <cell r="C424" t="str">
            <v>OAG-CREO-0029-2024</v>
          </cell>
          <cell r="D424" t="str">
            <v>CO1.REQ.5702934</v>
          </cell>
        </row>
        <row r="425">
          <cell r="C425" t="str">
            <v>OPSP-VEX-0089-2024</v>
          </cell>
          <cell r="D425" t="str">
            <v>CO1.REQ.5992328</v>
          </cell>
        </row>
        <row r="426">
          <cell r="C426" t="str">
            <v>OPSP-VAD-0243-2024</v>
          </cell>
          <cell r="D426" t="str">
            <v>CO1.REQ.5631310</v>
          </cell>
        </row>
        <row r="427">
          <cell r="C427" t="str">
            <v>OPSP-FIN-0006-2024</v>
          </cell>
          <cell r="D427" t="str">
            <v>CO1.REQ.5704190</v>
          </cell>
        </row>
        <row r="428">
          <cell r="C428" t="str">
            <v>OPSP-VIN-0020-2024</v>
          </cell>
          <cell r="D428" t="str">
            <v>CO1.REQ.5588209</v>
          </cell>
        </row>
        <row r="429">
          <cell r="C429" t="str">
            <v>OPSP-FCS-0006-2024</v>
          </cell>
          <cell r="D429" t="str">
            <v>CO1.REQ.5992613</v>
          </cell>
        </row>
        <row r="430">
          <cell r="C430" t="str">
            <v>OPSP-VAD-0273-2024</v>
          </cell>
          <cell r="D430" t="str">
            <v>CO1.REQ.5656089</v>
          </cell>
        </row>
        <row r="431">
          <cell r="C431" t="str">
            <v>OPSP-VAD-0469-2024</v>
          </cell>
          <cell r="D431" t="str">
            <v>CO1.REQ.5786498</v>
          </cell>
        </row>
        <row r="432">
          <cell r="C432" t="str">
            <v>OAG-VAD-0515-2024</v>
          </cell>
          <cell r="D432" t="str">
            <v>CO1.REQ.5804052</v>
          </cell>
        </row>
        <row r="433">
          <cell r="C433" t="str">
            <v>OAG-VAD-0400-2024</v>
          </cell>
          <cell r="D433" t="str">
            <v>CO1.REQ.5769495</v>
          </cell>
        </row>
        <row r="434">
          <cell r="C434" t="str">
            <v>OPSP-VIN-0125-2024</v>
          </cell>
          <cell r="D434" t="str">
            <v>CO1.REQ.5966498</v>
          </cell>
        </row>
        <row r="435">
          <cell r="C435" t="str">
            <v>OAG-VAD-0126-2024</v>
          </cell>
          <cell r="D435" t="str">
            <v>CO1.REQ.5602859</v>
          </cell>
        </row>
        <row r="436">
          <cell r="C436" t="str">
            <v>OPSP-VIN-0090-2024</v>
          </cell>
          <cell r="D436" t="str">
            <v>CO1.REQ.5765844</v>
          </cell>
        </row>
        <row r="437">
          <cell r="C437" t="str">
            <v>OPSP-VEX-0008-2024</v>
          </cell>
          <cell r="D437" t="str">
            <v>CO1.REQ.5763478</v>
          </cell>
        </row>
        <row r="438">
          <cell r="C438" t="str">
            <v>OPSP-VIN-0093-2024</v>
          </cell>
          <cell r="D438" t="str">
            <v>CO1.REQ.5772106</v>
          </cell>
        </row>
        <row r="439">
          <cell r="C439" t="str">
            <v>OPSP-FCE-0011-2024</v>
          </cell>
          <cell r="D439" t="str">
            <v>CO1.REQ.5649649</v>
          </cell>
        </row>
        <row r="440">
          <cell r="C440" t="str">
            <v>OPSP-VAD-0623-2024</v>
          </cell>
          <cell r="D440" t="str">
            <v>CO1.REQ.5811878</v>
          </cell>
        </row>
        <row r="441">
          <cell r="C441" t="str">
            <v>OAG-VAD-0396-2024</v>
          </cell>
          <cell r="D441" t="str">
            <v>CO1.REQ.5769050</v>
          </cell>
        </row>
        <row r="442">
          <cell r="C442" t="str">
            <v>OAG-VAD-0237-2024</v>
          </cell>
          <cell r="D442" t="str">
            <v>CO1.REQ.5631329</v>
          </cell>
        </row>
        <row r="443">
          <cell r="C443" t="str">
            <v>OPSP-VAD-0196-2024</v>
          </cell>
          <cell r="D443" t="str">
            <v>CO1.REQ.5620286</v>
          </cell>
        </row>
        <row r="444">
          <cell r="C444" t="str">
            <v>OPSP-VAD-0356-2024</v>
          </cell>
          <cell r="D444" t="str">
            <v>CO1.REQ.5739791</v>
          </cell>
        </row>
        <row r="445">
          <cell r="C445" t="str">
            <v>OPSP-FEE-0002-2024</v>
          </cell>
          <cell r="D445" t="str">
            <v>CO1.REQ.5673866</v>
          </cell>
        </row>
        <row r="446">
          <cell r="C446" t="str">
            <v>OPSP-VAD-0270-2024</v>
          </cell>
          <cell r="D446" t="str">
            <v>CO1.REQ.5655086</v>
          </cell>
        </row>
        <row r="447">
          <cell r="C447" t="str">
            <v>OPSP-VIN-0108-2024</v>
          </cell>
          <cell r="D447" t="str">
            <v>CO1.REQ.5875502</v>
          </cell>
        </row>
        <row r="448">
          <cell r="C448" t="str">
            <v>OAG-VAD-0607-2024</v>
          </cell>
          <cell r="D448" t="str">
            <v>CO1.REQ.5829069</v>
          </cell>
        </row>
        <row r="449">
          <cell r="C449" t="str">
            <v>OPSP-VAD-0554-2024</v>
          </cell>
          <cell r="D449" t="str">
            <v>CO1.REQ.5801979</v>
          </cell>
        </row>
        <row r="450">
          <cell r="C450" t="str">
            <v>ODA-VIN-0001-2024</v>
          </cell>
          <cell r="D450" t="str">
            <v>CO1.REQ.5814018</v>
          </cell>
        </row>
        <row r="451">
          <cell r="C451" t="str">
            <v>OPSP-VAD-0528-2024</v>
          </cell>
          <cell r="D451" t="str">
            <v>CO1.REQ.5816842</v>
          </cell>
        </row>
        <row r="452">
          <cell r="C452" t="str">
            <v>OAG-VEX-0018-2024</v>
          </cell>
          <cell r="D452" t="str">
            <v>CO1.REQ.5762935</v>
          </cell>
        </row>
        <row r="453">
          <cell r="C453" t="str">
            <v>OPSP-FEE-0010-2024</v>
          </cell>
          <cell r="D453" t="str">
            <v>CO1.REQ.5712068</v>
          </cell>
        </row>
        <row r="454">
          <cell r="C454" t="str">
            <v>OPSP-VAD-0251-2024</v>
          </cell>
          <cell r="D454" t="str">
            <v>CO1.REQ.5629891</v>
          </cell>
        </row>
        <row r="455">
          <cell r="C455" t="str">
            <v>OPSP-VAD-0229-2024</v>
          </cell>
          <cell r="D455" t="str">
            <v>CO1.REQ.5621201</v>
          </cell>
        </row>
        <row r="456">
          <cell r="C456" t="str">
            <v>OPSP-CPF-0001-2024</v>
          </cell>
          <cell r="D456" t="str">
            <v>CO1.REQ.5605705</v>
          </cell>
        </row>
        <row r="457">
          <cell r="C457" t="str">
            <v>OPSP-CREO-0023-2024</v>
          </cell>
          <cell r="D457" t="str">
            <v>CO1.REQ.5700406</v>
          </cell>
        </row>
        <row r="458">
          <cell r="C458" t="str">
            <v>OPSP-VEX-0001-2024</v>
          </cell>
          <cell r="D458" t="str">
            <v>CO1.REQ.5717053</v>
          </cell>
        </row>
        <row r="459">
          <cell r="C459" t="str">
            <v>OPSP-VAD-0328-2024</v>
          </cell>
          <cell r="D459" t="str">
            <v>CO1.REQ.5730671</v>
          </cell>
        </row>
        <row r="460">
          <cell r="C460" t="str">
            <v>OPSP-VIN-0097-2024</v>
          </cell>
          <cell r="D460" t="str">
            <v>CO1.REQ.5781212</v>
          </cell>
        </row>
        <row r="461">
          <cell r="C461" t="str">
            <v>OPSP-VEX-0063-2024</v>
          </cell>
          <cell r="D461" t="str">
            <v>CO1.REQ.5914069</v>
          </cell>
        </row>
        <row r="462">
          <cell r="C462" t="str">
            <v>OPSP-VAD-0555-2024</v>
          </cell>
          <cell r="D462" t="str">
            <v>CO1.REQ.5801995</v>
          </cell>
        </row>
        <row r="463">
          <cell r="C463" t="str">
            <v>OAG-CREO-0018-2024</v>
          </cell>
          <cell r="D463" t="str">
            <v>CO1.REQ.5617691</v>
          </cell>
        </row>
        <row r="464">
          <cell r="C464" t="str">
            <v>OPSP-VAD-0278-2024</v>
          </cell>
          <cell r="D464" t="str">
            <v>CO1.REQ.5656109</v>
          </cell>
        </row>
        <row r="465">
          <cell r="C465" t="str">
            <v>OPSP-VEX-2170-2023</v>
          </cell>
          <cell r="D465" t="str">
            <v>CO1.REQ.5500314</v>
          </cell>
        </row>
        <row r="466">
          <cell r="C466" t="str">
            <v>OPSP-VAD-0705-2024</v>
          </cell>
          <cell r="D466" t="str">
            <v>CO1.REQ.5993551</v>
          </cell>
        </row>
        <row r="467">
          <cell r="C467" t="str">
            <v>OAG-VAD-0477-2024</v>
          </cell>
          <cell r="D467" t="str">
            <v>CO1.REQ.5785024</v>
          </cell>
        </row>
        <row r="468">
          <cell r="C468" t="str">
            <v>OAG-CREO-0020-2024</v>
          </cell>
          <cell r="D468" t="str">
            <v>CO1.REQ.5630805</v>
          </cell>
        </row>
        <row r="469">
          <cell r="C469" t="str">
            <v>OPSP-VAD-0155-2024</v>
          </cell>
          <cell r="D469" t="str">
            <v>CO1.REQ.5612332</v>
          </cell>
        </row>
        <row r="470">
          <cell r="C470" t="str">
            <v>OPSP-VAD-0303-2024</v>
          </cell>
          <cell r="D470" t="str">
            <v>CO1.REQ.5712488</v>
          </cell>
        </row>
        <row r="471">
          <cell r="C471" t="str">
            <v>OPSP-VIN-0123-2024</v>
          </cell>
          <cell r="D471" t="str">
            <v>CO1.REQ.5950148</v>
          </cell>
        </row>
        <row r="472">
          <cell r="C472" t="str">
            <v>OPSP-VAD-0551-2024</v>
          </cell>
          <cell r="D472" t="str">
            <v>CO1.REQ.5801735</v>
          </cell>
        </row>
        <row r="473">
          <cell r="C473" t="str">
            <v>OPSP-VAD-0388-2024</v>
          </cell>
          <cell r="D473" t="str">
            <v>CO1.REQ.5749808</v>
          </cell>
        </row>
        <row r="474">
          <cell r="C474" t="str">
            <v>OPSP-VAD-0423-2024</v>
          </cell>
          <cell r="D474" t="str">
            <v>CO1.REQ.5768690</v>
          </cell>
        </row>
        <row r="475">
          <cell r="C475" t="str">
            <v>OPS-DAD-0065-2024</v>
          </cell>
          <cell r="D475" t="str">
            <v>CO1.REQ.5984531</v>
          </cell>
        </row>
        <row r="476">
          <cell r="C476" t="str">
            <v>OAG-VAD-0546-2024</v>
          </cell>
          <cell r="D476" t="str">
            <v>CO1.REQ.5799086</v>
          </cell>
        </row>
        <row r="477">
          <cell r="C477" t="str">
            <v>OPSP-CPF-0002-2024</v>
          </cell>
          <cell r="D477" t="str">
            <v>CO1.REQ.5605734</v>
          </cell>
        </row>
        <row r="478">
          <cell r="C478" t="str">
            <v>OPSP-VAD-0188-2024</v>
          </cell>
          <cell r="D478" t="str">
            <v>CO1.REQ.5614644</v>
          </cell>
        </row>
        <row r="479">
          <cell r="C479" t="str">
            <v>OPS-VIN-0007-2024</v>
          </cell>
          <cell r="D479" t="str">
            <v>CO1.REQ.5968983</v>
          </cell>
        </row>
        <row r="480">
          <cell r="C480" t="str">
            <v>OPSP-FCE-0007-2024</v>
          </cell>
          <cell r="D480" t="str">
            <v>CO1.REQ.5641204</v>
          </cell>
        </row>
        <row r="481">
          <cell r="C481" t="str">
            <v>OSM-DAD-0005-2024</v>
          </cell>
          <cell r="D481" t="str">
            <v>CO1.REQ.5923650</v>
          </cell>
        </row>
        <row r="482">
          <cell r="C482" t="str">
            <v>OPSP-CPF-0022-2024</v>
          </cell>
          <cell r="D482" t="str">
            <v>CO1.REQ.5688115</v>
          </cell>
        </row>
        <row r="483">
          <cell r="C483" t="str">
            <v>OAG-VAD-0617-2024</v>
          </cell>
          <cell r="D483" t="str">
            <v>CO1.REQ.5831259</v>
          </cell>
        </row>
        <row r="484">
          <cell r="C484" t="str">
            <v>OAG-VAD-0101-2024</v>
          </cell>
          <cell r="D484" t="str">
            <v>CO1.REQ.5592734</v>
          </cell>
        </row>
        <row r="485">
          <cell r="C485" t="str">
            <v>ODC-DAD-0001-2024</v>
          </cell>
          <cell r="D485" t="str">
            <v>CO1.REQ.5726484</v>
          </cell>
        </row>
        <row r="486">
          <cell r="C486" t="str">
            <v>OPSP-VAD-0236-2024</v>
          </cell>
          <cell r="D486" t="str">
            <v>CO1.REQ.5631067</v>
          </cell>
        </row>
        <row r="487">
          <cell r="C487" t="str">
            <v>OPSP-FHU-0010-2024</v>
          </cell>
          <cell r="D487" t="str">
            <v>CO1.REQ.5954090</v>
          </cell>
        </row>
        <row r="488">
          <cell r="C488" t="str">
            <v>CPS-VAD-0010-2024</v>
          </cell>
          <cell r="D488" t="str">
            <v>CO1.REQ.5997036</v>
          </cell>
        </row>
        <row r="489">
          <cell r="C489" t="str">
            <v>OPSP-VIN-0042-2024</v>
          </cell>
          <cell r="D489" t="str">
            <v>CO1.REQ.5602240</v>
          </cell>
        </row>
        <row r="490">
          <cell r="C490" t="str">
            <v>OPSP-VAD-0685-2024</v>
          </cell>
          <cell r="D490" t="str">
            <v>CO1.REQ.5936361</v>
          </cell>
        </row>
        <row r="491">
          <cell r="C491" t="str">
            <v>OPSP-VAD-0115-2024</v>
          </cell>
          <cell r="D491" t="str">
            <v>CO1.REQ.5602478</v>
          </cell>
        </row>
        <row r="492">
          <cell r="C492" t="str">
            <v>OPSP-VAD-0720-2024</v>
          </cell>
          <cell r="D492" t="str">
            <v>CO1.REQ.6009493</v>
          </cell>
        </row>
        <row r="493">
          <cell r="C493" t="str">
            <v>OPS-DAD-0021-2024</v>
          </cell>
          <cell r="D493" t="str">
            <v>CO1.REQ.5822547</v>
          </cell>
        </row>
        <row r="494">
          <cell r="C494" t="str">
            <v>OPSP-VIN-0073-2024</v>
          </cell>
          <cell r="D494" t="str">
            <v>CO1.REQ.5684756</v>
          </cell>
        </row>
        <row r="495">
          <cell r="C495" t="str">
            <v>VAD-029-2024</v>
          </cell>
          <cell r="D495" t="str">
            <v>CO1.REQ.5829266</v>
          </cell>
        </row>
        <row r="496">
          <cell r="C496" t="str">
            <v>OAG-VAD-0454-2024</v>
          </cell>
          <cell r="D496" t="str">
            <v>CO1.REQ.5784171</v>
          </cell>
        </row>
        <row r="497">
          <cell r="C497" t="str">
            <v>OPS-DAD-0029-2024</v>
          </cell>
          <cell r="D497" t="str">
            <v>CO1.REQ.5865324</v>
          </cell>
        </row>
        <row r="498">
          <cell r="C498" t="str">
            <v>OPSP-FIN-0005-2024</v>
          </cell>
          <cell r="D498" t="str">
            <v>CO1.REQ.5704183</v>
          </cell>
        </row>
        <row r="499">
          <cell r="C499" t="str">
            <v>OPSP-VAD-0050-2024</v>
          </cell>
          <cell r="D499" t="str">
            <v>CO1.REQ.5592193</v>
          </cell>
        </row>
        <row r="500">
          <cell r="C500" t="str">
            <v>OPSP-VAD-0269-2024</v>
          </cell>
          <cell r="D500" t="str">
            <v>CO1.REQ.5654388</v>
          </cell>
        </row>
        <row r="501">
          <cell r="C501" t="str">
            <v>OAG-VAD-0494-2024</v>
          </cell>
          <cell r="D501" t="str">
            <v>CO1.REQ.5807980</v>
          </cell>
        </row>
        <row r="502">
          <cell r="C502" t="str">
            <v>OAG-VAD-0437-2024</v>
          </cell>
          <cell r="D502" t="str">
            <v>CO1.REQ.5781727</v>
          </cell>
        </row>
        <row r="503">
          <cell r="C503" t="str">
            <v>OAG-VAD-0293-2024</v>
          </cell>
          <cell r="D503" t="str">
            <v>CO1.REQ.5712138</v>
          </cell>
        </row>
        <row r="504">
          <cell r="C504" t="str">
            <v>OAG-VAD-0600-2024</v>
          </cell>
          <cell r="D504" t="str">
            <v>CO1.REQ.5828690</v>
          </cell>
        </row>
        <row r="505">
          <cell r="C505" t="str">
            <v>OPSP-VAD-0023-2024</v>
          </cell>
          <cell r="D505" t="str">
            <v>CO1.REQ.5571977</v>
          </cell>
        </row>
        <row r="506">
          <cell r="C506" t="str">
            <v>OPS-DAD-0025-2024</v>
          </cell>
          <cell r="D506" t="str">
            <v>CO1.REQ.5846604</v>
          </cell>
        </row>
        <row r="507">
          <cell r="C507" t="str">
            <v>OPS-VEX-0053-2024</v>
          </cell>
          <cell r="D507" t="str">
            <v>CO1.REQ.5895203</v>
          </cell>
        </row>
        <row r="508">
          <cell r="C508" t="str">
            <v>OPSP-FHU-0005-2024</v>
          </cell>
          <cell r="D508" t="str">
            <v>CO1.REQ.5685094</v>
          </cell>
        </row>
        <row r="509">
          <cell r="C509" t="str">
            <v>OPSP-VIN-0085-2024</v>
          </cell>
          <cell r="D509" t="str">
            <v>CO1.REQ.5730273</v>
          </cell>
        </row>
        <row r="510">
          <cell r="C510" t="str">
            <v>OPSP-VAD-0548-2024</v>
          </cell>
          <cell r="D510" t="str">
            <v>CO1.REQ.5799180</v>
          </cell>
        </row>
        <row r="511">
          <cell r="C511" t="str">
            <v>OSM-VAD-0001-2024</v>
          </cell>
          <cell r="D511" t="str">
            <v>CO1.REQ.5578752</v>
          </cell>
        </row>
        <row r="512">
          <cell r="C512" t="str">
            <v>OPSP-VAD-0524-2024</v>
          </cell>
          <cell r="D512" t="str">
            <v>CO1.REQ.5815683</v>
          </cell>
        </row>
        <row r="513">
          <cell r="C513" t="str">
            <v>OAG-VAD-0072-2024</v>
          </cell>
          <cell r="D513" t="str">
            <v>CO1.REQ.5594461</v>
          </cell>
        </row>
        <row r="514">
          <cell r="C514" t="str">
            <v>OPSP-VAD-0100-2024</v>
          </cell>
          <cell r="D514" t="str">
            <v>CO1.REQ.5592427</v>
          </cell>
        </row>
        <row r="515">
          <cell r="C515" t="str">
            <v>OPSP-VAD-0047-2024</v>
          </cell>
          <cell r="D515" t="str">
            <v>CO1.REQ.5577856</v>
          </cell>
        </row>
        <row r="516">
          <cell r="C516" t="str">
            <v>OPSP-CPF-0006-2024</v>
          </cell>
          <cell r="D516" t="str">
            <v>CO1.REQ.5607420</v>
          </cell>
        </row>
        <row r="517">
          <cell r="C517" t="str">
            <v>OPSP-VAD-0429-2024</v>
          </cell>
          <cell r="D517" t="str">
            <v>CO1.REQ.5769811</v>
          </cell>
        </row>
        <row r="518">
          <cell r="C518" t="str">
            <v>OPSP-VEX-0019-2024</v>
          </cell>
          <cell r="D518" t="str">
            <v>CO1.REQ.5763641</v>
          </cell>
        </row>
        <row r="519">
          <cell r="C519" t="str">
            <v>OPSP-VIN-0067-2024</v>
          </cell>
          <cell r="D519" t="str">
            <v>CO1.REQ.5671430</v>
          </cell>
        </row>
        <row r="520">
          <cell r="C520" t="str">
            <v>OPS-VAD-0294-2024</v>
          </cell>
          <cell r="D520" t="str">
            <v>CO1.REQ.5696207</v>
          </cell>
        </row>
        <row r="521">
          <cell r="C521" t="str">
            <v>OPS-CPF-0027-2024</v>
          </cell>
          <cell r="D521" t="str">
            <v>CO1.REQ.5989430</v>
          </cell>
        </row>
        <row r="522">
          <cell r="C522" t="str">
            <v>OPSP-VAD-0710-2024</v>
          </cell>
          <cell r="D522" t="str">
            <v>CO1.REQ.5993118</v>
          </cell>
        </row>
        <row r="523">
          <cell r="C523" t="str">
            <v>OPSP-VIN-0087-2024</v>
          </cell>
          <cell r="D523" t="str">
            <v>CO1.REQ.5754651</v>
          </cell>
        </row>
        <row r="524">
          <cell r="C524" t="str">
            <v>OPSP-VEX-2123-2023</v>
          </cell>
          <cell r="D524" t="str">
            <v>CO1.REQ.5482838</v>
          </cell>
        </row>
        <row r="525">
          <cell r="C525" t="str">
            <v>OSM-DAD-0001-2024</v>
          </cell>
          <cell r="D525" t="str">
            <v>CO1.REQ.5716439</v>
          </cell>
        </row>
        <row r="526">
          <cell r="C526" t="str">
            <v>OPS-DAD-0040-2024</v>
          </cell>
          <cell r="D526" t="str">
            <v>CO1.REQ.5894964</v>
          </cell>
        </row>
        <row r="527">
          <cell r="C527" t="str">
            <v>OPSP-VIN-0082-2024</v>
          </cell>
          <cell r="D527" t="str">
            <v>CO1.REQ.5726192</v>
          </cell>
        </row>
        <row r="528">
          <cell r="C528" t="str">
            <v>OPSP-VAD-0004-2024</v>
          </cell>
          <cell r="D528" t="str">
            <v>CO1.REQ.5572158</v>
          </cell>
        </row>
        <row r="529">
          <cell r="C529" t="str">
            <v>OPSP-VEX-0075-2024</v>
          </cell>
          <cell r="D529" t="str">
            <v>CO1.REQ.5946871</v>
          </cell>
        </row>
        <row r="530">
          <cell r="C530" t="str">
            <v>OPSP-VAD-0291-2024</v>
          </cell>
          <cell r="D530" t="str">
            <v>CO1.REQ.5709692</v>
          </cell>
        </row>
        <row r="531">
          <cell r="C531" t="str">
            <v>OPS-DAD-0028-2024</v>
          </cell>
          <cell r="D531" t="str">
            <v>CO1.REQ.5863448</v>
          </cell>
        </row>
        <row r="532">
          <cell r="C532" t="str">
            <v>OPSP-VAD-0271-2024</v>
          </cell>
          <cell r="D532" t="str">
            <v>CO1.REQ.5655193</v>
          </cell>
        </row>
        <row r="533">
          <cell r="C533" t="str">
            <v>OAG-VAD-0670-2024</v>
          </cell>
          <cell r="D533" t="str">
            <v>CO1.REQ.5862759</v>
          </cell>
        </row>
        <row r="534">
          <cell r="C534" t="str">
            <v>OAG-CPF-0012-2024</v>
          </cell>
          <cell r="D534" t="str">
            <v>CO1.REQ.5621735</v>
          </cell>
        </row>
        <row r="535">
          <cell r="C535" t="str">
            <v>OPSP-VAD-0066-2024</v>
          </cell>
          <cell r="D535" t="str">
            <v>CO1.REQ.5593589</v>
          </cell>
        </row>
        <row r="536">
          <cell r="C536" t="str">
            <v>OAG-VAD-0486-2024</v>
          </cell>
          <cell r="D536" t="str">
            <v>CO1.REQ.5805331</v>
          </cell>
        </row>
        <row r="537">
          <cell r="C537" t="str">
            <v>OPSP-VEX-0015-2024</v>
          </cell>
          <cell r="D537" t="str">
            <v>CO1.REQ.5759566</v>
          </cell>
        </row>
        <row r="538">
          <cell r="C538" t="str">
            <v>OAG-VAD-0076-2024</v>
          </cell>
          <cell r="D538" t="str">
            <v>CO1.REQ.5591869</v>
          </cell>
        </row>
        <row r="539">
          <cell r="C539" t="str">
            <v>OPSP-VAD-0204-2024</v>
          </cell>
          <cell r="D539" t="str">
            <v>CO1.REQ.5623732</v>
          </cell>
        </row>
        <row r="540">
          <cell r="C540" t="str">
            <v>OAG-CREO-0039-2024</v>
          </cell>
          <cell r="D540" t="str">
            <v>CO1.REQ.5983233</v>
          </cell>
        </row>
        <row r="541">
          <cell r="C541" t="str">
            <v>OAG-VAD-0483-2024</v>
          </cell>
          <cell r="D541" t="str">
            <v>CO1.REQ.5786701</v>
          </cell>
        </row>
        <row r="542">
          <cell r="C542" t="str">
            <v>OPSP-VAD-0691-2024</v>
          </cell>
          <cell r="D542" t="str">
            <v>CO1.REQ.5959909</v>
          </cell>
        </row>
        <row r="543">
          <cell r="C543" t="str">
            <v>OPSP-VAD-0001-2024</v>
          </cell>
          <cell r="D543" t="str">
            <v>CO1.REQ.5571569</v>
          </cell>
        </row>
        <row r="544">
          <cell r="C544" t="str">
            <v>OPS-VEX-0044-2024</v>
          </cell>
          <cell r="D544" t="str">
            <v>CO1.REQ.5876431</v>
          </cell>
        </row>
        <row r="545">
          <cell r="C545" t="str">
            <v>OPSP-VIN-0034-2024</v>
          </cell>
          <cell r="D545" t="str">
            <v>CO1.REQ.5591551</v>
          </cell>
        </row>
        <row r="546">
          <cell r="C546" t="str">
            <v>OPSP-FHU-0008-2024</v>
          </cell>
          <cell r="D546" t="str">
            <v>CO1.REQ.5783949</v>
          </cell>
        </row>
        <row r="547">
          <cell r="C547" t="str">
            <v>OAG-CREO-0017-2024</v>
          </cell>
          <cell r="D547" t="str">
            <v>CO1.REQ.5617818</v>
          </cell>
        </row>
        <row r="548">
          <cell r="C548" t="str">
            <v>OPSP-VAD-0321-2024</v>
          </cell>
          <cell r="D548" t="str">
            <v>CO1.REQ.5717711</v>
          </cell>
        </row>
        <row r="549">
          <cell r="C549" t="str">
            <v>OPS-DAD-0051-2024</v>
          </cell>
          <cell r="D549" t="str">
            <v>CO1.REQ.5927654</v>
          </cell>
        </row>
        <row r="550">
          <cell r="C550" t="str">
            <v>OPSP-VAD-0013-2024</v>
          </cell>
          <cell r="D550" t="str">
            <v>CO1.REQ.5572349</v>
          </cell>
        </row>
        <row r="551">
          <cell r="C551" t="str">
            <v>OPSP-VIN-0039-2024</v>
          </cell>
          <cell r="D551" t="str">
            <v>CO1.REQ.5597053</v>
          </cell>
        </row>
        <row r="552">
          <cell r="C552" t="str">
            <v>OPSP-VAD-0223-2024</v>
          </cell>
          <cell r="D552" t="str">
            <v>CO1.REQ.5620942</v>
          </cell>
        </row>
        <row r="553">
          <cell r="C553" t="str">
            <v>ODC-DAD-0015-2024</v>
          </cell>
          <cell r="D553" t="str">
            <v>CO1.REQ.6013976</v>
          </cell>
        </row>
        <row r="554">
          <cell r="C554" t="str">
            <v>OAG-VAD-0578-2024</v>
          </cell>
          <cell r="D554" t="str">
            <v>CO1.REQ.5819688</v>
          </cell>
        </row>
        <row r="555">
          <cell r="C555" t="str">
            <v>OPSP-VAD-0571-2024</v>
          </cell>
          <cell r="D555" t="str">
            <v>CO1.REQ.5806041</v>
          </cell>
        </row>
        <row r="556">
          <cell r="C556" t="str">
            <v>OAG-VAD-0367-2024</v>
          </cell>
          <cell r="D556" t="str">
            <v>CO1.REQ.5746764</v>
          </cell>
        </row>
        <row r="557">
          <cell r="C557" t="str">
            <v>OAG-VAD-0395-2024</v>
          </cell>
          <cell r="D557" t="str">
            <v>CO1.REQ.5768950</v>
          </cell>
        </row>
        <row r="558">
          <cell r="C558" t="str">
            <v>OAG-CREO-0015-2024</v>
          </cell>
          <cell r="D558" t="str">
            <v>CO1.REQ.5613914</v>
          </cell>
        </row>
        <row r="559">
          <cell r="C559" t="str">
            <v>OAG-CREO-0009-2024</v>
          </cell>
          <cell r="D559" t="str">
            <v>CO1.REQ.5612005</v>
          </cell>
        </row>
        <row r="560">
          <cell r="C560" t="str">
            <v>OPSP-FCE-0009-2024</v>
          </cell>
          <cell r="D560" t="str">
            <v>CO1.REQ.5646867</v>
          </cell>
        </row>
        <row r="561">
          <cell r="C561" t="str">
            <v>OPSP-VAD-0117-2024</v>
          </cell>
          <cell r="D561" t="str">
            <v>CO1.REQ.5603314</v>
          </cell>
        </row>
        <row r="562">
          <cell r="C562" t="str">
            <v>OAG-CREO-0024-2024</v>
          </cell>
          <cell r="D562" t="str">
            <v>CO1.REQ.5700619</v>
          </cell>
        </row>
        <row r="563">
          <cell r="C563" t="str">
            <v>OPSP-VAD-0287-2024</v>
          </cell>
          <cell r="D563" t="str">
            <v>CO1.REQ.5712614</v>
          </cell>
        </row>
        <row r="564">
          <cell r="C564" t="str">
            <v>OPSP-VAD-0428-2024</v>
          </cell>
          <cell r="D564" t="str">
            <v>CO1.REQ.5769609</v>
          </cell>
        </row>
        <row r="565">
          <cell r="C565" t="str">
            <v>OPSP-VAD-0684-2024</v>
          </cell>
          <cell r="D565" t="str">
            <v>CO1.REQ.5935655</v>
          </cell>
        </row>
        <row r="566">
          <cell r="C566" t="str">
            <v>OPSP-FCE-0003-2024</v>
          </cell>
          <cell r="D566" t="str">
            <v>CO1.REQ.5620573</v>
          </cell>
        </row>
        <row r="567">
          <cell r="C567" t="str">
            <v>OPS-DAD-0026-2024</v>
          </cell>
          <cell r="D567" t="str">
            <v>CO1.REQ.5846711</v>
          </cell>
        </row>
        <row r="568">
          <cell r="C568" t="str">
            <v>OPSP-VAD-0519-2024</v>
          </cell>
          <cell r="D568" t="str">
            <v>CO1.REQ.5804340</v>
          </cell>
        </row>
        <row r="569">
          <cell r="C569" t="str">
            <v>OAG-VAD-0577-2024</v>
          </cell>
          <cell r="D569" t="str">
            <v>CO1.REQ.5819569</v>
          </cell>
        </row>
        <row r="570">
          <cell r="C570" t="str">
            <v>OPS-DAD-0002-2024</v>
          </cell>
          <cell r="D570" t="str">
            <v>CO1.REQ.5663661</v>
          </cell>
        </row>
        <row r="571">
          <cell r="C571" t="str">
            <v>OPSP-VIN-0127-2024</v>
          </cell>
          <cell r="D571" t="str">
            <v>CO1.REQ.5983472</v>
          </cell>
        </row>
        <row r="572">
          <cell r="C572" t="str">
            <v>OAG-VAD-0274-2024</v>
          </cell>
          <cell r="D572" t="str">
            <v>CO1.REQ.5656867</v>
          </cell>
        </row>
        <row r="573">
          <cell r="C573" t="str">
            <v>OPSP-VAD-0221-2024</v>
          </cell>
          <cell r="D573" t="str">
            <v>CO1.REQ.5620487</v>
          </cell>
        </row>
        <row r="574">
          <cell r="C574" t="str">
            <v>OPSP-FEE-0006-2024</v>
          </cell>
          <cell r="D574" t="str">
            <v>CO1.REQ.5682329</v>
          </cell>
        </row>
        <row r="575">
          <cell r="C575" t="str">
            <v>OPSP-VIN-0116-2024</v>
          </cell>
          <cell r="D575" t="str">
            <v>CO1.REQ.5909233</v>
          </cell>
        </row>
        <row r="576">
          <cell r="C576" t="str">
            <v>OPSP-VAD-0286-2024</v>
          </cell>
          <cell r="D576" t="str">
            <v>CO1.REQ.5712401</v>
          </cell>
        </row>
        <row r="577">
          <cell r="C577" t="str">
            <v>OPSP-VAD-0092-2024</v>
          </cell>
          <cell r="D577" t="str">
            <v>CO1.REQ.5592434</v>
          </cell>
        </row>
        <row r="578">
          <cell r="C578" t="str">
            <v>OPSP-VIN-0024-2024</v>
          </cell>
          <cell r="D578" t="str">
            <v>CO1.REQ.5588854</v>
          </cell>
        </row>
        <row r="579">
          <cell r="C579" t="str">
            <v>OPS-FCE-0017-2024</v>
          </cell>
          <cell r="D579" t="str">
            <v>CO1.REQ.5827066</v>
          </cell>
        </row>
        <row r="580">
          <cell r="C580" t="str">
            <v>OAG-VAD-0130-2024</v>
          </cell>
          <cell r="D580" t="str">
            <v>CO1.REQ.5601210</v>
          </cell>
        </row>
        <row r="581">
          <cell r="C581" t="str">
            <v>OPSP-VAD-0350-2024</v>
          </cell>
          <cell r="D581" t="str">
            <v>CO1.REQ.5740090</v>
          </cell>
        </row>
        <row r="582">
          <cell r="C582" t="str">
            <v>OPSP-VAD-0247-2024</v>
          </cell>
          <cell r="D582" t="str">
            <v>CO1.REQ.5632208</v>
          </cell>
        </row>
        <row r="583">
          <cell r="C583" t="str">
            <v>OAG-VAD-0701-2024</v>
          </cell>
          <cell r="D583" t="str">
            <v>CO1.REQ.5985431</v>
          </cell>
        </row>
        <row r="584">
          <cell r="C584" t="str">
            <v>OAG-VAD-0377-2024</v>
          </cell>
          <cell r="D584" t="str">
            <v>CO1.REQ.5746275</v>
          </cell>
        </row>
        <row r="585">
          <cell r="C585" t="str">
            <v>OAG-VAD-0531-2024</v>
          </cell>
          <cell r="D585" t="str">
            <v>CO1.REQ.5816717</v>
          </cell>
        </row>
        <row r="586">
          <cell r="C586" t="str">
            <v>OPSP-VIN-0113-2024</v>
          </cell>
          <cell r="D586" t="str">
            <v>CO1.REQ.5894925</v>
          </cell>
        </row>
        <row r="587">
          <cell r="C587" t="str">
            <v>OPS-VIN-0003-2024</v>
          </cell>
          <cell r="D587" t="str">
            <v>CO1.REQ.5812075</v>
          </cell>
        </row>
        <row r="588">
          <cell r="C588" t="str">
            <v>OPSP-VAD-0070-2024</v>
          </cell>
          <cell r="D588" t="str">
            <v>CO1.REQ.5594882</v>
          </cell>
        </row>
        <row r="589">
          <cell r="C589" t="str">
            <v>OPSP-VAD-0129-2024</v>
          </cell>
          <cell r="D589" t="str">
            <v>CO1.REQ.5600566</v>
          </cell>
        </row>
        <row r="590">
          <cell r="C590" t="str">
            <v>OAG-FEE-0004-2024</v>
          </cell>
          <cell r="D590" t="str">
            <v>CO1.REQ.5819393</v>
          </cell>
        </row>
        <row r="591">
          <cell r="C591" t="str">
            <v>OAG-VAD-0308-2024</v>
          </cell>
          <cell r="D591" t="str">
            <v>CO1.REQ.5713517</v>
          </cell>
        </row>
        <row r="592">
          <cell r="C592" t="str">
            <v>ODC-VEX-0042-2023</v>
          </cell>
          <cell r="D592" t="str">
            <v>CO1.REQ.5487944</v>
          </cell>
        </row>
        <row r="593">
          <cell r="C593" t="str">
            <v>OPSP-VAD-0311-2024</v>
          </cell>
          <cell r="D593" t="str">
            <v>CO1.REQ.5717083</v>
          </cell>
        </row>
        <row r="594">
          <cell r="C594" t="str">
            <v>OPS-DAD-0007-2024</v>
          </cell>
          <cell r="D594" t="str">
            <v>CO1.REQ.5740814</v>
          </cell>
        </row>
        <row r="595">
          <cell r="C595" t="str">
            <v>OAG-VAD-0416-2024</v>
          </cell>
          <cell r="D595" t="str">
            <v>CO1.REQ.5768794</v>
          </cell>
        </row>
        <row r="596">
          <cell r="C596" t="str">
            <v>OPSP-VAD-0038-2024</v>
          </cell>
          <cell r="D596" t="str">
            <v>CO1.REQ.5577468</v>
          </cell>
        </row>
        <row r="597">
          <cell r="C597" t="str">
            <v>OAG-VAD-0040-2024</v>
          </cell>
          <cell r="D597" t="str">
            <v>CO1.REQ.5574084</v>
          </cell>
        </row>
        <row r="598">
          <cell r="C598" t="str">
            <v>OPSP-VEX-0045-2024</v>
          </cell>
          <cell r="D598" t="str">
            <v>CO1.REQ.5890309</v>
          </cell>
        </row>
        <row r="599">
          <cell r="C599" t="str">
            <v>OPSP-VAD-0241-2024</v>
          </cell>
          <cell r="D599" t="str">
            <v>CO1.REQ.5630181</v>
          </cell>
        </row>
        <row r="600">
          <cell r="C600" t="str">
            <v>OAG-VAD-0479-2024</v>
          </cell>
          <cell r="D600" t="str">
            <v>CO1.REQ.5785528</v>
          </cell>
        </row>
        <row r="601">
          <cell r="C601" t="str">
            <v>OAG-VAD-0686-2024</v>
          </cell>
          <cell r="D601" t="str">
            <v>CO1.REQ.5936665</v>
          </cell>
        </row>
        <row r="602">
          <cell r="C602" t="str">
            <v>OPSP-VAD-0563-2024</v>
          </cell>
          <cell r="D602" t="str">
            <v>CO1.REQ.5804370</v>
          </cell>
        </row>
        <row r="603">
          <cell r="C603" t="str">
            <v>OPSP-VAD-0468-2024</v>
          </cell>
          <cell r="D603" t="str">
            <v>CO1.REQ.5786503</v>
          </cell>
        </row>
        <row r="604">
          <cell r="C604" t="str">
            <v>OPSP-VAD-0219-2024</v>
          </cell>
          <cell r="D604" t="str">
            <v>CO1.REQ.5620249</v>
          </cell>
        </row>
        <row r="605">
          <cell r="C605" t="str">
            <v>OAG-VAD-0620-2024</v>
          </cell>
          <cell r="D605" t="str">
            <v>CO1.REQ.5813450</v>
          </cell>
        </row>
        <row r="606">
          <cell r="C606" t="str">
            <v>CSM-VAD-0004-2024</v>
          </cell>
          <cell r="D606" t="str">
            <v>CO1.REQ.5670385</v>
          </cell>
        </row>
        <row r="607">
          <cell r="C607" t="str">
            <v>OPS-DAD-0054-2024</v>
          </cell>
          <cell r="D607" t="str">
            <v>CO1.REQ.5946470</v>
          </cell>
        </row>
        <row r="608">
          <cell r="C608" t="str">
            <v>ODC-DAD-0012-2024</v>
          </cell>
          <cell r="D608" t="str">
            <v>CO1.REQ.5970217</v>
          </cell>
        </row>
        <row r="609">
          <cell r="C609" t="str">
            <v>OAG-VAD-0579-2024</v>
          </cell>
          <cell r="D609" t="str">
            <v>CO1.REQ.5819978</v>
          </cell>
        </row>
        <row r="610">
          <cell r="C610" t="str">
            <v>OAG-VAD-0478-2024</v>
          </cell>
          <cell r="D610" t="str">
            <v>CO1.REQ.5785068</v>
          </cell>
        </row>
        <row r="611">
          <cell r="C611" t="str">
            <v>OPSP-VIN-0095-2024</v>
          </cell>
          <cell r="D611" t="str">
            <v>CO1.REQ.5774640</v>
          </cell>
        </row>
        <row r="612">
          <cell r="C612" t="str">
            <v>OPSP-VAD-0667-2024</v>
          </cell>
          <cell r="D612" t="str">
            <v>CO1.REQ.5843482</v>
          </cell>
        </row>
        <row r="613">
          <cell r="C613" t="str">
            <v>RES-VIN-0079-2024</v>
          </cell>
          <cell r="D613" t="str">
            <v>CO1.REQ.5857803</v>
          </cell>
        </row>
        <row r="614">
          <cell r="C614" t="str">
            <v>CA-VAD-0002-2024</v>
          </cell>
          <cell r="D614" t="str">
            <v>CO1.REQ.5603273</v>
          </cell>
        </row>
        <row r="615">
          <cell r="C615" t="str">
            <v>OPSP-CREO-0025-2024</v>
          </cell>
          <cell r="D615" t="str">
            <v>CO1.REQ.5701307</v>
          </cell>
        </row>
        <row r="616">
          <cell r="C616" t="str">
            <v>OPSP-VEX-0026-2024</v>
          </cell>
          <cell r="D616" t="str">
            <v>CO1.REQ.5780917</v>
          </cell>
        </row>
        <row r="617">
          <cell r="C617" t="str">
            <v>OPSP-VAD-0698-2024</v>
          </cell>
          <cell r="D617" t="str">
            <v>CO1.REQ.5957021</v>
          </cell>
        </row>
        <row r="618">
          <cell r="C618" t="str">
            <v>OPSP-VIN-0055-2024</v>
          </cell>
          <cell r="D618" t="str">
            <v>CO1.REQ.5670946</v>
          </cell>
        </row>
        <row r="619">
          <cell r="C619" t="str">
            <v>OPS-VIN-0005-2024</v>
          </cell>
          <cell r="D619" t="str">
            <v>CO1.REQ.5892204</v>
          </cell>
        </row>
        <row r="620">
          <cell r="C620" t="str">
            <v>OPSP-VAD-0245-2024</v>
          </cell>
          <cell r="D620" t="str">
            <v>CO1.REQ.5631570</v>
          </cell>
        </row>
        <row r="621">
          <cell r="C621" t="str">
            <v>OPSP-VEX-0036-2024</v>
          </cell>
          <cell r="D621" t="str">
            <v>CO1.REQ.5842308</v>
          </cell>
        </row>
        <row r="622">
          <cell r="C622" t="str">
            <v>OAG-CREO-0010-2024</v>
          </cell>
          <cell r="D622" t="str">
            <v>CO1.REQ.5611999</v>
          </cell>
        </row>
        <row r="623">
          <cell r="C623" t="str">
            <v>OPSP-VAD-0094-2024</v>
          </cell>
          <cell r="D623" t="str">
            <v>CO1.REQ.5592818</v>
          </cell>
        </row>
        <row r="624">
          <cell r="C624" t="str">
            <v>OPSP-VAD-0406-2024</v>
          </cell>
          <cell r="D624" t="str">
            <v>CO1.REQ.5769344</v>
          </cell>
        </row>
        <row r="625">
          <cell r="C625" t="str">
            <v>OPSP-VAD-0127-2024</v>
          </cell>
          <cell r="D625" t="str">
            <v>CO1.REQ.5602916</v>
          </cell>
        </row>
        <row r="626">
          <cell r="C626" t="str">
            <v>OPSP-VAD-0058-2024</v>
          </cell>
          <cell r="D626" t="str">
            <v>CO1.REQ.5594420</v>
          </cell>
        </row>
        <row r="627">
          <cell r="C627" t="str">
            <v>OPS-DAD-0004-2024</v>
          </cell>
          <cell r="D627" t="str">
            <v>CO1.REQ.5696939</v>
          </cell>
        </row>
        <row r="628">
          <cell r="C628" t="str">
            <v>CPS-VAD-0006-2024</v>
          </cell>
          <cell r="D628" t="str">
            <v>CO1.REQ.5924282</v>
          </cell>
        </row>
        <row r="629">
          <cell r="C629" t="str">
            <v>OPSP-VIN-0089-2024</v>
          </cell>
          <cell r="D629" t="str">
            <v>CO1.REQ.5757319</v>
          </cell>
        </row>
        <row r="630">
          <cell r="C630" t="str">
            <v>OPSP-VAD-0314-2024</v>
          </cell>
          <cell r="D630" t="str">
            <v>CO1.REQ.5718026</v>
          </cell>
        </row>
        <row r="631">
          <cell r="C631" t="str">
            <v>OPS-DAD-0064-2024</v>
          </cell>
          <cell r="D631" t="str">
            <v>CO1.REQ.5982212</v>
          </cell>
        </row>
        <row r="632">
          <cell r="C632" t="str">
            <v>OPSP-VAD-0500-2024</v>
          </cell>
          <cell r="D632" t="str">
            <v>CO1.REQ.5804099</v>
          </cell>
        </row>
        <row r="633">
          <cell r="C633" t="str">
            <v>OPSP-FCE-0016-2024</v>
          </cell>
          <cell r="D633" t="str">
            <v>CO1.REQ.5756617</v>
          </cell>
        </row>
        <row r="634">
          <cell r="C634" t="str">
            <v>OAG-VAD-0067-2024</v>
          </cell>
          <cell r="D634" t="str">
            <v>CO1.REQ.5593944</v>
          </cell>
        </row>
        <row r="635">
          <cell r="C635" t="str">
            <v>OPSP-VAD-0619-2024</v>
          </cell>
          <cell r="D635" t="str">
            <v>CO1.REQ.5832026</v>
          </cell>
        </row>
        <row r="636">
          <cell r="C636" t="str">
            <v>ODC-DAD-0014-2024</v>
          </cell>
          <cell r="D636" t="str">
            <v>CO1.REQ.6002437</v>
          </cell>
        </row>
        <row r="637">
          <cell r="C637" t="str">
            <v>OPSP-CPF-0016-2024</v>
          </cell>
          <cell r="D637" t="str">
            <v>CO1.REQ.5633485</v>
          </cell>
        </row>
        <row r="638">
          <cell r="C638" t="str">
            <v>OAG-VAD-0059-2024</v>
          </cell>
          <cell r="D638" t="str">
            <v>CO1.REQ.5594463</v>
          </cell>
        </row>
        <row r="639">
          <cell r="C639" t="str">
            <v>OPSP-VEX-2121-2023</v>
          </cell>
          <cell r="D639" t="str">
            <v>CO1.REQ.5482757</v>
          </cell>
        </row>
        <row r="640">
          <cell r="C640" t="str">
            <v>OPSP-VAD-0495-2024</v>
          </cell>
          <cell r="D640" t="str">
            <v>CO1.REQ.5808142</v>
          </cell>
        </row>
        <row r="641">
          <cell r="C641" t="str">
            <v>OPSP-VAD-0482-2024</v>
          </cell>
          <cell r="D641" t="str">
            <v>CO1.REQ.5786254</v>
          </cell>
        </row>
        <row r="642">
          <cell r="C642" t="str">
            <v>OPSP-FCE-0002-2024</v>
          </cell>
          <cell r="D642" t="str">
            <v>CO1.REQ.5620064</v>
          </cell>
        </row>
        <row r="643">
          <cell r="C643" t="str">
            <v>OPS-DAD-0059-2024</v>
          </cell>
          <cell r="D643" t="str">
            <v>CO1.REQ.5947937</v>
          </cell>
        </row>
        <row r="644">
          <cell r="C644" t="str">
            <v>OPSP-VAD-0372-2024</v>
          </cell>
          <cell r="D644" t="str">
            <v>CO1.REQ.5747690</v>
          </cell>
        </row>
        <row r="645">
          <cell r="C645" t="str">
            <v>OPSP-VAD-0704-2024</v>
          </cell>
          <cell r="D645" t="str">
            <v>CO1.REQ.5992799</v>
          </cell>
        </row>
        <row r="646">
          <cell r="C646" t="str">
            <v>OAG-VAD-0088-2024</v>
          </cell>
          <cell r="D646" t="str">
            <v>CO1.REQ.5595099</v>
          </cell>
        </row>
        <row r="647">
          <cell r="C647" t="str">
            <v>OSM-DAD-0004-2024</v>
          </cell>
          <cell r="D647" t="str">
            <v>CO1.REQ.5922978</v>
          </cell>
        </row>
        <row r="648">
          <cell r="C648" t="str">
            <v>OPSP-VAD-0135-2024</v>
          </cell>
          <cell r="D648" t="str">
            <v>CO1.REQ.5603820</v>
          </cell>
        </row>
        <row r="649">
          <cell r="C649" t="str">
            <v>OPSP-VAD-0675-2024</v>
          </cell>
          <cell r="D649" t="str">
            <v>CO1.REQ.5909781</v>
          </cell>
        </row>
        <row r="650">
          <cell r="C650" t="str">
            <v>OAG-VAD-0120-2024</v>
          </cell>
          <cell r="D650" t="str">
            <v>CO1.REQ.5600608</v>
          </cell>
        </row>
        <row r="651">
          <cell r="C651" t="str">
            <v>OPSP-VAD-0162-2024</v>
          </cell>
          <cell r="D651" t="str">
            <v>CO1.REQ.5610680</v>
          </cell>
        </row>
        <row r="652">
          <cell r="C652" t="str">
            <v>OPSP-VAD-0174-2024</v>
          </cell>
          <cell r="D652" t="str">
            <v>CO1.REQ.5609965</v>
          </cell>
        </row>
        <row r="653">
          <cell r="C653" t="str">
            <v>ODA-VIN-0003-2024</v>
          </cell>
          <cell r="D653" t="str">
            <v>CO1.REQ.5874683</v>
          </cell>
        </row>
        <row r="654">
          <cell r="C654" t="str">
            <v>OAG-VIN-0003-2024</v>
          </cell>
          <cell r="D654" t="str">
            <v>CO1.REQ.5892495</v>
          </cell>
        </row>
        <row r="655">
          <cell r="C655" t="str">
            <v>OPSP-VAD-0520-2024</v>
          </cell>
          <cell r="D655" t="str">
            <v>CO1.REQ.5804492</v>
          </cell>
        </row>
        <row r="656">
          <cell r="C656" t="str">
            <v>OPSP-VIN-0040-2024</v>
          </cell>
          <cell r="D656" t="str">
            <v>CO1.REQ.5600354</v>
          </cell>
        </row>
        <row r="657">
          <cell r="C657" t="str">
            <v>OPSP-VEX-0011-2024</v>
          </cell>
          <cell r="D657" t="str">
            <v>CO1.REQ.5736271</v>
          </cell>
        </row>
        <row r="658">
          <cell r="C658" t="str">
            <v>OPSP-VIN-0102-2024</v>
          </cell>
          <cell r="D658" t="str">
            <v>CO1.REQ.5828566</v>
          </cell>
        </row>
        <row r="659">
          <cell r="C659" t="str">
            <v>OAG-VAD-0522-2024</v>
          </cell>
          <cell r="D659" t="str">
            <v>CO1.REQ.5815356</v>
          </cell>
        </row>
        <row r="660">
          <cell r="C660" t="str">
            <v>OPSP-VIN-0134-2024</v>
          </cell>
          <cell r="D660" t="str">
            <v>CO1.REQ.6025960</v>
          </cell>
        </row>
        <row r="661">
          <cell r="C661" t="str">
            <v>OAG-VAD-0613-2024</v>
          </cell>
          <cell r="D661" t="str">
            <v>CO1.REQ.5811218</v>
          </cell>
        </row>
        <row r="662">
          <cell r="C662" t="str">
            <v>OAG-VAD-0323-2024</v>
          </cell>
          <cell r="D662" t="str">
            <v>CO1.REQ.5718678</v>
          </cell>
        </row>
        <row r="663">
          <cell r="C663" t="str">
            <v>OPSP-VAD-0178-2024</v>
          </cell>
          <cell r="D663" t="str">
            <v>CO1.REQ.5609639</v>
          </cell>
        </row>
        <row r="664">
          <cell r="C664" t="str">
            <v>OPSP-FCB-0001-2024</v>
          </cell>
          <cell r="D664" t="str">
            <v>CO1.REQ.5762326</v>
          </cell>
        </row>
        <row r="665">
          <cell r="C665" t="str">
            <v>OPSP-VIN-0131-2024</v>
          </cell>
          <cell r="D665" t="str">
            <v>CO1.REQ.6001548</v>
          </cell>
        </row>
        <row r="666">
          <cell r="C666" t="str">
            <v>OSM-VAC-0001-2024</v>
          </cell>
          <cell r="D666" t="str">
            <v>CO1.REQ.5794208</v>
          </cell>
        </row>
        <row r="667">
          <cell r="C667" t="str">
            <v>OAG-VAD-0355-2024</v>
          </cell>
          <cell r="D667" t="str">
            <v>CO1.REQ.5739484</v>
          </cell>
        </row>
        <row r="668">
          <cell r="C668" t="str">
            <v>OPSP-VAD-0222-2024</v>
          </cell>
          <cell r="D668" t="str">
            <v>CO1.REQ.5620916</v>
          </cell>
        </row>
        <row r="669">
          <cell r="C669" t="str">
            <v>OPSP-VEX-0014-2024</v>
          </cell>
          <cell r="D669" t="str">
            <v>CO1.REQ.5739566</v>
          </cell>
        </row>
        <row r="670">
          <cell r="C670" t="str">
            <v>CA-CREO-0001-2024</v>
          </cell>
          <cell r="D670" t="str">
            <v>CO1.REQ.5785741</v>
          </cell>
        </row>
        <row r="671">
          <cell r="C671" t="str">
            <v>OPSP-VAD-0470-2024</v>
          </cell>
          <cell r="D671" t="str">
            <v>CO1.REQ.5785131</v>
          </cell>
        </row>
        <row r="672">
          <cell r="C672" t="str">
            <v>OPSP-VAD-0397-2024</v>
          </cell>
          <cell r="D672" t="str">
            <v>CO1.REQ.5769338</v>
          </cell>
        </row>
        <row r="673">
          <cell r="C673" t="str">
            <v>OPSP-FCB-0002-2024</v>
          </cell>
          <cell r="D673" t="str">
            <v>CO1.REQ.5762391</v>
          </cell>
        </row>
        <row r="674">
          <cell r="C674" t="str">
            <v>OAG-VAD-0449-2024</v>
          </cell>
          <cell r="D674" t="str">
            <v>CO1.REQ.5781474</v>
          </cell>
        </row>
        <row r="675">
          <cell r="C675" t="str">
            <v>OPSP-VIN-0126-2024</v>
          </cell>
          <cell r="D675" t="str">
            <v>CO1.REQ.5967226</v>
          </cell>
        </row>
        <row r="676">
          <cell r="C676" t="str">
            <v>OPSP-VAD-0556-2024</v>
          </cell>
          <cell r="D676" t="str">
            <v>CO1.REQ.5802274</v>
          </cell>
        </row>
        <row r="677">
          <cell r="C677" t="str">
            <v>OAG-VAD-0534-2024</v>
          </cell>
          <cell r="D677" t="str">
            <v>CO1.REQ.5801068</v>
          </cell>
        </row>
        <row r="678">
          <cell r="C678" t="str">
            <v>OPSP-VAD-0049-2024</v>
          </cell>
          <cell r="D678" t="str">
            <v>CO1.REQ.5591542</v>
          </cell>
        </row>
        <row r="679">
          <cell r="C679" t="str">
            <v>OSM-VIN-0002-2024</v>
          </cell>
          <cell r="D679" t="str">
            <v>CO1.REQ.5849326</v>
          </cell>
        </row>
        <row r="680">
          <cell r="C680" t="str">
            <v>OPSP-VAD-0481-2024</v>
          </cell>
          <cell r="D680" t="str">
            <v>CO1.REQ.5786218</v>
          </cell>
        </row>
        <row r="681">
          <cell r="C681" t="str">
            <v>OPSP-VAD-0426-2024</v>
          </cell>
          <cell r="D681" t="str">
            <v>CO1.REQ.5769465</v>
          </cell>
        </row>
        <row r="682">
          <cell r="C682" t="str">
            <v>OPSP-CREO-0014-2024</v>
          </cell>
          <cell r="D682" t="str">
            <v>CO1.REQ.5613384</v>
          </cell>
        </row>
        <row r="683">
          <cell r="C683" t="str">
            <v>OPSP-VAD-0668-2024</v>
          </cell>
          <cell r="D683" t="str">
            <v>CO1.REQ.5843020</v>
          </cell>
        </row>
        <row r="684">
          <cell r="C684" t="str">
            <v>OAG-VAD-0226-2024</v>
          </cell>
          <cell r="D684" t="str">
            <v>CO1.REQ.5621932</v>
          </cell>
        </row>
        <row r="685">
          <cell r="C685" t="str">
            <v>OPSP-VEX-0080-2024</v>
          </cell>
          <cell r="D685" t="str">
            <v>CO1.REQ.5966194</v>
          </cell>
        </row>
        <row r="686">
          <cell r="C686" t="str">
            <v>OPSP-VAD-0268-2024</v>
          </cell>
          <cell r="D686" t="str">
            <v>CO1.REQ.5647219</v>
          </cell>
        </row>
        <row r="687">
          <cell r="C687" t="str">
            <v>OAG-VAD-0069-2024</v>
          </cell>
          <cell r="D687" t="str">
            <v>CO1.REQ.5594148</v>
          </cell>
        </row>
        <row r="688">
          <cell r="C688" t="str">
            <v>OAG-VEX-0038-2024</v>
          </cell>
          <cell r="D688" t="str">
            <v>CO1.REQ.5861788</v>
          </cell>
        </row>
        <row r="689">
          <cell r="C689" t="str">
            <v>OPS-VAD-0703-2024</v>
          </cell>
          <cell r="D689" t="str">
            <v>CO1.REQ.5966336</v>
          </cell>
        </row>
        <row r="690">
          <cell r="C690" t="str">
            <v>OAG-VAD-0605-2024</v>
          </cell>
          <cell r="D690" t="str">
            <v>CO1.REQ.5828700</v>
          </cell>
        </row>
        <row r="691">
          <cell r="C691" t="str">
            <v>OPSP-VIN-0047-2024</v>
          </cell>
          <cell r="D691" t="str">
            <v>CO1.REQ.5603093</v>
          </cell>
        </row>
        <row r="692">
          <cell r="C692" t="str">
            <v>OPSP-VIN-0118-2024</v>
          </cell>
          <cell r="D692" t="str">
            <v>CO1.REQ.5923586</v>
          </cell>
        </row>
        <row r="693">
          <cell r="C693" t="str">
            <v>OPSP-VIN-0079-2024</v>
          </cell>
          <cell r="D693" t="str">
            <v>CO1.REQ.5710210</v>
          </cell>
        </row>
        <row r="694">
          <cell r="C694" t="str">
            <v>OPSP-VAD-0689-2024</v>
          </cell>
          <cell r="D694" t="str">
            <v>CO1.REQ.5925708</v>
          </cell>
        </row>
        <row r="695">
          <cell r="C695" t="str">
            <v>ODC-DAD-0005-2024</v>
          </cell>
          <cell r="D695" t="str">
            <v>CO1.REQ.5863743</v>
          </cell>
        </row>
        <row r="696">
          <cell r="C696" t="str">
            <v>OPS-VIN-0002-2024</v>
          </cell>
          <cell r="D696" t="str">
            <v>CO1.REQ.5804242</v>
          </cell>
        </row>
        <row r="697">
          <cell r="C697" t="str">
            <v>OAG-VAD-0403-2024</v>
          </cell>
          <cell r="D697" t="str">
            <v>CO1.REQ.5768433</v>
          </cell>
        </row>
        <row r="698">
          <cell r="C698" t="str">
            <v>OPSP-VAD-0045-2024</v>
          </cell>
          <cell r="D698" t="str">
            <v>CO1.REQ.5576251</v>
          </cell>
        </row>
        <row r="699">
          <cell r="C699" t="str">
            <v>OPSP-VIN-0030-2024</v>
          </cell>
          <cell r="D699" t="str">
            <v>CO1.REQ.5590414</v>
          </cell>
        </row>
        <row r="700">
          <cell r="C700" t="str">
            <v>ODA-VIN-0002-2024</v>
          </cell>
          <cell r="D700" t="str">
            <v>CO1.REQ.5849494</v>
          </cell>
        </row>
        <row r="701">
          <cell r="C701" t="str">
            <v>OAG-VAD-0318-2024</v>
          </cell>
          <cell r="D701" t="str">
            <v>CO1.REQ.5716852</v>
          </cell>
        </row>
        <row r="702">
          <cell r="C702" t="str">
            <v>OAG-VAD-0583-2024</v>
          </cell>
          <cell r="D702" t="str">
            <v>CO1.REQ.5820573</v>
          </cell>
        </row>
        <row r="703">
          <cell r="C703" t="str">
            <v>OPSP-VIN-0100-2024</v>
          </cell>
          <cell r="D703" t="str">
            <v>CO1.REQ.5806121</v>
          </cell>
        </row>
        <row r="704">
          <cell r="C704" t="str">
            <v>OPSP-VAD-0418-2024</v>
          </cell>
          <cell r="D704" t="str">
            <v>CO1.REQ.5769411</v>
          </cell>
        </row>
        <row r="705">
          <cell r="C705" t="str">
            <v>OPSP-VAD-0496-2024</v>
          </cell>
          <cell r="D705" t="str">
            <v>CO1.REQ.5807872</v>
          </cell>
        </row>
        <row r="706">
          <cell r="C706" t="str">
            <v>OPSP-FIN-0003-2024</v>
          </cell>
          <cell r="D706" t="str">
            <v>CO1.REQ.5704086</v>
          </cell>
        </row>
        <row r="707">
          <cell r="C707" t="str">
            <v>OPSP-VAD-0430-2024</v>
          </cell>
          <cell r="D707" t="str">
            <v>CO1.REQ.5769633</v>
          </cell>
        </row>
        <row r="708">
          <cell r="C708" t="str">
            <v>OPSP-VEX-0054-2024</v>
          </cell>
          <cell r="D708" t="str">
            <v>CO1.REQ.5894377</v>
          </cell>
        </row>
        <row r="709">
          <cell r="C709" t="str">
            <v>OPSP-VIN-0128-2024</v>
          </cell>
          <cell r="D709" t="str">
            <v>CO1.REQ.5992102</v>
          </cell>
        </row>
        <row r="710">
          <cell r="C710" t="str">
            <v>OAG-VAD-0201-2024</v>
          </cell>
          <cell r="D710" t="str">
            <v>CO1.REQ.5622734</v>
          </cell>
        </row>
        <row r="711">
          <cell r="C711" t="str">
            <v>OAG-VAD-0581-2024</v>
          </cell>
          <cell r="D711" t="str">
            <v>CO1.REQ.5820210</v>
          </cell>
        </row>
        <row r="712">
          <cell r="C712" t="str">
            <v>OPSP-VIN-0086-2024</v>
          </cell>
          <cell r="D712" t="str">
            <v>CO1.REQ.5734856</v>
          </cell>
        </row>
        <row r="713">
          <cell r="C713" t="str">
            <v>OAG-VAD-0609-2024</v>
          </cell>
          <cell r="D713" t="str">
            <v>CO1.REQ.5829394</v>
          </cell>
        </row>
        <row r="714">
          <cell r="C714" t="str">
            <v>OPSP-VAD-0065-2024</v>
          </cell>
          <cell r="D714" t="str">
            <v>CO1.REQ.5595007</v>
          </cell>
        </row>
        <row r="715">
          <cell r="C715" t="str">
            <v>OPS-DAD-0030-2024</v>
          </cell>
          <cell r="D715" t="str">
            <v>CO1.REQ.5865518</v>
          </cell>
        </row>
        <row r="716">
          <cell r="C716" t="str">
            <v>OAG-VAD-0089-2024</v>
          </cell>
          <cell r="D716" t="str">
            <v>CO1.REQ.5595299</v>
          </cell>
        </row>
        <row r="717">
          <cell r="C717" t="str">
            <v>OPSP-VAD-0042-2024</v>
          </cell>
          <cell r="D717" t="str">
            <v>CO1.REQ.5574770</v>
          </cell>
        </row>
        <row r="718">
          <cell r="C718" t="str">
            <v>OAG-VAD-0319-2024</v>
          </cell>
          <cell r="D718" t="str">
            <v>CO1.REQ.5717021</v>
          </cell>
        </row>
        <row r="719">
          <cell r="C719" t="str">
            <v>OAG-VAD-0438-2024</v>
          </cell>
          <cell r="D719" t="str">
            <v>CO1.REQ.5781919</v>
          </cell>
        </row>
        <row r="720">
          <cell r="C720" t="str">
            <v>OPSP-FIN-0009-2024</v>
          </cell>
          <cell r="D720" t="str">
            <v>CO1.REQ.5909091</v>
          </cell>
        </row>
        <row r="721">
          <cell r="C721" t="str">
            <v>OPSP-VIN-0069-2024</v>
          </cell>
          <cell r="D721" t="str">
            <v>CO1.REQ.5684848</v>
          </cell>
        </row>
        <row r="722">
          <cell r="C722" t="str">
            <v>OAG-VAD-0365-2024</v>
          </cell>
          <cell r="D722" t="str">
            <v>CO1.REQ.5740267</v>
          </cell>
        </row>
        <row r="723">
          <cell r="C723" t="str">
            <v>OPSP-VAD-0307-2024</v>
          </cell>
          <cell r="D723" t="str">
            <v>CO1.REQ.5713323</v>
          </cell>
        </row>
        <row r="724">
          <cell r="C724" t="str">
            <v>OPSP-VAD-0366-2024</v>
          </cell>
          <cell r="D724" t="str">
            <v>CO1.REQ.5739886</v>
          </cell>
        </row>
        <row r="725">
          <cell r="C725" t="str">
            <v>OAG-VAD-0039-2024</v>
          </cell>
          <cell r="D725" t="str">
            <v>CO1.REQ.5578542</v>
          </cell>
        </row>
        <row r="726">
          <cell r="C726" t="str">
            <v>OPSP-VAD-0298-2024</v>
          </cell>
          <cell r="D726" t="str">
            <v>CO1.REQ.5712977</v>
          </cell>
        </row>
        <row r="727">
          <cell r="C727" t="str">
            <v>OPSP-VAD-0560-2024</v>
          </cell>
          <cell r="D727" t="str">
            <v>CO1.REQ.5803022</v>
          </cell>
        </row>
        <row r="728">
          <cell r="C728" t="str">
            <v>OPSP-VAD-0693-2024</v>
          </cell>
          <cell r="D728" t="str">
            <v>CO1.REQ.5957067</v>
          </cell>
        </row>
        <row r="729">
          <cell r="C729" t="str">
            <v>OPSP-VAD-0382-2024</v>
          </cell>
          <cell r="D729" t="str">
            <v>CO1.REQ.5751596</v>
          </cell>
        </row>
        <row r="730">
          <cell r="C730" t="str">
            <v>OPS-DAD-0011-2024</v>
          </cell>
          <cell r="D730" t="str">
            <v>CO1.REQ.5766250</v>
          </cell>
        </row>
        <row r="731">
          <cell r="C731" t="str">
            <v>OPSP-VIN-0031-2024</v>
          </cell>
          <cell r="D731" t="str">
            <v>CO1.REQ.5590816</v>
          </cell>
        </row>
        <row r="732">
          <cell r="C732" t="str">
            <v>OAG-VAD-0203-2024</v>
          </cell>
          <cell r="D732" t="str">
            <v>CO1.REQ.5623237</v>
          </cell>
        </row>
        <row r="733">
          <cell r="C733" t="str">
            <v>OAG-VAD-0055-2024</v>
          </cell>
          <cell r="D733" t="str">
            <v>CO1.REQ.5593960</v>
          </cell>
        </row>
        <row r="734">
          <cell r="C734" t="str">
            <v>OPSP-VIN-0110-2024</v>
          </cell>
          <cell r="D734" t="str">
            <v>CO1.REQ.5893089</v>
          </cell>
        </row>
        <row r="735">
          <cell r="C735" t="str">
            <v>ODC-FCS-0002-2024</v>
          </cell>
          <cell r="D735" t="str">
            <v>CO1.REQ.5728385</v>
          </cell>
        </row>
        <row r="736">
          <cell r="C736" t="str">
            <v>OPSP-VAD-0300-2024</v>
          </cell>
          <cell r="D736" t="str">
            <v>CO1.REQ.5713316</v>
          </cell>
        </row>
        <row r="737">
          <cell r="C737" t="str">
            <v>OPSP-FCE-0008-2024</v>
          </cell>
          <cell r="D737" t="str">
            <v>CO1.REQ.5646143</v>
          </cell>
        </row>
        <row r="738">
          <cell r="C738" t="str">
            <v>OPSP-VAD-0060-2024</v>
          </cell>
          <cell r="D738" t="str">
            <v>CO1.REQ.5594078</v>
          </cell>
        </row>
        <row r="739">
          <cell r="C739" t="str">
            <v>OPSP-VAD-0289-2024</v>
          </cell>
          <cell r="D739" t="str">
            <v>CO1.REQ.5713124</v>
          </cell>
        </row>
        <row r="740">
          <cell r="C740" t="str">
            <v>OSM-DAD-0007-2024</v>
          </cell>
          <cell r="D740" t="str">
            <v>CO1.REQ.5943759</v>
          </cell>
        </row>
        <row r="741">
          <cell r="C741" t="str">
            <v>OAG-VAD-0539-2024</v>
          </cell>
          <cell r="D741" t="str">
            <v>CO1.REQ.5798007</v>
          </cell>
        </row>
        <row r="742">
          <cell r="C742" t="str">
            <v>OPSP-VIN-0066-2024</v>
          </cell>
          <cell r="D742" t="str">
            <v>CO1.REQ.5671089</v>
          </cell>
        </row>
        <row r="743">
          <cell r="C743" t="str">
            <v>OPSP-VAD-0012-2024</v>
          </cell>
          <cell r="D743" t="str">
            <v>CO1.REQ.5572346</v>
          </cell>
        </row>
        <row r="744">
          <cell r="C744" t="str">
            <v>OAG-VAD-0444-2024</v>
          </cell>
          <cell r="D744" t="str">
            <v>CO1.REQ.5782859</v>
          </cell>
        </row>
        <row r="745">
          <cell r="C745" t="str">
            <v>OPSP-FHU-0002-2024</v>
          </cell>
          <cell r="D745" t="str">
            <v>CO1.REQ.5642985</v>
          </cell>
        </row>
        <row r="746">
          <cell r="C746" t="str">
            <v>OPSP-VAD-0603-2024</v>
          </cell>
          <cell r="D746" t="str">
            <v>CO1.REQ.5828617</v>
          </cell>
        </row>
        <row r="747">
          <cell r="C747" t="str">
            <v>OAG-VAD-0261-2024</v>
          </cell>
          <cell r="D747" t="str">
            <v>CO1.REQ.5647215</v>
          </cell>
        </row>
        <row r="748">
          <cell r="C748" t="str">
            <v>OPS-DAD-0063-2024</v>
          </cell>
          <cell r="D748" t="str">
            <v>CO1.REQ.5980007</v>
          </cell>
        </row>
        <row r="749">
          <cell r="C749" t="str">
            <v>OPSP-VAD-0407-2024</v>
          </cell>
          <cell r="D749" t="str">
            <v>CO1.REQ.5769095</v>
          </cell>
        </row>
        <row r="750">
          <cell r="C750" t="str">
            <v>OPSP-VAD-0156-2024</v>
          </cell>
          <cell r="D750" t="str">
            <v>CO1.REQ.5612609</v>
          </cell>
        </row>
        <row r="751">
          <cell r="C751" t="str">
            <v>OAG-CREO-0012-2024</v>
          </cell>
          <cell r="D751" t="str">
            <v>CO1.REQ.5613036</v>
          </cell>
        </row>
        <row r="752">
          <cell r="C752" t="str">
            <v>OPSP-VEX-0042-2024</v>
          </cell>
          <cell r="D752" t="str">
            <v>CO1.REQ.5863156</v>
          </cell>
        </row>
        <row r="753">
          <cell r="C753" t="str">
            <v>OPSP-VAD-0141-2024</v>
          </cell>
          <cell r="D753" t="str">
            <v>CO1.REQ.5604235</v>
          </cell>
        </row>
        <row r="754">
          <cell r="C754" t="str">
            <v>OPS-VIN-0008-2024</v>
          </cell>
          <cell r="D754" t="str">
            <v>CO1.REQ.5990699</v>
          </cell>
        </row>
        <row r="755">
          <cell r="C755" t="str">
            <v>OPSP-VEX-0066-2024</v>
          </cell>
          <cell r="D755" t="str">
            <v>CO1.REQ.5927595</v>
          </cell>
        </row>
        <row r="756">
          <cell r="C756" t="str">
            <v>OPSP-VAD-0570-2024</v>
          </cell>
          <cell r="D756" t="str">
            <v>CO1.REQ.5805956</v>
          </cell>
        </row>
        <row r="757">
          <cell r="C757" t="str">
            <v>OAG-VAD-0448-2024</v>
          </cell>
          <cell r="D757" t="str">
            <v>CO1.REQ.5781260</v>
          </cell>
        </row>
        <row r="758">
          <cell r="C758" t="str">
            <v>OAG-VAD-0446-2024</v>
          </cell>
          <cell r="D758" t="str">
            <v>CO1.REQ.5783747</v>
          </cell>
        </row>
        <row r="759">
          <cell r="C759" t="str">
            <v>OPS-DAD-0060-2024</v>
          </cell>
          <cell r="D759" t="str">
            <v>CO1.REQ.5952293</v>
          </cell>
        </row>
        <row r="760">
          <cell r="C760" t="str">
            <v>CSM-VAD-0007-2024</v>
          </cell>
          <cell r="D760" t="str">
            <v>CO1.REQ.5983511</v>
          </cell>
        </row>
        <row r="761">
          <cell r="C761" t="str">
            <v>OPSP-CPF-0014-2024</v>
          </cell>
          <cell r="D761" t="str">
            <v>CO1.REQ.5633620</v>
          </cell>
        </row>
        <row r="762">
          <cell r="C762" t="str">
            <v>OPSP-VAD-0036-2024</v>
          </cell>
          <cell r="D762" t="str">
            <v>CO1.REQ.5575439</v>
          </cell>
        </row>
        <row r="763">
          <cell r="C763" t="str">
            <v>OAG-VAD-0592-2024</v>
          </cell>
          <cell r="D763" t="str">
            <v>CO1.REQ.5806694</v>
          </cell>
        </row>
        <row r="764">
          <cell r="C764" t="str">
            <v>OPSP-VAD-0217-2024</v>
          </cell>
          <cell r="D764" t="str">
            <v>CO1.REQ.5620017</v>
          </cell>
        </row>
        <row r="765">
          <cell r="C765" t="str">
            <v>CPS-VAD-0005-2024</v>
          </cell>
          <cell r="D765" t="str">
            <v>CO1.REQ.5862129</v>
          </cell>
        </row>
        <row r="766">
          <cell r="C766" t="str">
            <v>OPSP-VIN-0075-2024</v>
          </cell>
          <cell r="D766" t="str">
            <v>CO1.REQ.5685465</v>
          </cell>
        </row>
        <row r="767">
          <cell r="C767" t="str">
            <v>OPSP-VAD-0107-2024</v>
          </cell>
          <cell r="D767" t="str">
            <v>CO1.REQ.5593392</v>
          </cell>
        </row>
        <row r="768">
          <cell r="C768" t="str">
            <v>OPSP-VIN-0032-2024</v>
          </cell>
          <cell r="D768" t="str">
            <v>CO1.REQ.5591284</v>
          </cell>
        </row>
        <row r="769">
          <cell r="C769" t="str">
            <v>OAG-VEX-0032-2024</v>
          </cell>
          <cell r="D769" t="str">
            <v>CO1.REQ.5817531</v>
          </cell>
        </row>
        <row r="770">
          <cell r="C770" t="str">
            <v>OPSP-VAD-0254-2024</v>
          </cell>
          <cell r="D770" t="str">
            <v>CO1.REQ.5646878</v>
          </cell>
        </row>
        <row r="771">
          <cell r="C771" t="str">
            <v>OAG-VAD-0170-2024</v>
          </cell>
          <cell r="D771" t="str">
            <v>CO1.REQ.5609448</v>
          </cell>
        </row>
        <row r="772">
          <cell r="C772" t="str">
            <v>OAG-VAD-0122-2024</v>
          </cell>
          <cell r="D772" t="str">
            <v>CO1.REQ.5600933</v>
          </cell>
        </row>
        <row r="773">
          <cell r="C773" t="str">
            <v>OPSP-VAD-0375-2024</v>
          </cell>
          <cell r="D773" t="str">
            <v>CO1.REQ.5746145</v>
          </cell>
        </row>
        <row r="774">
          <cell r="C774" t="str">
            <v>OPSP-VAD-0690-2024</v>
          </cell>
          <cell r="D774" t="str">
            <v>CO1.REQ.5959542</v>
          </cell>
        </row>
        <row r="775">
          <cell r="C775" t="str">
            <v>OPSP-VAD-0276-2024</v>
          </cell>
          <cell r="D775" t="str">
            <v>CO1.REQ.5655445</v>
          </cell>
        </row>
        <row r="776">
          <cell r="C776" t="str">
            <v>OPSP-VAD-0024-2024</v>
          </cell>
          <cell r="D776" t="str">
            <v>CO1.REQ.5572342</v>
          </cell>
        </row>
        <row r="777">
          <cell r="C777" t="str">
            <v>OPSP-VEX-0087-2024</v>
          </cell>
          <cell r="D777" t="str">
            <v>CO1.REQ.5988991</v>
          </cell>
        </row>
        <row r="778">
          <cell r="C778" t="str">
            <v>OPSP-CPF-0003-2024</v>
          </cell>
          <cell r="D778" t="str">
            <v>CO1.REQ.5605581</v>
          </cell>
        </row>
        <row r="779">
          <cell r="C779" t="str">
            <v>OPSP-VAD-0191-2024</v>
          </cell>
          <cell r="D779" t="str">
            <v>CO1.REQ.5620558</v>
          </cell>
        </row>
        <row r="780">
          <cell r="C780" t="str">
            <v>OAG-VAD-0096-2024</v>
          </cell>
          <cell r="D780" t="str">
            <v>CO1.REQ.5593056</v>
          </cell>
        </row>
        <row r="781">
          <cell r="C781" t="str">
            <v>OAG-VAD-0083-2024</v>
          </cell>
          <cell r="D781" t="str">
            <v>CO1.REQ.5594896</v>
          </cell>
        </row>
        <row r="782">
          <cell r="C782" t="str">
            <v>ODC-DAD-0010-2024</v>
          </cell>
          <cell r="D782" t="str">
            <v>CO1.REQ.5951626</v>
          </cell>
        </row>
        <row r="783">
          <cell r="C783" t="str">
            <v>OPSP-VEX-0025-2024</v>
          </cell>
          <cell r="D783" t="str">
            <v>CO1.REQ.5780369</v>
          </cell>
        </row>
        <row r="784">
          <cell r="C784" t="str">
            <v>OPSP-VAD-0708-2024</v>
          </cell>
          <cell r="D784" t="str">
            <v>CO1.REQ.5993047</v>
          </cell>
        </row>
        <row r="785">
          <cell r="C785" t="str">
            <v>OAG-VAD-0124-2024</v>
          </cell>
          <cell r="D785" t="str">
            <v>CO1.REQ.5602441</v>
          </cell>
        </row>
        <row r="786">
          <cell r="C786" t="str">
            <v>OPSP-VIN-0124-2024</v>
          </cell>
          <cell r="D786" t="str">
            <v>CO1.REQ.5955636</v>
          </cell>
        </row>
        <row r="787">
          <cell r="C787" t="str">
            <v>OPSP-VAD-0513-2024</v>
          </cell>
          <cell r="D787" t="str">
            <v>CO1.REQ.5802243</v>
          </cell>
        </row>
        <row r="788">
          <cell r="C788" t="str">
            <v>OPSP-VAD-0102-2024</v>
          </cell>
          <cell r="D788" t="str">
            <v>CO1.REQ.5592848</v>
          </cell>
        </row>
        <row r="789">
          <cell r="C789" t="str">
            <v>OPSP-VEX-0003-2024</v>
          </cell>
          <cell r="D789" t="str">
            <v>CO1.REQ.5729015</v>
          </cell>
        </row>
        <row r="790">
          <cell r="C790" t="str">
            <v>OPSP-VAD-0210-2024</v>
          </cell>
          <cell r="D790" t="str">
            <v>CO1.REQ.5622064</v>
          </cell>
        </row>
        <row r="791">
          <cell r="C791" t="str">
            <v>OPSP-VEX-0092-2024</v>
          </cell>
          <cell r="D791" t="str">
            <v>CO1.REQ.5996597</v>
          </cell>
        </row>
        <row r="792">
          <cell r="C792" t="str">
            <v>OPS-VIN-0058-2024</v>
          </cell>
          <cell r="D792" t="str">
            <v>CO1.REQ.5671811</v>
          </cell>
        </row>
        <row r="793">
          <cell r="C793" t="str">
            <v>OPSP-VAD-0054-2024</v>
          </cell>
          <cell r="D793" t="str">
            <v>CO1.REQ.5593853</v>
          </cell>
        </row>
        <row r="794">
          <cell r="C794" t="str">
            <v>OPS-DAD-0019-2024</v>
          </cell>
          <cell r="D794" t="str">
            <v>CO1.REQ.5821017</v>
          </cell>
        </row>
        <row r="795">
          <cell r="C795" t="str">
            <v>OPSP-VEX-0029-2024</v>
          </cell>
          <cell r="D795" t="str">
            <v>CO1.REQ.5781876</v>
          </cell>
        </row>
        <row r="796">
          <cell r="C796" t="str">
            <v>OPSP-VEX-0073-2024</v>
          </cell>
          <cell r="D796" t="str">
            <v>CO1.REQ.5942231</v>
          </cell>
        </row>
        <row r="797">
          <cell r="C797" t="str">
            <v>OSM-DAD-0009-2024</v>
          </cell>
          <cell r="D797" t="str">
            <v>CO1.REQ.5950932</v>
          </cell>
        </row>
        <row r="798">
          <cell r="C798" t="str">
            <v>OPSP-VIN-0021-2024</v>
          </cell>
          <cell r="D798" t="str">
            <v>CO1.REQ.5588291</v>
          </cell>
        </row>
        <row r="799">
          <cell r="C799" t="str">
            <v>OPSP-VAD-0279-2024</v>
          </cell>
          <cell r="D799" t="str">
            <v>CO1.REQ.5656525</v>
          </cell>
        </row>
        <row r="800">
          <cell r="C800" t="str">
            <v>OAG-VIN-0001-2024</v>
          </cell>
          <cell r="D800" t="str">
            <v>CO1.REQ.5671509</v>
          </cell>
        </row>
        <row r="801">
          <cell r="C801" t="str">
            <v>OAG-VAD-0370-2024</v>
          </cell>
          <cell r="D801" t="str">
            <v>CO1.REQ.5747618</v>
          </cell>
        </row>
        <row r="802">
          <cell r="C802" t="str">
            <v>OPSP-VAD-0594-2024</v>
          </cell>
          <cell r="D802" t="str">
            <v>CO1.REQ.5802194</v>
          </cell>
        </row>
        <row r="803">
          <cell r="C803" t="str">
            <v>OPSP-VAD-0253-2024</v>
          </cell>
          <cell r="D803" t="str">
            <v>CO1.REQ.5630937</v>
          </cell>
        </row>
        <row r="804">
          <cell r="C804" t="str">
            <v>OPSP-VAD-0154-2024</v>
          </cell>
          <cell r="D804" t="str">
            <v>CO1.REQ.5611583</v>
          </cell>
        </row>
        <row r="805">
          <cell r="C805" t="str">
            <v>OPSP-VAD-0252-2024</v>
          </cell>
          <cell r="D805" t="str">
            <v>CO1.REQ.5630817</v>
          </cell>
        </row>
        <row r="806">
          <cell r="C806" t="str">
            <v>OPSP-FCE-0004-2024</v>
          </cell>
          <cell r="D806" t="str">
            <v>CO1.REQ.5622287</v>
          </cell>
        </row>
        <row r="807">
          <cell r="C807" t="str">
            <v>OPSP-VAD-0194-2024</v>
          </cell>
          <cell r="D807" t="str">
            <v>CO1.REQ.5620839</v>
          </cell>
        </row>
        <row r="808">
          <cell r="C808" t="str">
            <v>OPS-VIN-0001-2024</v>
          </cell>
          <cell r="D808" t="str">
            <v>CO1.REQ.5735620</v>
          </cell>
        </row>
        <row r="809">
          <cell r="C809" t="str">
            <v>OPSP-VIN-0060-2024</v>
          </cell>
          <cell r="D809" t="str">
            <v>CO1.REQ.5673376</v>
          </cell>
        </row>
        <row r="810">
          <cell r="C810" t="str">
            <v>OPSP-CREO-0028-2024</v>
          </cell>
          <cell r="D810" t="str">
            <v>CO1.REQ.5702390</v>
          </cell>
        </row>
        <row r="811">
          <cell r="C811" t="str">
            <v>OPSP-VIN-0106-2024</v>
          </cell>
          <cell r="D811" t="str">
            <v>CO1.REQ.5866959</v>
          </cell>
        </row>
        <row r="812">
          <cell r="C812" t="str">
            <v>OPSP-VEX-0028-2024</v>
          </cell>
          <cell r="D812" t="str">
            <v>CO1.REQ.5781453</v>
          </cell>
        </row>
        <row r="813">
          <cell r="C813" t="str">
            <v>OPSP-VAD-0163-2024</v>
          </cell>
          <cell r="D813" t="str">
            <v>CO1.REQ.5611050</v>
          </cell>
        </row>
        <row r="814">
          <cell r="C814" t="str">
            <v>OPSP-VEX-0049-2024</v>
          </cell>
          <cell r="D814" t="str">
            <v>CO1.REQ.5892458</v>
          </cell>
        </row>
        <row r="815">
          <cell r="C815" t="str">
            <v>OPSP-VAD-0561-2024</v>
          </cell>
          <cell r="D815" t="str">
            <v>CO1.REQ.5804148</v>
          </cell>
        </row>
        <row r="816">
          <cell r="C816" t="str">
            <v>OPS-VAC-0002-2024</v>
          </cell>
          <cell r="D816" t="str">
            <v>CO1.REQ.5999289</v>
          </cell>
        </row>
        <row r="817">
          <cell r="C817" t="str">
            <v>OPS-DAD-0053-2024</v>
          </cell>
          <cell r="D817" t="str">
            <v>CO1.REQ.5928184</v>
          </cell>
        </row>
        <row r="818">
          <cell r="C818" t="str">
            <v>OPS-VIN-0057-2024</v>
          </cell>
          <cell r="D818" t="str">
            <v>CO1.REQ.5671625</v>
          </cell>
        </row>
        <row r="819">
          <cell r="C819" t="str">
            <v>OAG-VAD-0443-2024</v>
          </cell>
          <cell r="D819" t="str">
            <v>CO1.REQ.5786227</v>
          </cell>
        </row>
        <row r="820">
          <cell r="C820" t="str">
            <v>OAG-CREO-0036-2024</v>
          </cell>
          <cell r="D820" t="str">
            <v>CO1.REQ.5950136</v>
          </cell>
        </row>
        <row r="821">
          <cell r="C821" t="str">
            <v>OPSP-VEX-0035-2024</v>
          </cell>
          <cell r="D821" t="str">
            <v>CO1.REQ.5827314</v>
          </cell>
        </row>
        <row r="822">
          <cell r="C822" t="str">
            <v>OPSP-VAD-0176-2024</v>
          </cell>
          <cell r="D822" t="str">
            <v>CO1.REQ.5610098</v>
          </cell>
        </row>
        <row r="823">
          <cell r="C823" t="str">
            <v>OPSP-CREO-0031-2024</v>
          </cell>
          <cell r="D823" t="str">
            <v>CO1.REQ.5703069</v>
          </cell>
        </row>
        <row r="824">
          <cell r="C824" t="str">
            <v>OAG-VAD-0378-2024</v>
          </cell>
          <cell r="D824" t="str">
            <v>CO1.REQ.5746939</v>
          </cell>
        </row>
        <row r="825">
          <cell r="C825" t="str">
            <v>OPSP-VAD-0190-2024</v>
          </cell>
          <cell r="D825" t="str">
            <v>CO1.REQ.5620117</v>
          </cell>
        </row>
        <row r="826">
          <cell r="C826" t="str">
            <v>OPSP-VAD-0569-2024</v>
          </cell>
          <cell r="D826" t="str">
            <v>CO1.REQ.5805784</v>
          </cell>
        </row>
        <row r="827">
          <cell r="C827" t="str">
            <v>OPSP-VAD-0572-2024</v>
          </cell>
          <cell r="D827" t="str">
            <v>CO1.REQ.5806091</v>
          </cell>
        </row>
        <row r="828">
          <cell r="C828" t="str">
            <v>OAG-VAD-0514-2024</v>
          </cell>
          <cell r="D828" t="str">
            <v>CO1.REQ.5802473</v>
          </cell>
        </row>
        <row r="829">
          <cell r="C829" t="str">
            <v>OAG-VAD-0504-2024</v>
          </cell>
          <cell r="D829" t="str">
            <v>CO1.REQ.5805849</v>
          </cell>
        </row>
        <row r="830">
          <cell r="C830" t="str">
            <v>OPS-VEX-2132-2023</v>
          </cell>
          <cell r="D830" t="str">
            <v>CO1.REQ.5632253</v>
          </cell>
        </row>
        <row r="831">
          <cell r="C831" t="str">
            <v>OPSP-VIN-0038-2024</v>
          </cell>
          <cell r="D831" t="str">
            <v>CO1.REQ.5591769</v>
          </cell>
        </row>
        <row r="832">
          <cell r="C832" t="str">
            <v>OPSP-FCS-0003-2024</v>
          </cell>
          <cell r="D832" t="str">
            <v>CO1.REQ.5612936</v>
          </cell>
        </row>
        <row r="833">
          <cell r="C833" t="str">
            <v>OPSP-VAD-0003-2024</v>
          </cell>
          <cell r="D833" t="str">
            <v>CO1.REQ.5571929</v>
          </cell>
        </row>
        <row r="834">
          <cell r="C834" t="str">
            <v>OAG-CREO-0016-2024</v>
          </cell>
          <cell r="D834" t="str">
            <v>CO1.REQ.5617311</v>
          </cell>
        </row>
        <row r="835">
          <cell r="C835" t="str">
            <v>OPSP-VAD-0208-2024</v>
          </cell>
          <cell r="D835" t="str">
            <v>CO1.REQ.5621578</v>
          </cell>
        </row>
        <row r="836">
          <cell r="C836" t="str">
            <v>OAG-VAD-0087-2024</v>
          </cell>
          <cell r="D836" t="str">
            <v>CO1.REQ.5595408</v>
          </cell>
        </row>
        <row r="837">
          <cell r="C837" t="str">
            <v>OPSP-VAD-0258-2024</v>
          </cell>
          <cell r="D837" t="str">
            <v>CO1.REQ.5647571</v>
          </cell>
        </row>
        <row r="838">
          <cell r="C838" t="str">
            <v>OAG-VAD-0352-2024</v>
          </cell>
          <cell r="D838" t="str">
            <v>CO1.REQ.5738949</v>
          </cell>
        </row>
        <row r="839">
          <cell r="C839" t="str">
            <v>OPSP-VIN-0062-2024</v>
          </cell>
          <cell r="D839" t="str">
            <v>CO1.REQ.5674165</v>
          </cell>
        </row>
        <row r="840">
          <cell r="C840" t="str">
            <v>OPSP-VAD-0238-2024</v>
          </cell>
          <cell r="D840" t="str">
            <v>CO1.REQ.5631365</v>
          </cell>
        </row>
        <row r="841">
          <cell r="C841" t="str">
            <v>OPSP-VAD-0064-2024</v>
          </cell>
          <cell r="D841" t="str">
            <v>CO1.REQ.5593706</v>
          </cell>
        </row>
        <row r="842">
          <cell r="C842" t="str">
            <v>OPSP-VAD-0503-2024</v>
          </cell>
          <cell r="D842" t="str">
            <v>CO1.REQ.5805810</v>
          </cell>
        </row>
        <row r="843">
          <cell r="C843" t="str">
            <v>OPSP-VEX-0005-2024</v>
          </cell>
          <cell r="D843" t="str">
            <v>CO1.REQ.5729880</v>
          </cell>
        </row>
        <row r="844">
          <cell r="C844" t="str">
            <v>OPSP-VAD-0192-2024</v>
          </cell>
          <cell r="D844" t="str">
            <v>CO1.REQ.5620585</v>
          </cell>
        </row>
        <row r="845">
          <cell r="C845" t="str">
            <v>OPSP-VIN-0114-2024</v>
          </cell>
          <cell r="D845" t="str">
            <v>CO1.REQ.5892897</v>
          </cell>
        </row>
        <row r="846">
          <cell r="C846" t="str">
            <v>OPS-VAD-0282-2024</v>
          </cell>
          <cell r="D846" t="str">
            <v>CO1.REQ.5651858</v>
          </cell>
        </row>
        <row r="847">
          <cell r="C847" t="str">
            <v>OAG-VAD-0052-2024</v>
          </cell>
          <cell r="D847" t="str">
            <v>CO1.REQ.5592937</v>
          </cell>
        </row>
        <row r="848">
          <cell r="C848" t="str">
            <v>OAG-VAD-0043-2024</v>
          </cell>
          <cell r="D848" t="str">
            <v>CO1.REQ.5575713</v>
          </cell>
        </row>
        <row r="849">
          <cell r="C849" t="str">
            <v>OPSP-VAD-0666-2024</v>
          </cell>
          <cell r="D849" t="str">
            <v>CO1.REQ.5860006</v>
          </cell>
        </row>
        <row r="850">
          <cell r="C850" t="str">
            <v>OPSP-VAD-0158-2024</v>
          </cell>
          <cell r="D850" t="str">
            <v>CO1.REQ.5613404</v>
          </cell>
        </row>
        <row r="851">
          <cell r="C851" t="str">
            <v>ODC-DAD-0003-2024</v>
          </cell>
          <cell r="D851" t="str">
            <v>CO1.REQ.5841738</v>
          </cell>
        </row>
        <row r="852">
          <cell r="C852" t="str">
            <v>OPSP-VAD-0159-2024</v>
          </cell>
          <cell r="D852" t="str">
            <v>CO1.REQ.5613616</v>
          </cell>
        </row>
        <row r="853">
          <cell r="C853" t="str">
            <v>OAG-VAD-0608-2024</v>
          </cell>
          <cell r="D853" t="str">
            <v>CO1.REQ.5829094</v>
          </cell>
        </row>
        <row r="854">
          <cell r="C854" t="str">
            <v>OPSP-VAD-0032-2024</v>
          </cell>
          <cell r="D854" t="str">
            <v>CO1.REQ.5572390</v>
          </cell>
        </row>
        <row r="855">
          <cell r="C855" t="str">
            <v>OAG-VAD-0506-2024</v>
          </cell>
          <cell r="D855" t="str">
            <v>CO1.REQ.5807011</v>
          </cell>
        </row>
        <row r="856">
          <cell r="C856" t="str">
            <v>OSM-FEE-0001-2024</v>
          </cell>
          <cell r="D856" t="str">
            <v>CO1.REQ.5772665</v>
          </cell>
        </row>
        <row r="857">
          <cell r="C857" t="str">
            <v>RES-VIN-0078-2024</v>
          </cell>
          <cell r="D857" t="str">
            <v>CO1.REQ.5851126</v>
          </cell>
        </row>
        <row r="858">
          <cell r="C858" t="str">
            <v>OPS-VAC-0001-2024</v>
          </cell>
          <cell r="D858" t="str">
            <v>CO1.REQ.5793954</v>
          </cell>
        </row>
        <row r="859">
          <cell r="C859" t="str">
            <v>OPSP-VIN-0017-2024</v>
          </cell>
          <cell r="D859" t="str">
            <v>CO1.REQ.5575319</v>
          </cell>
        </row>
        <row r="860">
          <cell r="C860" t="str">
            <v>OPSP-VAD-0341-2024</v>
          </cell>
          <cell r="D860" t="str">
            <v>CO1.REQ.5731542</v>
          </cell>
        </row>
        <row r="861">
          <cell r="C861" t="str">
            <v>OAG-VAD-0263-2024</v>
          </cell>
          <cell r="D861" t="str">
            <v>CO1.REQ.5647353</v>
          </cell>
        </row>
        <row r="862">
          <cell r="C862" t="str">
            <v>OPSP-VAD-0485-2024</v>
          </cell>
          <cell r="D862" t="str">
            <v>CO1.REQ.5804821</v>
          </cell>
        </row>
        <row r="863">
          <cell r="C863" t="str">
            <v>OPSP-VAD-0140-2024</v>
          </cell>
          <cell r="D863" t="str">
            <v>CO1.REQ.5603948</v>
          </cell>
        </row>
        <row r="864">
          <cell r="C864" t="str">
            <v>OPSP-VAD-0622-2024</v>
          </cell>
          <cell r="D864" t="str">
            <v>CO1.REQ.5811666</v>
          </cell>
        </row>
        <row r="865">
          <cell r="C865" t="str">
            <v>OPSP-VIN-0026-2024</v>
          </cell>
          <cell r="D865" t="str">
            <v>CO1.REQ.5588132</v>
          </cell>
        </row>
        <row r="866">
          <cell r="C866" t="str">
            <v>OAG-VAD-0189-2024</v>
          </cell>
          <cell r="D866" t="str">
            <v>CO1.REQ.5609558</v>
          </cell>
        </row>
        <row r="867">
          <cell r="C867" t="str">
            <v>OPSP-VIN-0081-2024</v>
          </cell>
          <cell r="D867" t="str">
            <v>CO1.REQ.5717307</v>
          </cell>
        </row>
        <row r="868">
          <cell r="C868" t="str">
            <v>OAG-VAD-0413-2024</v>
          </cell>
          <cell r="D868" t="str">
            <v>CO1.REQ.5767675</v>
          </cell>
        </row>
        <row r="869">
          <cell r="C869" t="str">
            <v>OAG-VAD-0501-2024</v>
          </cell>
          <cell r="D869" t="str">
            <v>CO1.REQ.5804457</v>
          </cell>
        </row>
        <row r="870">
          <cell r="C870" t="str">
            <v>OAG-VAD-0542-2024</v>
          </cell>
          <cell r="D870" t="str">
            <v>CO1.REQ.5798738</v>
          </cell>
        </row>
        <row r="871">
          <cell r="C871" t="str">
            <v>OPSP-VIN-0111-2024</v>
          </cell>
          <cell r="D871" t="str">
            <v>CO1.REQ.5893518</v>
          </cell>
        </row>
        <row r="872">
          <cell r="C872" t="str">
            <v>OPSP-VAD-0676-2024</v>
          </cell>
          <cell r="D872" t="str">
            <v>CO1.REQ.5910341</v>
          </cell>
        </row>
        <row r="873">
          <cell r="C873" t="str">
            <v>OAG-VEX-0091-2024</v>
          </cell>
          <cell r="D873" t="str">
            <v>CO1.REQ.5996827</v>
          </cell>
        </row>
        <row r="874">
          <cell r="C874" t="str">
            <v>OPS-DAD-0017-2024</v>
          </cell>
          <cell r="D874" t="str">
            <v>CO1.REQ.5816880</v>
          </cell>
        </row>
        <row r="875">
          <cell r="C875" t="str">
            <v>OPSP-VAD-0114-2024</v>
          </cell>
          <cell r="D875" t="str">
            <v>CO1.REQ.5602093</v>
          </cell>
        </row>
        <row r="876">
          <cell r="C876" t="str">
            <v>OPSP-VIN-0107-2024</v>
          </cell>
          <cell r="D876" t="str">
            <v>CO1.REQ.5874642</v>
          </cell>
        </row>
        <row r="877">
          <cell r="C877" t="str">
            <v>OPSP-VEX-0094-2024</v>
          </cell>
          <cell r="D877" t="str">
            <v>CO1.REQ.6022181</v>
          </cell>
        </row>
        <row r="878">
          <cell r="C878" t="str">
            <v>OAG-CREO-0034-2024</v>
          </cell>
          <cell r="D878" t="str">
            <v>CO1.REQ.5739704</v>
          </cell>
        </row>
        <row r="879">
          <cell r="C879" t="str">
            <v>OAG-VAD-0133-2024</v>
          </cell>
          <cell r="D879" t="str">
            <v>CO1.REQ.5602164</v>
          </cell>
        </row>
        <row r="880">
          <cell r="C880" t="str">
            <v>OPSP-VEX-0076-2024</v>
          </cell>
          <cell r="D880" t="str">
            <v>CO1.REQ.5947095</v>
          </cell>
        </row>
        <row r="881">
          <cell r="C881" t="str">
            <v>OPSP-VAD-0007-2024</v>
          </cell>
          <cell r="D881" t="str">
            <v>CO1.REQ.5571984</v>
          </cell>
        </row>
        <row r="882">
          <cell r="C882" t="str">
            <v>OPSP-VAD-0565-2024</v>
          </cell>
          <cell r="D882" t="str">
            <v>CO1.REQ.5805058</v>
          </cell>
        </row>
        <row r="883">
          <cell r="C883" t="str">
            <v>OPS-DAD-0050-2024</v>
          </cell>
          <cell r="D883" t="str">
            <v>CO1.REQ.5924192</v>
          </cell>
        </row>
        <row r="884">
          <cell r="C884" t="str">
            <v>OPSP-VIN-0078-2024</v>
          </cell>
          <cell r="D884" t="str">
            <v>CO1.REQ.5699955</v>
          </cell>
        </row>
        <row r="885">
          <cell r="C885" t="str">
            <v>OPSP-VAD-0342-2024</v>
          </cell>
          <cell r="D885" t="str">
            <v>CO1.REQ.5731773</v>
          </cell>
        </row>
        <row r="886">
          <cell r="C886" t="str">
            <v>OAG-VAD-0541-2024</v>
          </cell>
          <cell r="D886" t="str">
            <v>CO1.REQ.5798175</v>
          </cell>
        </row>
        <row r="887">
          <cell r="C887" t="str">
            <v>OPSP-VAD-0272-2024</v>
          </cell>
          <cell r="D887" t="str">
            <v>CO1.REQ.5655668</v>
          </cell>
        </row>
        <row r="888">
          <cell r="C888" t="str">
            <v>OPSP-VAD-0116-2024</v>
          </cell>
          <cell r="D888" t="str">
            <v>CO1.REQ.5602581</v>
          </cell>
        </row>
        <row r="889">
          <cell r="C889" t="str">
            <v>ODC-DAD-0009-2024</v>
          </cell>
          <cell r="D889" t="str">
            <v>CO1.REQ.5942770</v>
          </cell>
        </row>
        <row r="890">
          <cell r="C890" t="str">
            <v>OPSP-VAD-0427-2024</v>
          </cell>
          <cell r="D890" t="str">
            <v>CO1.REQ.5769482</v>
          </cell>
        </row>
        <row r="891">
          <cell r="C891" t="str">
            <v>OAG-VAD-0452-2024</v>
          </cell>
          <cell r="D891" t="str">
            <v>CO1.REQ.5783291</v>
          </cell>
        </row>
        <row r="892">
          <cell r="C892" t="str">
            <v>OAG-FEE-0001-2024</v>
          </cell>
          <cell r="D892" t="str">
            <v>CO1.REQ.5685940</v>
          </cell>
        </row>
        <row r="893">
          <cell r="C893" t="str">
            <v>OAG-VEX-0023-2024</v>
          </cell>
          <cell r="D893" t="str">
            <v>CO1.REQ.5767309</v>
          </cell>
        </row>
        <row r="894">
          <cell r="C894" t="str">
            <v>OPSP-FCE-0010-2024</v>
          </cell>
          <cell r="D894" t="str">
            <v>CO1.REQ.5647409</v>
          </cell>
        </row>
        <row r="895">
          <cell r="C895" t="str">
            <v>OPSP-VAD-0035-2024</v>
          </cell>
          <cell r="D895" t="str">
            <v>CO1.REQ.5575158</v>
          </cell>
        </row>
        <row r="896">
          <cell r="C896" t="str">
            <v>OPSP-VEX-2169-2023</v>
          </cell>
          <cell r="D896" t="str">
            <v>CO1.REQ.5499978</v>
          </cell>
        </row>
        <row r="897">
          <cell r="C897" t="str">
            <v>OPSP-VAD-0530-2024</v>
          </cell>
          <cell r="D897" t="str">
            <v>CO1.REQ.5816282</v>
          </cell>
        </row>
        <row r="898">
          <cell r="C898" t="str">
            <v>OPSP-VEX-0065-2024</v>
          </cell>
          <cell r="D898" t="str">
            <v>CO1.REQ.5926581</v>
          </cell>
        </row>
        <row r="899">
          <cell r="C899" t="str">
            <v>OPSP-CPF-0025-2024</v>
          </cell>
          <cell r="D899" t="str">
            <v>CO1.REQ.5792710</v>
          </cell>
        </row>
        <row r="900">
          <cell r="C900" t="str">
            <v>OAG-VAD-0074-2024</v>
          </cell>
          <cell r="D900" t="str">
            <v>CO1.REQ.5594740</v>
          </cell>
        </row>
        <row r="901">
          <cell r="C901" t="str">
            <v>OPSP-VAD-0487-2024</v>
          </cell>
          <cell r="D901" t="str">
            <v>CO1.REQ.5805945</v>
          </cell>
        </row>
        <row r="902">
          <cell r="C902" t="str">
            <v>OPSP-VAD-0492-2024</v>
          </cell>
          <cell r="D902" t="str">
            <v>CO1.REQ.5807595</v>
          </cell>
        </row>
        <row r="903">
          <cell r="C903" t="str">
            <v>OAG-VAD-0459-2024</v>
          </cell>
          <cell r="D903" t="str">
            <v>CO1.REQ.5782598</v>
          </cell>
        </row>
        <row r="904">
          <cell r="C904" t="str">
            <v>OAG-VAD-0533-2024</v>
          </cell>
          <cell r="D904" t="str">
            <v>CO1.REQ.5795940</v>
          </cell>
        </row>
        <row r="905">
          <cell r="C905" t="str">
            <v>OAG-VEX-0093-2024</v>
          </cell>
          <cell r="D905" t="str">
            <v>CO1.REQ.6022751</v>
          </cell>
        </row>
        <row r="906">
          <cell r="C906" t="str">
            <v>OPSP-CREO-0006-2024</v>
          </cell>
          <cell r="D906" t="str">
            <v>CO1.REQ.5593940</v>
          </cell>
        </row>
        <row r="907">
          <cell r="C907" t="str">
            <v>OAG-VAD-0498-2024</v>
          </cell>
          <cell r="D907" t="str">
            <v>CO1.REQ.5802971</v>
          </cell>
        </row>
        <row r="908">
          <cell r="C908" t="str">
            <v>CA-CREO-0002-2024</v>
          </cell>
          <cell r="D908" t="str">
            <v>CO1.REQ.5851071</v>
          </cell>
        </row>
        <row r="909">
          <cell r="C909" t="str">
            <v>VAD-030-2024</v>
          </cell>
          <cell r="D909" t="str">
            <v>CO1.REQ.5829510</v>
          </cell>
        </row>
        <row r="910">
          <cell r="C910" t="str">
            <v>OPSP-VEX-0088-2024</v>
          </cell>
          <cell r="D910" t="str">
            <v>CO1.REQ.5989614</v>
          </cell>
        </row>
        <row r="911">
          <cell r="C911" t="str">
            <v>OPSP-VAD-0359-2024</v>
          </cell>
          <cell r="D911" t="str">
            <v>CO1.REQ.5738997</v>
          </cell>
        </row>
        <row r="912">
          <cell r="C912" t="str">
            <v>OPSP-VAD-0589-2024</v>
          </cell>
          <cell r="D912" t="str">
            <v>CO1.REQ.5807003</v>
          </cell>
        </row>
        <row r="913">
          <cell r="C913" t="str">
            <v>OPSP-VIN-0023-2024</v>
          </cell>
          <cell r="D913" t="str">
            <v>CO1.REQ.5588820</v>
          </cell>
        </row>
        <row r="914">
          <cell r="C914" t="str">
            <v>OPSP-VAD-0550-2024</v>
          </cell>
          <cell r="D914" t="str">
            <v>CO1.REQ.5801475</v>
          </cell>
        </row>
        <row r="915">
          <cell r="C915" t="str">
            <v>OPS-DAD-0010-2024</v>
          </cell>
          <cell r="D915" t="str">
            <v>CO1.REQ.5762895</v>
          </cell>
        </row>
        <row r="916">
          <cell r="C916" t="str">
            <v>OPSP-VAD-0507-2024</v>
          </cell>
          <cell r="D916" t="str">
            <v>CO1.REQ.5806897</v>
          </cell>
        </row>
        <row r="917">
          <cell r="C917" t="str">
            <v>ODC-DAD-0007-2024</v>
          </cell>
          <cell r="D917" t="str">
            <v>CO1.REQ.5925757</v>
          </cell>
        </row>
        <row r="918">
          <cell r="C918" t="str">
            <v>OAG-VAD-0354-2024</v>
          </cell>
          <cell r="D918" t="str">
            <v>CO1.REQ.5739069</v>
          </cell>
        </row>
        <row r="919">
          <cell r="C919" t="str">
            <v>OPSP-VAD-0214-2024</v>
          </cell>
          <cell r="D919" t="str">
            <v>CO1.REQ.5623374</v>
          </cell>
        </row>
        <row r="920">
          <cell r="C920" t="str">
            <v>OPSP-VAD-0306-2024</v>
          </cell>
          <cell r="D920" t="str">
            <v>CO1.REQ.5713156</v>
          </cell>
        </row>
        <row r="921">
          <cell r="C921" t="str">
            <v>OPS-DAD-0020-2024</v>
          </cell>
          <cell r="D921" t="str">
            <v>CO1.REQ.5822223</v>
          </cell>
        </row>
        <row r="922">
          <cell r="C922" t="str">
            <v>OPSP-VAD-0152-2024</v>
          </cell>
          <cell r="D922" t="str">
            <v>CO1.REQ.5599828</v>
          </cell>
        </row>
        <row r="923">
          <cell r="C923" t="str">
            <v>OPSP-VAD-0405-2024</v>
          </cell>
          <cell r="D923" t="str">
            <v>CO1.REQ.5769038</v>
          </cell>
        </row>
        <row r="924">
          <cell r="C924" t="str">
            <v>OPSP-VEX-0079-2024</v>
          </cell>
          <cell r="D924" t="str">
            <v>CO1.REQ.5965708</v>
          </cell>
        </row>
        <row r="925">
          <cell r="C925" t="str">
            <v>OAG-VAD-0358-2024</v>
          </cell>
          <cell r="D925" t="str">
            <v>CO1.REQ.5740284</v>
          </cell>
        </row>
        <row r="926">
          <cell r="C926" t="str">
            <v>ODC-DAD-0002-2024</v>
          </cell>
          <cell r="D926" t="str">
            <v>CO1.REQ.5792126</v>
          </cell>
        </row>
        <row r="927">
          <cell r="C927" t="str">
            <v>OAG-CREO-0040-2024</v>
          </cell>
          <cell r="D927" t="str">
            <v>CO1.REQ.6001156</v>
          </cell>
        </row>
        <row r="928">
          <cell r="C928" t="str">
            <v>OPSP-VAD-0457-2024</v>
          </cell>
          <cell r="D928" t="str">
            <v>CO1.REQ.5781183</v>
          </cell>
        </row>
        <row r="929">
          <cell r="C929" t="str">
            <v>OPSP-FIN-0001-2024</v>
          </cell>
          <cell r="D929" t="str">
            <v>CO1.REQ.5703681</v>
          </cell>
        </row>
        <row r="930">
          <cell r="C930" t="str">
            <v>ODC-DAD-0013-2024</v>
          </cell>
          <cell r="D930" t="str">
            <v>CO1.REQ.6002416</v>
          </cell>
        </row>
        <row r="931">
          <cell r="C931" t="str">
            <v>OPSP-VAD-0128-2024</v>
          </cell>
          <cell r="D931" t="str">
            <v>CO1.REQ.5603250</v>
          </cell>
        </row>
        <row r="932">
          <cell r="C932" t="str">
            <v>OAG-VAD-0333-2024</v>
          </cell>
          <cell r="D932" t="str">
            <v>CO1.REQ.5731894</v>
          </cell>
        </row>
        <row r="933">
          <cell r="C933" t="str">
            <v>OPSP-VAD-0559-2024</v>
          </cell>
          <cell r="D933" t="str">
            <v>CO1.REQ.5803007</v>
          </cell>
        </row>
        <row r="934">
          <cell r="C934" t="str">
            <v>OPS-DAD-0032-2024</v>
          </cell>
          <cell r="D934" t="str">
            <v>CO1.REQ.5865588</v>
          </cell>
        </row>
        <row r="935">
          <cell r="C935" t="str">
            <v>OAG-VAD-0536-2024</v>
          </cell>
          <cell r="D935" t="str">
            <v>CO1.REQ.5797220</v>
          </cell>
        </row>
        <row r="936">
          <cell r="C936" t="str">
            <v>OAG-VAD-0644-2024</v>
          </cell>
          <cell r="D936" t="str">
            <v>CO1.REQ.5838275</v>
          </cell>
        </row>
        <row r="937">
          <cell r="C937" t="str">
            <v>OPSP-VAD-0621-2024</v>
          </cell>
          <cell r="D937" t="str">
            <v>CO1.REQ.5811405</v>
          </cell>
        </row>
        <row r="938">
          <cell r="C938" t="str">
            <v>OPSP-VAD-0562-2024</v>
          </cell>
          <cell r="D938" t="str">
            <v>CO1.REQ.5804271</v>
          </cell>
        </row>
        <row r="939">
          <cell r="C939" t="str">
            <v>OAG-VAD-0671-2024</v>
          </cell>
          <cell r="D939" t="str">
            <v>CO1.REQ.5850151</v>
          </cell>
        </row>
        <row r="940">
          <cell r="C940" t="str">
            <v>OPSP-VAD-0145-2024</v>
          </cell>
          <cell r="D940" t="str">
            <v>CO1.REQ.5604179</v>
          </cell>
        </row>
        <row r="941">
          <cell r="C941" t="str">
            <v>OPSP-VAD-0368-2024</v>
          </cell>
          <cell r="D941" t="str">
            <v>CO1.REQ.5747306</v>
          </cell>
        </row>
        <row r="942">
          <cell r="C942" t="str">
            <v>OPSP-VAD-0521-2024</v>
          </cell>
          <cell r="D942" t="str">
            <v>CO1.REQ.5814898</v>
          </cell>
        </row>
        <row r="943">
          <cell r="C943" t="str">
            <v>OAG-VAD-0616-2024</v>
          </cell>
          <cell r="D943" t="str">
            <v>CO1.REQ.5831314</v>
          </cell>
        </row>
        <row r="944">
          <cell r="C944" t="str">
            <v>RES-VIN-0158-2024</v>
          </cell>
          <cell r="D944" t="str">
            <v>CO1.REQ.5989344</v>
          </cell>
        </row>
        <row r="945">
          <cell r="C945" t="str">
            <v>OPSP-VAD-0026-2024</v>
          </cell>
          <cell r="D945" t="str">
            <v>CO1.REQ.5572310</v>
          </cell>
        </row>
        <row r="946">
          <cell r="C946" t="str">
            <v>OPSP-VAD-0447-2024</v>
          </cell>
          <cell r="D946" t="str">
            <v>CO1.REQ.5784049</v>
          </cell>
        </row>
        <row r="947">
          <cell r="C947" t="str">
            <v>OPSP-VAD-0011-2024</v>
          </cell>
          <cell r="D947" t="str">
            <v>CO1.REQ.5572077</v>
          </cell>
        </row>
        <row r="948">
          <cell r="C948" t="str">
            <v>OPSP-VAD-0442-2024</v>
          </cell>
          <cell r="D948" t="str">
            <v>CO1.REQ.5782552</v>
          </cell>
        </row>
        <row r="949">
          <cell r="C949" t="str">
            <v>OPSP-VIN-0119-2024</v>
          </cell>
          <cell r="D949" t="str">
            <v>CO1.REQ.5924141</v>
          </cell>
        </row>
        <row r="950">
          <cell r="C950" t="str">
            <v>OPSP-CPF-0023-2024</v>
          </cell>
          <cell r="D950" t="str">
            <v>CO1.REQ.5711380</v>
          </cell>
        </row>
        <row r="951">
          <cell r="C951" t="str">
            <v>OPS-DAD-0024-2024</v>
          </cell>
          <cell r="D951" t="str">
            <v>CO1.REQ.5841278</v>
          </cell>
        </row>
        <row r="952">
          <cell r="C952" t="str">
            <v>OAG-VAD-0511-2024</v>
          </cell>
          <cell r="D952" t="str">
            <v>CO1.REQ.5807949</v>
          </cell>
        </row>
        <row r="953">
          <cell r="C953" t="str">
            <v>OPSP-VAD-0044-2024</v>
          </cell>
          <cell r="D953" t="str">
            <v>CO1.REQ.5575938</v>
          </cell>
        </row>
        <row r="954">
          <cell r="C954" t="str">
            <v>OPSP-VIN-0036-2024</v>
          </cell>
          <cell r="D954" t="str">
            <v>CO1.REQ.5592435</v>
          </cell>
        </row>
        <row r="955">
          <cell r="C955" t="str">
            <v>OPSP-VAD-0612-2024</v>
          </cell>
          <cell r="D955" t="str">
            <v>CO1.REQ.5810986</v>
          </cell>
        </row>
        <row r="956">
          <cell r="C956" t="str">
            <v>OPSP-VAD-0464-2024</v>
          </cell>
          <cell r="D956" t="str">
            <v>CO1.REQ.5785219</v>
          </cell>
        </row>
        <row r="957">
          <cell r="C957" t="str">
            <v>OPSP-FEE-0004-2024</v>
          </cell>
          <cell r="D957" t="str">
            <v>CO1.REQ.5675131</v>
          </cell>
        </row>
        <row r="958">
          <cell r="C958" t="str">
            <v>OPSP-VAD-0048-2024</v>
          </cell>
          <cell r="D958" t="str">
            <v>CO1.REQ.5577797</v>
          </cell>
        </row>
        <row r="959">
          <cell r="C959" t="str">
            <v>OPS-VEX-0033-2024</v>
          </cell>
          <cell r="D959" t="str">
            <v>CO1.REQ.5798414</v>
          </cell>
        </row>
        <row r="960">
          <cell r="C960" t="str">
            <v>OPSP-VAD-0320-2024</v>
          </cell>
          <cell r="D960" t="str">
            <v>CO1.REQ.5717185</v>
          </cell>
        </row>
        <row r="961">
          <cell r="C961" t="str">
            <v>OPSP-VAD-0248-2024</v>
          </cell>
          <cell r="D961" t="str">
            <v>CO1.REQ.5629288</v>
          </cell>
        </row>
        <row r="962">
          <cell r="C962" t="str">
            <v>OAG-VAD-0695-2024</v>
          </cell>
          <cell r="D962" t="str">
            <v>CO1.REQ.5959157</v>
          </cell>
        </row>
        <row r="963">
          <cell r="C963" t="str">
            <v>OPSP-VAD-0462-2024</v>
          </cell>
          <cell r="D963" t="str">
            <v>CO1.REQ.5783974</v>
          </cell>
        </row>
        <row r="964">
          <cell r="C964" t="str">
            <v>OPSP-VAD-0460-2024</v>
          </cell>
          <cell r="D964" t="str">
            <v>CO1.REQ.5783190</v>
          </cell>
        </row>
        <row r="965">
          <cell r="C965" t="str">
            <v>OAG-VAD-0410-2024</v>
          </cell>
          <cell r="D965" t="str">
            <v>CO1.REQ.5769540</v>
          </cell>
        </row>
        <row r="966">
          <cell r="C966" t="str">
            <v>OPSP-VAD-0310-2024</v>
          </cell>
          <cell r="D966" t="str">
            <v>CO1.REQ.5716889</v>
          </cell>
        </row>
        <row r="967">
          <cell r="C967" t="str">
            <v>OPS-DAD-0037-2024</v>
          </cell>
          <cell r="D967" t="str">
            <v>CO1.REQ.5891080</v>
          </cell>
        </row>
        <row r="968">
          <cell r="C968" t="str">
            <v>OAG-VAD-0147-2024</v>
          </cell>
          <cell r="D968" t="str">
            <v>CO1.REQ.5599254</v>
          </cell>
        </row>
        <row r="969">
          <cell r="C969" t="str">
            <v>OAG-VAD-0336-2024</v>
          </cell>
          <cell r="D969" t="str">
            <v>CO1.REQ.5730073</v>
          </cell>
        </row>
        <row r="970">
          <cell r="C970" t="str">
            <v>OPSP-VAD-0425-2024</v>
          </cell>
          <cell r="D970" t="str">
            <v>CO1.REQ.5769160</v>
          </cell>
        </row>
        <row r="971">
          <cell r="C971" t="str">
            <v>OPSP-VAD-0212-2024</v>
          </cell>
          <cell r="D971" t="str">
            <v>CO1.REQ.5622849</v>
          </cell>
        </row>
        <row r="972">
          <cell r="C972" t="str">
            <v>RES-VIN-0157-2024</v>
          </cell>
          <cell r="D972" t="str">
            <v>CO1.REQ.5984769</v>
          </cell>
        </row>
        <row r="973">
          <cell r="C973" t="str">
            <v>OAG-VAD-0362-2024</v>
          </cell>
          <cell r="D973" t="str">
            <v>CO1.REQ.5739957</v>
          </cell>
        </row>
        <row r="974">
          <cell r="C974" t="str">
            <v>OAG-VAD-0250-2024</v>
          </cell>
          <cell r="D974" t="str">
            <v>CO1.REQ.5629867</v>
          </cell>
        </row>
        <row r="975">
          <cell r="C975" t="str">
            <v>OPSP-VIN-0061-2024</v>
          </cell>
          <cell r="D975" t="str">
            <v>CO1.REQ.5673879</v>
          </cell>
        </row>
        <row r="976">
          <cell r="C976" t="str">
            <v>OPSP-VAD-0347-2024</v>
          </cell>
          <cell r="D976" t="str">
            <v>CO1.REQ.5740950</v>
          </cell>
        </row>
        <row r="977">
          <cell r="C977" t="str">
            <v>OAG-CPF-0011-2024</v>
          </cell>
          <cell r="D977" t="str">
            <v>CO1.REQ.5620865</v>
          </cell>
        </row>
        <row r="978">
          <cell r="C978" t="str">
            <v>OPS-DAD-0012-2024</v>
          </cell>
          <cell r="D978" t="str">
            <v>CO1.REQ.5768548</v>
          </cell>
        </row>
        <row r="979">
          <cell r="C979" t="str">
            <v>OAG-VEX-0010-2024</v>
          </cell>
          <cell r="D979" t="str">
            <v>CO1.REQ.5736319</v>
          </cell>
        </row>
        <row r="980">
          <cell r="C980" t="str">
            <v>OPSP-VAD-0119-2024</v>
          </cell>
          <cell r="D980" t="str">
            <v>CO1.REQ.5600149</v>
          </cell>
        </row>
        <row r="981">
          <cell r="C981" t="str">
            <v>OAG-CREO-0030-2024</v>
          </cell>
          <cell r="D981" t="str">
            <v>CO1.REQ.5702969</v>
          </cell>
        </row>
        <row r="982">
          <cell r="C982" t="str">
            <v>OAG-VAD-0281-2024</v>
          </cell>
          <cell r="D982" t="str">
            <v>CO1.REQ.5656718</v>
          </cell>
        </row>
        <row r="983">
          <cell r="C983" t="str">
            <v>OPSP-VIN-0033-2024</v>
          </cell>
          <cell r="D983" t="str">
            <v>CO1.REQ.5591945</v>
          </cell>
        </row>
        <row r="984">
          <cell r="C984" t="str">
            <v>OAG-VEX-2120-2023</v>
          </cell>
          <cell r="D984" t="str">
            <v>CO1.REQ.5482678</v>
          </cell>
        </row>
        <row r="985">
          <cell r="C985" t="str">
            <v>OPSP-VAD-0488-2024</v>
          </cell>
          <cell r="D985" t="str">
            <v>CO1.REQ.5806084</v>
          </cell>
        </row>
        <row r="986">
          <cell r="C986" t="str">
            <v>ODC-FCS-0001-2024</v>
          </cell>
          <cell r="D986" t="str">
            <v>CO1.REQ.5685032</v>
          </cell>
        </row>
        <row r="987">
          <cell r="C987" t="str">
            <v>OPSP-VAD-0525-2024</v>
          </cell>
          <cell r="D987" t="str">
            <v>CO1.REQ.5816087</v>
          </cell>
        </row>
        <row r="988">
          <cell r="C988" t="str">
            <v>OAG-VAD-0432-2024</v>
          </cell>
          <cell r="D988" t="str">
            <v>CO1.REQ.5780776</v>
          </cell>
        </row>
        <row r="989">
          <cell r="C989" t="str">
            <v>OAG-VAD-0384-2024</v>
          </cell>
          <cell r="D989" t="str">
            <v>CO1.REQ.5752246</v>
          </cell>
        </row>
        <row r="990">
          <cell r="C990" t="str">
            <v>OPSP-VAD-0166-2024</v>
          </cell>
          <cell r="D990" t="str">
            <v>CO1.REQ.5611749</v>
          </cell>
        </row>
        <row r="991">
          <cell r="C991" t="str">
            <v>OAG-VAD-0153-2024</v>
          </cell>
          <cell r="D991" t="str">
            <v>CO1.REQ.5599835</v>
          </cell>
        </row>
        <row r="992">
          <cell r="C992" t="str">
            <v>OAG-CREO-0002-2024</v>
          </cell>
          <cell r="D992" t="str">
            <v>CO1.REQ.5592546</v>
          </cell>
        </row>
        <row r="993">
          <cell r="C993" t="str">
            <v>OPS-DAD-0016-2024</v>
          </cell>
          <cell r="D993" t="str">
            <v>CO1.REQ.5786862</v>
          </cell>
        </row>
        <row r="994">
          <cell r="C994" t="str">
            <v>OPSP-VAD-0179-2024</v>
          </cell>
          <cell r="D994" t="str">
            <v>CO1.REQ.5609731</v>
          </cell>
        </row>
        <row r="995">
          <cell r="C995" t="str">
            <v>OPSP-VIN-0046-2024</v>
          </cell>
          <cell r="D995" t="str">
            <v>CO1.REQ.5602198</v>
          </cell>
        </row>
        <row r="996">
          <cell r="C996" t="str">
            <v>OAG-VAD-0379-2024</v>
          </cell>
          <cell r="D996" t="str">
            <v>CO1.REQ.5749242</v>
          </cell>
        </row>
        <row r="997">
          <cell r="C997" t="str">
            <v>OPSP-VAD-0200-2024</v>
          </cell>
          <cell r="D997" t="str">
            <v>CO1.REQ.5622303</v>
          </cell>
        </row>
        <row r="998">
          <cell r="C998" t="str">
            <v>OPSP-VAD-0224-2024</v>
          </cell>
          <cell r="D998" t="str">
            <v>CO1.REQ.5620895</v>
          </cell>
        </row>
        <row r="999">
          <cell r="C999" t="str">
            <v>OPSP-CREO-0032-2024</v>
          </cell>
          <cell r="D999" t="str">
            <v>CO1.REQ.5703511</v>
          </cell>
        </row>
        <row r="1000">
          <cell r="C1000" t="str">
            <v>OPSP-VAD-0682-2024</v>
          </cell>
          <cell r="D1000" t="str">
            <v>CO1.REQ.5935631</v>
          </cell>
        </row>
        <row r="1001">
          <cell r="C1001" t="str">
            <v>OAG-VEX-0021-2024</v>
          </cell>
          <cell r="D1001" t="str">
            <v>CO1.REQ.5765976</v>
          </cell>
        </row>
        <row r="1002">
          <cell r="C1002" t="str">
            <v>OAG-VAD-0433-2024</v>
          </cell>
          <cell r="D1002" t="str">
            <v>CO1.REQ.5780945</v>
          </cell>
        </row>
        <row r="1003">
          <cell r="C1003" t="str">
            <v>OPS-DAD-0023-2024</v>
          </cell>
          <cell r="D1003" t="str">
            <v>CO1.REQ.5840619</v>
          </cell>
        </row>
        <row r="1004">
          <cell r="C1004" t="str">
            <v>OPSP-VAD-0419-2024</v>
          </cell>
          <cell r="D1004" t="str">
            <v>CO1.REQ.5769447</v>
          </cell>
        </row>
        <row r="1005">
          <cell r="C1005" t="str">
            <v>OPSP-VAD-0324-2024</v>
          </cell>
          <cell r="D1005" t="str">
            <v>CO1.REQ.5718993</v>
          </cell>
        </row>
        <row r="1006">
          <cell r="C1006" t="str">
            <v>OPSP-VIN-0103-2024</v>
          </cell>
          <cell r="D1006" t="str">
            <v>CO1.REQ.5865688</v>
          </cell>
        </row>
        <row r="1007">
          <cell r="C1007" t="str">
            <v>OPSP-VIN-0096-2024</v>
          </cell>
          <cell r="D1007" t="str">
            <v>CO1.REQ.5780509</v>
          </cell>
        </row>
        <row r="1008">
          <cell r="C1008" t="str">
            <v>OPS-VAD-0677-2024</v>
          </cell>
          <cell r="D1008" t="str">
            <v>CO1.REQ.5890361</v>
          </cell>
        </row>
        <row r="1009">
          <cell r="C1009" t="str">
            <v>OPSP-VAD-0678-2024</v>
          </cell>
          <cell r="D1009" t="str">
            <v>CO1.REQ.5918467</v>
          </cell>
        </row>
        <row r="1010">
          <cell r="C1010" t="str">
            <v>OPSP-VAD-0349-2024</v>
          </cell>
          <cell r="D1010" t="str">
            <v>CO1.REQ.5740048</v>
          </cell>
        </row>
        <row r="1011">
          <cell r="C1011" t="str">
            <v>OPS-DAD-0039-2024</v>
          </cell>
          <cell r="D1011" t="str">
            <v>CO1.REQ.5894852</v>
          </cell>
        </row>
        <row r="1012">
          <cell r="C1012" t="str">
            <v>OPSP-VAD-0719-2024</v>
          </cell>
          <cell r="D1012" t="str">
            <v>CO1.REQ.6000028</v>
          </cell>
        </row>
        <row r="1013">
          <cell r="C1013" t="str">
            <v>OAG-VAD-0202-2024</v>
          </cell>
          <cell r="D1013" t="str">
            <v>CO1.REQ.5622880</v>
          </cell>
        </row>
        <row r="1014">
          <cell r="C1014" t="str">
            <v>OPSP-VAD-0567-2024</v>
          </cell>
          <cell r="D1014" t="str">
            <v>CO1.REQ.5805266</v>
          </cell>
        </row>
        <row r="1015">
          <cell r="C1015" t="str">
            <v>OAG-VAD-0079-2024</v>
          </cell>
          <cell r="D1015" t="str">
            <v>CO1.REQ.5594257</v>
          </cell>
        </row>
        <row r="1016">
          <cell r="C1016" t="str">
            <v>OPSP-VAD-0233-2024</v>
          </cell>
          <cell r="D1016" t="str">
            <v>CO1.REQ.5622950</v>
          </cell>
        </row>
        <row r="1017">
          <cell r="C1017" t="str">
            <v>OPSP-FCS-0004-2024</v>
          </cell>
          <cell r="D1017" t="str">
            <v>CO1.REQ.5618709</v>
          </cell>
        </row>
        <row r="1018">
          <cell r="C1018" t="str">
            <v>OPSP-VAD-0499-2024</v>
          </cell>
          <cell r="D1018" t="str">
            <v>CO1.REQ.5804751</v>
          </cell>
        </row>
        <row r="1019">
          <cell r="C1019" t="str">
            <v>OPSP-FEE-0007-2024</v>
          </cell>
          <cell r="D1019" t="str">
            <v>CO1.REQ.5682484</v>
          </cell>
        </row>
        <row r="1020">
          <cell r="C1020" t="str">
            <v>OAG-VAD-0473-2024</v>
          </cell>
          <cell r="D1020" t="str">
            <v>CO1.REQ.5783469</v>
          </cell>
        </row>
        <row r="1021">
          <cell r="C1021" t="str">
            <v>OPSP-VAD-0157-2024</v>
          </cell>
          <cell r="D1021" t="str">
            <v>CO1.REQ.5612556</v>
          </cell>
        </row>
        <row r="1022">
          <cell r="C1022" t="str">
            <v>OPSP-VIN-0065-2024</v>
          </cell>
          <cell r="D1022" t="str">
            <v>CO1.REQ.5670796</v>
          </cell>
        </row>
        <row r="1023">
          <cell r="C1023" t="str">
            <v>OAG-VAD-0441-2024</v>
          </cell>
          <cell r="D1023" t="str">
            <v>CO1.REQ.5782269</v>
          </cell>
        </row>
        <row r="1024">
          <cell r="C1024" t="str">
            <v>OPSP-VAD-0587-2024</v>
          </cell>
          <cell r="D1024" t="str">
            <v>CO1.REQ.5806293</v>
          </cell>
        </row>
        <row r="1025">
          <cell r="C1025" t="str">
            <v>OPSP-VAD-0391-2024</v>
          </cell>
          <cell r="D1025" t="str">
            <v>CO1.REQ.5767863</v>
          </cell>
        </row>
        <row r="1026">
          <cell r="C1026" t="str">
            <v>OAG-VAD-0198-2024</v>
          </cell>
          <cell r="D1026" t="str">
            <v>CO1.REQ.5621627</v>
          </cell>
        </row>
        <row r="1027">
          <cell r="C1027" t="str">
            <v>OAG-VAD-0369-2024</v>
          </cell>
          <cell r="D1027" t="str">
            <v>CO1.REQ.5747186</v>
          </cell>
        </row>
        <row r="1028">
          <cell r="C1028" t="str">
            <v>OPSP-VAD-0489-2024</v>
          </cell>
          <cell r="D1028" t="str">
            <v>CO1.REQ.5806482</v>
          </cell>
        </row>
        <row r="1029">
          <cell r="C1029" t="str">
            <v>OAG-VAD-0053-2024</v>
          </cell>
          <cell r="D1029" t="str">
            <v>CO1.REQ.5593526</v>
          </cell>
        </row>
        <row r="1030">
          <cell r="C1030" t="str">
            <v>CPS-VAD-0009-2024</v>
          </cell>
          <cell r="D1030" t="str">
            <v>CO1.REQ.6001081</v>
          </cell>
        </row>
        <row r="1031">
          <cell r="C1031" t="str">
            <v>ODC-FCS-0003-2024</v>
          </cell>
          <cell r="D1031" t="str">
            <v>CO1.REQ.5805733</v>
          </cell>
        </row>
        <row r="1032">
          <cell r="C1032" t="str">
            <v>OAG-VAD-0414-2024</v>
          </cell>
          <cell r="D1032" t="str">
            <v>CO1.REQ.5768521</v>
          </cell>
        </row>
        <row r="1033">
          <cell r="C1033" t="str">
            <v>OPSP-VAD-0553-2024</v>
          </cell>
          <cell r="D1033" t="str">
            <v>CO1.REQ.5801681</v>
          </cell>
        </row>
        <row r="1034">
          <cell r="C1034" t="str">
            <v>OPSP-CPF-0004-2024</v>
          </cell>
          <cell r="D1034" t="str">
            <v>CO1.REQ.5605741</v>
          </cell>
        </row>
        <row r="1035">
          <cell r="C1035" t="str">
            <v>OPSP-VAD-0139-2024</v>
          </cell>
          <cell r="D1035" t="str">
            <v>CO1.REQ.5604201</v>
          </cell>
        </row>
        <row r="1036">
          <cell r="C1036" t="str">
            <v>OPSP-FIN-0008-2024</v>
          </cell>
          <cell r="D1036" t="str">
            <v>CO1.REQ.5908952</v>
          </cell>
        </row>
        <row r="1037">
          <cell r="C1037" t="str">
            <v>OPSP-VAD-0709-2024</v>
          </cell>
          <cell r="D1037" t="str">
            <v>CO1.REQ.5993770</v>
          </cell>
        </row>
        <row r="1038">
          <cell r="C1038" t="str">
            <v>OAG-VAD-0099-2024</v>
          </cell>
          <cell r="D1038" t="str">
            <v>CO1.REQ.5593498</v>
          </cell>
        </row>
        <row r="1039">
          <cell r="C1039" t="str">
            <v>OPSP-VAD-0706-2024</v>
          </cell>
          <cell r="D1039" t="str">
            <v>CO1.REQ.5993492</v>
          </cell>
        </row>
        <row r="1040">
          <cell r="C1040" t="str">
            <v>OPSP-VIN-0072-2024</v>
          </cell>
          <cell r="D1040" t="str">
            <v>CO1.REQ.5684447</v>
          </cell>
        </row>
        <row r="1041">
          <cell r="C1041" t="str">
            <v>OPS-DAD-0061-2024</v>
          </cell>
          <cell r="D1041" t="str">
            <v>CO1.REQ.5954056</v>
          </cell>
        </row>
        <row r="1042">
          <cell r="C1042" t="str">
            <v>OPSP-VAD-0090-2024</v>
          </cell>
          <cell r="D1042" t="str">
            <v>CO1.REQ.5595612</v>
          </cell>
        </row>
        <row r="1043">
          <cell r="C1043" t="str">
            <v>OAG-VAD-0340-2024</v>
          </cell>
          <cell r="D1043" t="str">
            <v>CO1.REQ.5731377</v>
          </cell>
        </row>
        <row r="1044">
          <cell r="C1044" t="str">
            <v>OPSP-VAD-0171-2024</v>
          </cell>
          <cell r="D1044" t="str">
            <v>CO1.REQ.5609633</v>
          </cell>
        </row>
        <row r="1045">
          <cell r="C1045" t="str">
            <v>OAG-CREO-0026-2024</v>
          </cell>
          <cell r="D1045" t="str">
            <v>CO1.REQ.5702015</v>
          </cell>
        </row>
        <row r="1046">
          <cell r="C1046" t="str">
            <v>OPS-DAD-0034-2024</v>
          </cell>
          <cell r="D1046" t="str">
            <v>CO1.REQ.5871535</v>
          </cell>
        </row>
        <row r="1047">
          <cell r="C1047" t="str">
            <v>OPSP-VIN-0041-2024</v>
          </cell>
          <cell r="D1047" t="str">
            <v>CO1.REQ.5601316</v>
          </cell>
        </row>
        <row r="1048">
          <cell r="C1048" t="str">
            <v>OAG-VAD-0714-2024</v>
          </cell>
          <cell r="D1048" t="str">
            <v>CO1.REQ.5991737</v>
          </cell>
        </row>
        <row r="1049">
          <cell r="C1049" t="str">
            <v>OPSP-VAD-0260-2024</v>
          </cell>
          <cell r="D1049" t="str">
            <v>CO1.REQ.5647845</v>
          </cell>
        </row>
        <row r="1050">
          <cell r="C1050" t="str">
            <v>OPSP-VAD-0516-2024</v>
          </cell>
          <cell r="D1050" t="str">
            <v>CO1.REQ.5803987</v>
          </cell>
        </row>
        <row r="1051">
          <cell r="C1051" t="str">
            <v>OAG-VAD-0339-2024</v>
          </cell>
          <cell r="D1051" t="str">
            <v>CO1.REQ.5731239</v>
          </cell>
        </row>
        <row r="1052">
          <cell r="C1052" t="str">
            <v>OAG-VAD-0392-2024</v>
          </cell>
          <cell r="D1052" t="str">
            <v>CO1.REQ.5767699</v>
          </cell>
        </row>
        <row r="1053">
          <cell r="C1053" t="str">
            <v>OPSP-VIN-0094-2024</v>
          </cell>
          <cell r="D1053" t="str">
            <v>CO1.REQ.5772075</v>
          </cell>
        </row>
        <row r="1054">
          <cell r="C1054" t="str">
            <v>OPSP-VIN-0117-2024</v>
          </cell>
          <cell r="D1054" t="str">
            <v>CO1.REQ.5923536</v>
          </cell>
        </row>
        <row r="1055">
          <cell r="C1055" t="str">
            <v>OPSP-FCE-0006-2024</v>
          </cell>
          <cell r="D1055" t="str">
            <v>CO1.REQ.5640628</v>
          </cell>
        </row>
        <row r="1056">
          <cell r="C1056" t="str">
            <v>OPSP-VIN-0063-2024</v>
          </cell>
          <cell r="D1056" t="str">
            <v>CO1.REQ.5671018</v>
          </cell>
        </row>
        <row r="1057">
          <cell r="C1057" t="str">
            <v>OPSP-CPF-0008-2024</v>
          </cell>
          <cell r="D1057" t="str">
            <v>CO1.REQ.5608583</v>
          </cell>
        </row>
        <row r="1058">
          <cell r="C1058" t="str">
            <v>OPSP-VIN-0070-2024</v>
          </cell>
          <cell r="D1058" t="str">
            <v>CO1.REQ.5684870</v>
          </cell>
        </row>
        <row r="1059">
          <cell r="C1059" t="str">
            <v>OSM-DAD-0003-2024</v>
          </cell>
          <cell r="D1059" t="str">
            <v>CO1.REQ.5873322</v>
          </cell>
        </row>
        <row r="1060">
          <cell r="C1060" t="str">
            <v>OPSP-CPF-0020-2024</v>
          </cell>
          <cell r="D1060" t="str">
            <v>CO1.REQ.5664180</v>
          </cell>
        </row>
        <row r="1061">
          <cell r="C1061" t="str">
            <v>OPSP-VAD-0602-2024</v>
          </cell>
          <cell r="D1061" t="str">
            <v>CO1.REQ.5829067</v>
          </cell>
        </row>
        <row r="1062">
          <cell r="C1062" t="str">
            <v>OPSP-VEX-0012-2024</v>
          </cell>
          <cell r="D1062" t="str">
            <v>CO1.REQ.5738328</v>
          </cell>
        </row>
        <row r="1063">
          <cell r="C1063" t="str">
            <v>ODC-FCE-0001-2024</v>
          </cell>
          <cell r="D1063" t="str">
            <v>CO1.REQ.6022108</v>
          </cell>
        </row>
        <row r="1064">
          <cell r="C1064" t="str">
            <v>OPSP-VAD-0476-2024</v>
          </cell>
          <cell r="D1064" t="str">
            <v>CO1.REQ.5784631</v>
          </cell>
        </row>
        <row r="1065">
          <cell r="C1065" t="str">
            <v>OPSP-VAD-0185-2024</v>
          </cell>
          <cell r="D1065" t="str">
            <v>CO1.REQ.5609701</v>
          </cell>
        </row>
        <row r="1066">
          <cell r="C1066" t="str">
            <v>OPSP-FHU-0007-2024</v>
          </cell>
          <cell r="D1066" t="str">
            <v>CO1.REQ.5716868</v>
          </cell>
        </row>
        <row r="1067">
          <cell r="C1067" t="str">
            <v>OPSP-VAD-0207-2024</v>
          </cell>
          <cell r="D1067" t="str">
            <v>CO1.REQ.5621304</v>
          </cell>
        </row>
        <row r="1068">
          <cell r="C1068" t="str">
            <v>CPR-01-2024</v>
          </cell>
          <cell r="D1068" t="str">
            <v>CO1.REQ.5968397</v>
          </cell>
        </row>
        <row r="1069">
          <cell r="C1069" t="str">
            <v>OPSP-VAD-0348-2024</v>
          </cell>
          <cell r="D1069" t="str">
            <v>CO1.REQ.5740014</v>
          </cell>
        </row>
        <row r="1070">
          <cell r="C1070" t="str">
            <v>OAG-VAD-0599-2024</v>
          </cell>
          <cell r="D1070" t="str">
            <v>CO1.REQ.5828654</v>
          </cell>
        </row>
        <row r="1071">
          <cell r="C1071" t="str">
            <v>OPSP-VAD-0016-2024</v>
          </cell>
          <cell r="D1071" t="str">
            <v>CO1.REQ.5572540</v>
          </cell>
        </row>
        <row r="1072">
          <cell r="C1072" t="str">
            <v>OPSP-VEX-0086-2024</v>
          </cell>
          <cell r="D1072" t="str">
            <v>CO1.REQ.5988841</v>
          </cell>
        </row>
        <row r="1073">
          <cell r="C1073" t="str">
            <v>OPSP-VAD-0118-2024</v>
          </cell>
          <cell r="D1073" t="str">
            <v>CO1.REQ.5603190</v>
          </cell>
        </row>
        <row r="1074">
          <cell r="C1074" t="str">
            <v>OPS-DAD-0036-2024</v>
          </cell>
          <cell r="D1074" t="str">
            <v>CO1.REQ.5871851</v>
          </cell>
        </row>
        <row r="1075">
          <cell r="C1075" t="str">
            <v>OAG-VAD-0580-2024</v>
          </cell>
          <cell r="D1075" t="str">
            <v>CO1.REQ.5820229</v>
          </cell>
        </row>
        <row r="1076">
          <cell r="C1076" t="str">
            <v>OPSP-CPF-0009-2024</v>
          </cell>
          <cell r="D1076" t="str">
            <v>CO1.REQ.5620247</v>
          </cell>
        </row>
        <row r="1077">
          <cell r="C1077" t="str">
            <v>OPSP-VEX-0048-2024</v>
          </cell>
          <cell r="D1077" t="str">
            <v>CO1.REQ.5890761</v>
          </cell>
        </row>
        <row r="1078">
          <cell r="C1078" t="str">
            <v>OAG-VAD-0601-2024</v>
          </cell>
          <cell r="D1078" t="str">
            <v>CO1.REQ.5828879</v>
          </cell>
        </row>
        <row r="1079">
          <cell r="C1079" t="str">
            <v>OPSP-VAD-0475-2024</v>
          </cell>
          <cell r="D1079" t="str">
            <v>CO1.REQ.5783883</v>
          </cell>
        </row>
        <row r="1080">
          <cell r="C1080" t="str">
            <v>OAG-VAD-0642-2024</v>
          </cell>
          <cell r="D1080" t="str">
            <v>CO1.REQ.5827851</v>
          </cell>
        </row>
        <row r="1081">
          <cell r="C1081" t="str">
            <v>OPS-VIN-0009-2024</v>
          </cell>
          <cell r="D1081" t="str">
            <v>CO1.REQ.5991144</v>
          </cell>
        </row>
        <row r="1082">
          <cell r="C1082" t="str">
            <v>OPSP-VAD-0187-2024</v>
          </cell>
          <cell r="D1082" t="str">
            <v>CO1.REQ.5609625</v>
          </cell>
        </row>
        <row r="1083">
          <cell r="C1083" t="str">
            <v>OPSP-VAD-0518-2024</v>
          </cell>
          <cell r="D1083" t="str">
            <v>CO1.REQ.5804421</v>
          </cell>
        </row>
        <row r="1084">
          <cell r="C1084" t="str">
            <v>OPSP-VAD-0138-2024</v>
          </cell>
          <cell r="D1084" t="str">
            <v>CO1.REQ.5603578</v>
          </cell>
        </row>
        <row r="1085">
          <cell r="C1085" t="str">
            <v>OPSP-VEX-0068-2024</v>
          </cell>
          <cell r="D1085" t="str">
            <v>CO1.REQ.5934678</v>
          </cell>
        </row>
        <row r="1086">
          <cell r="C1086" t="str">
            <v>OPSP-VAD-0181-2024</v>
          </cell>
          <cell r="D1086" t="str">
            <v>CO1.REQ.5609677</v>
          </cell>
        </row>
        <row r="1087">
          <cell r="C1087" t="str">
            <v>OPSP-CPF-0010-2024</v>
          </cell>
          <cell r="D1087" t="str">
            <v>CO1.REQ.5620631</v>
          </cell>
        </row>
        <row r="1088">
          <cell r="C1088" t="str">
            <v>OPSP-VEX-0096-2024</v>
          </cell>
          <cell r="D1088" t="str">
            <v>CO1.REQ.6023115</v>
          </cell>
        </row>
        <row r="1089">
          <cell r="C1089" t="str">
            <v>OPSP-CPF-0024-2024</v>
          </cell>
          <cell r="D1089" t="str">
            <v>CO1.REQ.5716040</v>
          </cell>
        </row>
        <row r="1090">
          <cell r="C1090" t="str">
            <v>OPSP-VAD-0220-2024</v>
          </cell>
          <cell r="D1090" t="str">
            <v>CO1.REQ.5620342</v>
          </cell>
        </row>
        <row r="1091">
          <cell r="C1091" t="str">
            <v>VAD-024-2024</v>
          </cell>
          <cell r="D1091" t="str">
            <v>CO1.REQ.5774538</v>
          </cell>
        </row>
        <row r="1092">
          <cell r="C1092" t="str">
            <v>OPSP-VEX-0090-2024</v>
          </cell>
          <cell r="D1092" t="str">
            <v>CO1.REQ.5996425</v>
          </cell>
        </row>
        <row r="1093">
          <cell r="C1093" t="str">
            <v>CPR-02-2024</v>
          </cell>
          <cell r="D1093" t="str">
            <v>CO1.REQ.5983598</v>
          </cell>
        </row>
        <row r="1094">
          <cell r="C1094" t="str">
            <v>OAG-VAD-0702-2024</v>
          </cell>
          <cell r="D1094" t="str">
            <v>CO1.REQ.5986890</v>
          </cell>
        </row>
        <row r="1095">
          <cell r="C1095" t="str">
            <v>OAG-VAD-0604-2024</v>
          </cell>
          <cell r="D1095" t="str">
            <v>CO1.REQ.5828733</v>
          </cell>
        </row>
        <row r="1096">
          <cell r="C1096" t="str">
            <v>OPSP-VAD-0264-2024</v>
          </cell>
          <cell r="D1096" t="str">
            <v>CO1.REQ.5647380</v>
          </cell>
        </row>
        <row r="1097">
          <cell r="C1097" t="str">
            <v>OPSP-VAD-0021-2024</v>
          </cell>
          <cell r="D1097" t="str">
            <v>CO1.REQ.5572201</v>
          </cell>
        </row>
        <row r="1098">
          <cell r="C1098" t="str">
            <v>OPS-DAD-0033-2024</v>
          </cell>
          <cell r="D1098" t="str">
            <v>CO1.REQ.5866057</v>
          </cell>
        </row>
        <row r="1099">
          <cell r="C1099" t="str">
            <v>OPS-DAD-0018-2024</v>
          </cell>
          <cell r="D1099" t="str">
            <v>CO1.REQ.5819633</v>
          </cell>
        </row>
        <row r="1100">
          <cell r="C1100" t="str">
            <v>OPSP-VAD-0715-2024</v>
          </cell>
          <cell r="D1100" t="str">
            <v>CO1.REQ.5992404</v>
          </cell>
        </row>
        <row r="1101">
          <cell r="C1101" t="str">
            <v>OPSP-VAD-0230-2024</v>
          </cell>
          <cell r="D1101" t="str">
            <v>CO1.REQ.5621611</v>
          </cell>
        </row>
        <row r="1102">
          <cell r="C1102" t="str">
            <v>OPSP-VAD-0526-2024</v>
          </cell>
          <cell r="D1102" t="str">
            <v>CO1.REQ.5816535</v>
          </cell>
        </row>
        <row r="1103">
          <cell r="C1103" t="str">
            <v>OAG-VAD-0584-2024</v>
          </cell>
          <cell r="D1103" t="str">
            <v>CO1.REQ.5820773</v>
          </cell>
        </row>
        <row r="1104">
          <cell r="C1104" t="str">
            <v>OPS-DAD-0013-2024</v>
          </cell>
          <cell r="D1104" t="str">
            <v>CO1.REQ.5771351</v>
          </cell>
        </row>
        <row r="1105">
          <cell r="C1105" t="str">
            <v>OAG-VAD-0543-2024</v>
          </cell>
          <cell r="D1105" t="str">
            <v>CO1.REQ.5798598</v>
          </cell>
        </row>
        <row r="1106">
          <cell r="C1106" t="str">
            <v>OPSP-VIN-0135-2024</v>
          </cell>
          <cell r="D1106" t="str">
            <v>CO1.REQ.6025687</v>
          </cell>
        </row>
        <row r="1107">
          <cell r="C1107" t="str">
            <v>OPSP-CREO-0022-2024</v>
          </cell>
          <cell r="D1107" t="str">
            <v>CO1.REQ.5699845</v>
          </cell>
        </row>
        <row r="1108">
          <cell r="C1108" t="str">
            <v>OPSP-VAD-0227-2024</v>
          </cell>
          <cell r="D1108" t="str">
            <v>CO1.REQ.5620306</v>
          </cell>
        </row>
        <row r="1109">
          <cell r="C1109" t="str">
            <v>OPSP-VAD-0688-2024</v>
          </cell>
          <cell r="D1109" t="str">
            <v>CO1.REQ.5952840</v>
          </cell>
        </row>
        <row r="1110">
          <cell r="C1110" t="str">
            <v>OPSP-VAD-0305-2024</v>
          </cell>
          <cell r="D1110" t="str">
            <v>CO1.REQ.5713117</v>
          </cell>
        </row>
        <row r="1111">
          <cell r="C1111" t="str">
            <v>OPSP-VAD-0611-2024</v>
          </cell>
          <cell r="D1111" t="str">
            <v>CO1.REQ.5810959</v>
          </cell>
        </row>
        <row r="1112">
          <cell r="C1112" t="str">
            <v>OPSP-VIN-0120-2024</v>
          </cell>
          <cell r="D1112" t="str">
            <v>CO1.REQ.5930653</v>
          </cell>
        </row>
        <row r="1113">
          <cell r="C1113" t="str">
            <v>OPSP-VAD-0275-2024</v>
          </cell>
          <cell r="D1113" t="str">
            <v>CO1.REQ.5656539</v>
          </cell>
        </row>
        <row r="1114">
          <cell r="C1114" t="str">
            <v>OPSP-VAD-0288-2024</v>
          </cell>
          <cell r="D1114" t="str">
            <v>CO1.REQ.5712929</v>
          </cell>
        </row>
        <row r="1115">
          <cell r="C1115" t="str">
            <v>OPSP-VAD-0373-2024</v>
          </cell>
          <cell r="D1115" t="str">
            <v>CO1.REQ.5746033</v>
          </cell>
        </row>
        <row r="1116">
          <cell r="C1116" t="str">
            <v>OPSP-VAD-0180-2024</v>
          </cell>
          <cell r="D1116" t="str">
            <v>CO1.REQ.5609901</v>
          </cell>
        </row>
        <row r="1117">
          <cell r="C1117" t="str">
            <v>OPSP-VIN-0025-2024</v>
          </cell>
          <cell r="D1117" t="str">
            <v>CO1.REQ.5587842</v>
          </cell>
        </row>
        <row r="1118">
          <cell r="C1118" t="str">
            <v>OPS-DAD-0038-2024</v>
          </cell>
          <cell r="D1118" t="str">
            <v>CO1.REQ.5892565</v>
          </cell>
        </row>
        <row r="1119">
          <cell r="C1119" t="str">
            <v>OPSP-VAD-0022-2024</v>
          </cell>
          <cell r="D1119" t="str">
            <v>CO1.REQ.5571958</v>
          </cell>
        </row>
        <row r="1120">
          <cell r="C1120" t="str">
            <v>OPSP-VAD-0073-2024</v>
          </cell>
          <cell r="D1120" t="str">
            <v>CO1.REQ.5594499</v>
          </cell>
        </row>
        <row r="1121">
          <cell r="C1121" t="str">
            <v>OPSP-VIN-0027-2024</v>
          </cell>
          <cell r="D1121" t="str">
            <v>CO1.REQ.5588071</v>
          </cell>
        </row>
        <row r="1122">
          <cell r="C1122" t="str">
            <v>OAG-VAD-0109-2024</v>
          </cell>
          <cell r="D1122" t="str">
            <v>CO1.REQ.5600231</v>
          </cell>
        </row>
        <row r="1123">
          <cell r="C1123" t="str">
            <v>OPSP-VAD-0299-2024</v>
          </cell>
          <cell r="D1123" t="str">
            <v>CO1.REQ.5712887</v>
          </cell>
        </row>
        <row r="1124">
          <cell r="C1124" t="str">
            <v>OPSP-VIN-0071-2024</v>
          </cell>
          <cell r="D1124" t="str">
            <v>CO1.REQ.5684899</v>
          </cell>
        </row>
        <row r="1125">
          <cell r="C1125" t="str">
            <v>OPSP-FEE-0009-2024</v>
          </cell>
          <cell r="D1125" t="str">
            <v>CO1.REQ.5685337</v>
          </cell>
        </row>
        <row r="1126">
          <cell r="C1126" t="str">
            <v>OPSP-VIN-0022-2024</v>
          </cell>
          <cell r="D1126" t="str">
            <v>CO1.REQ.5588640</v>
          </cell>
        </row>
        <row r="1127">
          <cell r="C1127" t="str">
            <v>OPSP-VAD-0552-2024</v>
          </cell>
          <cell r="D1127" t="str">
            <v>CO1.REQ.5801756</v>
          </cell>
        </row>
        <row r="1128">
          <cell r="C1128" t="str">
            <v>OAG-VAD-0523-2024</v>
          </cell>
          <cell r="D1128" t="str">
            <v>CO1.REQ.5815497</v>
          </cell>
        </row>
        <row r="1129">
          <cell r="C1129" t="str">
            <v>OAG-VEX-0024-2024</v>
          </cell>
          <cell r="D1129" t="str">
            <v>CO1.REQ.5776133</v>
          </cell>
        </row>
        <row r="1130">
          <cell r="C1130" t="str">
            <v>OPSP-VAD-0374-2024</v>
          </cell>
          <cell r="D1130" t="str">
            <v>CO1.REQ.5746132</v>
          </cell>
        </row>
        <row r="1131">
          <cell r="C1131" t="str">
            <v>OAG-VAD-0597-2024</v>
          </cell>
          <cell r="D1131" t="str">
            <v>CO1.REQ.5828629</v>
          </cell>
        </row>
        <row r="1132">
          <cell r="C1132" t="str">
            <v>OPSP-VEX-0099-2024</v>
          </cell>
          <cell r="D1132" t="str">
            <v>CO1.REQ.6025414</v>
          </cell>
        </row>
        <row r="1133">
          <cell r="C1133" t="str">
            <v>OPSP-VAD-0199-2024</v>
          </cell>
          <cell r="D1133" t="str">
            <v>CO1.REQ.5621911</v>
          </cell>
        </row>
        <row r="1134">
          <cell r="C1134" t="str">
            <v>OAG-VAD-0168-2024</v>
          </cell>
          <cell r="D1134" t="str">
            <v>CO1.REQ.5612502</v>
          </cell>
        </row>
        <row r="1135">
          <cell r="C1135" t="str">
            <v>OPSP-FCE-0012-2024</v>
          </cell>
          <cell r="D1135" t="str">
            <v>CO1.REQ.5649818</v>
          </cell>
        </row>
        <row r="1136">
          <cell r="C1136" t="str">
            <v>OPSP-FHU-0004-2024</v>
          </cell>
          <cell r="D1136" t="str">
            <v>CO1.REQ.5684913</v>
          </cell>
        </row>
        <row r="1137">
          <cell r="C1137" t="str">
            <v>OPSP-VAD-0683-2024</v>
          </cell>
          <cell r="D1137" t="str">
            <v>CO1.REQ.5935513</v>
          </cell>
        </row>
        <row r="1138">
          <cell r="C1138" t="str">
            <v>OPSP-VIN-0054-2024</v>
          </cell>
          <cell r="D1138" t="str">
            <v>CO1.REQ.5670916</v>
          </cell>
        </row>
        <row r="1139">
          <cell r="C1139" t="str">
            <v>OPSP-VAD-0228-2024</v>
          </cell>
          <cell r="D1139" t="str">
            <v>CO1.REQ.5620750</v>
          </cell>
        </row>
        <row r="1140">
          <cell r="C1140" t="str">
            <v>OPSP-CREO-0035-2024</v>
          </cell>
          <cell r="D1140" t="str">
            <v>CO1.REQ.5876746</v>
          </cell>
        </row>
        <row r="1141">
          <cell r="C1141" t="str">
            <v>OPSP-VAD-0325-2024</v>
          </cell>
          <cell r="D1141" t="str">
            <v>CO1.REQ.5719839</v>
          </cell>
        </row>
        <row r="1142">
          <cell r="C1142" t="str">
            <v>OPSP-VAD-0029-2024</v>
          </cell>
          <cell r="D1142" t="str">
            <v>CO1.REQ.5572354</v>
          </cell>
        </row>
        <row r="1143">
          <cell r="C1143" t="str">
            <v>OAG-VAD-0182-2024</v>
          </cell>
          <cell r="D1143" t="str">
            <v>CO1.REQ.5610018</v>
          </cell>
        </row>
        <row r="1144">
          <cell r="C1144" t="str">
            <v>OPSP-VEX-0004-2024</v>
          </cell>
          <cell r="D1144" t="str">
            <v>CO1.REQ.5729717</v>
          </cell>
        </row>
        <row r="1145">
          <cell r="C1145" t="str">
            <v>OPSP-FCS-0002-2024</v>
          </cell>
          <cell r="D1145" t="str">
            <v>CO1.REQ.5612612</v>
          </cell>
        </row>
        <row r="1146">
          <cell r="C1146" t="str">
            <v>OPSP-VAD-0467-2024</v>
          </cell>
          <cell r="D1146" t="str">
            <v>CO1.REQ.5786729</v>
          </cell>
        </row>
        <row r="1147">
          <cell r="C1147" t="str">
            <v>OPSP-FHU-0003-2024</v>
          </cell>
          <cell r="D1147" t="str">
            <v>CO1.REQ.5684378</v>
          </cell>
        </row>
        <row r="1148">
          <cell r="C1148" t="str">
            <v>OAG-VAD-0420-2024</v>
          </cell>
          <cell r="D1148" t="str">
            <v>CO1.REQ.5769457</v>
          </cell>
        </row>
        <row r="1149">
          <cell r="C1149" t="str">
            <v>OPSP-VAD-0010-2024</v>
          </cell>
          <cell r="D1149" t="str">
            <v>CO1.REQ.5572240</v>
          </cell>
        </row>
        <row r="1150">
          <cell r="C1150" t="str">
            <v>OPSP-VIN-0059-2024</v>
          </cell>
          <cell r="D1150" t="str">
            <v>CO1.REQ.5672214</v>
          </cell>
        </row>
        <row r="1151">
          <cell r="C1151" t="str">
            <v>OPSP-VAD-0027-2024</v>
          </cell>
          <cell r="D1151" t="str">
            <v>CO1.REQ.5572330</v>
          </cell>
        </row>
        <row r="1152">
          <cell r="C1152" t="str">
            <v>OPSP-CPF-0015-2024</v>
          </cell>
          <cell r="D1152" t="str">
            <v>CO1.REQ.5633378</v>
          </cell>
        </row>
        <row r="1153">
          <cell r="C1153" t="str">
            <v>OPSP-VAD-0297-2024</v>
          </cell>
          <cell r="D1153" t="str">
            <v>CO1.REQ.5712679</v>
          </cell>
        </row>
        <row r="1154">
          <cell r="C1154" t="str">
            <v>OPS-VEX-0030-2024</v>
          </cell>
          <cell r="D1154" t="str">
            <v>CO1.REQ.5798237</v>
          </cell>
        </row>
      </sheetData>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community.secop.gov.co/Public/Tendering/ContractNoticePhases/View?PPI=CO1.PPI.29434681&amp;isFromPublicArea=True&amp;isModal=False" TargetMode="External"/><Relationship Id="rId13" Type="http://schemas.openxmlformats.org/officeDocument/2006/relationships/hyperlink" Target="https://community.secop.gov.co/Public/Tendering/ContractNoticePhases/View?PPI=CO1.PPI.29474527&amp;isFromPublicArea=True&amp;isModal=False" TargetMode="External"/><Relationship Id="rId18" Type="http://schemas.openxmlformats.org/officeDocument/2006/relationships/hyperlink" Target="https://community.secop.gov.co/Public/Tendering/ContractNoticePhases/View?PPI=CO1.PPI.29475709&amp;isFromPublicArea=True&amp;isModal=False" TargetMode="External"/><Relationship Id="rId26" Type="http://schemas.openxmlformats.org/officeDocument/2006/relationships/hyperlink" Target="https://community.secop.gov.co/Public/Tendering/ContractNoticePhases/View?PPI=CO1.PPI.32764949&amp;isFromPublicArea=True&amp;isModal=False" TargetMode="External"/><Relationship Id="rId39" Type="http://schemas.openxmlformats.org/officeDocument/2006/relationships/hyperlink" Target="https://community.secop.gov.co/Public/Tendering/ContractNoticePhases/View?PPI=CO1.PPI.32889274&amp;isFromPublicArea=True&amp;isModal=False" TargetMode="External"/><Relationship Id="rId3" Type="http://schemas.openxmlformats.org/officeDocument/2006/relationships/hyperlink" Target="https://community.secop.gov.co/Public/Tendering/ContractNoticePhases/View?PPI=CO1.PPI.29390028&amp;isFromPublicArea=True&amp;isModal=False" TargetMode="External"/><Relationship Id="rId21" Type="http://schemas.openxmlformats.org/officeDocument/2006/relationships/hyperlink" Target="https://community.secop.gov.co/Public/Tendering/ContractNoticePhases/View?PPI=CO1.PPI.30715186&amp;isFromPublicArea=True&amp;isModal=False" TargetMode="External"/><Relationship Id="rId34" Type="http://schemas.openxmlformats.org/officeDocument/2006/relationships/hyperlink" Target="https://community.secop.gov.co/Public/Tendering/ContractNoticePhases/View?PPI=CO1.PPI.32796254&amp;isFromPublicArea=True&amp;isModal=False" TargetMode="External"/><Relationship Id="rId42" Type="http://schemas.openxmlformats.org/officeDocument/2006/relationships/hyperlink" Target="https://community.secop.gov.co/Public/Tendering/ContractNoticePhases/View?PPI=CO1.PPI.32964661&amp;isFromPublicArea=True&amp;isModal=False" TargetMode="External"/><Relationship Id="rId47" Type="http://schemas.openxmlformats.org/officeDocument/2006/relationships/printerSettings" Target="../printerSettings/printerSettings1.bin"/><Relationship Id="rId7" Type="http://schemas.openxmlformats.org/officeDocument/2006/relationships/hyperlink" Target="https://community.secop.gov.co/Public/Tendering/ContractNoticePhases/View?PPI=CO1.PPI.29398301&amp;isFromPublicArea=True&amp;isModal=False" TargetMode="External"/><Relationship Id="rId12" Type="http://schemas.openxmlformats.org/officeDocument/2006/relationships/hyperlink" Target="https://community.secop.gov.co/Public/Tendering/ContractNoticePhases/View?PPI=CO1.PPI.29439562&amp;isFromPublicArea=True&amp;isModal=False" TargetMode="External"/><Relationship Id="rId17" Type="http://schemas.openxmlformats.org/officeDocument/2006/relationships/hyperlink" Target="https://community.secop.gov.co/Public/Tendering/ContractNoticePhases/View?PPI=CO1.PPI.29475602&amp;isFromPublicArea=True&amp;isModal=False" TargetMode="External"/><Relationship Id="rId25" Type="http://schemas.openxmlformats.org/officeDocument/2006/relationships/hyperlink" Target="https://community.secop.gov.co/Public/Tendering/ContractNoticePhases/View?PPI=CO1.PPI.32412645&amp;isFromPublicArea=True&amp;isModal=False" TargetMode="External"/><Relationship Id="rId33" Type="http://schemas.openxmlformats.org/officeDocument/2006/relationships/hyperlink" Target="https://community.secop.gov.co/Public/Tendering/ContractNoticePhases/View?PPI=CO1.PPI.32795822&amp;isFromPublicArea=True&amp;isModal=False" TargetMode="External"/><Relationship Id="rId38" Type="http://schemas.openxmlformats.org/officeDocument/2006/relationships/hyperlink" Target="https://community.secop.gov.co/Public/Tendering/ContractNoticePhases/View?PPI=CO1.PPI.32837773&amp;isFromPublicArea=True&amp;isModal=False" TargetMode="External"/><Relationship Id="rId46" Type="http://schemas.openxmlformats.org/officeDocument/2006/relationships/hyperlink" Target="https://community.secop.gov.co/Public/Tendering/ContractNoticePhases/View?PPI=CO1.PPI.33462273&amp;isFromPublicArea=True&amp;isModal=False" TargetMode="External"/><Relationship Id="rId2" Type="http://schemas.openxmlformats.org/officeDocument/2006/relationships/hyperlink" Target="https://community.secop.gov.co/Public/Tendering/ContractNoticePhases/View?PPI=CO1.PPI.29389902&amp;isFromPublicArea=True&amp;isModal=False" TargetMode="External"/><Relationship Id="rId16" Type="http://schemas.openxmlformats.org/officeDocument/2006/relationships/hyperlink" Target="https://community.secop.gov.co/Public/Tendering/ContractNoticePhases/View?PPI=CO1.PPI.29475502&amp;isFromPublicArea=True&amp;isModal=False" TargetMode="External"/><Relationship Id="rId20" Type="http://schemas.openxmlformats.org/officeDocument/2006/relationships/hyperlink" Target="https://community.secop.gov.co/Public/Tendering/ContractNoticePhases/View?PPI=CO1.PPI.30634510&amp;isFromPublicArea=True&amp;isModal=False" TargetMode="External"/><Relationship Id="rId29" Type="http://schemas.openxmlformats.org/officeDocument/2006/relationships/hyperlink" Target="https://community.secop.gov.co/Public/Tendering/ContractNoticePhases/View?PPI=CO1.PPI.32791161&amp;isFromPublicArea=True&amp;isModal=False" TargetMode="External"/><Relationship Id="rId41" Type="http://schemas.openxmlformats.org/officeDocument/2006/relationships/hyperlink" Target="https://community.secop.gov.co/Public/Tendering/ContractNoticePhases/View?PPI=CO1.PPI.32955040&amp;isFromPublicArea=True&amp;isModal=False" TargetMode="External"/><Relationship Id="rId1" Type="http://schemas.openxmlformats.org/officeDocument/2006/relationships/hyperlink" Target="https://community.secop.gov.co/Public/Tendering/ContractNoticePhases/View?PPI=CO1.PPI.29387765&amp;isFromPublicArea=True&amp;isModal=False" TargetMode="External"/><Relationship Id="rId6" Type="http://schemas.openxmlformats.org/officeDocument/2006/relationships/hyperlink" Target="https://community.secop.gov.co/Public/Tendering/ContractNoticePhases/View?PPI=CO1.PPI.29395885&amp;isFromPublicArea=True&amp;isModal=False" TargetMode="External"/><Relationship Id="rId11" Type="http://schemas.openxmlformats.org/officeDocument/2006/relationships/hyperlink" Target="https://community.secop.gov.co/Public/Tendering/ContractNoticePhases/View?PPI=CO1.PPI.29437024&amp;isFromPublicArea=True&amp;isModal=False" TargetMode="External"/><Relationship Id="rId24" Type="http://schemas.openxmlformats.org/officeDocument/2006/relationships/hyperlink" Target="https://community.secop.gov.co/Public/Tendering/ContractNoticePhases/View?PPI=CO1.PPI.32411711&amp;isFromPublicArea=True&amp;isModal=False" TargetMode="External"/><Relationship Id="rId32" Type="http://schemas.openxmlformats.org/officeDocument/2006/relationships/hyperlink" Target="https://community.secop.gov.co/Public/Tendering/ContractNoticePhases/View?PPI=CO1.PPI.32795403&amp;isFromPublicArea=True&amp;isModal=False" TargetMode="External"/><Relationship Id="rId37" Type="http://schemas.openxmlformats.org/officeDocument/2006/relationships/hyperlink" Target="https://community.secop.gov.co/Public/Tendering/ContractNoticePhases/View?PPI=CO1.PPI.32797906&amp;isFromPublicArea=True&amp;isModal=False" TargetMode="External"/><Relationship Id="rId40" Type="http://schemas.openxmlformats.org/officeDocument/2006/relationships/hyperlink" Target="https://community.secop.gov.co/Public/Tendering/ContractNoticePhases/View?PPI=CO1.PPI.32953165&amp;isFromPublicArea=True&amp;isModal=False" TargetMode="External"/><Relationship Id="rId45" Type="http://schemas.openxmlformats.org/officeDocument/2006/relationships/hyperlink" Target="https://community.secop.gov.co/Public/Tendering/ContractNoticePhases/View?PPI=CO1.PPI.33414591&amp;isFromPublicArea=True&amp;isModal=False" TargetMode="External"/><Relationship Id="rId5" Type="http://schemas.openxmlformats.org/officeDocument/2006/relationships/hyperlink" Target="https://community.secop.gov.co/Public/Tendering/ContractNoticePhases/View?PPI=CO1.PPI.29394011&amp;isFromPublicArea=True&amp;isModal=False" TargetMode="External"/><Relationship Id="rId15" Type="http://schemas.openxmlformats.org/officeDocument/2006/relationships/hyperlink" Target="https://community.secop.gov.co/Public/Tendering/ContractNoticePhases/View?PPI=CO1.PPI.29475211&amp;isFromPublicArea=True&amp;isModal=False" TargetMode="External"/><Relationship Id="rId23" Type="http://schemas.openxmlformats.org/officeDocument/2006/relationships/hyperlink" Target="https://community.secop.gov.co/Public/Tendering/ContractNoticePhases/View?PPI=CO1.PPI.31470929&amp;isFromPublicArea=True&amp;isModal=False" TargetMode="External"/><Relationship Id="rId28" Type="http://schemas.openxmlformats.org/officeDocument/2006/relationships/hyperlink" Target="https://community.secop.gov.co/Public/Tendering/ContractNoticePhases/View?PPI=CO1.PPI.32789678&amp;isFromPublicArea=True&amp;isModal=False" TargetMode="External"/><Relationship Id="rId36" Type="http://schemas.openxmlformats.org/officeDocument/2006/relationships/hyperlink" Target="https://community.secop.gov.co/Public/Tendering/ContractNoticePhases/View?PPI=CO1.PPI.32797128&amp;isFromPublicArea=True&amp;isModal=False" TargetMode="External"/><Relationship Id="rId10" Type="http://schemas.openxmlformats.org/officeDocument/2006/relationships/hyperlink" Target="https://community.secop.gov.co/Public/Tendering/ContractNoticePhases/View?PPI=CO1.PPI.29438223&amp;isFromPublicArea=True&amp;isModal=False" TargetMode="External"/><Relationship Id="rId19" Type="http://schemas.openxmlformats.org/officeDocument/2006/relationships/hyperlink" Target="https://community.secop.gov.co/Public/Tendering/ContractNoticePhases/View?PPI=CO1.PPI.29580964&amp;isFromPublicArea=True&amp;isModal=False" TargetMode="External"/><Relationship Id="rId31" Type="http://schemas.openxmlformats.org/officeDocument/2006/relationships/hyperlink" Target="https://community.secop.gov.co/Public/Tendering/ContractNoticePhases/View?PPI=CO1.PPI.32794360&amp;isFromPublicArea=True&amp;isModal=False" TargetMode="External"/><Relationship Id="rId44" Type="http://schemas.openxmlformats.org/officeDocument/2006/relationships/hyperlink" Target="https://community.secop.gov.co/Public/Tendering/ContractNoticePhases/View?PPI=CO1.PPI.33384517&amp;isFromPublicArea=True&amp;isModal=False" TargetMode="External"/><Relationship Id="rId4" Type="http://schemas.openxmlformats.org/officeDocument/2006/relationships/hyperlink" Target="https://community.secop.gov.co/Public/Tendering/ContractNoticePhases/View?PPI=CO1.PPI.29387949&amp;isFromPublicArea=True&amp;isModal=False" TargetMode="External"/><Relationship Id="rId9" Type="http://schemas.openxmlformats.org/officeDocument/2006/relationships/hyperlink" Target="https://community.secop.gov.co/Public/Tendering/ContractNoticePhases/View?PPI=CO1.PPI.29435963&amp;isFromPublicArea=True&amp;isModal=False" TargetMode="External"/><Relationship Id="rId14" Type="http://schemas.openxmlformats.org/officeDocument/2006/relationships/hyperlink" Target="https://community.secop.gov.co/Public/Tendering/ContractNoticePhases/View?PPI=CO1.PPI.29473866&amp;isFromPublicArea=True&amp;isModal=False" TargetMode="External"/><Relationship Id="rId22" Type="http://schemas.openxmlformats.org/officeDocument/2006/relationships/hyperlink" Target="https://community.secop.gov.co/Public/Tendering/ContractNoticePhases/View?PPI=CO1.PPI.30941857&amp;isFromPublicArea=True&amp;isModal=False" TargetMode="External"/><Relationship Id="rId27" Type="http://schemas.openxmlformats.org/officeDocument/2006/relationships/hyperlink" Target="https://community.secop.gov.co/Public/Tendering/ContractNoticePhases/View?PPI=CO1.PPI.32788887&amp;isFromPublicArea=True&amp;isModal=False" TargetMode="External"/><Relationship Id="rId30" Type="http://schemas.openxmlformats.org/officeDocument/2006/relationships/hyperlink" Target="https://community.secop.gov.co/Public/Tendering/ContractNoticePhases/View?PPI=CO1.PPI.32792476&amp;isFromPublicArea=True&amp;isModal=False" TargetMode="External"/><Relationship Id="rId35" Type="http://schemas.openxmlformats.org/officeDocument/2006/relationships/hyperlink" Target="https://community.secop.gov.co/Public/Tendering/ContractNoticePhases/View?PPI=CO1.PPI.32796672&amp;isFromPublicArea=True&amp;isModal=False" TargetMode="External"/><Relationship Id="rId43" Type="http://schemas.openxmlformats.org/officeDocument/2006/relationships/hyperlink" Target="https://community.secop.gov.co/Public/Tendering/ContractNoticePhases/View?PPI=CO1.PPI.32967590&amp;isFromPublicArea=True&amp;isModal=False" TargetMode="External"/><Relationship Id="rId48"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hyperlink" Target="https://community.secop.gov.co/Public/Tendering/ContractNoticePhases/View?PPI=CO1.PPI.30750940&amp;isFromPublicArea=True&amp;isModal=False" TargetMode="External"/><Relationship Id="rId2" Type="http://schemas.openxmlformats.org/officeDocument/2006/relationships/hyperlink" Target="https://community.secop.gov.co/Public/Tendering/ContractNoticePhases/View?PPI=CO1.PPI.30001851&amp;isFromPublicArea=True&amp;isModal=False" TargetMode="External"/><Relationship Id="rId1" Type="http://schemas.openxmlformats.org/officeDocument/2006/relationships/hyperlink" Target="https://community.secop.gov.co/Public/Tendering/ContractNoticePhases/View?PPI=CO1.PPI.30002281&amp;isFromPublicArea=True&amp;isModal=False" TargetMode="External"/><Relationship Id="rId5" Type="http://schemas.openxmlformats.org/officeDocument/2006/relationships/drawing" Target="../drawings/drawing10.xml"/><Relationship Id="rId4"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s://community.secop.gov.co/Public/Tendering/ContractNoticePhases/View?PPI=CO1.PPI.31183288&amp;isFromPublicArea=True&amp;isModal=False"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community.secop.gov.co/Public/Tendering/OpportunityDetail/Index?noticeUID=CO1.NTC.6264502" TargetMode="External"/><Relationship Id="rId2" Type="http://schemas.openxmlformats.org/officeDocument/2006/relationships/hyperlink" Target="https://community.secop.gov.co/Public/Tendering/OpportunityDetail/Index?noticeUID=CO1.NTC.5948377&amp;isFromPublicArea=True&amp;isModal=False" TargetMode="External"/><Relationship Id="rId1" Type="http://schemas.openxmlformats.org/officeDocument/2006/relationships/hyperlink" Target="https://community.secop.gov.co/Public/Tendering/OpportunityDetail/Index?noticeUID=CO1.NTC.5600753" TargetMode="External"/><Relationship Id="rId5" Type="http://schemas.openxmlformats.org/officeDocument/2006/relationships/drawing" Target="../drawings/drawing12.xml"/><Relationship Id="rId4"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17" Type="http://schemas.openxmlformats.org/officeDocument/2006/relationships/hyperlink" Target="https://community.secop.gov.co/Public/Tendering/ContractNoticePhases/View?PPI=CO1.PPI.31104375&amp;isFromPublicArea=True&amp;isModal=False" TargetMode="External"/><Relationship Id="rId299" Type="http://schemas.openxmlformats.org/officeDocument/2006/relationships/hyperlink" Target="https://community.secop.gov.co/Public/Tendering/ContractNoticePhases/View?PPI=CO1.PPI.33701805&amp;isFromPublicArea=True&amp;isModal=False" TargetMode="External"/><Relationship Id="rId303" Type="http://schemas.openxmlformats.org/officeDocument/2006/relationships/hyperlink" Target="https://community.secop.gov.co/Public/Tendering/ContractNoticePhases/View?PPI=CO1.PPI.33740022&amp;isFromPublicArea=True&amp;isModal=False" TargetMode="External"/><Relationship Id="rId21" Type="http://schemas.openxmlformats.org/officeDocument/2006/relationships/hyperlink" Target="https://community.secop.gov.co/Public/Tendering/ContractNoticePhases/View?PPI=CO1.PPI.29788883&amp;isFromPublicArea=True&amp;isModal=False" TargetMode="External"/><Relationship Id="rId42" Type="http://schemas.openxmlformats.org/officeDocument/2006/relationships/hyperlink" Target="https://community.secop.gov.co/Public/Tendering/ContractNoticePhases/View?PPI=CO1.PPI.30241005&amp;isFromPublicArea=True&amp;isModal=False" TargetMode="External"/><Relationship Id="rId63" Type="http://schemas.openxmlformats.org/officeDocument/2006/relationships/hyperlink" Target="https://community.secop.gov.co/Public/Tendering/ContractNoticePhases/View?PPI=CO1.PPI.30472566&amp;isFromPublicArea=True&amp;isModal=False" TargetMode="External"/><Relationship Id="rId84" Type="http://schemas.openxmlformats.org/officeDocument/2006/relationships/hyperlink" Target="https://community.secop.gov.co/Public/Tendering/ContractNoticePhases/View?PPI=CO1.PPI.30663763&amp;isFromPublicArea=True&amp;isModal=False" TargetMode="External"/><Relationship Id="rId138" Type="http://schemas.openxmlformats.org/officeDocument/2006/relationships/hyperlink" Target="https://community.secop.gov.co/Public/Tendering/ContractNoticePhases/View?PPI=CO1.PPI.31517479&amp;isFromPublicArea=True&amp;isModal=False" TargetMode="External"/><Relationship Id="rId159" Type="http://schemas.openxmlformats.org/officeDocument/2006/relationships/hyperlink" Target="https://community.secop.gov.co/Public/Tendering/ContractNoticePhases/View?PPI=CO1.PPI.31930028&amp;isFromPublicArea=True&amp;isModal=False" TargetMode="External"/><Relationship Id="rId324" Type="http://schemas.openxmlformats.org/officeDocument/2006/relationships/hyperlink" Target="https://community.secop.gov.co/Public/Tendering/ContractNoticePhases/View?PPI=CO1.PPI.33862942&amp;isFromPublicArea=True&amp;isModal=False" TargetMode="External"/><Relationship Id="rId345" Type="http://schemas.openxmlformats.org/officeDocument/2006/relationships/hyperlink" Target="https://community.secop.gov.co/Public/Tendering/ContractNoticePhases/View?PPI=CO1.PPI.34024941&amp;isFromPublicArea=True&amp;isModal=False" TargetMode="External"/><Relationship Id="rId366" Type="http://schemas.openxmlformats.org/officeDocument/2006/relationships/hyperlink" Target="https://community.secop.gov.co/Public/Tendering/ContractNoticePhases/View?PPI=CO1.PPI.34087264&amp;isFromPublicArea=True&amp;isModal=False" TargetMode="External"/><Relationship Id="rId170" Type="http://schemas.openxmlformats.org/officeDocument/2006/relationships/hyperlink" Target="https://community.secop.gov.co/Public/Tendering/ContractNoticePhases/View?PPI=CO1.PPI.32353450&amp;isFromPublicArea=True&amp;isModal=False" TargetMode="External"/><Relationship Id="rId191" Type="http://schemas.openxmlformats.org/officeDocument/2006/relationships/hyperlink" Target="https://community.secop.gov.co/Public/Tendering/ContractNoticePhases/View?PPI=CO1.PPI.32690328&amp;isFromPublicArea=True&amp;isModal=False" TargetMode="External"/><Relationship Id="rId205" Type="http://schemas.openxmlformats.org/officeDocument/2006/relationships/hyperlink" Target="https://community.secop.gov.co/Public/Tendering/ContractNoticePhases/View?PPI=CO1.PPI.32767873&amp;isFromPublicArea=True&amp;isModal=False" TargetMode="External"/><Relationship Id="rId226" Type="http://schemas.openxmlformats.org/officeDocument/2006/relationships/hyperlink" Target="https://community.secop.gov.co/Public/Tendering/ContractNoticePhases/View?PPI=CO1.PPI.32901103&amp;isFromPublicArea=True&amp;isModal=False" TargetMode="External"/><Relationship Id="rId247" Type="http://schemas.openxmlformats.org/officeDocument/2006/relationships/hyperlink" Target="https://community.secop.gov.co/Public/Tendering/ContractNoticePhases/View?PPI=CO1.PPI.33162823&amp;isFromPublicArea=True&amp;isModal=False" TargetMode="External"/><Relationship Id="rId107" Type="http://schemas.openxmlformats.org/officeDocument/2006/relationships/hyperlink" Target="https://community.secop.gov.co/Public/Tendering/ContractNoticePhases/View?PPI=CO1.PPI.31029333&amp;isFromPublicArea=True&amp;isModal=False" TargetMode="External"/><Relationship Id="rId268" Type="http://schemas.openxmlformats.org/officeDocument/2006/relationships/hyperlink" Target="https://community.secop.gov.co/Public/Tendering/ContractNoticePhases/View?PPI=CO1.PPI.33455456&amp;isFromPublicArea=True&amp;isModal=False" TargetMode="External"/><Relationship Id="rId289" Type="http://schemas.openxmlformats.org/officeDocument/2006/relationships/hyperlink" Target="https://community.secop.gov.co/Public/Tendering/ContractNoticePhases/View?PPI=CO1.PPI.33648612&amp;isFromPublicArea=True&amp;isModal=False" TargetMode="External"/><Relationship Id="rId11" Type="http://schemas.openxmlformats.org/officeDocument/2006/relationships/hyperlink" Target="https://community.secop.gov.co/Public/Tendering/ContractNoticePhases/View?PPI=CO1.PPI.29811032&amp;isFromPublicArea=True&amp;isModal=False" TargetMode="External"/><Relationship Id="rId32" Type="http://schemas.openxmlformats.org/officeDocument/2006/relationships/hyperlink" Target="https://community.secop.gov.co/Public/Tendering/ContractNoticePhases/View?PPI=CO1.PPI.30067927&amp;isFromPublicArea=True&amp;isModal=False" TargetMode="External"/><Relationship Id="rId53" Type="http://schemas.openxmlformats.org/officeDocument/2006/relationships/hyperlink" Target="https://community.secop.gov.co/Public/Tendering/ContractNoticePhases/View?PPI=CO1.PPI.30354856&amp;isFromPublicArea=True&amp;isModal=False" TargetMode="External"/><Relationship Id="rId74" Type="http://schemas.openxmlformats.org/officeDocument/2006/relationships/hyperlink" Target="https://community.secop.gov.co/Public/Tendering/ContractNoticePhases/View?PPI=CO1.PPI.30552439&amp;isFromPublicArea=True&amp;isModal=False" TargetMode="External"/><Relationship Id="rId128" Type="http://schemas.openxmlformats.org/officeDocument/2006/relationships/hyperlink" Target="https://community.secop.gov.co/Public/Tendering/ContractNoticePhases/View?PPI=CO1.PPI.31231843&amp;isFromPublicArea=True&amp;isModal=False" TargetMode="External"/><Relationship Id="rId149" Type="http://schemas.openxmlformats.org/officeDocument/2006/relationships/hyperlink" Target="https://community.secop.gov.co/Public/Tendering/ContractNoticePhases/View?PPI=CO1.PPI.31721636&amp;isFromPublicArea=True&amp;isModal=False" TargetMode="External"/><Relationship Id="rId314" Type="http://schemas.openxmlformats.org/officeDocument/2006/relationships/hyperlink" Target="https://community.secop.gov.co/Public/Tendering/ContractNoticePhases/View?PPI=CO1.PPI.33783249&amp;isFromPublicArea=True&amp;isModal=False" TargetMode="External"/><Relationship Id="rId335" Type="http://schemas.openxmlformats.org/officeDocument/2006/relationships/hyperlink" Target="https://community.secop.gov.co/Public/Tendering/ContractNoticePhases/View?PPI=CO1.PPI.33933978&amp;isFromPublicArea=True&amp;isModal=False" TargetMode="External"/><Relationship Id="rId356" Type="http://schemas.openxmlformats.org/officeDocument/2006/relationships/hyperlink" Target="https://community.secop.gov.co/Public/Tendering/ContractNoticePhases/View?PPI=CO1.PPI.34054902&amp;isFromPublicArea=True&amp;isModal=False" TargetMode="External"/><Relationship Id="rId377" Type="http://schemas.openxmlformats.org/officeDocument/2006/relationships/drawing" Target="../drawings/drawing13.xml"/><Relationship Id="rId5" Type="http://schemas.openxmlformats.org/officeDocument/2006/relationships/hyperlink" Target="https://community.secop.gov.co/Public/Tendering/ContractNoticePhases/View?PPI=CO1.PPI.29784746&amp;isFromPublicArea=True&amp;isModal=False" TargetMode="External"/><Relationship Id="rId95" Type="http://schemas.openxmlformats.org/officeDocument/2006/relationships/hyperlink" Target="https://community.secop.gov.co/Public/Tendering/ContractNoticePhases/View?PPI=CO1.PPI.30843224&amp;isFromPublicArea=True&amp;isModal=False" TargetMode="External"/><Relationship Id="rId160" Type="http://schemas.openxmlformats.org/officeDocument/2006/relationships/hyperlink" Target="https://community.secop.gov.co/Public/Tendering/ContractNoticePhases/View?PPI=CO1.PPI.31948703&amp;isFromPublicArea=True&amp;isModal=False" TargetMode="External"/><Relationship Id="rId181" Type="http://schemas.openxmlformats.org/officeDocument/2006/relationships/hyperlink" Target="https://community.secop.gov.co/Public/Tendering/ContractNoticePhases/View?PPI=CO1.PPI.32526973&amp;isFromPublicArea=True&amp;isModal=False" TargetMode="External"/><Relationship Id="rId216" Type="http://schemas.openxmlformats.org/officeDocument/2006/relationships/hyperlink" Target="https://community.secop.gov.co/Public/Tendering/ContractNoticePhases/View?PPI=CO1.PPI.32842137&amp;isFromPublicArea=True&amp;isModal=False" TargetMode="External"/><Relationship Id="rId237" Type="http://schemas.openxmlformats.org/officeDocument/2006/relationships/hyperlink" Target="https://community.secop.gov.co/Public/Tendering/ContractNoticePhases/View?PPI=CO1.PPI.33087537&amp;isFromPublicArea=True&amp;isModal=False" TargetMode="External"/><Relationship Id="rId258" Type="http://schemas.openxmlformats.org/officeDocument/2006/relationships/hyperlink" Target="https://community.secop.gov.co/Public/Tendering/ContractNoticePhases/View?PPI=CO1.PPI.33324352&amp;isFromPublicArea=True&amp;isModal=False" TargetMode="External"/><Relationship Id="rId279" Type="http://schemas.openxmlformats.org/officeDocument/2006/relationships/hyperlink" Target="https://community.secop.gov.co/Public/Tendering/ContractNoticePhases/View?PPI=CO1.PPI.33536569&amp;isFromPublicArea=True&amp;isModal=False" TargetMode="External"/><Relationship Id="rId22" Type="http://schemas.openxmlformats.org/officeDocument/2006/relationships/hyperlink" Target="https://community.secop.gov.co/Public/Tendering/ContractNoticePhases/View?PPI=CO1.PPI.29912129&amp;isFromPublicArea=True&amp;isModal=False" TargetMode="External"/><Relationship Id="rId43" Type="http://schemas.openxmlformats.org/officeDocument/2006/relationships/hyperlink" Target="https://community.secop.gov.co/Public/Tendering/ContractNoticePhases/View?PPI=CO1.PPI.30246710&amp;isFromPublicArea=True&amp;isModal=False" TargetMode="External"/><Relationship Id="rId64" Type="http://schemas.openxmlformats.org/officeDocument/2006/relationships/hyperlink" Target="https://community.secop.gov.co/Public/Tendering/ContractNoticePhases/View?PPI=CO1.PPI.30474143&amp;isFromPublicArea=True&amp;isModal=False" TargetMode="External"/><Relationship Id="rId118" Type="http://schemas.openxmlformats.org/officeDocument/2006/relationships/hyperlink" Target="https://community.secop.gov.co/Public/Tendering/ContractNoticePhases/View?PPI=CO1.PPI.31105167&amp;isFromPublicArea=True&amp;isModal=False" TargetMode="External"/><Relationship Id="rId139" Type="http://schemas.openxmlformats.org/officeDocument/2006/relationships/hyperlink" Target="https://community.secop.gov.co/Public/Tendering/ContractNoticePhases/View?PPI=CO1.PPI.31518565&amp;isFromPublicArea=True&amp;isModal=False" TargetMode="External"/><Relationship Id="rId290" Type="http://schemas.openxmlformats.org/officeDocument/2006/relationships/hyperlink" Target="https://community.secop.gov.co/Public/Tendering/ContractNoticePhases/View?PPI=CO1.PPI.33649062&amp;isFromPublicArea=True&amp;isModal=False" TargetMode="External"/><Relationship Id="rId304" Type="http://schemas.openxmlformats.org/officeDocument/2006/relationships/hyperlink" Target="https://community.secop.gov.co/Public/Tendering/ContractNoticePhases/View?PPI=CO1.PPI.33740777&amp;isFromPublicArea=True&amp;isModal=False" TargetMode="External"/><Relationship Id="rId325" Type="http://schemas.openxmlformats.org/officeDocument/2006/relationships/hyperlink" Target="https://community.secop.gov.co/Public/Tendering/ContractNoticePhases/View?PPI=CO1.PPI.33887753&amp;isFromPublicArea=True&amp;isModal=False" TargetMode="External"/><Relationship Id="rId346" Type="http://schemas.openxmlformats.org/officeDocument/2006/relationships/hyperlink" Target="https://community.secop.gov.co/Public/Tendering/ContractNoticePhases/View?PPI=CO1.PPI.34025936&amp;isFromPublicArea=True&amp;isModal=False" TargetMode="External"/><Relationship Id="rId367" Type="http://schemas.openxmlformats.org/officeDocument/2006/relationships/hyperlink" Target="https://community.secop.gov.co/Public/Tendering/ContractNoticePhases/View?PPI=CO1.PPI.34087785&amp;isFromPublicArea=True&amp;isModal=False" TargetMode="External"/><Relationship Id="rId85" Type="http://schemas.openxmlformats.org/officeDocument/2006/relationships/hyperlink" Target="https://community.secop.gov.co/Public/Tendering/ContractNoticePhases/View?PPI=CO1.PPI.30712944&amp;isFromPublicArea=True&amp;isModal=False" TargetMode="External"/><Relationship Id="rId150" Type="http://schemas.openxmlformats.org/officeDocument/2006/relationships/hyperlink" Target="https://community.secop.gov.co/Public/Tendering/ContractNoticePhases/View?PPI=CO1.PPI.31822725&amp;isFromPublicArea=True&amp;isModal=False" TargetMode="External"/><Relationship Id="rId171" Type="http://schemas.openxmlformats.org/officeDocument/2006/relationships/hyperlink" Target="https://community.secop.gov.co/Public/Tendering/ContractNoticePhases/View?PPI=CO1.PPI.32355577&amp;isFromPublicArea=True&amp;isModal=False" TargetMode="External"/><Relationship Id="rId192" Type="http://schemas.openxmlformats.org/officeDocument/2006/relationships/hyperlink" Target="https://community.secop.gov.co/Public/Tendering/ContractNoticePhases/View?PPI=CO1.PPI.32690877&amp;isFromPublicArea=True&amp;isModal=False" TargetMode="External"/><Relationship Id="rId206" Type="http://schemas.openxmlformats.org/officeDocument/2006/relationships/hyperlink" Target="https://community.secop.gov.co/Public/Tendering/ContractNoticePhases/View?PPI=CO1.PPI.32768460&amp;isFromPublicArea=True&amp;isModal=False" TargetMode="External"/><Relationship Id="rId227" Type="http://schemas.openxmlformats.org/officeDocument/2006/relationships/hyperlink" Target="https://community.secop.gov.co/Public/Tendering/ContractNoticePhases/View?PPI=CO1.PPI.32904216&amp;isFromPublicArea=True&amp;isModal=False" TargetMode="External"/><Relationship Id="rId248" Type="http://schemas.openxmlformats.org/officeDocument/2006/relationships/hyperlink" Target="https://community.secop.gov.co/Public/Tendering/ContractNoticePhases/View?PPI=CO1.PPI.33165539&amp;isFromPublicArea=True&amp;isModal=False" TargetMode="External"/><Relationship Id="rId269" Type="http://schemas.openxmlformats.org/officeDocument/2006/relationships/hyperlink" Target="https://community.secop.gov.co/Public/Tendering/ContractNoticePhases/View?PPI=CO1.PPI.33458347&amp;isFromPublicArea=True&amp;isModal=False" TargetMode="External"/><Relationship Id="rId12" Type="http://schemas.openxmlformats.org/officeDocument/2006/relationships/hyperlink" Target="https://community.secop.gov.co/Public/Tendering/ContractNoticePhases/View?PPI=CO1.PPI.29813252&amp;isFromPublicArea=True&amp;isModal=False" TargetMode="External"/><Relationship Id="rId33" Type="http://schemas.openxmlformats.org/officeDocument/2006/relationships/hyperlink" Target="https://community.secop.gov.co/Public/Tendering/ContractNoticePhases/View?PPI=CO1.PPI.30078146&amp;isFromPublicArea=True&amp;isModal=False" TargetMode="External"/><Relationship Id="rId108" Type="http://schemas.openxmlformats.org/officeDocument/2006/relationships/hyperlink" Target="https://community.secop.gov.co/Public/Tendering/ContractNoticePhases/View?PPI=CO1.PPI.31035394&amp;isFromPublicArea=True&amp;isModal=False" TargetMode="External"/><Relationship Id="rId129" Type="http://schemas.openxmlformats.org/officeDocument/2006/relationships/hyperlink" Target="https://community.secop.gov.co/Public/Tendering/ContractNoticePhases/View?PPI=CO1.PPI.31305704&amp;isFromPublicArea=True&amp;isModal=False" TargetMode="External"/><Relationship Id="rId280" Type="http://schemas.openxmlformats.org/officeDocument/2006/relationships/hyperlink" Target="https://community.secop.gov.co/Public/Tendering/ContractNoticePhases/View?PPI=CO1.PPI.33537519&amp;isFromPublicArea=True&amp;isModal=False" TargetMode="External"/><Relationship Id="rId315" Type="http://schemas.openxmlformats.org/officeDocument/2006/relationships/hyperlink" Target="https://community.secop.gov.co/Public/Tendering/ContractNoticePhases/View?PPI=CO1.PPI.33784809&amp;isFromPublicArea=True&amp;isModal=False" TargetMode="External"/><Relationship Id="rId336" Type="http://schemas.openxmlformats.org/officeDocument/2006/relationships/hyperlink" Target="https://community.secop.gov.co/Public/Tendering/ContractNoticePhases/View?PPI=CO1.PPI.33962382&amp;isFromPublicArea=True&amp;isModal=False" TargetMode="External"/><Relationship Id="rId357" Type="http://schemas.openxmlformats.org/officeDocument/2006/relationships/hyperlink" Target="https://community.secop.gov.co/Public/Tendering/ContractNoticePhases/View?PPI=CO1.PPI.34055274&amp;isFromPublicArea=True&amp;isModal=False" TargetMode="External"/><Relationship Id="rId54" Type="http://schemas.openxmlformats.org/officeDocument/2006/relationships/hyperlink" Target="https://community.secop.gov.co/Public/Tendering/ContractNoticePhases/View?PPI=CO1.PPI.30366824&amp;isFromPublicArea=True&amp;isModal=False" TargetMode="External"/><Relationship Id="rId75" Type="http://schemas.openxmlformats.org/officeDocument/2006/relationships/hyperlink" Target="https://community.secop.gov.co/Public/Tendering/ContractNoticePhases/View?PPI=CO1.PPI.30553624&amp;isFromPublicArea=True&amp;isModal=False" TargetMode="External"/><Relationship Id="rId96" Type="http://schemas.openxmlformats.org/officeDocument/2006/relationships/hyperlink" Target="https://community.secop.gov.co/Public/Tendering/ContractNoticePhases/View?PPI=CO1.PPI.30844726&amp;isFromPublicArea=True&amp;isModal=False" TargetMode="External"/><Relationship Id="rId140" Type="http://schemas.openxmlformats.org/officeDocument/2006/relationships/hyperlink" Target="https://community.secop.gov.co/Public/Tendering/ContractNoticePhases/View?PPI=CO1.PPI.31520165&amp;isFromPublicArea=True&amp;isModal=False" TargetMode="External"/><Relationship Id="rId161" Type="http://schemas.openxmlformats.org/officeDocument/2006/relationships/hyperlink" Target="https://community.secop.gov.co/Public/Tendering/ContractNoticePhases/View?PPI=CO1.PPI.31949234&amp;isFromPublicArea=True&amp;isModal=False" TargetMode="External"/><Relationship Id="rId182" Type="http://schemas.openxmlformats.org/officeDocument/2006/relationships/hyperlink" Target="https://community.secop.gov.co/Public/Tendering/ContractNoticePhases/View?PPI=CO1.PPI.32527493&amp;isFromPublicArea=True&amp;isModal=False" TargetMode="External"/><Relationship Id="rId217" Type="http://schemas.openxmlformats.org/officeDocument/2006/relationships/hyperlink" Target="https://community.secop.gov.co/Public/Tendering/ContractNoticePhases/View?PPI=CO1.PPI.32845435&amp;isFromPublicArea=True&amp;isModal=False" TargetMode="External"/><Relationship Id="rId6" Type="http://schemas.openxmlformats.org/officeDocument/2006/relationships/hyperlink" Target="https://community.secop.gov.co/Public/Tendering/ContractNoticePhases/View?PPI=CO1.PPI.29802592&amp;isFromPublicArea=True&amp;isModal=False" TargetMode="External"/><Relationship Id="rId238" Type="http://schemas.openxmlformats.org/officeDocument/2006/relationships/hyperlink" Target="https://community.secop.gov.co/Public/Tendering/ContractNoticePhases/View?PPI=CO1.PPI.33088048&amp;isFromPublicArea=True&amp;isModal=False" TargetMode="External"/><Relationship Id="rId259" Type="http://schemas.openxmlformats.org/officeDocument/2006/relationships/hyperlink" Target="https://community.secop.gov.co/Public/Tendering/ContractNoticePhases/View?PPI=CO1.PPI.33326868&amp;isFromPublicArea=True&amp;isModal=False" TargetMode="External"/><Relationship Id="rId23" Type="http://schemas.openxmlformats.org/officeDocument/2006/relationships/hyperlink" Target="https://community.secop.gov.co/Public/Tendering/ContractNoticePhases/View?PPI=CO1.PPI.29939074&amp;isFromPublicArea=True&amp;isModal=False" TargetMode="External"/><Relationship Id="rId119" Type="http://schemas.openxmlformats.org/officeDocument/2006/relationships/hyperlink" Target="https://community.secop.gov.co/Public/Tendering/ContractNoticePhases/View?PPI=CO1.PPI.31106154&amp;isFromPublicArea=True&amp;isModal=False" TargetMode="External"/><Relationship Id="rId270" Type="http://schemas.openxmlformats.org/officeDocument/2006/relationships/hyperlink" Target="https://community.secop.gov.co/Public/Tendering/ContractNoticePhases/View?PPI=CO1.PPI.33458964&amp;isFromPublicArea=True&amp;isModal=False" TargetMode="External"/><Relationship Id="rId291" Type="http://schemas.openxmlformats.org/officeDocument/2006/relationships/hyperlink" Target="https://community.secop.gov.co/Public/Tendering/ContractNoticePhases/View?PPI=CO1.PPI.33649760&amp;isFromPublicArea=True&amp;isModal=False" TargetMode="External"/><Relationship Id="rId305" Type="http://schemas.openxmlformats.org/officeDocument/2006/relationships/hyperlink" Target="https://community.secop.gov.co/Public/Tendering/ContractNoticePhases/View?PPI=CO1.PPI.33741941&amp;isFromPublicArea=True&amp;isModal=False" TargetMode="External"/><Relationship Id="rId326" Type="http://schemas.openxmlformats.org/officeDocument/2006/relationships/hyperlink" Target="https://community.secop.gov.co/Public/Tendering/ContractNoticePhases/View?PPI=CO1.PPI.33916395&amp;isFromPublicArea=True&amp;isModal=False" TargetMode="External"/><Relationship Id="rId347" Type="http://schemas.openxmlformats.org/officeDocument/2006/relationships/hyperlink" Target="https://community.secop.gov.co/Public/Tendering/ContractNoticePhases/View?PPI=CO1.PPI.34032808&amp;isFromPublicArea=True&amp;isModal=False" TargetMode="External"/><Relationship Id="rId44" Type="http://schemas.openxmlformats.org/officeDocument/2006/relationships/hyperlink" Target="https://community.secop.gov.co/Public/Tendering/ContractNoticePhases/View?PPI=CO1.PPI.30282330&amp;isFromPublicArea=True&amp;isModal=False" TargetMode="External"/><Relationship Id="rId65" Type="http://schemas.openxmlformats.org/officeDocument/2006/relationships/hyperlink" Target="https://community.secop.gov.co/Public/Tendering/ContractNoticePhases/View?PPI=CO1.PPI.30477638&amp;isFromPublicArea=True&amp;isModal=False" TargetMode="External"/><Relationship Id="rId86" Type="http://schemas.openxmlformats.org/officeDocument/2006/relationships/hyperlink" Target="https://community.secop.gov.co/Public/Tendering/ContractNoticePhases/View?PPI=CO1.PPI.30713967&amp;isFromPublicArea=True&amp;isModal=False" TargetMode="External"/><Relationship Id="rId130" Type="http://schemas.openxmlformats.org/officeDocument/2006/relationships/hyperlink" Target="https://community.secop.gov.co/Public/Tendering/ContractNoticePhases/View?PPI=CO1.PPI.31248086&amp;isFromPublicArea=True&amp;isModal=False" TargetMode="External"/><Relationship Id="rId151" Type="http://schemas.openxmlformats.org/officeDocument/2006/relationships/hyperlink" Target="https://community.secop.gov.co/Public/Tendering/ContractNoticePhases/View?PPI=CO1.PPI.31797534&amp;isFromPublicArea=True&amp;isModal=False" TargetMode="External"/><Relationship Id="rId368" Type="http://schemas.openxmlformats.org/officeDocument/2006/relationships/hyperlink" Target="https://community.secop.gov.co/Public/Tendering/ContractNoticePhases/View?PPI=CO1.PPI.34093926&amp;isFromPublicArea=True&amp;isModal=False" TargetMode="External"/><Relationship Id="rId172" Type="http://schemas.openxmlformats.org/officeDocument/2006/relationships/hyperlink" Target="https://community.secop.gov.co/Public/Tendering/ContractNoticePhases/View?PPI=CO1.PPI.32367609&amp;isFromPublicArea=True&amp;isModal=False" TargetMode="External"/><Relationship Id="rId193" Type="http://schemas.openxmlformats.org/officeDocument/2006/relationships/hyperlink" Target="https://community.secop.gov.co/Public/Tendering/ContractNoticePhases/View?PPI=CO1.PPI.32758925&amp;isFromPublicArea=True&amp;isModal=False" TargetMode="External"/><Relationship Id="rId207" Type="http://schemas.openxmlformats.org/officeDocument/2006/relationships/hyperlink" Target="https://community.secop.gov.co/Public/Tendering/ContractNoticePhases/View?PPI=CO1.PPI.32768938&amp;isFromPublicArea=True&amp;isModal=False" TargetMode="External"/><Relationship Id="rId228" Type="http://schemas.openxmlformats.org/officeDocument/2006/relationships/hyperlink" Target="https://community.secop.gov.co/Public/Tendering/ContractNoticePhases/View?PPI=CO1.PPI.32905013&amp;isFromPublicArea=True&amp;isModal=False" TargetMode="External"/><Relationship Id="rId249" Type="http://schemas.openxmlformats.org/officeDocument/2006/relationships/hyperlink" Target="https://community.secop.gov.co/Public/Tendering/ContractNoticePhases/View?PPI=CO1.PPI.33202016&amp;isFromPublicArea=True&amp;isModal=False" TargetMode="External"/><Relationship Id="rId13" Type="http://schemas.openxmlformats.org/officeDocument/2006/relationships/hyperlink" Target="https://community.secop.gov.co/Public/Tendering/ContractNoticePhases/View?PPI=CO1.PPI.29814495&amp;isFromPublicArea=True&amp;isModal=False" TargetMode="External"/><Relationship Id="rId109" Type="http://schemas.openxmlformats.org/officeDocument/2006/relationships/hyperlink" Target="https://community.secop.gov.co/Public/Tendering/ContractNoticePhases/View?PPI=CO1.PPI.31074567&amp;isFromPublicArea=True&amp;isModal=False" TargetMode="External"/><Relationship Id="rId260" Type="http://schemas.openxmlformats.org/officeDocument/2006/relationships/hyperlink" Target="https://community.secop.gov.co/Public/Tendering/ContractNoticePhases/View?PPI=CO1.PPI.33367247&amp;isFromPublicArea=True&amp;isModal=False" TargetMode="External"/><Relationship Id="rId281" Type="http://schemas.openxmlformats.org/officeDocument/2006/relationships/hyperlink" Target="https://community.secop.gov.co/Public/Tendering/ContractNoticePhases/View?PPI=CO1.PPI.33538193&amp;isFromPublicArea=True&amp;isModal=False" TargetMode="External"/><Relationship Id="rId316" Type="http://schemas.openxmlformats.org/officeDocument/2006/relationships/hyperlink" Target="https://community.secop.gov.co/Public/Tendering/ContractNoticePhases/View?PPI=CO1.PPI.33805494&amp;isFromPublicArea=True&amp;isModal=False" TargetMode="External"/><Relationship Id="rId337" Type="http://schemas.openxmlformats.org/officeDocument/2006/relationships/hyperlink" Target="https://community.secop.gov.co/Public/Tendering/ContractNoticePhases/View?PPI=CO1.PPI.33963514&amp;isFromPublicArea=True&amp;isModal=False" TargetMode="External"/><Relationship Id="rId34" Type="http://schemas.openxmlformats.org/officeDocument/2006/relationships/hyperlink" Target="https://community.secop.gov.co/Public/Tendering/ContractNoticePhases/View?PPI=CO1.PPI.30087661&amp;isFromPublicArea=True&amp;isModal=False" TargetMode="External"/><Relationship Id="rId55" Type="http://schemas.openxmlformats.org/officeDocument/2006/relationships/hyperlink" Target="https://community.secop.gov.co/Public/Tendering/ContractNoticePhases/View?PPI=CO1.PPI.30367368&amp;isFromPublicArea=True&amp;isModal=False" TargetMode="External"/><Relationship Id="rId76" Type="http://schemas.openxmlformats.org/officeDocument/2006/relationships/hyperlink" Target="https://community.secop.gov.co/Public/Tendering/ContractNoticePhases/View?PPI=CO1.PPI.30554513&amp;isFromPublicArea=True&amp;isModal=False" TargetMode="External"/><Relationship Id="rId97" Type="http://schemas.openxmlformats.org/officeDocument/2006/relationships/hyperlink" Target="https://community.secop.gov.co/Public/Tendering/ContractNoticePhases/View?PPI=CO1.PPI.30851294&amp;isFromPublicArea=True&amp;isModal=False" TargetMode="External"/><Relationship Id="rId120" Type="http://schemas.openxmlformats.org/officeDocument/2006/relationships/hyperlink" Target="https://community.secop.gov.co/Public/Tendering/ContractNoticePhases/View?PPI=CO1.PPI.31116463&amp;isFromPublicArea=True&amp;isModal=False" TargetMode="External"/><Relationship Id="rId141" Type="http://schemas.openxmlformats.org/officeDocument/2006/relationships/hyperlink" Target="https://community.secop.gov.co/Public/Tendering/ContractNoticePhases/View?PPI=CO1.PPI.31466473&amp;isFromPublicArea=True&amp;isModal=False" TargetMode="External"/><Relationship Id="rId358" Type="http://schemas.openxmlformats.org/officeDocument/2006/relationships/hyperlink" Target="https://community.secop.gov.co/Public/Tendering/ContractNoticePhases/View?PPI=CO1.PPI.34055795&amp;isFromPublicArea=True&amp;isModal=False" TargetMode="External"/><Relationship Id="rId7" Type="http://schemas.openxmlformats.org/officeDocument/2006/relationships/hyperlink" Target="https://community.secop.gov.co/Public/Tendering/ContractNoticePhases/View?PPI=CO1.PPI.29803542&amp;isFromPublicArea=True&amp;isModal=False" TargetMode="External"/><Relationship Id="rId162" Type="http://schemas.openxmlformats.org/officeDocument/2006/relationships/hyperlink" Target="https://community.secop.gov.co/Public/Tendering/ContractNoticePhases/View?PPI=CO1.PPI.31950329&amp;isFromPublicArea=True&amp;isModal=False" TargetMode="External"/><Relationship Id="rId183" Type="http://schemas.openxmlformats.org/officeDocument/2006/relationships/hyperlink" Target="https://community.secop.gov.co/Public/Tendering/ContractNoticePhases/View?PPI=CO1.PPI.32543569&amp;isFromPublicArea=True&amp;isModal=False" TargetMode="External"/><Relationship Id="rId218" Type="http://schemas.openxmlformats.org/officeDocument/2006/relationships/hyperlink" Target="https://community.secop.gov.co/Public/Tendering/ContractNoticePhases/View?PPI=CO1.PPI.32846336&amp;isFromPublicArea=True&amp;isModal=False" TargetMode="External"/><Relationship Id="rId239" Type="http://schemas.openxmlformats.org/officeDocument/2006/relationships/hyperlink" Target="https://community.secop.gov.co/Public/Tendering/ContractNoticePhases/View?PPI=CO1.PPI.33088828&amp;isFromPublicArea=True&amp;isModal=False" TargetMode="External"/><Relationship Id="rId250" Type="http://schemas.openxmlformats.org/officeDocument/2006/relationships/hyperlink" Target="https://community.secop.gov.co/Public/Tendering/ContractNoticePhases/View?PPI=CO1.PPI.33227963&amp;isFromPublicArea=True&amp;isModal=False" TargetMode="External"/><Relationship Id="rId271" Type="http://schemas.openxmlformats.org/officeDocument/2006/relationships/hyperlink" Target="https://community.secop.gov.co/Public/Tendering/ContractNoticePhases/View?PPI=CO1.PPI.33459538&amp;isFromPublicArea=True&amp;isModal=False" TargetMode="External"/><Relationship Id="rId292" Type="http://schemas.openxmlformats.org/officeDocument/2006/relationships/hyperlink" Target="https://community.secop.gov.co/Public/Tendering/ContractNoticePhases/View?PPI=CO1.PPI.33651245&amp;isFromPublicArea=True&amp;isModal=False" TargetMode="External"/><Relationship Id="rId306" Type="http://schemas.openxmlformats.org/officeDocument/2006/relationships/hyperlink" Target="https://community.secop.gov.co/Public/Tendering/ContractNoticePhases/View?PPI=CO1.PPI.33752971&amp;isFromPublicArea=True&amp;isModal=False" TargetMode="External"/><Relationship Id="rId24" Type="http://schemas.openxmlformats.org/officeDocument/2006/relationships/hyperlink" Target="https://community.secop.gov.co/Public/Tendering/ContractNoticePhases/View?PPI=CO1.PPI.29940362&amp;isFromPublicArea=True&amp;isModal=False" TargetMode="External"/><Relationship Id="rId45" Type="http://schemas.openxmlformats.org/officeDocument/2006/relationships/hyperlink" Target="https://community.secop.gov.co/Public/Tendering/ContractNoticePhases/View?PPI=CO1.PPI.30338058&amp;isFromPublicArea=True&amp;isModal=False" TargetMode="External"/><Relationship Id="rId66" Type="http://schemas.openxmlformats.org/officeDocument/2006/relationships/hyperlink" Target="https://community.secop.gov.co/Public/Tendering/ContractNoticePhases/View?PPI=CO1.PPI.30502098&amp;isFromPublicArea=True&amp;isModal=False" TargetMode="External"/><Relationship Id="rId87" Type="http://schemas.openxmlformats.org/officeDocument/2006/relationships/hyperlink" Target="https://community.secop.gov.co/Public/Tendering/ContractNoticePhases/View?PPI=CO1.PPI.30715277&amp;isFromPublicArea=True&amp;isModal=False" TargetMode="External"/><Relationship Id="rId110" Type="http://schemas.openxmlformats.org/officeDocument/2006/relationships/hyperlink" Target="https://community.secop.gov.co/Public/Tendering/ContractNoticePhases/View?PPI=CO1.PPI.31077404&amp;isFromPublicArea=True&amp;isModal=False" TargetMode="External"/><Relationship Id="rId131" Type="http://schemas.openxmlformats.org/officeDocument/2006/relationships/hyperlink" Target="https://community.secop.gov.co/Public/Tendering/ContractNoticePhases/View?PPI=CO1.PPI.31354193&amp;isFromPublicArea=True&amp;isModal=False" TargetMode="External"/><Relationship Id="rId327" Type="http://schemas.openxmlformats.org/officeDocument/2006/relationships/hyperlink" Target="https://community.secop.gov.co/Public/Tendering/ContractNoticePhases/View?PPI=CO1.PPI.33918307&amp;isFromPublicArea=True&amp;isModal=False" TargetMode="External"/><Relationship Id="rId348" Type="http://schemas.openxmlformats.org/officeDocument/2006/relationships/hyperlink" Target="https://community.secop.gov.co/Public/Tendering/ContractNoticePhases/View?PPI=CO1.PPI.34034123&amp;isFromPublicArea=True&amp;isModal=False" TargetMode="External"/><Relationship Id="rId369" Type="http://schemas.openxmlformats.org/officeDocument/2006/relationships/hyperlink" Target="https://community.secop.gov.co/Public/Tendering/ContractNoticePhases/View?PPI=CO1.PPI.34094615&amp;isFromPublicArea=True&amp;isModal=False" TargetMode="External"/><Relationship Id="rId152" Type="http://schemas.openxmlformats.org/officeDocument/2006/relationships/hyperlink" Target="https://community.secop.gov.co/Public/Tendering/ContractNoticePhases/View?PPI=CO1.PPI.31853374&amp;isFromPublicArea=True&amp;isModal=False" TargetMode="External"/><Relationship Id="rId173" Type="http://schemas.openxmlformats.org/officeDocument/2006/relationships/hyperlink" Target="https://community.secop.gov.co/Public/Tendering/ContractNoticePhases/View?PPI=CO1.PPI.32368169&amp;isFromPublicArea=True&amp;isModal=False" TargetMode="External"/><Relationship Id="rId194" Type="http://schemas.openxmlformats.org/officeDocument/2006/relationships/hyperlink" Target="https://community.secop.gov.co/Public/Tendering/ContractNoticePhases/View?PPI=CO1.PPI.32758747&amp;isFromPublicArea=True&amp;isModal=False" TargetMode="External"/><Relationship Id="rId208" Type="http://schemas.openxmlformats.org/officeDocument/2006/relationships/hyperlink" Target="https://community.secop.gov.co/Public/Tendering/ContractNoticePhases/View?PPI=CO1.PPI.32769515&amp;isFromPublicArea=True&amp;isModal=False" TargetMode="External"/><Relationship Id="rId229" Type="http://schemas.openxmlformats.org/officeDocument/2006/relationships/hyperlink" Target="https://community.secop.gov.co/Public/Tendering/ContractNoticePhases/View?PPI=CO1.PPI.32920800&amp;isFromPublicArea=True&amp;isModal=False" TargetMode="External"/><Relationship Id="rId240" Type="http://schemas.openxmlformats.org/officeDocument/2006/relationships/hyperlink" Target="https://community.secop.gov.co/Public/Tendering/ContractNoticePhases/View?PPI=CO1.PPI.33089525&amp;isFromPublicArea=True&amp;isModal=False" TargetMode="External"/><Relationship Id="rId261" Type="http://schemas.openxmlformats.org/officeDocument/2006/relationships/hyperlink" Target="https://community.secop.gov.co/Public/Tendering/ContractNoticePhases/View?PPI=CO1.PPI.33368855&amp;isFromPublicArea=True&amp;isModal=False" TargetMode="External"/><Relationship Id="rId14" Type="http://schemas.openxmlformats.org/officeDocument/2006/relationships/hyperlink" Target="https://community.secop.gov.co/Public/Tendering/ContractNoticePhases/View?PPI=CO1.PPI.29885086&amp;isFromPublicArea=True&amp;isModal=False" TargetMode="External"/><Relationship Id="rId35" Type="http://schemas.openxmlformats.org/officeDocument/2006/relationships/hyperlink" Target="https://community.secop.gov.co/Public/Tendering/ContractNoticePhases/View?PPI=CO1.PPI.30113458&amp;isFromPublicArea=True&amp;isModal=False" TargetMode="External"/><Relationship Id="rId56" Type="http://schemas.openxmlformats.org/officeDocument/2006/relationships/hyperlink" Target="https://community.secop.gov.co/Public/Tendering/ContractNoticePhases/View?PPI=CO1.PPI.30368923&amp;isFromPublicArea=True&amp;isModal=False" TargetMode="External"/><Relationship Id="rId77" Type="http://schemas.openxmlformats.org/officeDocument/2006/relationships/hyperlink" Target="https://community.secop.gov.co/Public/Tendering/ContractNoticePhases/View?PPI=CO1.PPI.30555658&amp;isFromPublicArea=True&amp;isModal=False" TargetMode="External"/><Relationship Id="rId100" Type="http://schemas.openxmlformats.org/officeDocument/2006/relationships/hyperlink" Target="https://community.secop.gov.co/Public/Tendering/ContractNoticePhases/View?PPI=CO1.PPI.30872664&amp;isFromPublicArea=True&amp;isModal=False" TargetMode="External"/><Relationship Id="rId282" Type="http://schemas.openxmlformats.org/officeDocument/2006/relationships/hyperlink" Target="https://community.secop.gov.co/Public/Tendering/ContractNoticePhases/View?PPI=CO1.PPI.33550800&amp;isFromPublicArea=True&amp;isModal=False" TargetMode="External"/><Relationship Id="rId317" Type="http://schemas.openxmlformats.org/officeDocument/2006/relationships/hyperlink" Target="https://community.secop.gov.co/Public/Tendering/ContractNoticePhases/View?PPI=CO1.PPI.33806209&amp;isFromPublicArea=True&amp;isModal=False" TargetMode="External"/><Relationship Id="rId338" Type="http://schemas.openxmlformats.org/officeDocument/2006/relationships/hyperlink" Target="https://community.secop.gov.co/Public/Tendering/ContractNoticePhases/View?PPI=CO1.PPI.33980608&amp;isFromPublicArea=True&amp;isModal=False" TargetMode="External"/><Relationship Id="rId359" Type="http://schemas.openxmlformats.org/officeDocument/2006/relationships/hyperlink" Target="https://community.secop.gov.co/Public/Tendering/ContractNoticePhases/View?PPI=CO1.PPI.34056363&amp;isFromPublicArea=True&amp;isModal=False" TargetMode="External"/><Relationship Id="rId8" Type="http://schemas.openxmlformats.org/officeDocument/2006/relationships/hyperlink" Target="https://community.secop.gov.co/Public/Tendering/ContractNoticePhases/View?PPI=CO1.PPI.29804717&amp;isFromPublicArea=True&amp;isModal=False" TargetMode="External"/><Relationship Id="rId98" Type="http://schemas.openxmlformats.org/officeDocument/2006/relationships/hyperlink" Target="https://community.secop.gov.co/Public/Tendering/ContractNoticePhases/View?PPI=CO1.PPI.30853103&amp;isFromPublicArea=True&amp;isModal=False" TargetMode="External"/><Relationship Id="rId121" Type="http://schemas.openxmlformats.org/officeDocument/2006/relationships/hyperlink" Target="https://community.secop.gov.co/Public/Tendering/ContractNoticePhases/View?PPI=CO1.PPI.31118730&amp;isFromPublicArea=True&amp;isModal=False" TargetMode="External"/><Relationship Id="rId142" Type="http://schemas.openxmlformats.org/officeDocument/2006/relationships/hyperlink" Target="https://community.secop.gov.co/Public/Tendering/ContractNoticePhases/View?PPI=CO1.PPI.31602806&amp;isFromPublicArea=True&amp;isModal=False" TargetMode="External"/><Relationship Id="rId163" Type="http://schemas.openxmlformats.org/officeDocument/2006/relationships/hyperlink" Target="https://community.secop.gov.co/Public/Tendering/ContractNoticePhases/View?PPI=CO1.PPI.31950648&amp;isFromPublicArea=True&amp;isModal=False" TargetMode="External"/><Relationship Id="rId184" Type="http://schemas.openxmlformats.org/officeDocument/2006/relationships/hyperlink" Target="https://community.secop.gov.co/Public/Tendering/ContractNoticePhases/View?PPI=CO1.PPI.32545144&amp;isFromPublicArea=True&amp;isModal=False" TargetMode="External"/><Relationship Id="rId219" Type="http://schemas.openxmlformats.org/officeDocument/2006/relationships/hyperlink" Target="https://community.secop.gov.co/Public/Tendering/ContractNoticePhases/View?PPI=CO1.PPI.32847107&amp;isFromPublicArea=True&amp;isModal=False" TargetMode="External"/><Relationship Id="rId370" Type="http://schemas.openxmlformats.org/officeDocument/2006/relationships/hyperlink" Target="https://community.secop.gov.co/Public/Tendering/ContractNoticePhases/View?PPI=CO1.PPI.34095288&amp;isFromPublicArea=True&amp;isModal=False" TargetMode="External"/><Relationship Id="rId230" Type="http://schemas.openxmlformats.org/officeDocument/2006/relationships/hyperlink" Target="https://community.secop.gov.co/Public/Tendering/ContractNoticePhases/View?PPI=CO1.PPI.32928133&amp;isFromPublicArea=True&amp;isModal=False" TargetMode="External"/><Relationship Id="rId251" Type="http://schemas.openxmlformats.org/officeDocument/2006/relationships/hyperlink" Target="https://community.secop.gov.co/Public/Tendering/ContractNoticePhases/View?PPI=CO1.PPI.33252837&amp;isFromPublicArea=True&amp;isModal=False" TargetMode="External"/><Relationship Id="rId25" Type="http://schemas.openxmlformats.org/officeDocument/2006/relationships/hyperlink" Target="https://community.secop.gov.co/Public/Tendering/ContractNoticePhases/View?PPI=CO1.PPI.29956193&amp;isFromPublicArea=True&amp;isModal=False" TargetMode="External"/><Relationship Id="rId46" Type="http://schemas.openxmlformats.org/officeDocument/2006/relationships/hyperlink" Target="https://community.secop.gov.co/Public/Tendering/ContractNoticePhases/View?PPI=CO1.PPI.30339241&amp;isFromPublicArea=True&amp;isModal=False" TargetMode="External"/><Relationship Id="rId67" Type="http://schemas.openxmlformats.org/officeDocument/2006/relationships/hyperlink" Target="https://community.secop.gov.co/Public/Tendering/ContractNoticePhases/View?PPI=CO1.PPI.30522192&amp;isFromPublicArea=True&amp;isModal=False" TargetMode="External"/><Relationship Id="rId272" Type="http://schemas.openxmlformats.org/officeDocument/2006/relationships/hyperlink" Target="https://community.secop.gov.co/Public/Tendering/ContractNoticePhases/View?PPI=CO1.PPI.33464248&amp;isFromPublicArea=True&amp;isModal=False" TargetMode="External"/><Relationship Id="rId293" Type="http://schemas.openxmlformats.org/officeDocument/2006/relationships/hyperlink" Target="https://community.secop.gov.co/Public/Tendering/ContractNoticePhases/View?PPI=CO1.PPI.33673005&amp;isFromPublicArea=True&amp;isModal=False" TargetMode="External"/><Relationship Id="rId307" Type="http://schemas.openxmlformats.org/officeDocument/2006/relationships/hyperlink" Target="https://community.secop.gov.co/Public/Tendering/ContractNoticePhases/View?PPI=CO1.PPI.33754907&amp;isFromPublicArea=True&amp;isModal=False" TargetMode="External"/><Relationship Id="rId328" Type="http://schemas.openxmlformats.org/officeDocument/2006/relationships/hyperlink" Target="https://community.secop.gov.co/Public/Tendering/ContractNoticePhases/View?PPI=CO1.PPI.33919194&amp;isFromPublicArea=True&amp;isModal=False" TargetMode="External"/><Relationship Id="rId349" Type="http://schemas.openxmlformats.org/officeDocument/2006/relationships/hyperlink" Target="https://community.secop.gov.co/Public/Tendering/ContractNoticePhases/View?PPI=CO1.PPI.34035533&amp;isFromPublicArea=True&amp;isModal=False" TargetMode="External"/><Relationship Id="rId88" Type="http://schemas.openxmlformats.org/officeDocument/2006/relationships/hyperlink" Target="https://community.secop.gov.co/Public/Tendering/ContractNoticePhases/View?PPI=CO1.PPI.30698090&amp;isFromPublicArea=True&amp;isModal=False" TargetMode="External"/><Relationship Id="rId111" Type="http://schemas.openxmlformats.org/officeDocument/2006/relationships/hyperlink" Target="https://community.secop.gov.co/Public/Tendering/ContractNoticePhases/View?PPI=CO1.PPI.31078550&amp;isFromPublicArea=True&amp;isModal=False" TargetMode="External"/><Relationship Id="rId132" Type="http://schemas.openxmlformats.org/officeDocument/2006/relationships/hyperlink" Target="https://community.secop.gov.co/Public/Tendering/ContractNoticePhases/View?PPI=CO1.PPI.31383336&amp;isFromPublicArea=True&amp;isModal=False" TargetMode="External"/><Relationship Id="rId153" Type="http://schemas.openxmlformats.org/officeDocument/2006/relationships/hyperlink" Target="https://community.secop.gov.co/Public/Tendering/ContractNoticePhases/View?PPI=CO1.PPI.31867163&amp;isFromPublicArea=True&amp;isModal=False" TargetMode="External"/><Relationship Id="rId174" Type="http://schemas.openxmlformats.org/officeDocument/2006/relationships/hyperlink" Target="https://community.secop.gov.co/Public/Tendering/ContractNoticePhases/View?PPI=CO1.PPI.32372138&amp;isFromPublicArea=True&amp;isModal=False" TargetMode="External"/><Relationship Id="rId195" Type="http://schemas.openxmlformats.org/officeDocument/2006/relationships/hyperlink" Target="https://community.secop.gov.co/Public/Tendering/ContractNoticePhases/View?PPI=CO1.PPI.32758977&amp;isFromPublicArea=True&amp;isModal=False" TargetMode="External"/><Relationship Id="rId209" Type="http://schemas.openxmlformats.org/officeDocument/2006/relationships/hyperlink" Target="https://community.secop.gov.co/Public/Tendering/ContractNoticePhases/View?PPI=CO1.PPI.32770559&amp;isFromPublicArea=True&amp;isModal=False" TargetMode="External"/><Relationship Id="rId360" Type="http://schemas.openxmlformats.org/officeDocument/2006/relationships/hyperlink" Target="https://community.secop.gov.co/Public/Tendering/ContractNoticePhases/View?PPI=CO1.PPI.34057259&amp;isFromPublicArea=True&amp;isModal=False" TargetMode="External"/><Relationship Id="rId220" Type="http://schemas.openxmlformats.org/officeDocument/2006/relationships/hyperlink" Target="https://community.secop.gov.co/Public/Tendering/ContractNoticePhases/View?PPI=CO1.PPI.32847751&amp;isFromPublicArea=True&amp;isModal=False" TargetMode="External"/><Relationship Id="rId241" Type="http://schemas.openxmlformats.org/officeDocument/2006/relationships/hyperlink" Target="https://community.secop.gov.co/Public/Tendering/ContractNoticePhases/View?PPI=CO1.PPI.33096159&amp;isFromPublicArea=True&amp;isModal=False" TargetMode="External"/><Relationship Id="rId15" Type="http://schemas.openxmlformats.org/officeDocument/2006/relationships/hyperlink" Target="https://community.secop.gov.co/Public/Tendering/ContractNoticePhases/View?PPI=CO1.PPI.29888380&amp;isFromPublicArea=True&amp;isModal=False" TargetMode="External"/><Relationship Id="rId36" Type="http://schemas.openxmlformats.org/officeDocument/2006/relationships/hyperlink" Target="https://community.secop.gov.co/Public/Tendering/ContractNoticePhases/View?PPI=CO1.PPI.30164827&amp;isFromPublicArea=True&amp;isModal=False" TargetMode="External"/><Relationship Id="rId57" Type="http://schemas.openxmlformats.org/officeDocument/2006/relationships/hyperlink" Target="https://community.secop.gov.co/Public/Tendering/ContractNoticePhases/View?PPI=CO1.PPI.30378617&amp;isFromPublicArea=True&amp;isModal=False" TargetMode="External"/><Relationship Id="rId262" Type="http://schemas.openxmlformats.org/officeDocument/2006/relationships/hyperlink" Target="https://community.secop.gov.co/Public/Tendering/ContractNoticePhases/View?PPI=CO1.PPI.33370646&amp;isFromPublicArea=True&amp;isModal=False" TargetMode="External"/><Relationship Id="rId283" Type="http://schemas.openxmlformats.org/officeDocument/2006/relationships/hyperlink" Target="https://community.secop.gov.co/Public/Tendering/ContractNoticePhases/View?PPI=CO1.PPI.33586351&amp;isFromPublicArea=True&amp;isModal=False" TargetMode="External"/><Relationship Id="rId318" Type="http://schemas.openxmlformats.org/officeDocument/2006/relationships/hyperlink" Target="https://community.secop.gov.co/Public/Tendering/ContractNoticePhases/View?PPI=CO1.PPI.33807367&amp;isFromPublicArea=True&amp;isModal=False" TargetMode="External"/><Relationship Id="rId339" Type="http://schemas.openxmlformats.org/officeDocument/2006/relationships/hyperlink" Target="https://community.secop.gov.co/Public/Tendering/ContractNoticePhases/View?PPI=CO1.PPI.33980995&amp;isFromPublicArea=True&amp;isModal=False" TargetMode="External"/><Relationship Id="rId78" Type="http://schemas.openxmlformats.org/officeDocument/2006/relationships/hyperlink" Target="https://community.secop.gov.co/Public/Tendering/ContractNoticePhases/View?PPI=CO1.PPI.30623981&amp;isFromPublicArea=True&amp;isModal=False" TargetMode="External"/><Relationship Id="rId99" Type="http://schemas.openxmlformats.org/officeDocument/2006/relationships/hyperlink" Target="https://community.secop.gov.co/Public/Tendering/ContractNoticePhases/View?PPI=CO1.PPI.30853705&amp;isFromPublicArea=True&amp;isModal=False" TargetMode="External"/><Relationship Id="rId101" Type="http://schemas.openxmlformats.org/officeDocument/2006/relationships/hyperlink" Target="https://community.secop.gov.co/Public/Tendering/ContractNoticePhases/View?PPI=CO1.PPI.30923806&amp;isFromPublicArea=True&amp;isModal=False" TargetMode="External"/><Relationship Id="rId122" Type="http://schemas.openxmlformats.org/officeDocument/2006/relationships/hyperlink" Target="https://community.secop.gov.co/Public/Tendering/ContractNoticePhases/View?PPI=CO1.PPI.31117492&amp;isFromPublicArea=True&amp;isModal=False" TargetMode="External"/><Relationship Id="rId143" Type="http://schemas.openxmlformats.org/officeDocument/2006/relationships/hyperlink" Target="https://community.secop.gov.co/Public/Tendering/ContractNoticePhases/View?PPI=CO1.PPI.31603250&amp;isFromPublicArea=True&amp;isModal=False" TargetMode="External"/><Relationship Id="rId164" Type="http://schemas.openxmlformats.org/officeDocument/2006/relationships/hyperlink" Target="https://community.secop.gov.co/Public/Tendering/ContractNoticePhases/View?PPI=CO1.PPI.31974952&amp;isFromPublicArea=True&amp;isModal=False" TargetMode="External"/><Relationship Id="rId185" Type="http://schemas.openxmlformats.org/officeDocument/2006/relationships/hyperlink" Target="https://community.secop.gov.co/Public/Tendering/ContractNoticePhases/View?PPI=CO1.PPI.32571173&amp;isFromPublicArea=True&amp;isModal=False" TargetMode="External"/><Relationship Id="rId350" Type="http://schemas.openxmlformats.org/officeDocument/2006/relationships/hyperlink" Target="https://community.secop.gov.co/Public/Tendering/ContractNoticePhases/View?PPI=CO1.PPI.34036766&amp;isFromPublicArea=True&amp;isModal=False" TargetMode="External"/><Relationship Id="rId371" Type="http://schemas.openxmlformats.org/officeDocument/2006/relationships/hyperlink" Target="https://community.secop.gov.co/Public/Tendering/ContractNoticePhases/View?PPI=CO1.PPI.34096178&amp;isFromPublicArea=True&amp;isModal=False" TargetMode="External"/><Relationship Id="rId4" Type="http://schemas.openxmlformats.org/officeDocument/2006/relationships/hyperlink" Target="https://community.secop.gov.co/Public/Tendering/ContractNoticePhases/View?PPI=CO1.PPI.29783757&amp;isFromPublicArea=True&amp;isModal=False" TargetMode="External"/><Relationship Id="rId9" Type="http://schemas.openxmlformats.org/officeDocument/2006/relationships/hyperlink" Target="https://community.secop.gov.co/Public/Tendering/ContractNoticePhases/View?PPI=CO1.PPI.29805468&amp;isFromPublicArea=True&amp;isModal=False" TargetMode="External"/><Relationship Id="rId180" Type="http://schemas.openxmlformats.org/officeDocument/2006/relationships/hyperlink" Target="https://community.secop.gov.co/Public/Tendering/ContractNoticePhases/View?PPI=CO1.PPI.32526259&amp;isFromPublicArea=True&amp;isModal=False" TargetMode="External"/><Relationship Id="rId210" Type="http://schemas.openxmlformats.org/officeDocument/2006/relationships/hyperlink" Target="https://community.secop.gov.co/Public/Tendering/ContractNoticePhases/View?PPI=CO1.PPI.32770594&amp;isFromPublicArea=True&amp;isModal=False" TargetMode="External"/><Relationship Id="rId215" Type="http://schemas.openxmlformats.org/officeDocument/2006/relationships/hyperlink" Target="https://community.secop.gov.co/Public/Tendering/ContractNoticePhases/View?PPI=CO1.PPI.32841554&amp;isFromPublicArea=True&amp;isModal=False" TargetMode="External"/><Relationship Id="rId236" Type="http://schemas.openxmlformats.org/officeDocument/2006/relationships/hyperlink" Target="https://community.secop.gov.co/Public/Tendering/ContractNoticePhases/View?PPI=CO1.PPI.33086903&amp;isFromPublicArea=True&amp;isModal=False" TargetMode="External"/><Relationship Id="rId257" Type="http://schemas.openxmlformats.org/officeDocument/2006/relationships/hyperlink" Target="https://community.secop.gov.co/Public/Tendering/ContractNoticePhases/View?PPI=CO1.PPI.33323671&amp;isFromPublicArea=True&amp;isModal=False" TargetMode="External"/><Relationship Id="rId278" Type="http://schemas.openxmlformats.org/officeDocument/2006/relationships/hyperlink" Target="https://community.secop.gov.co/Public/Tendering/ContractNoticePhases/View?PPI=CO1.PPI.33535654&amp;isFromPublicArea=True&amp;isModal=False" TargetMode="External"/><Relationship Id="rId26" Type="http://schemas.openxmlformats.org/officeDocument/2006/relationships/hyperlink" Target="https://community.secop.gov.co/Public/Tendering/ContractNoticePhases/View?PPI=CO1.PPI.29956997&amp;isFromPublicArea=True&amp;isModal=False" TargetMode="External"/><Relationship Id="rId231" Type="http://schemas.openxmlformats.org/officeDocument/2006/relationships/hyperlink" Target="https://community.secop.gov.co/Public/Tendering/ContractNoticePhases/View?PPI=CO1.PPI.32929486&amp;isFromPublicArea=True&amp;isModal=False" TargetMode="External"/><Relationship Id="rId252" Type="http://schemas.openxmlformats.org/officeDocument/2006/relationships/hyperlink" Target="https://community.secop.gov.co/Public/Tendering/ContractNoticePhases/View?PPI=CO1.PPI.33254661&amp;isFromPublicArea=True&amp;isModal=False" TargetMode="External"/><Relationship Id="rId273" Type="http://schemas.openxmlformats.org/officeDocument/2006/relationships/hyperlink" Target="https://community.secop.gov.co/Public/Tendering/ContractNoticePhases/View?PPI=CO1.PPI.33462114&amp;isFromPublicArea=True&amp;isModal=False" TargetMode="External"/><Relationship Id="rId294" Type="http://schemas.openxmlformats.org/officeDocument/2006/relationships/hyperlink" Target="https://community.secop.gov.co/Public/Tendering/ContractNoticePhases/View?PPI=CO1.PPI.33674087&amp;isFromPublicArea=True&amp;isModal=False" TargetMode="External"/><Relationship Id="rId308" Type="http://schemas.openxmlformats.org/officeDocument/2006/relationships/hyperlink" Target="https://community.secop.gov.co/Public/Tendering/ContractNoticePhases/View?PPI=CO1.PPI.33759175&amp;isFromPublicArea=True&amp;isModal=False" TargetMode="External"/><Relationship Id="rId329" Type="http://schemas.openxmlformats.org/officeDocument/2006/relationships/hyperlink" Target="https://community.secop.gov.co/Public/Tendering/ContractNoticePhases/View?PPI=CO1.PPI.33920531&amp;isFromPublicArea=True&amp;isModal=False" TargetMode="External"/><Relationship Id="rId47" Type="http://schemas.openxmlformats.org/officeDocument/2006/relationships/hyperlink" Target="https://community.secop.gov.co/Public/Tendering/ContractNoticePhases/View?PPI=CO1.PPI.30339943&amp;isFromPublicArea=True&amp;isModal=False" TargetMode="External"/><Relationship Id="rId68" Type="http://schemas.openxmlformats.org/officeDocument/2006/relationships/hyperlink" Target="https://community.secop.gov.co/Public/Tendering/ContractNoticePhases/View?PPI=CO1.PPI.30522953&amp;isFromPublicArea=True&amp;isModal=False" TargetMode="External"/><Relationship Id="rId89" Type="http://schemas.openxmlformats.org/officeDocument/2006/relationships/hyperlink" Target="https://community.secop.gov.co/Public/Tendering/ContractNoticePhases/View?PPI=CO1.PPI.30739568&amp;isFromPublicArea=True&amp;isModal=False" TargetMode="External"/><Relationship Id="rId112" Type="http://schemas.openxmlformats.org/officeDocument/2006/relationships/hyperlink" Target="https://community.secop.gov.co/Public/Tendering/ContractNoticePhases/View?PPI=CO1.PPI.31084994&amp;isFromPublicArea=True&amp;isModal=False" TargetMode="External"/><Relationship Id="rId133" Type="http://schemas.openxmlformats.org/officeDocument/2006/relationships/hyperlink" Target="https://community.secop.gov.co/Public/Tendering/ContractNoticePhases/View?PPI=CO1.PPI.31452637&amp;isFromPublicArea=True&amp;isModal=False" TargetMode="External"/><Relationship Id="rId154" Type="http://schemas.openxmlformats.org/officeDocument/2006/relationships/hyperlink" Target="https://community.secop.gov.co/Public/Tendering/ContractNoticePhases/View?PPI=CO1.PPI.31886709&amp;isFromPublicArea=True&amp;isModal=False" TargetMode="External"/><Relationship Id="rId175" Type="http://schemas.openxmlformats.org/officeDocument/2006/relationships/hyperlink" Target="https://community.secop.gov.co/Public/Tendering/ContractNoticePhases/View?PPI=CO1.PPI.32428458&amp;isFromPublicArea=True&amp;isModal=False" TargetMode="External"/><Relationship Id="rId340" Type="http://schemas.openxmlformats.org/officeDocument/2006/relationships/hyperlink" Target="https://community.secop.gov.co/Public/Tendering/ContractNoticePhases/View?PPI=CO1.PPI.33981974&amp;isFromPublicArea=True&amp;isModal=False" TargetMode="External"/><Relationship Id="rId361" Type="http://schemas.openxmlformats.org/officeDocument/2006/relationships/hyperlink" Target="https://community.secop.gov.co/Public/Tendering/ContractNoticePhases/View?PPI=CO1.PPI.34070022&amp;isFromPublicArea=True&amp;isModal=False" TargetMode="External"/><Relationship Id="rId196" Type="http://schemas.openxmlformats.org/officeDocument/2006/relationships/hyperlink" Target="https://community.secop.gov.co/Public/Tendering/ContractNoticePhases/View?PPI=CO1.PPI.32759558&amp;isFromPublicArea=True&amp;isModal=False" TargetMode="External"/><Relationship Id="rId200" Type="http://schemas.openxmlformats.org/officeDocument/2006/relationships/hyperlink" Target="https://community.secop.gov.co/Public/Tendering/ContractNoticePhases/View?PPI=CO1.PPI.32763229&amp;isFromPublicArea=True&amp;isModal=False" TargetMode="External"/><Relationship Id="rId16" Type="http://schemas.openxmlformats.org/officeDocument/2006/relationships/hyperlink" Target="https://community.secop.gov.co/Public/Tendering/ContractNoticePhases/View?PPI=CO1.PPI.29888743&amp;isFromPublicArea=True&amp;isModal=False" TargetMode="External"/><Relationship Id="rId221" Type="http://schemas.openxmlformats.org/officeDocument/2006/relationships/hyperlink" Target="https://community.secop.gov.co/Public/Tendering/ContractNoticePhases/View?PPI=CO1.PPI.32848586&amp;isFromPublicArea=True&amp;isModal=False" TargetMode="External"/><Relationship Id="rId242" Type="http://schemas.openxmlformats.org/officeDocument/2006/relationships/hyperlink" Target="https://community.secop.gov.co/Public/Tendering/ContractNoticePhases/View?PPI=CO1.PPI.33111144&amp;isFromPublicArea=True&amp;isModal=False" TargetMode="External"/><Relationship Id="rId263" Type="http://schemas.openxmlformats.org/officeDocument/2006/relationships/hyperlink" Target="https://community.secop.gov.co/Public/Tendering/ContractNoticePhases/View?PPI=CO1.PPI.33444427&amp;isFromPublicArea=True&amp;isModal=False" TargetMode="External"/><Relationship Id="rId284" Type="http://schemas.openxmlformats.org/officeDocument/2006/relationships/hyperlink" Target="https://community.secop.gov.co/Public/Tendering/ContractNoticePhases/View?PPI=CO1.PPI.33591175&amp;isFromPublicArea=True&amp;isModal=False" TargetMode="External"/><Relationship Id="rId319" Type="http://schemas.openxmlformats.org/officeDocument/2006/relationships/hyperlink" Target="https://community.secop.gov.co/Public/Tendering/ContractNoticePhases/View?PPI=CO1.PPI.33823923&amp;isFromPublicArea=True&amp;isModal=False" TargetMode="External"/><Relationship Id="rId37" Type="http://schemas.openxmlformats.org/officeDocument/2006/relationships/hyperlink" Target="https://community.secop.gov.co/Public/Tendering/ContractNoticePhases/View?PPI=CO1.PPI.30195376&amp;isFromPublicArea=True&amp;isModal=False" TargetMode="External"/><Relationship Id="rId58" Type="http://schemas.openxmlformats.org/officeDocument/2006/relationships/hyperlink" Target="https://community.secop.gov.co/Public/Tendering/ContractNoticePhases/View?PPI=CO1.PPI.30377801&amp;isFromPublicArea=True&amp;isModal=False" TargetMode="External"/><Relationship Id="rId79" Type="http://schemas.openxmlformats.org/officeDocument/2006/relationships/hyperlink" Target="https://community.secop.gov.co/Public/Tendering/ContractNoticePhases/View?PPI=CO1.PPI.30626804&amp;isFromPublicArea=True&amp;isModal=False" TargetMode="External"/><Relationship Id="rId102" Type="http://schemas.openxmlformats.org/officeDocument/2006/relationships/hyperlink" Target="https://community.secop.gov.co/Public/Tendering/ContractNoticePhases/View?PPI=CO1.PPI.30924538&amp;isFromPublicArea=True&amp;isModal=False" TargetMode="External"/><Relationship Id="rId123" Type="http://schemas.openxmlformats.org/officeDocument/2006/relationships/hyperlink" Target="https://community.secop.gov.co/Public/Tendering/ContractNoticePhases/View?PPI=CO1.PPI.31153905&amp;isFromPublicArea=True&amp;isModal=False" TargetMode="External"/><Relationship Id="rId144" Type="http://schemas.openxmlformats.org/officeDocument/2006/relationships/hyperlink" Target="https://community.secop.gov.co/Public/Tendering/ContractNoticePhases/View?PPI=CO1.PPI.31604404&amp;isFromPublicArea=True&amp;isModal=False" TargetMode="External"/><Relationship Id="rId330" Type="http://schemas.openxmlformats.org/officeDocument/2006/relationships/hyperlink" Target="https://community.secop.gov.co/Public/Tendering/ContractNoticePhases/View?PPI=CO1.PPI.33921322&amp;isFromPublicArea=True&amp;isModal=False" TargetMode="External"/><Relationship Id="rId90" Type="http://schemas.openxmlformats.org/officeDocument/2006/relationships/hyperlink" Target="https://community.secop.gov.co/Public/Tendering/ContractNoticePhases/View?PPI=CO1.PPI.30740548&amp;isFromPublicArea=True&amp;isModal=False" TargetMode="External"/><Relationship Id="rId165" Type="http://schemas.openxmlformats.org/officeDocument/2006/relationships/hyperlink" Target="https://community.secop.gov.co/Public/Tendering/ContractNoticePhases/View?PPI=CO1.PPI.32116375&amp;isFromPublicArea=True&amp;isModal=False" TargetMode="External"/><Relationship Id="rId186" Type="http://schemas.openxmlformats.org/officeDocument/2006/relationships/hyperlink" Target="https://community.secop.gov.co/Public/Tendering/ContractNoticePhases/View?PPI=CO1.PPI.32579853&amp;isFromPublicArea=True&amp;isModal=False" TargetMode="External"/><Relationship Id="rId351" Type="http://schemas.openxmlformats.org/officeDocument/2006/relationships/hyperlink" Target="https://community.secop.gov.co/Public/Tendering/ContractNoticePhases/View?PPI=CO1.PPI.34051053&amp;isFromPublicArea=True&amp;isModal=False" TargetMode="External"/><Relationship Id="rId372" Type="http://schemas.openxmlformats.org/officeDocument/2006/relationships/hyperlink" Target="https://community.secop.gov.co/Public/Tendering/ContractNoticePhases/View?PPI=CO1.PPI.34098123&amp;isFromPublicArea=True&amp;isModal=False" TargetMode="External"/><Relationship Id="rId211" Type="http://schemas.openxmlformats.org/officeDocument/2006/relationships/hyperlink" Target="https://community.secop.gov.co/Public/Tendering/ContractNoticePhases/View?PPI=CO1.PPI.32772426&amp;isFromPublicArea=True&amp;isModal=False" TargetMode="External"/><Relationship Id="rId232" Type="http://schemas.openxmlformats.org/officeDocument/2006/relationships/hyperlink" Target="https://community.secop.gov.co/Public/Tendering/ContractNoticePhases/View?PPI=CO1.PPI.32955355&amp;isFromPublicArea=True&amp;isModal=False" TargetMode="External"/><Relationship Id="rId253" Type="http://schemas.openxmlformats.org/officeDocument/2006/relationships/hyperlink" Target="https://community.secop.gov.co/Public/Tendering/ContractNoticePhases/View?PPI=CO1.PPI.33256677&amp;isFromPublicArea=True&amp;isModal=False" TargetMode="External"/><Relationship Id="rId274" Type="http://schemas.openxmlformats.org/officeDocument/2006/relationships/hyperlink" Target="https://community.secop.gov.co/Public/Tendering/ContractNoticePhases/View?PPI=CO1.PPI.33462164&amp;isFromPublicArea=True&amp;isModal=False" TargetMode="External"/><Relationship Id="rId295" Type="http://schemas.openxmlformats.org/officeDocument/2006/relationships/hyperlink" Target="https://community.secop.gov.co/Public/Tendering/ContractNoticePhases/View?PPI=CO1.PPI.33675077&amp;isFromPublicArea=True&amp;isModal=False" TargetMode="External"/><Relationship Id="rId309" Type="http://schemas.openxmlformats.org/officeDocument/2006/relationships/hyperlink" Target="https://community.secop.gov.co/Public/Tendering/ContractNoticePhases/View?PPI=CO1.PPI.33760201&amp;isFromPublicArea=True&amp;isModal=False" TargetMode="External"/><Relationship Id="rId27" Type="http://schemas.openxmlformats.org/officeDocument/2006/relationships/hyperlink" Target="https://community.secop.gov.co/Public/Tendering/ContractNoticePhases/View?PPI=CO1.PPI.29958093&amp;isFromPublicArea=True&amp;isModal=False" TargetMode="External"/><Relationship Id="rId48" Type="http://schemas.openxmlformats.org/officeDocument/2006/relationships/hyperlink" Target="https://community.secop.gov.co/Public/Tendering/ContractNoticePhases/View?PPI=CO1.PPI.30347416&amp;isFromPublicArea=True&amp;isModal=False" TargetMode="External"/><Relationship Id="rId69" Type="http://schemas.openxmlformats.org/officeDocument/2006/relationships/hyperlink" Target="https://community.secop.gov.co/Public/Tendering/ContractNoticePhases/View?PPI=CO1.PPI.30524664&amp;isFromPublicArea=True&amp;isModal=False" TargetMode="External"/><Relationship Id="rId113" Type="http://schemas.openxmlformats.org/officeDocument/2006/relationships/hyperlink" Target="https://community.secop.gov.co/Public/Tendering/ContractNoticePhases/View?PPI=CO1.PPI.31086268&amp;isFromPublicArea=True&amp;isModal=False" TargetMode="External"/><Relationship Id="rId134" Type="http://schemas.openxmlformats.org/officeDocument/2006/relationships/hyperlink" Target="https://community.secop.gov.co/Public/Tendering/ContractNoticePhases/View?PPI=CO1.PPI.31490569&amp;isFromPublicArea=True&amp;isModal=False" TargetMode="External"/><Relationship Id="rId320" Type="http://schemas.openxmlformats.org/officeDocument/2006/relationships/hyperlink" Target="https://community.secop.gov.co/Public/Tendering/ContractNoticePhases/View?PPI=CO1.PPI.33825302&amp;isFromPublicArea=True&amp;isModal=False" TargetMode="External"/><Relationship Id="rId80" Type="http://schemas.openxmlformats.org/officeDocument/2006/relationships/hyperlink" Target="https://community.secop.gov.co/Public/Tendering/ContractNoticePhases/View?PPI=CO1.PPI.30652666&amp;isFromPublicArea=True&amp;isModal=False" TargetMode="External"/><Relationship Id="rId155" Type="http://schemas.openxmlformats.org/officeDocument/2006/relationships/hyperlink" Target="https://community.secop.gov.co/Public/Tendering/ContractNoticePhases/View?PPI=CO1.PPI.31901715&amp;isFromPublicArea=True&amp;isModal=False" TargetMode="External"/><Relationship Id="rId176" Type="http://schemas.openxmlformats.org/officeDocument/2006/relationships/hyperlink" Target="https://community.secop.gov.co/Public/Tendering/ContractNoticePhases/View?PPI=CO1.PPI.32460253&amp;isFromPublicArea=True&amp;isModal=False" TargetMode="External"/><Relationship Id="rId197" Type="http://schemas.openxmlformats.org/officeDocument/2006/relationships/hyperlink" Target="https://community.secop.gov.co/Public/Tendering/ContractNoticePhases/View?PPI=CO1.PPI.32760380&amp;isFromPublicArea=True&amp;isModal=False" TargetMode="External"/><Relationship Id="rId341" Type="http://schemas.openxmlformats.org/officeDocument/2006/relationships/hyperlink" Target="https://community.secop.gov.co/Public/Tendering/ContractNoticePhases/View?PPI=CO1.PPI.34020376&amp;isFromPublicArea=True&amp;isModal=False" TargetMode="External"/><Relationship Id="rId362" Type="http://schemas.openxmlformats.org/officeDocument/2006/relationships/hyperlink" Target="https://community.secop.gov.co/Public/Tendering/ContractNoticePhases/View?PPI=CO1.PPI.34081981&amp;isFromPublicArea=True&amp;isModal=False" TargetMode="External"/><Relationship Id="rId201" Type="http://schemas.openxmlformats.org/officeDocument/2006/relationships/hyperlink" Target="https://community.secop.gov.co/Public/Tendering/ContractNoticePhases/View?PPI=CO1.PPI.32764837&amp;isFromPublicArea=True&amp;isModal=False" TargetMode="External"/><Relationship Id="rId222" Type="http://schemas.openxmlformats.org/officeDocument/2006/relationships/hyperlink" Target="https://community.secop.gov.co/Public/Tendering/ContractNoticePhases/View?PPI=CO1.PPI.32850925&amp;isFromPublicArea=True&amp;isModal=False" TargetMode="External"/><Relationship Id="rId243" Type="http://schemas.openxmlformats.org/officeDocument/2006/relationships/hyperlink" Target="https://community.secop.gov.co/Public/Tendering/ContractNoticePhases/View?PPI=CO1.PPI.33113974&amp;isFromPublicArea=True&amp;isModal=False" TargetMode="External"/><Relationship Id="rId264" Type="http://schemas.openxmlformats.org/officeDocument/2006/relationships/hyperlink" Target="https://community.secop.gov.co/Public/Tendering/ContractNoticePhases/View?PPI=CO1.PPI.33445718&amp;isFromPublicArea=True&amp;isModal=False" TargetMode="External"/><Relationship Id="rId285" Type="http://schemas.openxmlformats.org/officeDocument/2006/relationships/hyperlink" Target="https://community.secop.gov.co/Public/Tendering/ContractNoticePhases/View?PPI=CO1.PPI.33604820&amp;isFromPublicArea=True&amp;isModal=False" TargetMode="External"/><Relationship Id="rId17" Type="http://schemas.openxmlformats.org/officeDocument/2006/relationships/hyperlink" Target="https://community.secop.gov.co/Public/Tendering/ContractNoticePhases/View?PPI=CO1.PPI.29899335&amp;isFromPublicArea=True&amp;isModal=False" TargetMode="External"/><Relationship Id="rId38" Type="http://schemas.openxmlformats.org/officeDocument/2006/relationships/hyperlink" Target="https://community.secop.gov.co/Public/Tendering/ContractNoticePhases/View?PPI=CO1.PPI.30236036&amp;isFromPublicArea=True&amp;isModal=False" TargetMode="External"/><Relationship Id="rId59" Type="http://schemas.openxmlformats.org/officeDocument/2006/relationships/hyperlink" Target="https://community.secop.gov.co/Public/Tendering/ContractNoticePhases/View?PPI=CO1.PPI.30409451&amp;isFromPublicArea=True&amp;isModal=False" TargetMode="External"/><Relationship Id="rId103" Type="http://schemas.openxmlformats.org/officeDocument/2006/relationships/hyperlink" Target="https://community.secop.gov.co/Public/Tendering/ContractNoticePhases/View?PPI=CO1.PPI.30881283&amp;isFromPublicArea=True&amp;isModal=False" TargetMode="External"/><Relationship Id="rId124" Type="http://schemas.openxmlformats.org/officeDocument/2006/relationships/hyperlink" Target="https://community.secop.gov.co/Public/Tendering/ContractNoticePhases/View?PPI=CO1.PPI.31212133&amp;isFromPublicArea=True&amp;isModal=False" TargetMode="External"/><Relationship Id="rId310" Type="http://schemas.openxmlformats.org/officeDocument/2006/relationships/hyperlink" Target="https://community.secop.gov.co/Public/Tendering/ContractNoticePhases/View?PPI=CO1.PPI.33760970&amp;isFromPublicArea=True&amp;isModal=False" TargetMode="External"/><Relationship Id="rId70" Type="http://schemas.openxmlformats.org/officeDocument/2006/relationships/hyperlink" Target="https://community.secop.gov.co/Public/Tendering/ContractNoticePhases/View?PPI=CO1.PPI.30527006&amp;isFromPublicArea=True&amp;isModal=False" TargetMode="External"/><Relationship Id="rId91" Type="http://schemas.openxmlformats.org/officeDocument/2006/relationships/hyperlink" Target="https://community.secop.gov.co/Public/Tendering/ContractNoticePhases/View?PPI=CO1.PPI.30741567&amp;isFromPublicArea=True&amp;isModal=False" TargetMode="External"/><Relationship Id="rId145" Type="http://schemas.openxmlformats.org/officeDocument/2006/relationships/hyperlink" Target="https://community.secop.gov.co/Public/Tendering/ContractNoticePhases/View?PPI=CO1.PPI.31604959&amp;isFromPublicArea=True&amp;isModal=False" TargetMode="External"/><Relationship Id="rId166" Type="http://schemas.openxmlformats.org/officeDocument/2006/relationships/hyperlink" Target="https://community.secop.gov.co/Public/Tendering/ContractNoticePhases/View?PPI=CO1.PPI.32118884&amp;isFromPublicArea=True&amp;isModal=False" TargetMode="External"/><Relationship Id="rId187" Type="http://schemas.openxmlformats.org/officeDocument/2006/relationships/hyperlink" Target="https://community.secop.gov.co/Public/Tendering/ContractNoticePhases/View?PPI=CO1.PPI.32636221&amp;isFromPublicArea=True&amp;isModal=False" TargetMode="External"/><Relationship Id="rId331" Type="http://schemas.openxmlformats.org/officeDocument/2006/relationships/hyperlink" Target="https://community.secop.gov.co/Public/Tendering/ContractNoticePhases/View?PPI=CO1.PPI.33928301&amp;isFromPublicArea=True&amp;isModal=False" TargetMode="External"/><Relationship Id="rId352" Type="http://schemas.openxmlformats.org/officeDocument/2006/relationships/hyperlink" Target="https://community.secop.gov.co/Public/Tendering/ContractNoticePhases/View?PPI=CO1.PPI.34051906&amp;isFromPublicArea=True&amp;isModal=False" TargetMode="External"/><Relationship Id="rId373" Type="http://schemas.openxmlformats.org/officeDocument/2006/relationships/hyperlink" Target="https://community.secop.gov.co/Public/Tendering/ContractNoticePhases/View?PPI=CO1.PPI.34102530&amp;isFromPublicArea=True&amp;isModal=False" TargetMode="External"/><Relationship Id="rId1" Type="http://schemas.openxmlformats.org/officeDocument/2006/relationships/hyperlink" Target="https://community.secop.gov.co/Public/Tendering/ContractNoticePhases/View?PPI=CO1.PPI.29743448&amp;isFromPublicArea=True&amp;isModal=False" TargetMode="External"/><Relationship Id="rId212" Type="http://schemas.openxmlformats.org/officeDocument/2006/relationships/hyperlink" Target="https://community.secop.gov.co/Public/Tendering/ContractNoticePhases/View?PPI=CO1.PPI.32771324&amp;isFromPublicArea=True&amp;isModal=False" TargetMode="External"/><Relationship Id="rId233" Type="http://schemas.openxmlformats.org/officeDocument/2006/relationships/hyperlink" Target="https://community.secop.gov.co/Public/Tendering/ContractNoticePhases/View?PPI=CO1.PPI.33034983&amp;isFromPublicArea=True&amp;isModal=False" TargetMode="External"/><Relationship Id="rId254" Type="http://schemas.openxmlformats.org/officeDocument/2006/relationships/hyperlink" Target="https://community.secop.gov.co/Public/Tendering/ContractNoticePhases/View?PPI=CO1.PPI.33313353&amp;isFromPublicArea=True&amp;isModal=False" TargetMode="External"/><Relationship Id="rId28" Type="http://schemas.openxmlformats.org/officeDocument/2006/relationships/hyperlink" Target="https://community.secop.gov.co/Public/Tendering/ContractNoticePhases/View?PPI=CO1.PPI.29960122&amp;isFromPublicArea=True&amp;isModal=False" TargetMode="External"/><Relationship Id="rId49" Type="http://schemas.openxmlformats.org/officeDocument/2006/relationships/hyperlink" Target="https://community.secop.gov.co/Public/Tendering/ContractNoticePhases/View?PPI=CO1.PPI.30348259&amp;isFromPublicArea=True&amp;isModal=False" TargetMode="External"/><Relationship Id="rId114" Type="http://schemas.openxmlformats.org/officeDocument/2006/relationships/hyperlink" Target="https://community.secop.gov.co/Public/Tendering/ContractNoticePhases/View?PPI=CO1.PPI.31087667&amp;isFromPublicArea=True&amp;isModal=False" TargetMode="External"/><Relationship Id="rId275" Type="http://schemas.openxmlformats.org/officeDocument/2006/relationships/hyperlink" Target="https://community.secop.gov.co/Public/Tendering/ContractNoticePhases/View?PPI=CO1.PPI.33463209&amp;isFromPublicArea=True&amp;isModal=False" TargetMode="External"/><Relationship Id="rId296" Type="http://schemas.openxmlformats.org/officeDocument/2006/relationships/hyperlink" Target="https://community.secop.gov.co/Public/Tendering/ContractNoticePhases/View?PPI=CO1.PPI.33676529&amp;isFromPublicArea=True&amp;isModal=False" TargetMode="External"/><Relationship Id="rId300" Type="http://schemas.openxmlformats.org/officeDocument/2006/relationships/hyperlink" Target="https://community.secop.gov.co/Public/Tendering/ContractNoticePhases/View?PPI=CO1.PPI.33729614&amp;isFromPublicArea=True&amp;isModal=False" TargetMode="External"/><Relationship Id="rId60" Type="http://schemas.openxmlformats.org/officeDocument/2006/relationships/hyperlink" Target="https://community.secop.gov.co/Public/Tendering/ContractNoticePhases/View?PPI=CO1.PPI.30422734&amp;isFromPublicArea=True&amp;isModal=False" TargetMode="External"/><Relationship Id="rId81" Type="http://schemas.openxmlformats.org/officeDocument/2006/relationships/hyperlink" Target="https://community.secop.gov.co/Public/Tendering/ContractNoticePhases/View?PPI=CO1.PPI.30654226&amp;isFromPublicArea=True&amp;isModal=False" TargetMode="External"/><Relationship Id="rId135" Type="http://schemas.openxmlformats.org/officeDocument/2006/relationships/hyperlink" Target="https://community.secop.gov.co/Public/Tendering/ContractNoticePhases/View?PPI=CO1.PPI.31492976&amp;isFromPublicArea=True&amp;isModal=False" TargetMode="External"/><Relationship Id="rId156" Type="http://schemas.openxmlformats.org/officeDocument/2006/relationships/hyperlink" Target="https://community.secop.gov.co/Public/Tendering/ContractNoticePhases/View?PPI=CO1.PPI.31902898&amp;isFromPublicArea=True&amp;isModal=False" TargetMode="External"/><Relationship Id="rId177" Type="http://schemas.openxmlformats.org/officeDocument/2006/relationships/hyperlink" Target="https://community.secop.gov.co/Public/Tendering/ContractNoticePhases/View?PPI=CO1.PPI.32475859&amp;isFromPublicArea=True&amp;isModal=False" TargetMode="External"/><Relationship Id="rId198" Type="http://schemas.openxmlformats.org/officeDocument/2006/relationships/hyperlink" Target="https://community.secop.gov.co/Public/Tendering/ContractNoticePhases/View?PPI=CO1.PPI.32761045&amp;isFromPublicArea=True&amp;isModal=False" TargetMode="External"/><Relationship Id="rId321" Type="http://schemas.openxmlformats.org/officeDocument/2006/relationships/hyperlink" Target="https://community.secop.gov.co/Public/Tendering/ContractNoticePhases/View?PPI=CO1.PPI.33830696&amp;isFromPublicArea=True&amp;isModal=False" TargetMode="External"/><Relationship Id="rId342" Type="http://schemas.openxmlformats.org/officeDocument/2006/relationships/hyperlink" Target="https://community.secop.gov.co/Public/Tendering/ContractNoticePhases/View?PPI=CO1.PPI.34021931&amp;isFromPublicArea=True&amp;isModal=False" TargetMode="External"/><Relationship Id="rId363" Type="http://schemas.openxmlformats.org/officeDocument/2006/relationships/hyperlink" Target="https://community.secop.gov.co/Public/Tendering/ContractNoticePhases/View?PPI=CO1.PPI.34083610&amp;isFromPublicArea=True&amp;isModal=False" TargetMode="External"/><Relationship Id="rId202" Type="http://schemas.openxmlformats.org/officeDocument/2006/relationships/hyperlink" Target="https://community.secop.gov.co/Public/Tendering/ContractNoticePhases/View?PPI=CO1.PPI.32765195&amp;isFromPublicArea=True&amp;isModal=False" TargetMode="External"/><Relationship Id="rId223" Type="http://schemas.openxmlformats.org/officeDocument/2006/relationships/hyperlink" Target="https://community.secop.gov.co/Public/Tendering/ContractNoticePhases/View?PPI=CO1.PPI.32850323&amp;isFromPublicArea=True&amp;isModal=False" TargetMode="External"/><Relationship Id="rId244" Type="http://schemas.openxmlformats.org/officeDocument/2006/relationships/hyperlink" Target="https://community.secop.gov.co/Public/Tendering/ContractNoticePhases/View?PPI=CO1.PPI.33125697&amp;isFromPublicArea=True&amp;isModal=False" TargetMode="External"/><Relationship Id="rId18" Type="http://schemas.openxmlformats.org/officeDocument/2006/relationships/hyperlink" Target="https://community.secop.gov.co/Public/Tendering/ContractNoticePhases/View?PPI=CO1.PPI.29900606&amp;isFromPublicArea=True&amp;isModal=False" TargetMode="External"/><Relationship Id="rId39" Type="http://schemas.openxmlformats.org/officeDocument/2006/relationships/hyperlink" Target="https://community.secop.gov.co/Public/Tendering/ContractNoticePhases/View?PPI=CO1.PPI.30236996&amp;isFromPublicArea=True&amp;isModal=False" TargetMode="External"/><Relationship Id="rId265" Type="http://schemas.openxmlformats.org/officeDocument/2006/relationships/hyperlink" Target="https://community.secop.gov.co/Public/Tendering/ContractNoticePhases/View?PPI=CO1.PPI.33447525&amp;isFromPublicArea=True&amp;isModal=False" TargetMode="External"/><Relationship Id="rId286" Type="http://schemas.openxmlformats.org/officeDocument/2006/relationships/hyperlink" Target="https://community.secop.gov.co/Public/Tendering/ContractNoticePhases/View?PPI=CO1.PPI.33605289&amp;isFromPublicArea=True&amp;isModal=False" TargetMode="External"/><Relationship Id="rId50" Type="http://schemas.openxmlformats.org/officeDocument/2006/relationships/hyperlink" Target="https://community.secop.gov.co/Public/Tendering/ContractNoticePhases/View?PPI=CO1.PPI.30349390&amp;isFromPublicArea=True&amp;isModal=False" TargetMode="External"/><Relationship Id="rId104" Type="http://schemas.openxmlformats.org/officeDocument/2006/relationships/hyperlink" Target="https://community.secop.gov.co/Public/Tendering/ContractNoticePhases/View?PPI=CO1.PPI.30992452&amp;isFromPublicArea=True&amp;isModal=False" TargetMode="External"/><Relationship Id="rId125" Type="http://schemas.openxmlformats.org/officeDocument/2006/relationships/hyperlink" Target="https://community.secop.gov.co/Public/Tendering/ContractNoticePhases/View?PPI=CO1.PPI.31216861&amp;isFromPublicArea=True&amp;isModal=False" TargetMode="External"/><Relationship Id="rId146" Type="http://schemas.openxmlformats.org/officeDocument/2006/relationships/hyperlink" Target="https://community.secop.gov.co/Public/Tendering/ContractNoticePhases/View?PPI=CO1.PPI.31718053&amp;isFromPublicArea=True&amp;isModal=False" TargetMode="External"/><Relationship Id="rId167" Type="http://schemas.openxmlformats.org/officeDocument/2006/relationships/hyperlink" Target="https://community.secop.gov.co/Public/Tendering/ContractNoticePhases/View?PPI=CO1.PPI.32146083&amp;isFromPublicArea=True&amp;isModal=False" TargetMode="External"/><Relationship Id="rId188" Type="http://schemas.openxmlformats.org/officeDocument/2006/relationships/hyperlink" Target="https://community.secop.gov.co/Public/Tendering/ContractNoticePhases/View?PPI=CO1.PPI.32682648&amp;isFromPublicArea=True&amp;isModal=False" TargetMode="External"/><Relationship Id="rId311" Type="http://schemas.openxmlformats.org/officeDocument/2006/relationships/hyperlink" Target="https://community.secop.gov.co/Public/Tendering/ContractNoticePhases/View?PPI=CO1.PPI.33761491&amp;isFromPublicArea=True&amp;isModal=False" TargetMode="External"/><Relationship Id="rId332" Type="http://schemas.openxmlformats.org/officeDocument/2006/relationships/hyperlink" Target="https://community.secop.gov.co/Public/Tendering/ContractNoticePhases/View?PPI=CO1.PPI.33930121&amp;isFromPublicArea=True&amp;isModal=False" TargetMode="External"/><Relationship Id="rId353" Type="http://schemas.openxmlformats.org/officeDocument/2006/relationships/hyperlink" Target="https://community.secop.gov.co/Public/Tendering/ContractNoticePhases/View?PPI=CO1.PPI.34052306&amp;isFromPublicArea=True&amp;isModal=False" TargetMode="External"/><Relationship Id="rId374" Type="http://schemas.openxmlformats.org/officeDocument/2006/relationships/hyperlink" Target="https://community.secop.gov.co/Public/Tendering/ContractNoticePhases/View?PPI=CO1.PPI.34104273&amp;isFromPublicArea=True&amp;isModal=False" TargetMode="External"/><Relationship Id="rId71" Type="http://schemas.openxmlformats.org/officeDocument/2006/relationships/hyperlink" Target="https://community.secop.gov.co/Public/Tendering/ContractNoticePhases/View?PPI=CO1.PPI.30532603&amp;isFromPublicArea=True&amp;isModal=False" TargetMode="External"/><Relationship Id="rId92" Type="http://schemas.openxmlformats.org/officeDocument/2006/relationships/hyperlink" Target="https://community.secop.gov.co/Public/Tendering/ContractNoticePhases/View?PPI=CO1.PPI.30840017&amp;isFromPublicArea=True&amp;isModal=False" TargetMode="External"/><Relationship Id="rId213" Type="http://schemas.openxmlformats.org/officeDocument/2006/relationships/hyperlink" Target="https://community.secop.gov.co/Public/Tendering/ContractNoticePhases/View?PPI=CO1.PPI.32772470&amp;isFromPublicArea=True&amp;isModal=False" TargetMode="External"/><Relationship Id="rId234" Type="http://schemas.openxmlformats.org/officeDocument/2006/relationships/hyperlink" Target="https://community.secop.gov.co/Public/Tendering/ContractNoticePhases/View?PPI=CO1.PPI.33035763&amp;isFromPublicArea=True&amp;isModal=False" TargetMode="External"/><Relationship Id="rId2" Type="http://schemas.openxmlformats.org/officeDocument/2006/relationships/hyperlink" Target="https://community.secop.gov.co/Public/Tendering/ContractNoticePhases/View?PPI=CO1.PPI.29751057&amp;isFromPublicArea=True&amp;isModal=False" TargetMode="External"/><Relationship Id="rId29" Type="http://schemas.openxmlformats.org/officeDocument/2006/relationships/hyperlink" Target="https://community.secop.gov.co/Public/Tendering/ContractNoticePhases/View?PPI=CO1.PPI.29931895&amp;isFromPublicArea=True&amp;isModal=False" TargetMode="External"/><Relationship Id="rId255" Type="http://schemas.openxmlformats.org/officeDocument/2006/relationships/hyperlink" Target="https://community.secop.gov.co/Public/Tendering/ContractNoticePhases/View?PPI=CO1.PPI.33314176&amp;isFromPublicArea=True&amp;isModal=False" TargetMode="External"/><Relationship Id="rId276" Type="http://schemas.openxmlformats.org/officeDocument/2006/relationships/hyperlink" Target="https://community.secop.gov.co/Public/Tendering/ContractNoticePhases/View?PPI=CO1.PPI.33463939&amp;isFromPublicArea=True&amp;isModal=False" TargetMode="External"/><Relationship Id="rId297" Type="http://schemas.openxmlformats.org/officeDocument/2006/relationships/hyperlink" Target="https://community.secop.gov.co/Public/Tendering/ContractNoticePhases/View?PPI=CO1.PPI.33677150&amp;isFromPublicArea=True&amp;isModal=False" TargetMode="External"/><Relationship Id="rId40" Type="http://schemas.openxmlformats.org/officeDocument/2006/relationships/hyperlink" Target="https://community.secop.gov.co/Public/Tendering/ContractNoticePhases/View?PPI=CO1.PPI.30238358&amp;isFromPublicArea=True&amp;isModal=False" TargetMode="External"/><Relationship Id="rId115" Type="http://schemas.openxmlformats.org/officeDocument/2006/relationships/hyperlink" Target="https://community.secop.gov.co/Public/Tendering/ContractNoticePhases/View?PPI=CO1.PPI.31088906&amp;isFromPublicArea=True&amp;isModal=False" TargetMode="External"/><Relationship Id="rId136" Type="http://schemas.openxmlformats.org/officeDocument/2006/relationships/hyperlink" Target="https://community.secop.gov.co/Public/Tendering/ContractNoticePhases/View?PPI=CO1.PPI.31494098&amp;isFromPublicArea=True&amp;isModal=False" TargetMode="External"/><Relationship Id="rId157" Type="http://schemas.openxmlformats.org/officeDocument/2006/relationships/hyperlink" Target="https://community.secop.gov.co/Public/Tendering/ContractNoticePhases/View?PPI=CO1.PPI.31921035&amp;isFromPublicArea=True&amp;isModal=False" TargetMode="External"/><Relationship Id="rId178" Type="http://schemas.openxmlformats.org/officeDocument/2006/relationships/hyperlink" Target="https://community.secop.gov.co/Public/Tendering/ContractNoticePhases/View?PPI=CO1.PPI.32525211&amp;isFromPublicArea=True&amp;isModal=False" TargetMode="External"/><Relationship Id="rId301" Type="http://schemas.openxmlformats.org/officeDocument/2006/relationships/hyperlink" Target="https://community.secop.gov.co/Public/Tendering/ContractNoticePhases/View?PPI=CO1.PPI.33730006&amp;isFromPublicArea=True&amp;isModal=False" TargetMode="External"/><Relationship Id="rId322" Type="http://schemas.openxmlformats.org/officeDocument/2006/relationships/hyperlink" Target="https://community.secop.gov.co/Public/Tendering/ContractNoticePhases/View?PPI=CO1.PPI.33837589&amp;isFromPublicArea=True&amp;isModal=False" TargetMode="External"/><Relationship Id="rId343" Type="http://schemas.openxmlformats.org/officeDocument/2006/relationships/hyperlink" Target="https://community.secop.gov.co/Public/Tendering/ContractNoticePhases/View?PPI=CO1.PPI.34022879&amp;isFromPublicArea=True&amp;isModal=False" TargetMode="External"/><Relationship Id="rId364" Type="http://schemas.openxmlformats.org/officeDocument/2006/relationships/hyperlink" Target="https://community.secop.gov.co/Public/Tendering/ContractNoticePhases/View?PPI=CO1.PPI.34085763&amp;isFromPublicArea=True&amp;isModal=False" TargetMode="External"/><Relationship Id="rId61" Type="http://schemas.openxmlformats.org/officeDocument/2006/relationships/hyperlink" Target="https://community.secop.gov.co/Public/Tendering/ContractNoticePhases/View?PPI=CO1.PPI.30424409&amp;isFromPublicArea=True&amp;isModal=False" TargetMode="External"/><Relationship Id="rId82" Type="http://schemas.openxmlformats.org/officeDocument/2006/relationships/hyperlink" Target="https://community.secop.gov.co/Public/Tendering/ContractNoticePhases/View?PPI=CO1.PPI.30656056&amp;isFromPublicArea=True&amp;isModal=False" TargetMode="External"/><Relationship Id="rId199" Type="http://schemas.openxmlformats.org/officeDocument/2006/relationships/hyperlink" Target="https://community.secop.gov.co/Public/Tendering/ContractNoticePhases/View?PPI=CO1.PPI.32761976&amp;isFromPublicArea=True&amp;isModal=False" TargetMode="External"/><Relationship Id="rId203" Type="http://schemas.openxmlformats.org/officeDocument/2006/relationships/hyperlink" Target="https://community.secop.gov.co/Public/Tendering/ContractNoticePhases/View?PPI=CO1.PPI.32766379&amp;isFromPublicArea=True&amp;isModal=False" TargetMode="External"/><Relationship Id="rId19" Type="http://schemas.openxmlformats.org/officeDocument/2006/relationships/hyperlink" Target="https://community.secop.gov.co/Public/Tendering/ContractNoticePhases/View?PPI=CO1.PPI.29901252&amp;isFromPublicArea=True&amp;isModal=False" TargetMode="External"/><Relationship Id="rId224" Type="http://schemas.openxmlformats.org/officeDocument/2006/relationships/hyperlink" Target="https://community.secop.gov.co/Public/Tendering/ContractNoticePhases/View?PPI=CO1.PPI.32888389&amp;isFromPublicArea=True&amp;isModal=False" TargetMode="External"/><Relationship Id="rId245" Type="http://schemas.openxmlformats.org/officeDocument/2006/relationships/hyperlink" Target="https://community.secop.gov.co/Public/Tendering/ContractNoticePhases/View?PPI=CO1.PPI.33128610&amp;isFromPublicArea=True&amp;isModal=False" TargetMode="External"/><Relationship Id="rId266" Type="http://schemas.openxmlformats.org/officeDocument/2006/relationships/hyperlink" Target="https://community.secop.gov.co/Public/Tendering/ContractNoticePhases/View?PPI=CO1.PPI.33453785&amp;isFromPublicArea=True&amp;isModal=False" TargetMode="External"/><Relationship Id="rId287" Type="http://schemas.openxmlformats.org/officeDocument/2006/relationships/hyperlink" Target="https://community.secop.gov.co/Public/Tendering/ContractNoticePhases/View?PPI=CO1.PPI.33627200&amp;isFromPublicArea=True&amp;isModal=False" TargetMode="External"/><Relationship Id="rId30" Type="http://schemas.openxmlformats.org/officeDocument/2006/relationships/hyperlink" Target="https://community.secop.gov.co/Public/Tendering/ContractNoticePhases/View?PPI=CO1.PPI.30014578&amp;isFromPublicArea=True&amp;isModal=False" TargetMode="External"/><Relationship Id="rId105" Type="http://schemas.openxmlformats.org/officeDocument/2006/relationships/hyperlink" Target="https://community.secop.gov.co/Public/Tendering/ContractNoticePhases/View?PPI=CO1.PPI.31056049&amp;isFromPublicArea=True&amp;isModal=False" TargetMode="External"/><Relationship Id="rId126" Type="http://schemas.openxmlformats.org/officeDocument/2006/relationships/hyperlink" Target="https://community.secop.gov.co/Public/Tendering/ContractNoticePhases/View?PPI=CO1.PPI.31217928&amp;isFromPublicArea=True&amp;isModal=False" TargetMode="External"/><Relationship Id="rId147" Type="http://schemas.openxmlformats.org/officeDocument/2006/relationships/hyperlink" Target="https://community.secop.gov.co/Public/Tendering/ContractNoticePhases/View?PPI=CO1.PPI.31698152&amp;isFromPublicArea=True&amp;isModal=False" TargetMode="External"/><Relationship Id="rId168" Type="http://schemas.openxmlformats.org/officeDocument/2006/relationships/hyperlink" Target="https://community.secop.gov.co/Public/Tendering/ContractNoticePhases/View?PPI=CO1.PPI.32250086&amp;isFromPublicArea=True&amp;isModal=False" TargetMode="External"/><Relationship Id="rId312" Type="http://schemas.openxmlformats.org/officeDocument/2006/relationships/hyperlink" Target="https://community.secop.gov.co/Public/Tendering/ContractNoticePhases/View?PPI=CO1.PPI.33763507&amp;isFromPublicArea=True&amp;isModal=False" TargetMode="External"/><Relationship Id="rId333" Type="http://schemas.openxmlformats.org/officeDocument/2006/relationships/hyperlink" Target="https://community.secop.gov.co/Public/Tendering/ContractNoticePhases/View?PPI=CO1.PPI.33931903&amp;isFromPublicArea=True&amp;isModal=False" TargetMode="External"/><Relationship Id="rId354" Type="http://schemas.openxmlformats.org/officeDocument/2006/relationships/hyperlink" Target="https://community.secop.gov.co/Public/Tendering/ContractNoticePhases/View?PPI=CO1.PPI.34052498&amp;isFromPublicArea=True&amp;isModal=False" TargetMode="External"/><Relationship Id="rId51" Type="http://schemas.openxmlformats.org/officeDocument/2006/relationships/hyperlink" Target="https://community.secop.gov.co/Public/Tendering/ContractNoticePhases/View?PPI=CO1.PPI.30352409&amp;isFromPublicArea=True&amp;isModal=False" TargetMode="External"/><Relationship Id="rId72" Type="http://schemas.openxmlformats.org/officeDocument/2006/relationships/hyperlink" Target="https://community.secop.gov.co/Public/Tendering/ContractNoticePhases/View?PPI=CO1.PPI.30504971&amp;isFromPublicArea=True&amp;isModal=False" TargetMode="External"/><Relationship Id="rId93" Type="http://schemas.openxmlformats.org/officeDocument/2006/relationships/hyperlink" Target="https://community.secop.gov.co/Public/Tendering/ContractNoticePhases/View?PPI=CO1.PPI.30837969&amp;isFromPublicArea=True&amp;isModal=False" TargetMode="External"/><Relationship Id="rId189" Type="http://schemas.openxmlformats.org/officeDocument/2006/relationships/hyperlink" Target="https://community.secop.gov.co/Public/Tendering/ContractNoticePhases/View?PPI=CO1.PPI.32688002&amp;isFromPublicArea=True&amp;isModal=False" TargetMode="External"/><Relationship Id="rId375" Type="http://schemas.openxmlformats.org/officeDocument/2006/relationships/hyperlink" Target="https://community.secop.gov.co/Public/Tendering/ContractNoticePhases/View?PPI=CO1.PPI.34104487&amp;isFromPublicArea=True&amp;isModal=False" TargetMode="External"/><Relationship Id="rId3" Type="http://schemas.openxmlformats.org/officeDocument/2006/relationships/hyperlink" Target="https://community.secop.gov.co/Public/Tendering/ContractNoticePhases/View?PPI=CO1.PPI.29780667&amp;isFromPublicArea=True&amp;isModal=False" TargetMode="External"/><Relationship Id="rId214" Type="http://schemas.openxmlformats.org/officeDocument/2006/relationships/hyperlink" Target="https://community.secop.gov.co/Public/Tendering/ContractNoticePhases/View?PPI=CO1.PPI.32812346&amp;isFromPublicArea=True&amp;isModal=False" TargetMode="External"/><Relationship Id="rId235" Type="http://schemas.openxmlformats.org/officeDocument/2006/relationships/hyperlink" Target="https://community.secop.gov.co/Public/Tendering/ContractNoticePhases/View?PPI=CO1.PPI.33036752&amp;isFromPublicArea=True&amp;isModal=False" TargetMode="External"/><Relationship Id="rId256" Type="http://schemas.openxmlformats.org/officeDocument/2006/relationships/hyperlink" Target="https://community.secop.gov.co/Public/Tendering/ContractNoticePhases/View?PPI=CO1.PPI.33321172&amp;isFromPublicArea=True&amp;isModal=False" TargetMode="External"/><Relationship Id="rId277" Type="http://schemas.openxmlformats.org/officeDocument/2006/relationships/hyperlink" Target="https://community.secop.gov.co/Public/Tendering/ContractNoticePhases/View?PPI=CO1.PPI.33491315&amp;isFromPublicArea=True&amp;isModal=False" TargetMode="External"/><Relationship Id="rId298" Type="http://schemas.openxmlformats.org/officeDocument/2006/relationships/hyperlink" Target="https://community.secop.gov.co/Public/Tendering/ContractNoticePhases/View?PPI=CO1.PPI.33701535&amp;isFromPublicArea=True&amp;isModal=False" TargetMode="External"/><Relationship Id="rId116" Type="http://schemas.openxmlformats.org/officeDocument/2006/relationships/hyperlink" Target="https://community.secop.gov.co/Public/Tendering/ContractNoticePhases/View?PPI=CO1.PPI.31094978&amp;isFromPublicArea=True&amp;isModal=False" TargetMode="External"/><Relationship Id="rId137" Type="http://schemas.openxmlformats.org/officeDocument/2006/relationships/hyperlink" Target="https://community.secop.gov.co/Public/Tendering/ContractNoticePhases/View?PPI=CO1.PPI.31489880&amp;isFromPublicArea=True&amp;isModal=False" TargetMode="External"/><Relationship Id="rId158" Type="http://schemas.openxmlformats.org/officeDocument/2006/relationships/hyperlink" Target="https://community.secop.gov.co/Public/Tendering/ContractNoticePhases/View?PPI=CO1.PPI.31937073&amp;isFromPublicArea=True&amp;isModal=False" TargetMode="External"/><Relationship Id="rId302" Type="http://schemas.openxmlformats.org/officeDocument/2006/relationships/hyperlink" Target="https://community.secop.gov.co/Public/Tendering/ContractNoticePhases/View?PPI=CO1.PPI.33738816&amp;isFromPublicArea=True&amp;isModal=False" TargetMode="External"/><Relationship Id="rId323" Type="http://schemas.openxmlformats.org/officeDocument/2006/relationships/hyperlink" Target="https://community.secop.gov.co/Public/Tendering/ContractNoticePhases/View?PPI=CO1.PPI.33833605&amp;isFromPublicArea=True&amp;isModal=False" TargetMode="External"/><Relationship Id="rId344" Type="http://schemas.openxmlformats.org/officeDocument/2006/relationships/hyperlink" Target="https://community.secop.gov.co/Public/Tendering/ContractNoticePhases/View?PPI=CO1.PPI.34024036&amp;isFromPublicArea=True&amp;isModal=False" TargetMode="External"/><Relationship Id="rId20" Type="http://schemas.openxmlformats.org/officeDocument/2006/relationships/hyperlink" Target="https://community.secop.gov.co/Public/Tendering/ContractNoticePhases/View?PPI=CO1.PPI.29908401&amp;isFromPublicArea=True&amp;isModal=False" TargetMode="External"/><Relationship Id="rId41" Type="http://schemas.openxmlformats.org/officeDocument/2006/relationships/hyperlink" Target="https://community.secop.gov.co/Public/Tendering/ContractNoticePhases/View?PPI=CO1.PPI.30239124&amp;isFromPublicArea=True&amp;isModal=False" TargetMode="External"/><Relationship Id="rId62" Type="http://schemas.openxmlformats.org/officeDocument/2006/relationships/hyperlink" Target="https://community.secop.gov.co/Public/Tendering/ContractNoticePhases/View?PPI=CO1.PPI.30470950&amp;isFromPublicArea=True&amp;isModal=False" TargetMode="External"/><Relationship Id="rId83" Type="http://schemas.openxmlformats.org/officeDocument/2006/relationships/hyperlink" Target="https://community.secop.gov.co/Public/Tendering/ContractNoticePhases/View?PPI=CO1.PPI.30656590&amp;isFromPublicArea=True&amp;isModal=False" TargetMode="External"/><Relationship Id="rId179" Type="http://schemas.openxmlformats.org/officeDocument/2006/relationships/hyperlink" Target="https://community.secop.gov.co/Public/Tendering/ContractNoticePhases/View?PPI=CO1.PPI.32525663&amp;isFromPublicArea=True&amp;isModal=False" TargetMode="External"/><Relationship Id="rId365" Type="http://schemas.openxmlformats.org/officeDocument/2006/relationships/hyperlink" Target="https://community.secop.gov.co/Public/Tendering/ContractNoticePhases/View?PPI=CO1.PPI.34086752&amp;isFromPublicArea=True&amp;isModal=False" TargetMode="External"/><Relationship Id="rId190" Type="http://schemas.openxmlformats.org/officeDocument/2006/relationships/hyperlink" Target="https://community.secop.gov.co/Public/Tendering/ContractNoticePhases/View?PPI=CO1.PPI.32689316&amp;isFromPublicArea=True&amp;isModal=False" TargetMode="External"/><Relationship Id="rId204" Type="http://schemas.openxmlformats.org/officeDocument/2006/relationships/hyperlink" Target="https://community.secop.gov.co/Public/Tendering/ContractNoticePhases/View?PPI=CO1.PPI.32767113&amp;isFromPublicArea=True&amp;isModal=False" TargetMode="External"/><Relationship Id="rId225" Type="http://schemas.openxmlformats.org/officeDocument/2006/relationships/hyperlink" Target="https://community.secop.gov.co/Public/Tendering/ContractNoticePhases/View?PPI=CO1.PPI.32889453&amp;isFromPublicArea=True&amp;isModal=False" TargetMode="External"/><Relationship Id="rId246" Type="http://schemas.openxmlformats.org/officeDocument/2006/relationships/hyperlink" Target="https://community.secop.gov.co/Public/Tendering/ContractNoticePhases/View?PPI=CO1.PPI.33161658&amp;isFromPublicArea=True&amp;isModal=False" TargetMode="External"/><Relationship Id="rId267" Type="http://schemas.openxmlformats.org/officeDocument/2006/relationships/hyperlink" Target="https://community.secop.gov.co/Public/Tendering/ContractNoticePhases/View?PPI=CO1.PPI.33454736&amp;isFromPublicArea=True&amp;isModal=False" TargetMode="External"/><Relationship Id="rId288" Type="http://schemas.openxmlformats.org/officeDocument/2006/relationships/hyperlink" Target="https://community.secop.gov.co/Public/Tendering/ContractNoticePhases/View?PPI=CO1.PPI.33645248&amp;isFromPublicArea=True&amp;isModal=False" TargetMode="External"/><Relationship Id="rId106" Type="http://schemas.openxmlformats.org/officeDocument/2006/relationships/hyperlink" Target="https://community.secop.gov.co/Public/Tendering/ContractNoticePhases/View?PPI=CO1.PPI.31036058&amp;isFromPublicArea=True&amp;isModal=False" TargetMode="External"/><Relationship Id="rId127" Type="http://schemas.openxmlformats.org/officeDocument/2006/relationships/hyperlink" Target="https://community.secop.gov.co/Public/Tendering/ContractNoticePhases/View?PPI=CO1.PPI.31231010&amp;isFromPublicArea=True&amp;isModal=False" TargetMode="External"/><Relationship Id="rId313" Type="http://schemas.openxmlformats.org/officeDocument/2006/relationships/hyperlink" Target="https://community.secop.gov.co/Public/Tendering/ContractNoticePhases/View?PPI=CO1.PPI.33782053&amp;isFromPublicArea=True&amp;isModal=False" TargetMode="External"/><Relationship Id="rId10" Type="http://schemas.openxmlformats.org/officeDocument/2006/relationships/hyperlink" Target="https://community.secop.gov.co/Public/Tendering/ContractNoticePhases/View?PPI=CO1.PPI.29806351&amp;isFromPublicArea=True&amp;isModal=False" TargetMode="External"/><Relationship Id="rId31" Type="http://schemas.openxmlformats.org/officeDocument/2006/relationships/hyperlink" Target="https://community.secop.gov.co/Public/Tendering/ContractNoticePhases/View?PPI=CO1.PPI.30012842&amp;isFromPublicArea=True&amp;isModal=False" TargetMode="External"/><Relationship Id="rId52" Type="http://schemas.openxmlformats.org/officeDocument/2006/relationships/hyperlink" Target="https://community.secop.gov.co/Public/Tendering/ContractNoticePhases/View?PPI=CO1.PPI.30353187&amp;isFromPublicArea=True&amp;isModal=False" TargetMode="External"/><Relationship Id="rId73" Type="http://schemas.openxmlformats.org/officeDocument/2006/relationships/hyperlink" Target="https://community.secop.gov.co/Public/Tendering/ContractNoticePhases/View?PPI=CO1.PPI.30551429&amp;isFromPublicArea=True&amp;isModal=False" TargetMode="External"/><Relationship Id="rId94" Type="http://schemas.openxmlformats.org/officeDocument/2006/relationships/hyperlink" Target="https://community.secop.gov.co/Public/Tendering/ContractNoticePhases/View?PPI=CO1.PPI.30838720&amp;isFromPublicArea=True&amp;isModal=False" TargetMode="External"/><Relationship Id="rId148" Type="http://schemas.openxmlformats.org/officeDocument/2006/relationships/hyperlink" Target="https://community.secop.gov.co/Public/Tendering/ContractNoticePhases/View?PPI=CO1.PPI.31660401&amp;isFromPublicArea=True&amp;isModal=False" TargetMode="External"/><Relationship Id="rId169" Type="http://schemas.openxmlformats.org/officeDocument/2006/relationships/hyperlink" Target="https://community.secop.gov.co/Public/Tendering/ContractNoticePhases/View?PPI=CO1.PPI.32350924&amp;isFromPublicArea=True&amp;isModal=False" TargetMode="External"/><Relationship Id="rId334" Type="http://schemas.openxmlformats.org/officeDocument/2006/relationships/hyperlink" Target="https://community.secop.gov.co/Public/Tendering/ContractNoticePhases/View?PPI=CO1.PPI.33933420&amp;isFromPublicArea=True&amp;isModal=False" TargetMode="External"/><Relationship Id="rId355" Type="http://schemas.openxmlformats.org/officeDocument/2006/relationships/hyperlink" Target="https://community.secop.gov.co/Public/Tendering/ContractNoticePhases/View?PPI=CO1.PPI.34053939&amp;isFromPublicArea=True&amp;isModal=False" TargetMode="External"/><Relationship Id="rId376"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6" Type="http://schemas.openxmlformats.org/officeDocument/2006/relationships/hyperlink" Target="https://community.secop.gov.co/Public/Tendering/OpportunityDetail/Index?noticeUID=CO1.NTC.5739868&amp;isFromPublicArea=True&amp;isModal=False" TargetMode="External"/><Relationship Id="rId117" Type="http://schemas.openxmlformats.org/officeDocument/2006/relationships/hyperlink" Target="https://community.secop.gov.co/Public/Tendering/OpportunityDetail/Index?noticeUID=CO1.NTC.6548590&amp;isFromPublicArea=True&amp;isModal=False" TargetMode="External"/><Relationship Id="rId21" Type="http://schemas.openxmlformats.org/officeDocument/2006/relationships/hyperlink" Target="https://community.secop.gov.co/Public/Tendering/OpportunityDetail/Index?noticeUID=CO1.NTC.5542687&amp;isFromPublicArea=True&amp;isModal=False" TargetMode="External"/><Relationship Id="rId42" Type="http://schemas.openxmlformats.org/officeDocument/2006/relationships/hyperlink" Target="https://community.secop.gov.co/Public/Tendering/OpportunityDetail/Index?noticeUID=CO1.NTC.6024771&amp;isFromPublicArea=True&amp;isModal=False" TargetMode="External"/><Relationship Id="rId47" Type="http://schemas.openxmlformats.org/officeDocument/2006/relationships/hyperlink" Target="https://community.secop.gov.co/Public/Tendering/OpportunityDetail/Index?noticeUID=CO1.NTC.6043442&amp;isFromPublicArea=True&amp;isModal=False" TargetMode="External"/><Relationship Id="rId63" Type="http://schemas.openxmlformats.org/officeDocument/2006/relationships/hyperlink" Target="https://community.secop.gov.co/Public/Tendering/OpportunityDetail/Index?noticeUID=CO1.NTC.5939553&amp;isFromPublicArea=True&amp;isModal=False" TargetMode="External"/><Relationship Id="rId68" Type="http://schemas.openxmlformats.org/officeDocument/2006/relationships/hyperlink" Target="https://community.secop.gov.co/Public/Tendering/OpportunityDetail/Index?noticeUID=CO1.NTC.5961939&amp;isFromPublicArea=True&amp;isModal=False" TargetMode="External"/><Relationship Id="rId84" Type="http://schemas.openxmlformats.org/officeDocument/2006/relationships/hyperlink" Target="https://community.secop.gov.co/Public/Tendering/OpportunityDetail/Index?noticeUID=CO1.NTC.6270107&amp;isFromPublicArea=True&amp;isModal=False" TargetMode="External"/><Relationship Id="rId89" Type="http://schemas.openxmlformats.org/officeDocument/2006/relationships/hyperlink" Target="https://community.secop.gov.co/Public/Tendering/OpportunityDetail/Index?noticeUID=CO1.NTC.6315651&amp;isFromPublicArea=True&amp;isModal=False" TargetMode="External"/><Relationship Id="rId112" Type="http://schemas.openxmlformats.org/officeDocument/2006/relationships/hyperlink" Target="https://community.secop.gov.co/Public/Tendering/OpportunityDetail/Index?noticeUID=CO1.NTC.6557790&amp;isFromPublicArea=True&amp;isModal=False" TargetMode="External"/><Relationship Id="rId16" Type="http://schemas.openxmlformats.org/officeDocument/2006/relationships/hyperlink" Target="https://community.secop.gov.co/Public/Tendering/OpportunityDetail/Index?noticeUID=CO1.NTC.5470462&amp;isFromPublicArea=True&amp;isModal=False" TargetMode="External"/><Relationship Id="rId107" Type="http://schemas.openxmlformats.org/officeDocument/2006/relationships/hyperlink" Target="https://community.secop.gov.co/Public/Tendering/OpportunityDetail/Index?noticeUID=CO1.NTC.6612652&amp;isFromPublicArea=True&amp;isModal=False" TargetMode="External"/><Relationship Id="rId11" Type="http://schemas.openxmlformats.org/officeDocument/2006/relationships/hyperlink" Target="https://community.secop.gov.co/Public/Tendering/OpportunityDetail/Index?noticeUID=CO1.NTC.5454307&amp;isFromPublicArea=True&amp;isModal=False" TargetMode="External"/><Relationship Id="rId32" Type="http://schemas.openxmlformats.org/officeDocument/2006/relationships/hyperlink" Target="https://community.secop.gov.co/Public/Tendering/OpportunityDetail/Index?noticeUID=CO1.NTC.5918389&amp;isFromPublicArea=True&amp;isModal=False" TargetMode="External"/><Relationship Id="rId37" Type="http://schemas.openxmlformats.org/officeDocument/2006/relationships/hyperlink" Target="https://community.secop.gov.co/Public/Tendering/OpportunityDetail/Index?noticeUID=CO1.NTC.5960184&amp;isFromPublicArea=True&amp;isModal=False" TargetMode="External"/><Relationship Id="rId53" Type="http://schemas.openxmlformats.org/officeDocument/2006/relationships/hyperlink" Target="https://community.secop.gov.co/Public/Tendering/OpportunityDetail/Index?noticeUID=CO1.NTC.5920158&amp;isFromPublicArea=True&amp;isModal=False" TargetMode="External"/><Relationship Id="rId58" Type="http://schemas.openxmlformats.org/officeDocument/2006/relationships/hyperlink" Target="https://community.secop.gov.co/Public/Tendering/OpportunityDetail/Index?noticeUID=CO1.NTC.6043435&amp;isFromPublicArea=True&amp;isModal=False" TargetMode="External"/><Relationship Id="rId74" Type="http://schemas.openxmlformats.org/officeDocument/2006/relationships/hyperlink" Target="https://community.secop.gov.co/Public/Tendering/OpportunityDetail/Index?noticeUID=CO1.NTC.6034320&amp;isFromPublicArea=True&amp;isModal=False" TargetMode="External"/><Relationship Id="rId79" Type="http://schemas.openxmlformats.org/officeDocument/2006/relationships/hyperlink" Target="https://community.secop.gov.co/Public/Tendering/OpportunityDetail/Index?noticeUID=CO1.NTC.6151848&amp;isFromPublicArea=True&amp;isModal=False" TargetMode="External"/><Relationship Id="rId102" Type="http://schemas.openxmlformats.org/officeDocument/2006/relationships/hyperlink" Target="https://community.secop.gov.co/Public/Tendering/OpportunityDetail/Index?noticeUID=CO1.NTC.6554820&amp;isFromPublicArea=True&amp;isModal=False" TargetMode="External"/><Relationship Id="rId123" Type="http://schemas.openxmlformats.org/officeDocument/2006/relationships/hyperlink" Target="https://community.secop.gov.co/Public/Tendering/OpportunityDetail/Index?noticeUID=CO1.NTC.6620014&amp;isFromPublicArea=True&amp;isModal=False" TargetMode="External"/><Relationship Id="rId5" Type="http://schemas.openxmlformats.org/officeDocument/2006/relationships/hyperlink" Target="https://community.secop.gov.co/Public/Tendering/OpportunityDetail/Index?noticeUID=CO1.NTC.5454529&amp;isFromPublicArea=True&amp;isModal=False" TargetMode="External"/><Relationship Id="rId61" Type="http://schemas.openxmlformats.org/officeDocument/2006/relationships/hyperlink" Target="https://community.secop.gov.co/Public/Tendering/OpportunityDetail/Index?noticeUID=CO1.NTC.5933242&amp;isFromPublicArea=True&amp;isModal=False" TargetMode="External"/><Relationship Id="rId82" Type="http://schemas.openxmlformats.org/officeDocument/2006/relationships/hyperlink" Target="https://community.secop.gov.co/Public/Tendering/OpportunityDetail/Index?noticeUID=CO1.NTC.6255265&amp;isFromPublicArea=True&amp;isModal=False" TargetMode="External"/><Relationship Id="rId90" Type="http://schemas.openxmlformats.org/officeDocument/2006/relationships/hyperlink" Target="https://community.secop.gov.co/Public/Tendering/OpportunityDetail/Index?noticeUID=CO1.NTC.6328497&amp;isFromPublicArea=True&amp;isModal=False" TargetMode="External"/><Relationship Id="rId95" Type="http://schemas.openxmlformats.org/officeDocument/2006/relationships/hyperlink" Target="https://community.secop.gov.co/Public/Tendering/OpportunityDetail/Index?noticeUID=CO1.NTC.6297490&amp;isFromPublicArea=True&amp;isModal=False" TargetMode="External"/><Relationship Id="rId19" Type="http://schemas.openxmlformats.org/officeDocument/2006/relationships/hyperlink" Target="https://community.secop.gov.co/Public/Tendering/OpportunityDetail/Index?noticeUID=CO1.NTC.5504641&amp;isFromPublicArea=True&amp;isModal=False" TargetMode="External"/><Relationship Id="rId14" Type="http://schemas.openxmlformats.org/officeDocument/2006/relationships/hyperlink" Target="https://community.secop.gov.co/Public/Tendering/OpportunityDetail/Index?noticeUID=CO1.NTC.5454135&amp;isFromPublicArea=True&amp;isModal=False" TargetMode="External"/><Relationship Id="rId22" Type="http://schemas.openxmlformats.org/officeDocument/2006/relationships/hyperlink" Target="https://community.secop.gov.co/Public/Tendering/OpportunityDetail/Index?noticeUID=CO1.NTC.5482386" TargetMode="External"/><Relationship Id="rId27" Type="http://schemas.openxmlformats.org/officeDocument/2006/relationships/hyperlink" Target="https://community.secop.gov.co/Public/Tendering/OpportunityDetail/Index?noticeUID=CO1.NTC.5740285&amp;isFromPublicArea=True&amp;isModal=False" TargetMode="External"/><Relationship Id="rId30" Type="http://schemas.openxmlformats.org/officeDocument/2006/relationships/hyperlink" Target="https://community.secop.gov.co/Public/Tendering/OpportunityDetail/Index?noticeUID=CO1.NTC.5856324&amp;isFromPublicArea=True&amp;isModal=False" TargetMode="External"/><Relationship Id="rId35" Type="http://schemas.openxmlformats.org/officeDocument/2006/relationships/hyperlink" Target="https://community.secop.gov.co/Public/Tendering/OpportunityDetail/Index?noticeUID=CO1.NTC.5951937&amp;isFromPublicArea=True&amp;isModal=False" TargetMode="External"/><Relationship Id="rId43" Type="http://schemas.openxmlformats.org/officeDocument/2006/relationships/hyperlink" Target="https://community.secop.gov.co/Public/Tendering/OpportunityDetail/Index?noticeUID=CO1.NTC.6028511&amp;isFromPublicArea=True&amp;isModal=False" TargetMode="External"/><Relationship Id="rId48" Type="http://schemas.openxmlformats.org/officeDocument/2006/relationships/hyperlink" Target="https://community.secop.gov.co/Public/Tendering/ContractNoticePhases/View?PPI=CO1.PPI.31421129&amp;isFromPublicArea=True&amp;isModal=False" TargetMode="External"/><Relationship Id="rId56" Type="http://schemas.openxmlformats.org/officeDocument/2006/relationships/hyperlink" Target="https://community.secop.gov.co/Public/Tendering/OpportunityDetail/Index?noticeUID=CO1.NTC.5973903&amp;isFromPublicArea=True&amp;isModal=False" TargetMode="External"/><Relationship Id="rId64" Type="http://schemas.openxmlformats.org/officeDocument/2006/relationships/hyperlink" Target="https://community.secop.gov.co/Public/Tendering/OpportunityDetail/Index?noticeUID=CO1.NTC.5939906&amp;isFromPublicArea=True&amp;isModal=False" TargetMode="External"/><Relationship Id="rId69" Type="http://schemas.openxmlformats.org/officeDocument/2006/relationships/hyperlink" Target="https://community.secop.gov.co/Public/Tendering/OpportunityDetail/Index?noticeUID=CO1.NTC.5961674&amp;isFromPublicArea=True&amp;isModal=False" TargetMode="External"/><Relationship Id="rId77" Type="http://schemas.openxmlformats.org/officeDocument/2006/relationships/hyperlink" Target="https://community.secop.gov.co/Public/Tendering/OpportunityDetail/Index?noticeUID=CO1.NTC.5961133&amp;isFromPublicArea=True&amp;isModal=False" TargetMode="External"/><Relationship Id="rId100" Type="http://schemas.openxmlformats.org/officeDocument/2006/relationships/hyperlink" Target="https://community.secop.gov.co/Public/Tendering/OpportunityDetail/Index?noticeUID=CO1.NTC.6586363&amp;isFromPublicArea=True&amp;isModal=False" TargetMode="External"/><Relationship Id="rId105" Type="http://schemas.openxmlformats.org/officeDocument/2006/relationships/hyperlink" Target="https://community.secop.gov.co/Public/Tendering/OpportunityDetail/Index?noticeUID=CO1.NTC.6557461&amp;isFromPublicArea=True&amp;isModal=False" TargetMode="External"/><Relationship Id="rId113" Type="http://schemas.openxmlformats.org/officeDocument/2006/relationships/hyperlink" Target="https://community.secop.gov.co/Public/Tendering/OpportunityDetail/Index?noticeUID=CO1.NTC.6566874&amp;isFromPublicArea=True&amp;isModal=False" TargetMode="External"/><Relationship Id="rId118" Type="http://schemas.openxmlformats.org/officeDocument/2006/relationships/hyperlink" Target="https://community.secop.gov.co/Public/Tendering/OpportunityDetail/Index?noticeUID=CO1.NTC.6565859&amp;isFromPublicArea=True&amp;isModal=False" TargetMode="External"/><Relationship Id="rId126" Type="http://schemas.openxmlformats.org/officeDocument/2006/relationships/drawing" Target="../drawings/drawing14.xml"/><Relationship Id="rId8" Type="http://schemas.openxmlformats.org/officeDocument/2006/relationships/hyperlink" Target="https://community.secop.gov.co/Public/Tendering/OpportunityDetail/Index?noticeUID=CO1.NTC.5454557&amp;isFromPublicArea=True&amp;isModal=False" TargetMode="External"/><Relationship Id="rId51" Type="http://schemas.openxmlformats.org/officeDocument/2006/relationships/hyperlink" Target="https://community.secop.gov.co/Public/Tendering/OpportunityDetail/Index?noticeUID=CO1.NTC.5949688&amp;isFromPublicArea=True&amp;isModal=False" TargetMode="External"/><Relationship Id="rId72" Type="http://schemas.openxmlformats.org/officeDocument/2006/relationships/hyperlink" Target="https://community.secop.gov.co/Public/Tendering/OpportunityDetail/Index?noticeUID=CO1.NTC.6002450&amp;isFromPublicArea=True&amp;isModal=False" TargetMode="External"/><Relationship Id="rId80" Type="http://schemas.openxmlformats.org/officeDocument/2006/relationships/hyperlink" Target="https://community.secop.gov.co/Public/Tendering/OpportunityDetail/Index?noticeUID=CO1.NTC.6151415&amp;isFromPublicArea=True&amp;isModal=False" TargetMode="External"/><Relationship Id="rId85" Type="http://schemas.openxmlformats.org/officeDocument/2006/relationships/hyperlink" Target="https://community.secop.gov.co/Public/Tendering/OpportunityDetail/Index?noticeUID=CO1.NTC.6266096&amp;isFromPublicArea=True&amp;isModal=False" TargetMode="External"/><Relationship Id="rId93" Type="http://schemas.openxmlformats.org/officeDocument/2006/relationships/hyperlink" Target="https://community.secop.gov.co/Public/Tendering/OpportunityDetail/Index?noticeUID=CO1.NTC.6257669&amp;isFromPublicArea=True&amp;isModal=False" TargetMode="External"/><Relationship Id="rId98" Type="http://schemas.openxmlformats.org/officeDocument/2006/relationships/hyperlink" Target="https://community.secop.gov.co/Public/Tendering/OpportunityDetail/Index?noticeUID=CO1.NTC.6445867&amp;isFromPublicArea=True&amp;isModal=False" TargetMode="External"/><Relationship Id="rId121" Type="http://schemas.openxmlformats.org/officeDocument/2006/relationships/hyperlink" Target="https://community.secop.gov.co/Public/Tendering/OpportunityDetail/Index?noticeUID=CO1.NTC.6616053&amp;isFromPublicArea=True&amp;isModal=False" TargetMode="External"/><Relationship Id="rId3" Type="http://schemas.openxmlformats.org/officeDocument/2006/relationships/hyperlink" Target="https://community.secop.gov.co/Public/Tendering/OpportunityDetail/Index?noticeUID=CO1.NTC.5454167&amp;isFromPublicArea=True&amp;isModal=False" TargetMode="External"/><Relationship Id="rId12" Type="http://schemas.openxmlformats.org/officeDocument/2006/relationships/hyperlink" Target="https://community.secop.gov.co/Public/Tendering/OpportunityDetail/Index?noticeUID=CO1.NTC.5454543&amp;isFromPublicArea=True&amp;isModal=False" TargetMode="External"/><Relationship Id="rId17" Type="http://schemas.openxmlformats.org/officeDocument/2006/relationships/hyperlink" Target="https://community.secop.gov.co/Public/Tendering/OpportunityDetail/Index?noticeUID=CO1.NTC.5470830&amp;isFromPublicArea=True&amp;isModal=False" TargetMode="External"/><Relationship Id="rId25" Type="http://schemas.openxmlformats.org/officeDocument/2006/relationships/hyperlink" Target="https://community.secop.gov.co/Public/Tendering/OpportunityDetail/Index?noticeUID=CO1.NTC.5688160&amp;isFromPublicArea=True&amp;isModal=False" TargetMode="External"/><Relationship Id="rId33" Type="http://schemas.openxmlformats.org/officeDocument/2006/relationships/hyperlink" Target="https://community.secop.gov.co/Public/Tendering/OpportunityDetail/Index?noticeUID=CO1.NTC.5933035&amp;isFromPublicArea=True&amp;isModal=False" TargetMode="External"/><Relationship Id="rId38" Type="http://schemas.openxmlformats.org/officeDocument/2006/relationships/hyperlink" Target="https://community.secop.gov.co/Public/Tendering/OpportunityDetail/Index?noticeUID=CO1.NTC.5961154&amp;isFromPublicArea=True&amp;isModal=False" TargetMode="External"/><Relationship Id="rId46" Type="http://schemas.openxmlformats.org/officeDocument/2006/relationships/hyperlink" Target="https://community.secop.gov.co/Public/Tendering/OpportunityDetail/Index?noticeUID=CO1.NTC.6034120&amp;isFromPublicArea=True&amp;isModal=False" TargetMode="External"/><Relationship Id="rId59" Type="http://schemas.openxmlformats.org/officeDocument/2006/relationships/hyperlink" Target="https://community.secop.gov.co/Public/Tendering/OpportunityDetail/Index?noticeUID=CO1.NTC.5927316&amp;isFromPublicArea=True&amp;isModal=False" TargetMode="External"/><Relationship Id="rId67" Type="http://schemas.openxmlformats.org/officeDocument/2006/relationships/hyperlink" Target="https://community.secop.gov.co/Public/Tendering/OpportunityDetail/Index?noticeUID=CO1.NTC.5955142&amp;isFromPublicArea=True&amp;isModal=False" TargetMode="External"/><Relationship Id="rId103" Type="http://schemas.openxmlformats.org/officeDocument/2006/relationships/hyperlink" Target="https://community.secop.gov.co/Public/Tendering/OpportunityDetail/Index?noticeUID=CO1.NTC.6554737&amp;isFromPublicArea=True&amp;isModal=False" TargetMode="External"/><Relationship Id="rId108" Type="http://schemas.openxmlformats.org/officeDocument/2006/relationships/hyperlink" Target="https://community.secop.gov.co/Public/Tendering/OpportunityDetail/Index?noticeUID=CO1.NTC.6619954&amp;isFromPublicArea=True&amp;isModal=False" TargetMode="External"/><Relationship Id="rId116" Type="http://schemas.openxmlformats.org/officeDocument/2006/relationships/hyperlink" Target="https://community.secop.gov.co/Public/Tendering/OpportunityDetail/Index?noticeUID=CO1.NTC.6613025&amp;isFromPublicArea=True&amp;isModal=False" TargetMode="External"/><Relationship Id="rId124" Type="http://schemas.openxmlformats.org/officeDocument/2006/relationships/hyperlink" Target="https://community.secop.gov.co/Public/Tendering/OpportunityDetail/Index?noticeUID=CO1.NTC.6616483&amp;isFromPublicArea=True&amp;isModal=False" TargetMode="External"/><Relationship Id="rId20" Type="http://schemas.openxmlformats.org/officeDocument/2006/relationships/hyperlink" Target="https://community.secop.gov.co/Public/Tendering/OpportunityDetail/Index?noticeUID=CO1.NTC.5511909&amp;isFromPublicArea=True&amp;isModal=False" TargetMode="External"/><Relationship Id="rId41" Type="http://schemas.openxmlformats.org/officeDocument/2006/relationships/hyperlink" Target="https://community.secop.gov.co/Public/Tendering/OpportunityDetail/Index?noticeUID=CO1.NTC.6002600&amp;isFromPublicArea=True&amp;isModal=False" TargetMode="External"/><Relationship Id="rId54" Type="http://schemas.openxmlformats.org/officeDocument/2006/relationships/hyperlink" Target="https://community.secop.gov.co/Public/Tendering/OpportunityDetail/Index?noticeUID=CO1.NTC.5933314&amp;isFromPublicArea=True&amp;isModal=False" TargetMode="External"/><Relationship Id="rId62" Type="http://schemas.openxmlformats.org/officeDocument/2006/relationships/hyperlink" Target="https://community.secop.gov.co/Public/Tendering/OpportunityDetail/Index?noticeUID=CO1.NTC.5933330&amp;isFromPublicArea=True&amp;isModal=False" TargetMode="External"/><Relationship Id="rId70" Type="http://schemas.openxmlformats.org/officeDocument/2006/relationships/hyperlink" Target="https://community.secop.gov.co/Public/Tendering/OpportunityDetail/Index?noticeUID=CO1.NTC.5961839&amp;isFromPublicArea=True&amp;isModal=False" TargetMode="External"/><Relationship Id="rId75" Type="http://schemas.openxmlformats.org/officeDocument/2006/relationships/hyperlink" Target="https://community.secop.gov.co/Public/Tendering/OpportunityDetail/Index?noticeUID=CO1.NTC.5974619&amp;isFromPublicArea=True&amp;isModal=False" TargetMode="External"/><Relationship Id="rId83" Type="http://schemas.openxmlformats.org/officeDocument/2006/relationships/hyperlink" Target="https://community.secop.gov.co/Public/Tendering/OpportunityDetail/Index?noticeUID=CO1.NTC.6255200&amp;isFromPublicArea=True&amp;isModal=False" TargetMode="External"/><Relationship Id="rId88" Type="http://schemas.openxmlformats.org/officeDocument/2006/relationships/hyperlink" Target="https://community.secop.gov.co/Public/Tendering/OpportunityDetail/Index?noticeUID=CO1.NTC.6315894&amp;isFromPublicArea=True&amp;isModal=False" TargetMode="External"/><Relationship Id="rId91" Type="http://schemas.openxmlformats.org/officeDocument/2006/relationships/hyperlink" Target="https://community.secop.gov.co/Public/Tendering/OpportunityDetail/Index?noticeUID=CO1.NTC.6250446&amp;isFromPublicArea=True&amp;isModal=False" TargetMode="External"/><Relationship Id="rId96" Type="http://schemas.openxmlformats.org/officeDocument/2006/relationships/hyperlink" Target="https://community.secop.gov.co/Public/Tendering/OpportunityDetail/Index?noticeUID=CO1.NTC.6345645&amp;isFromPublicArea=True&amp;isModal=False" TargetMode="External"/><Relationship Id="rId111" Type="http://schemas.openxmlformats.org/officeDocument/2006/relationships/hyperlink" Target="https://community.secop.gov.co/Public/Tendering/OpportunityDetail/Index?noticeUID=CO1.NTC.6557527&amp;isFromPublicArea=True&amp;isModal=False" TargetMode="External"/><Relationship Id="rId1" Type="http://schemas.openxmlformats.org/officeDocument/2006/relationships/hyperlink" Target="https://community.secop.gov.co/Public/Tendering/OpportunityDetail/Index?noticeUID=CO1.NTC.5454122&amp;isFromPublicArea=True&amp;isModal=False" TargetMode="External"/><Relationship Id="rId6" Type="http://schemas.openxmlformats.org/officeDocument/2006/relationships/hyperlink" Target="https://community.secop.gov.co/Public/Tendering/OpportunityDetail/Index?noticeUID=CO1.NTC.5454334&amp;isFromPublicArea=True&amp;isModal=False" TargetMode="External"/><Relationship Id="rId15" Type="http://schemas.openxmlformats.org/officeDocument/2006/relationships/hyperlink" Target="https://community.secop.gov.co/Public/Tendering/OpportunityDetail/Index?noticeUID=CO1.NTC.5471271&amp;isFromPublicArea=True&amp;isModal=False" TargetMode="External"/><Relationship Id="rId23" Type="http://schemas.openxmlformats.org/officeDocument/2006/relationships/hyperlink" Target="https://community.secop.gov.co/Public/Tendering/OpportunityDetail/Index?noticeUID=CO1.NTC.5688156&amp;isFromPublicArea=True&amp;isModal=False" TargetMode="External"/><Relationship Id="rId28" Type="http://schemas.openxmlformats.org/officeDocument/2006/relationships/hyperlink" Target="https://community.secop.gov.co/Public/Tendering/OpportunityDetail/Index?noticeUID=CO1.NTC.5791740&amp;isFromPublicArea=True&amp;isModal=False" TargetMode="External"/><Relationship Id="rId36" Type="http://schemas.openxmlformats.org/officeDocument/2006/relationships/hyperlink" Target="https://community.secop.gov.co/Public/Tendering/OpportunityDetail/Index?noticeUID=CO1.NTC.5949005&amp;isFromPublicArea=True&amp;isModal=False" TargetMode="External"/><Relationship Id="rId49" Type="http://schemas.openxmlformats.org/officeDocument/2006/relationships/hyperlink" Target="https://community.secop.gov.co/Public/Tendering/OpportunityDetail/Index?noticeUID=CO1.NTC.6027488&amp;isFromPublicArea=True&amp;isModal=False" TargetMode="External"/><Relationship Id="rId57" Type="http://schemas.openxmlformats.org/officeDocument/2006/relationships/hyperlink" Target="https://community.secop.gov.co/Public/Tendering/OpportunityDetail/Index?noticeUID=CO1.NTC.6034090&amp;isFromPublicArea=True&amp;isModal=False" TargetMode="External"/><Relationship Id="rId106" Type="http://schemas.openxmlformats.org/officeDocument/2006/relationships/hyperlink" Target="https://community.secop.gov.co/Public/Tendering/OpportunityDetail/Index?noticeUID=CO1.NTC.6612012&amp;isFromPublicArea=True&amp;isModal=False" TargetMode="External"/><Relationship Id="rId114" Type="http://schemas.openxmlformats.org/officeDocument/2006/relationships/hyperlink" Target="https://community.secop.gov.co/Public/Tendering/OpportunityDetail/Index?noticeUID=CO1.NTC.6574757&amp;isFromPublicArea=True&amp;isModal=False" TargetMode="External"/><Relationship Id="rId119" Type="http://schemas.openxmlformats.org/officeDocument/2006/relationships/hyperlink" Target="https://community.secop.gov.co/Public/Tendering/OpportunityDetail/Index?noticeUID=CO1.NTC.6613080&amp;isFromPublicArea=True&amp;isModal=False" TargetMode="External"/><Relationship Id="rId10" Type="http://schemas.openxmlformats.org/officeDocument/2006/relationships/hyperlink" Target="https://community.secop.gov.co/Public/Tendering/OpportunityDetail/Index?noticeUID=CO1.NTC.5452903&amp;isFromPublicArea=True&amp;isModal=False" TargetMode="External"/><Relationship Id="rId31" Type="http://schemas.openxmlformats.org/officeDocument/2006/relationships/hyperlink" Target="https://community.secop.gov.co/Public/Tendering/OpportunityDetail/Index?noticeUID=CO1.NTC.5856160&amp;isFromPublicArea=True&amp;isModal=False" TargetMode="External"/><Relationship Id="rId44" Type="http://schemas.openxmlformats.org/officeDocument/2006/relationships/hyperlink" Target="https://community.secop.gov.co/Public/Tendering/OpportunityDetail/Index?noticeUID=CO1.NTC.6028602&amp;isFromPublicArea=True&amp;isModal=False" TargetMode="External"/><Relationship Id="rId52" Type="http://schemas.openxmlformats.org/officeDocument/2006/relationships/hyperlink" Target="https://community.secop.gov.co/Public/Tendering/OpportunityDetail/Index?noticeUID=CO1.NTC.5950335&amp;isFromPublicArea=True&amp;isModal=False" TargetMode="External"/><Relationship Id="rId60" Type="http://schemas.openxmlformats.org/officeDocument/2006/relationships/hyperlink" Target="https://community.secop.gov.co/Public/Tendering/OpportunityDetail/Index?noticeUID=CO1.NTC.5927389&amp;isFromPublicArea=True&amp;isModal=False" TargetMode="External"/><Relationship Id="rId65" Type="http://schemas.openxmlformats.org/officeDocument/2006/relationships/hyperlink" Target="https://community.secop.gov.co/Public/Tendering/OpportunityDetail/Index?noticeUID=CO1.NTC.5939564&amp;isFromPublicArea=True&amp;isModal=False" TargetMode="External"/><Relationship Id="rId73" Type="http://schemas.openxmlformats.org/officeDocument/2006/relationships/hyperlink" Target="https://community.secop.gov.co/Public/Tendering/OpportunityDetail/Index?noticeUID=CO1.NTC.6034277&amp;isFromPublicArea=True&amp;isModal=False" TargetMode="External"/><Relationship Id="rId78" Type="http://schemas.openxmlformats.org/officeDocument/2006/relationships/hyperlink" Target="https://community.secop.gov.co/Public/Tendering/OpportunityDetail/Index?noticeUID=CO1.NTC.6128272&amp;isFromPublicArea=True&amp;isModal=False" TargetMode="External"/><Relationship Id="rId81" Type="http://schemas.openxmlformats.org/officeDocument/2006/relationships/hyperlink" Target="https://community.secop.gov.co/Public/Tendering/OpportunityDetail/Index?noticeUID=CO1.NTC.6196180&amp;isFromPublicArea=True&amp;isModal=False" TargetMode="External"/><Relationship Id="rId86" Type="http://schemas.openxmlformats.org/officeDocument/2006/relationships/hyperlink" Target="https://community.secop.gov.co/Public/Tendering/OpportunityDetail/Index?noticeUID=CO1.NTC.6269275&amp;isFromPublicArea=True&amp;isModal=False" TargetMode="External"/><Relationship Id="rId94" Type="http://schemas.openxmlformats.org/officeDocument/2006/relationships/hyperlink" Target="https://community.secop.gov.co/Public/Tendering/OpportunityDetail/Index?noticeUID=CO1.NTC.6255194&amp;isFromPublicArea=True&amp;isModal=False" TargetMode="External"/><Relationship Id="rId99" Type="http://schemas.openxmlformats.org/officeDocument/2006/relationships/hyperlink" Target="https://community.secop.gov.co/Public/Tendering/OpportunityDetail/Index?noticeUID=CO1.NTC.6437343&amp;isFromPublicArea=True&amp;isModal=False" TargetMode="External"/><Relationship Id="rId101" Type="http://schemas.openxmlformats.org/officeDocument/2006/relationships/hyperlink" Target="https://community.secop.gov.co/Public/Tendering/OpportunityDetail/Index?noticeUID=CO1.NTC.6597032&amp;isFromPublicArea=True&amp;isModal=False" TargetMode="External"/><Relationship Id="rId122" Type="http://schemas.openxmlformats.org/officeDocument/2006/relationships/hyperlink" Target="https://community.secop.gov.co/Public/Tendering/OpportunityDetail/Index?noticeUID=CO1.NTC.6627254&amp;isFromPublicArea=True&amp;isModal=False" TargetMode="External"/><Relationship Id="rId4" Type="http://schemas.openxmlformats.org/officeDocument/2006/relationships/hyperlink" Target="https://community.secop.gov.co/Public/Tendering/OpportunityDetail/Index?noticeUID=CO1.NTC.5454395&amp;isFromPublicArea=True&amp;isModal=False" TargetMode="External"/><Relationship Id="rId9" Type="http://schemas.openxmlformats.org/officeDocument/2006/relationships/hyperlink" Target="https://community.secop.gov.co/Public/Tendering/OpportunityDetail/Index?noticeUID=CO1.NTC.5454123&amp;isFromPublicArea=True&amp;isModal=False" TargetMode="External"/><Relationship Id="rId13" Type="http://schemas.openxmlformats.org/officeDocument/2006/relationships/hyperlink" Target="https://community.secop.gov.co/Public/Tendering/OpportunityDetail/Index?noticeUID=CO1.NTC.5454531&amp;isFromPublicArea=True&amp;isModal=False" TargetMode="External"/><Relationship Id="rId18" Type="http://schemas.openxmlformats.org/officeDocument/2006/relationships/hyperlink" Target="https://community.secop.gov.co/Public/Tendering/OpportunityDetail/Index?noticeUID=CO1.NTC.5470867&amp;isFromPublicArea=True&amp;isModal=False" TargetMode="External"/><Relationship Id="rId39" Type="http://schemas.openxmlformats.org/officeDocument/2006/relationships/hyperlink" Target="https://community.secop.gov.co/Public/Tendering/OpportunityDetail/Index?noticeUID=CO1.NTC.5987503&amp;isFromPublicArea=True&amp;isModal=False" TargetMode="External"/><Relationship Id="rId109" Type="http://schemas.openxmlformats.org/officeDocument/2006/relationships/hyperlink" Target="https://community.secop.gov.co/Public/Tendering/OpportunityDetail/Index?noticeUID=CO1.NTC.6619875&amp;isFromPublicArea=True&amp;isModal=False" TargetMode="External"/><Relationship Id="rId34" Type="http://schemas.openxmlformats.org/officeDocument/2006/relationships/hyperlink" Target="https://community.secop.gov.co/Public/Tendering/OpportunityDetail/Index?noticeUID=CO1.NTC.5939814&amp;isFromPublicArea=True&amp;isModal=False" TargetMode="External"/><Relationship Id="rId50" Type="http://schemas.openxmlformats.org/officeDocument/2006/relationships/hyperlink" Target="https://community.secop.gov.co/Public/Tendering/OpportunityDetail/Index?noticeUID=CO1.NTC.5962129&amp;isFromPublicArea=True&amp;isModal=False" TargetMode="External"/><Relationship Id="rId55" Type="http://schemas.openxmlformats.org/officeDocument/2006/relationships/hyperlink" Target="https://community.secop.gov.co/Public/Tendering/OpportunityDetail/Index?noticeUID=CO1.NTC.5939716&amp;isFromPublicArea=True&amp;isModal=False" TargetMode="External"/><Relationship Id="rId76" Type="http://schemas.openxmlformats.org/officeDocument/2006/relationships/hyperlink" Target="https://community.secop.gov.co/Public/Tendering/OpportunityDetail/Index?noticeUID=CO1.NTC.6028648&amp;isFromPublicArea=True&amp;isModal=False" TargetMode="External"/><Relationship Id="rId97" Type="http://schemas.openxmlformats.org/officeDocument/2006/relationships/hyperlink" Target="https://community.secop.gov.co/Public/Tendering/OpportunityDetail/Index?noticeUID=CO1.NTC.6348999&amp;isFromPublicArea=True&amp;isModal=False" TargetMode="External"/><Relationship Id="rId104" Type="http://schemas.openxmlformats.org/officeDocument/2006/relationships/hyperlink" Target="https://community.secop.gov.co/Public/Tendering/OpportunityDetail/Index?noticeUID=CO1.NTC.6557611&amp;isFromPublicArea=True&amp;isModal=False" TargetMode="External"/><Relationship Id="rId120" Type="http://schemas.openxmlformats.org/officeDocument/2006/relationships/hyperlink" Target="https://community.secop.gov.co/Public/Tendering/OpportunityDetail/Index?noticeUID=CO1.NTC.6615883&amp;isFromPublicArea=True&amp;isModal=False" TargetMode="External"/><Relationship Id="rId125" Type="http://schemas.openxmlformats.org/officeDocument/2006/relationships/printerSettings" Target="../printerSettings/printerSettings14.bin"/><Relationship Id="rId7" Type="http://schemas.openxmlformats.org/officeDocument/2006/relationships/hyperlink" Target="https://community.secop.gov.co/Public/Tendering/OpportunityDetail/Index?noticeUID=CO1.NTC.5454547&amp;isFromPublicArea=True&amp;isModal=False" TargetMode="External"/><Relationship Id="rId71" Type="http://schemas.openxmlformats.org/officeDocument/2006/relationships/hyperlink" Target="https://community.secop.gov.co/Public/Tendering/OpportunityDetail/Index?noticeUID=CO1.NTC.5995354&amp;isFromPublicArea=True&amp;isModal=False." TargetMode="External"/><Relationship Id="rId92" Type="http://schemas.openxmlformats.org/officeDocument/2006/relationships/hyperlink" Target="https://community.secop.gov.co/Public/Tendering/OpportunityDetail/Index?noticeUID=CO1.NTC.6250080&amp;isFromPublicArea=True&amp;isModal=False" TargetMode="External"/><Relationship Id="rId2" Type="http://schemas.openxmlformats.org/officeDocument/2006/relationships/hyperlink" Target="https://community.secop.gov.co/Public/Tendering/OpportunityDetail/Index?noticeUID=CO1.NTC.5454147&amp;isFromPublicArea=True&amp;isModal=False" TargetMode="External"/><Relationship Id="rId29" Type="http://schemas.openxmlformats.org/officeDocument/2006/relationships/hyperlink" Target="https://community.secop.gov.co/Public/Tendering/OpportunityDetail/Index?noticeUID=CO1.NTC.5831706&amp;isFromPublicArea=True&amp;isModal=False" TargetMode="External"/><Relationship Id="rId24" Type="http://schemas.openxmlformats.org/officeDocument/2006/relationships/hyperlink" Target="https://community.secop.gov.co/Public/Tendering/OpportunityDetail/Index?noticeUID=CO1.NTC.5688030&amp;isFromPublicArea=True&amp;isModal=False" TargetMode="External"/><Relationship Id="rId40" Type="http://schemas.openxmlformats.org/officeDocument/2006/relationships/hyperlink" Target="https://community.secop.gov.co/Public/Tendering/OpportunityDetail/Index?noticeUID=CO1.NTC.6003040&amp;isFromPublicArea=True&amp;isModal=False" TargetMode="External"/><Relationship Id="rId45" Type="http://schemas.openxmlformats.org/officeDocument/2006/relationships/hyperlink" Target="https://community.secop.gov.co/Public/Tendering/OpportunityDetail/Index?noticeUID=CO1.NTC.6046886&amp;isFromPublicArea=True&amp;isModal=False" TargetMode="External"/><Relationship Id="rId66" Type="http://schemas.openxmlformats.org/officeDocument/2006/relationships/hyperlink" Target="https://community.secop.gov.co/Public/Tendering/OpportunityDetail/Index?noticeUID=CO1.NTC.5939843&amp;isFromPublicArea=True&amp;isModal=False" TargetMode="External"/><Relationship Id="rId87" Type="http://schemas.openxmlformats.org/officeDocument/2006/relationships/hyperlink" Target="https://community.secop.gov.co/Public/Tendering/OpportunityDetail/Index?noticeUID=CO1.NTC.6316335&amp;isFromPublicArea=True&amp;isModal=False" TargetMode="External"/><Relationship Id="rId110" Type="http://schemas.openxmlformats.org/officeDocument/2006/relationships/hyperlink" Target="https://community.secop.gov.co/Public/Tendering/OpportunityDetail/Index?noticeUID=CO1.NTC.6554748&amp;isFromPublicArea=True&amp;isModal=False" TargetMode="External"/><Relationship Id="rId115" Type="http://schemas.openxmlformats.org/officeDocument/2006/relationships/hyperlink" Target="https://community.secop.gov.co/Public/Tendering/OpportunityDetail/Index?noticeUID=CO1.NTC.6565937&amp;isFromPublicArea=True&amp;isModal=False"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community.secop.gov.co/Public/Tendering/ContractNoticePhases/View?PPI=CO1.PPI.32852736&amp;isFromPublicArea=True&amp;isModal=False" TargetMode="External"/><Relationship Id="rId2" Type="http://schemas.openxmlformats.org/officeDocument/2006/relationships/hyperlink" Target="https://community.secop.gov.co/Public/Tendering/ContractNoticePhases/View?PPI=CO1.PPI.33310042&amp;isFromPublicArea=True&amp;isModal=False" TargetMode="External"/><Relationship Id="rId1" Type="http://schemas.openxmlformats.org/officeDocument/2006/relationships/hyperlink" Target="https://community.secop.gov.co/Public/Tendering/ContractNoticePhases/View?PPI=CO1.PPI.31397429&amp;isFromPublicArea=True&amp;isModal=False" TargetMode="External"/><Relationship Id="rId6" Type="http://schemas.openxmlformats.org/officeDocument/2006/relationships/drawing" Target="../drawings/drawing3.xml"/><Relationship Id="rId5" Type="http://schemas.openxmlformats.org/officeDocument/2006/relationships/printerSettings" Target="../printerSettings/printerSettings3.bin"/><Relationship Id="rId4" Type="http://schemas.openxmlformats.org/officeDocument/2006/relationships/hyperlink" Target="https://community.secop.gov.co/Public/Tendering/ContractNoticePhases/View?PPI=CO1.PPI.33771661&amp;isFromPublicArea=True&amp;isModal=False"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community.secop.gov.co/Public/Tendering/OpportunityDetail/Index?noticeUID=CO1.NTC.6028912&amp;isFromPublicArea=True&amp;isModal=False" TargetMode="External"/><Relationship Id="rId2" Type="http://schemas.openxmlformats.org/officeDocument/2006/relationships/hyperlink" Target="https://community.secop.gov.co/Public/Tendering/OpportunityDetail/Index?noticeUID=CO1.NTC.5653346&amp;isFromPublicArea=True&amp;isModal=False" TargetMode="External"/><Relationship Id="rId1" Type="http://schemas.openxmlformats.org/officeDocument/2006/relationships/hyperlink" Target="https://community.secop.gov.co/Public/Tendering/OpportunityDetail/Index?noticeUID=CO1.NTC.5653384&amp;isFromPublicArea=True&amp;isModal=False"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community.secop.gov.co/Public/Tendering/OpportunityDetail/Index?noticeUID=CO1.NTC.5537897&amp;isFromPublicArea=True&amp;isModal=False" TargetMode="External"/><Relationship Id="rId13" Type="http://schemas.openxmlformats.org/officeDocument/2006/relationships/hyperlink" Target="https://community.secop.gov.co/Public/Tendering/OpportunityDetail/Index?noticeUID=CO1.NTC.5548073&amp;isFromPublicArea=True&amp;isModal=False" TargetMode="External"/><Relationship Id="rId18" Type="http://schemas.openxmlformats.org/officeDocument/2006/relationships/hyperlink" Target="https://community.secop.gov.co/Public/Tendering/OpportunityDetail/Index?noticeUID=CO1.NTC.5832332&amp;isFromPublicArea=True&amp;isModal=False" TargetMode="External"/><Relationship Id="rId26" Type="http://schemas.openxmlformats.org/officeDocument/2006/relationships/hyperlink" Target="https://community.secop.gov.co/Public/Tendering/OpportunityDetail/Index?noticeUID=CO1.NTC.6430199&amp;isFromPublicArea=True&amp;isModal=False" TargetMode="External"/><Relationship Id="rId3" Type="http://schemas.openxmlformats.org/officeDocument/2006/relationships/hyperlink" Target="https://community.secop.gov.co/Public/Tendering/OpportunityDetail/Index?noticeUID=CO1.NTC.5512389&amp;isFromPublicArea=True&amp;isModal=False" TargetMode="External"/><Relationship Id="rId21" Type="http://schemas.openxmlformats.org/officeDocument/2006/relationships/hyperlink" Target="https://community.secop.gov.co/Public/Tendering/OpportunityDetail/Index?noticeUID=CO1.NTC.6326202&amp;isFromPublicArea=True&amp;isModal=False" TargetMode="External"/><Relationship Id="rId34" Type="http://schemas.openxmlformats.org/officeDocument/2006/relationships/hyperlink" Target="https://community.secop.gov.co/Public/Tendering/OpportunityDetail/Index?noticeUID=CO1.NTC.6573678&amp;isFromPublicArea=True&amp;isModal=False" TargetMode="External"/><Relationship Id="rId7" Type="http://schemas.openxmlformats.org/officeDocument/2006/relationships/hyperlink" Target="https://community.secop.gov.co/Public/Tendering/OpportunityDetail/Index?noticeUID=CO1.NTC.5532755&amp;isFromPublicArea=True&amp;isModal=False" TargetMode="External"/><Relationship Id="rId12" Type="http://schemas.openxmlformats.org/officeDocument/2006/relationships/hyperlink" Target="https://community.secop.gov.co/Public/Tendering/OpportunityDetail/Index?noticeUID=CO1.NTC.5541220&amp;isFromPublicArea=True&amp;isModal=False" TargetMode="External"/><Relationship Id="rId17" Type="http://schemas.openxmlformats.org/officeDocument/2006/relationships/hyperlink" Target="https://community.secop.gov.co/Public/Tendering/OpportunityDetail/Index?noticeUID=CO1.NTC.5718067&amp;isFromPublicArea=True&amp;isModal=False" TargetMode="External"/><Relationship Id="rId25" Type="http://schemas.openxmlformats.org/officeDocument/2006/relationships/hyperlink" Target="https://community.secop.gov.co/Public/Tendering/OpportunityDetail/Index?noticeUID=CO1.NTC.6430270&amp;isFromPublicArea=True&amp;isModal=False" TargetMode="External"/><Relationship Id="rId33" Type="http://schemas.openxmlformats.org/officeDocument/2006/relationships/hyperlink" Target="https://community.secop.gov.co/Public/Tendering/OpportunityDetail/Index?noticeUID=CO1.NTC.6500820&amp;isFromPublicArea=True&amp;isModal=False" TargetMode="External"/><Relationship Id="rId2" Type="http://schemas.openxmlformats.org/officeDocument/2006/relationships/hyperlink" Target="https://community.secop.gov.co/Public/Tendering/OpportunityDetail/Index?noticeUID=CO1.NTC.5512181&amp;isFromPublicArea=True&amp;isModal=False" TargetMode="External"/><Relationship Id="rId16" Type="http://schemas.openxmlformats.org/officeDocument/2006/relationships/hyperlink" Target="https://community.secop.gov.co/Public/Tendering/OpportunityDetail/Index?noticeUID=CO1.NTC.5647179&amp;isFromPublicArea=True&amp;isModal=False" TargetMode="External"/><Relationship Id="rId20" Type="http://schemas.openxmlformats.org/officeDocument/2006/relationships/hyperlink" Target="https://community.secop.gov.co/Public/Tendering/OpportunityDetail/Index?noticeUID=CO1.NTC.5876440&amp;isFromPublicArea=True&amp;isModal=False" TargetMode="External"/><Relationship Id="rId29" Type="http://schemas.openxmlformats.org/officeDocument/2006/relationships/hyperlink" Target="https://community.secop.gov.co/Public/Tendering/OpportunityDetail/Index?noticeUID=CO1.NTC.6434915&amp;isFromPublicArea=True&amp;isModal=False" TargetMode="External"/><Relationship Id="rId1" Type="http://schemas.openxmlformats.org/officeDocument/2006/relationships/hyperlink" Target="https://community.secop.gov.co/Public/Tendering/OpportunityDetail/Index?noticeUID=CO1.NTC.5508608&amp;isFromPublicArea=True&amp;isModal=False" TargetMode="External"/><Relationship Id="rId6" Type="http://schemas.openxmlformats.org/officeDocument/2006/relationships/hyperlink" Target="https://community.secop.gov.co/Public/Tendering/OpportunityDetail/Index?noticeUID=CO1.NTC.5532434&amp;isFromPublicArea=True&amp;isModal=False" TargetMode="External"/><Relationship Id="rId11" Type="http://schemas.openxmlformats.org/officeDocument/2006/relationships/hyperlink" Target="https://community.secop.gov.co/Public/Tendering/OpportunityDetail/Index?noticeUID=CO1.NTC.5541216&amp;isFromPublicArea=True&amp;isModal=False" TargetMode="External"/><Relationship Id="rId24" Type="http://schemas.openxmlformats.org/officeDocument/2006/relationships/hyperlink" Target="https://community.secop.gov.co/Public/Tendering/OpportunityDetail/Index?noticeUID=CO1.NTC.6379877&amp;isFromPublicArea=True&amp;isModal=False" TargetMode="External"/><Relationship Id="rId32" Type="http://schemas.openxmlformats.org/officeDocument/2006/relationships/hyperlink" Target="https://community.secop.gov.co/Public/Tendering/OpportunityDetail/Index?noticeUID=CO1.NTC.6434935&amp;isFromPublicArea=True&amp;isModal=False" TargetMode="External"/><Relationship Id="rId37" Type="http://schemas.openxmlformats.org/officeDocument/2006/relationships/drawing" Target="../drawings/drawing5.xml"/><Relationship Id="rId5" Type="http://schemas.openxmlformats.org/officeDocument/2006/relationships/hyperlink" Target="https://community.secop.gov.co/Public/Tendering/OpportunityDetail/Index?noticeUID=CO1.NTC.5532419&amp;isFromPublicArea=True&amp;isModal=False" TargetMode="External"/><Relationship Id="rId15" Type="http://schemas.openxmlformats.org/officeDocument/2006/relationships/hyperlink" Target="https://community.secop.gov.co/Public/Tendering/ContractNoticePhases/View?PPI=CO1.PPI.29568238&amp;isFromPublicArea=True&amp;isModal=False" TargetMode="External"/><Relationship Id="rId23" Type="http://schemas.openxmlformats.org/officeDocument/2006/relationships/hyperlink" Target="https://community.secop.gov.co/Public/Tendering/OpportunityDetail/Index?noticeUID=CO1.NTC.6379912&amp;isFromPublicArea=True&amp;isModal=False" TargetMode="External"/><Relationship Id="rId28" Type="http://schemas.openxmlformats.org/officeDocument/2006/relationships/hyperlink" Target="https://community.secop.gov.co/Public/Tendering/OpportunityDetail/Index?noticeUID=CO1.NTC.6430754&amp;isFromPublicArea=True&amp;isModal=False" TargetMode="External"/><Relationship Id="rId36" Type="http://schemas.openxmlformats.org/officeDocument/2006/relationships/printerSettings" Target="../printerSettings/printerSettings5.bin"/><Relationship Id="rId10" Type="http://schemas.openxmlformats.org/officeDocument/2006/relationships/hyperlink" Target="https://community.secop.gov.co/Public/Tendering/OpportunityDetail/Index?noticeUID=CO1.NTC.5541075&amp;isFromPublicArea=True&amp;isModal=False" TargetMode="External"/><Relationship Id="rId19" Type="http://schemas.openxmlformats.org/officeDocument/2006/relationships/hyperlink" Target="https://community.secop.gov.co/Public/Tendering/OpportunityDetail/Index?noticeUID=CO1.NTC.5911309&amp;isFromPublicArea=True&amp;isModal=False" TargetMode="External"/><Relationship Id="rId31" Type="http://schemas.openxmlformats.org/officeDocument/2006/relationships/hyperlink" Target="https://community.secop.gov.co/Public/Tendering/OpportunityDetail/Index?noticeUID=CO1.NTC.6434866&amp;isFromPublicArea=True&amp;isModal=False" TargetMode="External"/><Relationship Id="rId4" Type="http://schemas.openxmlformats.org/officeDocument/2006/relationships/hyperlink" Target="https://community.secop.gov.co/Public/Tendering/ContractNoticePhases/View?PPI=CO1.PPI.29439153&amp;isFromPublicArea=True&amp;isModal=False" TargetMode="External"/><Relationship Id="rId9" Type="http://schemas.openxmlformats.org/officeDocument/2006/relationships/hyperlink" Target="https://community.secop.gov.co/Public/Tendering/OpportunityDetail/Index?noticeUID=CO1.NTC.5537589&amp;isFromPublicArea=True&amp;isModal=False" TargetMode="External"/><Relationship Id="rId14" Type="http://schemas.openxmlformats.org/officeDocument/2006/relationships/hyperlink" Target="https://community.secop.gov.co/Public/Tendering/OpportunityDetail/Index?noticeUID=CO1.NTC.5542229&amp;isFromPublicArea=True&amp;isModal=False" TargetMode="External"/><Relationship Id="rId22" Type="http://schemas.openxmlformats.org/officeDocument/2006/relationships/hyperlink" Target="https://community.secop.gov.co/Public/Tendering/OpportunityDetail/Index?noticeUID=CO1.NTC.6357353&amp;isFromPublicArea=True&amp;isModal=False" TargetMode="External"/><Relationship Id="rId27" Type="http://schemas.openxmlformats.org/officeDocument/2006/relationships/hyperlink" Target="https://community.secop.gov.co/Public/Tendering/OpportunityDetail/Index?noticeUID=CO1.NTC.6430476&amp;isFromPublicArea=True&amp;isModal=False" TargetMode="External"/><Relationship Id="rId30" Type="http://schemas.openxmlformats.org/officeDocument/2006/relationships/hyperlink" Target="https://community.secop.gov.co/Public/Tendering/OpportunityDetail/Index?noticeUID=CO1.NTC.6434843&amp;isFromPublicArea=True&amp;isModal=False" TargetMode="External"/><Relationship Id="rId35" Type="http://schemas.openxmlformats.org/officeDocument/2006/relationships/hyperlink" Target="https://community.secop.gov.co/Public/Tendering/OpportunityDetail/Index?noticeUID=CO1.NTC.6606932&amp;isFromPublicArea=True&amp;isModal=False"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community.secop.gov.co/Public/Tendering/ContractNoticePhases/View?PPI=CO1.PPI.33576020&amp;isFromPublicArea=True&amp;isModal=False" TargetMode="External"/><Relationship Id="rId3" Type="http://schemas.openxmlformats.org/officeDocument/2006/relationships/hyperlink" Target="https://community.secop.gov.co/Public/Tendering/OpportunityDetail/Index?noticeUID=CO1.NTC.5696639" TargetMode="External"/><Relationship Id="rId7" Type="http://schemas.openxmlformats.org/officeDocument/2006/relationships/hyperlink" Target="https://community.secop.gov.co/Public/Tendering/ContractNoticePhases/View?PPI=CO1.PPI.33586135&amp;isFromPublicArea=True&amp;isModal=False" TargetMode="External"/><Relationship Id="rId12" Type="http://schemas.openxmlformats.org/officeDocument/2006/relationships/drawing" Target="../drawings/drawing6.xml"/><Relationship Id="rId2" Type="http://schemas.openxmlformats.org/officeDocument/2006/relationships/hyperlink" Target="https://community.secop.gov.co/Public/Tendering/OpportunityDetail/Index?noticeUID=CO1.NTC.5504773&amp;isFromPublicArea=True&amp;isModal=False" TargetMode="External"/><Relationship Id="rId1" Type="http://schemas.openxmlformats.org/officeDocument/2006/relationships/hyperlink" Target="https://community.secop.gov.co/Public/Tendering/OpportunityDetail/Index?noticeUID=CO1.NTC.5504771&amp;isFromPublicArea=True&amp;isModal=False" TargetMode="External"/><Relationship Id="rId6" Type="http://schemas.openxmlformats.org/officeDocument/2006/relationships/hyperlink" Target="https://community.secop.gov.co/Public/Tendering/ContractNoticePhases/View?PPI=CO1.PPI.33587893&amp;isFromPublicArea=True&amp;isModal=False" TargetMode="External"/><Relationship Id="rId11" Type="http://schemas.openxmlformats.org/officeDocument/2006/relationships/printerSettings" Target="../printerSettings/printerSettings6.bin"/><Relationship Id="rId5" Type="http://schemas.openxmlformats.org/officeDocument/2006/relationships/hyperlink" Target="https://community.secop.gov.co/Public/Tendering/ContractNoticePhases/View?PPI=CO1.PPI.33981629&amp;isFromPublicArea=True&amp;isModal=False" TargetMode="External"/><Relationship Id="rId10" Type="http://schemas.openxmlformats.org/officeDocument/2006/relationships/hyperlink" Target="https://community.secop.gov.co/Public/Tendering/ContractNoticePhases/View?PPI=CO1.PPI.33485373&amp;isFromPublicArea=True&amp;isModal=False" TargetMode="External"/><Relationship Id="rId4" Type="http://schemas.openxmlformats.org/officeDocument/2006/relationships/hyperlink" Target="https://community.secop.gov.co/Public/Tendering/OpportunityDetail/Index?noticeUID=CO1.NTC.5880850" TargetMode="External"/><Relationship Id="rId9" Type="http://schemas.openxmlformats.org/officeDocument/2006/relationships/hyperlink" Target="https://community.secop.gov.co/Public/Tendering/ContractNoticePhases/View?PPI=CO1.PPI.33575732&amp;isFromPublicArea=True&amp;isModal=False"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community.secop.gov.co/Public/Tendering/OpportunityDetail/Index?noticeUID=CO1.NTC.5663647&amp;isFromPublicArea=True&amp;isModal=False" TargetMode="External"/><Relationship Id="rId13" Type="http://schemas.openxmlformats.org/officeDocument/2006/relationships/hyperlink" Target="https://community.secop.gov.co/Public/Tendering/OpportunityDetail/Index?noticeUID=CO1.NTC.6503345&amp;isFromPublicArea=True&amp;isModal=False" TargetMode="External"/><Relationship Id="rId18" Type="http://schemas.openxmlformats.org/officeDocument/2006/relationships/hyperlink" Target="https://community.secop.gov.co/Public/Tendering/OpportunityDetail/Index?noticeUID=CO1.NTC.6511908&amp;isFromPublicArea=True&amp;isModal=False" TargetMode="External"/><Relationship Id="rId26" Type="http://schemas.openxmlformats.org/officeDocument/2006/relationships/hyperlink" Target="https://community.secop.gov.co/Public/Tendering/OpportunityDetail/Index?noticeUID=CO1.NTC.6580849&amp;isFromPublicArea=True&amp;isModal=False" TargetMode="External"/><Relationship Id="rId3" Type="http://schemas.openxmlformats.org/officeDocument/2006/relationships/hyperlink" Target="https://community.secop.gov.co/Public/Tendering/OpportunityDetail/Index?noticeUID=CO1.NTC.5575572&amp;isFromPublicArea=True&amp;isModal=False" TargetMode="External"/><Relationship Id="rId21" Type="http://schemas.openxmlformats.org/officeDocument/2006/relationships/hyperlink" Target="https://community.secop.gov.co/Public/Tendering/OpportunityDetail/Index?noticeUID=CO1.NTC.6523485&amp;isFromPublicArea=True&amp;isModal=False" TargetMode="External"/><Relationship Id="rId7" Type="http://schemas.openxmlformats.org/officeDocument/2006/relationships/hyperlink" Target="https://community.secop.gov.co/Public/Tendering/OpportunityDetail/Index?noticeUID=CO1.NTC.5689264&amp;isFromPublicArea=True&amp;isModal=False" TargetMode="External"/><Relationship Id="rId12" Type="http://schemas.openxmlformats.org/officeDocument/2006/relationships/hyperlink" Target="https://community.secop.gov.co/Public/Tendering/OpportunityDetail/Index?noticeUID=CO1.NTC.6503205&amp;isFromPublicArea=True&amp;isModal=False" TargetMode="External"/><Relationship Id="rId17" Type="http://schemas.openxmlformats.org/officeDocument/2006/relationships/hyperlink" Target="https://community.secop.gov.co/Public/Tendering/OpportunityDetail/Index?noticeUID=CO1.NTC.6511401&amp;isFromPublicArea=True&amp;isModal=False" TargetMode="External"/><Relationship Id="rId25" Type="http://schemas.openxmlformats.org/officeDocument/2006/relationships/hyperlink" Target="https://community.secop.gov.co/Public/Tendering/OpportunityDetail/Index?noticeUID=CO1.NTC.6580398&amp;isFromPublicArea=True&amp;isModal=False" TargetMode="External"/><Relationship Id="rId2" Type="http://schemas.openxmlformats.org/officeDocument/2006/relationships/hyperlink" Target="https://community.secop.gov.co/Public/Tendering/OpportunityDetail/Index?noticeUID=CO1.NTC.5565410&amp;isFromPublicArea=True&amp;isModal=False" TargetMode="External"/><Relationship Id="rId16" Type="http://schemas.openxmlformats.org/officeDocument/2006/relationships/hyperlink" Target="https://community.secop.gov.co/Public/Tendering/OpportunityDetail/Index?noticeUID=CO1.NTC.6505153&amp;isFromPublicArea=True&amp;isModal=False" TargetMode="External"/><Relationship Id="rId20" Type="http://schemas.openxmlformats.org/officeDocument/2006/relationships/hyperlink" Target="https://community.secop.gov.co/Public/Tendering/OpportunityDetail/Index?noticeUID=CO1.NTC.6523176&amp;isFromPublicArea=True&amp;isModal=False" TargetMode="External"/><Relationship Id="rId1" Type="http://schemas.openxmlformats.org/officeDocument/2006/relationships/hyperlink" Target="https://community.secop.gov.co/Public/Tendering/OpportunityDetail/Index?noticeUID=CO1.NTC.5555148&amp;isFromPublicArea=True&amp;isModal=False" TargetMode="External"/><Relationship Id="rId6" Type="http://schemas.openxmlformats.org/officeDocument/2006/relationships/hyperlink" Target="https://community.secop.gov.co/Public/Tendering/OpportunityDetail/Index?noticeUID=CO1.NTC.5576743&amp;isFromPublicArea=True&amp;isModal=False" TargetMode="External"/><Relationship Id="rId11" Type="http://schemas.openxmlformats.org/officeDocument/2006/relationships/hyperlink" Target="https://community.secop.gov.co/Public/Tendering/OpportunityDetail/Index?noticeUID=CO1.NTC.6504421&amp;isFromPublicArea=True&amp;isModal=False" TargetMode="External"/><Relationship Id="rId24" Type="http://schemas.openxmlformats.org/officeDocument/2006/relationships/hyperlink" Target="https://community.secop.gov.co/Public/Tendering/ContractNoticePhases/View?PPI=CO1.PPI.33703905&amp;isFromPublicArea=True&amp;isModal=False" TargetMode="External"/><Relationship Id="rId5" Type="http://schemas.openxmlformats.org/officeDocument/2006/relationships/hyperlink" Target="https://community.secop.gov.co/Public/Tendering/OpportunityDetail/Index?noticeUID=CO1.NTC.5602045&amp;isFromPublicArea=True&amp;isModal=False" TargetMode="External"/><Relationship Id="rId15" Type="http://schemas.openxmlformats.org/officeDocument/2006/relationships/hyperlink" Target="https://community.secop.gov.co/Public/Tendering/OpportunityDetail/Index?noticeUID=CO1.NTC.6503599&amp;isFromPublicArea=True&amp;isModal=False" TargetMode="External"/><Relationship Id="rId23" Type="http://schemas.openxmlformats.org/officeDocument/2006/relationships/hyperlink" Target="https://community.secop.gov.co/Public/Tendering/OpportunityDetail/Index?noticeUID=CO1.NTC.6555278&amp;isFromPublicArea=True&amp;isModal=False" TargetMode="External"/><Relationship Id="rId28" Type="http://schemas.openxmlformats.org/officeDocument/2006/relationships/drawing" Target="../drawings/drawing7.xml"/><Relationship Id="rId10" Type="http://schemas.openxmlformats.org/officeDocument/2006/relationships/hyperlink" Target="https://community.secop.gov.co/Public/Tendering/OpportunityDetail/Index?noticeUID=CO1.NTC.6455255&amp;isFromPublicArea=True&amp;isModal=False" TargetMode="External"/><Relationship Id="rId19" Type="http://schemas.openxmlformats.org/officeDocument/2006/relationships/hyperlink" Target="https://community.secop.gov.co/Public/Tendering/OpportunityDetail/Index?noticeUID=CO1.NTC.6511878&amp;isFromPublicArea=True&amp;isModal=False" TargetMode="External"/><Relationship Id="rId4" Type="http://schemas.openxmlformats.org/officeDocument/2006/relationships/hyperlink" Target="https://community.secop.gov.co/Public/Tendering/OpportunityDetail/Index?noticeUID=CO1.NTC.5576138&amp;isFromPublicArea=True&amp;isModal=False" TargetMode="External"/><Relationship Id="rId9" Type="http://schemas.openxmlformats.org/officeDocument/2006/relationships/hyperlink" Target="https://community.secop.gov.co/Public/Tendering/OpportunityDetail/Index?noticeUID=CO1.NTC.6421309&amp;isFromPublicArea=True&amp;isModal=False" TargetMode="External"/><Relationship Id="rId14" Type="http://schemas.openxmlformats.org/officeDocument/2006/relationships/hyperlink" Target="https://community.secop.gov.co/Public/Tendering/OpportunityDetail/Index?noticeUID=CO1.NTC.6503554&amp;isFromPublicArea=True&amp;isModal=False" TargetMode="External"/><Relationship Id="rId22" Type="http://schemas.openxmlformats.org/officeDocument/2006/relationships/hyperlink" Target="https://community.secop.gov.co/Public/Tendering/OpportunityDetail/Index?noticeUID=CO1.NTC.6539794&amp;isFromPublicArea=True&amp;isModal=False" TargetMode="External"/><Relationship Id="rId27"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hyperlink" Target="https://community.secop.gov.co/Public/Tendering/OpportunityDetail/Index?noticeUID=CO1.NTC.6390969&amp;isFromPublicArea=True&amp;isModal=False" TargetMode="External"/><Relationship Id="rId13" Type="http://schemas.openxmlformats.org/officeDocument/2006/relationships/hyperlink" Target="https://community.secop.gov.co/Public/Tendering/OpportunityDetail/Index?noticeUID=CO1.NTC.6476660&amp;isFromPublicArea=True&amp;isModal=False" TargetMode="External"/><Relationship Id="rId3" Type="http://schemas.openxmlformats.org/officeDocument/2006/relationships/hyperlink" Target="https://community.secop.gov.co/Public/Tendering/OpportunityDetail/Index?noticeUID=CO1.NTC.5576923&amp;isFromPublicArea=True&amp;isModal=False" TargetMode="External"/><Relationship Id="rId7" Type="http://schemas.openxmlformats.org/officeDocument/2006/relationships/hyperlink" Target="https://community.secop.gov.co/Public/Tendering/OpportunityDetail/Index?noticeUID=CO1.NTC.6390915&amp;isFromPublicArea=True&amp;isModal=False" TargetMode="External"/><Relationship Id="rId12" Type="http://schemas.openxmlformats.org/officeDocument/2006/relationships/hyperlink" Target="https://community.secop.gov.co/Public/Tendering/OpportunityDetail/Index?noticeUID=CO1.NTC.6476373&amp;isFromPublicArea=True&amp;isModal=False" TargetMode="External"/><Relationship Id="rId17" Type="http://schemas.openxmlformats.org/officeDocument/2006/relationships/drawing" Target="../drawings/drawing8.xml"/><Relationship Id="rId2" Type="http://schemas.openxmlformats.org/officeDocument/2006/relationships/hyperlink" Target="https://community.secop.gov.co/Public/Tendering/OpportunityDetail/Index?noticeUID=CO1.NTC.5534183&amp;isFromPublicArea=True&amp;isModal=False" TargetMode="External"/><Relationship Id="rId16" Type="http://schemas.openxmlformats.org/officeDocument/2006/relationships/printerSettings" Target="../printerSettings/printerSettings8.bin"/><Relationship Id="rId1" Type="http://schemas.openxmlformats.org/officeDocument/2006/relationships/hyperlink" Target="https://community.secop.gov.co/Public/Tendering/OpportunityDetail/Index?noticeUID=CO1.NTC.5534349&amp;isFromPublicArea=True&amp;isModal=False" TargetMode="External"/><Relationship Id="rId6" Type="http://schemas.openxmlformats.org/officeDocument/2006/relationships/hyperlink" Target="https://community.secop.gov.co/Public/Tendering/OpportunityDetail/Index?noticeUID=CO1.NTC.5675218&amp;isFromPublicArea=True&amp;isModal=False" TargetMode="External"/><Relationship Id="rId11" Type="http://schemas.openxmlformats.org/officeDocument/2006/relationships/hyperlink" Target="https://community.secop.gov.co/Public/Tendering/OpportunityDetail/Index?noticeUID=CO1.NTC.6476528&amp;isFromPublicArea=True&amp;isModal=False" TargetMode="External"/><Relationship Id="rId5" Type="http://schemas.openxmlformats.org/officeDocument/2006/relationships/hyperlink" Target="https://community.secop.gov.co/Public/Tendering/OpportunityDetail/Index?noticeUID=CO1.NTC.5576570&amp;isFromPublicArea=True&amp;isModal=False" TargetMode="External"/><Relationship Id="rId15" Type="http://schemas.openxmlformats.org/officeDocument/2006/relationships/hyperlink" Target="https://community.secop.gov.co/Public/Tendering/OpportunityDetail/Index?noticeUID=CO1.NTC.6559655&amp;isFromPublicArea=True&amp;isModal=False" TargetMode="External"/><Relationship Id="rId10" Type="http://schemas.openxmlformats.org/officeDocument/2006/relationships/hyperlink" Target="https://community.secop.gov.co/Public/Tendering/OpportunityDetail/Index?noticeUID=CO1.NTC.6475947&amp;isFromPublicArea=True&amp;isModal=False" TargetMode="External"/><Relationship Id="rId4" Type="http://schemas.openxmlformats.org/officeDocument/2006/relationships/hyperlink" Target="https://community.secop.gov.co/Public/Tendering/OpportunityDetail/Index?noticeUID=CO1.NTC.5576296&amp;isFromPublicArea=True&amp;isModal=False" TargetMode="External"/><Relationship Id="rId9" Type="http://schemas.openxmlformats.org/officeDocument/2006/relationships/hyperlink" Target="https://community.secop.gov.co/Public/Tendering/OpportunityDetail/Index?noticeUID=CO1.NTC.6403570&amp;isFromPublicArea=True&amp;isModal=False" TargetMode="External"/><Relationship Id="rId14" Type="http://schemas.openxmlformats.org/officeDocument/2006/relationships/hyperlink" Target="https://community.secop.gov.co/Public/Tendering/OpportunityDetail/Index?noticeUID=CO1.NTC.6502686&amp;isFromPublicArea=True&amp;isModal=False"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community.secop.gov.co/Public/Tendering/ContractNoticePhases/View?PPI=CO1.PPI.33464493&amp;isFromPublicArea=True&amp;isModal=False" TargetMode="External"/><Relationship Id="rId13" Type="http://schemas.openxmlformats.org/officeDocument/2006/relationships/hyperlink" Target="https://community.secop.gov.co/Public/Tendering/ContractNoticePhases/View?PPI=CO1.PPI.33884872&amp;isFromPublicArea=True&amp;isModal=False" TargetMode="External"/><Relationship Id="rId3" Type="http://schemas.openxmlformats.org/officeDocument/2006/relationships/hyperlink" Target="https://community.secop.gov.co/Public/Tendering/ContractNoticePhases/View?PPI=CO1.PPI.32671989&amp;isFromPublicArea=True&amp;isModal=False" TargetMode="External"/><Relationship Id="rId7" Type="http://schemas.openxmlformats.org/officeDocument/2006/relationships/hyperlink" Target="https://community.secop.gov.co/Public/Tendering/ContractNoticePhases/View?PPI=CO1.PPI.33464726&amp;isFromPublicArea=True&amp;isModal=False" TargetMode="External"/><Relationship Id="rId12" Type="http://schemas.openxmlformats.org/officeDocument/2006/relationships/hyperlink" Target="https://community.secop.gov.co/Public/Tendering/ContractNoticePhases/View?PPI=CO1.PPI.33884488&amp;isFromPublicArea=True&amp;isModal=False" TargetMode="External"/><Relationship Id="rId2" Type="http://schemas.openxmlformats.org/officeDocument/2006/relationships/hyperlink" Target="https://community.secop.gov.co/Public/Tendering/ContractNoticePhases/View?PPI=CO1.PPI.32129010&amp;isFromPublicArea=True&amp;isModal=False" TargetMode="External"/><Relationship Id="rId1" Type="http://schemas.openxmlformats.org/officeDocument/2006/relationships/hyperlink" Target="https://community.secop.gov.co/Public/Tendering/OpportunityDetail/Index?noticeUID=CO1.NTC.5992263&amp;isFromPublicArea=True&amp;isModal=False" TargetMode="External"/><Relationship Id="rId6" Type="http://schemas.openxmlformats.org/officeDocument/2006/relationships/hyperlink" Target="https://community.secop.gov.co/Public/Tendering/ContractNoticePhases/View?PPI=CO1.PPI.33464197&amp;isFromPublicArea=True&amp;isModal=False" TargetMode="External"/><Relationship Id="rId11" Type="http://schemas.openxmlformats.org/officeDocument/2006/relationships/hyperlink" Target="https://community.secop.gov.co/Public/Tendering/ContractNoticePhases/View?PPI=CO1.PPI.33465123&amp;isFromPublicArea=True&amp;isModal=False" TargetMode="External"/><Relationship Id="rId5" Type="http://schemas.openxmlformats.org/officeDocument/2006/relationships/hyperlink" Target="https://community.secop.gov.co/Public/Tendering/ContractNoticePhases/View?PPI=CO1.PPI.33464405&amp;isFromPublicArea=True&amp;isModal=False" TargetMode="External"/><Relationship Id="rId15" Type="http://schemas.openxmlformats.org/officeDocument/2006/relationships/drawing" Target="../drawings/drawing9.xml"/><Relationship Id="rId10" Type="http://schemas.openxmlformats.org/officeDocument/2006/relationships/hyperlink" Target="https://community.secop.gov.co/Public/Tendering/ContractNoticePhases/View?PPI=CO1.PPI.33465119&amp;isFromPublicArea=True&amp;isModal=False" TargetMode="External"/><Relationship Id="rId4" Type="http://schemas.openxmlformats.org/officeDocument/2006/relationships/hyperlink" Target="https://community.secop.gov.co/Public/Tendering/ContractNoticePhases/View?PPI=CO1.PPI.32976554&amp;isFromPublicArea=True&amp;isModal=False" TargetMode="External"/><Relationship Id="rId9" Type="http://schemas.openxmlformats.org/officeDocument/2006/relationships/hyperlink" Target="https://community.secop.gov.co/Public/Tendering/ContractNoticePhases/View?PPI=CO1.PPI.33465106&amp;isFromPublicArea=True&amp;isModal=False" TargetMode="External"/><Relationship Id="rId14"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AFB781-714F-4B6B-90AD-FAE785FC86ED}">
  <dimension ref="A1:BT73"/>
  <sheetViews>
    <sheetView showGridLines="0" tabSelected="1" zoomScaleNormal="100" zoomScaleSheetLayoutView="95" workbookViewId="0">
      <selection activeCell="D9" sqref="D9"/>
    </sheetView>
  </sheetViews>
  <sheetFormatPr baseColWidth="10" defaultRowHeight="15" x14ac:dyDescent="0.25"/>
  <cols>
    <col min="1" max="1" width="2.5703125" customWidth="1"/>
    <col min="2" max="2" width="9.28515625" customWidth="1"/>
    <col min="3" max="3" width="13.5703125" customWidth="1"/>
    <col min="4" max="4" width="26.140625" customWidth="1"/>
    <col min="5" max="5" width="18.28515625" customWidth="1"/>
    <col min="6" max="6" width="15.85546875" customWidth="1"/>
    <col min="7" max="7" width="14" customWidth="1"/>
    <col min="8" max="8" width="16.5703125" customWidth="1"/>
    <col min="9" max="9" width="17.42578125" customWidth="1"/>
    <col min="10" max="10" width="18.42578125" customWidth="1"/>
    <col min="11" max="11" width="13.85546875" customWidth="1"/>
    <col min="12" max="12" width="13.42578125" customWidth="1"/>
    <col min="13" max="13" width="20" customWidth="1"/>
    <col min="14" max="14" width="16.42578125" customWidth="1"/>
    <col min="16" max="16" width="12.42578125" customWidth="1"/>
    <col min="18" max="18" width="14.7109375" customWidth="1"/>
    <col min="19" max="19" width="12.5703125" customWidth="1"/>
    <col min="20" max="20" width="13.28515625" customWidth="1"/>
    <col min="21" max="21" width="14.42578125" customWidth="1"/>
    <col min="22" max="22" width="17.140625" customWidth="1"/>
    <col min="23" max="23" width="13.85546875" customWidth="1"/>
    <col min="24" max="24" width="13.140625" customWidth="1"/>
    <col min="25" max="25" width="13.85546875" customWidth="1"/>
    <col min="26" max="26" width="13.5703125" customWidth="1"/>
    <col min="27" max="27" width="13.28515625" customWidth="1"/>
    <col min="30" max="30" width="13.42578125" customWidth="1"/>
    <col min="31" max="31" width="13.28515625" customWidth="1"/>
    <col min="32" max="32" width="13.5703125" customWidth="1"/>
    <col min="33" max="33" width="16.5703125" customWidth="1"/>
    <col min="34" max="34" width="14.28515625" customWidth="1"/>
    <col min="35" max="35" width="13.85546875" customWidth="1"/>
    <col min="36" max="36" width="15.5703125" customWidth="1"/>
    <col min="37" max="38" width="13.28515625" customWidth="1"/>
    <col min="39" max="39" width="14" customWidth="1"/>
    <col min="40" max="42" width="14.85546875" customWidth="1"/>
    <col min="43" max="43" width="14.7109375" customWidth="1"/>
    <col min="44" max="45" width="14.28515625" customWidth="1"/>
    <col min="46" max="46" width="13.42578125" customWidth="1"/>
    <col min="47" max="48" width="12" customWidth="1"/>
    <col min="49" max="49" width="14.42578125" customWidth="1"/>
    <col min="50" max="50" width="12.42578125" customWidth="1"/>
    <col min="53" max="53" width="19.140625" customWidth="1"/>
  </cols>
  <sheetData>
    <row r="1" spans="1:72" ht="7.5" customHeight="1" x14ac:dyDescent="0.25">
      <c r="V1" s="1"/>
    </row>
    <row r="2" spans="1:72" ht="11.25" customHeight="1" thickBot="1" x14ac:dyDescent="0.3">
      <c r="H2" s="2"/>
      <c r="V2" s="1"/>
    </row>
    <row r="3" spans="1:72" ht="21" customHeight="1" thickBot="1" x14ac:dyDescent="0.3">
      <c r="B3" s="540"/>
      <c r="C3" s="541"/>
      <c r="D3" s="546" t="s">
        <v>71</v>
      </c>
      <c r="E3" s="547"/>
      <c r="F3" s="547"/>
      <c r="G3" s="548"/>
      <c r="H3" s="552" t="s">
        <v>0</v>
      </c>
      <c r="I3" s="553"/>
      <c r="J3" s="4" t="s">
        <v>76</v>
      </c>
      <c r="K3" s="9"/>
      <c r="L3" s="5"/>
      <c r="M3" s="5"/>
      <c r="N3" s="5"/>
      <c r="O3" s="5"/>
      <c r="P3" s="5"/>
      <c r="Q3" s="5"/>
      <c r="R3" s="5"/>
      <c r="S3" s="5"/>
      <c r="T3" s="5"/>
      <c r="U3" s="5"/>
      <c r="V3" s="6"/>
      <c r="W3" s="6"/>
      <c r="X3" s="5"/>
      <c r="Y3" s="6"/>
      <c r="Z3" s="5"/>
      <c r="AA3" s="6"/>
      <c r="AB3" s="5"/>
      <c r="AC3" s="6"/>
      <c r="AD3" s="5"/>
      <c r="AE3" s="6"/>
      <c r="AF3" s="5"/>
      <c r="AG3" s="6"/>
      <c r="AH3" s="5"/>
      <c r="AI3" s="6"/>
      <c r="AJ3" s="5"/>
      <c r="AK3" s="6"/>
      <c r="AL3" s="5"/>
      <c r="AM3" s="6"/>
      <c r="AN3" s="5"/>
      <c r="AO3" s="5"/>
      <c r="AP3" s="5"/>
      <c r="AQ3" s="5"/>
      <c r="AR3" s="5"/>
      <c r="AS3" s="5"/>
      <c r="AT3" s="5"/>
      <c r="AU3" s="5"/>
      <c r="AV3" s="6"/>
      <c r="AW3" s="5"/>
      <c r="AX3" s="6"/>
      <c r="AY3" s="5"/>
      <c r="AZ3" s="6"/>
      <c r="BA3" s="5"/>
    </row>
    <row r="4" spans="1:72" ht="28.5" customHeight="1" thickBot="1" x14ac:dyDescent="0.3">
      <c r="B4" s="542"/>
      <c r="C4" s="543"/>
      <c r="D4" s="549"/>
      <c r="E4" s="550"/>
      <c r="F4" s="550"/>
      <c r="G4" s="551"/>
      <c r="H4" s="554"/>
      <c r="I4" s="555"/>
      <c r="J4" s="3">
        <v>42</v>
      </c>
      <c r="K4" s="4" t="s">
        <v>1</v>
      </c>
      <c r="L4" s="5"/>
      <c r="M4" s="5"/>
      <c r="N4" s="5"/>
      <c r="O4" s="5"/>
      <c r="P4" s="5"/>
      <c r="Q4" s="5"/>
      <c r="R4" s="5"/>
      <c r="S4" s="5"/>
      <c r="T4" s="5"/>
      <c r="U4" s="5"/>
      <c r="V4" s="6"/>
      <c r="W4" s="6"/>
      <c r="X4" s="5"/>
      <c r="Y4" s="6"/>
      <c r="Z4" s="5"/>
      <c r="AA4" s="6"/>
      <c r="AB4" s="5"/>
      <c r="AC4" s="6"/>
      <c r="AD4" s="5"/>
      <c r="AE4" s="6"/>
      <c r="AF4" s="5"/>
      <c r="AG4" s="6"/>
      <c r="AH4" s="5"/>
      <c r="AI4" s="6"/>
      <c r="AJ4" s="5"/>
      <c r="AK4" s="6"/>
      <c r="AL4" s="5"/>
      <c r="AM4" s="6"/>
      <c r="AN4" s="5"/>
      <c r="AO4" s="5"/>
      <c r="AP4" s="5"/>
      <c r="AQ4" s="5"/>
      <c r="AR4" s="5"/>
      <c r="AS4" s="5"/>
      <c r="AT4" s="5"/>
      <c r="AU4" s="5"/>
      <c r="AV4" s="6"/>
      <c r="AW4" s="5"/>
      <c r="AX4" s="6"/>
      <c r="AY4" s="5"/>
      <c r="AZ4" s="6"/>
      <c r="BA4" s="5"/>
    </row>
    <row r="5" spans="1:72" ht="23.25" customHeight="1" thickBot="1" x14ac:dyDescent="0.3">
      <c r="B5" s="542"/>
      <c r="C5" s="543"/>
      <c r="D5" s="7" t="s">
        <v>2</v>
      </c>
      <c r="E5" s="8"/>
      <c r="F5" s="558" t="s">
        <v>106</v>
      </c>
      <c r="G5" s="558"/>
      <c r="H5" s="556"/>
      <c r="I5" s="557"/>
      <c r="J5" s="10">
        <f>+K6*J4</f>
        <v>54600000</v>
      </c>
      <c r="K5" s="11" t="s">
        <v>3</v>
      </c>
      <c r="L5" s="5"/>
      <c r="M5" s="5"/>
      <c r="N5" s="5"/>
      <c r="O5" s="5"/>
      <c r="P5" s="5"/>
      <c r="Q5" s="5"/>
      <c r="R5" s="5"/>
      <c r="S5" s="5"/>
      <c r="T5" s="5"/>
      <c r="U5" s="5"/>
      <c r="V5" s="6"/>
      <c r="W5" s="6"/>
      <c r="X5" s="6"/>
      <c r="Y5" s="6"/>
      <c r="Z5" s="6"/>
      <c r="AA5" s="6"/>
      <c r="AB5" s="537" t="s">
        <v>4</v>
      </c>
      <c r="AC5" s="538"/>
      <c r="AD5" s="538"/>
      <c r="AE5" s="538"/>
      <c r="AF5" s="538"/>
      <c r="AG5" s="538"/>
      <c r="AH5" s="538"/>
      <c r="AI5" s="538"/>
      <c r="AJ5" s="538"/>
      <c r="AK5" s="538"/>
      <c r="AL5" s="538"/>
      <c r="AM5" s="539"/>
      <c r="AN5" s="5"/>
      <c r="AO5" s="5"/>
      <c r="AP5" s="5"/>
      <c r="AQ5" s="5"/>
      <c r="AR5" s="5"/>
      <c r="AS5" s="5"/>
      <c r="AT5" s="5"/>
      <c r="AU5" s="5"/>
      <c r="AV5" s="5"/>
      <c r="AW5" s="5"/>
      <c r="AX5" s="5"/>
      <c r="AY5" s="5"/>
      <c r="AZ5" s="5"/>
      <c r="BA5" s="5"/>
    </row>
    <row r="6" spans="1:72" s="12" customFormat="1" ht="23.25" customHeight="1" thickBot="1" x14ac:dyDescent="0.3">
      <c r="B6" s="544"/>
      <c r="C6" s="545"/>
      <c r="D6" s="13" t="s">
        <v>5</v>
      </c>
      <c r="E6" s="559" t="s">
        <v>4642</v>
      </c>
      <c r="F6" s="559"/>
      <c r="G6" s="560"/>
      <c r="H6" s="25" t="s">
        <v>77</v>
      </c>
      <c r="I6" s="26"/>
      <c r="J6" s="27"/>
      <c r="K6" s="24">
        <v>1300000</v>
      </c>
      <c r="L6" s="5"/>
      <c r="M6" s="528" t="s">
        <v>6</v>
      </c>
      <c r="N6" s="529"/>
      <c r="O6" s="528" t="s">
        <v>7</v>
      </c>
      <c r="P6" s="529"/>
      <c r="Q6" s="530"/>
      <c r="R6" s="561" t="s">
        <v>8</v>
      </c>
      <c r="S6" s="562"/>
      <c r="T6" s="528" t="s">
        <v>9</v>
      </c>
      <c r="U6" s="529"/>
      <c r="V6" s="529"/>
      <c r="W6" s="537" t="s">
        <v>10</v>
      </c>
      <c r="X6" s="538"/>
      <c r="Y6" s="538"/>
      <c r="Z6" s="538"/>
      <c r="AA6" s="539"/>
      <c r="AB6" s="537" t="s">
        <v>11</v>
      </c>
      <c r="AC6" s="538"/>
      <c r="AD6" s="538"/>
      <c r="AE6" s="538"/>
      <c r="AF6" s="539"/>
      <c r="AG6" s="528" t="s">
        <v>12</v>
      </c>
      <c r="AH6" s="529"/>
      <c r="AI6" s="530"/>
      <c r="AJ6" s="528" t="s">
        <v>13</v>
      </c>
      <c r="AK6" s="529"/>
      <c r="AL6" s="529"/>
      <c r="AM6" s="530"/>
      <c r="AN6" s="5"/>
      <c r="AO6" s="528" t="s">
        <v>78</v>
      </c>
      <c r="AP6" s="530"/>
      <c r="AQ6" s="528" t="s">
        <v>14</v>
      </c>
      <c r="AR6" s="529"/>
      <c r="AS6" s="529"/>
      <c r="AT6" s="529"/>
      <c r="AU6" s="530"/>
      <c r="AV6" s="528" t="s">
        <v>74</v>
      </c>
      <c r="AW6" s="529"/>
      <c r="AX6" s="530"/>
      <c r="AY6" s="528" t="s">
        <v>15</v>
      </c>
      <c r="AZ6" s="529"/>
      <c r="BA6" s="530"/>
    </row>
    <row r="7" spans="1:72" s="22" customFormat="1" ht="77.25" thickBot="1" x14ac:dyDescent="0.3">
      <c r="A7" s="14"/>
      <c r="B7" s="132" t="s">
        <v>16</v>
      </c>
      <c r="C7" s="133" t="s">
        <v>17</v>
      </c>
      <c r="D7" s="134" t="s">
        <v>18</v>
      </c>
      <c r="E7" s="135" t="s">
        <v>19</v>
      </c>
      <c r="F7" s="135" t="s">
        <v>20</v>
      </c>
      <c r="G7" s="134" t="s">
        <v>21</v>
      </c>
      <c r="H7" s="132" t="s">
        <v>22</v>
      </c>
      <c r="I7" s="132" t="s">
        <v>72</v>
      </c>
      <c r="J7" s="132" t="s">
        <v>23</v>
      </c>
      <c r="K7" s="132" t="s">
        <v>24</v>
      </c>
      <c r="L7" s="132" t="s">
        <v>25</v>
      </c>
      <c r="M7" s="178" t="s">
        <v>26</v>
      </c>
      <c r="N7" s="133" t="s">
        <v>27</v>
      </c>
      <c r="O7" s="133" t="s">
        <v>28</v>
      </c>
      <c r="P7" s="132" t="s">
        <v>29</v>
      </c>
      <c r="Q7" s="132" t="s">
        <v>30</v>
      </c>
      <c r="R7" s="132" t="s">
        <v>31</v>
      </c>
      <c r="S7" s="132" t="s">
        <v>32</v>
      </c>
      <c r="T7" s="132" t="s">
        <v>33</v>
      </c>
      <c r="U7" s="133" t="s">
        <v>34</v>
      </c>
      <c r="V7" s="132" t="s">
        <v>35</v>
      </c>
      <c r="W7" s="132" t="s">
        <v>70</v>
      </c>
      <c r="X7" s="132" t="s">
        <v>36</v>
      </c>
      <c r="Y7" s="132" t="s">
        <v>37</v>
      </c>
      <c r="Z7" s="137" t="s">
        <v>38</v>
      </c>
      <c r="AA7" s="138" t="s">
        <v>39</v>
      </c>
      <c r="AB7" s="132" t="s">
        <v>40</v>
      </c>
      <c r="AC7" s="132" t="s">
        <v>41</v>
      </c>
      <c r="AD7" s="132" t="s">
        <v>42</v>
      </c>
      <c r="AE7" s="137" t="s">
        <v>43</v>
      </c>
      <c r="AF7" s="138" t="s">
        <v>44</v>
      </c>
      <c r="AG7" s="132" t="s">
        <v>45</v>
      </c>
      <c r="AH7" s="132" t="s">
        <v>46</v>
      </c>
      <c r="AI7" s="137" t="s">
        <v>47</v>
      </c>
      <c r="AJ7" s="132" t="s">
        <v>48</v>
      </c>
      <c r="AK7" s="137" t="s">
        <v>49</v>
      </c>
      <c r="AL7" s="137" t="s">
        <v>50</v>
      </c>
      <c r="AM7" s="138" t="s">
        <v>51</v>
      </c>
      <c r="AN7" s="138" t="s">
        <v>52</v>
      </c>
      <c r="AO7" s="132" t="s">
        <v>79</v>
      </c>
      <c r="AP7" s="132" t="s">
        <v>80</v>
      </c>
      <c r="AQ7" s="132" t="s">
        <v>53</v>
      </c>
      <c r="AR7" s="132" t="s">
        <v>54</v>
      </c>
      <c r="AS7" s="132" t="s">
        <v>55</v>
      </c>
      <c r="AT7" s="132" t="s">
        <v>56</v>
      </c>
      <c r="AU7" s="139" t="s">
        <v>57</v>
      </c>
      <c r="AV7" s="141" t="s">
        <v>58</v>
      </c>
      <c r="AW7" s="132" t="s">
        <v>59</v>
      </c>
      <c r="AX7" s="132" t="s">
        <v>60</v>
      </c>
      <c r="AY7" s="133" t="s">
        <v>61</v>
      </c>
      <c r="AZ7" s="133" t="s">
        <v>62</v>
      </c>
      <c r="BA7" s="133" t="s">
        <v>63</v>
      </c>
      <c r="BB7" s="21"/>
      <c r="BC7" s="21"/>
      <c r="BD7" s="21"/>
      <c r="BE7" s="21"/>
      <c r="BF7" s="21"/>
      <c r="BG7" s="21"/>
      <c r="BH7" s="21"/>
      <c r="BI7" s="21"/>
      <c r="BJ7" s="21"/>
      <c r="BK7" s="21"/>
      <c r="BL7" s="21"/>
      <c r="BM7" s="21"/>
      <c r="BN7" s="21"/>
      <c r="BO7" s="21"/>
      <c r="BP7" s="21"/>
      <c r="BQ7" s="21"/>
      <c r="BR7" s="21"/>
      <c r="BS7" s="21"/>
      <c r="BT7" s="21"/>
    </row>
    <row r="8" spans="1:72" x14ac:dyDescent="0.25">
      <c r="B8" s="43">
        <v>2024</v>
      </c>
      <c r="C8" s="43">
        <v>891780111</v>
      </c>
      <c r="D8" s="44" t="s">
        <v>64</v>
      </c>
      <c r="E8" s="52" t="s">
        <v>4643</v>
      </c>
      <c r="F8" s="52" t="s">
        <v>4644</v>
      </c>
      <c r="G8" s="46">
        <v>0</v>
      </c>
      <c r="H8" s="46" t="s">
        <v>73</v>
      </c>
      <c r="I8" s="44" t="s">
        <v>65</v>
      </c>
      <c r="J8" s="52" t="s">
        <v>4645</v>
      </c>
      <c r="K8" s="45">
        <v>27500000</v>
      </c>
      <c r="L8" s="43" t="s">
        <v>68</v>
      </c>
      <c r="M8" s="52" t="s">
        <v>4646</v>
      </c>
      <c r="N8" s="52">
        <v>1082845810</v>
      </c>
      <c r="O8" s="45">
        <v>41</v>
      </c>
      <c r="P8" s="179">
        <v>45306</v>
      </c>
      <c r="Q8" s="45">
        <v>44550000</v>
      </c>
      <c r="R8" s="179">
        <v>45310</v>
      </c>
      <c r="S8" s="45">
        <v>27500000</v>
      </c>
      <c r="T8" s="46" t="s">
        <v>66</v>
      </c>
      <c r="U8" s="52">
        <v>1082976788</v>
      </c>
      <c r="V8" s="162" t="s">
        <v>4647</v>
      </c>
      <c r="W8" s="179">
        <v>45310</v>
      </c>
      <c r="X8" s="179">
        <v>45310</v>
      </c>
      <c r="Y8" s="53" t="s">
        <v>75</v>
      </c>
      <c r="Z8" s="179">
        <v>45473</v>
      </c>
      <c r="AA8" s="52">
        <f t="shared" ref="AA8:AA34" si="0">+IF(Y8="1800-01-01",Z8-X8,Z8-Y8)</f>
        <v>163</v>
      </c>
      <c r="AB8" s="45">
        <v>0</v>
      </c>
      <c r="AC8" s="45">
        <v>0</v>
      </c>
      <c r="AD8" s="45">
        <v>0</v>
      </c>
      <c r="AE8" s="51" t="s">
        <v>75</v>
      </c>
      <c r="AF8" s="52">
        <f t="shared" ref="AF8:AF71" si="1">+IF(AE8="1800-01-01",0,AE8-Z8)</f>
        <v>0</v>
      </c>
      <c r="AG8" s="45">
        <v>0</v>
      </c>
      <c r="AH8" s="45">
        <v>0</v>
      </c>
      <c r="AI8" s="50" t="s">
        <v>75</v>
      </c>
      <c r="AJ8" s="49">
        <v>0</v>
      </c>
      <c r="AK8" s="54" t="s">
        <v>75</v>
      </c>
      <c r="AL8" s="54" t="s">
        <v>75</v>
      </c>
      <c r="AM8" s="52">
        <f t="shared" ref="AM8:AM71" si="2">+IF(AK8="1800-01-01",0,AL8-AK8)</f>
        <v>0</v>
      </c>
      <c r="AN8" s="52">
        <f>+K8+AC8-AH8</f>
        <v>27500000</v>
      </c>
      <c r="AO8" s="46" t="s">
        <v>67</v>
      </c>
      <c r="AP8" s="45">
        <v>27500000</v>
      </c>
      <c r="AQ8" s="46" t="s">
        <v>86</v>
      </c>
      <c r="AR8" s="45">
        <v>0</v>
      </c>
      <c r="AS8" s="54" t="s">
        <v>75</v>
      </c>
      <c r="AT8" s="55">
        <v>27500000</v>
      </c>
      <c r="AU8" s="56">
        <f>AN8-AT8</f>
        <v>0</v>
      </c>
      <c r="AV8" s="57">
        <f t="shared" ref="AV8:AV71" si="3">+IFERROR(AT8/AN8,"_")</f>
        <v>1</v>
      </c>
      <c r="AW8" s="54" t="s">
        <v>75</v>
      </c>
      <c r="AX8" s="46" t="s">
        <v>101</v>
      </c>
      <c r="AY8" s="187" t="s">
        <v>4648</v>
      </c>
      <c r="AZ8" s="43" t="s">
        <v>67</v>
      </c>
      <c r="BA8" s="43" t="s">
        <v>67</v>
      </c>
      <c r="BB8" s="12"/>
    </row>
    <row r="9" spans="1:72" s="116" customFormat="1" x14ac:dyDescent="0.25">
      <c r="B9" s="58">
        <v>2024</v>
      </c>
      <c r="C9" s="58">
        <v>891780111</v>
      </c>
      <c r="D9" s="59" t="s">
        <v>64</v>
      </c>
      <c r="E9" s="67" t="s">
        <v>4649</v>
      </c>
      <c r="F9" s="67" t="s">
        <v>4650</v>
      </c>
      <c r="G9" s="61">
        <v>0</v>
      </c>
      <c r="H9" s="61" t="s">
        <v>73</v>
      </c>
      <c r="I9" s="59" t="s">
        <v>65</v>
      </c>
      <c r="J9" s="67" t="s">
        <v>4651</v>
      </c>
      <c r="K9" s="60">
        <v>21450000</v>
      </c>
      <c r="L9" s="58" t="s">
        <v>68</v>
      </c>
      <c r="M9" s="180" t="s">
        <v>4652</v>
      </c>
      <c r="N9" s="181">
        <v>57170631</v>
      </c>
      <c r="O9" s="60">
        <v>40</v>
      </c>
      <c r="P9" s="182">
        <v>45306</v>
      </c>
      <c r="Q9" s="60">
        <v>38500000</v>
      </c>
      <c r="R9" s="182">
        <v>45310</v>
      </c>
      <c r="S9" s="60">
        <v>21450000</v>
      </c>
      <c r="T9" s="61" t="s">
        <v>66</v>
      </c>
      <c r="U9" s="67">
        <v>1082976788</v>
      </c>
      <c r="V9" s="155" t="s">
        <v>4647</v>
      </c>
      <c r="W9" s="182">
        <v>45310</v>
      </c>
      <c r="X9" s="182">
        <v>45310</v>
      </c>
      <c r="Y9" s="68" t="s">
        <v>75</v>
      </c>
      <c r="Z9" s="182">
        <v>45473</v>
      </c>
      <c r="AA9" s="67">
        <f t="shared" si="0"/>
        <v>163</v>
      </c>
      <c r="AB9" s="60">
        <v>1</v>
      </c>
      <c r="AC9" s="60">
        <v>1950000</v>
      </c>
      <c r="AD9" s="60">
        <v>1</v>
      </c>
      <c r="AE9" s="66">
        <v>45488</v>
      </c>
      <c r="AF9" s="67">
        <f t="shared" si="1"/>
        <v>15</v>
      </c>
      <c r="AG9" s="60">
        <v>0</v>
      </c>
      <c r="AH9" s="60">
        <v>0</v>
      </c>
      <c r="AI9" s="65" t="s">
        <v>75</v>
      </c>
      <c r="AJ9" s="64">
        <v>0</v>
      </c>
      <c r="AK9" s="69" t="s">
        <v>75</v>
      </c>
      <c r="AL9" s="69" t="s">
        <v>75</v>
      </c>
      <c r="AM9" s="67">
        <f>+IF(AK9="1800-01-01",0,AL9-AK9)</f>
        <v>0</v>
      </c>
      <c r="AN9" s="67">
        <f>+K9+AC9-AH9</f>
        <v>23400000</v>
      </c>
      <c r="AO9" s="61" t="s">
        <v>67</v>
      </c>
      <c r="AP9" s="60">
        <v>23400000</v>
      </c>
      <c r="AQ9" s="61" t="s">
        <v>86</v>
      </c>
      <c r="AR9" s="60">
        <v>0</v>
      </c>
      <c r="AS9" s="69" t="s">
        <v>75</v>
      </c>
      <c r="AT9" s="74">
        <v>23400000</v>
      </c>
      <c r="AU9" s="71">
        <f t="shared" ref="AU9:AU72" si="4">AN9-AT9</f>
        <v>0</v>
      </c>
      <c r="AV9" s="72">
        <f t="shared" si="3"/>
        <v>1</v>
      </c>
      <c r="AW9" s="69" t="s">
        <v>75</v>
      </c>
      <c r="AX9" s="61" t="s">
        <v>101</v>
      </c>
      <c r="AY9" s="88" t="s">
        <v>4653</v>
      </c>
      <c r="AZ9" s="58" t="s">
        <v>67</v>
      </c>
      <c r="BA9" s="58" t="s">
        <v>67</v>
      </c>
      <c r="BB9" s="183"/>
    </row>
    <row r="10" spans="1:72" x14ac:dyDescent="0.25">
      <c r="B10" s="58">
        <v>2024</v>
      </c>
      <c r="C10" s="58">
        <v>891780111</v>
      </c>
      <c r="D10" s="59" t="s">
        <v>64</v>
      </c>
      <c r="E10" s="67" t="s">
        <v>4654</v>
      </c>
      <c r="F10" s="67" t="s">
        <v>4655</v>
      </c>
      <c r="G10" s="61">
        <v>0</v>
      </c>
      <c r="H10" s="61" t="s">
        <v>73</v>
      </c>
      <c r="I10" s="59" t="s">
        <v>65</v>
      </c>
      <c r="J10" s="67" t="s">
        <v>4656</v>
      </c>
      <c r="K10" s="60">
        <v>20350000</v>
      </c>
      <c r="L10" s="58" t="s">
        <v>68</v>
      </c>
      <c r="M10" s="67" t="s">
        <v>4657</v>
      </c>
      <c r="N10" s="67">
        <v>57443718</v>
      </c>
      <c r="O10" s="60">
        <v>43</v>
      </c>
      <c r="P10" s="182">
        <v>45306</v>
      </c>
      <c r="Q10" s="60">
        <v>37950000</v>
      </c>
      <c r="R10" s="182">
        <v>45310</v>
      </c>
      <c r="S10" s="60">
        <v>20350000</v>
      </c>
      <c r="T10" s="61" t="s">
        <v>66</v>
      </c>
      <c r="U10" s="67">
        <v>37331294</v>
      </c>
      <c r="V10" s="155" t="s">
        <v>4658</v>
      </c>
      <c r="W10" s="182">
        <v>45310</v>
      </c>
      <c r="X10" s="182">
        <v>45310</v>
      </c>
      <c r="Y10" s="68" t="s">
        <v>75</v>
      </c>
      <c r="Z10" s="182">
        <v>45473</v>
      </c>
      <c r="AA10" s="67">
        <f t="shared" si="0"/>
        <v>163</v>
      </c>
      <c r="AB10" s="60">
        <v>0</v>
      </c>
      <c r="AC10" s="60">
        <v>0</v>
      </c>
      <c r="AD10" s="60">
        <v>0</v>
      </c>
      <c r="AE10" s="66" t="s">
        <v>75</v>
      </c>
      <c r="AF10" s="67">
        <f t="shared" si="1"/>
        <v>0</v>
      </c>
      <c r="AG10" s="60">
        <v>0</v>
      </c>
      <c r="AH10" s="60">
        <v>0</v>
      </c>
      <c r="AI10" s="65" t="s">
        <v>75</v>
      </c>
      <c r="AJ10" s="64">
        <v>0</v>
      </c>
      <c r="AK10" s="69" t="s">
        <v>75</v>
      </c>
      <c r="AL10" s="69" t="s">
        <v>75</v>
      </c>
      <c r="AM10" s="67">
        <f>+IF(AK10="1800-01-01",0,AL10-AK10)</f>
        <v>0</v>
      </c>
      <c r="AN10" s="67">
        <f>+K10+AC10-AH10</f>
        <v>20350000</v>
      </c>
      <c r="AO10" s="61" t="s">
        <v>67</v>
      </c>
      <c r="AP10" s="60">
        <v>20350000</v>
      </c>
      <c r="AQ10" s="61" t="s">
        <v>86</v>
      </c>
      <c r="AR10" s="60">
        <v>0</v>
      </c>
      <c r="AS10" s="69" t="s">
        <v>75</v>
      </c>
      <c r="AT10" s="74">
        <v>20350000</v>
      </c>
      <c r="AU10" s="71">
        <f t="shared" si="4"/>
        <v>0</v>
      </c>
      <c r="AV10" s="72">
        <f t="shared" si="3"/>
        <v>1</v>
      </c>
      <c r="AW10" s="69" t="s">
        <v>75</v>
      </c>
      <c r="AX10" s="61" t="s">
        <v>101</v>
      </c>
      <c r="AY10" s="88" t="s">
        <v>4659</v>
      </c>
      <c r="AZ10" s="58" t="s">
        <v>67</v>
      </c>
      <c r="BA10" s="58" t="s">
        <v>67</v>
      </c>
    </row>
    <row r="11" spans="1:72" s="116" customFormat="1" x14ac:dyDescent="0.25">
      <c r="B11" s="58">
        <v>2024</v>
      </c>
      <c r="C11" s="58">
        <v>891780111</v>
      </c>
      <c r="D11" s="59" t="s">
        <v>64</v>
      </c>
      <c r="E11" s="67" t="s">
        <v>4660</v>
      </c>
      <c r="F11" s="67" t="s">
        <v>4661</v>
      </c>
      <c r="G11" s="61">
        <v>0</v>
      </c>
      <c r="H11" s="61" t="s">
        <v>73</v>
      </c>
      <c r="I11" s="59" t="s">
        <v>65</v>
      </c>
      <c r="J11" s="67" t="s">
        <v>4662</v>
      </c>
      <c r="K11" s="60">
        <v>17050000</v>
      </c>
      <c r="L11" s="58" t="s">
        <v>68</v>
      </c>
      <c r="M11" s="180" t="s">
        <v>4663</v>
      </c>
      <c r="N11" s="181">
        <v>1082947568</v>
      </c>
      <c r="O11" s="60">
        <v>40</v>
      </c>
      <c r="P11" s="182">
        <v>45306</v>
      </c>
      <c r="Q11" s="60">
        <v>38500000</v>
      </c>
      <c r="R11" s="182">
        <v>45310</v>
      </c>
      <c r="S11" s="60">
        <v>17050000</v>
      </c>
      <c r="T11" s="61" t="s">
        <v>66</v>
      </c>
      <c r="U11" s="67">
        <v>57426458</v>
      </c>
      <c r="V11" s="155" t="s">
        <v>4664</v>
      </c>
      <c r="W11" s="182">
        <v>45310</v>
      </c>
      <c r="X11" s="182">
        <v>45310</v>
      </c>
      <c r="Y11" s="68" t="s">
        <v>75</v>
      </c>
      <c r="Z11" s="182">
        <v>45473</v>
      </c>
      <c r="AA11" s="67">
        <f t="shared" si="0"/>
        <v>163</v>
      </c>
      <c r="AB11" s="60">
        <v>0</v>
      </c>
      <c r="AC11" s="60">
        <v>0</v>
      </c>
      <c r="AD11" s="60">
        <v>0</v>
      </c>
      <c r="AE11" s="66" t="s">
        <v>75</v>
      </c>
      <c r="AF11" s="67">
        <f t="shared" si="1"/>
        <v>0</v>
      </c>
      <c r="AG11" s="60">
        <v>0</v>
      </c>
      <c r="AH11" s="60">
        <v>0</v>
      </c>
      <c r="AI11" s="65" t="s">
        <v>75</v>
      </c>
      <c r="AJ11" s="64">
        <v>0</v>
      </c>
      <c r="AK11" s="69" t="s">
        <v>75</v>
      </c>
      <c r="AL11" s="69" t="s">
        <v>75</v>
      </c>
      <c r="AM11" s="67">
        <f t="shared" si="2"/>
        <v>0</v>
      </c>
      <c r="AN11" s="67">
        <f>+K11+AC11-AH11</f>
        <v>17050000</v>
      </c>
      <c r="AO11" s="61" t="s">
        <v>67</v>
      </c>
      <c r="AP11" s="60">
        <v>17050000</v>
      </c>
      <c r="AQ11" s="61" t="s">
        <v>86</v>
      </c>
      <c r="AR11" s="60">
        <v>0</v>
      </c>
      <c r="AS11" s="69" t="s">
        <v>75</v>
      </c>
      <c r="AT11" s="74">
        <v>17050000</v>
      </c>
      <c r="AU11" s="71">
        <f t="shared" si="4"/>
        <v>0</v>
      </c>
      <c r="AV11" s="72">
        <f t="shared" si="3"/>
        <v>1</v>
      </c>
      <c r="AW11" s="69" t="s">
        <v>75</v>
      </c>
      <c r="AX11" s="61" t="s">
        <v>101</v>
      </c>
      <c r="AY11" s="88" t="s">
        <v>4665</v>
      </c>
      <c r="AZ11" s="58" t="s">
        <v>67</v>
      </c>
      <c r="BA11" s="58" t="s">
        <v>67</v>
      </c>
    </row>
    <row r="12" spans="1:72" s="116" customFormat="1" x14ac:dyDescent="0.25">
      <c r="B12" s="58">
        <v>2024</v>
      </c>
      <c r="C12" s="58">
        <v>891780111</v>
      </c>
      <c r="D12" s="59" t="s">
        <v>64</v>
      </c>
      <c r="E12" s="67" t="s">
        <v>4666</v>
      </c>
      <c r="F12" s="67" t="s">
        <v>4667</v>
      </c>
      <c r="G12" s="61">
        <v>0</v>
      </c>
      <c r="H12" s="61" t="s">
        <v>73</v>
      </c>
      <c r="I12" s="59" t="s">
        <v>65</v>
      </c>
      <c r="J12" s="67" t="s">
        <v>4668</v>
      </c>
      <c r="K12" s="60">
        <v>20350000</v>
      </c>
      <c r="L12" s="58" t="s">
        <v>68</v>
      </c>
      <c r="M12" s="67" t="s">
        <v>4669</v>
      </c>
      <c r="N12" s="67">
        <v>1082961155</v>
      </c>
      <c r="O12" s="60">
        <v>46</v>
      </c>
      <c r="P12" s="182">
        <v>45306</v>
      </c>
      <c r="Q12" s="60">
        <v>3740000</v>
      </c>
      <c r="R12" s="182">
        <v>45310</v>
      </c>
      <c r="S12" s="60">
        <v>20350000</v>
      </c>
      <c r="T12" s="61" t="s">
        <v>66</v>
      </c>
      <c r="U12" s="67">
        <v>1082976788</v>
      </c>
      <c r="V12" s="155" t="s">
        <v>4647</v>
      </c>
      <c r="W12" s="182">
        <v>45310</v>
      </c>
      <c r="X12" s="182">
        <v>45310</v>
      </c>
      <c r="Y12" s="68" t="s">
        <v>75</v>
      </c>
      <c r="Z12" s="182">
        <v>45473</v>
      </c>
      <c r="AA12" s="67">
        <f t="shared" si="0"/>
        <v>163</v>
      </c>
      <c r="AB12" s="60">
        <v>0</v>
      </c>
      <c r="AC12" s="60">
        <v>0</v>
      </c>
      <c r="AD12" s="60">
        <v>0</v>
      </c>
      <c r="AE12" s="66" t="s">
        <v>75</v>
      </c>
      <c r="AF12" s="67">
        <f t="shared" si="1"/>
        <v>0</v>
      </c>
      <c r="AG12" s="60">
        <v>0</v>
      </c>
      <c r="AH12" s="60">
        <v>0</v>
      </c>
      <c r="AI12" s="65" t="s">
        <v>75</v>
      </c>
      <c r="AJ12" s="64">
        <v>0</v>
      </c>
      <c r="AK12" s="69" t="s">
        <v>75</v>
      </c>
      <c r="AL12" s="69" t="s">
        <v>75</v>
      </c>
      <c r="AM12" s="67">
        <f>+IF(AK12="1800-01-01",0,AL12-AK12)</f>
        <v>0</v>
      </c>
      <c r="AN12" s="67">
        <f>+K12+AC12-AH12</f>
        <v>20350000</v>
      </c>
      <c r="AO12" s="61" t="s">
        <v>67</v>
      </c>
      <c r="AP12" s="60">
        <v>20350000</v>
      </c>
      <c r="AQ12" s="61" t="s">
        <v>86</v>
      </c>
      <c r="AR12" s="60">
        <v>0</v>
      </c>
      <c r="AS12" s="69" t="s">
        <v>75</v>
      </c>
      <c r="AT12" s="74">
        <v>20350000</v>
      </c>
      <c r="AU12" s="71">
        <f t="shared" si="4"/>
        <v>0</v>
      </c>
      <c r="AV12" s="72">
        <f t="shared" si="3"/>
        <v>1</v>
      </c>
      <c r="AW12" s="69" t="s">
        <v>75</v>
      </c>
      <c r="AX12" s="61" t="s">
        <v>101</v>
      </c>
      <c r="AY12" s="88" t="s">
        <v>4670</v>
      </c>
      <c r="AZ12" s="58" t="s">
        <v>67</v>
      </c>
      <c r="BA12" s="58" t="s">
        <v>67</v>
      </c>
    </row>
    <row r="13" spans="1:72" s="116" customFormat="1" x14ac:dyDescent="0.25">
      <c r="B13" s="58">
        <v>2024</v>
      </c>
      <c r="C13" s="58">
        <v>891780111</v>
      </c>
      <c r="D13" s="59" t="s">
        <v>64</v>
      </c>
      <c r="E13" s="67" t="s">
        <v>4671</v>
      </c>
      <c r="F13" s="67" t="s">
        <v>4672</v>
      </c>
      <c r="G13" s="61">
        <v>0</v>
      </c>
      <c r="H13" s="61" t="s">
        <v>73</v>
      </c>
      <c r="I13" s="59" t="s">
        <v>65</v>
      </c>
      <c r="J13" s="60" t="s">
        <v>4673</v>
      </c>
      <c r="K13" s="60">
        <v>38500000</v>
      </c>
      <c r="L13" s="58" t="s">
        <v>68</v>
      </c>
      <c r="M13" s="67" t="s">
        <v>4674</v>
      </c>
      <c r="N13" s="60">
        <v>37511267</v>
      </c>
      <c r="O13" s="60">
        <v>42</v>
      </c>
      <c r="P13" s="182">
        <v>45306</v>
      </c>
      <c r="Q13" s="60">
        <v>50600000</v>
      </c>
      <c r="R13" s="182">
        <v>45310</v>
      </c>
      <c r="S13" s="60">
        <v>38500000</v>
      </c>
      <c r="T13" s="61" t="s">
        <v>66</v>
      </c>
      <c r="U13" s="67">
        <v>1082976788</v>
      </c>
      <c r="V13" s="155" t="s">
        <v>4647</v>
      </c>
      <c r="W13" s="182">
        <v>45310</v>
      </c>
      <c r="X13" s="182">
        <v>45310</v>
      </c>
      <c r="Y13" s="68" t="s">
        <v>75</v>
      </c>
      <c r="Z13" s="182">
        <v>45473</v>
      </c>
      <c r="AA13" s="67">
        <f t="shared" si="0"/>
        <v>163</v>
      </c>
      <c r="AB13" s="60">
        <v>0</v>
      </c>
      <c r="AC13" s="60">
        <v>0</v>
      </c>
      <c r="AD13" s="60">
        <v>0</v>
      </c>
      <c r="AE13" s="66" t="s">
        <v>75</v>
      </c>
      <c r="AF13" s="67">
        <f t="shared" si="1"/>
        <v>0</v>
      </c>
      <c r="AG13" s="60">
        <v>0</v>
      </c>
      <c r="AH13" s="60">
        <v>0</v>
      </c>
      <c r="AI13" s="65" t="s">
        <v>75</v>
      </c>
      <c r="AJ13" s="64">
        <v>0</v>
      </c>
      <c r="AK13" s="69" t="s">
        <v>75</v>
      </c>
      <c r="AL13" s="69" t="s">
        <v>75</v>
      </c>
      <c r="AM13" s="67">
        <f t="shared" si="2"/>
        <v>0</v>
      </c>
      <c r="AN13" s="67">
        <f>+K13+AC13-AH13</f>
        <v>38500000</v>
      </c>
      <c r="AO13" s="61" t="s">
        <v>67</v>
      </c>
      <c r="AP13" s="60">
        <v>38500000</v>
      </c>
      <c r="AQ13" s="61" t="s">
        <v>86</v>
      </c>
      <c r="AR13" s="60">
        <v>0</v>
      </c>
      <c r="AS13" s="69" t="s">
        <v>75</v>
      </c>
      <c r="AT13" s="74">
        <v>38500000</v>
      </c>
      <c r="AU13" s="71">
        <f t="shared" si="4"/>
        <v>0</v>
      </c>
      <c r="AV13" s="72">
        <f t="shared" si="3"/>
        <v>1</v>
      </c>
      <c r="AW13" s="69" t="s">
        <v>75</v>
      </c>
      <c r="AX13" s="61" t="s">
        <v>101</v>
      </c>
      <c r="AY13" s="88" t="s">
        <v>4675</v>
      </c>
      <c r="AZ13" s="58" t="s">
        <v>67</v>
      </c>
      <c r="BA13" s="58" t="s">
        <v>67</v>
      </c>
    </row>
    <row r="14" spans="1:72" s="116" customFormat="1" x14ac:dyDescent="0.25">
      <c r="B14" s="58">
        <v>2024</v>
      </c>
      <c r="C14" s="58">
        <v>891780111</v>
      </c>
      <c r="D14" s="59" t="s">
        <v>64</v>
      </c>
      <c r="E14" s="67" t="s">
        <v>4676</v>
      </c>
      <c r="F14" s="67" t="s">
        <v>4677</v>
      </c>
      <c r="G14" s="61">
        <v>0</v>
      </c>
      <c r="H14" s="61" t="s">
        <v>73</v>
      </c>
      <c r="I14" s="59" t="s">
        <v>65</v>
      </c>
      <c r="J14" s="60" t="s">
        <v>4678</v>
      </c>
      <c r="K14" s="60">
        <v>17050000</v>
      </c>
      <c r="L14" s="58" t="s">
        <v>68</v>
      </c>
      <c r="M14" s="67" t="s">
        <v>4679</v>
      </c>
      <c r="N14" s="67">
        <v>1083033623</v>
      </c>
      <c r="O14" s="60">
        <v>41</v>
      </c>
      <c r="P14" s="182">
        <v>45306</v>
      </c>
      <c r="Q14" s="60">
        <v>44550000</v>
      </c>
      <c r="R14" s="182">
        <v>45310</v>
      </c>
      <c r="S14" s="60">
        <v>17050000</v>
      </c>
      <c r="T14" s="61" t="s">
        <v>66</v>
      </c>
      <c r="U14" s="67">
        <v>1082976788</v>
      </c>
      <c r="V14" s="155" t="s">
        <v>4647</v>
      </c>
      <c r="W14" s="182">
        <v>45310</v>
      </c>
      <c r="X14" s="182">
        <v>45310</v>
      </c>
      <c r="Y14" s="68" t="s">
        <v>75</v>
      </c>
      <c r="Z14" s="182">
        <v>45473</v>
      </c>
      <c r="AA14" s="67">
        <f t="shared" si="0"/>
        <v>163</v>
      </c>
      <c r="AB14" s="60">
        <v>1</v>
      </c>
      <c r="AC14" s="60">
        <v>3100000</v>
      </c>
      <c r="AD14" s="60">
        <v>1</v>
      </c>
      <c r="AE14" s="66">
        <v>45504</v>
      </c>
      <c r="AF14" s="67">
        <f t="shared" si="1"/>
        <v>31</v>
      </c>
      <c r="AG14" s="60">
        <v>0</v>
      </c>
      <c r="AH14" s="60">
        <v>0</v>
      </c>
      <c r="AI14" s="65" t="s">
        <v>75</v>
      </c>
      <c r="AJ14" s="64">
        <v>0</v>
      </c>
      <c r="AK14" s="69" t="s">
        <v>75</v>
      </c>
      <c r="AL14" s="69" t="s">
        <v>75</v>
      </c>
      <c r="AM14" s="67">
        <f t="shared" si="2"/>
        <v>0</v>
      </c>
      <c r="AN14" s="67">
        <f>+K14+AC14-AH14</f>
        <v>20150000</v>
      </c>
      <c r="AO14" s="61" t="s">
        <v>67</v>
      </c>
      <c r="AP14" s="60">
        <v>20150000</v>
      </c>
      <c r="AQ14" s="61" t="s">
        <v>86</v>
      </c>
      <c r="AR14" s="60">
        <v>0</v>
      </c>
      <c r="AS14" s="69" t="s">
        <v>75</v>
      </c>
      <c r="AT14" s="74">
        <v>20150000</v>
      </c>
      <c r="AU14" s="71">
        <f t="shared" si="4"/>
        <v>0</v>
      </c>
      <c r="AV14" s="72">
        <f t="shared" si="3"/>
        <v>1</v>
      </c>
      <c r="AW14" s="69" t="s">
        <v>75</v>
      </c>
      <c r="AX14" s="61" t="s">
        <v>101</v>
      </c>
      <c r="AY14" s="88" t="s">
        <v>4680</v>
      </c>
      <c r="AZ14" s="58" t="s">
        <v>67</v>
      </c>
      <c r="BA14" s="58" t="s">
        <v>67</v>
      </c>
    </row>
    <row r="15" spans="1:72" s="116" customFormat="1" x14ac:dyDescent="0.25">
      <c r="B15" s="58">
        <v>2024</v>
      </c>
      <c r="C15" s="58">
        <v>891780111</v>
      </c>
      <c r="D15" s="59" t="s">
        <v>64</v>
      </c>
      <c r="E15" s="67" t="s">
        <v>4681</v>
      </c>
      <c r="F15" s="67" t="s">
        <v>4682</v>
      </c>
      <c r="G15" s="61">
        <v>0</v>
      </c>
      <c r="H15" s="61" t="s">
        <v>73</v>
      </c>
      <c r="I15" s="59" t="s">
        <v>65</v>
      </c>
      <c r="J15" s="60" t="s">
        <v>4683</v>
      </c>
      <c r="K15" s="60">
        <v>12100000</v>
      </c>
      <c r="L15" s="58" t="s">
        <v>68</v>
      </c>
      <c r="M15" s="67" t="s">
        <v>4684</v>
      </c>
      <c r="N15" s="67">
        <v>1082942857</v>
      </c>
      <c r="O15" s="60">
        <v>42</v>
      </c>
      <c r="P15" s="182">
        <v>45306</v>
      </c>
      <c r="Q15" s="60">
        <v>50600000</v>
      </c>
      <c r="R15" s="182">
        <v>45310</v>
      </c>
      <c r="S15" s="60">
        <v>12100000</v>
      </c>
      <c r="T15" s="61" t="s">
        <v>66</v>
      </c>
      <c r="U15" s="67">
        <v>57426458</v>
      </c>
      <c r="V15" s="155" t="s">
        <v>4664</v>
      </c>
      <c r="W15" s="182">
        <v>45310</v>
      </c>
      <c r="X15" s="182">
        <v>45310</v>
      </c>
      <c r="Y15" s="68" t="s">
        <v>75</v>
      </c>
      <c r="Z15" s="182">
        <v>45473</v>
      </c>
      <c r="AA15" s="67">
        <f t="shared" si="0"/>
        <v>163</v>
      </c>
      <c r="AB15" s="60">
        <v>0</v>
      </c>
      <c r="AC15" s="60">
        <v>0</v>
      </c>
      <c r="AD15" s="60">
        <v>0</v>
      </c>
      <c r="AE15" s="66" t="s">
        <v>75</v>
      </c>
      <c r="AF15" s="67">
        <f t="shared" si="1"/>
        <v>0</v>
      </c>
      <c r="AG15" s="60">
        <v>0</v>
      </c>
      <c r="AH15" s="60">
        <v>0</v>
      </c>
      <c r="AI15" s="65" t="s">
        <v>75</v>
      </c>
      <c r="AJ15" s="64">
        <v>0</v>
      </c>
      <c r="AK15" s="69" t="s">
        <v>75</v>
      </c>
      <c r="AL15" s="69" t="s">
        <v>75</v>
      </c>
      <c r="AM15" s="67">
        <f t="shared" si="2"/>
        <v>0</v>
      </c>
      <c r="AN15" s="67">
        <f>+K15+AC15-AH15</f>
        <v>12100000</v>
      </c>
      <c r="AO15" s="61" t="s">
        <v>67</v>
      </c>
      <c r="AP15" s="60">
        <v>12100000</v>
      </c>
      <c r="AQ15" s="61" t="s">
        <v>86</v>
      </c>
      <c r="AR15" s="60">
        <v>0</v>
      </c>
      <c r="AS15" s="69" t="s">
        <v>75</v>
      </c>
      <c r="AT15" s="74">
        <v>12100000</v>
      </c>
      <c r="AU15" s="71">
        <f t="shared" si="4"/>
        <v>0</v>
      </c>
      <c r="AV15" s="72">
        <f t="shared" si="3"/>
        <v>1</v>
      </c>
      <c r="AW15" s="69" t="s">
        <v>75</v>
      </c>
      <c r="AX15" s="61" t="s">
        <v>101</v>
      </c>
      <c r="AY15" s="88" t="s">
        <v>4685</v>
      </c>
      <c r="AZ15" s="58" t="s">
        <v>67</v>
      </c>
      <c r="BA15" s="58" t="s">
        <v>67</v>
      </c>
    </row>
    <row r="16" spans="1:72" s="116" customFormat="1" x14ac:dyDescent="0.25">
      <c r="B16" s="58">
        <v>2024</v>
      </c>
      <c r="C16" s="58">
        <v>891780111</v>
      </c>
      <c r="D16" s="59" t="s">
        <v>64</v>
      </c>
      <c r="E16" s="67" t="s">
        <v>4686</v>
      </c>
      <c r="F16" s="67" t="s">
        <v>4687</v>
      </c>
      <c r="G16" s="61">
        <v>0</v>
      </c>
      <c r="H16" s="61" t="s">
        <v>73</v>
      </c>
      <c r="I16" s="59" t="s">
        <v>65</v>
      </c>
      <c r="J16" s="60" t="s">
        <v>4688</v>
      </c>
      <c r="K16" s="60">
        <v>20350000</v>
      </c>
      <c r="L16" s="58" t="s">
        <v>68</v>
      </c>
      <c r="M16" s="67" t="s">
        <v>4689</v>
      </c>
      <c r="N16" s="67">
        <v>57442105</v>
      </c>
      <c r="O16" s="60">
        <v>44</v>
      </c>
      <c r="P16" s="182">
        <v>45306</v>
      </c>
      <c r="Q16" s="60">
        <v>40700000</v>
      </c>
      <c r="R16" s="182">
        <v>45314</v>
      </c>
      <c r="S16" s="60">
        <v>20350000</v>
      </c>
      <c r="T16" s="61" t="s">
        <v>66</v>
      </c>
      <c r="U16" s="67">
        <v>37331294</v>
      </c>
      <c r="V16" s="155" t="s">
        <v>4658</v>
      </c>
      <c r="W16" s="182">
        <v>45314</v>
      </c>
      <c r="X16" s="182">
        <v>45314</v>
      </c>
      <c r="Y16" s="68" t="s">
        <v>75</v>
      </c>
      <c r="Z16" s="182">
        <v>45473</v>
      </c>
      <c r="AA16" s="67">
        <f t="shared" si="0"/>
        <v>159</v>
      </c>
      <c r="AB16" s="60">
        <v>1</v>
      </c>
      <c r="AC16" s="60">
        <v>2250000</v>
      </c>
      <c r="AD16" s="60">
        <v>0</v>
      </c>
      <c r="AE16" s="66" t="s">
        <v>75</v>
      </c>
      <c r="AF16" s="67">
        <f t="shared" si="1"/>
        <v>0</v>
      </c>
      <c r="AG16" s="60">
        <v>0</v>
      </c>
      <c r="AH16" s="60">
        <v>0</v>
      </c>
      <c r="AI16" s="65" t="s">
        <v>75</v>
      </c>
      <c r="AJ16" s="64">
        <v>0</v>
      </c>
      <c r="AK16" s="69" t="s">
        <v>75</v>
      </c>
      <c r="AL16" s="69" t="s">
        <v>75</v>
      </c>
      <c r="AM16" s="67">
        <f t="shared" si="2"/>
        <v>0</v>
      </c>
      <c r="AN16" s="67">
        <f>+K16+AC16-AH16</f>
        <v>22600000</v>
      </c>
      <c r="AO16" s="61" t="s">
        <v>67</v>
      </c>
      <c r="AP16" s="60">
        <v>22600000</v>
      </c>
      <c r="AQ16" s="61" t="s">
        <v>86</v>
      </c>
      <c r="AR16" s="60">
        <v>0</v>
      </c>
      <c r="AS16" s="69" t="s">
        <v>75</v>
      </c>
      <c r="AT16" s="74">
        <v>22600000</v>
      </c>
      <c r="AU16" s="71">
        <f t="shared" si="4"/>
        <v>0</v>
      </c>
      <c r="AV16" s="72">
        <f t="shared" si="3"/>
        <v>1</v>
      </c>
      <c r="AW16" s="69" t="s">
        <v>75</v>
      </c>
      <c r="AX16" s="61" t="s">
        <v>101</v>
      </c>
      <c r="AY16" s="88" t="s">
        <v>4690</v>
      </c>
      <c r="AZ16" s="58" t="s">
        <v>67</v>
      </c>
      <c r="BA16" s="58" t="s">
        <v>67</v>
      </c>
    </row>
    <row r="17" spans="2:53" s="116" customFormat="1" x14ac:dyDescent="0.25">
      <c r="B17" s="58">
        <v>2024</v>
      </c>
      <c r="C17" s="58">
        <v>891780111</v>
      </c>
      <c r="D17" s="59" t="s">
        <v>64</v>
      </c>
      <c r="E17" s="67" t="s">
        <v>4691</v>
      </c>
      <c r="F17" s="67" t="s">
        <v>4692</v>
      </c>
      <c r="G17" s="61">
        <v>0</v>
      </c>
      <c r="H17" s="61" t="s">
        <v>73</v>
      </c>
      <c r="I17" s="59" t="s">
        <v>65</v>
      </c>
      <c r="J17" s="60" t="s">
        <v>4693</v>
      </c>
      <c r="K17" s="60">
        <v>17050000</v>
      </c>
      <c r="L17" s="58" t="s">
        <v>68</v>
      </c>
      <c r="M17" s="67" t="s">
        <v>4694</v>
      </c>
      <c r="N17" s="67">
        <v>1091681564</v>
      </c>
      <c r="O17" s="60">
        <v>46</v>
      </c>
      <c r="P17" s="182">
        <v>45306</v>
      </c>
      <c r="Q17" s="60">
        <v>3740000</v>
      </c>
      <c r="R17" s="182">
        <v>45314</v>
      </c>
      <c r="S17" s="60">
        <v>17050000</v>
      </c>
      <c r="T17" s="61" t="s">
        <v>66</v>
      </c>
      <c r="U17" s="67">
        <v>1082976788</v>
      </c>
      <c r="V17" s="155" t="s">
        <v>4647</v>
      </c>
      <c r="W17" s="182">
        <v>45314</v>
      </c>
      <c r="X17" s="182">
        <v>45314</v>
      </c>
      <c r="Y17" s="68" t="s">
        <v>75</v>
      </c>
      <c r="Z17" s="182">
        <v>45473</v>
      </c>
      <c r="AA17" s="67">
        <f t="shared" si="0"/>
        <v>159</v>
      </c>
      <c r="AB17" s="60">
        <v>1</v>
      </c>
      <c r="AC17" s="60">
        <v>4050000</v>
      </c>
      <c r="AD17" s="60">
        <v>0</v>
      </c>
      <c r="AE17" s="66" t="s">
        <v>75</v>
      </c>
      <c r="AF17" s="67">
        <f t="shared" si="1"/>
        <v>0</v>
      </c>
      <c r="AG17" s="60">
        <v>0</v>
      </c>
      <c r="AH17" s="60">
        <v>0</v>
      </c>
      <c r="AI17" s="65" t="s">
        <v>75</v>
      </c>
      <c r="AJ17" s="64">
        <v>0</v>
      </c>
      <c r="AK17" s="69" t="s">
        <v>75</v>
      </c>
      <c r="AL17" s="69" t="s">
        <v>75</v>
      </c>
      <c r="AM17" s="67">
        <f t="shared" si="2"/>
        <v>0</v>
      </c>
      <c r="AN17" s="67">
        <f>+K17+AC17-AH17</f>
        <v>21100000</v>
      </c>
      <c r="AO17" s="61" t="s">
        <v>67</v>
      </c>
      <c r="AP17" s="60">
        <v>21100000</v>
      </c>
      <c r="AQ17" s="61" t="s">
        <v>86</v>
      </c>
      <c r="AR17" s="60">
        <v>0</v>
      </c>
      <c r="AS17" s="69" t="s">
        <v>75</v>
      </c>
      <c r="AT17" s="74">
        <v>21100000</v>
      </c>
      <c r="AU17" s="71">
        <f t="shared" si="4"/>
        <v>0</v>
      </c>
      <c r="AV17" s="72">
        <f t="shared" si="3"/>
        <v>1</v>
      </c>
      <c r="AW17" s="69" t="s">
        <v>75</v>
      </c>
      <c r="AX17" s="61" t="s">
        <v>101</v>
      </c>
      <c r="AY17" s="88" t="s">
        <v>4695</v>
      </c>
      <c r="AZ17" s="58" t="s">
        <v>67</v>
      </c>
      <c r="BA17" s="58" t="s">
        <v>67</v>
      </c>
    </row>
    <row r="18" spans="2:53" s="116" customFormat="1" x14ac:dyDescent="0.25">
      <c r="B18" s="58">
        <v>2024</v>
      </c>
      <c r="C18" s="58">
        <v>891780111</v>
      </c>
      <c r="D18" s="59" t="s">
        <v>64</v>
      </c>
      <c r="E18" s="67" t="s">
        <v>4696</v>
      </c>
      <c r="F18" s="67" t="s">
        <v>4697</v>
      </c>
      <c r="G18" s="61">
        <v>0</v>
      </c>
      <c r="H18" s="61" t="s">
        <v>73</v>
      </c>
      <c r="I18" s="59" t="s">
        <v>65</v>
      </c>
      <c r="J18" s="60" t="s">
        <v>4698</v>
      </c>
      <c r="K18" s="60">
        <v>13750000</v>
      </c>
      <c r="L18" s="58" t="s">
        <v>68</v>
      </c>
      <c r="M18" s="67" t="s">
        <v>4699</v>
      </c>
      <c r="N18" s="67">
        <v>36669007</v>
      </c>
      <c r="O18" s="60">
        <v>45</v>
      </c>
      <c r="P18" s="182">
        <v>45306</v>
      </c>
      <c r="Q18" s="60">
        <v>51700000</v>
      </c>
      <c r="R18" s="182">
        <v>45314</v>
      </c>
      <c r="S18" s="60">
        <v>13750000</v>
      </c>
      <c r="T18" s="61" t="s">
        <v>66</v>
      </c>
      <c r="U18" s="67">
        <v>37331294</v>
      </c>
      <c r="V18" s="155" t="s">
        <v>4658</v>
      </c>
      <c r="W18" s="182">
        <v>45314</v>
      </c>
      <c r="X18" s="182">
        <v>45314</v>
      </c>
      <c r="Y18" s="68" t="s">
        <v>75</v>
      </c>
      <c r="Z18" s="182">
        <v>45473</v>
      </c>
      <c r="AA18" s="67">
        <f t="shared" si="0"/>
        <v>159</v>
      </c>
      <c r="AB18" s="60">
        <v>0</v>
      </c>
      <c r="AC18" s="60">
        <v>0</v>
      </c>
      <c r="AD18" s="60">
        <v>0</v>
      </c>
      <c r="AE18" s="66" t="s">
        <v>75</v>
      </c>
      <c r="AF18" s="67">
        <f t="shared" si="1"/>
        <v>0</v>
      </c>
      <c r="AG18" s="60">
        <v>0</v>
      </c>
      <c r="AH18" s="60">
        <v>0</v>
      </c>
      <c r="AI18" s="65" t="s">
        <v>75</v>
      </c>
      <c r="AJ18" s="64">
        <v>0</v>
      </c>
      <c r="AK18" s="69" t="s">
        <v>75</v>
      </c>
      <c r="AL18" s="69" t="s">
        <v>75</v>
      </c>
      <c r="AM18" s="67">
        <f t="shared" si="2"/>
        <v>0</v>
      </c>
      <c r="AN18" s="67">
        <f>+K18+AC18-AH18</f>
        <v>13750000</v>
      </c>
      <c r="AO18" s="61" t="s">
        <v>67</v>
      </c>
      <c r="AP18" s="60">
        <v>13750000</v>
      </c>
      <c r="AQ18" s="61" t="s">
        <v>86</v>
      </c>
      <c r="AR18" s="60">
        <v>0</v>
      </c>
      <c r="AS18" s="69" t="s">
        <v>75</v>
      </c>
      <c r="AT18" s="74">
        <v>13750000</v>
      </c>
      <c r="AU18" s="71">
        <f t="shared" si="4"/>
        <v>0</v>
      </c>
      <c r="AV18" s="72">
        <f t="shared" si="3"/>
        <v>1</v>
      </c>
      <c r="AW18" s="69" t="s">
        <v>75</v>
      </c>
      <c r="AX18" s="61" t="s">
        <v>101</v>
      </c>
      <c r="AY18" s="88" t="s">
        <v>4700</v>
      </c>
      <c r="AZ18" s="58" t="s">
        <v>67</v>
      </c>
      <c r="BA18" s="58" t="s">
        <v>67</v>
      </c>
    </row>
    <row r="19" spans="2:53" s="116" customFormat="1" x14ac:dyDescent="0.25">
      <c r="B19" s="58">
        <v>2024</v>
      </c>
      <c r="C19" s="58">
        <v>891780111</v>
      </c>
      <c r="D19" s="59" t="s">
        <v>64</v>
      </c>
      <c r="E19" s="67" t="s">
        <v>4701</v>
      </c>
      <c r="F19" s="67" t="s">
        <v>4702</v>
      </c>
      <c r="G19" s="61">
        <v>0</v>
      </c>
      <c r="H19" s="61" t="s">
        <v>73</v>
      </c>
      <c r="I19" s="59" t="s">
        <v>65</v>
      </c>
      <c r="J19" s="60" t="s">
        <v>4703</v>
      </c>
      <c r="K19" s="60">
        <v>13750000</v>
      </c>
      <c r="L19" s="58" t="s">
        <v>68</v>
      </c>
      <c r="M19" s="67" t="s">
        <v>4704</v>
      </c>
      <c r="N19" s="67">
        <v>1083565949</v>
      </c>
      <c r="O19" s="60">
        <v>45</v>
      </c>
      <c r="P19" s="182">
        <v>45306</v>
      </c>
      <c r="Q19" s="60">
        <v>51700000</v>
      </c>
      <c r="R19" s="182">
        <v>45314</v>
      </c>
      <c r="S19" s="60">
        <v>13750000</v>
      </c>
      <c r="T19" s="61" t="s">
        <v>66</v>
      </c>
      <c r="U19" s="67">
        <v>37331294</v>
      </c>
      <c r="V19" s="155" t="s">
        <v>4658</v>
      </c>
      <c r="W19" s="182">
        <v>45314</v>
      </c>
      <c r="X19" s="182">
        <v>45314</v>
      </c>
      <c r="Y19" s="68" t="s">
        <v>75</v>
      </c>
      <c r="Z19" s="182">
        <v>45473</v>
      </c>
      <c r="AA19" s="67">
        <f t="shared" si="0"/>
        <v>159</v>
      </c>
      <c r="AB19" s="60">
        <v>0</v>
      </c>
      <c r="AC19" s="60">
        <v>0</v>
      </c>
      <c r="AD19" s="60">
        <v>0</v>
      </c>
      <c r="AE19" s="66" t="s">
        <v>75</v>
      </c>
      <c r="AF19" s="67">
        <f t="shared" si="1"/>
        <v>0</v>
      </c>
      <c r="AG19" s="60">
        <v>0</v>
      </c>
      <c r="AH19" s="60">
        <v>0</v>
      </c>
      <c r="AI19" s="65" t="s">
        <v>75</v>
      </c>
      <c r="AJ19" s="64">
        <v>0</v>
      </c>
      <c r="AK19" s="69" t="s">
        <v>75</v>
      </c>
      <c r="AL19" s="69" t="s">
        <v>75</v>
      </c>
      <c r="AM19" s="67">
        <f t="shared" si="2"/>
        <v>0</v>
      </c>
      <c r="AN19" s="67">
        <f>+K19+AC19-AH19</f>
        <v>13750000</v>
      </c>
      <c r="AO19" s="61" t="s">
        <v>67</v>
      </c>
      <c r="AP19" s="60">
        <v>13750000</v>
      </c>
      <c r="AQ19" s="61" t="s">
        <v>86</v>
      </c>
      <c r="AR19" s="60">
        <v>0</v>
      </c>
      <c r="AS19" s="69" t="s">
        <v>75</v>
      </c>
      <c r="AT19" s="74">
        <v>13750000</v>
      </c>
      <c r="AU19" s="71">
        <f t="shared" si="4"/>
        <v>0</v>
      </c>
      <c r="AV19" s="72">
        <f t="shared" si="3"/>
        <v>1</v>
      </c>
      <c r="AW19" s="69" t="s">
        <v>75</v>
      </c>
      <c r="AX19" s="61" t="s">
        <v>101</v>
      </c>
      <c r="AY19" s="88" t="s">
        <v>4705</v>
      </c>
      <c r="AZ19" s="58" t="s">
        <v>67</v>
      </c>
      <c r="BA19" s="58" t="s">
        <v>67</v>
      </c>
    </row>
    <row r="20" spans="2:53" s="116" customFormat="1" x14ac:dyDescent="0.25">
      <c r="B20" s="58">
        <v>2024</v>
      </c>
      <c r="C20" s="58">
        <v>891780111</v>
      </c>
      <c r="D20" s="59" t="s">
        <v>64</v>
      </c>
      <c r="E20" s="67" t="s">
        <v>4706</v>
      </c>
      <c r="F20" s="67" t="s">
        <v>4707</v>
      </c>
      <c r="G20" s="61">
        <v>0</v>
      </c>
      <c r="H20" s="61" t="s">
        <v>73</v>
      </c>
      <c r="I20" s="59" t="s">
        <v>65</v>
      </c>
      <c r="J20" s="60" t="s">
        <v>4708</v>
      </c>
      <c r="K20" s="60">
        <v>17600000</v>
      </c>
      <c r="L20" s="58" t="s">
        <v>68</v>
      </c>
      <c r="M20" s="67" t="s">
        <v>4709</v>
      </c>
      <c r="N20" s="67">
        <v>1221979591</v>
      </c>
      <c r="O20" s="60">
        <v>43</v>
      </c>
      <c r="P20" s="182">
        <v>45306</v>
      </c>
      <c r="Q20" s="60">
        <v>37950000</v>
      </c>
      <c r="R20" s="182">
        <v>45314</v>
      </c>
      <c r="S20" s="60">
        <v>17600000</v>
      </c>
      <c r="T20" s="61" t="s">
        <v>66</v>
      </c>
      <c r="U20" s="67">
        <v>57426458</v>
      </c>
      <c r="V20" s="155" t="s">
        <v>4664</v>
      </c>
      <c r="W20" s="182">
        <v>45314</v>
      </c>
      <c r="X20" s="182">
        <v>45314</v>
      </c>
      <c r="Y20" s="68" t="s">
        <v>75</v>
      </c>
      <c r="Z20" s="182">
        <v>45473</v>
      </c>
      <c r="AA20" s="67">
        <f t="shared" si="0"/>
        <v>159</v>
      </c>
      <c r="AB20" s="60">
        <v>0</v>
      </c>
      <c r="AC20" s="60">
        <v>0</v>
      </c>
      <c r="AD20" s="60">
        <v>0</v>
      </c>
      <c r="AE20" s="66" t="s">
        <v>75</v>
      </c>
      <c r="AF20" s="67">
        <f t="shared" si="1"/>
        <v>0</v>
      </c>
      <c r="AG20" s="60">
        <v>0</v>
      </c>
      <c r="AH20" s="60">
        <v>0</v>
      </c>
      <c r="AI20" s="65" t="s">
        <v>75</v>
      </c>
      <c r="AJ20" s="64">
        <v>0</v>
      </c>
      <c r="AK20" s="69" t="s">
        <v>75</v>
      </c>
      <c r="AL20" s="69" t="s">
        <v>75</v>
      </c>
      <c r="AM20" s="67">
        <f t="shared" si="2"/>
        <v>0</v>
      </c>
      <c r="AN20" s="67">
        <f>+K20+AC20-AH20</f>
        <v>17600000</v>
      </c>
      <c r="AO20" s="61" t="s">
        <v>67</v>
      </c>
      <c r="AP20" s="60">
        <v>17600000</v>
      </c>
      <c r="AQ20" s="61" t="s">
        <v>86</v>
      </c>
      <c r="AR20" s="60">
        <v>0</v>
      </c>
      <c r="AS20" s="69" t="s">
        <v>75</v>
      </c>
      <c r="AT20" s="74">
        <v>17600000</v>
      </c>
      <c r="AU20" s="71">
        <f t="shared" si="4"/>
        <v>0</v>
      </c>
      <c r="AV20" s="72">
        <f t="shared" si="3"/>
        <v>1</v>
      </c>
      <c r="AW20" s="69" t="s">
        <v>75</v>
      </c>
      <c r="AX20" s="61" t="s">
        <v>101</v>
      </c>
      <c r="AY20" s="88" t="s">
        <v>4710</v>
      </c>
      <c r="AZ20" s="58" t="s">
        <v>67</v>
      </c>
      <c r="BA20" s="58" t="s">
        <v>67</v>
      </c>
    </row>
    <row r="21" spans="2:53" s="116" customFormat="1" x14ac:dyDescent="0.25">
      <c r="B21" s="58">
        <v>2024</v>
      </c>
      <c r="C21" s="58">
        <v>891780111</v>
      </c>
      <c r="D21" s="59" t="s">
        <v>64</v>
      </c>
      <c r="E21" s="67" t="s">
        <v>4711</v>
      </c>
      <c r="F21" s="67" t="s">
        <v>4712</v>
      </c>
      <c r="G21" s="61">
        <v>0</v>
      </c>
      <c r="H21" s="61" t="s">
        <v>73</v>
      </c>
      <c r="I21" s="59" t="s">
        <v>65</v>
      </c>
      <c r="J21" s="60" t="s">
        <v>4713</v>
      </c>
      <c r="K21" s="60">
        <v>17067000</v>
      </c>
      <c r="L21" s="58" t="s">
        <v>68</v>
      </c>
      <c r="M21" s="67" t="s">
        <v>4714</v>
      </c>
      <c r="N21" s="67">
        <v>1082991569</v>
      </c>
      <c r="O21" s="60">
        <v>99</v>
      </c>
      <c r="P21" s="182">
        <v>45309</v>
      </c>
      <c r="Q21" s="60">
        <v>51201000</v>
      </c>
      <c r="R21" s="182">
        <v>45315</v>
      </c>
      <c r="S21" s="60">
        <v>17067000</v>
      </c>
      <c r="T21" s="61" t="s">
        <v>66</v>
      </c>
      <c r="U21" s="67">
        <v>37331294</v>
      </c>
      <c r="V21" s="155" t="s">
        <v>4658</v>
      </c>
      <c r="W21" s="182">
        <v>45315</v>
      </c>
      <c r="X21" s="182">
        <v>45315</v>
      </c>
      <c r="Y21" s="68" t="s">
        <v>75</v>
      </c>
      <c r="Z21" s="182">
        <v>45473</v>
      </c>
      <c r="AA21" s="67">
        <f t="shared" si="0"/>
        <v>158</v>
      </c>
      <c r="AB21" s="60">
        <v>0</v>
      </c>
      <c r="AC21" s="60">
        <v>0</v>
      </c>
      <c r="AD21" s="60">
        <v>0</v>
      </c>
      <c r="AE21" s="66" t="s">
        <v>75</v>
      </c>
      <c r="AF21" s="67">
        <f t="shared" si="1"/>
        <v>0</v>
      </c>
      <c r="AG21" s="60">
        <v>0</v>
      </c>
      <c r="AH21" s="60">
        <v>0</v>
      </c>
      <c r="AI21" s="65" t="s">
        <v>75</v>
      </c>
      <c r="AJ21" s="64">
        <v>1</v>
      </c>
      <c r="AK21" s="66">
        <v>45447</v>
      </c>
      <c r="AL21" s="66">
        <v>45575</v>
      </c>
      <c r="AM21" s="67">
        <f>+IF(AK21="1800-01-01",0,AL21-AK21)</f>
        <v>128</v>
      </c>
      <c r="AN21" s="67">
        <f>+K21+AC21-AH21</f>
        <v>17067000</v>
      </c>
      <c r="AO21" s="61" t="s">
        <v>67</v>
      </c>
      <c r="AP21" s="60">
        <v>17067000</v>
      </c>
      <c r="AQ21" s="61" t="s">
        <v>86</v>
      </c>
      <c r="AR21" s="60">
        <v>0</v>
      </c>
      <c r="AS21" s="69" t="s">
        <v>75</v>
      </c>
      <c r="AT21" s="74">
        <v>13867000</v>
      </c>
      <c r="AU21" s="71">
        <f t="shared" si="4"/>
        <v>3200000</v>
      </c>
      <c r="AV21" s="72">
        <f t="shared" si="3"/>
        <v>0.81250366203785085</v>
      </c>
      <c r="AW21" s="69" t="s">
        <v>75</v>
      </c>
      <c r="AX21" s="61" t="s">
        <v>101</v>
      </c>
      <c r="AY21" s="88" t="s">
        <v>4715</v>
      </c>
      <c r="AZ21" s="58" t="s">
        <v>67</v>
      </c>
      <c r="BA21" s="58" t="s">
        <v>67</v>
      </c>
    </row>
    <row r="22" spans="2:53" s="116" customFormat="1" x14ac:dyDescent="0.25">
      <c r="B22" s="58">
        <v>2024</v>
      </c>
      <c r="C22" s="58">
        <v>891780111</v>
      </c>
      <c r="D22" s="59" t="s">
        <v>64</v>
      </c>
      <c r="E22" s="67" t="s">
        <v>4716</v>
      </c>
      <c r="F22" s="67" t="s">
        <v>4717</v>
      </c>
      <c r="G22" s="61">
        <v>0</v>
      </c>
      <c r="H22" s="61" t="s">
        <v>73</v>
      </c>
      <c r="I22" s="59" t="s">
        <v>65</v>
      </c>
      <c r="J22" s="60" t="s">
        <v>4718</v>
      </c>
      <c r="K22" s="60">
        <v>17067000</v>
      </c>
      <c r="L22" s="58" t="s">
        <v>68</v>
      </c>
      <c r="M22" s="67" t="s">
        <v>4719</v>
      </c>
      <c r="N22" s="67">
        <v>1082989749</v>
      </c>
      <c r="O22" s="60">
        <v>99</v>
      </c>
      <c r="P22" s="182">
        <v>45309</v>
      </c>
      <c r="Q22" s="60">
        <v>51201000</v>
      </c>
      <c r="R22" s="182">
        <v>45315</v>
      </c>
      <c r="S22" s="60">
        <v>17067000</v>
      </c>
      <c r="T22" s="61" t="s">
        <v>66</v>
      </c>
      <c r="U22" s="67">
        <v>37331294</v>
      </c>
      <c r="V22" s="155" t="s">
        <v>4658</v>
      </c>
      <c r="W22" s="182">
        <v>45315</v>
      </c>
      <c r="X22" s="182">
        <v>45315</v>
      </c>
      <c r="Y22" s="68" t="s">
        <v>75</v>
      </c>
      <c r="Z22" s="182">
        <v>45473</v>
      </c>
      <c r="AA22" s="67">
        <f t="shared" si="0"/>
        <v>158</v>
      </c>
      <c r="AB22" s="60">
        <v>0</v>
      </c>
      <c r="AC22" s="60">
        <v>0</v>
      </c>
      <c r="AD22" s="60">
        <v>0</v>
      </c>
      <c r="AE22" s="66" t="s">
        <v>75</v>
      </c>
      <c r="AF22" s="67">
        <f t="shared" si="1"/>
        <v>0</v>
      </c>
      <c r="AG22" s="60">
        <v>0</v>
      </c>
      <c r="AH22" s="60">
        <v>0</v>
      </c>
      <c r="AI22" s="65" t="s">
        <v>75</v>
      </c>
      <c r="AJ22" s="64">
        <v>0</v>
      </c>
      <c r="AK22" s="69" t="s">
        <v>75</v>
      </c>
      <c r="AL22" s="69" t="s">
        <v>75</v>
      </c>
      <c r="AM22" s="67">
        <f t="shared" si="2"/>
        <v>0</v>
      </c>
      <c r="AN22" s="67">
        <f>+K22+AC22-AH22</f>
        <v>17067000</v>
      </c>
      <c r="AO22" s="61" t="s">
        <v>67</v>
      </c>
      <c r="AP22" s="60">
        <v>17067000</v>
      </c>
      <c r="AQ22" s="61" t="s">
        <v>86</v>
      </c>
      <c r="AR22" s="60">
        <v>0</v>
      </c>
      <c r="AS22" s="69" t="s">
        <v>75</v>
      </c>
      <c r="AT22" s="74">
        <v>17067000</v>
      </c>
      <c r="AU22" s="71">
        <f t="shared" si="4"/>
        <v>0</v>
      </c>
      <c r="AV22" s="72">
        <f t="shared" si="3"/>
        <v>1</v>
      </c>
      <c r="AW22" s="69" t="s">
        <v>75</v>
      </c>
      <c r="AX22" s="61" t="s">
        <v>101</v>
      </c>
      <c r="AY22" s="88" t="s">
        <v>4720</v>
      </c>
      <c r="AZ22" s="58" t="s">
        <v>67</v>
      </c>
      <c r="BA22" s="58" t="s">
        <v>67</v>
      </c>
    </row>
    <row r="23" spans="2:53" s="116" customFormat="1" x14ac:dyDescent="0.25">
      <c r="B23" s="58">
        <v>2024</v>
      </c>
      <c r="C23" s="58">
        <v>891780111</v>
      </c>
      <c r="D23" s="59" t="s">
        <v>64</v>
      </c>
      <c r="E23" s="67" t="s">
        <v>4721</v>
      </c>
      <c r="F23" s="67" t="s">
        <v>4722</v>
      </c>
      <c r="G23" s="61">
        <v>0</v>
      </c>
      <c r="H23" s="61" t="s">
        <v>73</v>
      </c>
      <c r="I23" s="59" t="s">
        <v>65</v>
      </c>
      <c r="J23" s="60" t="s">
        <v>4723</v>
      </c>
      <c r="K23" s="60">
        <v>17067000</v>
      </c>
      <c r="L23" s="58" t="s">
        <v>68</v>
      </c>
      <c r="M23" s="67" t="s">
        <v>4724</v>
      </c>
      <c r="N23" s="67">
        <v>1083020130</v>
      </c>
      <c r="O23" s="60">
        <v>99</v>
      </c>
      <c r="P23" s="182">
        <v>45309</v>
      </c>
      <c r="Q23" s="60">
        <v>51201000</v>
      </c>
      <c r="R23" s="182">
        <v>45315</v>
      </c>
      <c r="S23" s="60">
        <v>17067000</v>
      </c>
      <c r="T23" s="61" t="s">
        <v>66</v>
      </c>
      <c r="U23" s="67">
        <v>37331294</v>
      </c>
      <c r="V23" s="155" t="s">
        <v>4658</v>
      </c>
      <c r="W23" s="182">
        <v>45315</v>
      </c>
      <c r="X23" s="182">
        <v>45315</v>
      </c>
      <c r="Y23" s="68" t="s">
        <v>75</v>
      </c>
      <c r="Z23" s="182">
        <v>45473</v>
      </c>
      <c r="AA23" s="67">
        <f t="shared" si="0"/>
        <v>158</v>
      </c>
      <c r="AB23" s="60">
        <v>0</v>
      </c>
      <c r="AC23" s="60">
        <v>0</v>
      </c>
      <c r="AD23" s="60">
        <v>0</v>
      </c>
      <c r="AE23" s="66" t="s">
        <v>75</v>
      </c>
      <c r="AF23" s="67">
        <f t="shared" si="1"/>
        <v>0</v>
      </c>
      <c r="AG23" s="60">
        <v>0</v>
      </c>
      <c r="AH23" s="60">
        <v>0</v>
      </c>
      <c r="AI23" s="65" t="s">
        <v>75</v>
      </c>
      <c r="AJ23" s="64">
        <v>0</v>
      </c>
      <c r="AK23" s="69" t="s">
        <v>75</v>
      </c>
      <c r="AL23" s="69" t="s">
        <v>75</v>
      </c>
      <c r="AM23" s="67">
        <f t="shared" si="2"/>
        <v>0</v>
      </c>
      <c r="AN23" s="67">
        <f>+K23+AC23-AH23</f>
        <v>17067000</v>
      </c>
      <c r="AO23" s="61" t="s">
        <v>67</v>
      </c>
      <c r="AP23" s="60">
        <v>17067000</v>
      </c>
      <c r="AQ23" s="61" t="s">
        <v>86</v>
      </c>
      <c r="AR23" s="60">
        <v>0</v>
      </c>
      <c r="AS23" s="69" t="s">
        <v>75</v>
      </c>
      <c r="AT23" s="74">
        <v>17067000</v>
      </c>
      <c r="AU23" s="71">
        <f t="shared" si="4"/>
        <v>0</v>
      </c>
      <c r="AV23" s="72">
        <f t="shared" si="3"/>
        <v>1</v>
      </c>
      <c r="AW23" s="69" t="s">
        <v>75</v>
      </c>
      <c r="AX23" s="61" t="s">
        <v>101</v>
      </c>
      <c r="AY23" s="88" t="s">
        <v>4725</v>
      </c>
      <c r="AZ23" s="58" t="s">
        <v>67</v>
      </c>
      <c r="BA23" s="58" t="s">
        <v>67</v>
      </c>
    </row>
    <row r="24" spans="2:53" s="116" customFormat="1" x14ac:dyDescent="0.25">
      <c r="B24" s="58">
        <v>2024</v>
      </c>
      <c r="C24" s="58">
        <v>891780111</v>
      </c>
      <c r="D24" s="59" t="s">
        <v>64</v>
      </c>
      <c r="E24" s="67" t="s">
        <v>4726</v>
      </c>
      <c r="F24" s="67" t="s">
        <v>4727</v>
      </c>
      <c r="G24" s="61">
        <v>0</v>
      </c>
      <c r="H24" s="61" t="s">
        <v>73</v>
      </c>
      <c r="I24" s="59" t="s">
        <v>65</v>
      </c>
      <c r="J24" s="60" t="s">
        <v>4728</v>
      </c>
      <c r="K24" s="60">
        <v>17067000</v>
      </c>
      <c r="L24" s="58" t="s">
        <v>68</v>
      </c>
      <c r="M24" s="67" t="s">
        <v>4729</v>
      </c>
      <c r="N24" s="67">
        <v>1082905242</v>
      </c>
      <c r="O24" s="60">
        <v>101</v>
      </c>
      <c r="P24" s="182">
        <v>45309</v>
      </c>
      <c r="Q24" s="60">
        <v>41067000</v>
      </c>
      <c r="R24" s="182">
        <v>45315</v>
      </c>
      <c r="S24" s="60">
        <v>17067000</v>
      </c>
      <c r="T24" s="61" t="s">
        <v>66</v>
      </c>
      <c r="U24" s="67">
        <v>37331294</v>
      </c>
      <c r="V24" s="155" t="s">
        <v>4658</v>
      </c>
      <c r="W24" s="182">
        <v>45315</v>
      </c>
      <c r="X24" s="182">
        <v>45315</v>
      </c>
      <c r="Y24" s="68" t="s">
        <v>75</v>
      </c>
      <c r="Z24" s="182">
        <v>45473</v>
      </c>
      <c r="AA24" s="67">
        <f t="shared" si="0"/>
        <v>158</v>
      </c>
      <c r="AB24" s="60">
        <v>0</v>
      </c>
      <c r="AC24" s="60">
        <v>0</v>
      </c>
      <c r="AD24" s="60">
        <v>0</v>
      </c>
      <c r="AE24" s="66" t="s">
        <v>75</v>
      </c>
      <c r="AF24" s="67">
        <f t="shared" si="1"/>
        <v>0</v>
      </c>
      <c r="AG24" s="60">
        <v>0</v>
      </c>
      <c r="AH24" s="60">
        <v>0</v>
      </c>
      <c r="AI24" s="65" t="s">
        <v>75</v>
      </c>
      <c r="AJ24" s="64">
        <v>0</v>
      </c>
      <c r="AK24" s="69" t="s">
        <v>75</v>
      </c>
      <c r="AL24" s="69" t="s">
        <v>75</v>
      </c>
      <c r="AM24" s="67">
        <f t="shared" si="2"/>
        <v>0</v>
      </c>
      <c r="AN24" s="67">
        <f>+K24+AC24-AH24</f>
        <v>17067000</v>
      </c>
      <c r="AO24" s="61" t="s">
        <v>67</v>
      </c>
      <c r="AP24" s="60">
        <v>17067000</v>
      </c>
      <c r="AQ24" s="61" t="s">
        <v>86</v>
      </c>
      <c r="AR24" s="60">
        <v>0</v>
      </c>
      <c r="AS24" s="69" t="s">
        <v>75</v>
      </c>
      <c r="AT24" s="74">
        <v>17067000</v>
      </c>
      <c r="AU24" s="71">
        <f t="shared" si="4"/>
        <v>0</v>
      </c>
      <c r="AV24" s="72">
        <f t="shared" si="3"/>
        <v>1</v>
      </c>
      <c r="AW24" s="69" t="s">
        <v>75</v>
      </c>
      <c r="AX24" s="61" t="s">
        <v>101</v>
      </c>
      <c r="AY24" s="88" t="s">
        <v>4730</v>
      </c>
      <c r="AZ24" s="58" t="s">
        <v>67</v>
      </c>
      <c r="BA24" s="58" t="s">
        <v>67</v>
      </c>
    </row>
    <row r="25" spans="2:53" s="116" customFormat="1" x14ac:dyDescent="0.25">
      <c r="B25" s="58">
        <v>2024</v>
      </c>
      <c r="C25" s="58">
        <v>891780111</v>
      </c>
      <c r="D25" s="59" t="s">
        <v>64</v>
      </c>
      <c r="E25" s="67" t="s">
        <v>4731</v>
      </c>
      <c r="F25" s="67" t="s">
        <v>4732</v>
      </c>
      <c r="G25" s="61">
        <v>0</v>
      </c>
      <c r="H25" s="61" t="s">
        <v>73</v>
      </c>
      <c r="I25" s="59" t="s">
        <v>65</v>
      </c>
      <c r="J25" s="60" t="s">
        <v>4733</v>
      </c>
      <c r="K25" s="60">
        <v>17067000</v>
      </c>
      <c r="L25" s="58" t="s">
        <v>68</v>
      </c>
      <c r="M25" s="67" t="s">
        <v>4734</v>
      </c>
      <c r="N25" s="67">
        <v>1151184718</v>
      </c>
      <c r="O25" s="60">
        <v>100</v>
      </c>
      <c r="P25" s="182">
        <v>45309</v>
      </c>
      <c r="Q25" s="60">
        <v>34134000</v>
      </c>
      <c r="R25" s="182">
        <v>45315</v>
      </c>
      <c r="S25" s="60">
        <v>17067000</v>
      </c>
      <c r="T25" s="61" t="s">
        <v>66</v>
      </c>
      <c r="U25" s="67">
        <v>57426458</v>
      </c>
      <c r="V25" s="155" t="s">
        <v>4664</v>
      </c>
      <c r="W25" s="182">
        <v>45315</v>
      </c>
      <c r="X25" s="182">
        <v>45315</v>
      </c>
      <c r="Y25" s="68" t="s">
        <v>75</v>
      </c>
      <c r="Z25" s="182">
        <v>45473</v>
      </c>
      <c r="AA25" s="67">
        <f t="shared" si="0"/>
        <v>158</v>
      </c>
      <c r="AB25" s="60">
        <v>0</v>
      </c>
      <c r="AC25" s="60">
        <v>0</v>
      </c>
      <c r="AD25" s="60">
        <v>0</v>
      </c>
      <c r="AE25" s="66" t="s">
        <v>75</v>
      </c>
      <c r="AF25" s="67">
        <f t="shared" si="1"/>
        <v>0</v>
      </c>
      <c r="AG25" s="60">
        <v>0</v>
      </c>
      <c r="AH25" s="60">
        <v>0</v>
      </c>
      <c r="AI25" s="65" t="s">
        <v>75</v>
      </c>
      <c r="AJ25" s="64">
        <v>0</v>
      </c>
      <c r="AK25" s="69" t="s">
        <v>75</v>
      </c>
      <c r="AL25" s="69" t="s">
        <v>75</v>
      </c>
      <c r="AM25" s="67">
        <f t="shared" si="2"/>
        <v>0</v>
      </c>
      <c r="AN25" s="67">
        <f>+K25+AC25-AH25</f>
        <v>17067000</v>
      </c>
      <c r="AO25" s="61" t="s">
        <v>67</v>
      </c>
      <c r="AP25" s="60">
        <v>17067000</v>
      </c>
      <c r="AQ25" s="61" t="s">
        <v>86</v>
      </c>
      <c r="AR25" s="60">
        <v>0</v>
      </c>
      <c r="AS25" s="69" t="s">
        <v>75</v>
      </c>
      <c r="AT25" s="74">
        <v>17067000</v>
      </c>
      <c r="AU25" s="71">
        <f t="shared" si="4"/>
        <v>0</v>
      </c>
      <c r="AV25" s="72">
        <f t="shared" si="3"/>
        <v>1</v>
      </c>
      <c r="AW25" s="69" t="s">
        <v>75</v>
      </c>
      <c r="AX25" s="61" t="s">
        <v>101</v>
      </c>
      <c r="AY25" s="88" t="s">
        <v>4735</v>
      </c>
      <c r="AZ25" s="58" t="s">
        <v>67</v>
      </c>
      <c r="BA25" s="58" t="s">
        <v>67</v>
      </c>
    </row>
    <row r="26" spans="2:53" s="116" customFormat="1" x14ac:dyDescent="0.25">
      <c r="B26" s="58">
        <v>2024</v>
      </c>
      <c r="C26" s="58">
        <v>891780111</v>
      </c>
      <c r="D26" s="59" t="s">
        <v>64</v>
      </c>
      <c r="E26" s="67" t="s">
        <v>4736</v>
      </c>
      <c r="F26" s="67" t="s">
        <v>4737</v>
      </c>
      <c r="G26" s="61">
        <v>0</v>
      </c>
      <c r="H26" s="61" t="s">
        <v>73</v>
      </c>
      <c r="I26" s="59" t="s">
        <v>65</v>
      </c>
      <c r="J26" s="60" t="s">
        <v>4738</v>
      </c>
      <c r="K26" s="60">
        <v>13200000</v>
      </c>
      <c r="L26" s="58" t="s">
        <v>68</v>
      </c>
      <c r="M26" s="67" t="s">
        <v>4739</v>
      </c>
      <c r="N26" s="67">
        <v>1082852286</v>
      </c>
      <c r="O26" s="60">
        <v>45</v>
      </c>
      <c r="P26" s="182">
        <v>45306</v>
      </c>
      <c r="Q26" s="60">
        <v>51700000</v>
      </c>
      <c r="R26" s="182">
        <v>45316</v>
      </c>
      <c r="S26" s="60">
        <v>13200000</v>
      </c>
      <c r="T26" s="61" t="s">
        <v>66</v>
      </c>
      <c r="U26" s="67">
        <v>37331294</v>
      </c>
      <c r="V26" s="155" t="s">
        <v>4658</v>
      </c>
      <c r="W26" s="182">
        <v>45316</v>
      </c>
      <c r="X26" s="182">
        <v>45316</v>
      </c>
      <c r="Y26" s="68" t="s">
        <v>75</v>
      </c>
      <c r="Z26" s="182">
        <v>45473</v>
      </c>
      <c r="AA26" s="67">
        <f t="shared" si="0"/>
        <v>157</v>
      </c>
      <c r="AB26" s="60">
        <v>0</v>
      </c>
      <c r="AC26" s="60">
        <v>0</v>
      </c>
      <c r="AD26" s="60">
        <v>0</v>
      </c>
      <c r="AE26" s="66" t="s">
        <v>75</v>
      </c>
      <c r="AF26" s="67">
        <f t="shared" si="1"/>
        <v>0</v>
      </c>
      <c r="AG26" s="60">
        <v>0</v>
      </c>
      <c r="AH26" s="60">
        <v>0</v>
      </c>
      <c r="AI26" s="65" t="s">
        <v>75</v>
      </c>
      <c r="AJ26" s="64">
        <v>0</v>
      </c>
      <c r="AK26" s="69" t="s">
        <v>75</v>
      </c>
      <c r="AL26" s="69" t="s">
        <v>75</v>
      </c>
      <c r="AM26" s="67">
        <f t="shared" si="2"/>
        <v>0</v>
      </c>
      <c r="AN26" s="67">
        <f>+K26+AC26-AH26</f>
        <v>13200000</v>
      </c>
      <c r="AO26" s="61" t="s">
        <v>67</v>
      </c>
      <c r="AP26" s="60">
        <v>13200000</v>
      </c>
      <c r="AQ26" s="61" t="s">
        <v>86</v>
      </c>
      <c r="AR26" s="60">
        <v>0</v>
      </c>
      <c r="AS26" s="69" t="s">
        <v>75</v>
      </c>
      <c r="AT26" s="74">
        <v>13200000</v>
      </c>
      <c r="AU26" s="71">
        <f t="shared" si="4"/>
        <v>0</v>
      </c>
      <c r="AV26" s="72">
        <f t="shared" si="3"/>
        <v>1</v>
      </c>
      <c r="AW26" s="69" t="s">
        <v>75</v>
      </c>
      <c r="AX26" s="61" t="s">
        <v>101</v>
      </c>
      <c r="AY26" s="88" t="s">
        <v>4740</v>
      </c>
      <c r="AZ26" s="58" t="s">
        <v>67</v>
      </c>
      <c r="BA26" s="58" t="s">
        <v>67</v>
      </c>
    </row>
    <row r="27" spans="2:53" s="116" customFormat="1" x14ac:dyDescent="0.25">
      <c r="B27" s="58">
        <v>2024</v>
      </c>
      <c r="C27" s="58">
        <v>891780111</v>
      </c>
      <c r="D27" s="59" t="s">
        <v>64</v>
      </c>
      <c r="E27" s="67" t="s">
        <v>4741</v>
      </c>
      <c r="F27" s="67" t="s">
        <v>4742</v>
      </c>
      <c r="G27" s="61">
        <v>0</v>
      </c>
      <c r="H27" s="61" t="s">
        <v>73</v>
      </c>
      <c r="I27" s="59" t="s">
        <v>65</v>
      </c>
      <c r="J27" s="60" t="s">
        <v>4743</v>
      </c>
      <c r="K27" s="60">
        <v>14166000</v>
      </c>
      <c r="L27" s="58" t="s">
        <v>68</v>
      </c>
      <c r="M27" s="67" t="s">
        <v>4744</v>
      </c>
      <c r="N27" s="67">
        <v>36726367</v>
      </c>
      <c r="O27" s="60">
        <v>147</v>
      </c>
      <c r="P27" s="182">
        <v>45315</v>
      </c>
      <c r="Q27" s="60">
        <v>14166000</v>
      </c>
      <c r="R27" s="182">
        <v>45321</v>
      </c>
      <c r="S27" s="60">
        <v>14166000</v>
      </c>
      <c r="T27" s="61" t="s">
        <v>66</v>
      </c>
      <c r="U27" s="67">
        <v>85472735</v>
      </c>
      <c r="V27" s="155" t="s">
        <v>4745</v>
      </c>
      <c r="W27" s="182">
        <v>45321</v>
      </c>
      <c r="X27" s="182">
        <v>45321</v>
      </c>
      <c r="Y27" s="68" t="s">
        <v>75</v>
      </c>
      <c r="Z27" s="182">
        <v>45471</v>
      </c>
      <c r="AA27" s="67">
        <f t="shared" si="0"/>
        <v>150</v>
      </c>
      <c r="AB27" s="60">
        <v>0</v>
      </c>
      <c r="AC27" s="60">
        <v>0</v>
      </c>
      <c r="AD27" s="60">
        <v>0</v>
      </c>
      <c r="AE27" s="66" t="s">
        <v>75</v>
      </c>
      <c r="AF27" s="67">
        <f t="shared" si="1"/>
        <v>0</v>
      </c>
      <c r="AG27" s="60">
        <v>0</v>
      </c>
      <c r="AH27" s="60">
        <v>0</v>
      </c>
      <c r="AI27" s="65" t="s">
        <v>75</v>
      </c>
      <c r="AJ27" s="64">
        <v>0</v>
      </c>
      <c r="AK27" s="69" t="s">
        <v>75</v>
      </c>
      <c r="AL27" s="69" t="s">
        <v>75</v>
      </c>
      <c r="AM27" s="67">
        <f t="shared" si="2"/>
        <v>0</v>
      </c>
      <c r="AN27" s="67">
        <f>+K27+AC27-AH27</f>
        <v>14166000</v>
      </c>
      <c r="AO27" s="61" t="s">
        <v>67</v>
      </c>
      <c r="AP27" s="60">
        <v>14166000</v>
      </c>
      <c r="AQ27" s="61" t="s">
        <v>86</v>
      </c>
      <c r="AR27" s="60">
        <v>0</v>
      </c>
      <c r="AS27" s="69" t="s">
        <v>75</v>
      </c>
      <c r="AT27" s="74">
        <v>14166000</v>
      </c>
      <c r="AU27" s="71">
        <f t="shared" si="4"/>
        <v>0</v>
      </c>
      <c r="AV27" s="72">
        <f t="shared" si="3"/>
        <v>1</v>
      </c>
      <c r="AW27" s="69" t="s">
        <v>75</v>
      </c>
      <c r="AX27" s="61" t="s">
        <v>101</v>
      </c>
      <c r="AY27" s="88" t="s">
        <v>4746</v>
      </c>
      <c r="AZ27" s="58" t="s">
        <v>67</v>
      </c>
      <c r="BA27" s="58" t="s">
        <v>67</v>
      </c>
    </row>
    <row r="28" spans="2:53" s="116" customFormat="1" x14ac:dyDescent="0.25">
      <c r="B28" s="58">
        <v>2024</v>
      </c>
      <c r="C28" s="58">
        <v>891780111</v>
      </c>
      <c r="D28" s="59" t="s">
        <v>64</v>
      </c>
      <c r="E28" s="67" t="s">
        <v>4747</v>
      </c>
      <c r="F28" s="67" t="s">
        <v>4748</v>
      </c>
      <c r="G28" s="61">
        <v>0</v>
      </c>
      <c r="H28" s="61" t="s">
        <v>73</v>
      </c>
      <c r="I28" s="59" t="s">
        <v>65</v>
      </c>
      <c r="J28" s="60" t="s">
        <v>4749</v>
      </c>
      <c r="K28" s="60">
        <v>11000000</v>
      </c>
      <c r="L28" s="58" t="s">
        <v>68</v>
      </c>
      <c r="M28" s="67" t="s">
        <v>4750</v>
      </c>
      <c r="N28" s="67">
        <v>36549178</v>
      </c>
      <c r="O28" s="60">
        <v>45</v>
      </c>
      <c r="P28" s="182">
        <v>45306</v>
      </c>
      <c r="Q28" s="60">
        <v>51700000</v>
      </c>
      <c r="R28" s="182">
        <v>45323</v>
      </c>
      <c r="S28" s="60">
        <v>11000000</v>
      </c>
      <c r="T28" s="61" t="s">
        <v>66</v>
      </c>
      <c r="U28" s="67">
        <v>57426458</v>
      </c>
      <c r="V28" s="155" t="s">
        <v>4664</v>
      </c>
      <c r="W28" s="182">
        <v>45323</v>
      </c>
      <c r="X28" s="182">
        <v>45323</v>
      </c>
      <c r="Y28" s="68" t="s">
        <v>75</v>
      </c>
      <c r="Z28" s="182">
        <v>45473</v>
      </c>
      <c r="AA28" s="67">
        <f t="shared" si="0"/>
        <v>150</v>
      </c>
      <c r="AB28" s="60">
        <v>0</v>
      </c>
      <c r="AC28" s="60">
        <v>0</v>
      </c>
      <c r="AD28" s="60">
        <v>0</v>
      </c>
      <c r="AE28" s="66" t="s">
        <v>75</v>
      </c>
      <c r="AF28" s="67">
        <f t="shared" si="1"/>
        <v>0</v>
      </c>
      <c r="AG28" s="60">
        <v>0</v>
      </c>
      <c r="AH28" s="60">
        <v>0</v>
      </c>
      <c r="AI28" s="65" t="s">
        <v>75</v>
      </c>
      <c r="AJ28" s="64">
        <v>0</v>
      </c>
      <c r="AK28" s="69" t="s">
        <v>75</v>
      </c>
      <c r="AL28" s="69" t="s">
        <v>75</v>
      </c>
      <c r="AM28" s="67">
        <f t="shared" si="2"/>
        <v>0</v>
      </c>
      <c r="AN28" s="67">
        <f>+K28+AC28-AH28</f>
        <v>11000000</v>
      </c>
      <c r="AO28" s="61" t="s">
        <v>67</v>
      </c>
      <c r="AP28" s="60">
        <v>11000000</v>
      </c>
      <c r="AQ28" s="61" t="s">
        <v>86</v>
      </c>
      <c r="AR28" s="60">
        <v>0</v>
      </c>
      <c r="AS28" s="69" t="s">
        <v>75</v>
      </c>
      <c r="AT28" s="74">
        <v>11000000</v>
      </c>
      <c r="AU28" s="71">
        <f t="shared" si="4"/>
        <v>0</v>
      </c>
      <c r="AV28" s="72">
        <f t="shared" si="3"/>
        <v>1</v>
      </c>
      <c r="AW28" s="69" t="s">
        <v>75</v>
      </c>
      <c r="AX28" s="61" t="s">
        <v>101</v>
      </c>
      <c r="AY28" s="88" t="s">
        <v>4751</v>
      </c>
      <c r="AZ28" s="58" t="s">
        <v>67</v>
      </c>
      <c r="BA28" s="58" t="s">
        <v>67</v>
      </c>
    </row>
    <row r="29" spans="2:53" s="116" customFormat="1" x14ac:dyDescent="0.25">
      <c r="B29" s="58">
        <v>2024</v>
      </c>
      <c r="C29" s="58">
        <v>891780111</v>
      </c>
      <c r="D29" s="59" t="s">
        <v>64</v>
      </c>
      <c r="E29" s="67" t="s">
        <v>4752</v>
      </c>
      <c r="F29" s="67" t="s">
        <v>4753</v>
      </c>
      <c r="G29" s="61">
        <v>0</v>
      </c>
      <c r="H29" s="61" t="s">
        <v>73</v>
      </c>
      <c r="I29" s="59" t="s">
        <v>65</v>
      </c>
      <c r="J29" s="60" t="s">
        <v>4754</v>
      </c>
      <c r="K29" s="60">
        <v>24000000</v>
      </c>
      <c r="L29" s="58" t="s">
        <v>68</v>
      </c>
      <c r="M29" s="67" t="s">
        <v>4755</v>
      </c>
      <c r="N29" s="67">
        <v>7143983</v>
      </c>
      <c r="O29" s="60">
        <v>101</v>
      </c>
      <c r="P29" s="182">
        <v>45309</v>
      </c>
      <c r="Q29" s="60">
        <v>41067000</v>
      </c>
      <c r="R29" s="182">
        <v>45324</v>
      </c>
      <c r="S29" s="60">
        <v>24000000</v>
      </c>
      <c r="T29" s="61" t="s">
        <v>66</v>
      </c>
      <c r="U29" s="67">
        <v>57426458</v>
      </c>
      <c r="V29" s="155" t="s">
        <v>4664</v>
      </c>
      <c r="W29" s="182">
        <v>45324</v>
      </c>
      <c r="X29" s="182">
        <v>45324</v>
      </c>
      <c r="Y29" s="68" t="s">
        <v>75</v>
      </c>
      <c r="Z29" s="182">
        <v>45473</v>
      </c>
      <c r="AA29" s="67">
        <f t="shared" si="0"/>
        <v>149</v>
      </c>
      <c r="AB29" s="60">
        <v>0</v>
      </c>
      <c r="AC29" s="60">
        <v>0</v>
      </c>
      <c r="AD29" s="60">
        <v>0</v>
      </c>
      <c r="AE29" s="66" t="s">
        <v>75</v>
      </c>
      <c r="AF29" s="67">
        <f t="shared" si="1"/>
        <v>0</v>
      </c>
      <c r="AG29" s="60">
        <v>0</v>
      </c>
      <c r="AH29" s="60">
        <v>0</v>
      </c>
      <c r="AI29" s="65" t="s">
        <v>75</v>
      </c>
      <c r="AJ29" s="64">
        <v>0</v>
      </c>
      <c r="AK29" s="69" t="s">
        <v>75</v>
      </c>
      <c r="AL29" s="69" t="s">
        <v>75</v>
      </c>
      <c r="AM29" s="67">
        <f t="shared" si="2"/>
        <v>0</v>
      </c>
      <c r="AN29" s="67">
        <f>+K29+AC29-AH29</f>
        <v>24000000</v>
      </c>
      <c r="AO29" s="61" t="s">
        <v>67</v>
      </c>
      <c r="AP29" s="60">
        <v>24000000</v>
      </c>
      <c r="AQ29" s="61" t="s">
        <v>86</v>
      </c>
      <c r="AR29" s="60">
        <v>0</v>
      </c>
      <c r="AS29" s="69" t="s">
        <v>75</v>
      </c>
      <c r="AT29" s="74">
        <v>24000000</v>
      </c>
      <c r="AU29" s="71">
        <f t="shared" si="4"/>
        <v>0</v>
      </c>
      <c r="AV29" s="72">
        <f t="shared" si="3"/>
        <v>1</v>
      </c>
      <c r="AW29" s="69" t="s">
        <v>75</v>
      </c>
      <c r="AX29" s="61" t="s">
        <v>101</v>
      </c>
      <c r="AY29" s="88" t="s">
        <v>4756</v>
      </c>
      <c r="AZ29" s="58" t="s">
        <v>67</v>
      </c>
      <c r="BA29" s="58" t="s">
        <v>67</v>
      </c>
    </row>
    <row r="30" spans="2:53" s="116" customFormat="1" x14ac:dyDescent="0.25">
      <c r="B30" s="58">
        <v>2024</v>
      </c>
      <c r="C30" s="58">
        <v>891780111</v>
      </c>
      <c r="D30" s="59" t="s">
        <v>64</v>
      </c>
      <c r="E30" s="67" t="s">
        <v>4757</v>
      </c>
      <c r="F30" s="67" t="s">
        <v>4758</v>
      </c>
      <c r="G30" s="61">
        <v>0</v>
      </c>
      <c r="H30" s="61" t="s">
        <v>73</v>
      </c>
      <c r="I30" s="59" t="s">
        <v>65</v>
      </c>
      <c r="J30" s="60" t="s">
        <v>4759</v>
      </c>
      <c r="K30" s="60">
        <v>10500000</v>
      </c>
      <c r="L30" s="58" t="s">
        <v>68</v>
      </c>
      <c r="M30" s="67" t="s">
        <v>4760</v>
      </c>
      <c r="N30" s="67">
        <v>1082841477</v>
      </c>
      <c r="O30" s="60">
        <v>44</v>
      </c>
      <c r="P30" s="182">
        <v>45306</v>
      </c>
      <c r="Q30" s="60">
        <v>40700000</v>
      </c>
      <c r="R30" s="182">
        <v>45327</v>
      </c>
      <c r="S30" s="60">
        <v>10500000</v>
      </c>
      <c r="T30" s="61" t="s">
        <v>66</v>
      </c>
      <c r="U30" s="67">
        <v>1082976788</v>
      </c>
      <c r="V30" s="155" t="s">
        <v>4647</v>
      </c>
      <c r="W30" s="182">
        <v>45324</v>
      </c>
      <c r="X30" s="182">
        <v>45327</v>
      </c>
      <c r="Y30" s="68" t="s">
        <v>75</v>
      </c>
      <c r="Z30" s="182">
        <v>45412</v>
      </c>
      <c r="AA30" s="67">
        <f t="shared" si="0"/>
        <v>85</v>
      </c>
      <c r="AB30" s="60">
        <v>0</v>
      </c>
      <c r="AC30" s="60">
        <v>0</v>
      </c>
      <c r="AD30" s="60">
        <v>0</v>
      </c>
      <c r="AE30" s="66" t="s">
        <v>75</v>
      </c>
      <c r="AF30" s="67">
        <f t="shared" si="1"/>
        <v>0</v>
      </c>
      <c r="AG30" s="60">
        <v>0</v>
      </c>
      <c r="AH30" s="60">
        <v>0</v>
      </c>
      <c r="AI30" s="65" t="s">
        <v>75</v>
      </c>
      <c r="AJ30" s="64">
        <v>0</v>
      </c>
      <c r="AK30" s="69" t="s">
        <v>75</v>
      </c>
      <c r="AL30" s="69" t="s">
        <v>75</v>
      </c>
      <c r="AM30" s="67">
        <f t="shared" si="2"/>
        <v>0</v>
      </c>
      <c r="AN30" s="67">
        <f>+K30+AC30-AH30</f>
        <v>10500000</v>
      </c>
      <c r="AO30" s="61" t="s">
        <v>67</v>
      </c>
      <c r="AP30" s="60">
        <v>10500000</v>
      </c>
      <c r="AQ30" s="61" t="s">
        <v>86</v>
      </c>
      <c r="AR30" s="60">
        <v>0</v>
      </c>
      <c r="AS30" s="69" t="s">
        <v>75</v>
      </c>
      <c r="AT30" s="74">
        <v>10500000</v>
      </c>
      <c r="AU30" s="71">
        <f t="shared" si="4"/>
        <v>0</v>
      </c>
      <c r="AV30" s="72">
        <f t="shared" si="3"/>
        <v>1</v>
      </c>
      <c r="AW30" s="69" t="s">
        <v>75</v>
      </c>
      <c r="AX30" s="61" t="s">
        <v>101</v>
      </c>
      <c r="AY30" s="88" t="s">
        <v>4761</v>
      </c>
      <c r="AZ30" s="58" t="s">
        <v>67</v>
      </c>
      <c r="BA30" s="58" t="s">
        <v>67</v>
      </c>
    </row>
    <row r="31" spans="2:53" s="116" customFormat="1" x14ac:dyDescent="0.25">
      <c r="B31" s="58">
        <v>2024</v>
      </c>
      <c r="C31" s="58">
        <v>891780111</v>
      </c>
      <c r="D31" s="59" t="s">
        <v>64</v>
      </c>
      <c r="E31" s="67" t="s">
        <v>4762</v>
      </c>
      <c r="F31" s="67" t="s">
        <v>4763</v>
      </c>
      <c r="G31" s="61">
        <v>0</v>
      </c>
      <c r="H31" s="61" t="s">
        <v>73</v>
      </c>
      <c r="I31" s="59" t="s">
        <v>65</v>
      </c>
      <c r="J31" s="60" t="s">
        <v>4764</v>
      </c>
      <c r="K31" s="60">
        <v>8060000</v>
      </c>
      <c r="L31" s="58" t="s">
        <v>68</v>
      </c>
      <c r="M31" s="67" t="s">
        <v>1614</v>
      </c>
      <c r="N31" s="67">
        <v>84455243</v>
      </c>
      <c r="O31" s="64" t="s">
        <v>4765</v>
      </c>
      <c r="P31" s="182">
        <v>44967</v>
      </c>
      <c r="Q31" s="60" t="s">
        <v>4766</v>
      </c>
      <c r="R31" s="182">
        <v>45328</v>
      </c>
      <c r="S31" s="60">
        <v>8060000</v>
      </c>
      <c r="T31" s="61" t="s">
        <v>66</v>
      </c>
      <c r="U31" s="67">
        <v>1082976788</v>
      </c>
      <c r="V31" s="155" t="s">
        <v>4647</v>
      </c>
      <c r="W31" s="182">
        <v>45328</v>
      </c>
      <c r="X31" s="182">
        <v>45329</v>
      </c>
      <c r="Y31" s="68" t="s">
        <v>75</v>
      </c>
      <c r="Z31" s="182">
        <v>45380</v>
      </c>
      <c r="AA31" s="67">
        <f t="shared" si="0"/>
        <v>51</v>
      </c>
      <c r="AB31" s="60">
        <v>0</v>
      </c>
      <c r="AC31" s="60">
        <v>0</v>
      </c>
      <c r="AD31" s="60">
        <v>0</v>
      </c>
      <c r="AE31" s="66" t="s">
        <v>75</v>
      </c>
      <c r="AF31" s="67">
        <f t="shared" si="1"/>
        <v>0</v>
      </c>
      <c r="AG31" s="60">
        <v>0</v>
      </c>
      <c r="AH31" s="60">
        <v>0</v>
      </c>
      <c r="AI31" s="65" t="s">
        <v>75</v>
      </c>
      <c r="AJ31" s="64">
        <v>0</v>
      </c>
      <c r="AK31" s="69" t="s">
        <v>75</v>
      </c>
      <c r="AL31" s="69" t="s">
        <v>75</v>
      </c>
      <c r="AM31" s="67">
        <f t="shared" si="2"/>
        <v>0</v>
      </c>
      <c r="AN31" s="67">
        <f>+K31+AC31-AH31</f>
        <v>8060000</v>
      </c>
      <c r="AO31" s="61" t="s">
        <v>86</v>
      </c>
      <c r="AP31" s="60">
        <v>0</v>
      </c>
      <c r="AQ31" s="61" t="s">
        <v>86</v>
      </c>
      <c r="AR31" s="60">
        <v>0</v>
      </c>
      <c r="AS31" s="69" t="s">
        <v>75</v>
      </c>
      <c r="AT31" s="74">
        <v>8060000</v>
      </c>
      <c r="AU31" s="71">
        <f t="shared" si="4"/>
        <v>0</v>
      </c>
      <c r="AV31" s="72">
        <f t="shared" si="3"/>
        <v>1</v>
      </c>
      <c r="AW31" s="69" t="s">
        <v>75</v>
      </c>
      <c r="AX31" s="61" t="s">
        <v>101</v>
      </c>
      <c r="AY31" s="88" t="s">
        <v>4767</v>
      </c>
      <c r="AZ31" s="58" t="s">
        <v>67</v>
      </c>
      <c r="BA31" s="58" t="s">
        <v>67</v>
      </c>
    </row>
    <row r="32" spans="2:53" s="116" customFormat="1" x14ac:dyDescent="0.25">
      <c r="B32" s="58">
        <v>2024</v>
      </c>
      <c r="C32" s="58">
        <v>891780111</v>
      </c>
      <c r="D32" s="59" t="s">
        <v>64</v>
      </c>
      <c r="E32" s="67" t="s">
        <v>4768</v>
      </c>
      <c r="F32" s="67" t="s">
        <v>4769</v>
      </c>
      <c r="G32" s="61">
        <v>0</v>
      </c>
      <c r="H32" s="61" t="s">
        <v>73</v>
      </c>
      <c r="I32" s="59" t="s">
        <v>65</v>
      </c>
      <c r="J32" s="60" t="s">
        <v>4770</v>
      </c>
      <c r="K32" s="60">
        <v>14400000</v>
      </c>
      <c r="L32" s="58" t="s">
        <v>68</v>
      </c>
      <c r="M32" s="67" t="s">
        <v>4771</v>
      </c>
      <c r="N32" s="67">
        <v>36722117</v>
      </c>
      <c r="O32" s="60">
        <v>100</v>
      </c>
      <c r="P32" s="182">
        <v>45309</v>
      </c>
      <c r="Q32" s="60">
        <v>34134000</v>
      </c>
      <c r="R32" s="182">
        <v>45338</v>
      </c>
      <c r="S32" s="60">
        <v>14400000</v>
      </c>
      <c r="T32" s="61" t="s">
        <v>66</v>
      </c>
      <c r="U32" s="67">
        <v>57426458</v>
      </c>
      <c r="V32" s="155" t="s">
        <v>4664</v>
      </c>
      <c r="W32" s="182">
        <v>45338</v>
      </c>
      <c r="X32" s="182">
        <v>45338</v>
      </c>
      <c r="Y32" s="68" t="s">
        <v>75</v>
      </c>
      <c r="Z32" s="182">
        <v>45473</v>
      </c>
      <c r="AA32" s="67">
        <f t="shared" si="0"/>
        <v>135</v>
      </c>
      <c r="AB32" s="60">
        <v>0</v>
      </c>
      <c r="AC32" s="60">
        <v>0</v>
      </c>
      <c r="AD32" s="60">
        <v>0</v>
      </c>
      <c r="AE32" s="66" t="s">
        <v>75</v>
      </c>
      <c r="AF32" s="67">
        <f t="shared" si="1"/>
        <v>0</v>
      </c>
      <c r="AG32" s="60">
        <v>0</v>
      </c>
      <c r="AH32" s="60">
        <v>0</v>
      </c>
      <c r="AI32" s="65" t="s">
        <v>75</v>
      </c>
      <c r="AJ32" s="64">
        <v>0</v>
      </c>
      <c r="AK32" s="69" t="s">
        <v>75</v>
      </c>
      <c r="AL32" s="69" t="s">
        <v>75</v>
      </c>
      <c r="AM32" s="67">
        <f t="shared" si="2"/>
        <v>0</v>
      </c>
      <c r="AN32" s="67">
        <f>+K32+AC32-AH32</f>
        <v>14400000</v>
      </c>
      <c r="AO32" s="61" t="s">
        <v>67</v>
      </c>
      <c r="AP32" s="60">
        <v>14400000</v>
      </c>
      <c r="AQ32" s="61" t="s">
        <v>86</v>
      </c>
      <c r="AR32" s="60">
        <v>0</v>
      </c>
      <c r="AS32" s="69" t="s">
        <v>75</v>
      </c>
      <c r="AT32" s="74">
        <v>14400000</v>
      </c>
      <c r="AU32" s="71">
        <f t="shared" si="4"/>
        <v>0</v>
      </c>
      <c r="AV32" s="72">
        <f t="shared" si="3"/>
        <v>1</v>
      </c>
      <c r="AW32" s="69" t="s">
        <v>75</v>
      </c>
      <c r="AX32" s="61" t="s">
        <v>101</v>
      </c>
      <c r="AY32" s="88" t="s">
        <v>4772</v>
      </c>
      <c r="AZ32" s="58" t="s">
        <v>67</v>
      </c>
      <c r="BA32" s="58" t="s">
        <v>67</v>
      </c>
    </row>
    <row r="33" spans="2:53" s="116" customFormat="1" x14ac:dyDescent="0.25">
      <c r="B33" s="58">
        <v>2024</v>
      </c>
      <c r="C33" s="58">
        <v>891780111</v>
      </c>
      <c r="D33" s="59" t="s">
        <v>64</v>
      </c>
      <c r="E33" s="67" t="s">
        <v>4773</v>
      </c>
      <c r="F33" s="67" t="s">
        <v>4774</v>
      </c>
      <c r="G33" s="61">
        <v>0</v>
      </c>
      <c r="H33" s="61" t="s">
        <v>73</v>
      </c>
      <c r="I33" s="59" t="s">
        <v>65</v>
      </c>
      <c r="J33" s="60" t="s">
        <v>4775</v>
      </c>
      <c r="K33" s="60">
        <v>7500000</v>
      </c>
      <c r="L33" s="58" t="s">
        <v>68</v>
      </c>
      <c r="M33" s="67" t="s">
        <v>4776</v>
      </c>
      <c r="N33" s="67">
        <v>1082965808</v>
      </c>
      <c r="O33" s="60">
        <v>517</v>
      </c>
      <c r="P33" s="182">
        <v>45350</v>
      </c>
      <c r="Q33" s="60">
        <v>7500000</v>
      </c>
      <c r="R33" s="182">
        <v>45355</v>
      </c>
      <c r="S33" s="60">
        <v>7500000</v>
      </c>
      <c r="T33" s="61" t="s">
        <v>66</v>
      </c>
      <c r="U33" s="67">
        <v>57426458</v>
      </c>
      <c r="V33" s="155" t="s">
        <v>4664</v>
      </c>
      <c r="W33" s="182">
        <v>45355</v>
      </c>
      <c r="X33" s="182">
        <v>45355</v>
      </c>
      <c r="Y33" s="68" t="s">
        <v>75</v>
      </c>
      <c r="Z33" s="182">
        <v>45412</v>
      </c>
      <c r="AA33" s="67">
        <f t="shared" si="0"/>
        <v>57</v>
      </c>
      <c r="AB33" s="60">
        <v>0</v>
      </c>
      <c r="AC33" s="60">
        <v>0</v>
      </c>
      <c r="AD33" s="60">
        <v>0</v>
      </c>
      <c r="AE33" s="66" t="s">
        <v>75</v>
      </c>
      <c r="AF33" s="67">
        <f t="shared" si="1"/>
        <v>0</v>
      </c>
      <c r="AG33" s="60">
        <v>0</v>
      </c>
      <c r="AH33" s="60">
        <v>0</v>
      </c>
      <c r="AI33" s="65" t="s">
        <v>75</v>
      </c>
      <c r="AJ33" s="64">
        <v>0</v>
      </c>
      <c r="AK33" s="69" t="s">
        <v>75</v>
      </c>
      <c r="AL33" s="69" t="s">
        <v>75</v>
      </c>
      <c r="AM33" s="67">
        <f t="shared" si="2"/>
        <v>0</v>
      </c>
      <c r="AN33" s="67">
        <f>+K33+AC33-AH33</f>
        <v>7500000</v>
      </c>
      <c r="AO33" s="61" t="s">
        <v>67</v>
      </c>
      <c r="AP33" s="60">
        <v>7500000</v>
      </c>
      <c r="AQ33" s="61" t="s">
        <v>86</v>
      </c>
      <c r="AR33" s="60">
        <v>0</v>
      </c>
      <c r="AS33" s="69" t="s">
        <v>4777</v>
      </c>
      <c r="AT33" s="74">
        <v>7500000</v>
      </c>
      <c r="AU33" s="71">
        <f t="shared" si="4"/>
        <v>0</v>
      </c>
      <c r="AV33" s="72">
        <f t="shared" si="3"/>
        <v>1</v>
      </c>
      <c r="AW33" s="69" t="s">
        <v>75</v>
      </c>
      <c r="AX33" s="61" t="s">
        <v>101</v>
      </c>
      <c r="AY33" s="88" t="s">
        <v>4778</v>
      </c>
      <c r="AZ33" s="58" t="s">
        <v>67</v>
      </c>
      <c r="BA33" s="58" t="s">
        <v>67</v>
      </c>
    </row>
    <row r="34" spans="2:53" s="116" customFormat="1" x14ac:dyDescent="0.25">
      <c r="B34" s="58">
        <v>2024</v>
      </c>
      <c r="C34" s="58">
        <v>891780111</v>
      </c>
      <c r="D34" s="59" t="s">
        <v>64</v>
      </c>
      <c r="E34" s="67" t="s">
        <v>4779</v>
      </c>
      <c r="F34" s="67" t="s">
        <v>4780</v>
      </c>
      <c r="G34" s="61">
        <v>0</v>
      </c>
      <c r="H34" s="61" t="s">
        <v>73</v>
      </c>
      <c r="I34" s="59" t="s">
        <v>65</v>
      </c>
      <c r="J34" s="60" t="s">
        <v>4781</v>
      </c>
      <c r="K34" s="60">
        <v>14000000</v>
      </c>
      <c r="L34" s="58" t="s">
        <v>68</v>
      </c>
      <c r="M34" s="67" t="s">
        <v>339</v>
      </c>
      <c r="N34" s="67">
        <v>7144967</v>
      </c>
      <c r="O34" s="60">
        <v>440</v>
      </c>
      <c r="P34" s="182">
        <v>45344</v>
      </c>
      <c r="Q34" s="60">
        <v>14000000</v>
      </c>
      <c r="R34" s="182">
        <v>45366</v>
      </c>
      <c r="S34" s="60">
        <v>14000000</v>
      </c>
      <c r="T34" s="61" t="s">
        <v>66</v>
      </c>
      <c r="U34" s="67">
        <v>57426458</v>
      </c>
      <c r="V34" s="155" t="s">
        <v>4664</v>
      </c>
      <c r="W34" s="182">
        <v>45364</v>
      </c>
      <c r="X34" s="182">
        <v>45366</v>
      </c>
      <c r="Y34" s="182">
        <v>45366</v>
      </c>
      <c r="Z34" s="182">
        <v>45656</v>
      </c>
      <c r="AA34" s="67">
        <f t="shared" si="0"/>
        <v>290</v>
      </c>
      <c r="AB34" s="60">
        <v>0</v>
      </c>
      <c r="AC34" s="60">
        <v>0</v>
      </c>
      <c r="AD34" s="60">
        <v>0</v>
      </c>
      <c r="AE34" s="66" t="s">
        <v>75</v>
      </c>
      <c r="AF34" s="67">
        <f t="shared" si="1"/>
        <v>0</v>
      </c>
      <c r="AG34" s="60">
        <v>0</v>
      </c>
      <c r="AH34" s="60">
        <v>0</v>
      </c>
      <c r="AI34" s="65" t="s">
        <v>75</v>
      </c>
      <c r="AJ34" s="64">
        <v>0</v>
      </c>
      <c r="AK34" s="69" t="s">
        <v>75</v>
      </c>
      <c r="AL34" s="69" t="s">
        <v>75</v>
      </c>
      <c r="AM34" s="67">
        <f t="shared" si="2"/>
        <v>0</v>
      </c>
      <c r="AN34" s="67">
        <f>+K34+AC34-AH34</f>
        <v>14000000</v>
      </c>
      <c r="AO34" s="61" t="s">
        <v>67</v>
      </c>
      <c r="AP34" s="60">
        <v>14000000</v>
      </c>
      <c r="AQ34" s="61" t="s">
        <v>86</v>
      </c>
      <c r="AR34" s="60">
        <v>0</v>
      </c>
      <c r="AS34" s="69" t="s">
        <v>4782</v>
      </c>
      <c r="AT34" s="74"/>
      <c r="AU34" s="71">
        <f t="shared" si="4"/>
        <v>14000000</v>
      </c>
      <c r="AV34" s="72">
        <f t="shared" si="3"/>
        <v>0</v>
      </c>
      <c r="AW34" s="69" t="s">
        <v>75</v>
      </c>
      <c r="AX34" s="61" t="s">
        <v>101</v>
      </c>
      <c r="AY34" s="88" t="s">
        <v>4783</v>
      </c>
      <c r="AZ34" s="58" t="s">
        <v>67</v>
      </c>
      <c r="BA34" s="58" t="s">
        <v>119</v>
      </c>
    </row>
    <row r="35" spans="2:53" s="116" customFormat="1" x14ac:dyDescent="0.25">
      <c r="B35" s="58">
        <v>2024</v>
      </c>
      <c r="C35" s="58">
        <v>891780111</v>
      </c>
      <c r="D35" s="59" t="s">
        <v>64</v>
      </c>
      <c r="E35" s="67" t="s">
        <v>4784</v>
      </c>
      <c r="F35" s="67" t="s">
        <v>4785</v>
      </c>
      <c r="G35" s="61">
        <v>0</v>
      </c>
      <c r="H35" s="61" t="s">
        <v>73</v>
      </c>
      <c r="I35" s="59" t="s">
        <v>65</v>
      </c>
      <c r="J35" s="60" t="s">
        <v>4786</v>
      </c>
      <c r="K35" s="60">
        <v>15000000</v>
      </c>
      <c r="L35" s="58" t="s">
        <v>68</v>
      </c>
      <c r="M35" s="67" t="s">
        <v>4787</v>
      </c>
      <c r="N35" s="67">
        <v>901758426</v>
      </c>
      <c r="O35" s="60">
        <v>672</v>
      </c>
      <c r="P35" s="182">
        <v>45364</v>
      </c>
      <c r="Q35" s="60">
        <v>15000000</v>
      </c>
      <c r="R35" s="182">
        <v>45371</v>
      </c>
      <c r="S35" s="60">
        <v>15000000</v>
      </c>
      <c r="T35" s="61" t="s">
        <v>66</v>
      </c>
      <c r="U35" s="67">
        <v>72175282</v>
      </c>
      <c r="V35" s="155" t="s">
        <v>4788</v>
      </c>
      <c r="W35" s="182">
        <v>45371</v>
      </c>
      <c r="X35" s="182">
        <v>45371</v>
      </c>
      <c r="Y35" s="68" t="s">
        <v>75</v>
      </c>
      <c r="Z35" s="182">
        <v>45402</v>
      </c>
      <c r="AA35" s="67">
        <f>+IF(Y35="1800-01-01",Z35-X35,Z35-Y35)</f>
        <v>31</v>
      </c>
      <c r="AB35" s="60">
        <v>0</v>
      </c>
      <c r="AC35" s="60">
        <v>0</v>
      </c>
      <c r="AD35" s="60">
        <v>0</v>
      </c>
      <c r="AE35" s="66" t="s">
        <v>75</v>
      </c>
      <c r="AF35" s="67">
        <f t="shared" si="1"/>
        <v>0</v>
      </c>
      <c r="AG35" s="60">
        <v>0</v>
      </c>
      <c r="AH35" s="60">
        <v>0</v>
      </c>
      <c r="AI35" s="65" t="s">
        <v>75</v>
      </c>
      <c r="AJ35" s="64">
        <v>0</v>
      </c>
      <c r="AK35" s="69" t="s">
        <v>75</v>
      </c>
      <c r="AL35" s="69" t="s">
        <v>75</v>
      </c>
      <c r="AM35" s="67">
        <f t="shared" si="2"/>
        <v>0</v>
      </c>
      <c r="AN35" s="67">
        <f>+K35+AC35-AH35</f>
        <v>15000000</v>
      </c>
      <c r="AO35" s="61" t="s">
        <v>67</v>
      </c>
      <c r="AP35" s="60">
        <v>15000000</v>
      </c>
      <c r="AQ35" s="61" t="s">
        <v>86</v>
      </c>
      <c r="AR35" s="60">
        <v>0</v>
      </c>
      <c r="AS35" s="69" t="s">
        <v>4789</v>
      </c>
      <c r="AT35" s="74">
        <v>15000000</v>
      </c>
      <c r="AU35" s="71">
        <f t="shared" si="4"/>
        <v>0</v>
      </c>
      <c r="AV35" s="72">
        <f t="shared" si="3"/>
        <v>1</v>
      </c>
      <c r="AW35" s="69" t="s">
        <v>75</v>
      </c>
      <c r="AX35" s="61" t="s">
        <v>101</v>
      </c>
      <c r="AY35" s="88" t="s">
        <v>4790</v>
      </c>
      <c r="AZ35" s="58" t="s">
        <v>67</v>
      </c>
      <c r="BA35" s="58" t="s">
        <v>119</v>
      </c>
    </row>
    <row r="36" spans="2:53" s="116" customFormat="1" x14ac:dyDescent="0.25">
      <c r="B36" s="58">
        <v>2024</v>
      </c>
      <c r="C36" s="58">
        <v>891780111</v>
      </c>
      <c r="D36" s="59" t="s">
        <v>64</v>
      </c>
      <c r="E36" s="67" t="s">
        <v>4791</v>
      </c>
      <c r="F36" s="67" t="s">
        <v>4792</v>
      </c>
      <c r="G36" s="61">
        <v>0</v>
      </c>
      <c r="H36" s="61" t="s">
        <v>73</v>
      </c>
      <c r="I36" s="59" t="s">
        <v>65</v>
      </c>
      <c r="J36" s="60" t="s">
        <v>4793</v>
      </c>
      <c r="K36" s="60">
        <v>18500000</v>
      </c>
      <c r="L36" s="58" t="s">
        <v>68</v>
      </c>
      <c r="M36" s="67" t="s">
        <v>1614</v>
      </c>
      <c r="N36" s="67">
        <v>84455243</v>
      </c>
      <c r="O36" s="60">
        <v>271</v>
      </c>
      <c r="P36" s="182">
        <v>45328</v>
      </c>
      <c r="Q36" s="60">
        <v>18500000</v>
      </c>
      <c r="R36" s="182">
        <v>45384</v>
      </c>
      <c r="S36" s="60">
        <v>18500000</v>
      </c>
      <c r="T36" s="61" t="s">
        <v>67</v>
      </c>
      <c r="U36" s="67">
        <v>1082976788</v>
      </c>
      <c r="V36" s="155" t="s">
        <v>4647</v>
      </c>
      <c r="W36" s="182">
        <v>45383</v>
      </c>
      <c r="X36" s="182">
        <v>45384</v>
      </c>
      <c r="Y36" s="68" t="s">
        <v>75</v>
      </c>
      <c r="Z36" s="182">
        <v>45534</v>
      </c>
      <c r="AA36" s="67">
        <f>+IF(Y36="1800-01-01",Z36-X36,Z36-Y36)</f>
        <v>150</v>
      </c>
      <c r="AB36" s="60">
        <v>0</v>
      </c>
      <c r="AC36" s="60">
        <v>0</v>
      </c>
      <c r="AD36" s="60">
        <v>0</v>
      </c>
      <c r="AE36" s="66" t="s">
        <v>75</v>
      </c>
      <c r="AF36" s="67">
        <f t="shared" si="1"/>
        <v>0</v>
      </c>
      <c r="AG36" s="60">
        <v>0</v>
      </c>
      <c r="AH36" s="60">
        <v>0</v>
      </c>
      <c r="AI36" s="65" t="s">
        <v>4777</v>
      </c>
      <c r="AJ36" s="64">
        <v>0</v>
      </c>
      <c r="AK36" s="69" t="s">
        <v>75</v>
      </c>
      <c r="AL36" s="69" t="s">
        <v>75</v>
      </c>
      <c r="AM36" s="67">
        <f t="shared" si="2"/>
        <v>0</v>
      </c>
      <c r="AN36" s="67">
        <f>+K36+AC36-AH36</f>
        <v>18500000</v>
      </c>
      <c r="AO36" s="61" t="s">
        <v>67</v>
      </c>
      <c r="AP36" s="60">
        <v>18500000</v>
      </c>
      <c r="AQ36" s="61" t="s">
        <v>86</v>
      </c>
      <c r="AR36" s="60">
        <v>0</v>
      </c>
      <c r="AS36" s="69" t="s">
        <v>4794</v>
      </c>
      <c r="AT36" s="74">
        <v>18500000</v>
      </c>
      <c r="AU36" s="71">
        <f t="shared" si="4"/>
        <v>0</v>
      </c>
      <c r="AV36" s="72">
        <f t="shared" si="3"/>
        <v>1</v>
      </c>
      <c r="AW36" s="69" t="s">
        <v>75</v>
      </c>
      <c r="AX36" s="61" t="s">
        <v>101</v>
      </c>
      <c r="AY36" s="88" t="s">
        <v>4795</v>
      </c>
      <c r="AZ36" s="58" t="s">
        <v>67</v>
      </c>
      <c r="BA36" s="58" t="s">
        <v>67</v>
      </c>
    </row>
    <row r="37" spans="2:53" s="116" customFormat="1" x14ac:dyDescent="0.25">
      <c r="B37" s="58">
        <v>2024</v>
      </c>
      <c r="C37" s="58">
        <v>891780111</v>
      </c>
      <c r="D37" s="59" t="s">
        <v>64</v>
      </c>
      <c r="E37" s="67" t="s">
        <v>4796</v>
      </c>
      <c r="F37" s="67" t="s">
        <v>4797</v>
      </c>
      <c r="G37" s="61">
        <v>0</v>
      </c>
      <c r="H37" s="61" t="s">
        <v>73</v>
      </c>
      <c r="I37" s="59" t="s">
        <v>65</v>
      </c>
      <c r="J37" s="60" t="s">
        <v>4798</v>
      </c>
      <c r="K37" s="60">
        <v>44000000</v>
      </c>
      <c r="L37" s="58" t="s">
        <v>68</v>
      </c>
      <c r="M37" s="67" t="s">
        <v>4799</v>
      </c>
      <c r="N37" s="67">
        <v>12561035</v>
      </c>
      <c r="O37" s="60">
        <v>737</v>
      </c>
      <c r="P37" s="182">
        <v>45370</v>
      </c>
      <c r="Q37" s="60">
        <v>44000000</v>
      </c>
      <c r="R37" s="182">
        <v>45385</v>
      </c>
      <c r="S37" s="60">
        <v>44000000</v>
      </c>
      <c r="T37" s="61" t="s">
        <v>67</v>
      </c>
      <c r="U37" s="67">
        <v>57426458</v>
      </c>
      <c r="V37" s="155" t="s">
        <v>4664</v>
      </c>
      <c r="W37" s="182">
        <v>45385</v>
      </c>
      <c r="X37" s="182">
        <v>45385</v>
      </c>
      <c r="Y37" s="68" t="s">
        <v>75</v>
      </c>
      <c r="Z37" s="182">
        <v>45656</v>
      </c>
      <c r="AA37" s="67">
        <f t="shared" ref="AA37:AA72" si="5">+IF(Y37="1800-01-01",Z37-X37,Z37-Y37)</f>
        <v>271</v>
      </c>
      <c r="AB37" s="60">
        <v>0</v>
      </c>
      <c r="AC37" s="60">
        <v>0</v>
      </c>
      <c r="AD37" s="60">
        <v>0</v>
      </c>
      <c r="AE37" s="66" t="s">
        <v>75</v>
      </c>
      <c r="AF37" s="67">
        <f t="shared" si="1"/>
        <v>0</v>
      </c>
      <c r="AG37" s="60">
        <v>0</v>
      </c>
      <c r="AH37" s="60">
        <v>0</v>
      </c>
      <c r="AI37" s="65" t="s">
        <v>4782</v>
      </c>
      <c r="AJ37" s="64">
        <v>0</v>
      </c>
      <c r="AK37" s="69" t="s">
        <v>75</v>
      </c>
      <c r="AL37" s="69" t="s">
        <v>75</v>
      </c>
      <c r="AM37" s="67">
        <f t="shared" si="2"/>
        <v>0</v>
      </c>
      <c r="AN37" s="67">
        <f>+K37+AC37-AH37</f>
        <v>44000000</v>
      </c>
      <c r="AO37" s="61" t="s">
        <v>67</v>
      </c>
      <c r="AP37" s="60">
        <v>44000000</v>
      </c>
      <c r="AQ37" s="61" t="s">
        <v>86</v>
      </c>
      <c r="AR37" s="60">
        <v>0</v>
      </c>
      <c r="AS37" s="69" t="s">
        <v>4800</v>
      </c>
      <c r="AT37" s="74">
        <v>20378269</v>
      </c>
      <c r="AU37" s="71">
        <f t="shared" si="4"/>
        <v>23621731</v>
      </c>
      <c r="AV37" s="72">
        <f t="shared" si="3"/>
        <v>0.46314247727272728</v>
      </c>
      <c r="AW37" s="69" t="s">
        <v>75</v>
      </c>
      <c r="AX37" s="61" t="s">
        <v>101</v>
      </c>
      <c r="AY37" s="88" t="s">
        <v>4801</v>
      </c>
      <c r="AZ37" s="58" t="s">
        <v>67</v>
      </c>
      <c r="BA37" s="58" t="s">
        <v>119</v>
      </c>
    </row>
    <row r="38" spans="2:53" s="116" customFormat="1" x14ac:dyDescent="0.25">
      <c r="B38" s="58">
        <v>2024</v>
      </c>
      <c r="C38" s="58">
        <v>891780111</v>
      </c>
      <c r="D38" s="59" t="s">
        <v>64</v>
      </c>
      <c r="E38" s="67" t="s">
        <v>4802</v>
      </c>
      <c r="F38" s="67" t="s">
        <v>4803</v>
      </c>
      <c r="G38" s="61">
        <v>0</v>
      </c>
      <c r="H38" s="61" t="s">
        <v>73</v>
      </c>
      <c r="I38" s="59" t="s">
        <v>65</v>
      </c>
      <c r="J38" s="60" t="s">
        <v>4804</v>
      </c>
      <c r="K38" s="60">
        <v>45060000</v>
      </c>
      <c r="L38" s="58" t="s">
        <v>68</v>
      </c>
      <c r="M38" s="67" t="s">
        <v>207</v>
      </c>
      <c r="N38" s="67">
        <v>900929739</v>
      </c>
      <c r="O38" s="60">
        <v>686</v>
      </c>
      <c r="P38" s="182">
        <v>45365</v>
      </c>
      <c r="Q38" s="60">
        <v>45060000</v>
      </c>
      <c r="R38" s="182">
        <v>45411</v>
      </c>
      <c r="S38" s="60">
        <v>45060000</v>
      </c>
      <c r="T38" s="61" t="s">
        <v>67</v>
      </c>
      <c r="U38" s="67">
        <v>57426458</v>
      </c>
      <c r="V38" s="155" t="s">
        <v>4664</v>
      </c>
      <c r="W38" s="182">
        <v>45411</v>
      </c>
      <c r="X38" s="182">
        <v>45412</v>
      </c>
      <c r="Y38" s="68" t="s">
        <v>75</v>
      </c>
      <c r="Z38" s="182">
        <v>45657</v>
      </c>
      <c r="AA38" s="67">
        <f t="shared" si="5"/>
        <v>245</v>
      </c>
      <c r="AB38" s="60">
        <v>0</v>
      </c>
      <c r="AC38" s="60">
        <v>0</v>
      </c>
      <c r="AD38" s="60">
        <v>0</v>
      </c>
      <c r="AE38" s="66" t="s">
        <v>75</v>
      </c>
      <c r="AF38" s="67">
        <f t="shared" si="1"/>
        <v>0</v>
      </c>
      <c r="AG38" s="60">
        <v>0</v>
      </c>
      <c r="AH38" s="60">
        <v>0</v>
      </c>
      <c r="AI38" s="65" t="s">
        <v>75</v>
      </c>
      <c r="AJ38" s="64">
        <v>0</v>
      </c>
      <c r="AK38" s="69" t="s">
        <v>75</v>
      </c>
      <c r="AL38" s="69" t="s">
        <v>75</v>
      </c>
      <c r="AM38" s="67">
        <f t="shared" si="2"/>
        <v>0</v>
      </c>
      <c r="AN38" s="67">
        <f>+K38+AC38-AH38</f>
        <v>45060000</v>
      </c>
      <c r="AO38" s="61" t="s">
        <v>67</v>
      </c>
      <c r="AP38" s="60">
        <v>45060000</v>
      </c>
      <c r="AQ38" s="61" t="s">
        <v>86</v>
      </c>
      <c r="AR38" s="60">
        <v>0</v>
      </c>
      <c r="AS38" s="69" t="s">
        <v>4789</v>
      </c>
      <c r="AT38" s="74">
        <v>39384900</v>
      </c>
      <c r="AU38" s="71">
        <f t="shared" si="4"/>
        <v>5675100</v>
      </c>
      <c r="AV38" s="72">
        <f t="shared" si="3"/>
        <v>0.87405459387483353</v>
      </c>
      <c r="AW38" s="69" t="s">
        <v>75</v>
      </c>
      <c r="AX38" s="61" t="s">
        <v>101</v>
      </c>
      <c r="AY38" s="88" t="s">
        <v>4805</v>
      </c>
      <c r="AZ38" s="58" t="s">
        <v>67</v>
      </c>
      <c r="BA38" s="58" t="s">
        <v>119</v>
      </c>
    </row>
    <row r="39" spans="2:53" s="116" customFormat="1" x14ac:dyDescent="0.25">
      <c r="B39" s="58">
        <v>2024</v>
      </c>
      <c r="C39" s="58">
        <v>891780111</v>
      </c>
      <c r="D39" s="59" t="s">
        <v>64</v>
      </c>
      <c r="E39" s="67" t="s">
        <v>4806</v>
      </c>
      <c r="F39" s="67" t="s">
        <v>4807</v>
      </c>
      <c r="G39" s="61">
        <v>0</v>
      </c>
      <c r="H39" s="61" t="s">
        <v>73</v>
      </c>
      <c r="I39" s="59" t="s">
        <v>65</v>
      </c>
      <c r="J39" s="60" t="s">
        <v>4808</v>
      </c>
      <c r="K39" s="60">
        <v>10000000</v>
      </c>
      <c r="L39" s="58" t="s">
        <v>68</v>
      </c>
      <c r="M39" s="67" t="s">
        <v>4809</v>
      </c>
      <c r="N39" s="67">
        <v>1082878496</v>
      </c>
      <c r="O39" s="60">
        <v>1068</v>
      </c>
      <c r="P39" s="182">
        <v>45408</v>
      </c>
      <c r="Q39" s="60">
        <v>50039534</v>
      </c>
      <c r="R39" s="182">
        <v>45414</v>
      </c>
      <c r="S39" s="60">
        <v>10000000</v>
      </c>
      <c r="T39" s="61" t="s">
        <v>67</v>
      </c>
      <c r="U39" s="67">
        <v>1082976788</v>
      </c>
      <c r="V39" s="155" t="s">
        <v>4647</v>
      </c>
      <c r="W39" s="182">
        <v>45414</v>
      </c>
      <c r="X39" s="182">
        <v>45414</v>
      </c>
      <c r="Y39" s="68" t="s">
        <v>75</v>
      </c>
      <c r="Z39" s="182">
        <v>45535</v>
      </c>
      <c r="AA39" s="67">
        <f t="shared" si="5"/>
        <v>121</v>
      </c>
      <c r="AB39" s="60">
        <v>0</v>
      </c>
      <c r="AC39" s="60">
        <v>0</v>
      </c>
      <c r="AD39" s="60">
        <v>0</v>
      </c>
      <c r="AE39" s="66" t="s">
        <v>75</v>
      </c>
      <c r="AF39" s="67">
        <f t="shared" si="1"/>
        <v>0</v>
      </c>
      <c r="AG39" s="60">
        <v>0</v>
      </c>
      <c r="AH39" s="60">
        <v>0</v>
      </c>
      <c r="AI39" s="65" t="s">
        <v>75</v>
      </c>
      <c r="AJ39" s="64">
        <v>0</v>
      </c>
      <c r="AK39" s="69" t="s">
        <v>75</v>
      </c>
      <c r="AL39" s="69" t="s">
        <v>75</v>
      </c>
      <c r="AM39" s="67">
        <f t="shared" si="2"/>
        <v>0</v>
      </c>
      <c r="AN39" s="67">
        <f>+K39+AC39-AH39</f>
        <v>10000000</v>
      </c>
      <c r="AO39" s="61" t="s">
        <v>67</v>
      </c>
      <c r="AP39" s="60">
        <v>10000000</v>
      </c>
      <c r="AQ39" s="61" t="s">
        <v>86</v>
      </c>
      <c r="AR39" s="60">
        <v>0</v>
      </c>
      <c r="AS39" s="69" t="s">
        <v>4789</v>
      </c>
      <c r="AT39" s="74">
        <v>10000000</v>
      </c>
      <c r="AU39" s="71">
        <f t="shared" si="4"/>
        <v>0</v>
      </c>
      <c r="AV39" s="72">
        <f t="shared" si="3"/>
        <v>1</v>
      </c>
      <c r="AW39" s="69" t="s">
        <v>75</v>
      </c>
      <c r="AX39" s="61" t="s">
        <v>101</v>
      </c>
      <c r="AY39" s="67" t="s">
        <v>4810</v>
      </c>
      <c r="AZ39" s="58" t="s">
        <v>67</v>
      </c>
      <c r="BA39" s="58" t="s">
        <v>67</v>
      </c>
    </row>
    <row r="40" spans="2:53" s="116" customFormat="1" x14ac:dyDescent="0.25">
      <c r="B40" s="58">
        <v>2024</v>
      </c>
      <c r="C40" s="58">
        <v>891780111</v>
      </c>
      <c r="D40" s="59" t="s">
        <v>64</v>
      </c>
      <c r="E40" s="67" t="s">
        <v>4811</v>
      </c>
      <c r="F40" s="67" t="s">
        <v>4812</v>
      </c>
      <c r="G40" s="61">
        <v>0</v>
      </c>
      <c r="H40" s="61" t="s">
        <v>73</v>
      </c>
      <c r="I40" s="59" t="s">
        <v>65</v>
      </c>
      <c r="J40" s="60" t="s">
        <v>4813</v>
      </c>
      <c r="K40" s="60">
        <v>10000000</v>
      </c>
      <c r="L40" s="58" t="s">
        <v>68</v>
      </c>
      <c r="M40" s="67" t="s">
        <v>4814</v>
      </c>
      <c r="N40" s="67">
        <v>1083027986</v>
      </c>
      <c r="O40" s="60">
        <v>1068</v>
      </c>
      <c r="P40" s="182">
        <v>45408</v>
      </c>
      <c r="Q40" s="60">
        <v>50039534</v>
      </c>
      <c r="R40" s="182">
        <v>45414</v>
      </c>
      <c r="S40" s="60">
        <v>10000000</v>
      </c>
      <c r="T40" s="61" t="s">
        <v>67</v>
      </c>
      <c r="U40" s="67">
        <v>1082976788</v>
      </c>
      <c r="V40" s="155" t="s">
        <v>4647</v>
      </c>
      <c r="W40" s="182">
        <v>45414</v>
      </c>
      <c r="X40" s="182">
        <v>45414</v>
      </c>
      <c r="Y40" s="68" t="s">
        <v>75</v>
      </c>
      <c r="Z40" s="182">
        <v>45535</v>
      </c>
      <c r="AA40" s="67">
        <f t="shared" si="5"/>
        <v>121</v>
      </c>
      <c r="AB40" s="60">
        <v>1</v>
      </c>
      <c r="AC40" s="60">
        <v>2500000</v>
      </c>
      <c r="AD40" s="60">
        <v>0</v>
      </c>
      <c r="AE40" s="66">
        <v>45565</v>
      </c>
      <c r="AF40" s="67">
        <f t="shared" si="1"/>
        <v>30</v>
      </c>
      <c r="AG40" s="60">
        <v>0</v>
      </c>
      <c r="AH40" s="60">
        <v>0</v>
      </c>
      <c r="AI40" s="65" t="s">
        <v>75</v>
      </c>
      <c r="AJ40" s="64">
        <v>0</v>
      </c>
      <c r="AK40" s="69" t="s">
        <v>75</v>
      </c>
      <c r="AL40" s="69" t="s">
        <v>75</v>
      </c>
      <c r="AM40" s="67">
        <f t="shared" si="2"/>
        <v>0</v>
      </c>
      <c r="AN40" s="67">
        <f>+K40+AC40-AH40</f>
        <v>12500000</v>
      </c>
      <c r="AO40" s="61" t="s">
        <v>67</v>
      </c>
      <c r="AP40" s="60">
        <v>10000000</v>
      </c>
      <c r="AQ40" s="61" t="s">
        <v>86</v>
      </c>
      <c r="AR40" s="60">
        <v>0</v>
      </c>
      <c r="AS40" s="69" t="s">
        <v>4789</v>
      </c>
      <c r="AT40" s="74">
        <v>10000000</v>
      </c>
      <c r="AU40" s="71">
        <f t="shared" si="4"/>
        <v>2500000</v>
      </c>
      <c r="AV40" s="72">
        <f t="shared" si="3"/>
        <v>0.8</v>
      </c>
      <c r="AW40" s="69" t="s">
        <v>75</v>
      </c>
      <c r="AX40" s="61" t="s">
        <v>101</v>
      </c>
      <c r="AY40" s="67" t="s">
        <v>4815</v>
      </c>
      <c r="AZ40" s="58" t="s">
        <v>67</v>
      </c>
      <c r="BA40" s="58" t="s">
        <v>67</v>
      </c>
    </row>
    <row r="41" spans="2:53" s="116" customFormat="1" x14ac:dyDescent="0.25">
      <c r="B41" s="58">
        <v>2024</v>
      </c>
      <c r="C41" s="58">
        <v>891780111</v>
      </c>
      <c r="D41" s="59" t="s">
        <v>64</v>
      </c>
      <c r="E41" s="67" t="s">
        <v>4816</v>
      </c>
      <c r="F41" s="67" t="s">
        <v>4817</v>
      </c>
      <c r="G41" s="61">
        <v>0</v>
      </c>
      <c r="H41" s="61" t="s">
        <v>73</v>
      </c>
      <c r="I41" s="59" t="s">
        <v>65</v>
      </c>
      <c r="J41" s="60" t="s">
        <v>4818</v>
      </c>
      <c r="K41" s="60">
        <v>12000000</v>
      </c>
      <c r="L41" s="58" t="s">
        <v>68</v>
      </c>
      <c r="M41" s="67" t="s">
        <v>4760</v>
      </c>
      <c r="N41" s="67">
        <v>1082841477</v>
      </c>
      <c r="O41" s="60">
        <v>1070</v>
      </c>
      <c r="P41" s="182">
        <v>45408</v>
      </c>
      <c r="Q41" s="60">
        <v>12000000</v>
      </c>
      <c r="R41" s="182">
        <v>45414</v>
      </c>
      <c r="S41" s="60">
        <v>12000000</v>
      </c>
      <c r="T41" s="61" t="s">
        <v>67</v>
      </c>
      <c r="U41" s="67">
        <v>1082976788</v>
      </c>
      <c r="V41" s="155" t="s">
        <v>4647</v>
      </c>
      <c r="W41" s="182">
        <v>45414</v>
      </c>
      <c r="X41" s="182">
        <v>45414</v>
      </c>
      <c r="Y41" s="68" t="s">
        <v>75</v>
      </c>
      <c r="Z41" s="182">
        <v>45504</v>
      </c>
      <c r="AA41" s="67">
        <f t="shared" si="5"/>
        <v>90</v>
      </c>
      <c r="AB41" s="60">
        <v>0</v>
      </c>
      <c r="AC41" s="60">
        <v>0</v>
      </c>
      <c r="AD41" s="60">
        <v>0</v>
      </c>
      <c r="AE41" s="66" t="s">
        <v>75</v>
      </c>
      <c r="AF41" s="67">
        <f t="shared" si="1"/>
        <v>0</v>
      </c>
      <c r="AG41" s="60">
        <v>0</v>
      </c>
      <c r="AH41" s="60">
        <v>0</v>
      </c>
      <c r="AI41" s="65" t="s">
        <v>75</v>
      </c>
      <c r="AJ41" s="64">
        <v>0</v>
      </c>
      <c r="AK41" s="69" t="s">
        <v>75</v>
      </c>
      <c r="AL41" s="69" t="s">
        <v>75</v>
      </c>
      <c r="AM41" s="67">
        <f t="shared" si="2"/>
        <v>0</v>
      </c>
      <c r="AN41" s="67">
        <f>+K41+AC41-AH41</f>
        <v>12000000</v>
      </c>
      <c r="AO41" s="61" t="s">
        <v>67</v>
      </c>
      <c r="AP41" s="60">
        <v>12000000</v>
      </c>
      <c r="AQ41" s="61" t="s">
        <v>86</v>
      </c>
      <c r="AR41" s="60">
        <v>0</v>
      </c>
      <c r="AS41" s="69" t="s">
        <v>4789</v>
      </c>
      <c r="AT41" s="74">
        <v>12000000</v>
      </c>
      <c r="AU41" s="71">
        <f t="shared" si="4"/>
        <v>0</v>
      </c>
      <c r="AV41" s="72">
        <f t="shared" si="3"/>
        <v>1</v>
      </c>
      <c r="AW41" s="69" t="s">
        <v>75</v>
      </c>
      <c r="AX41" s="61" t="s">
        <v>101</v>
      </c>
      <c r="AY41" s="67" t="s">
        <v>4819</v>
      </c>
      <c r="AZ41" s="58" t="s">
        <v>67</v>
      </c>
      <c r="BA41" s="58" t="s">
        <v>67</v>
      </c>
    </row>
    <row r="42" spans="2:53" s="116" customFormat="1" x14ac:dyDescent="0.25">
      <c r="B42" s="58">
        <v>2024</v>
      </c>
      <c r="C42" s="58">
        <v>891780111</v>
      </c>
      <c r="D42" s="59" t="s">
        <v>64</v>
      </c>
      <c r="E42" s="67" t="s">
        <v>4820</v>
      </c>
      <c r="F42" s="67" t="s">
        <v>4821</v>
      </c>
      <c r="G42" s="61">
        <v>0</v>
      </c>
      <c r="H42" s="61" t="s">
        <v>73</v>
      </c>
      <c r="I42" s="59" t="s">
        <v>65</v>
      </c>
      <c r="J42" s="60" t="s">
        <v>4822</v>
      </c>
      <c r="K42" s="60">
        <v>10500000</v>
      </c>
      <c r="L42" s="58" t="s">
        <v>68</v>
      </c>
      <c r="M42" s="67" t="s">
        <v>4823</v>
      </c>
      <c r="N42" s="67">
        <v>72289173</v>
      </c>
      <c r="O42" s="60">
        <v>1030</v>
      </c>
      <c r="P42" s="182">
        <v>45406</v>
      </c>
      <c r="Q42" s="60">
        <v>10500000</v>
      </c>
      <c r="R42" s="182">
        <v>45414</v>
      </c>
      <c r="S42" s="60">
        <v>10500000</v>
      </c>
      <c r="T42" s="61" t="s">
        <v>67</v>
      </c>
      <c r="U42" s="67">
        <v>1082976788</v>
      </c>
      <c r="V42" s="155" t="s">
        <v>4647</v>
      </c>
      <c r="W42" s="182">
        <v>45414</v>
      </c>
      <c r="X42" s="182">
        <v>45414</v>
      </c>
      <c r="Y42" s="68" t="s">
        <v>75</v>
      </c>
      <c r="Z42" s="182">
        <v>45504</v>
      </c>
      <c r="AA42" s="67">
        <f t="shared" si="5"/>
        <v>90</v>
      </c>
      <c r="AB42" s="60">
        <v>0</v>
      </c>
      <c r="AC42" s="60">
        <v>0</v>
      </c>
      <c r="AD42" s="60">
        <v>0</v>
      </c>
      <c r="AE42" s="66" t="s">
        <v>75</v>
      </c>
      <c r="AF42" s="67">
        <f t="shared" si="1"/>
        <v>0</v>
      </c>
      <c r="AG42" s="60">
        <v>0</v>
      </c>
      <c r="AH42" s="60">
        <v>0</v>
      </c>
      <c r="AI42" s="65" t="s">
        <v>75</v>
      </c>
      <c r="AJ42" s="64">
        <v>0</v>
      </c>
      <c r="AK42" s="69" t="s">
        <v>75</v>
      </c>
      <c r="AL42" s="69" t="s">
        <v>75</v>
      </c>
      <c r="AM42" s="67">
        <f t="shared" si="2"/>
        <v>0</v>
      </c>
      <c r="AN42" s="67">
        <f>+K42+AC42-AH42</f>
        <v>10500000</v>
      </c>
      <c r="AO42" s="61" t="s">
        <v>67</v>
      </c>
      <c r="AP42" s="60">
        <v>10500000</v>
      </c>
      <c r="AQ42" s="61" t="s">
        <v>86</v>
      </c>
      <c r="AR42" s="60">
        <v>0</v>
      </c>
      <c r="AS42" s="69" t="s">
        <v>4789</v>
      </c>
      <c r="AT42" s="74">
        <v>10500000</v>
      </c>
      <c r="AU42" s="71">
        <f t="shared" si="4"/>
        <v>0</v>
      </c>
      <c r="AV42" s="72">
        <f t="shared" si="3"/>
        <v>1</v>
      </c>
      <c r="AW42" s="69" t="s">
        <v>75</v>
      </c>
      <c r="AX42" s="61" t="s">
        <v>101</v>
      </c>
      <c r="AY42" s="67" t="s">
        <v>4824</v>
      </c>
      <c r="AZ42" s="58" t="s">
        <v>67</v>
      </c>
      <c r="BA42" s="58" t="s">
        <v>67</v>
      </c>
    </row>
    <row r="43" spans="2:53" s="116" customFormat="1" x14ac:dyDescent="0.25">
      <c r="B43" s="58">
        <v>2024</v>
      </c>
      <c r="C43" s="58">
        <v>891780111</v>
      </c>
      <c r="D43" s="59" t="s">
        <v>64</v>
      </c>
      <c r="E43" s="67" t="s">
        <v>4825</v>
      </c>
      <c r="F43" s="67" t="s">
        <v>4826</v>
      </c>
      <c r="G43" s="61">
        <v>0</v>
      </c>
      <c r="H43" s="61" t="s">
        <v>73</v>
      </c>
      <c r="I43" s="59" t="s">
        <v>65</v>
      </c>
      <c r="J43" s="60" t="s">
        <v>4827</v>
      </c>
      <c r="K43" s="60">
        <v>10000000</v>
      </c>
      <c r="L43" s="58" t="s">
        <v>68</v>
      </c>
      <c r="M43" s="67" t="s">
        <v>4828</v>
      </c>
      <c r="N43" s="67">
        <v>1065651158</v>
      </c>
      <c r="O43" s="60">
        <v>1068</v>
      </c>
      <c r="P43" s="182">
        <v>45408</v>
      </c>
      <c r="Q43" s="60">
        <v>50039534</v>
      </c>
      <c r="R43" s="182">
        <v>45418</v>
      </c>
      <c r="S43" s="60">
        <v>10000000</v>
      </c>
      <c r="T43" s="61" t="s">
        <v>67</v>
      </c>
      <c r="U43" s="67">
        <v>1082976788</v>
      </c>
      <c r="V43" s="155" t="s">
        <v>4647</v>
      </c>
      <c r="W43" s="182">
        <v>45415</v>
      </c>
      <c r="X43" s="182">
        <v>45418</v>
      </c>
      <c r="Y43" s="68" t="s">
        <v>75</v>
      </c>
      <c r="Z43" s="182">
        <v>45535</v>
      </c>
      <c r="AA43" s="67">
        <f t="shared" si="5"/>
        <v>117</v>
      </c>
      <c r="AB43" s="60">
        <v>0</v>
      </c>
      <c r="AC43" s="60">
        <v>0</v>
      </c>
      <c r="AD43" s="60">
        <v>0</v>
      </c>
      <c r="AE43" s="66" t="s">
        <v>75</v>
      </c>
      <c r="AF43" s="67">
        <f t="shared" si="1"/>
        <v>0</v>
      </c>
      <c r="AG43" s="60">
        <v>0</v>
      </c>
      <c r="AH43" s="60">
        <v>0</v>
      </c>
      <c r="AI43" s="65" t="s">
        <v>75</v>
      </c>
      <c r="AJ43" s="64">
        <v>0</v>
      </c>
      <c r="AK43" s="69" t="s">
        <v>75</v>
      </c>
      <c r="AL43" s="69" t="s">
        <v>75</v>
      </c>
      <c r="AM43" s="67">
        <f t="shared" si="2"/>
        <v>0</v>
      </c>
      <c r="AN43" s="67">
        <f>+K43+AC43-AH43</f>
        <v>10000000</v>
      </c>
      <c r="AO43" s="61" t="s">
        <v>67</v>
      </c>
      <c r="AP43" s="60">
        <v>10000000</v>
      </c>
      <c r="AQ43" s="61" t="s">
        <v>86</v>
      </c>
      <c r="AR43" s="60">
        <v>0</v>
      </c>
      <c r="AS43" s="69" t="s">
        <v>4789</v>
      </c>
      <c r="AT43" s="74">
        <v>10000000</v>
      </c>
      <c r="AU43" s="71">
        <f t="shared" si="4"/>
        <v>0</v>
      </c>
      <c r="AV43" s="72">
        <f t="shared" si="3"/>
        <v>1</v>
      </c>
      <c r="AW43" s="69" t="s">
        <v>75</v>
      </c>
      <c r="AX43" s="61" t="s">
        <v>101</v>
      </c>
      <c r="AY43" s="67" t="s">
        <v>4829</v>
      </c>
      <c r="AZ43" s="58" t="s">
        <v>67</v>
      </c>
      <c r="BA43" s="58" t="s">
        <v>67</v>
      </c>
    </row>
    <row r="44" spans="2:53" s="116" customFormat="1" x14ac:dyDescent="0.25">
      <c r="B44" s="58">
        <v>2024</v>
      </c>
      <c r="C44" s="58">
        <v>891780111</v>
      </c>
      <c r="D44" s="59" t="s">
        <v>64</v>
      </c>
      <c r="E44" s="67" t="s">
        <v>4830</v>
      </c>
      <c r="F44" s="67" t="s">
        <v>4831</v>
      </c>
      <c r="G44" s="61">
        <v>0</v>
      </c>
      <c r="H44" s="61" t="s">
        <v>73</v>
      </c>
      <c r="I44" s="59" t="s">
        <v>65</v>
      </c>
      <c r="J44" s="60" t="s">
        <v>4832</v>
      </c>
      <c r="K44" s="60">
        <v>7500000</v>
      </c>
      <c r="L44" s="58" t="s">
        <v>68</v>
      </c>
      <c r="M44" s="67" t="s">
        <v>2773</v>
      </c>
      <c r="N44" s="67">
        <v>36667157</v>
      </c>
      <c r="O44" s="60">
        <v>1197</v>
      </c>
      <c r="P44" s="182">
        <v>45429</v>
      </c>
      <c r="Q44" s="60">
        <v>7500000</v>
      </c>
      <c r="R44" s="182">
        <v>45434</v>
      </c>
      <c r="S44" s="60">
        <v>7500000</v>
      </c>
      <c r="T44" s="61" t="s">
        <v>67</v>
      </c>
      <c r="U44" s="67">
        <v>37331294</v>
      </c>
      <c r="V44" s="155" t="s">
        <v>4658</v>
      </c>
      <c r="W44" s="182">
        <v>45433</v>
      </c>
      <c r="X44" s="182">
        <v>45434</v>
      </c>
      <c r="Y44" s="68" t="s">
        <v>75</v>
      </c>
      <c r="Z44" s="182">
        <v>45504</v>
      </c>
      <c r="AA44" s="67">
        <f t="shared" si="5"/>
        <v>70</v>
      </c>
      <c r="AB44" s="60">
        <v>0</v>
      </c>
      <c r="AC44" s="60">
        <v>0</v>
      </c>
      <c r="AD44" s="60">
        <v>0</v>
      </c>
      <c r="AE44" s="66" t="s">
        <v>75</v>
      </c>
      <c r="AF44" s="67">
        <f t="shared" si="1"/>
        <v>0</v>
      </c>
      <c r="AG44" s="60">
        <v>0</v>
      </c>
      <c r="AH44" s="60">
        <v>0</v>
      </c>
      <c r="AI44" s="65" t="s">
        <v>75</v>
      </c>
      <c r="AJ44" s="64">
        <v>0</v>
      </c>
      <c r="AK44" s="69" t="s">
        <v>75</v>
      </c>
      <c r="AL44" s="69" t="s">
        <v>75</v>
      </c>
      <c r="AM44" s="67">
        <f t="shared" si="2"/>
        <v>0</v>
      </c>
      <c r="AN44" s="67">
        <f>+K44+AC44-AH44</f>
        <v>7500000</v>
      </c>
      <c r="AO44" s="61" t="s">
        <v>67</v>
      </c>
      <c r="AP44" s="60">
        <v>7500000</v>
      </c>
      <c r="AQ44" s="61" t="s">
        <v>86</v>
      </c>
      <c r="AR44" s="60">
        <v>0</v>
      </c>
      <c r="AS44" s="69" t="s">
        <v>4789</v>
      </c>
      <c r="AT44" s="74">
        <v>7500000</v>
      </c>
      <c r="AU44" s="71">
        <f t="shared" si="4"/>
        <v>0</v>
      </c>
      <c r="AV44" s="72">
        <f t="shared" si="3"/>
        <v>1</v>
      </c>
      <c r="AW44" s="69" t="s">
        <v>75</v>
      </c>
      <c r="AX44" s="61" t="s">
        <v>101</v>
      </c>
      <c r="AY44" s="67" t="s">
        <v>4833</v>
      </c>
      <c r="AZ44" s="58" t="s">
        <v>67</v>
      </c>
      <c r="BA44" s="58" t="s">
        <v>67</v>
      </c>
    </row>
    <row r="45" spans="2:53" s="116" customFormat="1" x14ac:dyDescent="0.25">
      <c r="B45" s="58">
        <v>2024</v>
      </c>
      <c r="C45" s="58">
        <v>891780111</v>
      </c>
      <c r="D45" s="59" t="s">
        <v>64</v>
      </c>
      <c r="E45" s="67" t="s">
        <v>4834</v>
      </c>
      <c r="F45" s="67" t="s">
        <v>4835</v>
      </c>
      <c r="G45" s="61">
        <v>0</v>
      </c>
      <c r="H45" s="61" t="s">
        <v>73</v>
      </c>
      <c r="I45" s="59" t="s">
        <v>65</v>
      </c>
      <c r="J45" s="60" t="s">
        <v>4836</v>
      </c>
      <c r="K45" s="60">
        <v>10000000</v>
      </c>
      <c r="L45" s="58" t="s">
        <v>68</v>
      </c>
      <c r="M45" s="67" t="s">
        <v>4837</v>
      </c>
      <c r="N45" s="67">
        <v>1082990851</v>
      </c>
      <c r="O45" s="60">
        <v>1207</v>
      </c>
      <c r="P45" s="182">
        <v>45432</v>
      </c>
      <c r="Q45" s="60">
        <v>10000000</v>
      </c>
      <c r="R45" s="182">
        <v>45434</v>
      </c>
      <c r="S45" s="60">
        <v>10000000</v>
      </c>
      <c r="T45" s="61" t="s">
        <v>67</v>
      </c>
      <c r="U45" s="67">
        <v>1082976788</v>
      </c>
      <c r="V45" s="155" t="s">
        <v>4647</v>
      </c>
      <c r="W45" s="182">
        <v>45434</v>
      </c>
      <c r="X45" s="182">
        <v>45434</v>
      </c>
      <c r="Y45" s="68" t="s">
        <v>75</v>
      </c>
      <c r="Z45" s="182">
        <v>45473</v>
      </c>
      <c r="AA45" s="67">
        <f t="shared" si="5"/>
        <v>39</v>
      </c>
      <c r="AB45" s="60">
        <v>0</v>
      </c>
      <c r="AC45" s="60">
        <v>0</v>
      </c>
      <c r="AD45" s="60">
        <v>0</v>
      </c>
      <c r="AE45" s="66" t="s">
        <v>75</v>
      </c>
      <c r="AF45" s="67">
        <f t="shared" si="1"/>
        <v>0</v>
      </c>
      <c r="AG45" s="60">
        <v>0</v>
      </c>
      <c r="AH45" s="60">
        <v>0</v>
      </c>
      <c r="AI45" s="65" t="s">
        <v>75</v>
      </c>
      <c r="AJ45" s="64">
        <v>0</v>
      </c>
      <c r="AK45" s="69" t="s">
        <v>75</v>
      </c>
      <c r="AL45" s="69" t="s">
        <v>75</v>
      </c>
      <c r="AM45" s="67">
        <f>+IF(AK45="1800-01-01",0,AL45-AK45)</f>
        <v>0</v>
      </c>
      <c r="AN45" s="67">
        <f>+K45+AC45-AH45</f>
        <v>10000000</v>
      </c>
      <c r="AO45" s="61" t="s">
        <v>67</v>
      </c>
      <c r="AP45" s="60">
        <v>10000000</v>
      </c>
      <c r="AQ45" s="61" t="s">
        <v>86</v>
      </c>
      <c r="AR45" s="60">
        <v>0</v>
      </c>
      <c r="AS45" s="69" t="s">
        <v>4789</v>
      </c>
      <c r="AT45" s="74">
        <v>10000000</v>
      </c>
      <c r="AU45" s="71">
        <f>AN45-AT45</f>
        <v>0</v>
      </c>
      <c r="AV45" s="72">
        <f>+IFERROR(AT45/AN45,"_")</f>
        <v>1</v>
      </c>
      <c r="AW45" s="69" t="s">
        <v>75</v>
      </c>
      <c r="AX45" s="61" t="s">
        <v>101</v>
      </c>
      <c r="AY45" s="67" t="s">
        <v>4838</v>
      </c>
      <c r="AZ45" s="58" t="s">
        <v>67</v>
      </c>
      <c r="BA45" s="58" t="s">
        <v>67</v>
      </c>
    </row>
    <row r="46" spans="2:53" s="116" customFormat="1" ht="15.75" customHeight="1" x14ac:dyDescent="0.25">
      <c r="B46" s="58">
        <v>2024</v>
      </c>
      <c r="C46" s="58">
        <v>891780111</v>
      </c>
      <c r="D46" s="59" t="s">
        <v>64</v>
      </c>
      <c r="E46" s="67" t="s">
        <v>4839</v>
      </c>
      <c r="F46" s="67" t="s">
        <v>4840</v>
      </c>
      <c r="G46" s="61">
        <v>0</v>
      </c>
      <c r="H46" s="61" t="s">
        <v>73</v>
      </c>
      <c r="I46" s="59" t="s">
        <v>65</v>
      </c>
      <c r="J46" s="60" t="s">
        <v>4841</v>
      </c>
      <c r="K46" s="60">
        <v>7500000</v>
      </c>
      <c r="L46" s="58" t="s">
        <v>68</v>
      </c>
      <c r="M46" s="67" t="s">
        <v>4842</v>
      </c>
      <c r="N46" s="67">
        <v>51839142</v>
      </c>
      <c r="O46" s="60">
        <v>1256</v>
      </c>
      <c r="P46" s="182">
        <v>45439</v>
      </c>
      <c r="Q46" s="60">
        <v>7500000</v>
      </c>
      <c r="R46" s="182">
        <v>45448</v>
      </c>
      <c r="S46" s="60">
        <v>7500000</v>
      </c>
      <c r="T46" s="61" t="s">
        <v>67</v>
      </c>
      <c r="U46" s="67">
        <v>57426458</v>
      </c>
      <c r="V46" s="155" t="s">
        <v>4664</v>
      </c>
      <c r="W46" s="182">
        <v>45447</v>
      </c>
      <c r="X46" s="182">
        <v>45448</v>
      </c>
      <c r="Y46" s="68" t="s">
        <v>75</v>
      </c>
      <c r="Z46" s="182">
        <v>45535</v>
      </c>
      <c r="AA46" s="67">
        <f t="shared" si="5"/>
        <v>87</v>
      </c>
      <c r="AB46" s="60">
        <v>0</v>
      </c>
      <c r="AC46" s="60">
        <v>0</v>
      </c>
      <c r="AD46" s="60">
        <v>0</v>
      </c>
      <c r="AE46" s="66" t="s">
        <v>75</v>
      </c>
      <c r="AF46" s="67">
        <f t="shared" si="1"/>
        <v>0</v>
      </c>
      <c r="AG46" s="60">
        <v>0</v>
      </c>
      <c r="AH46" s="60">
        <v>0</v>
      </c>
      <c r="AI46" s="65" t="s">
        <v>75</v>
      </c>
      <c r="AJ46" s="64">
        <v>0</v>
      </c>
      <c r="AK46" s="69" t="s">
        <v>75</v>
      </c>
      <c r="AL46" s="69" t="s">
        <v>75</v>
      </c>
      <c r="AM46" s="67">
        <f t="shared" ref="AM46:AM47" si="6">+IF(AK46="1800-01-01",0,AL46-AK46)</f>
        <v>0</v>
      </c>
      <c r="AN46" s="67">
        <f>+K46+AC46-AH46</f>
        <v>7500000</v>
      </c>
      <c r="AO46" s="61" t="s">
        <v>67</v>
      </c>
      <c r="AP46" s="60">
        <v>7500000</v>
      </c>
      <c r="AQ46" s="61" t="s">
        <v>86</v>
      </c>
      <c r="AR46" s="60">
        <v>0</v>
      </c>
      <c r="AS46" s="69" t="s">
        <v>4789</v>
      </c>
      <c r="AT46" s="74">
        <v>7500000</v>
      </c>
      <c r="AU46" s="71">
        <f t="shared" ref="AU46:AU47" si="7">AN46-AT46</f>
        <v>0</v>
      </c>
      <c r="AV46" s="72">
        <f t="shared" ref="AV46:AV47" si="8">+IFERROR(AT46/AN46,"_")</f>
        <v>1</v>
      </c>
      <c r="AW46" s="69" t="s">
        <v>75</v>
      </c>
      <c r="AX46" s="61" t="s">
        <v>101</v>
      </c>
      <c r="AY46" s="67" t="s">
        <v>4843</v>
      </c>
      <c r="AZ46" s="58" t="s">
        <v>67</v>
      </c>
      <c r="BA46" s="58" t="s">
        <v>67</v>
      </c>
    </row>
    <row r="47" spans="2:53" s="116" customFormat="1" ht="17.25" customHeight="1" x14ac:dyDescent="0.25">
      <c r="B47" s="58">
        <v>2024</v>
      </c>
      <c r="C47" s="58">
        <v>891780111</v>
      </c>
      <c r="D47" s="59" t="s">
        <v>64</v>
      </c>
      <c r="E47" s="67" t="s">
        <v>4844</v>
      </c>
      <c r="F47" s="67" t="s">
        <v>4845</v>
      </c>
      <c r="G47" s="61">
        <v>0</v>
      </c>
      <c r="H47" s="61" t="s">
        <v>73</v>
      </c>
      <c r="I47" s="59" t="s">
        <v>65</v>
      </c>
      <c r="J47" s="60" t="s">
        <v>4846</v>
      </c>
      <c r="K47" s="60">
        <v>7500000</v>
      </c>
      <c r="L47" s="58" t="s">
        <v>68</v>
      </c>
      <c r="M47" s="67" t="s">
        <v>1929</v>
      </c>
      <c r="N47" s="67">
        <v>1082891802</v>
      </c>
      <c r="O47" s="60">
        <v>1068</v>
      </c>
      <c r="P47" s="182">
        <v>45408</v>
      </c>
      <c r="Q47" s="60">
        <v>50039534</v>
      </c>
      <c r="R47" s="182">
        <v>45448</v>
      </c>
      <c r="S47" s="60">
        <v>7500000</v>
      </c>
      <c r="T47" s="61" t="s">
        <v>67</v>
      </c>
      <c r="U47" s="67">
        <v>1082976788</v>
      </c>
      <c r="V47" s="155" t="s">
        <v>4647</v>
      </c>
      <c r="W47" s="182">
        <v>45447</v>
      </c>
      <c r="X47" s="182">
        <v>45448</v>
      </c>
      <c r="Y47" s="68" t="s">
        <v>75</v>
      </c>
      <c r="Z47" s="182">
        <v>45535</v>
      </c>
      <c r="AA47" s="67">
        <f t="shared" si="5"/>
        <v>87</v>
      </c>
      <c r="AB47" s="60">
        <v>0</v>
      </c>
      <c r="AC47" s="60">
        <v>0</v>
      </c>
      <c r="AD47" s="60">
        <v>0</v>
      </c>
      <c r="AE47" s="66" t="s">
        <v>75</v>
      </c>
      <c r="AF47" s="67">
        <f t="shared" si="1"/>
        <v>0</v>
      </c>
      <c r="AG47" s="60">
        <v>0</v>
      </c>
      <c r="AH47" s="60">
        <v>0</v>
      </c>
      <c r="AI47" s="65" t="s">
        <v>75</v>
      </c>
      <c r="AJ47" s="64">
        <v>0</v>
      </c>
      <c r="AK47" s="69" t="s">
        <v>75</v>
      </c>
      <c r="AL47" s="69" t="s">
        <v>75</v>
      </c>
      <c r="AM47" s="67">
        <f t="shared" si="6"/>
        <v>0</v>
      </c>
      <c r="AN47" s="67">
        <f>+K47+AC47-AH47</f>
        <v>7500000</v>
      </c>
      <c r="AO47" s="61" t="s">
        <v>67</v>
      </c>
      <c r="AP47" s="60">
        <v>7500000</v>
      </c>
      <c r="AQ47" s="61" t="s">
        <v>86</v>
      </c>
      <c r="AR47" s="60">
        <v>0</v>
      </c>
      <c r="AS47" s="69" t="s">
        <v>4789</v>
      </c>
      <c r="AT47" s="74">
        <v>7500000</v>
      </c>
      <c r="AU47" s="71">
        <f t="shared" si="7"/>
        <v>0</v>
      </c>
      <c r="AV47" s="72">
        <f t="shared" si="8"/>
        <v>1</v>
      </c>
      <c r="AW47" s="69" t="s">
        <v>75</v>
      </c>
      <c r="AX47" s="61" t="s">
        <v>101</v>
      </c>
      <c r="AY47" s="67" t="s">
        <v>4847</v>
      </c>
      <c r="AZ47" s="58" t="s">
        <v>67</v>
      </c>
      <c r="BA47" s="58" t="s">
        <v>67</v>
      </c>
    </row>
    <row r="48" spans="2:53" s="116" customFormat="1" x14ac:dyDescent="0.25">
      <c r="B48" s="58">
        <v>2024</v>
      </c>
      <c r="C48" s="58">
        <v>891780111</v>
      </c>
      <c r="D48" s="59" t="s">
        <v>64</v>
      </c>
      <c r="E48" s="67" t="s">
        <v>4848</v>
      </c>
      <c r="F48" s="67" t="s">
        <v>4849</v>
      </c>
      <c r="G48" s="61">
        <v>0</v>
      </c>
      <c r="H48" s="61" t="s">
        <v>73</v>
      </c>
      <c r="I48" s="59" t="s">
        <v>65</v>
      </c>
      <c r="J48" s="60" t="s">
        <v>4850</v>
      </c>
      <c r="K48" s="60">
        <v>12500000</v>
      </c>
      <c r="L48" s="58" t="s">
        <v>68</v>
      </c>
      <c r="M48" s="67" t="s">
        <v>1256</v>
      </c>
      <c r="N48" s="67">
        <v>1083019768</v>
      </c>
      <c r="O48" s="60">
        <v>1068</v>
      </c>
      <c r="P48" s="182">
        <v>45408</v>
      </c>
      <c r="Q48" s="60">
        <v>50039534</v>
      </c>
      <c r="R48" s="182">
        <v>45455</v>
      </c>
      <c r="S48" s="60">
        <v>12500000</v>
      </c>
      <c r="T48" s="61" t="s">
        <v>67</v>
      </c>
      <c r="U48" s="67">
        <v>1082976788</v>
      </c>
      <c r="V48" s="155" t="s">
        <v>4647</v>
      </c>
      <c r="W48" s="182">
        <v>45455</v>
      </c>
      <c r="X48" s="182">
        <v>45455</v>
      </c>
      <c r="Y48" s="68" t="s">
        <v>75</v>
      </c>
      <c r="Z48" s="182">
        <v>45535</v>
      </c>
      <c r="AA48" s="67">
        <f t="shared" si="5"/>
        <v>80</v>
      </c>
      <c r="AB48" s="60">
        <v>0</v>
      </c>
      <c r="AC48" s="60">
        <v>0</v>
      </c>
      <c r="AD48" s="60">
        <v>0</v>
      </c>
      <c r="AE48" s="66" t="s">
        <v>75</v>
      </c>
      <c r="AF48" s="67">
        <f t="shared" si="1"/>
        <v>0</v>
      </c>
      <c r="AG48" s="60">
        <v>0</v>
      </c>
      <c r="AH48" s="60">
        <v>0</v>
      </c>
      <c r="AI48" s="65" t="s">
        <v>75</v>
      </c>
      <c r="AJ48" s="64">
        <v>0</v>
      </c>
      <c r="AK48" s="69" t="s">
        <v>75</v>
      </c>
      <c r="AL48" s="69" t="s">
        <v>75</v>
      </c>
      <c r="AM48" s="67">
        <f t="shared" si="2"/>
        <v>0</v>
      </c>
      <c r="AN48" s="67">
        <f>+K48+AC48-AH48</f>
        <v>12500000</v>
      </c>
      <c r="AO48" s="61" t="s">
        <v>67</v>
      </c>
      <c r="AP48" s="60">
        <v>12500000</v>
      </c>
      <c r="AQ48" s="61" t="s">
        <v>86</v>
      </c>
      <c r="AR48" s="60">
        <v>0</v>
      </c>
      <c r="AS48" s="69" t="s">
        <v>4789</v>
      </c>
      <c r="AT48" s="74">
        <v>12500000</v>
      </c>
      <c r="AU48" s="71">
        <f t="shared" si="4"/>
        <v>0</v>
      </c>
      <c r="AV48" s="72">
        <f t="shared" si="3"/>
        <v>1</v>
      </c>
      <c r="AW48" s="69" t="s">
        <v>75</v>
      </c>
      <c r="AX48" s="61" t="s">
        <v>101</v>
      </c>
      <c r="AY48" s="67" t="s">
        <v>4851</v>
      </c>
      <c r="AZ48" s="58" t="s">
        <v>67</v>
      </c>
      <c r="BA48" s="58" t="s">
        <v>67</v>
      </c>
    </row>
    <row r="49" spans="2:53" s="116" customFormat="1" x14ac:dyDescent="0.25">
      <c r="B49" s="58">
        <v>2024</v>
      </c>
      <c r="C49" s="58">
        <v>891780111</v>
      </c>
      <c r="D49" s="59" t="s">
        <v>64</v>
      </c>
      <c r="E49" s="67" t="s">
        <v>4852</v>
      </c>
      <c r="F49" s="67" t="s">
        <v>4853</v>
      </c>
      <c r="G49" s="61">
        <v>0</v>
      </c>
      <c r="H49" s="61" t="s">
        <v>73</v>
      </c>
      <c r="I49" s="59" t="s">
        <v>65</v>
      </c>
      <c r="J49" s="60" t="s">
        <v>4854</v>
      </c>
      <c r="K49" s="60">
        <v>7500000</v>
      </c>
      <c r="L49" s="58" t="s">
        <v>68</v>
      </c>
      <c r="M49" s="67" t="s">
        <v>4855</v>
      </c>
      <c r="N49" s="67">
        <v>51908728</v>
      </c>
      <c r="O49" s="60">
        <v>1320</v>
      </c>
      <c r="P49" s="182">
        <v>45449</v>
      </c>
      <c r="Q49" s="60">
        <v>7500000</v>
      </c>
      <c r="R49" s="182">
        <v>45455</v>
      </c>
      <c r="S49" s="60">
        <v>7500000</v>
      </c>
      <c r="T49" s="61" t="s">
        <v>67</v>
      </c>
      <c r="U49" s="67">
        <v>37331294</v>
      </c>
      <c r="V49" s="155" t="s">
        <v>4658</v>
      </c>
      <c r="W49" s="182">
        <v>45455</v>
      </c>
      <c r="X49" s="182">
        <v>45455</v>
      </c>
      <c r="Y49" s="68" t="s">
        <v>75</v>
      </c>
      <c r="Z49" s="182">
        <v>45535</v>
      </c>
      <c r="AA49" s="67">
        <f t="shared" si="5"/>
        <v>80</v>
      </c>
      <c r="AB49" s="60">
        <v>0</v>
      </c>
      <c r="AC49" s="60">
        <v>0</v>
      </c>
      <c r="AD49" s="60">
        <v>0</v>
      </c>
      <c r="AE49" s="66" t="s">
        <v>75</v>
      </c>
      <c r="AF49" s="67">
        <f t="shared" si="1"/>
        <v>0</v>
      </c>
      <c r="AG49" s="60">
        <v>0</v>
      </c>
      <c r="AH49" s="60">
        <v>0</v>
      </c>
      <c r="AI49" s="65" t="s">
        <v>75</v>
      </c>
      <c r="AJ49" s="64">
        <v>0</v>
      </c>
      <c r="AK49" s="69" t="s">
        <v>75</v>
      </c>
      <c r="AL49" s="69" t="s">
        <v>75</v>
      </c>
      <c r="AM49" s="67">
        <f t="shared" si="2"/>
        <v>0</v>
      </c>
      <c r="AN49" s="67">
        <f>+K49+AC49-AH49</f>
        <v>7500000</v>
      </c>
      <c r="AO49" s="61" t="s">
        <v>67</v>
      </c>
      <c r="AP49" s="60">
        <v>7500000</v>
      </c>
      <c r="AQ49" s="61" t="s">
        <v>86</v>
      </c>
      <c r="AR49" s="60">
        <v>0</v>
      </c>
      <c r="AS49" s="69" t="s">
        <v>4789</v>
      </c>
      <c r="AT49" s="74">
        <v>5000000</v>
      </c>
      <c r="AU49" s="71">
        <f t="shared" si="4"/>
        <v>2500000</v>
      </c>
      <c r="AV49" s="72">
        <f t="shared" si="3"/>
        <v>0.66666666666666663</v>
      </c>
      <c r="AW49" s="69" t="s">
        <v>75</v>
      </c>
      <c r="AX49" s="61" t="s">
        <v>101</v>
      </c>
      <c r="AY49" s="67" t="s">
        <v>4856</v>
      </c>
      <c r="AZ49" s="58" t="s">
        <v>67</v>
      </c>
      <c r="BA49" s="58" t="s">
        <v>67</v>
      </c>
    </row>
    <row r="50" spans="2:53" s="116" customFormat="1" x14ac:dyDescent="0.25">
      <c r="B50" s="58">
        <v>2024</v>
      </c>
      <c r="C50" s="58">
        <v>891780111</v>
      </c>
      <c r="D50" s="59" t="s">
        <v>64</v>
      </c>
      <c r="E50" s="67" t="s">
        <v>4857</v>
      </c>
      <c r="F50" s="67" t="s">
        <v>4858</v>
      </c>
      <c r="G50" s="61">
        <v>0</v>
      </c>
      <c r="H50" s="61" t="s">
        <v>73</v>
      </c>
      <c r="I50" s="59" t="s">
        <v>65</v>
      </c>
      <c r="J50" s="60" t="s">
        <v>4859</v>
      </c>
      <c r="K50" s="60">
        <v>22000000</v>
      </c>
      <c r="L50" s="58" t="s">
        <v>68</v>
      </c>
      <c r="M50" s="67" t="s">
        <v>330</v>
      </c>
      <c r="N50" s="67">
        <v>9010943529</v>
      </c>
      <c r="O50" s="60">
        <v>801</v>
      </c>
      <c r="P50" s="182">
        <v>45383</v>
      </c>
      <c r="Q50" s="60">
        <v>22000000</v>
      </c>
      <c r="R50" s="182">
        <v>45471</v>
      </c>
      <c r="S50" s="60">
        <v>22000000</v>
      </c>
      <c r="T50" s="61" t="s">
        <v>67</v>
      </c>
      <c r="U50" s="67">
        <v>57426458</v>
      </c>
      <c r="V50" s="155" t="s">
        <v>4664</v>
      </c>
      <c r="W50" s="182">
        <v>45471</v>
      </c>
      <c r="X50" s="182">
        <v>45475</v>
      </c>
      <c r="Y50" s="68" t="s">
        <v>75</v>
      </c>
      <c r="Z50" s="182">
        <v>45657</v>
      </c>
      <c r="AA50" s="67">
        <f t="shared" si="5"/>
        <v>182</v>
      </c>
      <c r="AB50" s="60">
        <v>0</v>
      </c>
      <c r="AC50" s="60">
        <v>0</v>
      </c>
      <c r="AD50" s="60">
        <v>0</v>
      </c>
      <c r="AE50" s="66" t="s">
        <v>75</v>
      </c>
      <c r="AF50" s="67">
        <f t="shared" si="1"/>
        <v>0</v>
      </c>
      <c r="AG50" s="60">
        <v>0</v>
      </c>
      <c r="AH50" s="60">
        <v>0</v>
      </c>
      <c r="AI50" s="65" t="s">
        <v>75</v>
      </c>
      <c r="AJ50" s="64">
        <v>0</v>
      </c>
      <c r="AK50" s="69" t="s">
        <v>75</v>
      </c>
      <c r="AL50" s="69" t="s">
        <v>75</v>
      </c>
      <c r="AM50" s="67">
        <f t="shared" si="2"/>
        <v>0</v>
      </c>
      <c r="AN50" s="67">
        <f>+K50+AC50-AH50</f>
        <v>22000000</v>
      </c>
      <c r="AO50" s="61" t="s">
        <v>67</v>
      </c>
      <c r="AP50" s="60">
        <v>22000000</v>
      </c>
      <c r="AQ50" s="61" t="s">
        <v>86</v>
      </c>
      <c r="AR50" s="60">
        <v>0</v>
      </c>
      <c r="AS50" s="69" t="s">
        <v>4789</v>
      </c>
      <c r="AT50" s="74"/>
      <c r="AU50" s="71">
        <f t="shared" si="4"/>
        <v>22000000</v>
      </c>
      <c r="AV50" s="72">
        <f t="shared" si="3"/>
        <v>0</v>
      </c>
      <c r="AW50" s="69" t="s">
        <v>75</v>
      </c>
      <c r="AX50" s="61" t="s">
        <v>101</v>
      </c>
      <c r="AY50" s="67" t="s">
        <v>4860</v>
      </c>
      <c r="AZ50" s="58" t="s">
        <v>67</v>
      </c>
      <c r="BA50" s="58" t="s">
        <v>119</v>
      </c>
    </row>
    <row r="51" spans="2:53" s="116" customFormat="1" x14ac:dyDescent="0.25">
      <c r="B51" s="58">
        <v>2024</v>
      </c>
      <c r="C51" s="58">
        <v>891780111</v>
      </c>
      <c r="D51" s="59" t="s">
        <v>64</v>
      </c>
      <c r="E51" s="67" t="s">
        <v>4861</v>
      </c>
      <c r="F51" s="67" t="s">
        <v>4862</v>
      </c>
      <c r="G51" s="61">
        <v>0</v>
      </c>
      <c r="H51" s="61" t="s">
        <v>73</v>
      </c>
      <c r="I51" s="59" t="s">
        <v>65</v>
      </c>
      <c r="J51" s="60" t="s">
        <v>4863</v>
      </c>
      <c r="K51" s="60">
        <v>18500000</v>
      </c>
      <c r="L51" s="58" t="s">
        <v>68</v>
      </c>
      <c r="M51" s="67" t="s">
        <v>4669</v>
      </c>
      <c r="N51" s="67">
        <v>1082961155</v>
      </c>
      <c r="O51" s="60">
        <v>1388</v>
      </c>
      <c r="P51" s="182">
        <v>45462</v>
      </c>
      <c r="Q51" s="60">
        <v>49600000</v>
      </c>
      <c r="R51" s="182">
        <v>45475</v>
      </c>
      <c r="S51" s="60">
        <v>18500000</v>
      </c>
      <c r="T51" s="61" t="s">
        <v>67</v>
      </c>
      <c r="U51" s="67">
        <v>1082976788</v>
      </c>
      <c r="V51" s="155" t="s">
        <v>4647</v>
      </c>
      <c r="W51" s="182">
        <v>45475</v>
      </c>
      <c r="X51" s="182">
        <v>45475</v>
      </c>
      <c r="Y51" s="68" t="s">
        <v>75</v>
      </c>
      <c r="Z51" s="182">
        <v>45626</v>
      </c>
      <c r="AA51" s="67">
        <f t="shared" si="5"/>
        <v>151</v>
      </c>
      <c r="AB51" s="60">
        <v>0</v>
      </c>
      <c r="AC51" s="60">
        <v>0</v>
      </c>
      <c r="AD51" s="60">
        <v>0</v>
      </c>
      <c r="AE51" s="66" t="s">
        <v>75</v>
      </c>
      <c r="AF51" s="67">
        <f t="shared" si="1"/>
        <v>0</v>
      </c>
      <c r="AG51" s="60">
        <v>0</v>
      </c>
      <c r="AH51" s="60">
        <v>0</v>
      </c>
      <c r="AI51" s="65" t="s">
        <v>75</v>
      </c>
      <c r="AJ51" s="64">
        <v>0</v>
      </c>
      <c r="AK51" s="69" t="s">
        <v>75</v>
      </c>
      <c r="AL51" s="69" t="s">
        <v>75</v>
      </c>
      <c r="AM51" s="67">
        <f t="shared" si="2"/>
        <v>0</v>
      </c>
      <c r="AN51" s="67">
        <f>+K51+AC51-AH51</f>
        <v>18500000</v>
      </c>
      <c r="AO51" s="61" t="s">
        <v>67</v>
      </c>
      <c r="AP51" s="60">
        <v>18500000</v>
      </c>
      <c r="AQ51" s="61" t="s">
        <v>86</v>
      </c>
      <c r="AR51" s="60">
        <v>0</v>
      </c>
      <c r="AS51" s="69" t="s">
        <v>4789</v>
      </c>
      <c r="AT51" s="74">
        <v>7400000</v>
      </c>
      <c r="AU51" s="71">
        <f t="shared" si="4"/>
        <v>11100000</v>
      </c>
      <c r="AV51" s="72">
        <f t="shared" si="3"/>
        <v>0.4</v>
      </c>
      <c r="AW51" s="69" t="s">
        <v>75</v>
      </c>
      <c r="AX51" s="61" t="s">
        <v>101</v>
      </c>
      <c r="AY51" s="67" t="s">
        <v>4864</v>
      </c>
      <c r="AZ51" s="58" t="s">
        <v>67</v>
      </c>
      <c r="BA51" s="58" t="s">
        <v>67</v>
      </c>
    </row>
    <row r="52" spans="2:53" s="116" customFormat="1" x14ac:dyDescent="0.25">
      <c r="B52" s="58">
        <v>2024</v>
      </c>
      <c r="C52" s="58">
        <v>891780111</v>
      </c>
      <c r="D52" s="59" t="s">
        <v>64</v>
      </c>
      <c r="E52" s="67" t="s">
        <v>4865</v>
      </c>
      <c r="F52" s="67" t="s">
        <v>4866</v>
      </c>
      <c r="G52" s="61">
        <v>0</v>
      </c>
      <c r="H52" s="61" t="s">
        <v>73</v>
      </c>
      <c r="I52" s="59" t="s">
        <v>65</v>
      </c>
      <c r="J52" s="60" t="s">
        <v>4867</v>
      </c>
      <c r="K52" s="60">
        <v>20000000</v>
      </c>
      <c r="L52" s="58" t="s">
        <v>68</v>
      </c>
      <c r="M52" s="67" t="s">
        <v>4694</v>
      </c>
      <c r="N52" s="67">
        <v>1091681564</v>
      </c>
      <c r="O52" s="60">
        <v>1388</v>
      </c>
      <c r="P52" s="182">
        <v>45462</v>
      </c>
      <c r="Q52" s="60">
        <v>49600000</v>
      </c>
      <c r="R52" s="182">
        <v>45475</v>
      </c>
      <c r="S52" s="60">
        <v>20000000</v>
      </c>
      <c r="T52" s="61" t="s">
        <v>67</v>
      </c>
      <c r="U52" s="67">
        <v>1082976788</v>
      </c>
      <c r="V52" s="155" t="s">
        <v>4647</v>
      </c>
      <c r="W52" s="182">
        <v>45475</v>
      </c>
      <c r="X52" s="182">
        <v>45475</v>
      </c>
      <c r="Y52" s="68" t="s">
        <v>75</v>
      </c>
      <c r="Z52" s="182">
        <v>45626</v>
      </c>
      <c r="AA52" s="67">
        <f t="shared" si="5"/>
        <v>151</v>
      </c>
      <c r="AB52" s="60">
        <v>0</v>
      </c>
      <c r="AC52" s="60">
        <v>0</v>
      </c>
      <c r="AD52" s="60">
        <v>0</v>
      </c>
      <c r="AE52" s="66" t="s">
        <v>75</v>
      </c>
      <c r="AF52" s="67">
        <f t="shared" si="1"/>
        <v>0</v>
      </c>
      <c r="AG52" s="60">
        <v>0</v>
      </c>
      <c r="AH52" s="60">
        <v>0</v>
      </c>
      <c r="AI52" s="65" t="s">
        <v>75</v>
      </c>
      <c r="AJ52" s="64">
        <v>0</v>
      </c>
      <c r="AK52" s="69" t="s">
        <v>75</v>
      </c>
      <c r="AL52" s="69" t="s">
        <v>75</v>
      </c>
      <c r="AM52" s="67">
        <f t="shared" si="2"/>
        <v>0</v>
      </c>
      <c r="AN52" s="67">
        <f>+K52+AC52-AH52</f>
        <v>20000000</v>
      </c>
      <c r="AO52" s="61" t="s">
        <v>67</v>
      </c>
      <c r="AP52" s="60">
        <v>20000000</v>
      </c>
      <c r="AQ52" s="61" t="s">
        <v>86</v>
      </c>
      <c r="AR52" s="60">
        <v>0</v>
      </c>
      <c r="AS52" s="69" t="s">
        <v>4789</v>
      </c>
      <c r="AT52" s="74">
        <v>8000000</v>
      </c>
      <c r="AU52" s="71">
        <f t="shared" si="4"/>
        <v>12000000</v>
      </c>
      <c r="AV52" s="72">
        <f t="shared" si="3"/>
        <v>0.4</v>
      </c>
      <c r="AW52" s="69" t="s">
        <v>75</v>
      </c>
      <c r="AX52" s="61" t="s">
        <v>101</v>
      </c>
      <c r="AY52" s="67" t="s">
        <v>4868</v>
      </c>
      <c r="AZ52" s="58" t="s">
        <v>67</v>
      </c>
      <c r="BA52" s="58" t="s">
        <v>67</v>
      </c>
    </row>
    <row r="53" spans="2:53" s="116" customFormat="1" x14ac:dyDescent="0.25">
      <c r="B53" s="58">
        <v>2024</v>
      </c>
      <c r="C53" s="58">
        <v>891780111</v>
      </c>
      <c r="D53" s="59" t="s">
        <v>64</v>
      </c>
      <c r="E53" s="67" t="s">
        <v>4869</v>
      </c>
      <c r="F53" s="67" t="s">
        <v>4870</v>
      </c>
      <c r="G53" s="61">
        <v>0</v>
      </c>
      <c r="H53" s="61" t="s">
        <v>73</v>
      </c>
      <c r="I53" s="59" t="s">
        <v>65</v>
      </c>
      <c r="J53" s="60" t="s">
        <v>4871</v>
      </c>
      <c r="K53" s="60">
        <v>11100000</v>
      </c>
      <c r="L53" s="58" t="s">
        <v>68</v>
      </c>
      <c r="M53" s="67" t="s">
        <v>4657</v>
      </c>
      <c r="N53" s="67">
        <v>57443718</v>
      </c>
      <c r="O53" s="60">
        <v>1388</v>
      </c>
      <c r="P53" s="182">
        <v>45462</v>
      </c>
      <c r="Q53" s="60">
        <v>49600000</v>
      </c>
      <c r="R53" s="182">
        <v>45475</v>
      </c>
      <c r="S53" s="60">
        <v>11100000</v>
      </c>
      <c r="T53" s="61" t="s">
        <v>67</v>
      </c>
      <c r="U53" s="67">
        <v>37331294</v>
      </c>
      <c r="V53" s="155" t="s">
        <v>4658</v>
      </c>
      <c r="W53" s="182">
        <v>45475</v>
      </c>
      <c r="X53" s="182">
        <v>45475</v>
      </c>
      <c r="Y53" s="68" t="s">
        <v>75</v>
      </c>
      <c r="Z53" s="182">
        <v>45565</v>
      </c>
      <c r="AA53" s="67">
        <f t="shared" si="5"/>
        <v>90</v>
      </c>
      <c r="AB53" s="60">
        <v>0</v>
      </c>
      <c r="AC53" s="60">
        <v>0</v>
      </c>
      <c r="AD53" s="60">
        <v>0</v>
      </c>
      <c r="AE53" s="66" t="s">
        <v>75</v>
      </c>
      <c r="AF53" s="67">
        <f t="shared" si="1"/>
        <v>0</v>
      </c>
      <c r="AG53" s="60">
        <v>0</v>
      </c>
      <c r="AH53" s="60">
        <v>0</v>
      </c>
      <c r="AI53" s="65" t="s">
        <v>75</v>
      </c>
      <c r="AJ53" s="64">
        <v>0</v>
      </c>
      <c r="AK53" s="69" t="s">
        <v>75</v>
      </c>
      <c r="AL53" s="69" t="s">
        <v>75</v>
      </c>
      <c r="AM53" s="67">
        <f t="shared" si="2"/>
        <v>0</v>
      </c>
      <c r="AN53" s="67">
        <f>+K53+AC53-AH53</f>
        <v>11100000</v>
      </c>
      <c r="AO53" s="61" t="s">
        <v>67</v>
      </c>
      <c r="AP53" s="60">
        <v>11100000</v>
      </c>
      <c r="AQ53" s="61" t="s">
        <v>86</v>
      </c>
      <c r="AR53" s="60">
        <v>0</v>
      </c>
      <c r="AS53" s="69" t="s">
        <v>4789</v>
      </c>
      <c r="AT53" s="74">
        <v>7400000</v>
      </c>
      <c r="AU53" s="71">
        <f t="shared" si="4"/>
        <v>3700000</v>
      </c>
      <c r="AV53" s="72">
        <f t="shared" si="3"/>
        <v>0.66666666666666663</v>
      </c>
      <c r="AW53" s="69" t="s">
        <v>75</v>
      </c>
      <c r="AX53" s="61" t="s">
        <v>101</v>
      </c>
      <c r="AY53" s="67" t="s">
        <v>4872</v>
      </c>
      <c r="AZ53" s="58" t="s">
        <v>67</v>
      </c>
      <c r="BA53" s="58" t="s">
        <v>67</v>
      </c>
    </row>
    <row r="54" spans="2:53" s="116" customFormat="1" x14ac:dyDescent="0.25">
      <c r="B54" s="58">
        <v>2024</v>
      </c>
      <c r="C54" s="58">
        <v>891780111</v>
      </c>
      <c r="D54" s="59" t="s">
        <v>64</v>
      </c>
      <c r="E54" s="67" t="s">
        <v>4873</v>
      </c>
      <c r="F54" s="67" t="s">
        <v>4874</v>
      </c>
      <c r="G54" s="61">
        <v>0</v>
      </c>
      <c r="H54" s="61" t="s">
        <v>73</v>
      </c>
      <c r="I54" s="59" t="s">
        <v>65</v>
      </c>
      <c r="J54" s="60" t="s">
        <v>4875</v>
      </c>
      <c r="K54" s="60">
        <v>12600000</v>
      </c>
      <c r="L54" s="58" t="s">
        <v>68</v>
      </c>
      <c r="M54" s="67" t="s">
        <v>4689</v>
      </c>
      <c r="N54" s="67">
        <v>57442105</v>
      </c>
      <c r="O54" s="60">
        <v>1391</v>
      </c>
      <c r="P54" s="182">
        <v>45462</v>
      </c>
      <c r="Q54" s="60">
        <v>20600000</v>
      </c>
      <c r="R54" s="182">
        <v>45475</v>
      </c>
      <c r="S54" s="60">
        <v>12600000</v>
      </c>
      <c r="T54" s="61" t="s">
        <v>67</v>
      </c>
      <c r="U54" s="67">
        <v>37331294</v>
      </c>
      <c r="V54" s="155" t="s">
        <v>4658</v>
      </c>
      <c r="W54" s="182">
        <v>45475</v>
      </c>
      <c r="X54" s="182">
        <v>45475</v>
      </c>
      <c r="Y54" s="68" t="s">
        <v>75</v>
      </c>
      <c r="Z54" s="182">
        <v>45565</v>
      </c>
      <c r="AA54" s="67">
        <f t="shared" si="5"/>
        <v>90</v>
      </c>
      <c r="AB54" s="60">
        <v>0</v>
      </c>
      <c r="AC54" s="60">
        <v>0</v>
      </c>
      <c r="AD54" s="60">
        <v>0</v>
      </c>
      <c r="AE54" s="66" t="s">
        <v>75</v>
      </c>
      <c r="AF54" s="67">
        <f t="shared" si="1"/>
        <v>0</v>
      </c>
      <c r="AG54" s="60">
        <v>0</v>
      </c>
      <c r="AH54" s="60">
        <v>0</v>
      </c>
      <c r="AI54" s="65" t="s">
        <v>75</v>
      </c>
      <c r="AJ54" s="64">
        <v>0</v>
      </c>
      <c r="AK54" s="69" t="s">
        <v>75</v>
      </c>
      <c r="AL54" s="69" t="s">
        <v>75</v>
      </c>
      <c r="AM54" s="67">
        <f t="shared" si="2"/>
        <v>0</v>
      </c>
      <c r="AN54" s="67">
        <f>+K54+AC54-AH54</f>
        <v>12600000</v>
      </c>
      <c r="AO54" s="61" t="s">
        <v>67</v>
      </c>
      <c r="AP54" s="60">
        <v>12600000</v>
      </c>
      <c r="AQ54" s="61" t="s">
        <v>86</v>
      </c>
      <c r="AR54" s="60">
        <v>0</v>
      </c>
      <c r="AS54" s="69" t="s">
        <v>4789</v>
      </c>
      <c r="AT54" s="74">
        <v>8400000</v>
      </c>
      <c r="AU54" s="71">
        <f t="shared" si="4"/>
        <v>4200000</v>
      </c>
      <c r="AV54" s="72">
        <f t="shared" si="3"/>
        <v>0.66666666666666663</v>
      </c>
      <c r="AW54" s="69" t="s">
        <v>75</v>
      </c>
      <c r="AX54" s="61" t="s">
        <v>101</v>
      </c>
      <c r="AY54" s="67" t="s">
        <v>4876</v>
      </c>
      <c r="AZ54" s="58" t="s">
        <v>67</v>
      </c>
      <c r="BA54" s="58" t="s">
        <v>67</v>
      </c>
    </row>
    <row r="55" spans="2:53" s="116" customFormat="1" x14ac:dyDescent="0.25">
      <c r="B55" s="58">
        <v>2024</v>
      </c>
      <c r="C55" s="58">
        <v>891780111</v>
      </c>
      <c r="D55" s="59" t="s">
        <v>64</v>
      </c>
      <c r="E55" s="67" t="s">
        <v>4877</v>
      </c>
      <c r="F55" s="67" t="s">
        <v>4878</v>
      </c>
      <c r="G55" s="61">
        <v>0</v>
      </c>
      <c r="H55" s="61" t="s">
        <v>73</v>
      </c>
      <c r="I55" s="59" t="s">
        <v>65</v>
      </c>
      <c r="J55" s="60" t="s">
        <v>4879</v>
      </c>
      <c r="K55" s="60">
        <v>12800000</v>
      </c>
      <c r="L55" s="58" t="s">
        <v>68</v>
      </c>
      <c r="M55" s="67" t="s">
        <v>4729</v>
      </c>
      <c r="N55" s="67">
        <v>1082905242</v>
      </c>
      <c r="O55" s="60">
        <v>1389</v>
      </c>
      <c r="P55" s="182">
        <v>45462</v>
      </c>
      <c r="Q55" s="60">
        <v>30400000</v>
      </c>
      <c r="R55" s="182">
        <v>45475</v>
      </c>
      <c r="S55" s="60">
        <v>12800000</v>
      </c>
      <c r="T55" s="61" t="s">
        <v>67</v>
      </c>
      <c r="U55" s="67">
        <v>37331294</v>
      </c>
      <c r="V55" s="155" t="s">
        <v>4658</v>
      </c>
      <c r="W55" s="182">
        <v>45475</v>
      </c>
      <c r="X55" s="182">
        <v>45475</v>
      </c>
      <c r="Y55" s="68" t="s">
        <v>75</v>
      </c>
      <c r="Z55" s="182">
        <v>45596</v>
      </c>
      <c r="AA55" s="67">
        <f t="shared" si="5"/>
        <v>121</v>
      </c>
      <c r="AB55" s="60">
        <v>0</v>
      </c>
      <c r="AC55" s="60">
        <v>0</v>
      </c>
      <c r="AD55" s="60">
        <v>0</v>
      </c>
      <c r="AE55" s="66" t="s">
        <v>75</v>
      </c>
      <c r="AF55" s="67">
        <f t="shared" si="1"/>
        <v>0</v>
      </c>
      <c r="AG55" s="60">
        <v>0</v>
      </c>
      <c r="AH55" s="60">
        <v>0</v>
      </c>
      <c r="AI55" s="65" t="s">
        <v>75</v>
      </c>
      <c r="AJ55" s="64">
        <v>0</v>
      </c>
      <c r="AK55" s="69" t="s">
        <v>75</v>
      </c>
      <c r="AL55" s="69" t="s">
        <v>75</v>
      </c>
      <c r="AM55" s="67">
        <f t="shared" si="2"/>
        <v>0</v>
      </c>
      <c r="AN55" s="67">
        <f>+K55+AC55-AH55</f>
        <v>12800000</v>
      </c>
      <c r="AO55" s="61" t="s">
        <v>67</v>
      </c>
      <c r="AP55" s="60">
        <v>12800000</v>
      </c>
      <c r="AQ55" s="61" t="s">
        <v>86</v>
      </c>
      <c r="AR55" s="60">
        <v>0</v>
      </c>
      <c r="AS55" s="69" t="s">
        <v>4789</v>
      </c>
      <c r="AT55" s="74">
        <v>6400000</v>
      </c>
      <c r="AU55" s="71">
        <f t="shared" si="4"/>
        <v>6400000</v>
      </c>
      <c r="AV55" s="72">
        <f t="shared" si="3"/>
        <v>0.5</v>
      </c>
      <c r="AW55" s="69" t="s">
        <v>75</v>
      </c>
      <c r="AX55" s="61" t="s">
        <v>101</v>
      </c>
      <c r="AY55" s="67" t="s">
        <v>4880</v>
      </c>
      <c r="AZ55" s="58" t="s">
        <v>67</v>
      </c>
      <c r="BA55" s="58" t="s">
        <v>67</v>
      </c>
    </row>
    <row r="56" spans="2:53" s="116" customFormat="1" x14ac:dyDescent="0.25">
      <c r="B56" s="58">
        <v>2024</v>
      </c>
      <c r="C56" s="58">
        <v>891780111</v>
      </c>
      <c r="D56" s="59" t="s">
        <v>64</v>
      </c>
      <c r="E56" s="67" t="s">
        <v>4881</v>
      </c>
      <c r="F56" s="67" t="s">
        <v>4882</v>
      </c>
      <c r="G56" s="61">
        <v>0</v>
      </c>
      <c r="H56" s="61" t="s">
        <v>73</v>
      </c>
      <c r="I56" s="59" t="s">
        <v>65</v>
      </c>
      <c r="J56" s="60" t="s">
        <v>4883</v>
      </c>
      <c r="K56" s="60">
        <v>12400000</v>
      </c>
      <c r="L56" s="58" t="s">
        <v>68</v>
      </c>
      <c r="M56" s="180" t="s">
        <v>4663</v>
      </c>
      <c r="N56" s="181">
        <v>1082947568</v>
      </c>
      <c r="O56" s="60">
        <v>1399</v>
      </c>
      <c r="P56" s="182">
        <v>45463</v>
      </c>
      <c r="Q56" s="60">
        <v>43750000</v>
      </c>
      <c r="R56" s="182">
        <v>45475</v>
      </c>
      <c r="S56" s="60">
        <v>12400000</v>
      </c>
      <c r="T56" s="61" t="s">
        <v>67</v>
      </c>
      <c r="U56" s="67">
        <v>57426458</v>
      </c>
      <c r="V56" s="155" t="s">
        <v>4664</v>
      </c>
      <c r="W56" s="182">
        <v>45475</v>
      </c>
      <c r="X56" s="182">
        <v>45475</v>
      </c>
      <c r="Y56" s="68" t="s">
        <v>75</v>
      </c>
      <c r="Z56" s="182">
        <v>45596</v>
      </c>
      <c r="AA56" s="67">
        <f t="shared" si="5"/>
        <v>121</v>
      </c>
      <c r="AB56" s="60">
        <v>0</v>
      </c>
      <c r="AC56" s="60">
        <v>0</v>
      </c>
      <c r="AD56" s="60">
        <v>0</v>
      </c>
      <c r="AE56" s="66" t="s">
        <v>75</v>
      </c>
      <c r="AF56" s="67">
        <f t="shared" si="1"/>
        <v>0</v>
      </c>
      <c r="AG56" s="60">
        <v>0</v>
      </c>
      <c r="AH56" s="60">
        <v>0</v>
      </c>
      <c r="AI56" s="65" t="s">
        <v>75</v>
      </c>
      <c r="AJ56" s="64">
        <v>0</v>
      </c>
      <c r="AK56" s="69" t="s">
        <v>75</v>
      </c>
      <c r="AL56" s="69" t="s">
        <v>75</v>
      </c>
      <c r="AM56" s="67">
        <f t="shared" si="2"/>
        <v>0</v>
      </c>
      <c r="AN56" s="67">
        <f>+K56+AC56-AH56</f>
        <v>12400000</v>
      </c>
      <c r="AO56" s="61" t="s">
        <v>67</v>
      </c>
      <c r="AP56" s="60">
        <v>12400000</v>
      </c>
      <c r="AQ56" s="61" t="s">
        <v>86</v>
      </c>
      <c r="AR56" s="60">
        <v>0</v>
      </c>
      <c r="AS56" s="69" t="s">
        <v>4789</v>
      </c>
      <c r="AT56" s="74">
        <v>6200000</v>
      </c>
      <c r="AU56" s="71">
        <f t="shared" si="4"/>
        <v>6200000</v>
      </c>
      <c r="AV56" s="72">
        <f t="shared" si="3"/>
        <v>0.5</v>
      </c>
      <c r="AW56" s="69" t="s">
        <v>75</v>
      </c>
      <c r="AX56" s="61" t="s">
        <v>101</v>
      </c>
      <c r="AY56" s="67" t="s">
        <v>4884</v>
      </c>
      <c r="AZ56" s="58" t="s">
        <v>67</v>
      </c>
      <c r="BA56" s="58" t="s">
        <v>67</v>
      </c>
    </row>
    <row r="57" spans="2:53" s="116" customFormat="1" x14ac:dyDescent="0.25">
      <c r="B57" s="58">
        <v>2024</v>
      </c>
      <c r="C57" s="58">
        <v>891780111</v>
      </c>
      <c r="D57" s="59" t="s">
        <v>64</v>
      </c>
      <c r="E57" s="67" t="s">
        <v>4885</v>
      </c>
      <c r="F57" s="67" t="s">
        <v>4886</v>
      </c>
      <c r="G57" s="61">
        <v>0</v>
      </c>
      <c r="H57" s="61" t="s">
        <v>73</v>
      </c>
      <c r="I57" s="59" t="s">
        <v>65</v>
      </c>
      <c r="J57" s="60" t="s">
        <v>4887</v>
      </c>
      <c r="K57" s="60">
        <v>10000000</v>
      </c>
      <c r="L57" s="58" t="s">
        <v>68</v>
      </c>
      <c r="M57" s="67" t="s">
        <v>4699</v>
      </c>
      <c r="N57" s="67">
        <v>36669007</v>
      </c>
      <c r="O57" s="60">
        <v>1387</v>
      </c>
      <c r="P57" s="182">
        <v>45462</v>
      </c>
      <c r="Q57" s="60">
        <v>38800000</v>
      </c>
      <c r="R57" s="182">
        <v>45475</v>
      </c>
      <c r="S57" s="60">
        <v>10000000</v>
      </c>
      <c r="T57" s="61" t="s">
        <v>67</v>
      </c>
      <c r="U57" s="67">
        <v>37331294</v>
      </c>
      <c r="V57" s="155" t="s">
        <v>4658</v>
      </c>
      <c r="W57" s="182">
        <v>45475</v>
      </c>
      <c r="X57" s="182">
        <v>45475</v>
      </c>
      <c r="Y57" s="68" t="s">
        <v>75</v>
      </c>
      <c r="Z57" s="182">
        <v>45596</v>
      </c>
      <c r="AA57" s="67">
        <f t="shared" si="5"/>
        <v>121</v>
      </c>
      <c r="AB57" s="60">
        <v>0</v>
      </c>
      <c r="AC57" s="60">
        <v>0</v>
      </c>
      <c r="AD57" s="60">
        <v>0</v>
      </c>
      <c r="AE57" s="66" t="s">
        <v>75</v>
      </c>
      <c r="AF57" s="67">
        <f t="shared" si="1"/>
        <v>0</v>
      </c>
      <c r="AG57" s="60">
        <v>0</v>
      </c>
      <c r="AH57" s="60">
        <v>0</v>
      </c>
      <c r="AI57" s="65" t="s">
        <v>75</v>
      </c>
      <c r="AJ57" s="64">
        <v>0</v>
      </c>
      <c r="AK57" s="69" t="s">
        <v>75</v>
      </c>
      <c r="AL57" s="69" t="s">
        <v>75</v>
      </c>
      <c r="AM57" s="67">
        <f t="shared" si="2"/>
        <v>0</v>
      </c>
      <c r="AN57" s="67">
        <f>+K57+AC57-AH57</f>
        <v>10000000</v>
      </c>
      <c r="AO57" s="61" t="s">
        <v>67</v>
      </c>
      <c r="AP57" s="60">
        <v>10000000</v>
      </c>
      <c r="AQ57" s="61" t="s">
        <v>86</v>
      </c>
      <c r="AR57" s="60">
        <v>0</v>
      </c>
      <c r="AS57" s="69" t="s">
        <v>4789</v>
      </c>
      <c r="AT57" s="74">
        <v>5000000</v>
      </c>
      <c r="AU57" s="71">
        <f t="shared" si="4"/>
        <v>5000000</v>
      </c>
      <c r="AV57" s="72">
        <f t="shared" si="3"/>
        <v>0.5</v>
      </c>
      <c r="AW57" s="69" t="s">
        <v>75</v>
      </c>
      <c r="AX57" s="61" t="s">
        <v>101</v>
      </c>
      <c r="AY57" s="67" t="s">
        <v>4888</v>
      </c>
      <c r="AZ57" s="58" t="s">
        <v>67</v>
      </c>
      <c r="BA57" s="58" t="s">
        <v>67</v>
      </c>
    </row>
    <row r="58" spans="2:53" s="116" customFormat="1" x14ac:dyDescent="0.25">
      <c r="B58" s="58">
        <v>2024</v>
      </c>
      <c r="C58" s="58">
        <v>891780111</v>
      </c>
      <c r="D58" s="59" t="s">
        <v>64</v>
      </c>
      <c r="E58" s="67" t="s">
        <v>4889</v>
      </c>
      <c r="F58" s="67" t="s">
        <v>4890</v>
      </c>
      <c r="G58" s="61">
        <v>0</v>
      </c>
      <c r="H58" s="61" t="s">
        <v>73</v>
      </c>
      <c r="I58" s="59" t="s">
        <v>65</v>
      </c>
      <c r="J58" s="60" t="s">
        <v>4891</v>
      </c>
      <c r="K58" s="60">
        <v>10000000</v>
      </c>
      <c r="L58" s="58" t="s">
        <v>68</v>
      </c>
      <c r="M58" s="67" t="s">
        <v>4739</v>
      </c>
      <c r="N58" s="67">
        <v>1082852286</v>
      </c>
      <c r="O58" s="60">
        <v>1387</v>
      </c>
      <c r="P58" s="182">
        <v>45462</v>
      </c>
      <c r="Q58" s="60">
        <v>38800000</v>
      </c>
      <c r="R58" s="182">
        <v>45475</v>
      </c>
      <c r="S58" s="60">
        <v>10000000</v>
      </c>
      <c r="T58" s="61" t="s">
        <v>67</v>
      </c>
      <c r="U58" s="67">
        <v>37331294</v>
      </c>
      <c r="V58" s="155" t="s">
        <v>4658</v>
      </c>
      <c r="W58" s="182">
        <v>45475</v>
      </c>
      <c r="X58" s="182">
        <v>45475</v>
      </c>
      <c r="Y58" s="68" t="s">
        <v>75</v>
      </c>
      <c r="Z58" s="182">
        <v>45596</v>
      </c>
      <c r="AA58" s="67">
        <f t="shared" si="5"/>
        <v>121</v>
      </c>
      <c r="AB58" s="60">
        <v>0</v>
      </c>
      <c r="AC58" s="60">
        <v>0</v>
      </c>
      <c r="AD58" s="60">
        <v>0</v>
      </c>
      <c r="AE58" s="66" t="s">
        <v>75</v>
      </c>
      <c r="AF58" s="67">
        <f t="shared" si="1"/>
        <v>0</v>
      </c>
      <c r="AG58" s="60">
        <v>0</v>
      </c>
      <c r="AH58" s="60">
        <v>0</v>
      </c>
      <c r="AI58" s="65" t="s">
        <v>75</v>
      </c>
      <c r="AJ58" s="64">
        <v>0</v>
      </c>
      <c r="AK58" s="69" t="s">
        <v>75</v>
      </c>
      <c r="AL58" s="69" t="s">
        <v>75</v>
      </c>
      <c r="AM58" s="67">
        <f t="shared" si="2"/>
        <v>0</v>
      </c>
      <c r="AN58" s="67">
        <f>+K58+AC58-AH58</f>
        <v>10000000</v>
      </c>
      <c r="AO58" s="61" t="s">
        <v>67</v>
      </c>
      <c r="AP58" s="60">
        <v>10000000</v>
      </c>
      <c r="AQ58" s="61" t="s">
        <v>86</v>
      </c>
      <c r="AR58" s="60">
        <v>0</v>
      </c>
      <c r="AS58" s="69" t="s">
        <v>4789</v>
      </c>
      <c r="AT58" s="74">
        <v>5000000</v>
      </c>
      <c r="AU58" s="71">
        <f t="shared" si="4"/>
        <v>5000000</v>
      </c>
      <c r="AV58" s="72">
        <f t="shared" si="3"/>
        <v>0.5</v>
      </c>
      <c r="AW58" s="69" t="s">
        <v>75</v>
      </c>
      <c r="AX58" s="61" t="s">
        <v>101</v>
      </c>
      <c r="AY58" s="67" t="s">
        <v>4892</v>
      </c>
      <c r="AZ58" s="58" t="s">
        <v>67</v>
      </c>
      <c r="BA58" s="58" t="s">
        <v>67</v>
      </c>
    </row>
    <row r="59" spans="2:53" s="116" customFormat="1" x14ac:dyDescent="0.25">
      <c r="B59" s="58">
        <v>2024</v>
      </c>
      <c r="C59" s="58">
        <v>891780111</v>
      </c>
      <c r="D59" s="59" t="s">
        <v>64</v>
      </c>
      <c r="E59" s="67" t="s">
        <v>4893</v>
      </c>
      <c r="F59" s="67" t="s">
        <v>4894</v>
      </c>
      <c r="G59" s="61">
        <v>0</v>
      </c>
      <c r="H59" s="61" t="s">
        <v>73</v>
      </c>
      <c r="I59" s="59" t="s">
        <v>65</v>
      </c>
      <c r="J59" s="60" t="s">
        <v>4895</v>
      </c>
      <c r="K59" s="60">
        <v>8800000</v>
      </c>
      <c r="L59" s="58" t="s">
        <v>68</v>
      </c>
      <c r="M59" s="67" t="s">
        <v>4684</v>
      </c>
      <c r="N59" s="67">
        <v>1082942857</v>
      </c>
      <c r="O59" s="60">
        <v>1387</v>
      </c>
      <c r="P59" s="182">
        <v>45462</v>
      </c>
      <c r="Q59" s="60">
        <v>38800000</v>
      </c>
      <c r="R59" s="182">
        <v>45475</v>
      </c>
      <c r="S59" s="60">
        <v>8800000</v>
      </c>
      <c r="T59" s="61" t="s">
        <v>67</v>
      </c>
      <c r="U59" s="67">
        <v>57426458</v>
      </c>
      <c r="V59" s="155" t="s">
        <v>4664</v>
      </c>
      <c r="W59" s="182">
        <v>45475</v>
      </c>
      <c r="X59" s="182">
        <v>45475</v>
      </c>
      <c r="Y59" s="68" t="s">
        <v>75</v>
      </c>
      <c r="Z59" s="182">
        <v>45596</v>
      </c>
      <c r="AA59" s="67">
        <f t="shared" si="5"/>
        <v>121</v>
      </c>
      <c r="AB59" s="60">
        <v>0</v>
      </c>
      <c r="AC59" s="60">
        <v>0</v>
      </c>
      <c r="AD59" s="60">
        <v>0</v>
      </c>
      <c r="AE59" s="66" t="s">
        <v>75</v>
      </c>
      <c r="AF59" s="67">
        <f t="shared" si="1"/>
        <v>0</v>
      </c>
      <c r="AG59" s="60">
        <v>0</v>
      </c>
      <c r="AH59" s="60">
        <v>0</v>
      </c>
      <c r="AI59" s="65" t="s">
        <v>75</v>
      </c>
      <c r="AJ59" s="64">
        <v>0</v>
      </c>
      <c r="AK59" s="69" t="s">
        <v>75</v>
      </c>
      <c r="AL59" s="69" t="s">
        <v>75</v>
      </c>
      <c r="AM59" s="67">
        <f t="shared" si="2"/>
        <v>0</v>
      </c>
      <c r="AN59" s="67">
        <f>+K59+AC59-AH59</f>
        <v>8800000</v>
      </c>
      <c r="AO59" s="61" t="s">
        <v>67</v>
      </c>
      <c r="AP59" s="60">
        <v>8800000</v>
      </c>
      <c r="AQ59" s="61" t="s">
        <v>86</v>
      </c>
      <c r="AR59" s="60">
        <v>0</v>
      </c>
      <c r="AS59" s="69" t="s">
        <v>4789</v>
      </c>
      <c r="AT59" s="74">
        <v>4400000</v>
      </c>
      <c r="AU59" s="71">
        <f t="shared" si="4"/>
        <v>4400000</v>
      </c>
      <c r="AV59" s="72">
        <f t="shared" si="3"/>
        <v>0.5</v>
      </c>
      <c r="AW59" s="69" t="s">
        <v>75</v>
      </c>
      <c r="AX59" s="61" t="s">
        <v>101</v>
      </c>
      <c r="AY59" s="67" t="s">
        <v>4896</v>
      </c>
      <c r="AZ59" s="58" t="s">
        <v>67</v>
      </c>
      <c r="BA59" s="58" t="s">
        <v>67</v>
      </c>
    </row>
    <row r="60" spans="2:53" s="116" customFormat="1" x14ac:dyDescent="0.25">
      <c r="B60" s="58">
        <v>2024</v>
      </c>
      <c r="C60" s="58">
        <v>891780111</v>
      </c>
      <c r="D60" s="59" t="s">
        <v>64</v>
      </c>
      <c r="E60" s="67" t="s">
        <v>4897</v>
      </c>
      <c r="F60" s="67" t="s">
        <v>4898</v>
      </c>
      <c r="G60" s="61">
        <v>0</v>
      </c>
      <c r="H60" s="61" t="s">
        <v>73</v>
      </c>
      <c r="I60" s="59" t="s">
        <v>65</v>
      </c>
      <c r="J60" s="60" t="s">
        <v>4899</v>
      </c>
      <c r="K60" s="60">
        <v>28000000</v>
      </c>
      <c r="L60" s="58" t="s">
        <v>68</v>
      </c>
      <c r="M60" s="67" t="s">
        <v>4674</v>
      </c>
      <c r="N60" s="60">
        <v>37511267</v>
      </c>
      <c r="O60" s="60">
        <v>1392</v>
      </c>
      <c r="P60" s="182">
        <v>45462</v>
      </c>
      <c r="Q60" s="60">
        <v>28000000</v>
      </c>
      <c r="R60" s="182">
        <v>45475</v>
      </c>
      <c r="S60" s="60">
        <v>28000000</v>
      </c>
      <c r="T60" s="61" t="s">
        <v>67</v>
      </c>
      <c r="U60" s="67">
        <v>1082976788</v>
      </c>
      <c r="V60" s="155" t="s">
        <v>4647</v>
      </c>
      <c r="W60" s="182">
        <v>45475</v>
      </c>
      <c r="X60" s="182">
        <v>45475</v>
      </c>
      <c r="Y60" s="68" t="s">
        <v>75</v>
      </c>
      <c r="Z60" s="182">
        <v>45596</v>
      </c>
      <c r="AA60" s="67">
        <f t="shared" si="5"/>
        <v>121</v>
      </c>
      <c r="AB60" s="60">
        <v>0</v>
      </c>
      <c r="AC60" s="60">
        <v>0</v>
      </c>
      <c r="AD60" s="60">
        <v>0</v>
      </c>
      <c r="AE60" s="66" t="s">
        <v>75</v>
      </c>
      <c r="AF60" s="67">
        <f t="shared" si="1"/>
        <v>0</v>
      </c>
      <c r="AG60" s="60">
        <v>0</v>
      </c>
      <c r="AH60" s="60">
        <v>0</v>
      </c>
      <c r="AI60" s="65" t="s">
        <v>75</v>
      </c>
      <c r="AJ60" s="64">
        <v>0</v>
      </c>
      <c r="AK60" s="69" t="s">
        <v>75</v>
      </c>
      <c r="AL60" s="69" t="s">
        <v>75</v>
      </c>
      <c r="AM60" s="67">
        <f t="shared" si="2"/>
        <v>0</v>
      </c>
      <c r="AN60" s="67">
        <f>+K60+AC60-AH60</f>
        <v>28000000</v>
      </c>
      <c r="AO60" s="61" t="s">
        <v>67</v>
      </c>
      <c r="AP60" s="60">
        <v>28000000</v>
      </c>
      <c r="AQ60" s="61" t="s">
        <v>86</v>
      </c>
      <c r="AR60" s="60">
        <v>0</v>
      </c>
      <c r="AS60" s="69" t="s">
        <v>4789</v>
      </c>
      <c r="AT60" s="74">
        <v>14000000</v>
      </c>
      <c r="AU60" s="71">
        <f t="shared" si="4"/>
        <v>14000000</v>
      </c>
      <c r="AV60" s="72">
        <f t="shared" si="3"/>
        <v>0.5</v>
      </c>
      <c r="AW60" s="69" t="s">
        <v>75</v>
      </c>
      <c r="AX60" s="61" t="s">
        <v>101</v>
      </c>
      <c r="AY60" s="67" t="s">
        <v>4900</v>
      </c>
      <c r="AZ60" s="58" t="s">
        <v>67</v>
      </c>
      <c r="BA60" s="58" t="s">
        <v>67</v>
      </c>
    </row>
    <row r="61" spans="2:53" s="116" customFormat="1" x14ac:dyDescent="0.25">
      <c r="B61" s="58">
        <v>2024</v>
      </c>
      <c r="C61" s="58">
        <v>891780111</v>
      </c>
      <c r="D61" s="59" t="s">
        <v>64</v>
      </c>
      <c r="E61" s="67" t="s">
        <v>4901</v>
      </c>
      <c r="F61" s="67" t="s">
        <v>4902</v>
      </c>
      <c r="G61" s="61">
        <v>0</v>
      </c>
      <c r="H61" s="61" t="s">
        <v>73</v>
      </c>
      <c r="I61" s="59" t="s">
        <v>65</v>
      </c>
      <c r="J61" s="60" t="s">
        <v>4903</v>
      </c>
      <c r="K61" s="60">
        <v>12800000</v>
      </c>
      <c r="L61" s="58" t="s">
        <v>68</v>
      </c>
      <c r="M61" s="67" t="s">
        <v>4724</v>
      </c>
      <c r="N61" s="67">
        <v>1083020130</v>
      </c>
      <c r="O61" s="60">
        <v>1390</v>
      </c>
      <c r="P61" s="182">
        <v>45462</v>
      </c>
      <c r="Q61" s="60">
        <v>35200000</v>
      </c>
      <c r="R61" s="182">
        <v>45475</v>
      </c>
      <c r="S61" s="60">
        <v>12800000</v>
      </c>
      <c r="T61" s="61" t="s">
        <v>67</v>
      </c>
      <c r="U61" s="67">
        <v>37331294</v>
      </c>
      <c r="V61" s="155" t="s">
        <v>4658</v>
      </c>
      <c r="W61" s="182">
        <v>45475</v>
      </c>
      <c r="X61" s="182">
        <v>45475</v>
      </c>
      <c r="Y61" s="68" t="s">
        <v>75</v>
      </c>
      <c r="Z61" s="182">
        <v>45596</v>
      </c>
      <c r="AA61" s="67">
        <f t="shared" si="5"/>
        <v>121</v>
      </c>
      <c r="AB61" s="60">
        <v>0</v>
      </c>
      <c r="AC61" s="60">
        <v>0</v>
      </c>
      <c r="AD61" s="60">
        <v>0</v>
      </c>
      <c r="AE61" s="66" t="s">
        <v>75</v>
      </c>
      <c r="AF61" s="67">
        <f t="shared" si="1"/>
        <v>0</v>
      </c>
      <c r="AG61" s="60">
        <v>0</v>
      </c>
      <c r="AH61" s="60">
        <v>0</v>
      </c>
      <c r="AI61" s="65" t="s">
        <v>75</v>
      </c>
      <c r="AJ61" s="64">
        <v>0</v>
      </c>
      <c r="AK61" s="69" t="s">
        <v>75</v>
      </c>
      <c r="AL61" s="69" t="s">
        <v>75</v>
      </c>
      <c r="AM61" s="67">
        <f t="shared" si="2"/>
        <v>0</v>
      </c>
      <c r="AN61" s="67">
        <f>+K61+AC61-AH61</f>
        <v>12800000</v>
      </c>
      <c r="AO61" s="61" t="s">
        <v>67</v>
      </c>
      <c r="AP61" s="60">
        <v>12800000</v>
      </c>
      <c r="AQ61" s="61" t="s">
        <v>86</v>
      </c>
      <c r="AR61" s="60">
        <v>0</v>
      </c>
      <c r="AS61" s="69" t="s">
        <v>4789</v>
      </c>
      <c r="AT61" s="74">
        <v>6400000</v>
      </c>
      <c r="AU61" s="71">
        <f t="shared" si="4"/>
        <v>6400000</v>
      </c>
      <c r="AV61" s="72">
        <f t="shared" si="3"/>
        <v>0.5</v>
      </c>
      <c r="AW61" s="69" t="s">
        <v>75</v>
      </c>
      <c r="AX61" s="61" t="s">
        <v>101</v>
      </c>
      <c r="AY61" s="67" t="s">
        <v>4904</v>
      </c>
      <c r="AZ61" s="58" t="s">
        <v>67</v>
      </c>
      <c r="BA61" s="58" t="s">
        <v>67</v>
      </c>
    </row>
    <row r="62" spans="2:53" s="116" customFormat="1" x14ac:dyDescent="0.25">
      <c r="B62" s="58">
        <v>2024</v>
      </c>
      <c r="C62" s="58">
        <v>891780111</v>
      </c>
      <c r="D62" s="59" t="s">
        <v>64</v>
      </c>
      <c r="E62" s="67" t="s">
        <v>4905</v>
      </c>
      <c r="F62" s="67" t="s">
        <v>4906</v>
      </c>
      <c r="G62" s="61">
        <v>0</v>
      </c>
      <c r="H62" s="61" t="s">
        <v>73</v>
      </c>
      <c r="I62" s="59" t="s">
        <v>65</v>
      </c>
      <c r="J62" s="60" t="s">
        <v>4907</v>
      </c>
      <c r="K62" s="60">
        <v>3200000</v>
      </c>
      <c r="L62" s="58" t="s">
        <v>68</v>
      </c>
      <c r="M62" s="184" t="s">
        <v>4908</v>
      </c>
      <c r="N62" s="67">
        <v>49607154</v>
      </c>
      <c r="O62" s="60">
        <v>1479</v>
      </c>
      <c r="P62" s="182">
        <v>45471</v>
      </c>
      <c r="Q62" s="60">
        <v>3200000</v>
      </c>
      <c r="R62" s="182">
        <v>45477</v>
      </c>
      <c r="S62" s="60">
        <v>3200000</v>
      </c>
      <c r="T62" s="61" t="s">
        <v>67</v>
      </c>
      <c r="U62" s="67">
        <v>57426458</v>
      </c>
      <c r="V62" s="155" t="s">
        <v>4664</v>
      </c>
      <c r="W62" s="182">
        <v>45477</v>
      </c>
      <c r="X62" s="182">
        <v>45477</v>
      </c>
      <c r="Y62" s="68" t="s">
        <v>75</v>
      </c>
      <c r="Z62" s="182">
        <v>45504</v>
      </c>
      <c r="AA62" s="67">
        <f t="shared" si="5"/>
        <v>27</v>
      </c>
      <c r="AB62" s="60">
        <v>0</v>
      </c>
      <c r="AC62" s="60">
        <v>0</v>
      </c>
      <c r="AD62" s="60">
        <v>0</v>
      </c>
      <c r="AE62" s="66" t="s">
        <v>75</v>
      </c>
      <c r="AF62" s="67">
        <f t="shared" si="1"/>
        <v>0</v>
      </c>
      <c r="AG62" s="60">
        <v>0</v>
      </c>
      <c r="AH62" s="60">
        <v>0</v>
      </c>
      <c r="AI62" s="65" t="s">
        <v>75</v>
      </c>
      <c r="AJ62" s="64">
        <v>0</v>
      </c>
      <c r="AK62" s="69" t="s">
        <v>75</v>
      </c>
      <c r="AL62" s="69" t="s">
        <v>75</v>
      </c>
      <c r="AM62" s="67">
        <f t="shared" si="2"/>
        <v>0</v>
      </c>
      <c r="AN62" s="67">
        <f>+K62+AC62-AH62</f>
        <v>3200000</v>
      </c>
      <c r="AO62" s="61" t="s">
        <v>67</v>
      </c>
      <c r="AP62" s="60">
        <v>3200000</v>
      </c>
      <c r="AQ62" s="61" t="s">
        <v>86</v>
      </c>
      <c r="AR62" s="60">
        <v>0</v>
      </c>
      <c r="AS62" s="69" t="s">
        <v>4789</v>
      </c>
      <c r="AT62" s="74">
        <v>3200000</v>
      </c>
      <c r="AU62" s="71">
        <f t="shared" si="4"/>
        <v>0</v>
      </c>
      <c r="AV62" s="72">
        <f t="shared" si="3"/>
        <v>1</v>
      </c>
      <c r="AW62" s="69" t="s">
        <v>75</v>
      </c>
      <c r="AX62" s="61" t="s">
        <v>101</v>
      </c>
      <c r="AY62" s="67" t="s">
        <v>4909</v>
      </c>
      <c r="AZ62" s="58" t="s">
        <v>67</v>
      </c>
      <c r="BA62" s="58" t="s">
        <v>67</v>
      </c>
    </row>
    <row r="63" spans="2:53" s="116" customFormat="1" x14ac:dyDescent="0.25">
      <c r="B63" s="58">
        <v>2024</v>
      </c>
      <c r="C63" s="58">
        <v>891780111</v>
      </c>
      <c r="D63" s="59" t="s">
        <v>64</v>
      </c>
      <c r="E63" s="67" t="s">
        <v>4910</v>
      </c>
      <c r="F63" s="67" t="s">
        <v>4911</v>
      </c>
      <c r="G63" s="61">
        <v>0</v>
      </c>
      <c r="H63" s="61" t="s">
        <v>73</v>
      </c>
      <c r="I63" s="59" t="s">
        <v>65</v>
      </c>
      <c r="J63" s="60" t="s">
        <v>4912</v>
      </c>
      <c r="K63" s="60">
        <v>15750000</v>
      </c>
      <c r="L63" s="58" t="s">
        <v>68</v>
      </c>
      <c r="M63" s="67" t="s">
        <v>4755</v>
      </c>
      <c r="N63" s="67">
        <v>7143983</v>
      </c>
      <c r="O63" s="60">
        <v>1399</v>
      </c>
      <c r="P63" s="182">
        <v>45463</v>
      </c>
      <c r="Q63" s="60">
        <v>43750000</v>
      </c>
      <c r="R63" s="182">
        <v>45478</v>
      </c>
      <c r="S63" s="60">
        <v>15750000</v>
      </c>
      <c r="T63" s="61" t="s">
        <v>67</v>
      </c>
      <c r="U63" s="67">
        <v>57426458</v>
      </c>
      <c r="V63" s="155" t="s">
        <v>4664</v>
      </c>
      <c r="W63" s="182">
        <v>45478</v>
      </c>
      <c r="X63" s="182">
        <v>45478</v>
      </c>
      <c r="Y63" s="68" t="s">
        <v>75</v>
      </c>
      <c r="Z63" s="182">
        <v>45580</v>
      </c>
      <c r="AA63" s="67">
        <f t="shared" si="5"/>
        <v>102</v>
      </c>
      <c r="AB63" s="60">
        <v>0</v>
      </c>
      <c r="AC63" s="60">
        <v>0</v>
      </c>
      <c r="AD63" s="60">
        <v>0</v>
      </c>
      <c r="AE63" s="66" t="s">
        <v>75</v>
      </c>
      <c r="AF63" s="67">
        <f t="shared" si="1"/>
        <v>0</v>
      </c>
      <c r="AG63" s="60">
        <v>0</v>
      </c>
      <c r="AH63" s="60">
        <v>0</v>
      </c>
      <c r="AI63" s="65" t="s">
        <v>75</v>
      </c>
      <c r="AJ63" s="64">
        <v>0</v>
      </c>
      <c r="AK63" s="69" t="s">
        <v>75</v>
      </c>
      <c r="AL63" s="69" t="s">
        <v>75</v>
      </c>
      <c r="AM63" s="67">
        <f t="shared" si="2"/>
        <v>0</v>
      </c>
      <c r="AN63" s="67">
        <f>+K63+AC63-AH63</f>
        <v>15750000</v>
      </c>
      <c r="AO63" s="61" t="s">
        <v>67</v>
      </c>
      <c r="AP63" s="60">
        <v>15750000</v>
      </c>
      <c r="AQ63" s="61" t="s">
        <v>86</v>
      </c>
      <c r="AR63" s="60">
        <v>0</v>
      </c>
      <c r="AS63" s="69" t="s">
        <v>4789</v>
      </c>
      <c r="AT63" s="74">
        <v>9000000</v>
      </c>
      <c r="AU63" s="71">
        <f t="shared" si="4"/>
        <v>6750000</v>
      </c>
      <c r="AV63" s="72">
        <f t="shared" si="3"/>
        <v>0.5714285714285714</v>
      </c>
      <c r="AW63" s="69" t="s">
        <v>75</v>
      </c>
      <c r="AX63" s="61" t="s">
        <v>101</v>
      </c>
      <c r="AY63" s="67" t="s">
        <v>4913</v>
      </c>
      <c r="AZ63" s="58" t="s">
        <v>67</v>
      </c>
      <c r="BA63" s="58" t="s">
        <v>67</v>
      </c>
    </row>
    <row r="64" spans="2:53" s="116" customFormat="1" x14ac:dyDescent="0.25">
      <c r="B64" s="58">
        <v>2024</v>
      </c>
      <c r="C64" s="58">
        <v>891780111</v>
      </c>
      <c r="D64" s="59" t="s">
        <v>64</v>
      </c>
      <c r="E64" s="67" t="s">
        <v>4914</v>
      </c>
      <c r="F64" s="67" t="s">
        <v>4915</v>
      </c>
      <c r="G64" s="61">
        <v>0</v>
      </c>
      <c r="H64" s="61" t="s">
        <v>73</v>
      </c>
      <c r="I64" s="59" t="s">
        <v>65</v>
      </c>
      <c r="J64" s="60" t="s">
        <v>4916</v>
      </c>
      <c r="K64" s="60">
        <v>11200000</v>
      </c>
      <c r="L64" s="58" t="s">
        <v>68</v>
      </c>
      <c r="M64" s="67" t="s">
        <v>4719</v>
      </c>
      <c r="N64" s="67">
        <v>1082989749</v>
      </c>
      <c r="O64" s="60">
        <v>1390</v>
      </c>
      <c r="P64" s="182">
        <v>45462</v>
      </c>
      <c r="Q64" s="60">
        <v>35200000</v>
      </c>
      <c r="R64" s="182">
        <v>45483</v>
      </c>
      <c r="S64" s="60">
        <v>11200000</v>
      </c>
      <c r="T64" s="61" t="s">
        <v>67</v>
      </c>
      <c r="U64" s="67">
        <v>37331294</v>
      </c>
      <c r="V64" s="155" t="s">
        <v>4658</v>
      </c>
      <c r="W64" s="182">
        <v>45483</v>
      </c>
      <c r="X64" s="182">
        <v>45488</v>
      </c>
      <c r="Y64" s="68" t="s">
        <v>75</v>
      </c>
      <c r="Z64" s="182">
        <v>45596</v>
      </c>
      <c r="AA64" s="67">
        <f t="shared" si="5"/>
        <v>108</v>
      </c>
      <c r="AB64" s="60">
        <v>0</v>
      </c>
      <c r="AC64" s="60">
        <v>0</v>
      </c>
      <c r="AD64" s="60">
        <v>0</v>
      </c>
      <c r="AE64" s="66" t="s">
        <v>75</v>
      </c>
      <c r="AF64" s="67">
        <f t="shared" si="1"/>
        <v>0</v>
      </c>
      <c r="AG64" s="60">
        <v>0</v>
      </c>
      <c r="AH64" s="60">
        <v>0</v>
      </c>
      <c r="AI64" s="65" t="s">
        <v>75</v>
      </c>
      <c r="AJ64" s="64">
        <v>0</v>
      </c>
      <c r="AK64" s="69" t="s">
        <v>75</v>
      </c>
      <c r="AL64" s="69" t="s">
        <v>75</v>
      </c>
      <c r="AM64" s="67">
        <f t="shared" si="2"/>
        <v>0</v>
      </c>
      <c r="AN64" s="67">
        <f>+K64+AC64-AH64</f>
        <v>11200000</v>
      </c>
      <c r="AO64" s="61" t="s">
        <v>67</v>
      </c>
      <c r="AP64" s="60">
        <v>11200000</v>
      </c>
      <c r="AQ64" s="61" t="s">
        <v>86</v>
      </c>
      <c r="AR64" s="60">
        <v>0</v>
      </c>
      <c r="AS64" s="69" t="s">
        <v>4789</v>
      </c>
      <c r="AT64" s="74">
        <v>4800000</v>
      </c>
      <c r="AU64" s="71">
        <f t="shared" si="4"/>
        <v>6400000</v>
      </c>
      <c r="AV64" s="72">
        <f t="shared" si="3"/>
        <v>0.42857142857142855</v>
      </c>
      <c r="AW64" s="69" t="s">
        <v>75</v>
      </c>
      <c r="AX64" s="61" t="s">
        <v>101</v>
      </c>
      <c r="AY64" s="67" t="s">
        <v>4917</v>
      </c>
      <c r="AZ64" s="58" t="s">
        <v>67</v>
      </c>
      <c r="BA64" s="58" t="s">
        <v>67</v>
      </c>
    </row>
    <row r="65" spans="2:53" s="116" customFormat="1" x14ac:dyDescent="0.25">
      <c r="B65" s="58">
        <v>2024</v>
      </c>
      <c r="C65" s="58">
        <v>891780111</v>
      </c>
      <c r="D65" s="59" t="s">
        <v>64</v>
      </c>
      <c r="E65" s="67" t="s">
        <v>4918</v>
      </c>
      <c r="F65" s="67" t="s">
        <v>4919</v>
      </c>
      <c r="G65" s="61">
        <v>0</v>
      </c>
      <c r="H65" s="61" t="s">
        <v>73</v>
      </c>
      <c r="I65" s="59" t="s">
        <v>65</v>
      </c>
      <c r="J65" s="60" t="s">
        <v>4920</v>
      </c>
      <c r="K65" s="60">
        <v>11200000</v>
      </c>
      <c r="L65" s="58" t="s">
        <v>68</v>
      </c>
      <c r="M65" s="67" t="s">
        <v>4734</v>
      </c>
      <c r="N65" s="67">
        <v>1151184718</v>
      </c>
      <c r="O65" s="60">
        <v>1389</v>
      </c>
      <c r="P65" s="182">
        <v>45462</v>
      </c>
      <c r="Q65" s="60">
        <v>30400000</v>
      </c>
      <c r="R65" s="182">
        <v>45483</v>
      </c>
      <c r="S65" s="60">
        <v>11200000</v>
      </c>
      <c r="T65" s="61" t="s">
        <v>67</v>
      </c>
      <c r="U65" s="67">
        <v>57426458</v>
      </c>
      <c r="V65" s="155" t="s">
        <v>4664</v>
      </c>
      <c r="W65" s="182">
        <v>45483</v>
      </c>
      <c r="X65" s="182">
        <v>45488</v>
      </c>
      <c r="Y65" s="68" t="s">
        <v>75</v>
      </c>
      <c r="Z65" s="182">
        <v>45596</v>
      </c>
      <c r="AA65" s="67">
        <f t="shared" si="5"/>
        <v>108</v>
      </c>
      <c r="AB65" s="60">
        <v>0</v>
      </c>
      <c r="AC65" s="60">
        <v>0</v>
      </c>
      <c r="AD65" s="60">
        <v>0</v>
      </c>
      <c r="AE65" s="66" t="s">
        <v>75</v>
      </c>
      <c r="AF65" s="67">
        <f t="shared" si="1"/>
        <v>0</v>
      </c>
      <c r="AG65" s="60">
        <v>0</v>
      </c>
      <c r="AH65" s="60">
        <v>0</v>
      </c>
      <c r="AI65" s="65" t="s">
        <v>75</v>
      </c>
      <c r="AJ65" s="64">
        <v>0</v>
      </c>
      <c r="AK65" s="69" t="s">
        <v>75</v>
      </c>
      <c r="AL65" s="69" t="s">
        <v>75</v>
      </c>
      <c r="AM65" s="67">
        <f t="shared" si="2"/>
        <v>0</v>
      </c>
      <c r="AN65" s="67">
        <f>+K65+AC65-AH65</f>
        <v>11200000</v>
      </c>
      <c r="AO65" s="61" t="s">
        <v>67</v>
      </c>
      <c r="AP65" s="60">
        <v>11200000</v>
      </c>
      <c r="AQ65" s="61" t="s">
        <v>86</v>
      </c>
      <c r="AR65" s="60">
        <v>0</v>
      </c>
      <c r="AS65" s="69" t="s">
        <v>4789</v>
      </c>
      <c r="AT65" s="74">
        <v>4800000</v>
      </c>
      <c r="AU65" s="71">
        <f t="shared" si="4"/>
        <v>6400000</v>
      </c>
      <c r="AV65" s="72">
        <f t="shared" si="3"/>
        <v>0.42857142857142855</v>
      </c>
      <c r="AW65" s="69" t="s">
        <v>75</v>
      </c>
      <c r="AX65" s="61" t="s">
        <v>101</v>
      </c>
      <c r="AY65" s="67" t="s">
        <v>4921</v>
      </c>
      <c r="AZ65" s="58" t="s">
        <v>67</v>
      </c>
      <c r="BA65" s="58" t="s">
        <v>67</v>
      </c>
    </row>
    <row r="66" spans="2:53" s="116" customFormat="1" x14ac:dyDescent="0.25">
      <c r="B66" s="58">
        <v>2024</v>
      </c>
      <c r="C66" s="58">
        <v>891780111</v>
      </c>
      <c r="D66" s="59" t="s">
        <v>64</v>
      </c>
      <c r="E66" s="67" t="s">
        <v>4922</v>
      </c>
      <c r="F66" s="67" t="s">
        <v>4923</v>
      </c>
      <c r="G66" s="61">
        <v>0</v>
      </c>
      <c r="H66" s="61" t="s">
        <v>73</v>
      </c>
      <c r="I66" s="59" t="s">
        <v>65</v>
      </c>
      <c r="J66" s="60" t="s">
        <v>4924</v>
      </c>
      <c r="K66" s="60">
        <v>11200000</v>
      </c>
      <c r="L66" s="58" t="s">
        <v>68</v>
      </c>
      <c r="M66" s="67" t="s">
        <v>4709</v>
      </c>
      <c r="N66" s="67">
        <v>1221979591</v>
      </c>
      <c r="O66" s="60">
        <v>1390</v>
      </c>
      <c r="P66" s="182">
        <v>45462</v>
      </c>
      <c r="Q66" s="60">
        <v>35200000</v>
      </c>
      <c r="R66" s="182">
        <v>45483</v>
      </c>
      <c r="S66" s="60">
        <v>11200000</v>
      </c>
      <c r="T66" s="61" t="s">
        <v>67</v>
      </c>
      <c r="U66" s="67">
        <v>57426458</v>
      </c>
      <c r="V66" s="155" t="s">
        <v>4664</v>
      </c>
      <c r="W66" s="182">
        <v>45483</v>
      </c>
      <c r="X66" s="182">
        <v>45488</v>
      </c>
      <c r="Y66" s="68" t="s">
        <v>75</v>
      </c>
      <c r="Z66" s="182">
        <v>45596</v>
      </c>
      <c r="AA66" s="67">
        <f t="shared" si="5"/>
        <v>108</v>
      </c>
      <c r="AB66" s="60">
        <v>0</v>
      </c>
      <c r="AC66" s="60">
        <v>0</v>
      </c>
      <c r="AD66" s="60">
        <v>0</v>
      </c>
      <c r="AE66" s="66" t="s">
        <v>75</v>
      </c>
      <c r="AF66" s="67">
        <f t="shared" si="1"/>
        <v>0</v>
      </c>
      <c r="AG66" s="60">
        <v>0</v>
      </c>
      <c r="AH66" s="60">
        <v>0</v>
      </c>
      <c r="AI66" s="65" t="s">
        <v>75</v>
      </c>
      <c r="AJ66" s="64">
        <v>0</v>
      </c>
      <c r="AK66" s="69" t="s">
        <v>75</v>
      </c>
      <c r="AL66" s="69" t="s">
        <v>75</v>
      </c>
      <c r="AM66" s="67">
        <f t="shared" si="2"/>
        <v>0</v>
      </c>
      <c r="AN66" s="67">
        <f>+K66+AC66-AH66</f>
        <v>11200000</v>
      </c>
      <c r="AO66" s="61" t="s">
        <v>67</v>
      </c>
      <c r="AP66" s="60">
        <v>11200000</v>
      </c>
      <c r="AQ66" s="61" t="s">
        <v>86</v>
      </c>
      <c r="AR66" s="60">
        <v>0</v>
      </c>
      <c r="AS66" s="69" t="s">
        <v>4789</v>
      </c>
      <c r="AT66" s="74">
        <v>4800000</v>
      </c>
      <c r="AU66" s="71">
        <f t="shared" si="4"/>
        <v>6400000</v>
      </c>
      <c r="AV66" s="72">
        <f t="shared" si="3"/>
        <v>0.42857142857142855</v>
      </c>
      <c r="AW66" s="69" t="s">
        <v>75</v>
      </c>
      <c r="AX66" s="61" t="s">
        <v>101</v>
      </c>
      <c r="AY66" s="67" t="s">
        <v>4925</v>
      </c>
      <c r="AZ66" s="58" t="s">
        <v>67</v>
      </c>
      <c r="BA66" s="58" t="s">
        <v>67</v>
      </c>
    </row>
    <row r="67" spans="2:53" s="116" customFormat="1" x14ac:dyDescent="0.25">
      <c r="B67" s="58">
        <v>2024</v>
      </c>
      <c r="C67" s="58">
        <v>891780111</v>
      </c>
      <c r="D67" s="59" t="s">
        <v>64</v>
      </c>
      <c r="E67" s="67" t="s">
        <v>4926</v>
      </c>
      <c r="F67" s="67" t="s">
        <v>4927</v>
      </c>
      <c r="G67" s="61">
        <v>0</v>
      </c>
      <c r="H67" s="61" t="s">
        <v>73</v>
      </c>
      <c r="I67" s="59" t="s">
        <v>65</v>
      </c>
      <c r="J67" s="60" t="s">
        <v>4928</v>
      </c>
      <c r="K67" s="60">
        <v>10000000</v>
      </c>
      <c r="L67" s="58" t="s">
        <v>68</v>
      </c>
      <c r="M67" s="67" t="s">
        <v>4704</v>
      </c>
      <c r="N67" s="67">
        <v>1083565949</v>
      </c>
      <c r="O67" s="60">
        <v>1387</v>
      </c>
      <c r="P67" s="182">
        <v>45462</v>
      </c>
      <c r="Q67" s="60">
        <v>38800000</v>
      </c>
      <c r="R67" s="182">
        <v>45483</v>
      </c>
      <c r="S67" s="60">
        <v>10000000</v>
      </c>
      <c r="T67" s="61" t="s">
        <v>67</v>
      </c>
      <c r="U67" s="67">
        <v>1082976788</v>
      </c>
      <c r="V67" s="155" t="s">
        <v>4647</v>
      </c>
      <c r="W67" s="182">
        <v>45483</v>
      </c>
      <c r="X67" s="182">
        <v>45488</v>
      </c>
      <c r="Y67" s="68" t="s">
        <v>75</v>
      </c>
      <c r="Z67" s="182">
        <v>45611</v>
      </c>
      <c r="AA67" s="67">
        <f t="shared" si="5"/>
        <v>123</v>
      </c>
      <c r="AB67" s="60">
        <v>0</v>
      </c>
      <c r="AC67" s="60">
        <v>0</v>
      </c>
      <c r="AD67" s="60">
        <v>0</v>
      </c>
      <c r="AE67" s="66" t="s">
        <v>75</v>
      </c>
      <c r="AF67" s="67">
        <f t="shared" si="1"/>
        <v>0</v>
      </c>
      <c r="AG67" s="60">
        <v>0</v>
      </c>
      <c r="AH67" s="60">
        <v>0</v>
      </c>
      <c r="AI67" s="65" t="s">
        <v>75</v>
      </c>
      <c r="AJ67" s="64">
        <v>0</v>
      </c>
      <c r="AK67" s="69" t="s">
        <v>75</v>
      </c>
      <c r="AL67" s="69" t="s">
        <v>75</v>
      </c>
      <c r="AM67" s="67">
        <f t="shared" si="2"/>
        <v>0</v>
      </c>
      <c r="AN67" s="67">
        <f>+K67+AC67-AH67</f>
        <v>10000000</v>
      </c>
      <c r="AO67" s="61" t="s">
        <v>67</v>
      </c>
      <c r="AP67" s="60">
        <v>10000000</v>
      </c>
      <c r="AQ67" s="61" t="s">
        <v>86</v>
      </c>
      <c r="AR67" s="60">
        <v>0</v>
      </c>
      <c r="AS67" s="69" t="s">
        <v>4789</v>
      </c>
      <c r="AT67" s="74">
        <v>3750000</v>
      </c>
      <c r="AU67" s="71">
        <f t="shared" si="4"/>
        <v>6250000</v>
      </c>
      <c r="AV67" s="72">
        <f t="shared" si="3"/>
        <v>0.375</v>
      </c>
      <c r="AW67" s="69" t="s">
        <v>75</v>
      </c>
      <c r="AX67" s="61" t="s">
        <v>101</v>
      </c>
      <c r="AY67" s="67" t="s">
        <v>4929</v>
      </c>
      <c r="AZ67" s="58" t="s">
        <v>67</v>
      </c>
      <c r="BA67" s="58" t="s">
        <v>67</v>
      </c>
    </row>
    <row r="68" spans="2:53" s="116" customFormat="1" x14ac:dyDescent="0.25">
      <c r="B68" s="58">
        <v>2024</v>
      </c>
      <c r="C68" s="58">
        <v>891780111</v>
      </c>
      <c r="D68" s="59" t="s">
        <v>64</v>
      </c>
      <c r="E68" s="67" t="s">
        <v>4930</v>
      </c>
      <c r="F68" s="67" t="s">
        <v>4931</v>
      </c>
      <c r="G68" s="61">
        <v>0</v>
      </c>
      <c r="H68" s="61" t="s">
        <v>73</v>
      </c>
      <c r="I68" s="59" t="s">
        <v>65</v>
      </c>
      <c r="J68" s="60" t="s">
        <v>4932</v>
      </c>
      <c r="K68" s="60">
        <v>13750000</v>
      </c>
      <c r="L68" s="58" t="s">
        <v>68</v>
      </c>
      <c r="M68" s="67" t="s">
        <v>4744</v>
      </c>
      <c r="N68" s="67">
        <v>36726367</v>
      </c>
      <c r="O68" s="60">
        <v>1520</v>
      </c>
      <c r="P68" s="182">
        <v>45481</v>
      </c>
      <c r="Q68" s="60">
        <v>13750000</v>
      </c>
      <c r="R68" s="182">
        <v>45484</v>
      </c>
      <c r="S68" s="60">
        <v>13750000</v>
      </c>
      <c r="T68" s="61" t="s">
        <v>67</v>
      </c>
      <c r="U68" s="67">
        <v>325277</v>
      </c>
      <c r="V68" s="155" t="s">
        <v>4933</v>
      </c>
      <c r="W68" s="182">
        <v>45484</v>
      </c>
      <c r="X68" s="182">
        <v>45488</v>
      </c>
      <c r="Y68" s="68" t="s">
        <v>75</v>
      </c>
      <c r="Z68" s="182">
        <v>45639</v>
      </c>
      <c r="AA68" s="67">
        <f t="shared" si="5"/>
        <v>151</v>
      </c>
      <c r="AB68" s="60">
        <v>0</v>
      </c>
      <c r="AC68" s="60">
        <v>0</v>
      </c>
      <c r="AD68" s="60">
        <v>0</v>
      </c>
      <c r="AE68" s="66" t="s">
        <v>75</v>
      </c>
      <c r="AF68" s="67">
        <f t="shared" si="1"/>
        <v>0</v>
      </c>
      <c r="AG68" s="60">
        <v>0</v>
      </c>
      <c r="AH68" s="60">
        <v>0</v>
      </c>
      <c r="AI68" s="65" t="s">
        <v>75</v>
      </c>
      <c r="AJ68" s="64">
        <v>0</v>
      </c>
      <c r="AK68" s="69" t="s">
        <v>75</v>
      </c>
      <c r="AL68" s="69" t="s">
        <v>75</v>
      </c>
      <c r="AM68" s="67">
        <f t="shared" si="2"/>
        <v>0</v>
      </c>
      <c r="AN68" s="67">
        <f>+K68+AC68-AH68</f>
        <v>13750000</v>
      </c>
      <c r="AO68" s="61" t="s">
        <v>67</v>
      </c>
      <c r="AP68" s="60">
        <v>13750000</v>
      </c>
      <c r="AQ68" s="61" t="s">
        <v>86</v>
      </c>
      <c r="AR68" s="60">
        <v>0</v>
      </c>
      <c r="AS68" s="69" t="s">
        <v>4789</v>
      </c>
      <c r="AT68" s="74">
        <v>2500000</v>
      </c>
      <c r="AU68" s="71">
        <f t="shared" si="4"/>
        <v>11250000</v>
      </c>
      <c r="AV68" s="72">
        <f t="shared" si="3"/>
        <v>0.18181818181818182</v>
      </c>
      <c r="AW68" s="69" t="s">
        <v>75</v>
      </c>
      <c r="AX68" s="61" t="s">
        <v>101</v>
      </c>
      <c r="AY68" s="67" t="s">
        <v>4934</v>
      </c>
      <c r="AZ68" s="58" t="s">
        <v>67</v>
      </c>
      <c r="BA68" s="58" t="s">
        <v>67</v>
      </c>
    </row>
    <row r="69" spans="2:53" s="116" customFormat="1" x14ac:dyDescent="0.25">
      <c r="B69" s="58">
        <v>2024</v>
      </c>
      <c r="C69" s="58">
        <v>891780111</v>
      </c>
      <c r="D69" s="59" t="s">
        <v>64</v>
      </c>
      <c r="E69" s="67" t="s">
        <v>4935</v>
      </c>
      <c r="F69" s="67" t="s">
        <v>4936</v>
      </c>
      <c r="G69" s="61">
        <v>0</v>
      </c>
      <c r="H69" s="61" t="s">
        <v>73</v>
      </c>
      <c r="I69" s="59" t="s">
        <v>65</v>
      </c>
      <c r="J69" s="60" t="s">
        <v>4937</v>
      </c>
      <c r="K69" s="60">
        <v>9600000</v>
      </c>
      <c r="L69" s="58" t="s">
        <v>68</v>
      </c>
      <c r="M69" s="67" t="s">
        <v>4938</v>
      </c>
      <c r="N69" s="67">
        <v>36666875</v>
      </c>
      <c r="O69" s="60">
        <v>1566</v>
      </c>
      <c r="P69" s="182">
        <v>45484</v>
      </c>
      <c r="Q69" s="60">
        <v>9600000</v>
      </c>
      <c r="R69" s="182">
        <v>45485</v>
      </c>
      <c r="S69" s="60">
        <v>9600000</v>
      </c>
      <c r="T69" s="61" t="s">
        <v>67</v>
      </c>
      <c r="U69" s="67">
        <v>57426458</v>
      </c>
      <c r="V69" s="155" t="s">
        <v>4664</v>
      </c>
      <c r="W69" s="182">
        <v>45485</v>
      </c>
      <c r="X69" s="182">
        <v>45489</v>
      </c>
      <c r="Y69" s="68" t="s">
        <v>75</v>
      </c>
      <c r="Z69" s="182">
        <v>45580</v>
      </c>
      <c r="AA69" s="67">
        <f t="shared" si="5"/>
        <v>91</v>
      </c>
      <c r="AB69" s="60">
        <v>0</v>
      </c>
      <c r="AC69" s="60">
        <v>0</v>
      </c>
      <c r="AD69" s="60">
        <v>0</v>
      </c>
      <c r="AE69" s="66" t="s">
        <v>75</v>
      </c>
      <c r="AF69" s="67">
        <f t="shared" si="1"/>
        <v>0</v>
      </c>
      <c r="AG69" s="60">
        <v>0</v>
      </c>
      <c r="AH69" s="60">
        <v>0</v>
      </c>
      <c r="AI69" s="65" t="s">
        <v>75</v>
      </c>
      <c r="AJ69" s="64">
        <v>0</v>
      </c>
      <c r="AK69" s="69" t="s">
        <v>75</v>
      </c>
      <c r="AL69" s="69" t="s">
        <v>75</v>
      </c>
      <c r="AM69" s="67">
        <f t="shared" si="2"/>
        <v>0</v>
      </c>
      <c r="AN69" s="67">
        <f>+K69+AC69-AH69</f>
        <v>9600000</v>
      </c>
      <c r="AO69" s="61" t="s">
        <v>67</v>
      </c>
      <c r="AP69" s="60">
        <v>9600000</v>
      </c>
      <c r="AQ69" s="61" t="s">
        <v>86</v>
      </c>
      <c r="AR69" s="60">
        <v>0</v>
      </c>
      <c r="AS69" s="69" t="s">
        <v>4789</v>
      </c>
      <c r="AT69" s="74">
        <v>4800000</v>
      </c>
      <c r="AU69" s="71">
        <f t="shared" si="4"/>
        <v>4800000</v>
      </c>
      <c r="AV69" s="72">
        <f t="shared" si="3"/>
        <v>0.5</v>
      </c>
      <c r="AW69" s="69" t="s">
        <v>75</v>
      </c>
      <c r="AX69" s="61" t="s">
        <v>101</v>
      </c>
      <c r="AY69" s="67" t="s">
        <v>4939</v>
      </c>
      <c r="AZ69" s="58" t="s">
        <v>67</v>
      </c>
      <c r="BA69" s="58" t="s">
        <v>67</v>
      </c>
    </row>
    <row r="70" spans="2:53" s="116" customFormat="1" x14ac:dyDescent="0.25">
      <c r="B70" s="58">
        <v>2024</v>
      </c>
      <c r="C70" s="58">
        <v>891780111</v>
      </c>
      <c r="D70" s="59" t="s">
        <v>64</v>
      </c>
      <c r="E70" s="67" t="s">
        <v>4940</v>
      </c>
      <c r="F70" s="67" t="s">
        <v>4941</v>
      </c>
      <c r="G70" s="61">
        <v>0</v>
      </c>
      <c r="H70" s="61" t="s">
        <v>73</v>
      </c>
      <c r="I70" s="59" t="s">
        <v>65</v>
      </c>
      <c r="J70" s="60" t="s">
        <v>4942</v>
      </c>
      <c r="K70" s="60">
        <v>6000000</v>
      </c>
      <c r="L70" s="58" t="s">
        <v>68</v>
      </c>
      <c r="M70" s="67" t="s">
        <v>4823</v>
      </c>
      <c r="N70" s="67">
        <v>72289173</v>
      </c>
      <c r="O70" s="60">
        <v>1720</v>
      </c>
      <c r="P70" s="182">
        <v>45498</v>
      </c>
      <c r="Q70" s="60">
        <v>6000000</v>
      </c>
      <c r="R70" s="182">
        <v>45505</v>
      </c>
      <c r="S70" s="60">
        <v>6000000</v>
      </c>
      <c r="T70" s="61" t="s">
        <v>67</v>
      </c>
      <c r="U70" s="67">
        <v>1082976788</v>
      </c>
      <c r="V70" s="155" t="s">
        <v>4647</v>
      </c>
      <c r="W70" s="182">
        <v>45504</v>
      </c>
      <c r="X70" s="182">
        <v>45505</v>
      </c>
      <c r="Y70" s="68" t="s">
        <v>75</v>
      </c>
      <c r="Z70" s="182">
        <v>45565</v>
      </c>
      <c r="AA70" s="67">
        <f t="shared" si="5"/>
        <v>60</v>
      </c>
      <c r="AB70" s="60">
        <v>0</v>
      </c>
      <c r="AC70" s="60">
        <v>0</v>
      </c>
      <c r="AD70" s="60">
        <v>0</v>
      </c>
      <c r="AE70" s="66" t="s">
        <v>75</v>
      </c>
      <c r="AF70" s="67">
        <f t="shared" si="1"/>
        <v>0</v>
      </c>
      <c r="AG70" s="60">
        <v>0</v>
      </c>
      <c r="AH70" s="60">
        <v>0</v>
      </c>
      <c r="AI70" s="65" t="s">
        <v>75</v>
      </c>
      <c r="AJ70" s="64">
        <v>0</v>
      </c>
      <c r="AK70" s="69" t="s">
        <v>75</v>
      </c>
      <c r="AL70" s="69" t="s">
        <v>75</v>
      </c>
      <c r="AM70" s="67">
        <f t="shared" si="2"/>
        <v>0</v>
      </c>
      <c r="AN70" s="67">
        <f>+K70+AC70-AH70</f>
        <v>6000000</v>
      </c>
      <c r="AO70" s="61" t="s">
        <v>67</v>
      </c>
      <c r="AP70" s="60">
        <v>6000000</v>
      </c>
      <c r="AQ70" s="61" t="s">
        <v>86</v>
      </c>
      <c r="AR70" s="60">
        <v>0</v>
      </c>
      <c r="AS70" s="69" t="s">
        <v>4789</v>
      </c>
      <c r="AT70" s="74"/>
      <c r="AU70" s="71">
        <f t="shared" si="4"/>
        <v>6000000</v>
      </c>
      <c r="AV70" s="72">
        <f t="shared" si="3"/>
        <v>0</v>
      </c>
      <c r="AW70" s="69" t="s">
        <v>75</v>
      </c>
      <c r="AX70" s="61" t="s">
        <v>101</v>
      </c>
      <c r="AY70" s="67" t="s">
        <v>4943</v>
      </c>
      <c r="AZ70" s="58" t="s">
        <v>67</v>
      </c>
      <c r="BA70" s="58" t="s">
        <v>67</v>
      </c>
    </row>
    <row r="71" spans="2:53" s="116" customFormat="1" x14ac:dyDescent="0.25">
      <c r="B71" s="58">
        <v>2024</v>
      </c>
      <c r="C71" s="58">
        <v>891780111</v>
      </c>
      <c r="D71" s="59" t="s">
        <v>64</v>
      </c>
      <c r="E71" s="67" t="s">
        <v>4944</v>
      </c>
      <c r="F71" s="67" t="s">
        <v>4945</v>
      </c>
      <c r="G71" s="61">
        <v>0</v>
      </c>
      <c r="H71" s="61" t="s">
        <v>73</v>
      </c>
      <c r="I71" s="59" t="s">
        <v>65</v>
      </c>
      <c r="J71" s="60" t="s">
        <v>4946</v>
      </c>
      <c r="K71" s="60">
        <v>16000000</v>
      </c>
      <c r="L71" s="58" t="s">
        <v>68</v>
      </c>
      <c r="M71" s="67" t="s">
        <v>4760</v>
      </c>
      <c r="N71" s="67">
        <v>1082841477</v>
      </c>
      <c r="O71" s="60">
        <v>1681</v>
      </c>
      <c r="P71" s="182">
        <v>45496</v>
      </c>
      <c r="Q71" s="60">
        <v>16000000</v>
      </c>
      <c r="R71" s="182">
        <v>45506</v>
      </c>
      <c r="S71" s="60">
        <v>16000000</v>
      </c>
      <c r="T71" s="61" t="s">
        <v>67</v>
      </c>
      <c r="U71" s="67">
        <v>1082976788</v>
      </c>
      <c r="V71" s="155" t="s">
        <v>4647</v>
      </c>
      <c r="W71" s="182">
        <v>45505</v>
      </c>
      <c r="X71" s="182">
        <v>45509</v>
      </c>
      <c r="Y71" s="68" t="s">
        <v>75</v>
      </c>
      <c r="Z71" s="182">
        <v>45626</v>
      </c>
      <c r="AA71" s="67">
        <f t="shared" si="5"/>
        <v>117</v>
      </c>
      <c r="AB71" s="60">
        <v>0</v>
      </c>
      <c r="AC71" s="60">
        <v>0</v>
      </c>
      <c r="AD71" s="60">
        <v>0</v>
      </c>
      <c r="AE71" s="66" t="s">
        <v>75</v>
      </c>
      <c r="AF71" s="67">
        <f t="shared" si="1"/>
        <v>0</v>
      </c>
      <c r="AG71" s="60">
        <v>0</v>
      </c>
      <c r="AH71" s="60">
        <v>0</v>
      </c>
      <c r="AI71" s="65" t="s">
        <v>75</v>
      </c>
      <c r="AJ71" s="64">
        <v>0</v>
      </c>
      <c r="AK71" s="69" t="s">
        <v>75</v>
      </c>
      <c r="AL71" s="69" t="s">
        <v>75</v>
      </c>
      <c r="AM71" s="67">
        <f t="shared" si="2"/>
        <v>0</v>
      </c>
      <c r="AN71" s="67">
        <f>+K71+AC71-AH71</f>
        <v>16000000</v>
      </c>
      <c r="AO71" s="61" t="s">
        <v>67</v>
      </c>
      <c r="AP71" s="60">
        <v>16000000</v>
      </c>
      <c r="AQ71" s="61" t="s">
        <v>86</v>
      </c>
      <c r="AR71" s="60">
        <v>0</v>
      </c>
      <c r="AS71" s="69" t="s">
        <v>4789</v>
      </c>
      <c r="AT71" s="74">
        <v>4000000</v>
      </c>
      <c r="AU71" s="71">
        <f t="shared" si="4"/>
        <v>12000000</v>
      </c>
      <c r="AV71" s="72">
        <f t="shared" si="3"/>
        <v>0.25</v>
      </c>
      <c r="AW71" s="69" t="s">
        <v>75</v>
      </c>
      <c r="AX71" s="61" t="s">
        <v>101</v>
      </c>
      <c r="AY71" s="67" t="s">
        <v>4947</v>
      </c>
      <c r="AZ71" s="58" t="s">
        <v>67</v>
      </c>
      <c r="BA71" s="58" t="s">
        <v>67</v>
      </c>
    </row>
    <row r="72" spans="2:53" s="116" customFormat="1" ht="15.75" thickBot="1" x14ac:dyDescent="0.3">
      <c r="B72" s="105">
        <v>2024</v>
      </c>
      <c r="C72" s="105">
        <v>891780111</v>
      </c>
      <c r="D72" s="106" t="s">
        <v>64</v>
      </c>
      <c r="E72" s="81" t="s">
        <v>4948</v>
      </c>
      <c r="F72" s="81" t="s">
        <v>4949</v>
      </c>
      <c r="G72" s="75">
        <v>0</v>
      </c>
      <c r="H72" s="75" t="s">
        <v>73</v>
      </c>
      <c r="I72" s="106" t="s">
        <v>65</v>
      </c>
      <c r="J72" s="76" t="s">
        <v>4950</v>
      </c>
      <c r="K72" s="76">
        <v>19500000</v>
      </c>
      <c r="L72" s="105" t="s">
        <v>68</v>
      </c>
      <c r="M72" s="81" t="s">
        <v>4951</v>
      </c>
      <c r="N72" s="81">
        <v>1082879175</v>
      </c>
      <c r="O72" s="76">
        <v>1399</v>
      </c>
      <c r="P72" s="186">
        <v>45463</v>
      </c>
      <c r="Q72" s="76">
        <v>43750000</v>
      </c>
      <c r="R72" s="186">
        <v>45506</v>
      </c>
      <c r="S72" s="76">
        <v>19500000</v>
      </c>
      <c r="T72" s="75" t="s">
        <v>67</v>
      </c>
      <c r="U72" s="81">
        <v>1082976788</v>
      </c>
      <c r="V72" s="151" t="s">
        <v>4647</v>
      </c>
      <c r="W72" s="186">
        <v>45506</v>
      </c>
      <c r="X72" s="186">
        <v>45506</v>
      </c>
      <c r="Y72" s="80" t="s">
        <v>75</v>
      </c>
      <c r="Z72" s="186">
        <v>45646</v>
      </c>
      <c r="AA72" s="81">
        <f t="shared" si="5"/>
        <v>140</v>
      </c>
      <c r="AB72" s="76">
        <v>0</v>
      </c>
      <c r="AC72" s="76">
        <v>0</v>
      </c>
      <c r="AD72" s="76">
        <v>0</v>
      </c>
      <c r="AE72" s="82" t="s">
        <v>75</v>
      </c>
      <c r="AF72" s="81">
        <f t="shared" ref="AF72" si="9">+IF(AE72="1800-01-01",0,AE72-Z72)</f>
        <v>0</v>
      </c>
      <c r="AG72" s="76">
        <v>0</v>
      </c>
      <c r="AH72" s="76">
        <v>0</v>
      </c>
      <c r="AI72" s="83" t="s">
        <v>75</v>
      </c>
      <c r="AJ72" s="79">
        <v>0</v>
      </c>
      <c r="AK72" s="84" t="s">
        <v>75</v>
      </c>
      <c r="AL72" s="84" t="s">
        <v>75</v>
      </c>
      <c r="AM72" s="81">
        <f t="shared" ref="AM72" si="10">+IF(AK72="1800-01-01",0,AL72-AK72)</f>
        <v>0</v>
      </c>
      <c r="AN72" s="81">
        <f>+K72+AC72-AH72</f>
        <v>19500000</v>
      </c>
      <c r="AO72" s="75" t="s">
        <v>67</v>
      </c>
      <c r="AP72" s="76">
        <v>19500000</v>
      </c>
      <c r="AQ72" s="75" t="s">
        <v>86</v>
      </c>
      <c r="AR72" s="76">
        <v>0</v>
      </c>
      <c r="AS72" s="84" t="s">
        <v>4789</v>
      </c>
      <c r="AT72" s="85">
        <v>3900000</v>
      </c>
      <c r="AU72" s="86">
        <f t="shared" si="4"/>
        <v>15600000</v>
      </c>
      <c r="AV72" s="87">
        <f t="shared" ref="AV72" si="11">+IFERROR(AT72/AN72,"_")</f>
        <v>0.2</v>
      </c>
      <c r="AW72" s="84" t="s">
        <v>75</v>
      </c>
      <c r="AX72" s="75" t="s">
        <v>101</v>
      </c>
      <c r="AY72" s="81" t="s">
        <v>4952</v>
      </c>
      <c r="AZ72" s="105" t="s">
        <v>67</v>
      </c>
      <c r="BA72" s="105" t="s">
        <v>67</v>
      </c>
    </row>
    <row r="73" spans="2:53" s="23" customFormat="1" ht="15.75" thickBot="1" x14ac:dyDescent="0.3">
      <c r="B73" s="531" t="s">
        <v>69</v>
      </c>
      <c r="C73" s="532"/>
      <c r="D73" s="533"/>
      <c r="E73" s="31">
        <f>+SUBTOTAL(3,E8:E72)</f>
        <v>65</v>
      </c>
      <c r="F73" s="32"/>
      <c r="G73" s="33"/>
      <c r="H73" s="33"/>
      <c r="I73" s="33"/>
      <c r="J73" s="33"/>
      <c r="K73" s="34">
        <f>SUM(K8:K72)</f>
        <v>992971000</v>
      </c>
      <c r="L73" s="534"/>
      <c r="M73" s="535"/>
      <c r="N73" s="535"/>
      <c r="O73" s="535"/>
      <c r="P73" s="535"/>
      <c r="Q73" s="535"/>
      <c r="R73" s="535"/>
      <c r="S73" s="535"/>
      <c r="T73" s="535"/>
      <c r="U73" s="535"/>
      <c r="V73" s="535"/>
      <c r="W73" s="535"/>
      <c r="X73" s="535"/>
      <c r="Y73" s="535"/>
      <c r="Z73" s="535"/>
      <c r="AA73" s="536"/>
      <c r="AB73" s="35">
        <f>SUM(AB8:AB72)</f>
        <v>5</v>
      </c>
      <c r="AC73" s="36">
        <f>SUM(AC8:AC72)</f>
        <v>13850000</v>
      </c>
      <c r="AD73" s="36">
        <f>SUM(AD8:AD72)</f>
        <v>2</v>
      </c>
      <c r="AE73" s="37"/>
      <c r="AF73" s="36">
        <f>SUM(AF8:AF72)</f>
        <v>76</v>
      </c>
      <c r="AG73" s="36">
        <f>SUM(AG8:AG72)</f>
        <v>0</v>
      </c>
      <c r="AH73" s="38">
        <f>SUM(AH8:AH72)</f>
        <v>0</v>
      </c>
      <c r="AI73" s="37"/>
      <c r="AJ73" s="39">
        <f>SUM(AJ8:AJ72)</f>
        <v>1</v>
      </c>
      <c r="AK73" s="534"/>
      <c r="AL73" s="535"/>
      <c r="AM73" s="536"/>
      <c r="AN73" s="35">
        <f>SUM(AN8:AN72)</f>
        <v>1006821000</v>
      </c>
      <c r="AO73" s="37"/>
      <c r="AP73" s="40">
        <f>SUM(AP8:AP72)</f>
        <v>996261000</v>
      </c>
      <c r="AQ73" s="37"/>
      <c r="AR73" s="36">
        <f>SUM(AR8:AR72)</f>
        <v>0</v>
      </c>
      <c r="AS73" s="37"/>
      <c r="AT73" s="42">
        <f>SUM(AT8:AT72)</f>
        <v>773074169</v>
      </c>
      <c r="AU73" s="42">
        <f>SUM(AU8:AU72)</f>
        <v>233746831</v>
      </c>
      <c r="AV73" s="534"/>
      <c r="AW73" s="535"/>
      <c r="AX73" s="535"/>
      <c r="AY73" s="535"/>
      <c r="AZ73" s="535"/>
      <c r="BA73" s="535"/>
    </row>
  </sheetData>
  <sheetProtection formatCells="0" formatColumns="0" formatRows="0" insertRows="0" deleteRows="0" autoFilter="0"/>
  <mergeCells count="22">
    <mergeCell ref="AB5:AM5"/>
    <mergeCell ref="E6:G6"/>
    <mergeCell ref="M6:N6"/>
    <mergeCell ref="O6:Q6"/>
    <mergeCell ref="R6:S6"/>
    <mergeCell ref="T6:V6"/>
    <mergeCell ref="AV6:AX6"/>
    <mergeCell ref="AY6:BA6"/>
    <mergeCell ref="B73:D73"/>
    <mergeCell ref="L73:AA73"/>
    <mergeCell ref="AK73:AM73"/>
    <mergeCell ref="AV73:BA73"/>
    <mergeCell ref="W6:AA6"/>
    <mergeCell ref="AB6:AF6"/>
    <mergeCell ref="AG6:AI6"/>
    <mergeCell ref="AJ6:AM6"/>
    <mergeCell ref="AO6:AP6"/>
    <mergeCell ref="AQ6:AU6"/>
    <mergeCell ref="B3:C6"/>
    <mergeCell ref="D3:G4"/>
    <mergeCell ref="H3:I5"/>
    <mergeCell ref="F5:G5"/>
  </mergeCells>
  <conditionalFormatting sqref="F5 E6">
    <cfRule type="containsText" dxfId="65" priority="9" operator="containsText" text="Seleccione Ordenador">
      <formula>NOT(ISERROR(SEARCH("Seleccione Ordenador",E5)))</formula>
    </cfRule>
  </conditionalFormatting>
  <conditionalFormatting sqref="F11">
    <cfRule type="colorScale" priority="7">
      <colorScale>
        <cfvo type="min"/>
        <cfvo type="max"/>
        <color theme="5" tint="0.59999389629810485"/>
        <color rgb="FFFFEF9C"/>
      </colorScale>
    </cfRule>
  </conditionalFormatting>
  <conditionalFormatting sqref="F5:G5">
    <cfRule type="colorScale" priority="8">
      <colorScale>
        <cfvo type="min"/>
        <cfvo type="percentile" val="50"/>
        <cfvo type="max"/>
        <color rgb="FFF8696B"/>
        <color rgb="FFFFEB84"/>
        <color rgb="FF63BE7B"/>
      </colorScale>
    </cfRule>
  </conditionalFormatting>
  <conditionalFormatting sqref="AA8:AA72">
    <cfRule type="expression" dxfId="64" priority="1">
      <formula>+_xlfn.ISFORMULA(AA8)</formula>
    </cfRule>
  </conditionalFormatting>
  <conditionalFormatting sqref="AF8:AF72">
    <cfRule type="expression" dxfId="63" priority="2">
      <formula>+_xlfn.ISFORMULA(AF8)</formula>
    </cfRule>
  </conditionalFormatting>
  <conditionalFormatting sqref="AM33:AO72">
    <cfRule type="expression" dxfId="62" priority="4">
      <formula>+_xlfn.ISFORMULA(AM33)</formula>
    </cfRule>
  </conditionalFormatting>
  <conditionalFormatting sqref="AM8:AP32">
    <cfRule type="expression" dxfId="61" priority="6">
      <formula>+_xlfn.ISFORMULA(AM8)</formula>
    </cfRule>
  </conditionalFormatting>
  <conditionalFormatting sqref="AP33:AP69">
    <cfRule type="expression" dxfId="60" priority="5">
      <formula>+_xlfn.ISFORMULA(AP33)</formula>
    </cfRule>
  </conditionalFormatting>
  <conditionalFormatting sqref="AU8:AV72">
    <cfRule type="expression" dxfId="59" priority="3">
      <formula>+_xlfn.ISFORMULA(AU8)</formula>
    </cfRule>
  </conditionalFormatting>
  <dataValidations count="9">
    <dataValidation type="list" allowBlank="1" showInputMessage="1" showErrorMessage="1" sqref="AO8:AO72 T8:T72" xr:uid="{2F8C1D74-9FD1-442C-B3FC-C7B78D081189}">
      <formula1>"SI,NO"</formula1>
    </dataValidation>
    <dataValidation type="list" allowBlank="1" showInputMessage="1" showErrorMessage="1" sqref="BA39:BA44 BA48 BA51:BA68 AZ8:AZ72" xr:uid="{1EFCC186-068B-4E34-B45B-37F9D10FA4B6}">
      <formula1>"SI,NO HA INICIADO"</formula1>
    </dataValidation>
    <dataValidation type="list" allowBlank="1" showInputMessage="1" showErrorMessage="1" sqref="BA8:BA38 BA45:BA47 BA49:BA50 BA69:BA72" xr:uid="{EF5895D3-D4C4-4462-AA42-60089D69C631}">
      <formula1>"SI,NA por TIPO Contrato"</formula1>
    </dataValidation>
    <dataValidation type="list" allowBlank="1" showInputMessage="1" showErrorMessage="1" sqref="I8:I72" xr:uid="{01717355-99FA-46C1-B2E5-8BE2D5E6D83A}">
      <formula1>"FUNCIONAMIENTO,INVERSION,OTROS"</formula1>
    </dataValidation>
    <dataValidation type="list" allowBlank="1" showInputMessage="1" showErrorMessage="1" sqref="L8:L72" xr:uid="{723C6918-29A3-4626-B684-41A8CDD6DE5F}">
      <formula1>"DIRECTA"</formula1>
    </dataValidation>
    <dataValidation type="list" allowBlank="1" showInputMessage="1" showErrorMessage="1" sqref="H8:H72" xr:uid="{8A7060B3-6623-434E-8DD4-83DD18ED9EA0}">
      <formula1>"OTRO SECTOR"</formula1>
    </dataValidation>
    <dataValidation type="list" allowBlank="1" showInputMessage="1" showErrorMessage="1" sqref="AX8:AX72" xr:uid="{479928E3-C29A-40CA-82EE-4983153A268E}">
      <formula1>"Por iniciar,En ejecucion,Suspendido,Terminado,Liquidado"</formula1>
    </dataValidation>
    <dataValidation type="list" allowBlank="1" showInputMessage="1" showErrorMessage="1" sqref="J4" xr:uid="{3EE93C42-D2FF-4904-A4E2-2AE7151200A1}">
      <formula1>"42,250,1000,3000"</formula1>
    </dataValidation>
    <dataValidation type="list" allowBlank="1" showInputMessage="1" showErrorMessage="1" errorTitle="ERROR" error="SOLO VALIDO LISTA DESPLEGABLE" promptTitle="ESCOJA EL PERIODO" sqref="F5" xr:uid="{9B47E9CC-C182-4098-A0FD-DD9F44490E3D}">
      <formula1>"Seleccione el periodo a presentar,ENERO,FEBRERO,MARZO,ABRIL,MAYO,JUNIO,JULIO,AGOSTO,SEPTIEMBRE,OCTUBRE,NOVIEMBRE,DICIEMBRE"</formula1>
    </dataValidation>
  </dataValidations>
  <hyperlinks>
    <hyperlink ref="AY9" r:id="rId1" xr:uid="{0CCD028A-1C6D-4A6E-AE1C-085ED884A7C0}"/>
    <hyperlink ref="AY10" r:id="rId2" xr:uid="{E9C5C46A-AD90-4B46-849A-39960DA5CA3E}"/>
    <hyperlink ref="AY11" r:id="rId3" xr:uid="{9AD4225A-B6AC-4E87-B598-1DCFF6092211}"/>
    <hyperlink ref="AY12" r:id="rId4" xr:uid="{A45FB572-1DF7-4F5E-A91A-13F74407871F}"/>
    <hyperlink ref="AY13" r:id="rId5" xr:uid="{9F802567-590F-44EB-A43C-57BCF4C252F2}"/>
    <hyperlink ref="AY14" r:id="rId6" xr:uid="{A1F06EC6-EBE0-48FD-8EED-C3448A65DB88}"/>
    <hyperlink ref="AY15" r:id="rId7" xr:uid="{2E1A7B66-86AA-474A-A329-CEAF46DF4F20}"/>
    <hyperlink ref="AY16" r:id="rId8" xr:uid="{86142089-E4D9-4FAA-903F-30AF72582099}"/>
    <hyperlink ref="AY17" r:id="rId9" xr:uid="{22DC456F-88EE-4BBF-B5F9-B5C740F51E85}"/>
    <hyperlink ref="AY19" r:id="rId10" xr:uid="{A4BAB4E6-9EE3-4AA7-963A-AEA38B4453B8}"/>
    <hyperlink ref="AY18" r:id="rId11" xr:uid="{403F53C5-FA6B-4CB1-B736-B763C715D175}"/>
    <hyperlink ref="AY20" r:id="rId12" xr:uid="{2AC39BA5-FBBA-487D-A1F8-8F8821A8BA83}"/>
    <hyperlink ref="AY21" r:id="rId13" xr:uid="{9762326F-24C6-4C90-9D8C-46FA0EACE2E1}"/>
    <hyperlink ref="AY22" r:id="rId14" xr:uid="{236DF221-FF9F-4394-A57E-DC9EB931BB7C}"/>
    <hyperlink ref="AY23" r:id="rId15" xr:uid="{7D74C263-5EFC-451B-A7A0-CC6BED853390}"/>
    <hyperlink ref="AY24" r:id="rId16" xr:uid="{B3E8156C-CF0A-4374-A817-75B09477212A}"/>
    <hyperlink ref="AY25" r:id="rId17" xr:uid="{16E34BC1-9D3C-43A4-864E-4D40AE69EE65}"/>
    <hyperlink ref="AY26" r:id="rId18" xr:uid="{48208FCF-1A27-4144-88AD-2825076CECB3}"/>
    <hyperlink ref="AY27" r:id="rId19" xr:uid="{30D3D99B-B4BC-4A53-9EA6-CB8127ABE961}"/>
    <hyperlink ref="AY34" r:id="rId20" xr:uid="{FE06EC8B-E515-4668-BA3C-CBB05614623C}"/>
    <hyperlink ref="AY35" r:id="rId21" xr:uid="{54E2F8C8-56C2-43E9-AABA-9FA9406F5481}"/>
    <hyperlink ref="AY37" r:id="rId22" xr:uid="{960BCE36-F7F7-4628-8781-96F933D73379}"/>
    <hyperlink ref="AY38" r:id="rId23" xr:uid="{E05513D8-73B4-4A99-89DB-D856BC38235B}"/>
    <hyperlink ref="AY48" r:id="rId24" xr:uid="{A2BE0870-4AB3-4E6C-9F1B-D940F044E268}"/>
    <hyperlink ref="AY49" r:id="rId25" xr:uid="{18D92CF7-5502-488B-B025-6AA0F2AAB525}"/>
    <hyperlink ref="AY50" r:id="rId26" xr:uid="{83C0A7D1-0D2D-4DAD-9C5C-E01EA025EA9F}"/>
    <hyperlink ref="AY51" r:id="rId27" xr:uid="{018EE6DD-7505-4638-AAED-516C44F0C4DA}"/>
    <hyperlink ref="AY52" r:id="rId28" xr:uid="{DD1CB8DD-B93C-41CA-B9FD-417966F28AB3}"/>
    <hyperlink ref="AY53" r:id="rId29" xr:uid="{B1E55FFC-E8CB-480E-901C-8AA67C5332BC}"/>
    <hyperlink ref="AY54" r:id="rId30" xr:uid="{9433B291-6F85-4B77-8AC4-E02E591EE965}"/>
    <hyperlink ref="AY55" r:id="rId31" xr:uid="{79AFCC64-A3BD-4212-8DE8-3F0A8776880A}"/>
    <hyperlink ref="AY56" r:id="rId32" xr:uid="{75D14250-2F7F-40D0-87B2-02E9A2470393}"/>
    <hyperlink ref="AY57" r:id="rId33" xr:uid="{05A9D088-02ED-4EDC-93C3-9047AF85DC50}"/>
    <hyperlink ref="AY58" r:id="rId34" xr:uid="{F562B924-F7F8-4DCC-9FCF-73F5EE2F8054}"/>
    <hyperlink ref="AY59" r:id="rId35" xr:uid="{7A28630F-78D8-4A4D-BFCB-2DBE58586D50}"/>
    <hyperlink ref="AY60" r:id="rId36" xr:uid="{125BA028-5BCD-461C-B44B-7580405FE282}"/>
    <hyperlink ref="AY61" r:id="rId37" xr:uid="{69E8E80E-BE2A-4B07-BF40-907CAE85D39A}"/>
    <hyperlink ref="AY62" r:id="rId38" xr:uid="{120A0C9E-32B2-49D3-9C38-CE5185D6C1BF}"/>
    <hyperlink ref="AY63" r:id="rId39" xr:uid="{B72CE751-5AD2-4BB9-B2FE-C70B5814332A}"/>
    <hyperlink ref="AY64" r:id="rId40" xr:uid="{E173B1D5-3E98-4500-B871-D2AD245396BE}"/>
    <hyperlink ref="AY65" r:id="rId41" xr:uid="{31222475-FFF2-4CC5-9304-1E6A203937CC}"/>
    <hyperlink ref="AY66" r:id="rId42" xr:uid="{F6A92311-494A-4974-9C9E-4BC00BD37363}"/>
    <hyperlink ref="AY67" r:id="rId43" xr:uid="{7667BD79-AF9C-48EC-93EE-55785FE3AAEE}"/>
    <hyperlink ref="AY70" r:id="rId44" xr:uid="{52BC6DFE-BC13-4BE3-9DAE-156BD324EB73}"/>
    <hyperlink ref="AY71" r:id="rId45" xr:uid="{0787746C-2DDA-409F-9338-25569475D7A4}"/>
    <hyperlink ref="AY72" r:id="rId46" xr:uid="{8ED36781-D519-4E9D-97EC-53848BB821CE}"/>
  </hyperlinks>
  <pageMargins left="0.7" right="0.7" top="0.75" bottom="0.75" header="0.3" footer="0.3"/>
  <pageSetup scale="11" orientation="portrait" horizontalDpi="300" verticalDpi="300" r:id="rId47"/>
  <drawing r:id="rId4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752E5-9140-4816-B345-290146474315}">
  <dimension ref="A1:BT11"/>
  <sheetViews>
    <sheetView showGridLines="0" workbookViewId="0">
      <selection activeCell="BE9" sqref="BE9"/>
    </sheetView>
  </sheetViews>
  <sheetFormatPr baseColWidth="10" defaultRowHeight="15" x14ac:dyDescent="0.25"/>
  <cols>
    <col min="1" max="1" width="2.5703125" customWidth="1"/>
    <col min="2" max="2" width="9.28515625" customWidth="1"/>
    <col min="3" max="3" width="13.5703125" customWidth="1"/>
    <col min="4" max="4" width="26.140625" customWidth="1"/>
    <col min="5" max="5" width="22.140625" customWidth="1"/>
    <col min="6" max="6" width="15.7109375" customWidth="1"/>
    <col min="7" max="7" width="13.140625" customWidth="1"/>
    <col min="8" max="8" width="16.5703125" customWidth="1"/>
    <col min="9" max="9" width="17.42578125" customWidth="1"/>
    <col min="10" max="10" width="18.42578125" customWidth="1"/>
    <col min="11" max="11" width="13.42578125" bestFit="1" customWidth="1"/>
    <col min="12" max="12" width="13.42578125" customWidth="1"/>
    <col min="13" max="13" width="16.140625" customWidth="1"/>
    <col min="14" max="14" width="16.42578125" customWidth="1"/>
    <col min="16" max="16" width="12.42578125" customWidth="1"/>
    <col min="18" max="18" width="14.7109375" customWidth="1"/>
    <col min="19" max="19" width="12.7109375" customWidth="1"/>
    <col min="20" max="20" width="14.140625" customWidth="1"/>
    <col min="21" max="21" width="14.42578125" customWidth="1"/>
    <col min="22" max="22" width="17.140625" customWidth="1"/>
    <col min="23" max="23" width="13.85546875" customWidth="1"/>
    <col min="24" max="24" width="14.42578125" customWidth="1"/>
    <col min="25" max="25" width="13.85546875" customWidth="1"/>
    <col min="26" max="26" width="13.5703125" customWidth="1"/>
    <col min="27" max="27" width="13.28515625" customWidth="1"/>
    <col min="30" max="30" width="13.42578125" customWidth="1"/>
    <col min="31" max="31" width="13.28515625" customWidth="1"/>
    <col min="32" max="32" width="13.5703125" customWidth="1"/>
    <col min="33" max="33" width="16.5703125" customWidth="1"/>
    <col min="34" max="34" width="14.28515625" customWidth="1"/>
    <col min="35" max="35" width="13.85546875" customWidth="1"/>
    <col min="36" max="36" width="15.5703125" customWidth="1"/>
    <col min="37" max="38" width="13.28515625" customWidth="1"/>
    <col min="39" max="39" width="14" customWidth="1"/>
    <col min="40" max="42" width="14.85546875" customWidth="1"/>
    <col min="43" max="43" width="14.7109375" customWidth="1"/>
    <col min="44" max="45" width="14.28515625" customWidth="1"/>
    <col min="46" max="46" width="13.42578125" customWidth="1"/>
    <col min="47" max="48" width="12" customWidth="1"/>
    <col min="49" max="49" width="14.42578125" customWidth="1"/>
    <col min="50" max="50" width="12.42578125" customWidth="1"/>
    <col min="53" max="53" width="18.7109375" customWidth="1"/>
  </cols>
  <sheetData>
    <row r="1" spans="1:72" ht="7.5" customHeight="1" x14ac:dyDescent="0.25">
      <c r="V1" s="1"/>
    </row>
    <row r="2" spans="1:72" ht="11.25" customHeight="1" thickBot="1" x14ac:dyDescent="0.3">
      <c r="H2" s="2"/>
      <c r="V2" s="1"/>
    </row>
    <row r="3" spans="1:72" ht="21" customHeight="1" thickBot="1" x14ac:dyDescent="0.3">
      <c r="B3" s="540"/>
      <c r="C3" s="541"/>
      <c r="D3" s="546" t="s">
        <v>71</v>
      </c>
      <c r="E3" s="547"/>
      <c r="F3" s="547"/>
      <c r="G3" s="548"/>
      <c r="H3" s="552" t="s">
        <v>0</v>
      </c>
      <c r="I3" s="553"/>
      <c r="J3" s="4" t="s">
        <v>76</v>
      </c>
      <c r="K3" s="9"/>
      <c r="L3" s="5"/>
      <c r="M3" s="5"/>
      <c r="N3" s="5"/>
      <c r="O3" s="5"/>
      <c r="P3" s="5"/>
      <c r="Q3" s="5"/>
      <c r="R3" s="5"/>
      <c r="S3" s="5"/>
      <c r="T3" s="5"/>
      <c r="U3" s="5"/>
      <c r="V3" s="6"/>
      <c r="W3" s="6"/>
      <c r="X3" s="5"/>
      <c r="Y3" s="6"/>
      <c r="Z3" s="5"/>
      <c r="AA3" s="6"/>
      <c r="AB3" s="5"/>
      <c r="AC3" s="6"/>
      <c r="AD3" s="5"/>
      <c r="AE3" s="6"/>
      <c r="AF3" s="5"/>
      <c r="AG3" s="6"/>
      <c r="AH3" s="5"/>
      <c r="AI3" s="6"/>
      <c r="AJ3" s="5"/>
      <c r="AK3" s="6"/>
      <c r="AL3" s="5"/>
      <c r="AM3" s="6"/>
      <c r="AN3" s="5"/>
      <c r="AO3" s="5"/>
      <c r="AP3" s="5"/>
      <c r="AQ3" s="5"/>
      <c r="AR3" s="5"/>
      <c r="AS3" s="5"/>
      <c r="AT3" s="6"/>
      <c r="AU3" s="5"/>
      <c r="AV3" s="6"/>
      <c r="AW3" s="5"/>
      <c r="AX3" s="6"/>
      <c r="AY3" s="5"/>
      <c r="AZ3" s="6"/>
      <c r="BA3" s="5"/>
    </row>
    <row r="4" spans="1:72" ht="28.5" customHeight="1" thickBot="1" x14ac:dyDescent="0.3">
      <c r="B4" s="542"/>
      <c r="C4" s="543"/>
      <c r="D4" s="549"/>
      <c r="E4" s="550"/>
      <c r="F4" s="550"/>
      <c r="G4" s="551"/>
      <c r="H4" s="554"/>
      <c r="I4" s="555"/>
      <c r="J4" s="3">
        <v>250</v>
      </c>
      <c r="K4" s="4" t="s">
        <v>1</v>
      </c>
      <c r="L4" s="5"/>
      <c r="M4" s="5"/>
      <c r="N4" s="5"/>
      <c r="O4" s="5"/>
      <c r="P4" s="5"/>
      <c r="Q4" s="5"/>
      <c r="R4" s="5"/>
      <c r="S4" s="5"/>
      <c r="T4" s="5"/>
      <c r="U4" s="5"/>
      <c r="V4" s="6"/>
      <c r="W4" s="6"/>
      <c r="X4" s="5"/>
      <c r="Y4" s="6"/>
      <c r="Z4" s="5"/>
      <c r="AA4" s="6"/>
      <c r="AB4" s="5"/>
      <c r="AC4" s="6"/>
      <c r="AD4" s="5"/>
      <c r="AE4" s="6"/>
      <c r="AF4" s="5"/>
      <c r="AG4" s="6"/>
      <c r="AH4" s="5"/>
      <c r="AI4" s="6"/>
      <c r="AJ4" s="5"/>
      <c r="AK4" s="6"/>
      <c r="AL4" s="5"/>
      <c r="AM4" s="6"/>
      <c r="AN4" s="5"/>
      <c r="AO4" s="5"/>
      <c r="AP4" s="5"/>
      <c r="AQ4" s="5"/>
      <c r="AR4" s="5"/>
      <c r="AS4" s="5"/>
      <c r="AT4" s="6"/>
      <c r="AU4" s="5"/>
      <c r="AV4" s="6"/>
      <c r="AW4" s="5"/>
      <c r="AX4" s="6"/>
      <c r="AY4" s="5"/>
      <c r="AZ4" s="6"/>
      <c r="BA4" s="5"/>
    </row>
    <row r="5" spans="1:72" ht="23.25" customHeight="1" thickBot="1" x14ac:dyDescent="0.3">
      <c r="B5" s="542"/>
      <c r="C5" s="543"/>
      <c r="D5" s="7" t="s">
        <v>2</v>
      </c>
      <c r="E5" s="8"/>
      <c r="F5" s="558" t="s">
        <v>106</v>
      </c>
      <c r="G5" s="558"/>
      <c r="H5" s="556"/>
      <c r="I5" s="557"/>
      <c r="J5" s="10">
        <f>+K6*J4</f>
        <v>325000000</v>
      </c>
      <c r="K5" s="11" t="s">
        <v>3</v>
      </c>
      <c r="L5" s="5"/>
      <c r="M5" s="5"/>
      <c r="N5" s="5"/>
      <c r="O5" s="5"/>
      <c r="P5" s="5"/>
      <c r="Q5" s="5"/>
      <c r="R5" s="5"/>
      <c r="S5" s="5"/>
      <c r="T5" s="5"/>
      <c r="U5" s="5"/>
      <c r="V5" s="6"/>
      <c r="W5" s="6"/>
      <c r="X5" s="6"/>
      <c r="Y5" s="6"/>
      <c r="Z5" s="6"/>
      <c r="AA5" s="6"/>
      <c r="AB5" s="537" t="s">
        <v>4</v>
      </c>
      <c r="AC5" s="538"/>
      <c r="AD5" s="538"/>
      <c r="AE5" s="538"/>
      <c r="AF5" s="538"/>
      <c r="AG5" s="538"/>
      <c r="AH5" s="538"/>
      <c r="AI5" s="538"/>
      <c r="AJ5" s="538"/>
      <c r="AK5" s="538"/>
      <c r="AL5" s="538"/>
      <c r="AM5" s="539"/>
      <c r="AN5" s="5"/>
      <c r="AO5" s="5"/>
      <c r="AP5" s="5"/>
      <c r="AQ5" s="5"/>
      <c r="AR5" s="5"/>
      <c r="AS5" s="5"/>
      <c r="AT5" s="5"/>
      <c r="AU5" s="5"/>
      <c r="AV5" s="5"/>
      <c r="AW5" s="5"/>
      <c r="AX5" s="5"/>
      <c r="AY5" s="5"/>
      <c r="AZ5" s="5"/>
      <c r="BA5" s="5"/>
    </row>
    <row r="6" spans="1:72" s="12" customFormat="1" ht="23.25" customHeight="1" thickBot="1" x14ac:dyDescent="0.3">
      <c r="B6" s="544"/>
      <c r="C6" s="545"/>
      <c r="D6" s="13" t="s">
        <v>5</v>
      </c>
      <c r="E6" s="559" t="s">
        <v>343</v>
      </c>
      <c r="F6" s="559"/>
      <c r="G6" s="560"/>
      <c r="H6" s="25" t="s">
        <v>77</v>
      </c>
      <c r="I6" s="26"/>
      <c r="J6" s="27"/>
      <c r="K6" s="24">
        <v>1300000</v>
      </c>
      <c r="L6" s="5"/>
      <c r="M6" s="528" t="s">
        <v>6</v>
      </c>
      <c r="N6" s="529"/>
      <c r="O6" s="528" t="s">
        <v>7</v>
      </c>
      <c r="P6" s="529"/>
      <c r="Q6" s="530"/>
      <c r="R6" s="561" t="s">
        <v>8</v>
      </c>
      <c r="S6" s="562"/>
      <c r="T6" s="528" t="s">
        <v>9</v>
      </c>
      <c r="U6" s="529"/>
      <c r="V6" s="529"/>
      <c r="W6" s="537" t="s">
        <v>10</v>
      </c>
      <c r="X6" s="538"/>
      <c r="Y6" s="538"/>
      <c r="Z6" s="538"/>
      <c r="AA6" s="539"/>
      <c r="AB6" s="537" t="s">
        <v>11</v>
      </c>
      <c r="AC6" s="538"/>
      <c r="AD6" s="538"/>
      <c r="AE6" s="538"/>
      <c r="AF6" s="539"/>
      <c r="AG6" s="528" t="s">
        <v>12</v>
      </c>
      <c r="AH6" s="529"/>
      <c r="AI6" s="530"/>
      <c r="AJ6" s="528" t="s">
        <v>13</v>
      </c>
      <c r="AK6" s="529"/>
      <c r="AL6" s="529"/>
      <c r="AM6" s="530"/>
      <c r="AN6" s="5"/>
      <c r="AO6" s="528" t="s">
        <v>78</v>
      </c>
      <c r="AP6" s="530"/>
      <c r="AQ6" s="528" t="s">
        <v>14</v>
      </c>
      <c r="AR6" s="529"/>
      <c r="AS6" s="529"/>
      <c r="AT6" s="529"/>
      <c r="AU6" s="530"/>
      <c r="AV6" s="528" t="s">
        <v>74</v>
      </c>
      <c r="AW6" s="529"/>
      <c r="AX6" s="530"/>
      <c r="AY6" s="528" t="s">
        <v>15</v>
      </c>
      <c r="AZ6" s="529"/>
      <c r="BA6" s="530"/>
    </row>
    <row r="7" spans="1:72" s="22" customFormat="1" ht="77.25" thickBot="1" x14ac:dyDescent="0.3">
      <c r="A7" s="14"/>
      <c r="B7" s="15" t="s">
        <v>16</v>
      </c>
      <c r="C7" s="16" t="s">
        <v>17</v>
      </c>
      <c r="D7" s="17" t="s">
        <v>18</v>
      </c>
      <c r="E7" s="18" t="s">
        <v>19</v>
      </c>
      <c r="F7" s="18" t="s">
        <v>20</v>
      </c>
      <c r="G7" s="17" t="s">
        <v>21</v>
      </c>
      <c r="H7" s="15" t="s">
        <v>22</v>
      </c>
      <c r="I7" s="15" t="s">
        <v>72</v>
      </c>
      <c r="J7" s="15" t="s">
        <v>23</v>
      </c>
      <c r="K7" s="15" t="s">
        <v>24</v>
      </c>
      <c r="L7" s="15" t="s">
        <v>25</v>
      </c>
      <c r="M7" s="15" t="s">
        <v>26</v>
      </c>
      <c r="N7" s="16" t="s">
        <v>27</v>
      </c>
      <c r="O7" s="16" t="s">
        <v>28</v>
      </c>
      <c r="P7" s="15" t="s">
        <v>29</v>
      </c>
      <c r="Q7" s="15" t="s">
        <v>30</v>
      </c>
      <c r="R7" s="15" t="s">
        <v>31</v>
      </c>
      <c r="S7" s="15" t="s">
        <v>32</v>
      </c>
      <c r="T7" s="15" t="s">
        <v>33</v>
      </c>
      <c r="U7" s="16" t="s">
        <v>34</v>
      </c>
      <c r="V7" s="15" t="s">
        <v>35</v>
      </c>
      <c r="W7" s="15" t="s">
        <v>70</v>
      </c>
      <c r="X7" s="15" t="s">
        <v>36</v>
      </c>
      <c r="Y7" s="15" t="s">
        <v>37</v>
      </c>
      <c r="Z7" s="19" t="s">
        <v>38</v>
      </c>
      <c r="AA7" s="28" t="s">
        <v>39</v>
      </c>
      <c r="AB7" s="15" t="s">
        <v>40</v>
      </c>
      <c r="AC7" s="15" t="s">
        <v>41</v>
      </c>
      <c r="AD7" s="15" t="s">
        <v>42</v>
      </c>
      <c r="AE7" s="19" t="s">
        <v>43</v>
      </c>
      <c r="AF7" s="28" t="s">
        <v>44</v>
      </c>
      <c r="AG7" s="15" t="s">
        <v>45</v>
      </c>
      <c r="AH7" s="15" t="s">
        <v>46</v>
      </c>
      <c r="AI7" s="19" t="s">
        <v>47</v>
      </c>
      <c r="AJ7" s="15" t="s">
        <v>48</v>
      </c>
      <c r="AK7" s="19" t="s">
        <v>49</v>
      </c>
      <c r="AL7" s="19" t="s">
        <v>50</v>
      </c>
      <c r="AM7" s="28" t="s">
        <v>51</v>
      </c>
      <c r="AN7" s="28" t="s">
        <v>52</v>
      </c>
      <c r="AO7" s="15" t="s">
        <v>79</v>
      </c>
      <c r="AP7" s="15" t="s">
        <v>80</v>
      </c>
      <c r="AQ7" s="15" t="s">
        <v>53</v>
      </c>
      <c r="AR7" s="15" t="s">
        <v>54</v>
      </c>
      <c r="AS7" s="15" t="s">
        <v>55</v>
      </c>
      <c r="AT7" s="20" t="s">
        <v>56</v>
      </c>
      <c r="AU7" s="29" t="s">
        <v>57</v>
      </c>
      <c r="AV7" s="30" t="s">
        <v>58</v>
      </c>
      <c r="AW7" s="15" t="s">
        <v>59</v>
      </c>
      <c r="AX7" s="15" t="s">
        <v>60</v>
      </c>
      <c r="AY7" s="16" t="s">
        <v>61</v>
      </c>
      <c r="AZ7" s="16" t="s">
        <v>62</v>
      </c>
      <c r="BA7" s="16" t="s">
        <v>63</v>
      </c>
      <c r="BB7" s="21"/>
      <c r="BC7" s="21"/>
      <c r="BD7" s="21"/>
      <c r="BE7" s="21"/>
      <c r="BF7" s="21"/>
      <c r="BG7" s="21"/>
      <c r="BH7" s="21"/>
      <c r="BI7" s="21"/>
      <c r="BJ7" s="21"/>
      <c r="BK7" s="21"/>
      <c r="BL7" s="21"/>
      <c r="BM7" s="21"/>
      <c r="BN7" s="21"/>
      <c r="BO7" s="21"/>
      <c r="BP7" s="21"/>
      <c r="BQ7" s="21"/>
      <c r="BR7" s="21"/>
      <c r="BS7" s="21"/>
      <c r="BT7" s="21"/>
    </row>
    <row r="8" spans="1:72" s="12" customFormat="1" x14ac:dyDescent="0.2">
      <c r="B8" s="43">
        <v>2024</v>
      </c>
      <c r="C8" s="43">
        <v>891780111</v>
      </c>
      <c r="D8" s="44" t="s">
        <v>64</v>
      </c>
      <c r="E8" s="45" t="s">
        <v>342</v>
      </c>
      <c r="F8" s="45" t="s">
        <v>341</v>
      </c>
      <c r="G8" s="46">
        <v>0</v>
      </c>
      <c r="H8" s="46" t="s">
        <v>73</v>
      </c>
      <c r="I8" s="44" t="s">
        <v>65</v>
      </c>
      <c r="J8" s="47" t="s">
        <v>340</v>
      </c>
      <c r="K8" s="45">
        <v>15000000</v>
      </c>
      <c r="L8" s="43" t="s">
        <v>68</v>
      </c>
      <c r="M8" s="47" t="s">
        <v>339</v>
      </c>
      <c r="N8" s="48">
        <v>7144967</v>
      </c>
      <c r="O8" s="49">
        <v>249</v>
      </c>
      <c r="P8" s="50">
        <v>45324</v>
      </c>
      <c r="Q8" s="45">
        <v>15000000</v>
      </c>
      <c r="R8" s="50">
        <v>45341</v>
      </c>
      <c r="S8" s="45">
        <v>15000000</v>
      </c>
      <c r="T8" s="46" t="s">
        <v>66</v>
      </c>
      <c r="U8" s="388">
        <v>36718996</v>
      </c>
      <c r="V8" s="45" t="s">
        <v>329</v>
      </c>
      <c r="W8" s="389">
        <v>45336</v>
      </c>
      <c r="X8" s="53">
        <v>45352</v>
      </c>
      <c r="Y8" s="53">
        <v>45336</v>
      </c>
      <c r="Z8" s="53">
        <v>45657</v>
      </c>
      <c r="AA8" s="52">
        <f>+IF(Y8="1800-01-01",Z8-X8,Z8-Y8)</f>
        <v>321</v>
      </c>
      <c r="AB8" s="45">
        <v>0</v>
      </c>
      <c r="AC8" s="45">
        <v>0</v>
      </c>
      <c r="AD8" s="45">
        <v>0</v>
      </c>
      <c r="AE8" s="51" t="s">
        <v>75</v>
      </c>
      <c r="AF8" s="52">
        <f>+IF(AE8="1800-01-01",0,AE8-Z8)</f>
        <v>0</v>
      </c>
      <c r="AG8" s="45">
        <v>0</v>
      </c>
      <c r="AH8" s="45">
        <v>0</v>
      </c>
      <c r="AI8" s="50" t="s">
        <v>75</v>
      </c>
      <c r="AJ8" s="46">
        <v>0</v>
      </c>
      <c r="AK8" s="50" t="s">
        <v>75</v>
      </c>
      <c r="AL8" s="50" t="s">
        <v>75</v>
      </c>
      <c r="AM8" s="52">
        <f>+IF(AK8="1800-01-01",0,AL8-AK8)</f>
        <v>0</v>
      </c>
      <c r="AN8" s="52">
        <f>+K8+AC8-AH8</f>
        <v>15000000</v>
      </c>
      <c r="AO8" s="46" t="s">
        <v>67</v>
      </c>
      <c r="AP8" s="45">
        <v>15000000</v>
      </c>
      <c r="AQ8" s="46" t="s">
        <v>86</v>
      </c>
      <c r="AR8" s="45">
        <v>0</v>
      </c>
      <c r="AS8" s="54" t="s">
        <v>75</v>
      </c>
      <c r="AT8" s="92">
        <v>7056700</v>
      </c>
      <c r="AU8" s="56">
        <f>AN8-AT8</f>
        <v>7943300</v>
      </c>
      <c r="AV8" s="57">
        <f>+IFERROR(AT8/AN8,"_")</f>
        <v>0.47044666666666668</v>
      </c>
      <c r="AW8" s="54" t="s">
        <v>75</v>
      </c>
      <c r="AX8" s="46" t="s">
        <v>101</v>
      </c>
      <c r="AY8" s="390" t="s">
        <v>338</v>
      </c>
      <c r="AZ8" s="43" t="s">
        <v>67</v>
      </c>
      <c r="BA8" s="43" t="s">
        <v>119</v>
      </c>
    </row>
    <row r="9" spans="1:72" s="12" customFormat="1" x14ac:dyDescent="0.25">
      <c r="B9" s="58">
        <v>2024</v>
      </c>
      <c r="C9" s="58">
        <v>891780111</v>
      </c>
      <c r="D9" s="59" t="s">
        <v>64</v>
      </c>
      <c r="E9" s="60" t="s">
        <v>337</v>
      </c>
      <c r="F9" s="60" t="s">
        <v>336</v>
      </c>
      <c r="G9" s="61">
        <v>0</v>
      </c>
      <c r="H9" s="61" t="s">
        <v>73</v>
      </c>
      <c r="I9" s="60" t="s">
        <v>65</v>
      </c>
      <c r="J9" s="60" t="s">
        <v>331</v>
      </c>
      <c r="K9" s="60">
        <v>20000000</v>
      </c>
      <c r="L9" s="61" t="s">
        <v>68</v>
      </c>
      <c r="M9" s="60" t="s">
        <v>335</v>
      </c>
      <c r="N9" s="60">
        <v>9009297397</v>
      </c>
      <c r="O9" s="60">
        <v>301</v>
      </c>
      <c r="P9" s="68">
        <v>45329</v>
      </c>
      <c r="Q9" s="60">
        <v>60000000</v>
      </c>
      <c r="R9" s="68">
        <v>45338</v>
      </c>
      <c r="S9" s="60">
        <v>20000000</v>
      </c>
      <c r="T9" s="61" t="s">
        <v>66</v>
      </c>
      <c r="U9" s="197">
        <v>36718996</v>
      </c>
      <c r="V9" s="60" t="s">
        <v>329</v>
      </c>
      <c r="W9" s="391">
        <v>45338</v>
      </c>
      <c r="X9" s="68">
        <v>45352</v>
      </c>
      <c r="Y9" s="66" t="s">
        <v>75</v>
      </c>
      <c r="Z9" s="68">
        <v>45657</v>
      </c>
      <c r="AA9" s="67">
        <f>+IF(Y9="1800-01-01",Z9-X9,Z9-Y9)</f>
        <v>305</v>
      </c>
      <c r="AB9" s="60">
        <v>1</v>
      </c>
      <c r="AC9" s="60">
        <v>10000000</v>
      </c>
      <c r="AD9" s="60">
        <v>0</v>
      </c>
      <c r="AE9" s="61" t="s">
        <v>75</v>
      </c>
      <c r="AF9" s="67">
        <f>+IF(AE9="1800-01-01",0,AE9-Z9)</f>
        <v>0</v>
      </c>
      <c r="AG9" s="60">
        <v>0</v>
      </c>
      <c r="AH9" s="60">
        <v>0</v>
      </c>
      <c r="AI9" s="61" t="s">
        <v>75</v>
      </c>
      <c r="AJ9" s="61">
        <v>0</v>
      </c>
      <c r="AK9" s="61" t="s">
        <v>75</v>
      </c>
      <c r="AL9" s="61" t="s">
        <v>75</v>
      </c>
      <c r="AM9" s="67">
        <f>+IF(AK9="1800-01-01",0,AL9-AK9)</f>
        <v>0</v>
      </c>
      <c r="AN9" s="67">
        <f>+K9+AC9-AH9</f>
        <v>30000000</v>
      </c>
      <c r="AO9" s="61" t="s">
        <v>67</v>
      </c>
      <c r="AP9" s="60">
        <v>20000000</v>
      </c>
      <c r="AQ9" s="61" t="s">
        <v>86</v>
      </c>
      <c r="AR9" s="60">
        <v>0</v>
      </c>
      <c r="AS9" s="61" t="s">
        <v>75</v>
      </c>
      <c r="AT9" s="153">
        <v>19281700</v>
      </c>
      <c r="AU9" s="71">
        <f>AN9-AT9</f>
        <v>10718300</v>
      </c>
      <c r="AV9" s="72">
        <f>+IFERROR(AT9/AN9,"_")</f>
        <v>0.64272333333333331</v>
      </c>
      <c r="AW9" s="61" t="s">
        <v>75</v>
      </c>
      <c r="AX9" s="61" t="s">
        <v>101</v>
      </c>
      <c r="AY9" s="392" t="s">
        <v>334</v>
      </c>
      <c r="AZ9" s="58" t="s">
        <v>67</v>
      </c>
      <c r="BA9" s="58" t="s">
        <v>119</v>
      </c>
    </row>
    <row r="10" spans="1:72" s="12" customFormat="1" ht="15.75" thickBot="1" x14ac:dyDescent="0.3">
      <c r="B10" s="105">
        <v>2024</v>
      </c>
      <c r="C10" s="105">
        <v>891780111</v>
      </c>
      <c r="D10" s="106" t="s">
        <v>64</v>
      </c>
      <c r="E10" s="76" t="s">
        <v>333</v>
      </c>
      <c r="F10" s="76" t="s">
        <v>332</v>
      </c>
      <c r="G10" s="75">
        <v>0</v>
      </c>
      <c r="H10" s="75" t="s">
        <v>73</v>
      </c>
      <c r="I10" s="76" t="s">
        <v>65</v>
      </c>
      <c r="J10" s="76" t="s">
        <v>331</v>
      </c>
      <c r="K10" s="76">
        <v>15000000</v>
      </c>
      <c r="L10" s="75" t="s">
        <v>68</v>
      </c>
      <c r="M10" s="77" t="s">
        <v>330</v>
      </c>
      <c r="N10" s="76">
        <v>901094352</v>
      </c>
      <c r="O10" s="76">
        <v>301</v>
      </c>
      <c r="P10" s="80">
        <v>45329</v>
      </c>
      <c r="Q10" s="76">
        <v>60000000</v>
      </c>
      <c r="R10" s="80">
        <v>45373</v>
      </c>
      <c r="S10" s="76">
        <v>15000000</v>
      </c>
      <c r="T10" s="75" t="s">
        <v>66</v>
      </c>
      <c r="U10" s="393">
        <v>36718996</v>
      </c>
      <c r="V10" s="76" t="s">
        <v>329</v>
      </c>
      <c r="W10" s="394">
        <v>45373</v>
      </c>
      <c r="X10" s="80">
        <v>45373</v>
      </c>
      <c r="Y10" s="82" t="s">
        <v>75</v>
      </c>
      <c r="Z10" s="80">
        <v>45657</v>
      </c>
      <c r="AA10" s="81">
        <f>+IF(Y10="1800-01-01",Z10-X10,Z10-Y10)</f>
        <v>284</v>
      </c>
      <c r="AB10" s="76">
        <v>1</v>
      </c>
      <c r="AC10" s="76">
        <v>7500000</v>
      </c>
      <c r="AD10" s="76">
        <v>0</v>
      </c>
      <c r="AE10" s="75" t="s">
        <v>75</v>
      </c>
      <c r="AF10" s="81">
        <f>+IF(AE10="1800-01-01",0,AE10-Z10)</f>
        <v>0</v>
      </c>
      <c r="AG10" s="76">
        <v>0</v>
      </c>
      <c r="AH10" s="76">
        <v>0</v>
      </c>
      <c r="AI10" s="75" t="s">
        <v>75</v>
      </c>
      <c r="AJ10" s="75">
        <v>0</v>
      </c>
      <c r="AK10" s="75" t="s">
        <v>75</v>
      </c>
      <c r="AL10" s="75" t="s">
        <v>75</v>
      </c>
      <c r="AM10" s="81">
        <f>+IF(AK10="1800-01-01",0,AL10-AK10)</f>
        <v>0</v>
      </c>
      <c r="AN10" s="81">
        <f>+K10+AC10-AH10</f>
        <v>22500000</v>
      </c>
      <c r="AO10" s="75" t="s">
        <v>67</v>
      </c>
      <c r="AP10" s="76">
        <v>15000000</v>
      </c>
      <c r="AQ10" s="75" t="s">
        <v>86</v>
      </c>
      <c r="AR10" s="76">
        <v>0</v>
      </c>
      <c r="AS10" s="75" t="s">
        <v>75</v>
      </c>
      <c r="AT10" s="291">
        <v>13988324</v>
      </c>
      <c r="AU10" s="86">
        <f>AN10-AT10</f>
        <v>8511676</v>
      </c>
      <c r="AV10" s="87">
        <f>+IFERROR(AT10/AN10,"_")</f>
        <v>0.62170328888888893</v>
      </c>
      <c r="AW10" s="75" t="s">
        <v>75</v>
      </c>
      <c r="AX10" s="75" t="s">
        <v>101</v>
      </c>
      <c r="AY10" s="395" t="s">
        <v>328</v>
      </c>
      <c r="AZ10" s="105" t="s">
        <v>67</v>
      </c>
      <c r="BA10" s="105" t="s">
        <v>119</v>
      </c>
    </row>
    <row r="11" spans="1:72" s="23" customFormat="1" ht="15.75" thickBot="1" x14ac:dyDescent="0.3">
      <c r="B11" s="531" t="s">
        <v>69</v>
      </c>
      <c r="C11" s="532"/>
      <c r="D11" s="533"/>
      <c r="E11" s="31">
        <f>+SUBTOTAL(3,E8:E10)</f>
        <v>3</v>
      </c>
      <c r="F11" s="32"/>
      <c r="G11" s="33"/>
      <c r="H11" s="33"/>
      <c r="I11" s="33"/>
      <c r="J11" s="33"/>
      <c r="K11" s="34">
        <f>SUM(K8:K10)</f>
        <v>50000000</v>
      </c>
      <c r="L11" s="534"/>
      <c r="M11" s="535"/>
      <c r="N11" s="535"/>
      <c r="O11" s="535"/>
      <c r="P11" s="535"/>
      <c r="Q11" s="535"/>
      <c r="R11" s="535"/>
      <c r="S11" s="535"/>
      <c r="T11" s="535"/>
      <c r="U11" s="535"/>
      <c r="V11" s="535"/>
      <c r="W11" s="535"/>
      <c r="X11" s="535"/>
      <c r="Y11" s="535"/>
      <c r="Z11" s="535"/>
      <c r="AA11" s="536"/>
      <c r="AB11" s="35">
        <f>SUM(AB8:AB10)</f>
        <v>2</v>
      </c>
      <c r="AC11" s="36">
        <f>SUM(AC8:AC10)</f>
        <v>17500000</v>
      </c>
      <c r="AD11" s="36">
        <f>SUM(AD8:AD10)</f>
        <v>0</v>
      </c>
      <c r="AE11" s="37"/>
      <c r="AF11" s="36">
        <f>SUM(AF8:AF10)</f>
        <v>0</v>
      </c>
      <c r="AG11" s="36">
        <f>SUM(AG8:AG10)</f>
        <v>0</v>
      </c>
      <c r="AH11" s="38">
        <f>SUM(AH8:AH10)</f>
        <v>0</v>
      </c>
      <c r="AI11" s="37"/>
      <c r="AJ11" s="39">
        <f>SUM(AJ8:AJ10)</f>
        <v>0</v>
      </c>
      <c r="AK11" s="534"/>
      <c r="AL11" s="535"/>
      <c r="AM11" s="536"/>
      <c r="AN11" s="35">
        <f>SUM(AN8:AN10)</f>
        <v>67500000</v>
      </c>
      <c r="AO11" s="37"/>
      <c r="AP11" s="40">
        <f>SUM(AP8:AP10)</f>
        <v>50000000</v>
      </c>
      <c r="AQ11" s="37"/>
      <c r="AR11" s="36">
        <f>SUM(AR8:AR10)</f>
        <v>0</v>
      </c>
      <c r="AS11" s="37"/>
      <c r="AT11" s="41">
        <f>SUM(AT8:AT10)</f>
        <v>40326724</v>
      </c>
      <c r="AU11" s="42">
        <f>SUM(AU8:AU10)</f>
        <v>27173276</v>
      </c>
      <c r="AV11" s="534"/>
      <c r="AW11" s="535"/>
      <c r="AX11" s="535"/>
      <c r="AY11" s="535"/>
      <c r="AZ11" s="535"/>
      <c r="BA11" s="535"/>
    </row>
  </sheetData>
  <sheetProtection formatCells="0" formatColumns="0" formatRows="0" insertRows="0" deleteRows="0" autoFilter="0"/>
  <mergeCells count="22">
    <mergeCell ref="F5:G5"/>
    <mergeCell ref="AB5:AM5"/>
    <mergeCell ref="W6:AA6"/>
    <mergeCell ref="AB6:AF6"/>
    <mergeCell ref="AG6:AI6"/>
    <mergeCell ref="AJ6:AM6"/>
    <mergeCell ref="B3:C6"/>
    <mergeCell ref="D3:G4"/>
    <mergeCell ref="AV11:BA11"/>
    <mergeCell ref="AO6:AP6"/>
    <mergeCell ref="B11:D11"/>
    <mergeCell ref="L11:AA11"/>
    <mergeCell ref="AY6:BA6"/>
    <mergeCell ref="M6:N6"/>
    <mergeCell ref="O6:Q6"/>
    <mergeCell ref="R6:S6"/>
    <mergeCell ref="AK11:AM11"/>
    <mergeCell ref="T6:V6"/>
    <mergeCell ref="H3:I5"/>
    <mergeCell ref="E6:G6"/>
    <mergeCell ref="AV6:AX6"/>
    <mergeCell ref="AQ6:AU6"/>
  </mergeCells>
  <conditionalFormatting sqref="F5 E6">
    <cfRule type="containsText" dxfId="12" priority="3" operator="containsText" text="Seleccione Ordenador">
      <formula>NOT(ISERROR(SEARCH("Seleccione Ordenador",E5)))</formula>
    </cfRule>
  </conditionalFormatting>
  <conditionalFormatting sqref="F5:G5">
    <cfRule type="colorScale" priority="2">
      <colorScale>
        <cfvo type="min"/>
        <cfvo type="percentile" val="50"/>
        <cfvo type="max"/>
        <color rgb="FFF8696B"/>
        <color rgb="FFFFEB84"/>
        <color rgb="FF63BE7B"/>
      </colorScale>
    </cfRule>
  </conditionalFormatting>
  <conditionalFormatting sqref="AA8:AA10 AF8:AF10 AM8:AP10 AU8:AV10">
    <cfRule type="expression" dxfId="11" priority="1">
      <formula>+_xlfn.ISFORMULA(AA8)</formula>
    </cfRule>
  </conditionalFormatting>
  <dataValidations count="9">
    <dataValidation type="list" allowBlank="1" showInputMessage="1" showErrorMessage="1" sqref="AX8:AX10" xr:uid="{63DA7620-CE4C-4F8A-896E-61CFBC4FF58E}">
      <formula1>"Por iniciar,En ejecucion,Suspendido,Terminado,Liquidado"</formula1>
    </dataValidation>
    <dataValidation type="list" allowBlank="1" showInputMessage="1" showErrorMessage="1" sqref="H8" xr:uid="{0702C2A5-72D9-4820-8D3B-D816F8654FDD}">
      <formula1>"OTRO SECTOR"</formula1>
    </dataValidation>
    <dataValidation type="list" allowBlank="1" showInputMessage="1" showErrorMessage="1" sqref="L8" xr:uid="{EE8EE2F2-8BC1-46D7-B28C-9776309D777D}">
      <formula1>"DIRECTA"</formula1>
    </dataValidation>
    <dataValidation type="list" allowBlank="1" showInputMessage="1" showErrorMessage="1" sqref="I8" xr:uid="{824282D2-6949-47C9-9CE1-93CEB98509B5}">
      <formula1>"FUNCIONAMIENTO,INVERSION,OTROS"</formula1>
    </dataValidation>
    <dataValidation type="list" allowBlank="1" showInputMessage="1" showErrorMessage="1" sqref="BA8:BA10" xr:uid="{7299B4FF-1FDF-4CCF-8E6C-D62CC1F07AC6}">
      <formula1>"SI,NA por TIPO Contrato"</formula1>
    </dataValidation>
    <dataValidation type="list" allowBlank="1" showInputMessage="1" showErrorMessage="1" sqref="AZ8:AZ10" xr:uid="{C999323E-82E4-4B22-A9EA-DF4DDEFC5E8D}">
      <formula1>"SI,NO HA INICIADO"</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J4" xr:uid="{119A65B2-1C8E-4B58-BB14-57AEDBCBD383}">
      <formula1>"42,250,1000,3000"</formula1>
    </dataValidation>
    <dataValidation type="list" allowBlank="1" showInputMessage="1" showErrorMessage="1" sqref="AO8:AO10 AQ8:AQ10 T8:T10" xr:uid="{301B71B2-D3E4-4E77-88BC-DCB7485E0C66}">
      <formula1>"SI,NO"</formula1>
    </dataValidation>
  </dataValidations>
  <hyperlinks>
    <hyperlink ref="AY8" r:id="rId1" xr:uid="{73D5676B-4B1F-4DBD-B3C3-B89F87C8FDBD}"/>
    <hyperlink ref="AY9" r:id="rId2" xr:uid="{42430424-F2BE-4E4A-95CB-5665E2D85B58}"/>
    <hyperlink ref="AY10" r:id="rId3" xr:uid="{85D35E59-9734-4F5C-B16C-F765156CE2B0}"/>
  </hyperlinks>
  <pageMargins left="0.7" right="0.7" top="0.75" bottom="0.75" header="0.3" footer="0.3"/>
  <pageSetup orientation="portrait" horizontalDpi="300" verticalDpi="300" r:id="rId4"/>
  <drawing r:id="rId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ED859-4EBE-4C7D-B0CA-F3FACED67A76}">
  <dimension ref="A1:BT195"/>
  <sheetViews>
    <sheetView showGridLines="0" zoomScaleNormal="100" workbookViewId="0">
      <selection activeCell="L5" sqref="L5"/>
    </sheetView>
  </sheetViews>
  <sheetFormatPr baseColWidth="10" defaultColWidth="11.42578125" defaultRowHeight="15" x14ac:dyDescent="0.25"/>
  <cols>
    <col min="1" max="1" width="2.5703125" customWidth="1"/>
    <col min="2" max="2" width="9.28515625" customWidth="1"/>
    <col min="3" max="3" width="13.5703125" customWidth="1"/>
    <col min="4" max="4" width="26.140625" customWidth="1"/>
    <col min="5" max="5" width="22.140625" customWidth="1"/>
    <col min="6" max="6" width="16.85546875" customWidth="1"/>
    <col min="7" max="7" width="14.5703125" customWidth="1"/>
    <col min="8" max="8" width="16.5703125" customWidth="1"/>
    <col min="9" max="9" width="20.140625" customWidth="1"/>
    <col min="10" max="10" width="18.42578125" customWidth="1"/>
    <col min="11" max="11" width="14.7109375" customWidth="1"/>
    <col min="12" max="12" width="16.28515625" customWidth="1"/>
    <col min="13" max="13" width="19.140625" customWidth="1"/>
    <col min="14" max="14" width="16.42578125" customWidth="1"/>
    <col min="15" max="15" width="9.28515625" style="346" customWidth="1"/>
    <col min="16" max="16" width="12.42578125" customWidth="1"/>
    <col min="17" max="17" width="14.7109375" style="346" customWidth="1"/>
    <col min="18" max="18" width="13.85546875" customWidth="1"/>
    <col min="19" max="19" width="12.42578125" customWidth="1"/>
    <col min="20" max="20" width="14.140625" customWidth="1"/>
    <col min="21" max="21" width="14.42578125" customWidth="1"/>
    <col min="22" max="22" width="17.140625" customWidth="1"/>
    <col min="23" max="23" width="15.5703125" style="346" customWidth="1"/>
    <col min="24" max="24" width="14.42578125" style="346" customWidth="1"/>
    <col min="25" max="25" width="13.85546875" style="346" customWidth="1"/>
    <col min="26" max="26" width="13.5703125" style="346" customWidth="1"/>
    <col min="27" max="27" width="13.28515625" customWidth="1"/>
    <col min="28" max="28" width="10" customWidth="1"/>
    <col min="29" max="29" width="12.85546875" customWidth="1"/>
    <col min="30" max="30" width="11.5703125" customWidth="1"/>
    <col min="31" max="31" width="13.28515625" customWidth="1"/>
    <col min="32" max="32" width="13.5703125" customWidth="1"/>
    <col min="33" max="33" width="14.7109375" customWidth="1"/>
    <col min="34" max="34" width="12.7109375" customWidth="1"/>
    <col min="35" max="35" width="13.85546875" customWidth="1"/>
    <col min="36" max="36" width="12.7109375" customWidth="1"/>
    <col min="37" max="38" width="13.28515625" customWidth="1"/>
    <col min="39" max="39" width="14" customWidth="1"/>
    <col min="40" max="40" width="15.5703125" customWidth="1"/>
    <col min="41" max="42" width="14.85546875" customWidth="1"/>
    <col min="43" max="43" width="14.7109375" customWidth="1"/>
    <col min="44" max="44" width="16.140625" customWidth="1"/>
    <col min="45" max="45" width="17.42578125" customWidth="1"/>
    <col min="46" max="46" width="13.42578125" customWidth="1"/>
    <col min="47" max="47" width="17.85546875" customWidth="1"/>
    <col min="48" max="48" width="15.28515625" customWidth="1"/>
    <col min="49" max="49" width="16.140625" customWidth="1"/>
    <col min="50" max="50" width="12.42578125" customWidth="1"/>
    <col min="53" max="53" width="21.42578125" customWidth="1"/>
  </cols>
  <sheetData>
    <row r="1" spans="1:72" ht="7.5" customHeight="1" x14ac:dyDescent="0.25">
      <c r="V1" s="1"/>
    </row>
    <row r="2" spans="1:72" ht="11.25" customHeight="1" thickBot="1" x14ac:dyDescent="0.3">
      <c r="H2" s="2"/>
      <c r="V2" s="1"/>
    </row>
    <row r="3" spans="1:72" ht="21" customHeight="1" thickBot="1" x14ac:dyDescent="0.3">
      <c r="B3" s="540"/>
      <c r="C3" s="541"/>
      <c r="D3" s="546" t="s">
        <v>71</v>
      </c>
      <c r="E3" s="547"/>
      <c r="F3" s="547"/>
      <c r="G3" s="548"/>
      <c r="H3" s="552" t="s">
        <v>0</v>
      </c>
      <c r="I3" s="553"/>
      <c r="J3" s="4" t="s">
        <v>76</v>
      </c>
      <c r="K3" s="9"/>
      <c r="L3" s="5"/>
      <c r="M3" s="5"/>
      <c r="N3" s="5"/>
      <c r="O3" s="352"/>
      <c r="P3" s="5"/>
      <c r="Q3" s="352"/>
      <c r="R3" s="5"/>
      <c r="S3" s="5"/>
      <c r="T3" s="5"/>
      <c r="U3" s="5"/>
      <c r="V3" s="6"/>
      <c r="W3" s="351"/>
      <c r="X3" s="352"/>
      <c r="Y3" s="351"/>
      <c r="Z3" s="351"/>
      <c r="AA3" s="6"/>
      <c r="AB3" s="5"/>
      <c r="AC3" s="6"/>
      <c r="AD3" s="5"/>
      <c r="AE3" s="6"/>
      <c r="AF3" s="5"/>
      <c r="AG3" s="6"/>
      <c r="AH3" s="5"/>
      <c r="AI3" s="6"/>
      <c r="AJ3" s="5"/>
      <c r="AK3" s="6"/>
      <c r="AL3" s="5"/>
      <c r="AM3" s="6"/>
      <c r="AN3" s="5"/>
      <c r="AO3" s="5"/>
      <c r="AP3" s="5"/>
      <c r="AQ3" s="5"/>
      <c r="AR3" s="5"/>
      <c r="AS3" s="5"/>
      <c r="AT3" s="6"/>
      <c r="AU3" s="5"/>
      <c r="AV3" s="6"/>
      <c r="AW3" s="5"/>
      <c r="AX3" s="6"/>
      <c r="AY3" s="5"/>
      <c r="AZ3" s="6"/>
      <c r="BA3" s="5"/>
    </row>
    <row r="4" spans="1:72" ht="28.5" customHeight="1" thickBot="1" x14ac:dyDescent="0.3">
      <c r="B4" s="542"/>
      <c r="C4" s="543"/>
      <c r="D4" s="549"/>
      <c r="E4" s="550"/>
      <c r="F4" s="550"/>
      <c r="G4" s="551"/>
      <c r="H4" s="554"/>
      <c r="I4" s="555"/>
      <c r="J4" s="3">
        <v>3000</v>
      </c>
      <c r="K4" s="4" t="s">
        <v>1</v>
      </c>
      <c r="L4" s="5"/>
      <c r="M4" s="5"/>
      <c r="N4" s="5"/>
      <c r="O4" s="352"/>
      <c r="P4" s="5"/>
      <c r="Q4" s="352"/>
      <c r="R4" s="5"/>
      <c r="S4" s="5"/>
      <c r="T4" s="5"/>
      <c r="U4" s="5"/>
      <c r="V4" s="6"/>
      <c r="W4" s="351"/>
      <c r="X4" s="352"/>
      <c r="Y4" s="351"/>
      <c r="Z4" s="351"/>
      <c r="AA4" s="6"/>
      <c r="AB4" s="5"/>
      <c r="AC4" s="6"/>
      <c r="AD4" s="5"/>
      <c r="AE4" s="6"/>
      <c r="AF4" s="5"/>
      <c r="AG4" s="6"/>
      <c r="AH4" s="5"/>
      <c r="AI4" s="6"/>
      <c r="AJ4" s="5"/>
      <c r="AK4" s="6"/>
      <c r="AL4" s="5"/>
      <c r="AM4" s="6"/>
      <c r="AN4" s="5"/>
      <c r="AO4" s="5"/>
      <c r="AP4" s="5"/>
      <c r="AQ4" s="5"/>
      <c r="AR4" s="5"/>
      <c r="AS4" s="5"/>
      <c r="AT4" s="6"/>
      <c r="AU4" s="5"/>
      <c r="AV4" s="6"/>
      <c r="AW4" s="5"/>
      <c r="AX4" s="6"/>
      <c r="AY4" s="5"/>
      <c r="AZ4" s="6"/>
      <c r="BA4" s="5"/>
    </row>
    <row r="5" spans="1:72" ht="23.25" customHeight="1" thickBot="1" x14ac:dyDescent="0.3">
      <c r="B5" s="542"/>
      <c r="C5" s="543"/>
      <c r="D5" s="7" t="s">
        <v>2</v>
      </c>
      <c r="E5" s="8"/>
      <c r="F5" s="558" t="s">
        <v>106</v>
      </c>
      <c r="G5" s="558"/>
      <c r="H5" s="556"/>
      <c r="I5" s="557"/>
      <c r="J5" s="10">
        <f>+K6*J4</f>
        <v>3900000000</v>
      </c>
      <c r="K5" s="11" t="s">
        <v>3</v>
      </c>
      <c r="L5" s="5"/>
      <c r="M5" s="5"/>
      <c r="N5" s="5"/>
      <c r="O5" s="352"/>
      <c r="P5" s="5"/>
      <c r="Q5" s="352"/>
      <c r="R5" s="5"/>
      <c r="S5" s="5"/>
      <c r="T5" s="5"/>
      <c r="U5" s="5"/>
      <c r="V5" s="6"/>
      <c r="W5" s="351"/>
      <c r="X5" s="351"/>
      <c r="Y5" s="351"/>
      <c r="Z5" s="351"/>
      <c r="AA5" s="6"/>
      <c r="AB5" s="537" t="s">
        <v>4</v>
      </c>
      <c r="AC5" s="538"/>
      <c r="AD5" s="538"/>
      <c r="AE5" s="538"/>
      <c r="AF5" s="538"/>
      <c r="AG5" s="538"/>
      <c r="AH5" s="538"/>
      <c r="AI5" s="538"/>
      <c r="AJ5" s="538"/>
      <c r="AK5" s="538"/>
      <c r="AL5" s="538"/>
      <c r="AM5" s="539"/>
      <c r="AN5" s="5"/>
      <c r="AO5" s="5"/>
      <c r="AP5" s="5"/>
      <c r="AQ5" s="5"/>
      <c r="AR5" s="5"/>
      <c r="AS5" s="5"/>
      <c r="AT5" s="5"/>
      <c r="AU5" s="5"/>
      <c r="AV5" s="5"/>
      <c r="AW5" s="5"/>
      <c r="AX5" s="5"/>
      <c r="AY5" s="5"/>
      <c r="AZ5" s="5"/>
      <c r="BA5" s="5"/>
    </row>
    <row r="6" spans="1:72" s="12" customFormat="1" ht="33" customHeight="1" thickBot="1" x14ac:dyDescent="0.3">
      <c r="B6" s="544"/>
      <c r="C6" s="545"/>
      <c r="D6" s="13" t="s">
        <v>5</v>
      </c>
      <c r="E6" s="582" t="s">
        <v>13669</v>
      </c>
      <c r="F6" s="559"/>
      <c r="G6" s="560"/>
      <c r="H6" s="25" t="s">
        <v>77</v>
      </c>
      <c r="I6" s="26"/>
      <c r="J6" s="27"/>
      <c r="K6" s="24">
        <v>1300000</v>
      </c>
      <c r="L6" s="5"/>
      <c r="M6" s="528" t="s">
        <v>6</v>
      </c>
      <c r="N6" s="529"/>
      <c r="O6" s="528" t="s">
        <v>7</v>
      </c>
      <c r="P6" s="529"/>
      <c r="Q6" s="530"/>
      <c r="R6" s="561" t="s">
        <v>8</v>
      </c>
      <c r="S6" s="562"/>
      <c r="T6" s="528" t="s">
        <v>9</v>
      </c>
      <c r="U6" s="529"/>
      <c r="V6" s="529"/>
      <c r="W6" s="537" t="s">
        <v>10</v>
      </c>
      <c r="X6" s="538"/>
      <c r="Y6" s="538"/>
      <c r="Z6" s="538"/>
      <c r="AA6" s="539"/>
      <c r="AB6" s="537" t="s">
        <v>11</v>
      </c>
      <c r="AC6" s="538"/>
      <c r="AD6" s="538"/>
      <c r="AE6" s="538"/>
      <c r="AF6" s="539"/>
      <c r="AG6" s="528" t="s">
        <v>13668</v>
      </c>
      <c r="AH6" s="529"/>
      <c r="AI6" s="530"/>
      <c r="AJ6" s="528" t="s">
        <v>13</v>
      </c>
      <c r="AK6" s="529"/>
      <c r="AL6" s="529"/>
      <c r="AM6" s="530"/>
      <c r="AN6" s="5"/>
      <c r="AO6" s="528" t="s">
        <v>78</v>
      </c>
      <c r="AP6" s="530"/>
      <c r="AQ6" s="528" t="s">
        <v>14</v>
      </c>
      <c r="AR6" s="529"/>
      <c r="AS6" s="529"/>
      <c r="AT6" s="529"/>
      <c r="AU6" s="530"/>
      <c r="AV6" s="528" t="s">
        <v>74</v>
      </c>
      <c r="AW6" s="529"/>
      <c r="AX6" s="530"/>
      <c r="AY6" s="528" t="s">
        <v>15</v>
      </c>
      <c r="AZ6" s="529"/>
      <c r="BA6" s="530"/>
    </row>
    <row r="7" spans="1:72" s="22" customFormat="1" ht="72" customHeight="1" thickBot="1" x14ac:dyDescent="0.3">
      <c r="A7" s="14"/>
      <c r="B7" s="132" t="s">
        <v>16</v>
      </c>
      <c r="C7" s="133" t="s">
        <v>17</v>
      </c>
      <c r="D7" s="350" t="s">
        <v>18</v>
      </c>
      <c r="E7" s="396" t="s">
        <v>19</v>
      </c>
      <c r="F7" s="349" t="s">
        <v>20</v>
      </c>
      <c r="G7" s="134" t="s">
        <v>21</v>
      </c>
      <c r="H7" s="132" t="s">
        <v>22</v>
      </c>
      <c r="I7" s="132" t="s">
        <v>72</v>
      </c>
      <c r="J7" s="132" t="s">
        <v>23</v>
      </c>
      <c r="K7" s="132" t="s">
        <v>24</v>
      </c>
      <c r="L7" s="132" t="s">
        <v>25</v>
      </c>
      <c r="M7" s="132" t="s">
        <v>26</v>
      </c>
      <c r="N7" s="133" t="s">
        <v>27</v>
      </c>
      <c r="O7" s="133" t="s">
        <v>28</v>
      </c>
      <c r="P7" s="132" t="s">
        <v>29</v>
      </c>
      <c r="Q7" s="132" t="s">
        <v>30</v>
      </c>
      <c r="R7" s="132" t="s">
        <v>31</v>
      </c>
      <c r="S7" s="132" t="s">
        <v>32</v>
      </c>
      <c r="T7" s="132" t="s">
        <v>33</v>
      </c>
      <c r="U7" s="133" t="s">
        <v>34</v>
      </c>
      <c r="V7" s="132" t="s">
        <v>35</v>
      </c>
      <c r="W7" s="132" t="s">
        <v>70</v>
      </c>
      <c r="X7" s="132" t="s">
        <v>36</v>
      </c>
      <c r="Y7" s="132" t="s">
        <v>37</v>
      </c>
      <c r="Z7" s="132" t="s">
        <v>38</v>
      </c>
      <c r="AA7" s="138" t="s">
        <v>39</v>
      </c>
      <c r="AB7" s="132" t="s">
        <v>40</v>
      </c>
      <c r="AC7" s="132" t="s">
        <v>41</v>
      </c>
      <c r="AD7" s="132" t="s">
        <v>42</v>
      </c>
      <c r="AE7" s="132" t="s">
        <v>13667</v>
      </c>
      <c r="AF7" s="138" t="s">
        <v>44</v>
      </c>
      <c r="AG7" s="132" t="s">
        <v>13666</v>
      </c>
      <c r="AH7" s="132" t="s">
        <v>46</v>
      </c>
      <c r="AI7" s="137" t="s">
        <v>47</v>
      </c>
      <c r="AJ7" s="132" t="s">
        <v>48</v>
      </c>
      <c r="AK7" s="137" t="s">
        <v>49</v>
      </c>
      <c r="AL7" s="137" t="s">
        <v>50</v>
      </c>
      <c r="AM7" s="138" t="s">
        <v>51</v>
      </c>
      <c r="AN7" s="138" t="s">
        <v>52</v>
      </c>
      <c r="AO7" s="132" t="s">
        <v>79</v>
      </c>
      <c r="AP7" s="132" t="s">
        <v>80</v>
      </c>
      <c r="AQ7" s="132" t="s">
        <v>53</v>
      </c>
      <c r="AR7" s="132" t="s">
        <v>54</v>
      </c>
      <c r="AS7" s="132" t="s">
        <v>55</v>
      </c>
      <c r="AT7" s="140" t="s">
        <v>56</v>
      </c>
      <c r="AU7" s="139" t="s">
        <v>57</v>
      </c>
      <c r="AV7" s="141" t="s">
        <v>58</v>
      </c>
      <c r="AW7" s="132" t="s">
        <v>59</v>
      </c>
      <c r="AX7" s="132" t="s">
        <v>60</v>
      </c>
      <c r="AY7" s="133" t="s">
        <v>61</v>
      </c>
      <c r="AZ7" s="133" t="s">
        <v>62</v>
      </c>
      <c r="BA7" s="133" t="s">
        <v>63</v>
      </c>
      <c r="BB7" s="21"/>
      <c r="BC7" s="21"/>
      <c r="BD7" s="21"/>
      <c r="BE7" s="21"/>
      <c r="BF7" s="21"/>
      <c r="BG7" s="21"/>
      <c r="BH7" s="21"/>
      <c r="BI7" s="21"/>
      <c r="BJ7" s="21"/>
      <c r="BK7" s="21"/>
      <c r="BL7" s="21"/>
      <c r="BM7" s="21"/>
      <c r="BN7" s="21"/>
      <c r="BO7" s="21"/>
      <c r="BP7" s="21"/>
      <c r="BQ7" s="21"/>
      <c r="BR7" s="21"/>
      <c r="BS7" s="21"/>
      <c r="BT7" s="21"/>
    </row>
    <row r="8" spans="1:72" s="12" customFormat="1" ht="12.75" x14ac:dyDescent="0.2">
      <c r="B8" s="408">
        <v>2024</v>
      </c>
      <c r="C8" s="408">
        <v>891780111</v>
      </c>
      <c r="D8" s="409" t="s">
        <v>64</v>
      </c>
      <c r="E8" s="410" t="s">
        <v>13665</v>
      </c>
      <c r="F8" s="411" t="s">
        <v>13664</v>
      </c>
      <c r="G8" s="412">
        <v>0</v>
      </c>
      <c r="H8" s="412" t="s">
        <v>73</v>
      </c>
      <c r="I8" s="409" t="s">
        <v>65</v>
      </c>
      <c r="J8" s="410" t="s">
        <v>13663</v>
      </c>
      <c r="K8" s="413">
        <v>51241392</v>
      </c>
      <c r="L8" s="408" t="s">
        <v>68</v>
      </c>
      <c r="M8" s="410" t="s">
        <v>13662</v>
      </c>
      <c r="N8" s="414">
        <v>57461792</v>
      </c>
      <c r="O8" s="416">
        <v>65</v>
      </c>
      <c r="P8" s="417">
        <v>45307</v>
      </c>
      <c r="Q8" s="411">
        <v>51241392</v>
      </c>
      <c r="R8" s="417">
        <v>45313</v>
      </c>
      <c r="S8" s="411">
        <v>51241392</v>
      </c>
      <c r="T8" s="412" t="s">
        <v>67</v>
      </c>
      <c r="U8" s="410">
        <v>72175282</v>
      </c>
      <c r="V8" s="415" t="s">
        <v>13622</v>
      </c>
      <c r="W8" s="418">
        <v>45313</v>
      </c>
      <c r="X8" s="418">
        <v>45313</v>
      </c>
      <c r="Y8" s="419" t="s">
        <v>75</v>
      </c>
      <c r="Z8" s="417">
        <v>45657</v>
      </c>
      <c r="AA8" s="410">
        <f t="shared" ref="AA8:AA39" si="0">+IF(Y8="1800-01-01",Z8-X8,Z8-Y8)</f>
        <v>344</v>
      </c>
      <c r="AB8" s="411">
        <v>0</v>
      </c>
      <c r="AC8" s="411">
        <v>0</v>
      </c>
      <c r="AD8" s="411">
        <v>0</v>
      </c>
      <c r="AE8" s="420" t="s">
        <v>75</v>
      </c>
      <c r="AF8" s="410">
        <f t="shared" ref="AF8:AF39" si="1">+IF(AE8="1800-01-01",0,AE8-Z8)</f>
        <v>0</v>
      </c>
      <c r="AG8" s="411">
        <v>0</v>
      </c>
      <c r="AH8" s="411">
        <v>0</v>
      </c>
      <c r="AI8" s="421" t="s">
        <v>75</v>
      </c>
      <c r="AJ8" s="416">
        <v>0</v>
      </c>
      <c r="AK8" s="421" t="s">
        <v>75</v>
      </c>
      <c r="AL8" s="421" t="s">
        <v>75</v>
      </c>
      <c r="AM8" s="410">
        <f t="shared" ref="AM8:AM39" si="2">+IF(AK8="1800-01-01",0,AL8-AK8)</f>
        <v>0</v>
      </c>
      <c r="AN8" s="410">
        <f>+K8+AC8-AH8</f>
        <v>51241392</v>
      </c>
      <c r="AO8" s="412" t="s">
        <v>67</v>
      </c>
      <c r="AP8" s="411">
        <v>51241382</v>
      </c>
      <c r="AQ8" s="412" t="s">
        <v>86</v>
      </c>
      <c r="AR8" s="411">
        <v>0</v>
      </c>
      <c r="AS8" s="422" t="s">
        <v>75</v>
      </c>
      <c r="AT8" s="398">
        <v>51241392</v>
      </c>
      <c r="AU8" s="399">
        <f t="shared" ref="AU8:AU39" si="3">AN8-AT8</f>
        <v>0</v>
      </c>
      <c r="AV8" s="400">
        <f t="shared" ref="AV8:AV39" si="4">+IFERROR(AT8/AN8,"_")</f>
        <v>1</v>
      </c>
      <c r="AW8" s="422" t="s">
        <v>75</v>
      </c>
      <c r="AX8" s="412" t="s">
        <v>101</v>
      </c>
      <c r="AY8" s="410" t="s">
        <v>13661</v>
      </c>
      <c r="AZ8" s="408" t="s">
        <v>67</v>
      </c>
      <c r="BA8" s="408" t="s">
        <v>119</v>
      </c>
    </row>
    <row r="9" spans="1:72" x14ac:dyDescent="0.25">
      <c r="B9" s="423">
        <v>2024</v>
      </c>
      <c r="C9" s="423">
        <v>891780111</v>
      </c>
      <c r="D9" s="424" t="s">
        <v>64</v>
      </c>
      <c r="E9" s="425" t="s">
        <v>13660</v>
      </c>
      <c r="F9" s="426" t="s">
        <v>13659</v>
      </c>
      <c r="G9" s="427">
        <v>0</v>
      </c>
      <c r="H9" s="427" t="s">
        <v>73</v>
      </c>
      <c r="I9" s="426" t="s">
        <v>65</v>
      </c>
      <c r="J9" s="425" t="s">
        <v>13658</v>
      </c>
      <c r="K9" s="428">
        <v>565989240</v>
      </c>
      <c r="L9" s="423" t="s">
        <v>68</v>
      </c>
      <c r="M9" s="425" t="s">
        <v>13657</v>
      </c>
      <c r="N9" s="429">
        <v>900864404</v>
      </c>
      <c r="O9" s="431">
        <v>55</v>
      </c>
      <c r="P9" s="432">
        <v>45306</v>
      </c>
      <c r="Q9" s="426">
        <v>569718300</v>
      </c>
      <c r="R9" s="432">
        <v>45314</v>
      </c>
      <c r="S9" s="426">
        <v>565989240</v>
      </c>
      <c r="T9" s="427" t="s">
        <v>67</v>
      </c>
      <c r="U9" s="429">
        <v>85459497</v>
      </c>
      <c r="V9" s="425" t="s">
        <v>3402</v>
      </c>
      <c r="W9" s="433">
        <v>45314</v>
      </c>
      <c r="X9" s="434">
        <v>45314</v>
      </c>
      <c r="Y9" s="435" t="s">
        <v>75</v>
      </c>
      <c r="Z9" s="436">
        <v>45657</v>
      </c>
      <c r="AA9" s="425">
        <f t="shared" si="0"/>
        <v>343</v>
      </c>
      <c r="AB9" s="426">
        <v>0</v>
      </c>
      <c r="AC9" s="426">
        <v>0</v>
      </c>
      <c r="AD9" s="426">
        <v>0</v>
      </c>
      <c r="AE9" s="437" t="s">
        <v>75</v>
      </c>
      <c r="AF9" s="425">
        <f t="shared" si="1"/>
        <v>0</v>
      </c>
      <c r="AG9" s="426">
        <v>0</v>
      </c>
      <c r="AH9" s="426">
        <v>0</v>
      </c>
      <c r="AI9" s="438" t="s">
        <v>75</v>
      </c>
      <c r="AJ9" s="426">
        <v>0</v>
      </c>
      <c r="AK9" s="427" t="s">
        <v>75</v>
      </c>
      <c r="AL9" s="427" t="s">
        <v>75</v>
      </c>
      <c r="AM9" s="425">
        <f t="shared" si="2"/>
        <v>0</v>
      </c>
      <c r="AN9" s="425">
        <f>+K9+AC9-AH9</f>
        <v>565989240</v>
      </c>
      <c r="AO9" s="427" t="s">
        <v>67</v>
      </c>
      <c r="AP9" s="426">
        <v>565989240</v>
      </c>
      <c r="AQ9" s="427" t="s">
        <v>86</v>
      </c>
      <c r="AR9" s="426">
        <v>0</v>
      </c>
      <c r="AS9" s="439" t="s">
        <v>75</v>
      </c>
      <c r="AT9" s="401">
        <v>424491930</v>
      </c>
      <c r="AU9" s="402">
        <f t="shared" si="3"/>
        <v>141497310</v>
      </c>
      <c r="AV9" s="403">
        <f t="shared" si="4"/>
        <v>0.75</v>
      </c>
      <c r="AW9" s="439" t="s">
        <v>75</v>
      </c>
      <c r="AX9" s="427" t="s">
        <v>101</v>
      </c>
      <c r="AY9" s="425" t="s">
        <v>13656</v>
      </c>
      <c r="AZ9" s="423" t="s">
        <v>67</v>
      </c>
      <c r="BA9" s="423" t="s">
        <v>119</v>
      </c>
      <c r="BB9" s="12"/>
    </row>
    <row r="10" spans="1:72" x14ac:dyDescent="0.25">
      <c r="B10" s="423">
        <v>2024</v>
      </c>
      <c r="C10" s="423">
        <v>891780111</v>
      </c>
      <c r="D10" s="424" t="s">
        <v>64</v>
      </c>
      <c r="E10" s="426" t="s">
        <v>13655</v>
      </c>
      <c r="F10" s="426" t="s">
        <v>13654</v>
      </c>
      <c r="G10" s="427">
        <v>0</v>
      </c>
      <c r="H10" s="427" t="s">
        <v>73</v>
      </c>
      <c r="I10" s="426" t="s">
        <v>125</v>
      </c>
      <c r="J10" s="426" t="s">
        <v>13653</v>
      </c>
      <c r="K10" s="428">
        <v>328731312</v>
      </c>
      <c r="L10" s="423" t="s">
        <v>68</v>
      </c>
      <c r="M10" s="426" t="s">
        <v>13652</v>
      </c>
      <c r="N10" s="426">
        <v>890406136</v>
      </c>
      <c r="O10" s="431">
        <v>109</v>
      </c>
      <c r="P10" s="432">
        <v>45310</v>
      </c>
      <c r="Q10" s="426">
        <v>328771963</v>
      </c>
      <c r="R10" s="432">
        <v>45320</v>
      </c>
      <c r="S10" s="426">
        <v>328731312</v>
      </c>
      <c r="T10" s="427" t="s">
        <v>67</v>
      </c>
      <c r="U10" s="440">
        <v>85151631</v>
      </c>
      <c r="V10" s="426" t="s">
        <v>13651</v>
      </c>
      <c r="W10" s="433">
        <v>45320</v>
      </c>
      <c r="X10" s="433">
        <v>45328</v>
      </c>
      <c r="Y10" s="433">
        <v>45328</v>
      </c>
      <c r="Z10" s="436">
        <v>45347</v>
      </c>
      <c r="AA10" s="425">
        <f t="shared" si="0"/>
        <v>19</v>
      </c>
      <c r="AB10" s="426">
        <v>0</v>
      </c>
      <c r="AC10" s="426">
        <v>0</v>
      </c>
      <c r="AD10" s="426">
        <v>0</v>
      </c>
      <c r="AE10" s="437" t="s">
        <v>75</v>
      </c>
      <c r="AF10" s="425">
        <f t="shared" si="1"/>
        <v>0</v>
      </c>
      <c r="AG10" s="426">
        <v>0</v>
      </c>
      <c r="AH10" s="426">
        <v>0</v>
      </c>
      <c r="AI10" s="438" t="s">
        <v>75</v>
      </c>
      <c r="AJ10" s="426">
        <v>0</v>
      </c>
      <c r="AK10" s="427" t="s">
        <v>75</v>
      </c>
      <c r="AL10" s="427" t="s">
        <v>75</v>
      </c>
      <c r="AM10" s="425">
        <f t="shared" si="2"/>
        <v>0</v>
      </c>
      <c r="AN10" s="425">
        <f>+K10+AC10-AH10</f>
        <v>328731312</v>
      </c>
      <c r="AO10" s="427" t="s">
        <v>67</v>
      </c>
      <c r="AP10" s="426">
        <v>328731312</v>
      </c>
      <c r="AQ10" s="427" t="s">
        <v>67</v>
      </c>
      <c r="AR10" s="426">
        <v>162838452.84</v>
      </c>
      <c r="AS10" s="436">
        <v>45335</v>
      </c>
      <c r="AT10" s="401">
        <v>328175662.92000002</v>
      </c>
      <c r="AU10" s="402">
        <f t="shared" si="3"/>
        <v>555649.07999998331</v>
      </c>
      <c r="AV10" s="403">
        <f t="shared" si="4"/>
        <v>0.99830971659919032</v>
      </c>
      <c r="AW10" s="439" t="s">
        <v>75</v>
      </c>
      <c r="AX10" s="427" t="s">
        <v>98</v>
      </c>
      <c r="AY10" s="425" t="s">
        <v>13650</v>
      </c>
      <c r="AZ10" s="423" t="s">
        <v>67</v>
      </c>
      <c r="BA10" s="423" t="s">
        <v>119</v>
      </c>
      <c r="BB10" s="12"/>
    </row>
    <row r="11" spans="1:72" s="170" customFormat="1" x14ac:dyDescent="0.2">
      <c r="B11" s="423">
        <v>2024</v>
      </c>
      <c r="C11" s="423">
        <v>891780111</v>
      </c>
      <c r="D11" s="424" t="s">
        <v>64</v>
      </c>
      <c r="E11" s="424" t="s">
        <v>13649</v>
      </c>
      <c r="F11" s="441" t="s">
        <v>13648</v>
      </c>
      <c r="G11" s="423">
        <v>0</v>
      </c>
      <c r="H11" s="423" t="s">
        <v>73</v>
      </c>
      <c r="I11" s="424" t="s">
        <v>125</v>
      </c>
      <c r="J11" s="424" t="s">
        <v>13647</v>
      </c>
      <c r="K11" s="428">
        <v>2687930000</v>
      </c>
      <c r="L11" s="423" t="s">
        <v>68</v>
      </c>
      <c r="M11" s="424" t="s">
        <v>3599</v>
      </c>
      <c r="N11" s="424">
        <v>900173983</v>
      </c>
      <c r="O11" s="443">
        <v>146</v>
      </c>
      <c r="P11" s="436">
        <v>45315</v>
      </c>
      <c r="Q11" s="424">
        <v>2687930000</v>
      </c>
      <c r="R11" s="436">
        <v>45321</v>
      </c>
      <c r="S11" s="424">
        <v>2687930000</v>
      </c>
      <c r="T11" s="423" t="s">
        <v>67</v>
      </c>
      <c r="U11" s="428">
        <v>85152695</v>
      </c>
      <c r="V11" s="442" t="s">
        <v>13493</v>
      </c>
      <c r="W11" s="435">
        <v>45321</v>
      </c>
      <c r="X11" s="435">
        <v>45331</v>
      </c>
      <c r="Y11" s="435">
        <v>45328</v>
      </c>
      <c r="Z11" s="436">
        <v>45450</v>
      </c>
      <c r="AA11" s="425">
        <f t="shared" si="0"/>
        <v>122</v>
      </c>
      <c r="AB11" s="424">
        <v>1</v>
      </c>
      <c r="AC11" s="424">
        <v>316791200</v>
      </c>
      <c r="AD11" s="424">
        <v>0</v>
      </c>
      <c r="AE11" s="437" t="s">
        <v>75</v>
      </c>
      <c r="AF11" s="428">
        <f t="shared" si="1"/>
        <v>0</v>
      </c>
      <c r="AG11" s="424">
        <v>0</v>
      </c>
      <c r="AH11" s="424">
        <v>95259600</v>
      </c>
      <c r="AI11" s="438" t="s">
        <v>75</v>
      </c>
      <c r="AJ11" s="424">
        <v>0</v>
      </c>
      <c r="AK11" s="423" t="s">
        <v>75</v>
      </c>
      <c r="AL11" s="423" t="s">
        <v>75</v>
      </c>
      <c r="AM11" s="428">
        <f t="shared" si="2"/>
        <v>0</v>
      </c>
      <c r="AN11" s="428">
        <f>+K11+AC11-AH11</f>
        <v>2909461600</v>
      </c>
      <c r="AO11" s="423" t="s">
        <v>67</v>
      </c>
      <c r="AP11" s="424">
        <v>134049271</v>
      </c>
      <c r="AQ11" s="423" t="s">
        <v>86</v>
      </c>
      <c r="AR11" s="424">
        <v>0</v>
      </c>
      <c r="AS11" s="439" t="s">
        <v>75</v>
      </c>
      <c r="AT11" s="404">
        <v>2909461600</v>
      </c>
      <c r="AU11" s="402">
        <f t="shared" si="3"/>
        <v>0</v>
      </c>
      <c r="AV11" s="403">
        <f t="shared" si="4"/>
        <v>1</v>
      </c>
      <c r="AW11" s="436">
        <v>45457</v>
      </c>
      <c r="AX11" s="423" t="s">
        <v>1864</v>
      </c>
      <c r="AY11" s="428" t="s">
        <v>13646</v>
      </c>
      <c r="AZ11" s="423" t="s">
        <v>67</v>
      </c>
      <c r="BA11" s="423" t="s">
        <v>119</v>
      </c>
    </row>
    <row r="12" spans="1:72" x14ac:dyDescent="0.25">
      <c r="B12" s="423">
        <v>2024</v>
      </c>
      <c r="C12" s="423">
        <v>891780111</v>
      </c>
      <c r="D12" s="424" t="s">
        <v>64</v>
      </c>
      <c r="E12" s="426" t="s">
        <v>13645</v>
      </c>
      <c r="F12" s="425" t="s">
        <v>13644</v>
      </c>
      <c r="G12" s="427">
        <v>0</v>
      </c>
      <c r="H12" s="427" t="s">
        <v>73</v>
      </c>
      <c r="I12" s="426" t="s">
        <v>65</v>
      </c>
      <c r="J12" s="426" t="s">
        <v>13643</v>
      </c>
      <c r="K12" s="428">
        <v>1070022214</v>
      </c>
      <c r="L12" s="423" t="s">
        <v>68</v>
      </c>
      <c r="M12" s="426" t="s">
        <v>3832</v>
      </c>
      <c r="N12" s="426">
        <v>901572832</v>
      </c>
      <c r="O12" s="431">
        <v>453</v>
      </c>
      <c r="P12" s="432">
        <v>45345</v>
      </c>
      <c r="Q12" s="426">
        <v>1070022214</v>
      </c>
      <c r="R12" s="432">
        <v>45351</v>
      </c>
      <c r="S12" s="426">
        <v>1070022214</v>
      </c>
      <c r="T12" s="427" t="s">
        <v>67</v>
      </c>
      <c r="U12" s="429">
        <v>85465146</v>
      </c>
      <c r="V12" s="430" t="s">
        <v>13514</v>
      </c>
      <c r="W12" s="433">
        <v>45351</v>
      </c>
      <c r="X12" s="433">
        <v>45352</v>
      </c>
      <c r="Y12" s="433">
        <v>45352</v>
      </c>
      <c r="Z12" s="436">
        <v>45357</v>
      </c>
      <c r="AA12" s="425">
        <f t="shared" si="0"/>
        <v>5</v>
      </c>
      <c r="AB12" s="426">
        <v>0</v>
      </c>
      <c r="AC12" s="426">
        <v>0</v>
      </c>
      <c r="AD12" s="426">
        <v>0</v>
      </c>
      <c r="AE12" s="444" t="s">
        <v>75</v>
      </c>
      <c r="AF12" s="425">
        <f t="shared" si="1"/>
        <v>0</v>
      </c>
      <c r="AG12" s="426">
        <v>0</v>
      </c>
      <c r="AH12" s="426">
        <v>0</v>
      </c>
      <c r="AI12" s="438" t="s">
        <v>75</v>
      </c>
      <c r="AJ12" s="426">
        <v>0</v>
      </c>
      <c r="AK12" s="427" t="s">
        <v>75</v>
      </c>
      <c r="AL12" s="427" t="s">
        <v>75</v>
      </c>
      <c r="AM12" s="425">
        <f t="shared" si="2"/>
        <v>0</v>
      </c>
      <c r="AN12" s="425">
        <f>+K12+AC12-AH12</f>
        <v>1070022214</v>
      </c>
      <c r="AO12" s="427" t="s">
        <v>67</v>
      </c>
      <c r="AP12" s="425">
        <v>1070022214</v>
      </c>
      <c r="AQ12" s="427" t="s">
        <v>86</v>
      </c>
      <c r="AR12" s="426">
        <v>0</v>
      </c>
      <c r="AS12" s="439" t="s">
        <v>75</v>
      </c>
      <c r="AT12" s="426">
        <v>1070022214</v>
      </c>
      <c r="AU12" s="402">
        <f t="shared" si="3"/>
        <v>0</v>
      </c>
      <c r="AV12" s="403">
        <f t="shared" si="4"/>
        <v>1</v>
      </c>
      <c r="AW12" s="439" t="s">
        <v>75</v>
      </c>
      <c r="AX12" s="427" t="s">
        <v>98</v>
      </c>
      <c r="AY12" s="425" t="s">
        <v>13642</v>
      </c>
      <c r="AZ12" s="423" t="s">
        <v>67</v>
      </c>
      <c r="BA12" s="423" t="s">
        <v>119</v>
      </c>
    </row>
    <row r="13" spans="1:72" s="170" customFormat="1" ht="25.5" x14ac:dyDescent="0.25">
      <c r="B13" s="423">
        <v>2024</v>
      </c>
      <c r="C13" s="423">
        <v>891780111</v>
      </c>
      <c r="D13" s="424" t="s">
        <v>64</v>
      </c>
      <c r="E13" s="424" t="s">
        <v>13641</v>
      </c>
      <c r="F13" s="428" t="s">
        <v>13640</v>
      </c>
      <c r="G13" s="423">
        <v>0</v>
      </c>
      <c r="H13" s="423" t="s">
        <v>73</v>
      </c>
      <c r="I13" s="424" t="s">
        <v>125</v>
      </c>
      <c r="J13" s="424" t="s">
        <v>13639</v>
      </c>
      <c r="K13" s="428">
        <v>1204111600</v>
      </c>
      <c r="L13" s="423" t="s">
        <v>68</v>
      </c>
      <c r="M13" s="424" t="s">
        <v>2450</v>
      </c>
      <c r="N13" s="424">
        <v>900845290</v>
      </c>
      <c r="O13" s="443" t="s">
        <v>13638</v>
      </c>
      <c r="P13" s="435" t="s">
        <v>13637</v>
      </c>
      <c r="Q13" s="445" t="s">
        <v>13636</v>
      </c>
      <c r="R13" s="436">
        <v>45363</v>
      </c>
      <c r="S13" s="424">
        <v>1204111600</v>
      </c>
      <c r="T13" s="423" t="s">
        <v>67</v>
      </c>
      <c r="U13" s="446">
        <v>85450705</v>
      </c>
      <c r="V13" s="442" t="s">
        <v>3395</v>
      </c>
      <c r="W13" s="435">
        <v>45362</v>
      </c>
      <c r="X13" s="435">
        <v>45363</v>
      </c>
      <c r="Y13" s="435">
        <v>45363</v>
      </c>
      <c r="Z13" s="436">
        <v>45382</v>
      </c>
      <c r="AA13" s="428">
        <f t="shared" si="0"/>
        <v>19</v>
      </c>
      <c r="AB13" s="424">
        <v>1</v>
      </c>
      <c r="AC13" s="424">
        <v>570000000</v>
      </c>
      <c r="AD13" s="424">
        <v>1</v>
      </c>
      <c r="AE13" s="444">
        <v>45443</v>
      </c>
      <c r="AF13" s="428">
        <f t="shared" si="1"/>
        <v>61</v>
      </c>
      <c r="AG13" s="424">
        <v>0</v>
      </c>
      <c r="AH13" s="424">
        <v>0</v>
      </c>
      <c r="AI13" s="438" t="s">
        <v>75</v>
      </c>
      <c r="AJ13" s="424">
        <v>0</v>
      </c>
      <c r="AK13" s="423" t="s">
        <v>75</v>
      </c>
      <c r="AL13" s="423" t="s">
        <v>75</v>
      </c>
      <c r="AM13" s="428">
        <f t="shared" si="2"/>
        <v>0</v>
      </c>
      <c r="AN13" s="428">
        <f>+K13+AC13-AH13</f>
        <v>1774111600</v>
      </c>
      <c r="AO13" s="423" t="s">
        <v>86</v>
      </c>
      <c r="AP13" s="428">
        <v>0</v>
      </c>
      <c r="AQ13" s="423" t="s">
        <v>67</v>
      </c>
      <c r="AR13" s="424">
        <v>602055800</v>
      </c>
      <c r="AS13" s="444">
        <v>45369</v>
      </c>
      <c r="AT13" s="424">
        <v>1774111600</v>
      </c>
      <c r="AU13" s="402">
        <f t="shared" si="3"/>
        <v>0</v>
      </c>
      <c r="AV13" s="403">
        <f t="shared" si="4"/>
        <v>1</v>
      </c>
      <c r="AW13" s="439" t="s">
        <v>75</v>
      </c>
      <c r="AX13" s="423" t="s">
        <v>98</v>
      </c>
      <c r="AY13" s="428" t="s">
        <v>13635</v>
      </c>
      <c r="AZ13" s="423" t="s">
        <v>67</v>
      </c>
      <c r="BA13" s="423" t="s">
        <v>119</v>
      </c>
    </row>
    <row r="14" spans="1:72" s="170" customFormat="1" ht="38.25" x14ac:dyDescent="0.25">
      <c r="B14" s="423">
        <v>2024</v>
      </c>
      <c r="C14" s="423">
        <v>891780111</v>
      </c>
      <c r="D14" s="424" t="s">
        <v>64</v>
      </c>
      <c r="E14" s="424" t="s">
        <v>13634</v>
      </c>
      <c r="F14" s="428" t="s">
        <v>13633</v>
      </c>
      <c r="G14" s="447">
        <v>2022000100019</v>
      </c>
      <c r="H14" s="423" t="s">
        <v>73</v>
      </c>
      <c r="I14" s="424" t="s">
        <v>125</v>
      </c>
      <c r="J14" s="424" t="s">
        <v>13632</v>
      </c>
      <c r="K14" s="428">
        <v>659000412</v>
      </c>
      <c r="L14" s="423" t="s">
        <v>68</v>
      </c>
      <c r="M14" s="424" t="s">
        <v>13631</v>
      </c>
      <c r="N14" s="424">
        <v>13378007</v>
      </c>
      <c r="O14" s="445" t="s">
        <v>13630</v>
      </c>
      <c r="P14" s="435" t="s">
        <v>13629</v>
      </c>
      <c r="Q14" s="445" t="s">
        <v>13628</v>
      </c>
      <c r="R14" s="436">
        <v>45371</v>
      </c>
      <c r="S14" s="424">
        <v>659000412</v>
      </c>
      <c r="T14" s="423" t="s">
        <v>67</v>
      </c>
      <c r="U14" s="446">
        <v>85468582</v>
      </c>
      <c r="V14" s="442" t="s">
        <v>12792</v>
      </c>
      <c r="W14" s="435">
        <v>45371</v>
      </c>
      <c r="X14" s="435">
        <v>45387</v>
      </c>
      <c r="Y14" s="435">
        <v>45384</v>
      </c>
      <c r="Z14" s="436">
        <v>45478</v>
      </c>
      <c r="AA14" s="428">
        <f t="shared" si="0"/>
        <v>94</v>
      </c>
      <c r="AB14" s="424">
        <v>0</v>
      </c>
      <c r="AC14" s="424">
        <v>0</v>
      </c>
      <c r="AD14" s="424">
        <v>0</v>
      </c>
      <c r="AE14" s="444" t="s">
        <v>75</v>
      </c>
      <c r="AF14" s="428">
        <f t="shared" si="1"/>
        <v>0</v>
      </c>
      <c r="AG14" s="424">
        <v>0</v>
      </c>
      <c r="AH14" s="424">
        <v>0</v>
      </c>
      <c r="AI14" s="438" t="s">
        <v>75</v>
      </c>
      <c r="AJ14" s="424">
        <v>0</v>
      </c>
      <c r="AK14" s="423" t="s">
        <v>75</v>
      </c>
      <c r="AL14" s="423" t="s">
        <v>75</v>
      </c>
      <c r="AM14" s="428">
        <f t="shared" si="2"/>
        <v>0</v>
      </c>
      <c r="AN14" s="428">
        <f>+K14+AC14-AH14</f>
        <v>659000412</v>
      </c>
      <c r="AO14" s="423" t="s">
        <v>86</v>
      </c>
      <c r="AP14" s="428">
        <v>0</v>
      </c>
      <c r="AQ14" s="423" t="s">
        <v>86</v>
      </c>
      <c r="AR14" s="424">
        <v>0</v>
      </c>
      <c r="AS14" s="439" t="s">
        <v>75</v>
      </c>
      <c r="AT14" s="424">
        <v>659000412</v>
      </c>
      <c r="AU14" s="402">
        <f t="shared" si="3"/>
        <v>0</v>
      </c>
      <c r="AV14" s="403">
        <f t="shared" si="4"/>
        <v>1</v>
      </c>
      <c r="AW14" s="439" t="s">
        <v>75</v>
      </c>
      <c r="AX14" s="423" t="s">
        <v>98</v>
      </c>
      <c r="AY14" s="428" t="s">
        <v>13627</v>
      </c>
      <c r="AZ14" s="423" t="s">
        <v>67</v>
      </c>
      <c r="BA14" s="423" t="s">
        <v>119</v>
      </c>
    </row>
    <row r="15" spans="1:72" x14ac:dyDescent="0.25">
      <c r="B15" s="423">
        <v>2024</v>
      </c>
      <c r="C15" s="423">
        <v>891780111</v>
      </c>
      <c r="D15" s="424" t="s">
        <v>64</v>
      </c>
      <c r="E15" s="426" t="s">
        <v>13626</v>
      </c>
      <c r="F15" s="425" t="s">
        <v>13625</v>
      </c>
      <c r="G15" s="427">
        <v>0</v>
      </c>
      <c r="H15" s="427" t="s">
        <v>73</v>
      </c>
      <c r="I15" s="426" t="s">
        <v>65</v>
      </c>
      <c r="J15" s="426" t="s">
        <v>13624</v>
      </c>
      <c r="K15" s="428">
        <v>360000000</v>
      </c>
      <c r="L15" s="423" t="s">
        <v>68</v>
      </c>
      <c r="M15" s="426" t="s">
        <v>13623</v>
      </c>
      <c r="N15" s="426">
        <v>900965852</v>
      </c>
      <c r="O15" s="431">
        <v>726</v>
      </c>
      <c r="P15" s="432">
        <v>45359</v>
      </c>
      <c r="Q15" s="426">
        <v>360000000</v>
      </c>
      <c r="R15" s="432">
        <v>45371</v>
      </c>
      <c r="S15" s="426">
        <v>360000000</v>
      </c>
      <c r="T15" s="427" t="s">
        <v>67</v>
      </c>
      <c r="U15" s="429">
        <v>72175282</v>
      </c>
      <c r="V15" s="430" t="s">
        <v>13622</v>
      </c>
      <c r="W15" s="433">
        <v>45371</v>
      </c>
      <c r="X15" s="433">
        <v>45383</v>
      </c>
      <c r="Y15" s="433">
        <v>45371</v>
      </c>
      <c r="Z15" s="436">
        <v>45657</v>
      </c>
      <c r="AA15" s="425">
        <f t="shared" si="0"/>
        <v>286</v>
      </c>
      <c r="AB15" s="426">
        <v>0</v>
      </c>
      <c r="AC15" s="426">
        <v>0</v>
      </c>
      <c r="AD15" s="426">
        <v>0</v>
      </c>
      <c r="AE15" s="444" t="s">
        <v>75</v>
      </c>
      <c r="AF15" s="425">
        <f t="shared" si="1"/>
        <v>0</v>
      </c>
      <c r="AG15" s="426">
        <v>0</v>
      </c>
      <c r="AH15" s="426">
        <v>0</v>
      </c>
      <c r="AI15" s="438" t="s">
        <v>75</v>
      </c>
      <c r="AJ15" s="426">
        <v>0</v>
      </c>
      <c r="AK15" s="427" t="s">
        <v>75</v>
      </c>
      <c r="AL15" s="427" t="s">
        <v>75</v>
      </c>
      <c r="AM15" s="425">
        <f t="shared" si="2"/>
        <v>0</v>
      </c>
      <c r="AN15" s="425">
        <f>+K15+AC15-AH15</f>
        <v>360000000</v>
      </c>
      <c r="AO15" s="427" t="s">
        <v>67</v>
      </c>
      <c r="AP15" s="425">
        <v>360000000</v>
      </c>
      <c r="AQ15" s="427" t="s">
        <v>67</v>
      </c>
      <c r="AR15" s="426">
        <v>162000000</v>
      </c>
      <c r="AS15" s="444">
        <v>45373</v>
      </c>
      <c r="AT15" s="426">
        <v>295000000</v>
      </c>
      <c r="AU15" s="402">
        <f t="shared" si="3"/>
        <v>65000000</v>
      </c>
      <c r="AV15" s="403">
        <f t="shared" si="4"/>
        <v>0.81944444444444442</v>
      </c>
      <c r="AW15" s="439" t="s">
        <v>75</v>
      </c>
      <c r="AX15" s="427" t="s">
        <v>101</v>
      </c>
      <c r="AY15" s="425" t="s">
        <v>13621</v>
      </c>
      <c r="AZ15" s="423" t="s">
        <v>67</v>
      </c>
      <c r="BA15" s="423" t="s">
        <v>119</v>
      </c>
    </row>
    <row r="16" spans="1:72" x14ac:dyDescent="0.25">
      <c r="B16" s="423">
        <v>2024</v>
      </c>
      <c r="C16" s="423">
        <v>891780111</v>
      </c>
      <c r="D16" s="424" t="s">
        <v>64</v>
      </c>
      <c r="E16" s="426" t="s">
        <v>13620</v>
      </c>
      <c r="F16" s="425" t="s">
        <v>13619</v>
      </c>
      <c r="G16" s="427">
        <v>0</v>
      </c>
      <c r="H16" s="427" t="s">
        <v>73</v>
      </c>
      <c r="I16" s="426" t="s">
        <v>65</v>
      </c>
      <c r="J16" s="426" t="s">
        <v>13618</v>
      </c>
      <c r="K16" s="428">
        <v>229520112</v>
      </c>
      <c r="L16" s="423" t="s">
        <v>68</v>
      </c>
      <c r="M16" s="426" t="s">
        <v>13617</v>
      </c>
      <c r="N16" s="426">
        <v>800153993</v>
      </c>
      <c r="O16" s="431">
        <v>663</v>
      </c>
      <c r="P16" s="432">
        <v>45364</v>
      </c>
      <c r="Q16" s="426">
        <v>929525712</v>
      </c>
      <c r="R16" s="432">
        <v>45372</v>
      </c>
      <c r="S16" s="426">
        <v>229520112</v>
      </c>
      <c r="T16" s="427" t="s">
        <v>67</v>
      </c>
      <c r="U16" s="429">
        <v>36724655</v>
      </c>
      <c r="V16" s="430" t="s">
        <v>7476</v>
      </c>
      <c r="W16" s="433">
        <v>45372</v>
      </c>
      <c r="X16" s="433">
        <v>45386</v>
      </c>
      <c r="Y16" s="433">
        <v>45383</v>
      </c>
      <c r="Z16" s="436">
        <v>45750</v>
      </c>
      <c r="AA16" s="425">
        <f t="shared" si="0"/>
        <v>367</v>
      </c>
      <c r="AB16" s="426">
        <v>0</v>
      </c>
      <c r="AC16" s="426">
        <v>0</v>
      </c>
      <c r="AD16" s="426">
        <v>0</v>
      </c>
      <c r="AE16" s="444" t="s">
        <v>75</v>
      </c>
      <c r="AF16" s="425">
        <f t="shared" si="1"/>
        <v>0</v>
      </c>
      <c r="AG16" s="426">
        <v>0</v>
      </c>
      <c r="AH16" s="426">
        <v>0</v>
      </c>
      <c r="AI16" s="438" t="s">
        <v>75</v>
      </c>
      <c r="AJ16" s="426">
        <v>0</v>
      </c>
      <c r="AK16" s="427" t="s">
        <v>75</v>
      </c>
      <c r="AL16" s="427" t="s">
        <v>75</v>
      </c>
      <c r="AM16" s="425">
        <f t="shared" si="2"/>
        <v>0</v>
      </c>
      <c r="AN16" s="425">
        <f>+K16+AC16-AH16</f>
        <v>229520112</v>
      </c>
      <c r="AO16" s="427" t="s">
        <v>67</v>
      </c>
      <c r="AP16" s="425">
        <v>229520112</v>
      </c>
      <c r="AQ16" s="427" t="s">
        <v>86</v>
      </c>
      <c r="AR16" s="426">
        <v>0</v>
      </c>
      <c r="AS16" s="444" t="s">
        <v>75</v>
      </c>
      <c r="AT16" s="426">
        <v>41441131</v>
      </c>
      <c r="AU16" s="402">
        <f t="shared" si="3"/>
        <v>188078981</v>
      </c>
      <c r="AV16" s="403">
        <f t="shared" si="4"/>
        <v>0.18055555410325</v>
      </c>
      <c r="AW16" s="439" t="s">
        <v>75</v>
      </c>
      <c r="AX16" s="427" t="s">
        <v>101</v>
      </c>
      <c r="AY16" s="425" t="s">
        <v>13616</v>
      </c>
      <c r="AZ16" s="423" t="s">
        <v>67</v>
      </c>
      <c r="BA16" s="423" t="s">
        <v>119</v>
      </c>
    </row>
    <row r="17" spans="2:53" x14ac:dyDescent="0.25">
      <c r="B17" s="423">
        <v>2024</v>
      </c>
      <c r="C17" s="423">
        <v>891780111</v>
      </c>
      <c r="D17" s="424" t="s">
        <v>64</v>
      </c>
      <c r="E17" s="426" t="s">
        <v>13615</v>
      </c>
      <c r="F17" s="425" t="s">
        <v>13614</v>
      </c>
      <c r="G17" s="427">
        <v>0</v>
      </c>
      <c r="H17" s="427" t="s">
        <v>73</v>
      </c>
      <c r="I17" s="426" t="s">
        <v>65</v>
      </c>
      <c r="J17" s="426" t="s">
        <v>13613</v>
      </c>
      <c r="K17" s="428">
        <v>700005600</v>
      </c>
      <c r="L17" s="423" t="s">
        <v>68</v>
      </c>
      <c r="M17" s="426" t="s">
        <v>13612</v>
      </c>
      <c r="N17" s="426">
        <v>901717018</v>
      </c>
      <c r="O17" s="431">
        <v>663</v>
      </c>
      <c r="P17" s="432">
        <v>45364</v>
      </c>
      <c r="Q17" s="426">
        <v>929525712</v>
      </c>
      <c r="R17" s="432">
        <v>45372</v>
      </c>
      <c r="S17" s="426">
        <v>700005600</v>
      </c>
      <c r="T17" s="427" t="s">
        <v>67</v>
      </c>
      <c r="U17" s="429">
        <v>36724655</v>
      </c>
      <c r="V17" s="430" t="s">
        <v>7476</v>
      </c>
      <c r="W17" s="433">
        <v>45372</v>
      </c>
      <c r="X17" s="433">
        <v>45384</v>
      </c>
      <c r="Y17" s="433">
        <v>45383</v>
      </c>
      <c r="Z17" s="436">
        <v>45808</v>
      </c>
      <c r="AA17" s="425">
        <f t="shared" si="0"/>
        <v>425</v>
      </c>
      <c r="AB17" s="426">
        <v>0</v>
      </c>
      <c r="AC17" s="426">
        <v>0</v>
      </c>
      <c r="AD17" s="426">
        <v>0</v>
      </c>
      <c r="AE17" s="444" t="s">
        <v>75</v>
      </c>
      <c r="AF17" s="425">
        <f t="shared" si="1"/>
        <v>0</v>
      </c>
      <c r="AG17" s="426">
        <v>0</v>
      </c>
      <c r="AH17" s="426">
        <v>0</v>
      </c>
      <c r="AI17" s="438" t="s">
        <v>75</v>
      </c>
      <c r="AJ17" s="426">
        <v>0</v>
      </c>
      <c r="AK17" s="427" t="s">
        <v>75</v>
      </c>
      <c r="AL17" s="427" t="s">
        <v>75</v>
      </c>
      <c r="AM17" s="425">
        <f t="shared" si="2"/>
        <v>0</v>
      </c>
      <c r="AN17" s="425">
        <f>+K17+AC17-AH17</f>
        <v>700005600</v>
      </c>
      <c r="AO17" s="427" t="s">
        <v>67</v>
      </c>
      <c r="AP17" s="425">
        <v>700005600</v>
      </c>
      <c r="AQ17" s="427" t="s">
        <v>86</v>
      </c>
      <c r="AR17" s="426">
        <v>0</v>
      </c>
      <c r="AS17" s="444" t="s">
        <v>75</v>
      </c>
      <c r="AT17" s="426">
        <v>171812642.66</v>
      </c>
      <c r="AU17" s="402">
        <f t="shared" si="3"/>
        <v>528192957.34000003</v>
      </c>
      <c r="AV17" s="403">
        <f t="shared" si="4"/>
        <v>0.24544466881407806</v>
      </c>
      <c r="AW17" s="439" t="s">
        <v>75</v>
      </c>
      <c r="AX17" s="427" t="s">
        <v>101</v>
      </c>
      <c r="AY17" s="425" t="s">
        <v>13611</v>
      </c>
      <c r="AZ17" s="423" t="s">
        <v>67</v>
      </c>
      <c r="BA17" s="423" t="s">
        <v>119</v>
      </c>
    </row>
    <row r="18" spans="2:53" s="170" customFormat="1" ht="38.25" x14ac:dyDescent="0.25">
      <c r="B18" s="423">
        <v>2024</v>
      </c>
      <c r="C18" s="423">
        <v>891780111</v>
      </c>
      <c r="D18" s="424" t="s">
        <v>64</v>
      </c>
      <c r="E18" s="424" t="s">
        <v>13610</v>
      </c>
      <c r="F18" s="428" t="s">
        <v>13609</v>
      </c>
      <c r="G18" s="423">
        <v>0</v>
      </c>
      <c r="H18" s="423" t="s">
        <v>73</v>
      </c>
      <c r="I18" s="424" t="s">
        <v>65</v>
      </c>
      <c r="J18" s="424" t="s">
        <v>13608</v>
      </c>
      <c r="K18" s="428">
        <v>1129600000</v>
      </c>
      <c r="L18" s="423" t="s">
        <v>68</v>
      </c>
      <c r="M18" s="424" t="s">
        <v>13607</v>
      </c>
      <c r="N18" s="424">
        <v>819000635</v>
      </c>
      <c r="O18" s="445" t="s">
        <v>13606</v>
      </c>
      <c r="P18" s="435" t="s">
        <v>13605</v>
      </c>
      <c r="Q18" s="445" t="s">
        <v>13604</v>
      </c>
      <c r="R18" s="436">
        <v>45384</v>
      </c>
      <c r="S18" s="424">
        <v>1129600000</v>
      </c>
      <c r="T18" s="423" t="s">
        <v>67</v>
      </c>
      <c r="U18" s="446">
        <v>85459497</v>
      </c>
      <c r="V18" s="442" t="s">
        <v>3402</v>
      </c>
      <c r="W18" s="435">
        <v>45384</v>
      </c>
      <c r="X18" s="435">
        <v>45387</v>
      </c>
      <c r="Y18" s="435">
        <v>45385</v>
      </c>
      <c r="Z18" s="436">
        <v>45657</v>
      </c>
      <c r="AA18" s="428">
        <f t="shared" si="0"/>
        <v>272</v>
      </c>
      <c r="AB18" s="424">
        <v>0</v>
      </c>
      <c r="AC18" s="424">
        <v>0</v>
      </c>
      <c r="AD18" s="424">
        <v>0</v>
      </c>
      <c r="AE18" s="444" t="s">
        <v>75</v>
      </c>
      <c r="AF18" s="428">
        <f t="shared" si="1"/>
        <v>0</v>
      </c>
      <c r="AG18" s="424">
        <v>0</v>
      </c>
      <c r="AH18" s="424">
        <v>0</v>
      </c>
      <c r="AI18" s="438" t="s">
        <v>75</v>
      </c>
      <c r="AJ18" s="424">
        <v>0</v>
      </c>
      <c r="AK18" s="423" t="s">
        <v>75</v>
      </c>
      <c r="AL18" s="423" t="s">
        <v>75</v>
      </c>
      <c r="AM18" s="428">
        <f t="shared" si="2"/>
        <v>0</v>
      </c>
      <c r="AN18" s="428">
        <f>+K18+AC18-AH18</f>
        <v>1129600000</v>
      </c>
      <c r="AO18" s="423" t="s">
        <v>67</v>
      </c>
      <c r="AP18" s="428">
        <v>1129600000</v>
      </c>
      <c r="AQ18" s="423" t="s">
        <v>67</v>
      </c>
      <c r="AR18" s="424">
        <v>451840000</v>
      </c>
      <c r="AS18" s="444">
        <v>45386</v>
      </c>
      <c r="AT18" s="424">
        <v>792055720</v>
      </c>
      <c r="AU18" s="402">
        <f t="shared" si="3"/>
        <v>337544280</v>
      </c>
      <c r="AV18" s="403">
        <f t="shared" si="4"/>
        <v>0.70118247167138814</v>
      </c>
      <c r="AW18" s="439" t="s">
        <v>75</v>
      </c>
      <c r="AX18" s="423" t="s">
        <v>101</v>
      </c>
      <c r="AY18" s="428" t="s">
        <v>13603</v>
      </c>
      <c r="AZ18" s="423" t="s">
        <v>67</v>
      </c>
      <c r="BA18" s="423" t="s">
        <v>119</v>
      </c>
    </row>
    <row r="19" spans="2:53" x14ac:dyDescent="0.25">
      <c r="B19" s="423">
        <v>2024</v>
      </c>
      <c r="C19" s="423">
        <v>891780111</v>
      </c>
      <c r="D19" s="424" t="s">
        <v>64</v>
      </c>
      <c r="E19" s="426" t="s">
        <v>13602</v>
      </c>
      <c r="F19" s="425" t="s">
        <v>13599</v>
      </c>
      <c r="G19" s="427">
        <v>0</v>
      </c>
      <c r="H19" s="427" t="s">
        <v>73</v>
      </c>
      <c r="I19" s="426" t="s">
        <v>65</v>
      </c>
      <c r="J19" s="426" t="s">
        <v>13598</v>
      </c>
      <c r="K19" s="428">
        <v>339114802</v>
      </c>
      <c r="L19" s="423" t="s">
        <v>13526</v>
      </c>
      <c r="M19" s="426" t="s">
        <v>13601</v>
      </c>
      <c r="N19" s="426">
        <v>819007190</v>
      </c>
      <c r="O19" s="431">
        <v>475</v>
      </c>
      <c r="P19" s="432">
        <v>45408</v>
      </c>
      <c r="Q19" s="426">
        <v>753588500</v>
      </c>
      <c r="R19" s="432">
        <v>45393</v>
      </c>
      <c r="S19" s="426">
        <v>339114802</v>
      </c>
      <c r="T19" s="427" t="s">
        <v>67</v>
      </c>
      <c r="U19" s="429">
        <v>85459497</v>
      </c>
      <c r="V19" s="430" t="s">
        <v>3402</v>
      </c>
      <c r="W19" s="433">
        <v>45393</v>
      </c>
      <c r="X19" s="433">
        <v>45399</v>
      </c>
      <c r="Y19" s="433">
        <v>45394</v>
      </c>
      <c r="Z19" s="436">
        <v>45657</v>
      </c>
      <c r="AA19" s="425">
        <f t="shared" si="0"/>
        <v>263</v>
      </c>
      <c r="AB19" s="426">
        <v>0</v>
      </c>
      <c r="AC19" s="426">
        <v>0</v>
      </c>
      <c r="AD19" s="426">
        <v>0</v>
      </c>
      <c r="AE19" s="444" t="s">
        <v>75</v>
      </c>
      <c r="AF19" s="425">
        <f t="shared" si="1"/>
        <v>0</v>
      </c>
      <c r="AG19" s="426">
        <v>0</v>
      </c>
      <c r="AH19" s="426">
        <v>0</v>
      </c>
      <c r="AI19" s="438" t="s">
        <v>75</v>
      </c>
      <c r="AJ19" s="426">
        <v>0</v>
      </c>
      <c r="AK19" s="427" t="s">
        <v>75</v>
      </c>
      <c r="AL19" s="427" t="s">
        <v>75</v>
      </c>
      <c r="AM19" s="425">
        <f t="shared" si="2"/>
        <v>0</v>
      </c>
      <c r="AN19" s="425">
        <f>+K19+AC19-AH19</f>
        <v>339114802</v>
      </c>
      <c r="AO19" s="427" t="s">
        <v>86</v>
      </c>
      <c r="AP19" s="425">
        <v>0</v>
      </c>
      <c r="AQ19" s="427" t="s">
        <v>67</v>
      </c>
      <c r="AR19" s="426">
        <v>101734440</v>
      </c>
      <c r="AS19" s="444">
        <v>45399</v>
      </c>
      <c r="AT19" s="426">
        <v>312471615</v>
      </c>
      <c r="AU19" s="402">
        <f t="shared" si="3"/>
        <v>26643187</v>
      </c>
      <c r="AV19" s="403">
        <f t="shared" si="4"/>
        <v>0.92143313461144638</v>
      </c>
      <c r="AW19" s="439" t="s">
        <v>75</v>
      </c>
      <c r="AX19" s="427" t="s">
        <v>101</v>
      </c>
      <c r="AY19" s="425" t="s">
        <v>13597</v>
      </c>
      <c r="AZ19" s="423" t="s">
        <v>67</v>
      </c>
      <c r="BA19" s="423" t="s">
        <v>119</v>
      </c>
    </row>
    <row r="20" spans="2:53" x14ac:dyDescent="0.25">
      <c r="B20" s="423">
        <v>2024</v>
      </c>
      <c r="C20" s="423">
        <v>891780111</v>
      </c>
      <c r="D20" s="424" t="s">
        <v>64</v>
      </c>
      <c r="E20" s="426" t="s">
        <v>13600</v>
      </c>
      <c r="F20" s="425" t="s">
        <v>13599</v>
      </c>
      <c r="G20" s="427">
        <v>0</v>
      </c>
      <c r="H20" s="427" t="s">
        <v>73</v>
      </c>
      <c r="I20" s="426" t="s">
        <v>65</v>
      </c>
      <c r="J20" s="426" t="s">
        <v>13598</v>
      </c>
      <c r="K20" s="428">
        <v>414473698</v>
      </c>
      <c r="L20" s="423" t="s">
        <v>13526</v>
      </c>
      <c r="M20" s="426" t="s">
        <v>13550</v>
      </c>
      <c r="N20" s="426">
        <v>900200085</v>
      </c>
      <c r="O20" s="431">
        <v>475</v>
      </c>
      <c r="P20" s="432">
        <v>45408</v>
      </c>
      <c r="Q20" s="426">
        <v>753588500</v>
      </c>
      <c r="R20" s="432">
        <v>45393</v>
      </c>
      <c r="S20" s="426">
        <v>414473698</v>
      </c>
      <c r="T20" s="427" t="s">
        <v>67</v>
      </c>
      <c r="U20" s="429">
        <v>85459497</v>
      </c>
      <c r="V20" s="430" t="s">
        <v>3402</v>
      </c>
      <c r="W20" s="433">
        <v>45393</v>
      </c>
      <c r="X20" s="433">
        <v>45399</v>
      </c>
      <c r="Y20" s="433">
        <v>45394</v>
      </c>
      <c r="Z20" s="436">
        <v>45657</v>
      </c>
      <c r="AA20" s="425">
        <f t="shared" si="0"/>
        <v>263</v>
      </c>
      <c r="AB20" s="426">
        <v>0</v>
      </c>
      <c r="AC20" s="426">
        <v>0</v>
      </c>
      <c r="AD20" s="426">
        <v>0</v>
      </c>
      <c r="AE20" s="444" t="s">
        <v>75</v>
      </c>
      <c r="AF20" s="425">
        <f t="shared" si="1"/>
        <v>0</v>
      </c>
      <c r="AG20" s="426">
        <v>0</v>
      </c>
      <c r="AH20" s="426">
        <v>0</v>
      </c>
      <c r="AI20" s="438" t="s">
        <v>75</v>
      </c>
      <c r="AJ20" s="426">
        <v>0</v>
      </c>
      <c r="AK20" s="427" t="s">
        <v>75</v>
      </c>
      <c r="AL20" s="427" t="s">
        <v>75</v>
      </c>
      <c r="AM20" s="425">
        <f t="shared" si="2"/>
        <v>0</v>
      </c>
      <c r="AN20" s="425">
        <f>+K20+AC20-AH20</f>
        <v>414473698</v>
      </c>
      <c r="AO20" s="427" t="s">
        <v>86</v>
      </c>
      <c r="AP20" s="425">
        <v>0</v>
      </c>
      <c r="AQ20" s="427" t="s">
        <v>67</v>
      </c>
      <c r="AR20" s="426">
        <v>124342109</v>
      </c>
      <c r="AS20" s="444">
        <v>45399</v>
      </c>
      <c r="AT20" s="426">
        <v>409542217</v>
      </c>
      <c r="AU20" s="402">
        <f t="shared" si="3"/>
        <v>4931481</v>
      </c>
      <c r="AV20" s="403">
        <f t="shared" si="4"/>
        <v>0.9881018240148981</v>
      </c>
      <c r="AW20" s="439" t="s">
        <v>75</v>
      </c>
      <c r="AX20" s="427" t="s">
        <v>101</v>
      </c>
      <c r="AY20" s="425" t="s">
        <v>13597</v>
      </c>
      <c r="AZ20" s="423" t="s">
        <v>67</v>
      </c>
      <c r="BA20" s="423" t="s">
        <v>119</v>
      </c>
    </row>
    <row r="21" spans="2:53" s="170" customFormat="1" ht="25.5" x14ac:dyDescent="0.25">
      <c r="B21" s="423">
        <v>2024</v>
      </c>
      <c r="C21" s="423">
        <v>891780111</v>
      </c>
      <c r="D21" s="424" t="s">
        <v>64</v>
      </c>
      <c r="E21" s="424" t="s">
        <v>13596</v>
      </c>
      <c r="F21" s="428" t="s">
        <v>13595</v>
      </c>
      <c r="G21" s="423">
        <v>0</v>
      </c>
      <c r="H21" s="423" t="s">
        <v>73</v>
      </c>
      <c r="I21" s="424" t="s">
        <v>65</v>
      </c>
      <c r="J21" s="424" t="s">
        <v>13594</v>
      </c>
      <c r="K21" s="428">
        <v>673699482</v>
      </c>
      <c r="L21" s="423" t="s">
        <v>13526</v>
      </c>
      <c r="M21" s="424" t="s">
        <v>13593</v>
      </c>
      <c r="N21" s="424">
        <v>824000089</v>
      </c>
      <c r="O21" s="445" t="s">
        <v>13592</v>
      </c>
      <c r="P21" s="435" t="s">
        <v>13591</v>
      </c>
      <c r="Q21" s="445" t="s">
        <v>13590</v>
      </c>
      <c r="R21" s="436">
        <v>45393</v>
      </c>
      <c r="S21" s="424">
        <v>673699482</v>
      </c>
      <c r="T21" s="423" t="s">
        <v>67</v>
      </c>
      <c r="U21" s="446">
        <v>57298660</v>
      </c>
      <c r="V21" s="442" t="s">
        <v>3735</v>
      </c>
      <c r="W21" s="435">
        <v>45393</v>
      </c>
      <c r="X21" s="435">
        <v>45407</v>
      </c>
      <c r="Y21" s="435">
        <v>45394</v>
      </c>
      <c r="Z21" s="436">
        <v>45657</v>
      </c>
      <c r="AA21" s="428">
        <f t="shared" si="0"/>
        <v>263</v>
      </c>
      <c r="AB21" s="424">
        <v>0</v>
      </c>
      <c r="AC21" s="424">
        <v>0</v>
      </c>
      <c r="AD21" s="424">
        <v>0</v>
      </c>
      <c r="AE21" s="444" t="s">
        <v>75</v>
      </c>
      <c r="AF21" s="428">
        <f t="shared" si="1"/>
        <v>0</v>
      </c>
      <c r="AG21" s="424">
        <v>0</v>
      </c>
      <c r="AH21" s="424">
        <v>0</v>
      </c>
      <c r="AI21" s="438" t="s">
        <v>75</v>
      </c>
      <c r="AJ21" s="424">
        <v>0</v>
      </c>
      <c r="AK21" s="423" t="s">
        <v>75</v>
      </c>
      <c r="AL21" s="423" t="s">
        <v>75</v>
      </c>
      <c r="AM21" s="428">
        <f t="shared" si="2"/>
        <v>0</v>
      </c>
      <c r="AN21" s="428">
        <f>+K21+AC21-AH21</f>
        <v>673699482</v>
      </c>
      <c r="AO21" s="423" t="s">
        <v>67</v>
      </c>
      <c r="AP21" s="428">
        <v>399699482</v>
      </c>
      <c r="AQ21" s="423" t="s">
        <v>86</v>
      </c>
      <c r="AR21" s="424">
        <v>0</v>
      </c>
      <c r="AS21" s="444" t="s">
        <v>75</v>
      </c>
      <c r="AT21" s="424">
        <v>407044090</v>
      </c>
      <c r="AU21" s="402">
        <f t="shared" si="3"/>
        <v>266655392</v>
      </c>
      <c r="AV21" s="403">
        <f t="shared" si="4"/>
        <v>0.60419237490225652</v>
      </c>
      <c r="AW21" s="439" t="s">
        <v>75</v>
      </c>
      <c r="AX21" s="423" t="s">
        <v>101</v>
      </c>
      <c r="AY21" s="428" t="s">
        <v>13589</v>
      </c>
      <c r="AZ21" s="423" t="s">
        <v>67</v>
      </c>
      <c r="BA21" s="423" t="s">
        <v>119</v>
      </c>
    </row>
    <row r="22" spans="2:53" x14ac:dyDescent="0.25">
      <c r="B22" s="423">
        <v>2024</v>
      </c>
      <c r="C22" s="423">
        <v>891780111</v>
      </c>
      <c r="D22" s="424" t="s">
        <v>64</v>
      </c>
      <c r="E22" s="426" t="s">
        <v>13588</v>
      </c>
      <c r="F22" s="425" t="s">
        <v>13587</v>
      </c>
      <c r="G22" s="427">
        <v>0</v>
      </c>
      <c r="H22" s="427" t="s">
        <v>73</v>
      </c>
      <c r="I22" s="426" t="s">
        <v>125</v>
      </c>
      <c r="J22" s="426" t="s">
        <v>13586</v>
      </c>
      <c r="K22" s="428">
        <v>460768000</v>
      </c>
      <c r="L22" s="423" t="s">
        <v>68</v>
      </c>
      <c r="M22" s="426" t="s">
        <v>13399</v>
      </c>
      <c r="N22" s="426">
        <v>85471449</v>
      </c>
      <c r="O22" s="431">
        <v>976</v>
      </c>
      <c r="P22" s="432">
        <v>45400</v>
      </c>
      <c r="Q22" s="426">
        <v>460768000</v>
      </c>
      <c r="R22" s="432">
        <v>45405</v>
      </c>
      <c r="S22" s="426">
        <v>460768000</v>
      </c>
      <c r="T22" s="427" t="s">
        <v>67</v>
      </c>
      <c r="U22" s="429">
        <v>85152695</v>
      </c>
      <c r="V22" s="430" t="s">
        <v>13493</v>
      </c>
      <c r="W22" s="433">
        <v>45405</v>
      </c>
      <c r="X22" s="433">
        <v>45420</v>
      </c>
      <c r="Y22" s="433">
        <v>45405</v>
      </c>
      <c r="Z22" s="436">
        <v>45422</v>
      </c>
      <c r="AA22" s="425">
        <f t="shared" si="0"/>
        <v>17</v>
      </c>
      <c r="AB22" s="426">
        <v>0</v>
      </c>
      <c r="AC22" s="426">
        <v>0</v>
      </c>
      <c r="AD22" s="426">
        <v>0</v>
      </c>
      <c r="AE22" s="444" t="s">
        <v>75</v>
      </c>
      <c r="AF22" s="425">
        <f t="shared" si="1"/>
        <v>0</v>
      </c>
      <c r="AG22" s="426">
        <v>0</v>
      </c>
      <c r="AH22" s="426">
        <v>0</v>
      </c>
      <c r="AI22" s="438" t="s">
        <v>75</v>
      </c>
      <c r="AJ22" s="426">
        <v>0</v>
      </c>
      <c r="AK22" s="427" t="s">
        <v>75</v>
      </c>
      <c r="AL22" s="427" t="s">
        <v>75</v>
      </c>
      <c r="AM22" s="425">
        <f t="shared" si="2"/>
        <v>0</v>
      </c>
      <c r="AN22" s="425">
        <f>+K22+AC22-AH22</f>
        <v>460768000</v>
      </c>
      <c r="AO22" s="427" t="s">
        <v>67</v>
      </c>
      <c r="AP22" s="425">
        <v>460768000</v>
      </c>
      <c r="AQ22" s="427" t="s">
        <v>67</v>
      </c>
      <c r="AR22" s="426">
        <v>230384000</v>
      </c>
      <c r="AS22" s="444" t="s">
        <v>75</v>
      </c>
      <c r="AT22" s="426">
        <v>460768000</v>
      </c>
      <c r="AU22" s="402">
        <f t="shared" si="3"/>
        <v>0</v>
      </c>
      <c r="AV22" s="403">
        <f t="shared" si="4"/>
        <v>1</v>
      </c>
      <c r="AW22" s="439" t="s">
        <v>75</v>
      </c>
      <c r="AX22" s="427" t="s">
        <v>98</v>
      </c>
      <c r="AY22" s="425" t="s">
        <v>13403</v>
      </c>
      <c r="AZ22" s="423" t="s">
        <v>67</v>
      </c>
      <c r="BA22" s="423" t="s">
        <v>119</v>
      </c>
    </row>
    <row r="23" spans="2:53" x14ac:dyDescent="0.25">
      <c r="B23" s="423">
        <v>2024</v>
      </c>
      <c r="C23" s="423">
        <v>891780111</v>
      </c>
      <c r="D23" s="424" t="s">
        <v>64</v>
      </c>
      <c r="E23" s="426" t="s">
        <v>13585</v>
      </c>
      <c r="F23" s="425" t="s">
        <v>13584</v>
      </c>
      <c r="G23" s="427">
        <v>0</v>
      </c>
      <c r="H23" s="427" t="s">
        <v>73</v>
      </c>
      <c r="I23" s="426" t="s">
        <v>125</v>
      </c>
      <c r="J23" s="426" t="s">
        <v>13583</v>
      </c>
      <c r="K23" s="428">
        <v>836249440</v>
      </c>
      <c r="L23" s="423" t="s">
        <v>68</v>
      </c>
      <c r="M23" s="426" t="s">
        <v>13582</v>
      </c>
      <c r="N23" s="426">
        <v>900692909</v>
      </c>
      <c r="O23" s="431">
        <v>1088</v>
      </c>
      <c r="P23" s="432">
        <v>45412</v>
      </c>
      <c r="Q23" s="426">
        <v>836249440</v>
      </c>
      <c r="R23" s="432">
        <v>45415</v>
      </c>
      <c r="S23" s="426">
        <v>836249440</v>
      </c>
      <c r="T23" s="427" t="s">
        <v>67</v>
      </c>
      <c r="U23" s="429">
        <v>85152695</v>
      </c>
      <c r="V23" s="430" t="s">
        <v>13493</v>
      </c>
      <c r="W23" s="433">
        <v>45415</v>
      </c>
      <c r="X23" s="433">
        <v>45418</v>
      </c>
      <c r="Y23" s="433">
        <v>45418</v>
      </c>
      <c r="Z23" s="436">
        <v>45422</v>
      </c>
      <c r="AA23" s="425">
        <f t="shared" si="0"/>
        <v>4</v>
      </c>
      <c r="AB23" s="426">
        <v>0</v>
      </c>
      <c r="AC23" s="426">
        <v>0</v>
      </c>
      <c r="AD23" s="426">
        <v>0</v>
      </c>
      <c r="AE23" s="444" t="s">
        <v>75</v>
      </c>
      <c r="AF23" s="425">
        <f t="shared" si="1"/>
        <v>0</v>
      </c>
      <c r="AG23" s="426">
        <v>0</v>
      </c>
      <c r="AH23" s="426">
        <v>0</v>
      </c>
      <c r="AI23" s="438" t="s">
        <v>75</v>
      </c>
      <c r="AJ23" s="426">
        <v>0</v>
      </c>
      <c r="AK23" s="427" t="s">
        <v>75</v>
      </c>
      <c r="AL23" s="427" t="s">
        <v>75</v>
      </c>
      <c r="AM23" s="425">
        <f t="shared" si="2"/>
        <v>0</v>
      </c>
      <c r="AN23" s="425">
        <f>+K23+AC23-AH23</f>
        <v>836249440</v>
      </c>
      <c r="AO23" s="427" t="s">
        <v>67</v>
      </c>
      <c r="AP23" s="425">
        <v>836249440</v>
      </c>
      <c r="AQ23" s="427" t="s">
        <v>67</v>
      </c>
      <c r="AR23" s="426">
        <v>418124720</v>
      </c>
      <c r="AS23" s="444">
        <v>45418</v>
      </c>
      <c r="AT23" s="426">
        <v>836249440</v>
      </c>
      <c r="AU23" s="402">
        <f t="shared" si="3"/>
        <v>0</v>
      </c>
      <c r="AV23" s="403">
        <f t="shared" si="4"/>
        <v>1</v>
      </c>
      <c r="AW23" s="439" t="s">
        <v>75</v>
      </c>
      <c r="AX23" s="427" t="s">
        <v>98</v>
      </c>
      <c r="AY23" s="425" t="s">
        <v>13581</v>
      </c>
      <c r="AZ23" s="423" t="s">
        <v>67</v>
      </c>
      <c r="BA23" s="423" t="s">
        <v>119</v>
      </c>
    </row>
    <row r="24" spans="2:53" x14ac:dyDescent="0.25">
      <c r="B24" s="423">
        <v>2024</v>
      </c>
      <c r="C24" s="423">
        <v>891780111</v>
      </c>
      <c r="D24" s="424" t="s">
        <v>64</v>
      </c>
      <c r="E24" s="426" t="s">
        <v>13580</v>
      </c>
      <c r="F24" s="425" t="s">
        <v>13579</v>
      </c>
      <c r="G24" s="427">
        <v>0</v>
      </c>
      <c r="H24" s="427" t="s">
        <v>73</v>
      </c>
      <c r="I24" s="426" t="s">
        <v>125</v>
      </c>
      <c r="J24" s="426" t="s">
        <v>13578</v>
      </c>
      <c r="K24" s="428">
        <v>3897500000</v>
      </c>
      <c r="L24" s="423" t="s">
        <v>68</v>
      </c>
      <c r="M24" s="426" t="s">
        <v>13562</v>
      </c>
      <c r="N24" s="426">
        <v>900026709</v>
      </c>
      <c r="O24" s="431">
        <v>1366</v>
      </c>
      <c r="P24" s="432">
        <v>45457</v>
      </c>
      <c r="Q24" s="426">
        <v>3897500000</v>
      </c>
      <c r="R24" s="432">
        <v>45467</v>
      </c>
      <c r="S24" s="426">
        <v>3897500000</v>
      </c>
      <c r="T24" s="427" t="s">
        <v>67</v>
      </c>
      <c r="U24" s="429">
        <v>32661345</v>
      </c>
      <c r="V24" s="430" t="s">
        <v>13463</v>
      </c>
      <c r="W24" s="433">
        <v>45467</v>
      </c>
      <c r="X24" s="433">
        <v>45478</v>
      </c>
      <c r="Y24" s="433">
        <v>45478</v>
      </c>
      <c r="Z24" s="436">
        <v>45568</v>
      </c>
      <c r="AA24" s="425">
        <f t="shared" si="0"/>
        <v>90</v>
      </c>
      <c r="AB24" s="426">
        <v>0</v>
      </c>
      <c r="AC24" s="426">
        <v>0</v>
      </c>
      <c r="AD24" s="426">
        <v>0</v>
      </c>
      <c r="AE24" s="444" t="s">
        <v>75</v>
      </c>
      <c r="AF24" s="425">
        <f t="shared" si="1"/>
        <v>0</v>
      </c>
      <c r="AG24" s="426">
        <v>0</v>
      </c>
      <c r="AH24" s="426">
        <v>0</v>
      </c>
      <c r="AI24" s="438" t="s">
        <v>75</v>
      </c>
      <c r="AJ24" s="426">
        <v>0</v>
      </c>
      <c r="AK24" s="427" t="s">
        <v>75</v>
      </c>
      <c r="AL24" s="427" t="s">
        <v>75</v>
      </c>
      <c r="AM24" s="425">
        <f t="shared" si="2"/>
        <v>0</v>
      </c>
      <c r="AN24" s="425">
        <f>+K24+AC24-AH24</f>
        <v>3897500000</v>
      </c>
      <c r="AO24" s="427" t="s">
        <v>86</v>
      </c>
      <c r="AP24" s="425">
        <v>0</v>
      </c>
      <c r="AQ24" s="427" t="s">
        <v>67</v>
      </c>
      <c r="AR24" s="426">
        <v>1948750000</v>
      </c>
      <c r="AS24" s="444">
        <v>45490</v>
      </c>
      <c r="AT24" s="426">
        <v>0</v>
      </c>
      <c r="AU24" s="402">
        <f t="shared" si="3"/>
        <v>3897500000</v>
      </c>
      <c r="AV24" s="403">
        <f t="shared" si="4"/>
        <v>0</v>
      </c>
      <c r="AW24" s="439" t="s">
        <v>75</v>
      </c>
      <c r="AX24" s="427" t="s">
        <v>101</v>
      </c>
      <c r="AY24" s="425" t="s">
        <v>13577</v>
      </c>
      <c r="AZ24" s="423" t="s">
        <v>67</v>
      </c>
      <c r="BA24" s="423" t="s">
        <v>119</v>
      </c>
    </row>
    <row r="25" spans="2:53" x14ac:dyDescent="0.25">
      <c r="B25" s="423">
        <v>2024</v>
      </c>
      <c r="C25" s="423">
        <v>891780111</v>
      </c>
      <c r="D25" s="424" t="s">
        <v>64</v>
      </c>
      <c r="E25" s="426" t="s">
        <v>13576</v>
      </c>
      <c r="F25" s="425" t="s">
        <v>13575</v>
      </c>
      <c r="G25" s="427">
        <v>0</v>
      </c>
      <c r="H25" s="427" t="s">
        <v>73</v>
      </c>
      <c r="I25" s="426" t="s">
        <v>125</v>
      </c>
      <c r="J25" s="426" t="s">
        <v>13574</v>
      </c>
      <c r="K25" s="428">
        <v>400792000</v>
      </c>
      <c r="L25" s="423" t="s">
        <v>68</v>
      </c>
      <c r="M25" s="426" t="s">
        <v>13573</v>
      </c>
      <c r="N25" s="426">
        <v>830015673</v>
      </c>
      <c r="O25" s="431">
        <v>1462</v>
      </c>
      <c r="P25" s="432">
        <v>45469</v>
      </c>
      <c r="Q25" s="426">
        <v>675196513</v>
      </c>
      <c r="R25" s="432">
        <v>45484</v>
      </c>
      <c r="S25" s="426">
        <v>400792000</v>
      </c>
      <c r="T25" s="427" t="s">
        <v>67</v>
      </c>
      <c r="U25" s="429">
        <v>85467461</v>
      </c>
      <c r="V25" s="430" t="s">
        <v>13567</v>
      </c>
      <c r="W25" s="433">
        <v>45484</v>
      </c>
      <c r="X25" s="433">
        <v>45490</v>
      </c>
      <c r="Y25" s="433">
        <v>45484</v>
      </c>
      <c r="Z25" s="436">
        <v>45622</v>
      </c>
      <c r="AA25" s="425">
        <f t="shared" si="0"/>
        <v>138</v>
      </c>
      <c r="AB25" s="426">
        <v>0</v>
      </c>
      <c r="AC25" s="426">
        <v>0</v>
      </c>
      <c r="AD25" s="426">
        <v>0</v>
      </c>
      <c r="AE25" s="444" t="s">
        <v>75</v>
      </c>
      <c r="AF25" s="425">
        <f t="shared" si="1"/>
        <v>0</v>
      </c>
      <c r="AG25" s="426">
        <v>0</v>
      </c>
      <c r="AH25" s="426">
        <v>0</v>
      </c>
      <c r="AI25" s="438" t="s">
        <v>75</v>
      </c>
      <c r="AJ25" s="426">
        <v>0</v>
      </c>
      <c r="AK25" s="427" t="s">
        <v>75</v>
      </c>
      <c r="AL25" s="427" t="s">
        <v>75</v>
      </c>
      <c r="AM25" s="425">
        <f t="shared" si="2"/>
        <v>0</v>
      </c>
      <c r="AN25" s="425">
        <f>+K25+AC25-AH25</f>
        <v>400792000</v>
      </c>
      <c r="AO25" s="427" t="s">
        <v>86</v>
      </c>
      <c r="AP25" s="425">
        <v>0</v>
      </c>
      <c r="AQ25" s="427" t="s">
        <v>67</v>
      </c>
      <c r="AR25" s="426">
        <v>200396000</v>
      </c>
      <c r="AS25" s="444">
        <v>45490</v>
      </c>
      <c r="AT25" s="426">
        <v>0</v>
      </c>
      <c r="AU25" s="402">
        <f t="shared" si="3"/>
        <v>400792000</v>
      </c>
      <c r="AV25" s="403">
        <f t="shared" si="4"/>
        <v>0</v>
      </c>
      <c r="AW25" s="439" t="s">
        <v>75</v>
      </c>
      <c r="AX25" s="427" t="s">
        <v>101</v>
      </c>
      <c r="AY25" s="425" t="s">
        <v>13572</v>
      </c>
      <c r="AZ25" s="423" t="s">
        <v>67</v>
      </c>
      <c r="BA25" s="423" t="s">
        <v>119</v>
      </c>
    </row>
    <row r="26" spans="2:53" x14ac:dyDescent="0.25">
      <c r="B26" s="423">
        <v>2024</v>
      </c>
      <c r="C26" s="423">
        <v>891780111</v>
      </c>
      <c r="D26" s="424" t="s">
        <v>64</v>
      </c>
      <c r="E26" s="426" t="s">
        <v>13571</v>
      </c>
      <c r="F26" s="425" t="s">
        <v>13570</v>
      </c>
      <c r="G26" s="427">
        <v>0</v>
      </c>
      <c r="H26" s="427" t="s">
        <v>73</v>
      </c>
      <c r="I26" s="426" t="s">
        <v>125</v>
      </c>
      <c r="J26" s="426" t="s">
        <v>13569</v>
      </c>
      <c r="K26" s="428">
        <v>465313800</v>
      </c>
      <c r="L26" s="423" t="s">
        <v>68</v>
      </c>
      <c r="M26" s="426" t="s">
        <v>13568</v>
      </c>
      <c r="N26" s="426">
        <v>900199867</v>
      </c>
      <c r="O26" s="431">
        <v>1480</v>
      </c>
      <c r="P26" s="432">
        <v>45471</v>
      </c>
      <c r="Q26" s="426">
        <v>465313800</v>
      </c>
      <c r="R26" s="432">
        <v>45484</v>
      </c>
      <c r="S26" s="426">
        <v>465313800</v>
      </c>
      <c r="T26" s="427" t="s">
        <v>67</v>
      </c>
      <c r="U26" s="429">
        <v>85467461</v>
      </c>
      <c r="V26" s="430" t="s">
        <v>13567</v>
      </c>
      <c r="W26" s="433">
        <v>45484</v>
      </c>
      <c r="X26" s="433">
        <v>45492</v>
      </c>
      <c r="Y26" s="433">
        <v>45484</v>
      </c>
      <c r="Z26" s="436">
        <v>45551</v>
      </c>
      <c r="AA26" s="425">
        <f t="shared" si="0"/>
        <v>67</v>
      </c>
      <c r="AB26" s="426">
        <v>0</v>
      </c>
      <c r="AC26" s="426">
        <v>0</v>
      </c>
      <c r="AD26" s="426">
        <v>0</v>
      </c>
      <c r="AE26" s="444" t="s">
        <v>75</v>
      </c>
      <c r="AF26" s="425">
        <f t="shared" si="1"/>
        <v>0</v>
      </c>
      <c r="AG26" s="426">
        <v>0</v>
      </c>
      <c r="AH26" s="426">
        <v>0</v>
      </c>
      <c r="AI26" s="438" t="s">
        <v>75</v>
      </c>
      <c r="AJ26" s="426">
        <v>0</v>
      </c>
      <c r="AK26" s="427" t="s">
        <v>75</v>
      </c>
      <c r="AL26" s="427" t="s">
        <v>75</v>
      </c>
      <c r="AM26" s="425">
        <f t="shared" si="2"/>
        <v>0</v>
      </c>
      <c r="AN26" s="425">
        <f>+K26+AC26-AH26</f>
        <v>465313800</v>
      </c>
      <c r="AO26" s="427" t="s">
        <v>86</v>
      </c>
      <c r="AP26" s="425">
        <v>0</v>
      </c>
      <c r="AQ26" s="427" t="s">
        <v>86</v>
      </c>
      <c r="AR26" s="426">
        <v>0</v>
      </c>
      <c r="AS26" s="444" t="s">
        <v>75</v>
      </c>
      <c r="AT26" s="426">
        <v>0</v>
      </c>
      <c r="AU26" s="402">
        <f t="shared" si="3"/>
        <v>465313800</v>
      </c>
      <c r="AV26" s="403">
        <f t="shared" si="4"/>
        <v>0</v>
      </c>
      <c r="AW26" s="439" t="s">
        <v>75</v>
      </c>
      <c r="AX26" s="427" t="s">
        <v>101</v>
      </c>
      <c r="AY26" s="425" t="s">
        <v>13566</v>
      </c>
      <c r="AZ26" s="423" t="s">
        <v>67</v>
      </c>
      <c r="BA26" s="423" t="s">
        <v>119</v>
      </c>
    </row>
    <row r="27" spans="2:53" s="170" customFormat="1" ht="63.75" x14ac:dyDescent="0.25">
      <c r="B27" s="423">
        <v>2024</v>
      </c>
      <c r="C27" s="423">
        <v>891780111</v>
      </c>
      <c r="D27" s="424" t="s">
        <v>64</v>
      </c>
      <c r="E27" s="424" t="s">
        <v>13565</v>
      </c>
      <c r="F27" s="428" t="s">
        <v>13564</v>
      </c>
      <c r="G27" s="423">
        <v>0</v>
      </c>
      <c r="H27" s="423" t="s">
        <v>73</v>
      </c>
      <c r="I27" s="424" t="s">
        <v>125</v>
      </c>
      <c r="J27" s="424" t="s">
        <v>13563</v>
      </c>
      <c r="K27" s="428">
        <v>1565899622</v>
      </c>
      <c r="L27" s="423" t="s">
        <v>68</v>
      </c>
      <c r="M27" s="424" t="s">
        <v>13562</v>
      </c>
      <c r="N27" s="424">
        <v>900026709</v>
      </c>
      <c r="O27" s="445" t="s">
        <v>13561</v>
      </c>
      <c r="P27" s="436">
        <v>45464</v>
      </c>
      <c r="Q27" s="445" t="s">
        <v>13560</v>
      </c>
      <c r="R27" s="436">
        <v>45485</v>
      </c>
      <c r="S27" s="424">
        <v>1565899622</v>
      </c>
      <c r="T27" s="423" t="s">
        <v>67</v>
      </c>
      <c r="U27" s="446">
        <v>32661345</v>
      </c>
      <c r="V27" s="442" t="s">
        <v>13463</v>
      </c>
      <c r="W27" s="435">
        <v>45485</v>
      </c>
      <c r="X27" s="435">
        <v>45491</v>
      </c>
      <c r="Y27" s="435">
        <v>45491</v>
      </c>
      <c r="Z27" s="436">
        <v>45581</v>
      </c>
      <c r="AA27" s="428">
        <f t="shared" si="0"/>
        <v>90</v>
      </c>
      <c r="AB27" s="424">
        <v>0</v>
      </c>
      <c r="AC27" s="424">
        <v>0</v>
      </c>
      <c r="AD27" s="424">
        <v>0</v>
      </c>
      <c r="AE27" s="444" t="s">
        <v>75</v>
      </c>
      <c r="AF27" s="428">
        <f t="shared" si="1"/>
        <v>0</v>
      </c>
      <c r="AG27" s="424">
        <v>0</v>
      </c>
      <c r="AH27" s="424">
        <v>0</v>
      </c>
      <c r="AI27" s="438" t="s">
        <v>75</v>
      </c>
      <c r="AJ27" s="424">
        <v>0</v>
      </c>
      <c r="AK27" s="423" t="s">
        <v>75</v>
      </c>
      <c r="AL27" s="423" t="s">
        <v>75</v>
      </c>
      <c r="AM27" s="428">
        <f t="shared" si="2"/>
        <v>0</v>
      </c>
      <c r="AN27" s="428">
        <f>+K27+AC27-AH27</f>
        <v>1565899622</v>
      </c>
      <c r="AO27" s="423" t="s">
        <v>86</v>
      </c>
      <c r="AP27" s="428">
        <v>0</v>
      </c>
      <c r="AQ27" s="423" t="s">
        <v>67</v>
      </c>
      <c r="AR27" s="424">
        <v>782949811</v>
      </c>
      <c r="AS27" s="444">
        <v>45499</v>
      </c>
      <c r="AT27" s="424">
        <v>0</v>
      </c>
      <c r="AU27" s="402">
        <f t="shared" si="3"/>
        <v>1565899622</v>
      </c>
      <c r="AV27" s="403">
        <f t="shared" si="4"/>
        <v>0</v>
      </c>
      <c r="AW27" s="439" t="s">
        <v>75</v>
      </c>
      <c r="AX27" s="423" t="s">
        <v>101</v>
      </c>
      <c r="AY27" s="428" t="s">
        <v>13559</v>
      </c>
      <c r="AZ27" s="423" t="s">
        <v>67</v>
      </c>
      <c r="BA27" s="423" t="s">
        <v>119</v>
      </c>
    </row>
    <row r="28" spans="2:53" x14ac:dyDescent="0.25">
      <c r="B28" s="423">
        <v>2024</v>
      </c>
      <c r="C28" s="423">
        <v>891780111</v>
      </c>
      <c r="D28" s="424" t="s">
        <v>64</v>
      </c>
      <c r="E28" s="426" t="s">
        <v>13558</v>
      </c>
      <c r="F28" s="425" t="s">
        <v>13557</v>
      </c>
      <c r="G28" s="427">
        <v>0</v>
      </c>
      <c r="H28" s="427" t="s">
        <v>73</v>
      </c>
      <c r="I28" s="426" t="s">
        <v>125</v>
      </c>
      <c r="J28" s="426" t="s">
        <v>13556</v>
      </c>
      <c r="K28" s="428">
        <v>961200000</v>
      </c>
      <c r="L28" s="423" t="s">
        <v>68</v>
      </c>
      <c r="M28" s="426" t="s">
        <v>13555</v>
      </c>
      <c r="N28" s="426">
        <v>819004091</v>
      </c>
      <c r="O28" s="431">
        <v>1565</v>
      </c>
      <c r="P28" s="432">
        <v>45484</v>
      </c>
      <c r="Q28" s="426">
        <v>961200000</v>
      </c>
      <c r="R28" s="432">
        <v>45489</v>
      </c>
      <c r="S28" s="426">
        <v>961200000</v>
      </c>
      <c r="T28" s="427" t="s">
        <v>67</v>
      </c>
      <c r="U28" s="429">
        <v>72175282</v>
      </c>
      <c r="V28" s="430" t="s">
        <v>4788</v>
      </c>
      <c r="W28" s="433">
        <v>45489</v>
      </c>
      <c r="X28" s="433">
        <v>45504</v>
      </c>
      <c r="Y28" s="433">
        <v>45492</v>
      </c>
      <c r="Z28" s="436">
        <v>45590</v>
      </c>
      <c r="AA28" s="425">
        <f t="shared" si="0"/>
        <v>98</v>
      </c>
      <c r="AB28" s="426">
        <v>0</v>
      </c>
      <c r="AC28" s="426">
        <v>0</v>
      </c>
      <c r="AD28" s="426">
        <v>0</v>
      </c>
      <c r="AE28" s="444" t="s">
        <v>75</v>
      </c>
      <c r="AF28" s="425">
        <f t="shared" si="1"/>
        <v>0</v>
      </c>
      <c r="AG28" s="426">
        <v>0</v>
      </c>
      <c r="AH28" s="426">
        <v>0</v>
      </c>
      <c r="AI28" s="438" t="s">
        <v>75</v>
      </c>
      <c r="AJ28" s="426">
        <v>0</v>
      </c>
      <c r="AK28" s="427" t="s">
        <v>75</v>
      </c>
      <c r="AL28" s="427" t="s">
        <v>75</v>
      </c>
      <c r="AM28" s="425">
        <f t="shared" si="2"/>
        <v>0</v>
      </c>
      <c r="AN28" s="425">
        <f>+K28+AC28-AH28</f>
        <v>961200000</v>
      </c>
      <c r="AO28" s="427" t="s">
        <v>86</v>
      </c>
      <c r="AP28" s="425">
        <v>0</v>
      </c>
      <c r="AQ28" s="427" t="s">
        <v>67</v>
      </c>
      <c r="AR28" s="426">
        <v>480600000</v>
      </c>
      <c r="AS28" s="444">
        <v>45503</v>
      </c>
      <c r="AT28" s="426">
        <v>0</v>
      </c>
      <c r="AU28" s="402">
        <f t="shared" si="3"/>
        <v>961200000</v>
      </c>
      <c r="AV28" s="403">
        <f t="shared" si="4"/>
        <v>0</v>
      </c>
      <c r="AW28" s="439" t="s">
        <v>75</v>
      </c>
      <c r="AX28" s="427" t="s">
        <v>101</v>
      </c>
      <c r="AY28" s="425" t="s">
        <v>13554</v>
      </c>
      <c r="AZ28" s="423" t="s">
        <v>67</v>
      </c>
      <c r="BA28" s="423" t="s">
        <v>119</v>
      </c>
    </row>
    <row r="29" spans="2:53" x14ac:dyDescent="0.25">
      <c r="B29" s="423">
        <v>2024</v>
      </c>
      <c r="C29" s="423">
        <v>891780111</v>
      </c>
      <c r="D29" s="424" t="s">
        <v>64</v>
      </c>
      <c r="E29" s="426" t="s">
        <v>13553</v>
      </c>
      <c r="F29" s="425" t="s">
        <v>13552</v>
      </c>
      <c r="G29" s="427">
        <v>0</v>
      </c>
      <c r="H29" s="427" t="s">
        <v>73</v>
      </c>
      <c r="I29" s="426" t="s">
        <v>125</v>
      </c>
      <c r="J29" s="426" t="s">
        <v>13551</v>
      </c>
      <c r="K29" s="428">
        <v>649261134</v>
      </c>
      <c r="L29" s="423" t="s">
        <v>68</v>
      </c>
      <c r="M29" s="426" t="s">
        <v>13550</v>
      </c>
      <c r="N29" s="426">
        <v>900200085</v>
      </c>
      <c r="O29" s="431">
        <v>1327</v>
      </c>
      <c r="P29" s="432">
        <v>45450</v>
      </c>
      <c r="Q29" s="426">
        <v>649715286</v>
      </c>
      <c r="R29" s="432">
        <v>45489</v>
      </c>
      <c r="S29" s="426">
        <v>649261134</v>
      </c>
      <c r="T29" s="427" t="s">
        <v>67</v>
      </c>
      <c r="U29" s="429">
        <v>85459497</v>
      </c>
      <c r="V29" s="430" t="s">
        <v>3402</v>
      </c>
      <c r="W29" s="433">
        <v>45489</v>
      </c>
      <c r="X29" s="433">
        <v>45495</v>
      </c>
      <c r="Y29" s="433">
        <v>45490</v>
      </c>
      <c r="Z29" s="436">
        <v>45587</v>
      </c>
      <c r="AA29" s="425">
        <f t="shared" si="0"/>
        <v>97</v>
      </c>
      <c r="AB29" s="426">
        <v>0</v>
      </c>
      <c r="AC29" s="426">
        <v>0</v>
      </c>
      <c r="AD29" s="426">
        <v>0</v>
      </c>
      <c r="AE29" s="444" t="s">
        <v>75</v>
      </c>
      <c r="AF29" s="425">
        <f t="shared" si="1"/>
        <v>0</v>
      </c>
      <c r="AG29" s="426">
        <v>0</v>
      </c>
      <c r="AH29" s="426">
        <v>0</v>
      </c>
      <c r="AI29" s="438" t="s">
        <v>75</v>
      </c>
      <c r="AJ29" s="426">
        <v>0</v>
      </c>
      <c r="AK29" s="427" t="s">
        <v>75</v>
      </c>
      <c r="AL29" s="427" t="s">
        <v>75</v>
      </c>
      <c r="AM29" s="425">
        <f t="shared" si="2"/>
        <v>0</v>
      </c>
      <c r="AN29" s="425">
        <f>+K29+AC29-AH29</f>
        <v>649261134</v>
      </c>
      <c r="AO29" s="427" t="s">
        <v>67</v>
      </c>
      <c r="AP29" s="425">
        <v>64198230</v>
      </c>
      <c r="AQ29" s="427" t="s">
        <v>67</v>
      </c>
      <c r="AR29" s="426">
        <v>324630567</v>
      </c>
      <c r="AS29" s="444">
        <v>45492</v>
      </c>
      <c r="AT29" s="426">
        <v>0</v>
      </c>
      <c r="AU29" s="402">
        <f t="shared" si="3"/>
        <v>649261134</v>
      </c>
      <c r="AV29" s="403">
        <f t="shared" si="4"/>
        <v>0</v>
      </c>
      <c r="AW29" s="439" t="s">
        <v>75</v>
      </c>
      <c r="AX29" s="427" t="s">
        <v>101</v>
      </c>
      <c r="AY29" s="425" t="s">
        <v>13549</v>
      </c>
      <c r="AZ29" s="423" t="s">
        <v>67</v>
      </c>
      <c r="BA29" s="423" t="s">
        <v>119</v>
      </c>
    </row>
    <row r="30" spans="2:53" x14ac:dyDescent="0.25">
      <c r="B30" s="423">
        <v>2024</v>
      </c>
      <c r="C30" s="423">
        <v>891780111</v>
      </c>
      <c r="D30" s="424" t="s">
        <v>64</v>
      </c>
      <c r="E30" s="426" t="s">
        <v>13548</v>
      </c>
      <c r="F30" s="425" t="s">
        <v>13547</v>
      </c>
      <c r="G30" s="427">
        <v>0</v>
      </c>
      <c r="H30" s="427" t="s">
        <v>73</v>
      </c>
      <c r="I30" s="426" t="s">
        <v>65</v>
      </c>
      <c r="J30" s="426" t="s">
        <v>13546</v>
      </c>
      <c r="K30" s="428">
        <v>15067984168</v>
      </c>
      <c r="L30" s="423" t="s">
        <v>13526</v>
      </c>
      <c r="M30" s="426" t="s">
        <v>13545</v>
      </c>
      <c r="N30" s="426">
        <v>901043127</v>
      </c>
      <c r="O30" s="431">
        <v>1348</v>
      </c>
      <c r="P30" s="432">
        <v>45455</v>
      </c>
      <c r="Q30" s="426">
        <v>2891110014</v>
      </c>
      <c r="R30" s="432">
        <v>45497</v>
      </c>
      <c r="S30" s="426">
        <v>2891110014</v>
      </c>
      <c r="T30" s="427" t="s">
        <v>67</v>
      </c>
      <c r="U30" s="429">
        <v>84452087</v>
      </c>
      <c r="V30" s="430" t="s">
        <v>13359</v>
      </c>
      <c r="W30" s="433">
        <v>45497</v>
      </c>
      <c r="X30" s="433">
        <v>45505</v>
      </c>
      <c r="Y30" s="433">
        <v>45499</v>
      </c>
      <c r="Z30" s="436">
        <v>46234</v>
      </c>
      <c r="AA30" s="425">
        <f t="shared" si="0"/>
        <v>735</v>
      </c>
      <c r="AB30" s="426">
        <v>0</v>
      </c>
      <c r="AC30" s="426">
        <v>0</v>
      </c>
      <c r="AD30" s="426">
        <v>0</v>
      </c>
      <c r="AE30" s="444" t="s">
        <v>75</v>
      </c>
      <c r="AF30" s="425">
        <f t="shared" si="1"/>
        <v>0</v>
      </c>
      <c r="AG30" s="426">
        <v>0</v>
      </c>
      <c r="AH30" s="426">
        <v>0</v>
      </c>
      <c r="AI30" s="438" t="s">
        <v>75</v>
      </c>
      <c r="AJ30" s="426">
        <v>0</v>
      </c>
      <c r="AK30" s="427" t="s">
        <v>75</v>
      </c>
      <c r="AL30" s="427" t="s">
        <v>75</v>
      </c>
      <c r="AM30" s="425">
        <f t="shared" si="2"/>
        <v>0</v>
      </c>
      <c r="AN30" s="425">
        <f>+K30+AC30-AH30</f>
        <v>15067984168</v>
      </c>
      <c r="AO30" s="427" t="s">
        <v>67</v>
      </c>
      <c r="AP30" s="425">
        <v>1385751313</v>
      </c>
      <c r="AQ30" s="427" t="s">
        <v>67</v>
      </c>
      <c r="AR30" s="426">
        <v>578222002</v>
      </c>
      <c r="AS30" s="444">
        <v>45504</v>
      </c>
      <c r="AT30" s="426">
        <v>0</v>
      </c>
      <c r="AU30" s="402">
        <f t="shared" si="3"/>
        <v>15067984168</v>
      </c>
      <c r="AV30" s="403">
        <f t="shared" si="4"/>
        <v>0</v>
      </c>
      <c r="AW30" s="439" t="s">
        <v>75</v>
      </c>
      <c r="AX30" s="427" t="s">
        <v>101</v>
      </c>
      <c r="AY30" s="425" t="s">
        <v>13544</v>
      </c>
      <c r="AZ30" s="423" t="s">
        <v>67</v>
      </c>
      <c r="BA30" s="423" t="s">
        <v>119</v>
      </c>
    </row>
    <row r="31" spans="2:53" s="170" customFormat="1" ht="25.5" x14ac:dyDescent="0.25">
      <c r="B31" s="423">
        <v>2024</v>
      </c>
      <c r="C31" s="423">
        <v>891780111</v>
      </c>
      <c r="D31" s="424" t="s">
        <v>64</v>
      </c>
      <c r="E31" s="424" t="s">
        <v>13543</v>
      </c>
      <c r="F31" s="428" t="s">
        <v>13542</v>
      </c>
      <c r="G31" s="447">
        <v>2022000100019</v>
      </c>
      <c r="H31" s="423" t="s">
        <v>73</v>
      </c>
      <c r="I31" s="424" t="s">
        <v>125</v>
      </c>
      <c r="J31" s="424" t="s">
        <v>13541</v>
      </c>
      <c r="K31" s="428">
        <v>3746809783</v>
      </c>
      <c r="L31" s="423" t="s">
        <v>68</v>
      </c>
      <c r="M31" s="424" t="s">
        <v>13540</v>
      </c>
      <c r="N31" s="424">
        <v>829001164</v>
      </c>
      <c r="O31" s="445" t="s">
        <v>13539</v>
      </c>
      <c r="P31" s="435" t="s">
        <v>13538</v>
      </c>
      <c r="Q31" s="445" t="s">
        <v>13537</v>
      </c>
      <c r="R31" s="436">
        <v>45499</v>
      </c>
      <c r="S31" s="424">
        <v>3746809783</v>
      </c>
      <c r="T31" s="423" t="s">
        <v>67</v>
      </c>
      <c r="U31" s="446">
        <v>85468582</v>
      </c>
      <c r="V31" s="442" t="s">
        <v>12792</v>
      </c>
      <c r="W31" s="435">
        <v>45499</v>
      </c>
      <c r="X31" s="435">
        <v>45510</v>
      </c>
      <c r="Y31" s="435">
        <v>45499</v>
      </c>
      <c r="Z31" s="436">
        <v>45602</v>
      </c>
      <c r="AA31" s="428">
        <f t="shared" si="0"/>
        <v>103</v>
      </c>
      <c r="AB31" s="424">
        <v>0</v>
      </c>
      <c r="AC31" s="424">
        <v>0</v>
      </c>
      <c r="AD31" s="424">
        <v>0</v>
      </c>
      <c r="AE31" s="444" t="s">
        <v>75</v>
      </c>
      <c r="AF31" s="428">
        <f t="shared" si="1"/>
        <v>0</v>
      </c>
      <c r="AG31" s="424">
        <v>0</v>
      </c>
      <c r="AH31" s="424">
        <v>0</v>
      </c>
      <c r="AI31" s="438" t="s">
        <v>75</v>
      </c>
      <c r="AJ31" s="424">
        <v>0</v>
      </c>
      <c r="AK31" s="423" t="s">
        <v>75</v>
      </c>
      <c r="AL31" s="423" t="s">
        <v>75</v>
      </c>
      <c r="AM31" s="428">
        <f t="shared" si="2"/>
        <v>0</v>
      </c>
      <c r="AN31" s="428">
        <f>+K31+AC31-AH31</f>
        <v>3746809783</v>
      </c>
      <c r="AO31" s="423" t="s">
        <v>86</v>
      </c>
      <c r="AP31" s="428">
        <v>0</v>
      </c>
      <c r="AQ31" s="423" t="s">
        <v>67</v>
      </c>
      <c r="AR31" s="424">
        <v>1873404891.5</v>
      </c>
      <c r="AS31" s="444">
        <v>45509</v>
      </c>
      <c r="AT31" s="424">
        <v>0</v>
      </c>
      <c r="AU31" s="402">
        <f t="shared" si="3"/>
        <v>3746809783</v>
      </c>
      <c r="AV31" s="403">
        <f t="shared" si="4"/>
        <v>0</v>
      </c>
      <c r="AW31" s="439" t="s">
        <v>75</v>
      </c>
      <c r="AX31" s="423" t="s">
        <v>101</v>
      </c>
      <c r="AY31" s="428" t="s">
        <v>13536</v>
      </c>
      <c r="AZ31" s="423" t="s">
        <v>67</v>
      </c>
      <c r="BA31" s="423" t="s">
        <v>119</v>
      </c>
    </row>
    <row r="32" spans="2:53" x14ac:dyDescent="0.25">
      <c r="B32" s="423">
        <v>2024</v>
      </c>
      <c r="C32" s="423">
        <v>891780111</v>
      </c>
      <c r="D32" s="424" t="s">
        <v>64</v>
      </c>
      <c r="E32" s="426" t="s">
        <v>13535</v>
      </c>
      <c r="F32" s="425" t="s">
        <v>13534</v>
      </c>
      <c r="G32" s="427">
        <v>0</v>
      </c>
      <c r="H32" s="427" t="s">
        <v>73</v>
      </c>
      <c r="I32" s="426" t="s">
        <v>65</v>
      </c>
      <c r="J32" s="426" t="s">
        <v>13533</v>
      </c>
      <c r="K32" s="428">
        <v>644742000</v>
      </c>
      <c r="L32" s="423" t="s">
        <v>68</v>
      </c>
      <c r="M32" s="426" t="s">
        <v>13532</v>
      </c>
      <c r="N32" s="426">
        <v>900348312</v>
      </c>
      <c r="O32" s="431">
        <v>1486</v>
      </c>
      <c r="P32" s="432">
        <v>45471</v>
      </c>
      <c r="Q32" s="426">
        <v>644742000</v>
      </c>
      <c r="R32" s="432">
        <v>45499</v>
      </c>
      <c r="S32" s="426">
        <v>644742000</v>
      </c>
      <c r="T32" s="427" t="s">
        <v>67</v>
      </c>
      <c r="U32" s="428">
        <v>1082868728</v>
      </c>
      <c r="V32" s="430" t="s">
        <v>13531</v>
      </c>
      <c r="W32" s="433">
        <v>45499</v>
      </c>
      <c r="X32" s="433">
        <v>45505</v>
      </c>
      <c r="Y32" s="433">
        <v>45505</v>
      </c>
      <c r="Z32" s="436">
        <v>45869</v>
      </c>
      <c r="AA32" s="425">
        <f t="shared" si="0"/>
        <v>364</v>
      </c>
      <c r="AB32" s="426">
        <v>0</v>
      </c>
      <c r="AC32" s="426">
        <v>0</v>
      </c>
      <c r="AD32" s="426">
        <v>0</v>
      </c>
      <c r="AE32" s="444" t="s">
        <v>75</v>
      </c>
      <c r="AF32" s="425">
        <f t="shared" si="1"/>
        <v>0</v>
      </c>
      <c r="AG32" s="426">
        <v>0</v>
      </c>
      <c r="AH32" s="426">
        <v>0</v>
      </c>
      <c r="AI32" s="438" t="s">
        <v>75</v>
      </c>
      <c r="AJ32" s="426">
        <v>0</v>
      </c>
      <c r="AK32" s="427" t="s">
        <v>75</v>
      </c>
      <c r="AL32" s="427" t="s">
        <v>75</v>
      </c>
      <c r="AM32" s="425">
        <f t="shared" si="2"/>
        <v>0</v>
      </c>
      <c r="AN32" s="425">
        <f>+K32+AC32-AH32</f>
        <v>644742000</v>
      </c>
      <c r="AO32" s="427" t="s">
        <v>67</v>
      </c>
      <c r="AP32" s="425">
        <v>644742000</v>
      </c>
      <c r="AQ32" s="427" t="s">
        <v>86</v>
      </c>
      <c r="AR32" s="426">
        <v>0</v>
      </c>
      <c r="AS32" s="444" t="s">
        <v>75</v>
      </c>
      <c r="AT32" s="426">
        <v>627393942</v>
      </c>
      <c r="AU32" s="402">
        <f t="shared" si="3"/>
        <v>17348058</v>
      </c>
      <c r="AV32" s="403">
        <f t="shared" si="4"/>
        <v>0.97309302325581393</v>
      </c>
      <c r="AW32" s="439" t="s">
        <v>75</v>
      </c>
      <c r="AX32" s="427" t="s">
        <v>98</v>
      </c>
      <c r="AY32" s="425" t="s">
        <v>13530</v>
      </c>
      <c r="AZ32" s="423" t="s">
        <v>67</v>
      </c>
      <c r="BA32" s="423" t="s">
        <v>119</v>
      </c>
    </row>
    <row r="33" spans="2:53" x14ac:dyDescent="0.25">
      <c r="B33" s="423">
        <v>2024</v>
      </c>
      <c r="C33" s="423">
        <v>891780111</v>
      </c>
      <c r="D33" s="424" t="s">
        <v>64</v>
      </c>
      <c r="E33" s="426" t="s">
        <v>13529</v>
      </c>
      <c r="F33" s="425" t="s">
        <v>13528</v>
      </c>
      <c r="G33" s="427">
        <v>0</v>
      </c>
      <c r="H33" s="427" t="s">
        <v>73</v>
      </c>
      <c r="I33" s="426" t="s">
        <v>125</v>
      </c>
      <c r="J33" s="426" t="s">
        <v>13527</v>
      </c>
      <c r="K33" s="428">
        <v>1506929756</v>
      </c>
      <c r="L33" s="423" t="s">
        <v>13526</v>
      </c>
      <c r="M33" s="426" t="s">
        <v>13525</v>
      </c>
      <c r="N33" s="426">
        <v>901855349</v>
      </c>
      <c r="O33" s="431">
        <v>1430</v>
      </c>
      <c r="P33" s="432">
        <v>45464</v>
      </c>
      <c r="Q33" s="426">
        <v>1508336596</v>
      </c>
      <c r="R33" s="432">
        <v>45503</v>
      </c>
      <c r="S33" s="426">
        <v>1506929756</v>
      </c>
      <c r="T33" s="427" t="s">
        <v>67</v>
      </c>
      <c r="U33" s="428">
        <v>15443332</v>
      </c>
      <c r="V33" s="430" t="s">
        <v>13524</v>
      </c>
      <c r="W33" s="433">
        <v>45503</v>
      </c>
      <c r="X33" s="448">
        <v>45531</v>
      </c>
      <c r="Y33" s="433">
        <v>45513</v>
      </c>
      <c r="Z33" s="449">
        <v>45592</v>
      </c>
      <c r="AA33" s="425">
        <f t="shared" si="0"/>
        <v>79</v>
      </c>
      <c r="AB33" s="426">
        <v>0</v>
      </c>
      <c r="AC33" s="426">
        <v>0</v>
      </c>
      <c r="AD33" s="426">
        <v>0</v>
      </c>
      <c r="AE33" s="444" t="s">
        <v>75</v>
      </c>
      <c r="AF33" s="425">
        <f t="shared" si="1"/>
        <v>0</v>
      </c>
      <c r="AG33" s="426">
        <v>0</v>
      </c>
      <c r="AH33" s="426">
        <v>0</v>
      </c>
      <c r="AI33" s="438" t="s">
        <v>75</v>
      </c>
      <c r="AJ33" s="426">
        <v>0</v>
      </c>
      <c r="AK33" s="427" t="s">
        <v>75</v>
      </c>
      <c r="AL33" s="427" t="s">
        <v>75</v>
      </c>
      <c r="AM33" s="425">
        <f t="shared" si="2"/>
        <v>0</v>
      </c>
      <c r="AN33" s="425">
        <f>+K33+AC33-AH33</f>
        <v>1506929756</v>
      </c>
      <c r="AO33" s="427" t="s">
        <v>86</v>
      </c>
      <c r="AP33" s="425">
        <v>0</v>
      </c>
      <c r="AQ33" s="427" t="s">
        <v>67</v>
      </c>
      <c r="AR33" s="426">
        <v>452078926.80000001</v>
      </c>
      <c r="AS33" s="444" t="s">
        <v>75</v>
      </c>
      <c r="AT33" s="426">
        <v>0</v>
      </c>
      <c r="AU33" s="402">
        <f t="shared" si="3"/>
        <v>1506929756</v>
      </c>
      <c r="AV33" s="403">
        <f t="shared" si="4"/>
        <v>0</v>
      </c>
      <c r="AW33" s="439" t="s">
        <v>75</v>
      </c>
      <c r="AX33" s="427" t="s">
        <v>101</v>
      </c>
      <c r="AY33" s="425" t="s">
        <v>13523</v>
      </c>
      <c r="AZ33" s="423" t="s">
        <v>67</v>
      </c>
      <c r="BA33" s="423" t="s">
        <v>119</v>
      </c>
    </row>
    <row r="34" spans="2:53" x14ac:dyDescent="0.25">
      <c r="B34" s="423">
        <v>2024</v>
      </c>
      <c r="C34" s="423">
        <v>891780111</v>
      </c>
      <c r="D34" s="424" t="s">
        <v>64</v>
      </c>
      <c r="E34" s="426" t="s">
        <v>13522</v>
      </c>
      <c r="F34" s="425" t="s">
        <v>13521</v>
      </c>
      <c r="G34" s="427">
        <v>0</v>
      </c>
      <c r="H34" s="427" t="s">
        <v>73</v>
      </c>
      <c r="I34" s="426" t="s">
        <v>125</v>
      </c>
      <c r="J34" s="426" t="s">
        <v>13520</v>
      </c>
      <c r="K34" s="428">
        <v>2982385000</v>
      </c>
      <c r="L34" s="423" t="s">
        <v>68</v>
      </c>
      <c r="M34" s="425" t="s">
        <v>2813</v>
      </c>
      <c r="N34" s="429">
        <v>900173983</v>
      </c>
      <c r="O34" s="431">
        <v>1724</v>
      </c>
      <c r="P34" s="432">
        <v>45499</v>
      </c>
      <c r="Q34" s="426">
        <v>2982385000</v>
      </c>
      <c r="R34" s="432">
        <v>45506</v>
      </c>
      <c r="S34" s="426">
        <v>2982385000</v>
      </c>
      <c r="T34" s="427" t="s">
        <v>67</v>
      </c>
      <c r="U34" s="428">
        <v>85152695</v>
      </c>
      <c r="V34" s="442" t="s">
        <v>13493</v>
      </c>
      <c r="W34" s="433">
        <v>45506</v>
      </c>
      <c r="X34" s="433">
        <v>45509</v>
      </c>
      <c r="Y34" s="433">
        <v>45509</v>
      </c>
      <c r="Z34" s="436">
        <v>45619</v>
      </c>
      <c r="AA34" s="425">
        <f t="shared" si="0"/>
        <v>110</v>
      </c>
      <c r="AB34" s="426">
        <v>0</v>
      </c>
      <c r="AC34" s="426">
        <v>0</v>
      </c>
      <c r="AD34" s="426">
        <v>0</v>
      </c>
      <c r="AE34" s="444" t="s">
        <v>75</v>
      </c>
      <c r="AF34" s="425">
        <f t="shared" si="1"/>
        <v>0</v>
      </c>
      <c r="AG34" s="426">
        <v>0</v>
      </c>
      <c r="AH34" s="426">
        <v>0</v>
      </c>
      <c r="AI34" s="438" t="s">
        <v>75</v>
      </c>
      <c r="AJ34" s="426">
        <v>0</v>
      </c>
      <c r="AK34" s="427" t="s">
        <v>75</v>
      </c>
      <c r="AL34" s="427" t="s">
        <v>75</v>
      </c>
      <c r="AM34" s="425">
        <f t="shared" si="2"/>
        <v>0</v>
      </c>
      <c r="AN34" s="425">
        <f>+K34+AC34-AH34</f>
        <v>2982385000</v>
      </c>
      <c r="AO34" s="427" t="s">
        <v>67</v>
      </c>
      <c r="AP34" s="425">
        <v>242632021</v>
      </c>
      <c r="AQ34" s="427" t="s">
        <v>86</v>
      </c>
      <c r="AR34" s="426">
        <v>0</v>
      </c>
      <c r="AS34" s="444" t="s">
        <v>75</v>
      </c>
      <c r="AT34" s="426">
        <v>710158100</v>
      </c>
      <c r="AU34" s="402">
        <f t="shared" si="3"/>
        <v>2272226900</v>
      </c>
      <c r="AV34" s="403">
        <f t="shared" si="4"/>
        <v>0.23811751333245038</v>
      </c>
      <c r="AW34" s="439" t="s">
        <v>75</v>
      </c>
      <c r="AX34" s="427" t="s">
        <v>101</v>
      </c>
      <c r="AY34" s="425" t="s">
        <v>13519</v>
      </c>
      <c r="AZ34" s="423" t="s">
        <v>67</v>
      </c>
      <c r="BA34" s="423" t="s">
        <v>119</v>
      </c>
    </row>
    <row r="35" spans="2:53" x14ac:dyDescent="0.25">
      <c r="B35" s="423">
        <v>2024</v>
      </c>
      <c r="C35" s="423">
        <v>891780111</v>
      </c>
      <c r="D35" s="424" t="s">
        <v>64</v>
      </c>
      <c r="E35" s="426" t="s">
        <v>13518</v>
      </c>
      <c r="F35" s="425" t="s">
        <v>13517</v>
      </c>
      <c r="G35" s="427">
        <v>0</v>
      </c>
      <c r="H35" s="427" t="s">
        <v>73</v>
      </c>
      <c r="I35" s="426" t="s">
        <v>125</v>
      </c>
      <c r="J35" s="426" t="s">
        <v>13516</v>
      </c>
      <c r="K35" s="428">
        <v>2132438000</v>
      </c>
      <c r="L35" s="423" t="s">
        <v>68</v>
      </c>
      <c r="M35" s="425" t="s">
        <v>13515</v>
      </c>
      <c r="N35" s="429">
        <v>901039840</v>
      </c>
      <c r="O35" s="431">
        <v>1783</v>
      </c>
      <c r="P35" s="432">
        <v>45510</v>
      </c>
      <c r="Q35" s="426">
        <v>2132438000</v>
      </c>
      <c r="R35" s="432">
        <v>45513</v>
      </c>
      <c r="S35" s="426">
        <v>2132438000</v>
      </c>
      <c r="T35" s="427" t="s">
        <v>67</v>
      </c>
      <c r="U35" s="429">
        <v>85465146</v>
      </c>
      <c r="V35" s="430" t="s">
        <v>13514</v>
      </c>
      <c r="W35" s="433">
        <v>45513</v>
      </c>
      <c r="X35" s="433">
        <v>45516</v>
      </c>
      <c r="Y35" s="433">
        <v>45516</v>
      </c>
      <c r="Z35" s="436">
        <v>45520</v>
      </c>
      <c r="AA35" s="425">
        <f t="shared" si="0"/>
        <v>4</v>
      </c>
      <c r="AB35" s="426">
        <v>0</v>
      </c>
      <c r="AC35" s="426">
        <v>0</v>
      </c>
      <c r="AD35" s="426">
        <v>0</v>
      </c>
      <c r="AE35" s="444" t="s">
        <v>75</v>
      </c>
      <c r="AF35" s="425">
        <f t="shared" si="1"/>
        <v>0</v>
      </c>
      <c r="AG35" s="426">
        <v>0</v>
      </c>
      <c r="AH35" s="426">
        <v>0</v>
      </c>
      <c r="AI35" s="438" t="s">
        <v>75</v>
      </c>
      <c r="AJ35" s="426">
        <v>0</v>
      </c>
      <c r="AK35" s="427" t="s">
        <v>75</v>
      </c>
      <c r="AL35" s="427" t="s">
        <v>75</v>
      </c>
      <c r="AM35" s="425">
        <f t="shared" si="2"/>
        <v>0</v>
      </c>
      <c r="AN35" s="425">
        <f>+K35+AC35-AH35</f>
        <v>2132438000</v>
      </c>
      <c r="AO35" s="427" t="s">
        <v>67</v>
      </c>
      <c r="AP35" s="425">
        <v>1998260759</v>
      </c>
      <c r="AQ35" s="427" t="s">
        <v>67</v>
      </c>
      <c r="AR35" s="426">
        <v>639731400</v>
      </c>
      <c r="AS35" s="444">
        <v>45516</v>
      </c>
      <c r="AT35" s="426">
        <v>2132438000</v>
      </c>
      <c r="AU35" s="402">
        <f t="shared" si="3"/>
        <v>0</v>
      </c>
      <c r="AV35" s="403">
        <f t="shared" si="4"/>
        <v>1</v>
      </c>
      <c r="AW35" s="439" t="s">
        <v>75</v>
      </c>
      <c r="AX35" s="427" t="s">
        <v>98</v>
      </c>
      <c r="AY35" s="425" t="s">
        <v>13513</v>
      </c>
      <c r="AZ35" s="423" t="s">
        <v>67</v>
      </c>
      <c r="BA35" s="423" t="s">
        <v>119</v>
      </c>
    </row>
    <row r="36" spans="2:53" x14ac:dyDescent="0.25">
      <c r="B36" s="423">
        <v>2024</v>
      </c>
      <c r="C36" s="423">
        <v>891780111</v>
      </c>
      <c r="D36" s="424" t="s">
        <v>64</v>
      </c>
      <c r="E36" s="426" t="s">
        <v>13512</v>
      </c>
      <c r="F36" s="425" t="s">
        <v>13511</v>
      </c>
      <c r="G36" s="427">
        <v>0</v>
      </c>
      <c r="H36" s="427" t="s">
        <v>73</v>
      </c>
      <c r="I36" s="426" t="s">
        <v>125</v>
      </c>
      <c r="J36" s="426" t="s">
        <v>13510</v>
      </c>
      <c r="K36" s="428">
        <v>511843261</v>
      </c>
      <c r="L36" s="423" t="s">
        <v>68</v>
      </c>
      <c r="M36" s="425" t="s">
        <v>13509</v>
      </c>
      <c r="N36" s="429">
        <v>901413801</v>
      </c>
      <c r="O36" s="431">
        <v>1885</v>
      </c>
      <c r="P36" s="432">
        <v>45519</v>
      </c>
      <c r="Q36" s="426">
        <v>512843261</v>
      </c>
      <c r="R36" s="432">
        <v>45526</v>
      </c>
      <c r="S36" s="426">
        <v>511843261</v>
      </c>
      <c r="T36" s="427" t="s">
        <v>67</v>
      </c>
      <c r="U36" s="429">
        <v>85467461</v>
      </c>
      <c r="V36" s="430" t="s">
        <v>3304</v>
      </c>
      <c r="W36" s="433">
        <v>45526</v>
      </c>
      <c r="X36" s="433">
        <v>45530</v>
      </c>
      <c r="Y36" s="433">
        <v>45526</v>
      </c>
      <c r="Z36" s="436">
        <v>45559</v>
      </c>
      <c r="AA36" s="425">
        <f t="shared" si="0"/>
        <v>33</v>
      </c>
      <c r="AB36" s="426">
        <v>0</v>
      </c>
      <c r="AC36" s="426">
        <v>0</v>
      </c>
      <c r="AD36" s="426">
        <v>0</v>
      </c>
      <c r="AE36" s="444" t="s">
        <v>75</v>
      </c>
      <c r="AF36" s="425">
        <f t="shared" si="1"/>
        <v>0</v>
      </c>
      <c r="AG36" s="426">
        <v>0</v>
      </c>
      <c r="AH36" s="426">
        <v>0</v>
      </c>
      <c r="AI36" s="438" t="s">
        <v>75</v>
      </c>
      <c r="AJ36" s="426">
        <v>0</v>
      </c>
      <c r="AK36" s="427" t="s">
        <v>75</v>
      </c>
      <c r="AL36" s="427" t="s">
        <v>75</v>
      </c>
      <c r="AM36" s="425">
        <f t="shared" si="2"/>
        <v>0</v>
      </c>
      <c r="AN36" s="425">
        <f>+K36+AC36-AH36</f>
        <v>511843261</v>
      </c>
      <c r="AO36" s="427" t="s">
        <v>67</v>
      </c>
      <c r="AP36" s="425">
        <v>473626034.15999997</v>
      </c>
      <c r="AQ36" s="427" t="s">
        <v>67</v>
      </c>
      <c r="AR36" s="426">
        <v>255921630</v>
      </c>
      <c r="AS36" s="444">
        <v>45530</v>
      </c>
      <c r="AT36" s="426">
        <v>0</v>
      </c>
      <c r="AU36" s="402">
        <f t="shared" si="3"/>
        <v>511843261</v>
      </c>
      <c r="AV36" s="403">
        <f t="shared" si="4"/>
        <v>0</v>
      </c>
      <c r="AW36" s="439" t="s">
        <v>75</v>
      </c>
      <c r="AX36" s="427" t="s">
        <v>101</v>
      </c>
      <c r="AY36" s="425" t="s">
        <v>13508</v>
      </c>
      <c r="AZ36" s="423" t="s">
        <v>67</v>
      </c>
      <c r="BA36" s="423" t="s">
        <v>119</v>
      </c>
    </row>
    <row r="37" spans="2:53" x14ac:dyDescent="0.25">
      <c r="B37" s="423">
        <v>2024</v>
      </c>
      <c r="C37" s="423">
        <v>891780111</v>
      </c>
      <c r="D37" s="424" t="s">
        <v>64</v>
      </c>
      <c r="E37" s="426" t="s">
        <v>13507</v>
      </c>
      <c r="F37" s="425" t="s">
        <v>13506</v>
      </c>
      <c r="G37" s="427">
        <v>0</v>
      </c>
      <c r="H37" s="427" t="s">
        <v>73</v>
      </c>
      <c r="I37" s="426" t="s">
        <v>125</v>
      </c>
      <c r="J37" s="426" t="s">
        <v>13505</v>
      </c>
      <c r="K37" s="428">
        <v>350000000</v>
      </c>
      <c r="L37" s="423" t="s">
        <v>68</v>
      </c>
      <c r="M37" s="425" t="s">
        <v>13504</v>
      </c>
      <c r="N37" s="429">
        <v>900926956</v>
      </c>
      <c r="O37" s="431">
        <v>1891</v>
      </c>
      <c r="P37" s="432">
        <v>45520</v>
      </c>
      <c r="Q37" s="426">
        <v>350000000</v>
      </c>
      <c r="R37" s="432">
        <v>45534</v>
      </c>
      <c r="S37" s="426">
        <v>350000000</v>
      </c>
      <c r="T37" s="427" t="s">
        <v>67</v>
      </c>
      <c r="U37" s="428">
        <v>85152695</v>
      </c>
      <c r="V37" s="442" t="s">
        <v>13493</v>
      </c>
      <c r="W37" s="433">
        <v>45534</v>
      </c>
      <c r="X37" s="433">
        <v>45534</v>
      </c>
      <c r="Y37" s="433">
        <v>45534</v>
      </c>
      <c r="Z37" s="436">
        <v>45641</v>
      </c>
      <c r="AA37" s="425">
        <f t="shared" si="0"/>
        <v>107</v>
      </c>
      <c r="AB37" s="426">
        <v>0</v>
      </c>
      <c r="AC37" s="426">
        <v>0</v>
      </c>
      <c r="AD37" s="426">
        <v>0</v>
      </c>
      <c r="AE37" s="444" t="s">
        <v>75</v>
      </c>
      <c r="AF37" s="425">
        <f t="shared" si="1"/>
        <v>0</v>
      </c>
      <c r="AG37" s="426">
        <v>0</v>
      </c>
      <c r="AH37" s="426">
        <v>0</v>
      </c>
      <c r="AI37" s="438" t="s">
        <v>75</v>
      </c>
      <c r="AJ37" s="426">
        <v>0</v>
      </c>
      <c r="AK37" s="427" t="s">
        <v>75</v>
      </c>
      <c r="AL37" s="427" t="s">
        <v>75</v>
      </c>
      <c r="AM37" s="425">
        <f t="shared" si="2"/>
        <v>0</v>
      </c>
      <c r="AN37" s="425">
        <f>+K37+AC37-AH37</f>
        <v>350000000</v>
      </c>
      <c r="AO37" s="427" t="s">
        <v>67</v>
      </c>
      <c r="AP37" s="425">
        <v>340933298</v>
      </c>
      <c r="AQ37" s="427" t="s">
        <v>67</v>
      </c>
      <c r="AR37" s="426">
        <v>105000000</v>
      </c>
      <c r="AS37" s="444"/>
      <c r="AT37" s="426">
        <v>0</v>
      </c>
      <c r="AU37" s="402">
        <f t="shared" si="3"/>
        <v>350000000</v>
      </c>
      <c r="AV37" s="403">
        <f t="shared" si="4"/>
        <v>0</v>
      </c>
      <c r="AW37" s="439" t="s">
        <v>75</v>
      </c>
      <c r="AX37" s="427" t="s">
        <v>101</v>
      </c>
      <c r="AY37" s="425" t="s">
        <v>13503</v>
      </c>
      <c r="AZ37" s="423" t="s">
        <v>67</v>
      </c>
      <c r="BA37" s="423" t="s">
        <v>119</v>
      </c>
    </row>
    <row r="38" spans="2:53" x14ac:dyDescent="0.25">
      <c r="B38" s="423">
        <v>2024</v>
      </c>
      <c r="C38" s="423">
        <v>891780111</v>
      </c>
      <c r="D38" s="424" t="s">
        <v>64</v>
      </c>
      <c r="E38" s="426" t="s">
        <v>13502</v>
      </c>
      <c r="F38" s="425" t="s">
        <v>13501</v>
      </c>
      <c r="G38" s="427">
        <v>0</v>
      </c>
      <c r="H38" s="427" t="s">
        <v>73</v>
      </c>
      <c r="I38" s="426" t="s">
        <v>65</v>
      </c>
      <c r="J38" s="426" t="s">
        <v>13500</v>
      </c>
      <c r="K38" s="428">
        <v>43000000</v>
      </c>
      <c r="L38" s="423" t="s">
        <v>68</v>
      </c>
      <c r="M38" s="426" t="s">
        <v>13499</v>
      </c>
      <c r="N38" s="426">
        <v>39048396</v>
      </c>
      <c r="O38" s="431">
        <v>56</v>
      </c>
      <c r="P38" s="432">
        <v>45306</v>
      </c>
      <c r="Q38" s="426">
        <v>43000000</v>
      </c>
      <c r="R38" s="432">
        <v>45308</v>
      </c>
      <c r="S38" s="426">
        <v>43000000</v>
      </c>
      <c r="T38" s="427" t="s">
        <v>67</v>
      </c>
      <c r="U38" s="429">
        <v>36722626</v>
      </c>
      <c r="V38" s="430" t="s">
        <v>13498</v>
      </c>
      <c r="W38" s="433">
        <v>45308</v>
      </c>
      <c r="X38" s="433">
        <v>45308</v>
      </c>
      <c r="Y38" s="433" t="s">
        <v>75</v>
      </c>
      <c r="Z38" s="436">
        <v>45323</v>
      </c>
      <c r="AA38" s="425">
        <f t="shared" si="0"/>
        <v>15</v>
      </c>
      <c r="AB38" s="426">
        <v>0</v>
      </c>
      <c r="AC38" s="426">
        <v>0</v>
      </c>
      <c r="AD38" s="426">
        <v>0</v>
      </c>
      <c r="AE38" s="444" t="s">
        <v>75</v>
      </c>
      <c r="AF38" s="425">
        <f t="shared" si="1"/>
        <v>0</v>
      </c>
      <c r="AG38" s="426">
        <v>0</v>
      </c>
      <c r="AH38" s="426">
        <v>0</v>
      </c>
      <c r="AI38" s="438" t="s">
        <v>75</v>
      </c>
      <c r="AJ38" s="426">
        <v>0</v>
      </c>
      <c r="AK38" s="427" t="s">
        <v>75</v>
      </c>
      <c r="AL38" s="427" t="s">
        <v>75</v>
      </c>
      <c r="AM38" s="425">
        <f t="shared" si="2"/>
        <v>0</v>
      </c>
      <c r="AN38" s="425">
        <f>+K38+AC38-AH38</f>
        <v>43000000</v>
      </c>
      <c r="AO38" s="427" t="s">
        <v>67</v>
      </c>
      <c r="AP38" s="425">
        <v>43000000</v>
      </c>
      <c r="AQ38" s="427" t="s">
        <v>86</v>
      </c>
      <c r="AR38" s="426">
        <v>0</v>
      </c>
      <c r="AS38" s="444" t="s">
        <v>75</v>
      </c>
      <c r="AT38" s="426">
        <v>42990480</v>
      </c>
      <c r="AU38" s="402">
        <f t="shared" si="3"/>
        <v>9520</v>
      </c>
      <c r="AV38" s="403">
        <f t="shared" si="4"/>
        <v>0.99977860465116275</v>
      </c>
      <c r="AW38" s="439" t="s">
        <v>75</v>
      </c>
      <c r="AX38" s="427" t="s">
        <v>98</v>
      </c>
      <c r="AY38" s="425" t="s">
        <v>13497</v>
      </c>
      <c r="AZ38" s="423" t="s">
        <v>67</v>
      </c>
      <c r="BA38" s="423" t="s">
        <v>119</v>
      </c>
    </row>
    <row r="39" spans="2:53" x14ac:dyDescent="0.25">
      <c r="B39" s="423">
        <v>2024</v>
      </c>
      <c r="C39" s="423">
        <v>891780111</v>
      </c>
      <c r="D39" s="424" t="s">
        <v>64</v>
      </c>
      <c r="E39" s="426" t="s">
        <v>13496</v>
      </c>
      <c r="F39" s="425" t="s">
        <v>13495</v>
      </c>
      <c r="G39" s="427">
        <v>0</v>
      </c>
      <c r="H39" s="427" t="s">
        <v>73</v>
      </c>
      <c r="I39" s="426" t="s">
        <v>125</v>
      </c>
      <c r="J39" s="426" t="s">
        <v>13494</v>
      </c>
      <c r="K39" s="428">
        <v>80000000</v>
      </c>
      <c r="L39" s="423" t="s">
        <v>68</v>
      </c>
      <c r="M39" s="426" t="s">
        <v>13394</v>
      </c>
      <c r="N39" s="426">
        <v>36560048</v>
      </c>
      <c r="O39" s="431">
        <v>272</v>
      </c>
      <c r="P39" s="432">
        <v>45328</v>
      </c>
      <c r="Q39" s="426">
        <v>80000000</v>
      </c>
      <c r="R39" s="432">
        <v>45331</v>
      </c>
      <c r="S39" s="426">
        <v>80000000</v>
      </c>
      <c r="T39" s="427" t="s">
        <v>67</v>
      </c>
      <c r="U39" s="429">
        <v>85152695</v>
      </c>
      <c r="V39" s="430" t="s">
        <v>13493</v>
      </c>
      <c r="W39" s="433">
        <v>45331</v>
      </c>
      <c r="X39" s="433">
        <v>45332</v>
      </c>
      <c r="Y39" s="433">
        <v>45331</v>
      </c>
      <c r="Z39" s="436">
        <v>45504</v>
      </c>
      <c r="AA39" s="425">
        <f t="shared" si="0"/>
        <v>173</v>
      </c>
      <c r="AB39" s="426">
        <v>1</v>
      </c>
      <c r="AC39" s="426">
        <v>40000000</v>
      </c>
      <c r="AD39" s="426">
        <v>0</v>
      </c>
      <c r="AE39" s="444" t="s">
        <v>75</v>
      </c>
      <c r="AF39" s="425">
        <f t="shared" si="1"/>
        <v>0</v>
      </c>
      <c r="AG39" s="426">
        <v>0</v>
      </c>
      <c r="AH39" s="426">
        <v>0</v>
      </c>
      <c r="AI39" s="438" t="s">
        <v>75</v>
      </c>
      <c r="AJ39" s="426">
        <v>0</v>
      </c>
      <c r="AK39" s="427" t="s">
        <v>75</v>
      </c>
      <c r="AL39" s="427" t="s">
        <v>75</v>
      </c>
      <c r="AM39" s="425">
        <f t="shared" si="2"/>
        <v>0</v>
      </c>
      <c r="AN39" s="425">
        <f>+K39+AC39-AH39</f>
        <v>120000000</v>
      </c>
      <c r="AO39" s="427" t="s">
        <v>67</v>
      </c>
      <c r="AP39" s="425">
        <v>80000000</v>
      </c>
      <c r="AQ39" s="427" t="s">
        <v>86</v>
      </c>
      <c r="AR39" s="426">
        <v>0</v>
      </c>
      <c r="AS39" s="444" t="s">
        <v>75</v>
      </c>
      <c r="AT39" s="426">
        <v>120000000</v>
      </c>
      <c r="AU39" s="402">
        <f t="shared" si="3"/>
        <v>0</v>
      </c>
      <c r="AV39" s="403">
        <f t="shared" si="4"/>
        <v>1</v>
      </c>
      <c r="AW39" s="444">
        <v>45432</v>
      </c>
      <c r="AX39" s="427" t="s">
        <v>1864</v>
      </c>
      <c r="AY39" s="425" t="s">
        <v>13492</v>
      </c>
      <c r="AZ39" s="423" t="s">
        <v>67</v>
      </c>
      <c r="BA39" s="423" t="s">
        <v>119</v>
      </c>
    </row>
    <row r="40" spans="2:53" x14ac:dyDescent="0.25">
      <c r="B40" s="423">
        <v>2024</v>
      </c>
      <c r="C40" s="423">
        <v>891780111</v>
      </c>
      <c r="D40" s="424" t="s">
        <v>64</v>
      </c>
      <c r="E40" s="426" t="s">
        <v>13491</v>
      </c>
      <c r="F40" s="425" t="s">
        <v>13490</v>
      </c>
      <c r="G40" s="427">
        <v>0</v>
      </c>
      <c r="H40" s="427" t="s">
        <v>73</v>
      </c>
      <c r="I40" s="426" t="s">
        <v>65</v>
      </c>
      <c r="J40" s="426" t="s">
        <v>13489</v>
      </c>
      <c r="K40" s="428">
        <v>114631594</v>
      </c>
      <c r="L40" s="423" t="s">
        <v>68</v>
      </c>
      <c r="M40" s="426" t="s">
        <v>13488</v>
      </c>
      <c r="N40" s="426">
        <v>800219876</v>
      </c>
      <c r="O40" s="431">
        <v>1296</v>
      </c>
      <c r="P40" s="432">
        <v>45447</v>
      </c>
      <c r="Q40" s="426">
        <v>114631594</v>
      </c>
      <c r="R40" s="432">
        <v>45447</v>
      </c>
      <c r="S40" s="426">
        <v>114631594</v>
      </c>
      <c r="T40" s="427" t="s">
        <v>67</v>
      </c>
      <c r="U40" s="429">
        <v>36694483</v>
      </c>
      <c r="V40" s="430" t="s">
        <v>864</v>
      </c>
      <c r="W40" s="433">
        <v>45447</v>
      </c>
      <c r="X40" s="433">
        <v>45448</v>
      </c>
      <c r="Y40" s="433" t="s">
        <v>75</v>
      </c>
      <c r="Z40" s="436">
        <v>45657</v>
      </c>
      <c r="AA40" s="425">
        <f t="shared" ref="AA40:AA71" si="5">+IF(Y40="1800-01-01",Z40-X40,Z40-Y40)</f>
        <v>209</v>
      </c>
      <c r="AB40" s="426">
        <v>0</v>
      </c>
      <c r="AC40" s="426">
        <v>0</v>
      </c>
      <c r="AD40" s="426">
        <v>0</v>
      </c>
      <c r="AE40" s="444" t="s">
        <v>75</v>
      </c>
      <c r="AF40" s="425">
        <f t="shared" ref="AF40:AF71" si="6">+IF(AE40="1800-01-01",0,AE40-Z40)</f>
        <v>0</v>
      </c>
      <c r="AG40" s="426">
        <v>0</v>
      </c>
      <c r="AH40" s="426">
        <v>0</v>
      </c>
      <c r="AI40" s="438" t="s">
        <v>75</v>
      </c>
      <c r="AJ40" s="426">
        <v>0</v>
      </c>
      <c r="AK40" s="427" t="s">
        <v>75</v>
      </c>
      <c r="AL40" s="427" t="s">
        <v>75</v>
      </c>
      <c r="AM40" s="425">
        <f t="shared" ref="AM40:AM71" si="7">+IF(AK40="1800-01-01",0,AL40-AK40)</f>
        <v>0</v>
      </c>
      <c r="AN40" s="425">
        <f>+K40+AC40-AH40</f>
        <v>114631594</v>
      </c>
      <c r="AO40" s="427" t="s">
        <v>67</v>
      </c>
      <c r="AP40" s="425">
        <v>114631594</v>
      </c>
      <c r="AQ40" s="427" t="s">
        <v>86</v>
      </c>
      <c r="AR40" s="426">
        <v>0</v>
      </c>
      <c r="AS40" s="444" t="s">
        <v>75</v>
      </c>
      <c r="AT40" s="426">
        <v>33190877</v>
      </c>
      <c r="AU40" s="402">
        <f t="shared" ref="AU40:AU71" si="8">AN40-AT40</f>
        <v>81440717</v>
      </c>
      <c r="AV40" s="403">
        <f t="shared" ref="AV40:AV71" si="9">+IFERROR(AT40/AN40,"_")</f>
        <v>0.28954388438496281</v>
      </c>
      <c r="AW40" s="439" t="s">
        <v>75</v>
      </c>
      <c r="AX40" s="427" t="s">
        <v>101</v>
      </c>
      <c r="AY40" s="425" t="s">
        <v>13487</v>
      </c>
      <c r="AZ40" s="423" t="s">
        <v>67</v>
      </c>
      <c r="BA40" s="423" t="s">
        <v>119</v>
      </c>
    </row>
    <row r="41" spans="2:53" x14ac:dyDescent="0.25">
      <c r="B41" s="423">
        <v>2024</v>
      </c>
      <c r="C41" s="423">
        <v>891780111</v>
      </c>
      <c r="D41" s="424" t="s">
        <v>64</v>
      </c>
      <c r="E41" s="426" t="s">
        <v>13486</v>
      </c>
      <c r="F41" s="425" t="s">
        <v>13485</v>
      </c>
      <c r="G41" s="427">
        <v>0</v>
      </c>
      <c r="H41" s="427" t="s">
        <v>73</v>
      </c>
      <c r="I41" s="426" t="s">
        <v>125</v>
      </c>
      <c r="J41" s="426" t="s">
        <v>13484</v>
      </c>
      <c r="K41" s="428">
        <v>60003500</v>
      </c>
      <c r="L41" s="423" t="s">
        <v>68</v>
      </c>
      <c r="M41" s="426" t="s">
        <v>13394</v>
      </c>
      <c r="N41" s="426">
        <v>36560048</v>
      </c>
      <c r="O41" s="431">
        <v>1402</v>
      </c>
      <c r="P41" s="432">
        <v>45463</v>
      </c>
      <c r="Q41" s="426">
        <v>60003500</v>
      </c>
      <c r="R41" s="432">
        <v>45468</v>
      </c>
      <c r="S41" s="426">
        <v>60003500</v>
      </c>
      <c r="T41" s="427" t="s">
        <v>67</v>
      </c>
      <c r="U41" s="429">
        <v>85152695</v>
      </c>
      <c r="V41" s="430" t="s">
        <v>3225</v>
      </c>
      <c r="W41" s="433">
        <v>45468</v>
      </c>
      <c r="X41" s="433">
        <v>45468</v>
      </c>
      <c r="Y41" s="433">
        <v>45468</v>
      </c>
      <c r="Z41" s="436">
        <v>45565</v>
      </c>
      <c r="AA41" s="425">
        <f t="shared" si="5"/>
        <v>97</v>
      </c>
      <c r="AB41" s="426">
        <v>0</v>
      </c>
      <c r="AC41" s="426">
        <v>0</v>
      </c>
      <c r="AD41" s="426">
        <v>0</v>
      </c>
      <c r="AE41" s="444" t="s">
        <v>75</v>
      </c>
      <c r="AF41" s="425">
        <f t="shared" si="6"/>
        <v>0</v>
      </c>
      <c r="AG41" s="426">
        <v>0</v>
      </c>
      <c r="AH41" s="426">
        <v>0</v>
      </c>
      <c r="AI41" s="438" t="s">
        <v>75</v>
      </c>
      <c r="AJ41" s="426">
        <v>0</v>
      </c>
      <c r="AK41" s="427" t="s">
        <v>75</v>
      </c>
      <c r="AL41" s="427" t="s">
        <v>75</v>
      </c>
      <c r="AM41" s="425">
        <f t="shared" si="7"/>
        <v>0</v>
      </c>
      <c r="AN41" s="425">
        <f>+K41+AC41-AH41</f>
        <v>60003500</v>
      </c>
      <c r="AO41" s="427" t="s">
        <v>67</v>
      </c>
      <c r="AP41" s="425">
        <v>2003500</v>
      </c>
      <c r="AQ41" s="427" t="s">
        <v>86</v>
      </c>
      <c r="AR41" s="426">
        <v>0</v>
      </c>
      <c r="AS41" s="444" t="s">
        <v>75</v>
      </c>
      <c r="AT41" s="426">
        <v>39894444</v>
      </c>
      <c r="AU41" s="402">
        <f t="shared" si="8"/>
        <v>20109056</v>
      </c>
      <c r="AV41" s="403">
        <f t="shared" si="9"/>
        <v>0.6648686159974001</v>
      </c>
      <c r="AW41" s="439" t="s">
        <v>75</v>
      </c>
      <c r="AX41" s="427" t="s">
        <v>101</v>
      </c>
      <c r="AY41" s="425" t="s">
        <v>13483</v>
      </c>
      <c r="AZ41" s="423" t="s">
        <v>67</v>
      </c>
      <c r="BA41" s="423" t="s">
        <v>119</v>
      </c>
    </row>
    <row r="42" spans="2:53" x14ac:dyDescent="0.25">
      <c r="B42" s="423">
        <v>2024</v>
      </c>
      <c r="C42" s="423">
        <v>891780111</v>
      </c>
      <c r="D42" s="424" t="s">
        <v>64</v>
      </c>
      <c r="E42" s="426" t="s">
        <v>13482</v>
      </c>
      <c r="F42" s="425" t="s">
        <v>13481</v>
      </c>
      <c r="G42" s="427">
        <v>0</v>
      </c>
      <c r="H42" s="427" t="s">
        <v>73</v>
      </c>
      <c r="I42" s="426" t="s">
        <v>125</v>
      </c>
      <c r="J42" s="426" t="s">
        <v>13480</v>
      </c>
      <c r="K42" s="428">
        <v>101050000</v>
      </c>
      <c r="L42" s="423" t="s">
        <v>68</v>
      </c>
      <c r="M42" s="426" t="s">
        <v>3599</v>
      </c>
      <c r="N42" s="426">
        <v>900173983</v>
      </c>
      <c r="O42" s="431">
        <v>1466</v>
      </c>
      <c r="P42" s="432">
        <v>45469</v>
      </c>
      <c r="Q42" s="426">
        <v>101050000</v>
      </c>
      <c r="R42" s="432">
        <v>45482</v>
      </c>
      <c r="S42" s="426">
        <v>101050000</v>
      </c>
      <c r="T42" s="427" t="s">
        <v>67</v>
      </c>
      <c r="U42" s="429">
        <v>85152695</v>
      </c>
      <c r="V42" s="430" t="s">
        <v>3225</v>
      </c>
      <c r="W42" s="433">
        <v>45482</v>
      </c>
      <c r="X42" s="433">
        <v>45484</v>
      </c>
      <c r="Y42" s="433">
        <v>45484</v>
      </c>
      <c r="Z42" s="436">
        <v>45503</v>
      </c>
      <c r="AA42" s="425">
        <f t="shared" si="5"/>
        <v>19</v>
      </c>
      <c r="AB42" s="426">
        <v>0</v>
      </c>
      <c r="AC42" s="426">
        <v>0</v>
      </c>
      <c r="AD42" s="426">
        <v>1</v>
      </c>
      <c r="AE42" s="444">
        <v>45508</v>
      </c>
      <c r="AF42" s="425">
        <f t="shared" si="6"/>
        <v>5</v>
      </c>
      <c r="AG42" s="426">
        <v>0</v>
      </c>
      <c r="AH42" s="426">
        <v>0</v>
      </c>
      <c r="AI42" s="438" t="s">
        <v>75</v>
      </c>
      <c r="AJ42" s="426">
        <v>0</v>
      </c>
      <c r="AK42" s="427" t="s">
        <v>75</v>
      </c>
      <c r="AL42" s="427" t="s">
        <v>75</v>
      </c>
      <c r="AM42" s="425">
        <f t="shared" si="7"/>
        <v>0</v>
      </c>
      <c r="AN42" s="425">
        <f>+K42+AC42-AH42</f>
        <v>101050000</v>
      </c>
      <c r="AO42" s="427" t="s">
        <v>67</v>
      </c>
      <c r="AP42" s="425">
        <v>101050000</v>
      </c>
      <c r="AQ42" s="427" t="s">
        <v>86</v>
      </c>
      <c r="AR42" s="426">
        <v>0</v>
      </c>
      <c r="AS42" s="444" t="s">
        <v>75</v>
      </c>
      <c r="AT42" s="426">
        <v>31330500</v>
      </c>
      <c r="AU42" s="402">
        <f t="shared" si="8"/>
        <v>69719500</v>
      </c>
      <c r="AV42" s="403">
        <f t="shared" si="9"/>
        <v>0.31004948045522018</v>
      </c>
      <c r="AW42" s="439" t="s">
        <v>75</v>
      </c>
      <c r="AX42" s="427" t="s">
        <v>98</v>
      </c>
      <c r="AY42" s="425" t="s">
        <v>13479</v>
      </c>
      <c r="AZ42" s="423" t="s">
        <v>67</v>
      </c>
      <c r="BA42" s="423" t="s">
        <v>119</v>
      </c>
    </row>
    <row r="43" spans="2:53" x14ac:dyDescent="0.25">
      <c r="B43" s="423">
        <v>2024</v>
      </c>
      <c r="C43" s="423">
        <v>891780111</v>
      </c>
      <c r="D43" s="424" t="s">
        <v>64</v>
      </c>
      <c r="E43" s="426" t="s">
        <v>13478</v>
      </c>
      <c r="F43" s="425" t="s">
        <v>13477</v>
      </c>
      <c r="G43" s="427">
        <v>0</v>
      </c>
      <c r="H43" s="427" t="s">
        <v>73</v>
      </c>
      <c r="I43" s="426" t="s">
        <v>65</v>
      </c>
      <c r="J43" s="426" t="s">
        <v>13476</v>
      </c>
      <c r="K43" s="428">
        <v>84000000</v>
      </c>
      <c r="L43" s="423" t="s">
        <v>68</v>
      </c>
      <c r="M43" s="426" t="s">
        <v>13475</v>
      </c>
      <c r="N43" s="426">
        <v>1083038159</v>
      </c>
      <c r="O43" s="431">
        <v>251</v>
      </c>
      <c r="P43" s="432">
        <v>45324</v>
      </c>
      <c r="Q43" s="426">
        <v>84000000</v>
      </c>
      <c r="R43" s="432">
        <v>45343</v>
      </c>
      <c r="S43" s="426">
        <v>84000000</v>
      </c>
      <c r="T43" s="427" t="s">
        <v>67</v>
      </c>
      <c r="U43" s="429">
        <v>57400977</v>
      </c>
      <c r="V43" s="430" t="s">
        <v>4228</v>
      </c>
      <c r="W43" s="433">
        <v>45342</v>
      </c>
      <c r="X43" s="433">
        <v>45343</v>
      </c>
      <c r="Y43" s="433" t="s">
        <v>75</v>
      </c>
      <c r="Z43" s="436">
        <v>45358</v>
      </c>
      <c r="AA43" s="425">
        <f t="shared" si="5"/>
        <v>15</v>
      </c>
      <c r="AB43" s="426">
        <v>0</v>
      </c>
      <c r="AC43" s="426">
        <v>0</v>
      </c>
      <c r="AD43" s="426">
        <v>0</v>
      </c>
      <c r="AE43" s="444" t="s">
        <v>75</v>
      </c>
      <c r="AF43" s="425">
        <f t="shared" si="6"/>
        <v>0</v>
      </c>
      <c r="AG43" s="426">
        <v>0</v>
      </c>
      <c r="AH43" s="426">
        <v>0</v>
      </c>
      <c r="AI43" s="438" t="s">
        <v>75</v>
      </c>
      <c r="AJ43" s="426">
        <v>0</v>
      </c>
      <c r="AK43" s="427" t="s">
        <v>75</v>
      </c>
      <c r="AL43" s="427" t="s">
        <v>75</v>
      </c>
      <c r="AM43" s="425">
        <f t="shared" si="7"/>
        <v>0</v>
      </c>
      <c r="AN43" s="425">
        <f>+K43+AC43-AH43</f>
        <v>84000000</v>
      </c>
      <c r="AO43" s="427" t="s">
        <v>86</v>
      </c>
      <c r="AP43" s="425">
        <v>0</v>
      </c>
      <c r="AQ43" s="427" t="s">
        <v>86</v>
      </c>
      <c r="AR43" s="426">
        <v>0</v>
      </c>
      <c r="AS43" s="444" t="s">
        <v>75</v>
      </c>
      <c r="AT43" s="426">
        <v>84000000</v>
      </c>
      <c r="AU43" s="402">
        <f t="shared" si="8"/>
        <v>0</v>
      </c>
      <c r="AV43" s="403">
        <f t="shared" si="9"/>
        <v>1</v>
      </c>
      <c r="AW43" s="439" t="s">
        <v>75</v>
      </c>
      <c r="AX43" s="427" t="s">
        <v>98</v>
      </c>
      <c r="AY43" s="425" t="s">
        <v>13474</v>
      </c>
      <c r="AZ43" s="423" t="s">
        <v>67</v>
      </c>
      <c r="BA43" s="423" t="s">
        <v>119</v>
      </c>
    </row>
    <row r="44" spans="2:53" x14ac:dyDescent="0.25">
      <c r="B44" s="423">
        <v>2024</v>
      </c>
      <c r="C44" s="423">
        <v>891780111</v>
      </c>
      <c r="D44" s="424" t="s">
        <v>64</v>
      </c>
      <c r="E44" s="426" t="s">
        <v>13473</v>
      </c>
      <c r="F44" s="425" t="s">
        <v>13472</v>
      </c>
      <c r="G44" s="427">
        <v>0</v>
      </c>
      <c r="H44" s="427" t="s">
        <v>73</v>
      </c>
      <c r="I44" s="426" t="s">
        <v>125</v>
      </c>
      <c r="J44" s="426" t="s">
        <v>13471</v>
      </c>
      <c r="K44" s="428">
        <v>53240000</v>
      </c>
      <c r="L44" s="423" t="s">
        <v>68</v>
      </c>
      <c r="M44" s="426" t="s">
        <v>13470</v>
      </c>
      <c r="N44" s="426">
        <v>901283655</v>
      </c>
      <c r="O44" s="431">
        <v>1250</v>
      </c>
      <c r="P44" s="432">
        <v>45436</v>
      </c>
      <c r="Q44" s="426">
        <v>53240000</v>
      </c>
      <c r="R44" s="432">
        <v>45449</v>
      </c>
      <c r="S44" s="426">
        <v>53240000</v>
      </c>
      <c r="T44" s="427" t="s">
        <v>67</v>
      </c>
      <c r="U44" s="429">
        <v>85081920</v>
      </c>
      <c r="V44" s="430" t="s">
        <v>13469</v>
      </c>
      <c r="W44" s="433">
        <v>45449</v>
      </c>
      <c r="X44" s="433">
        <v>45449</v>
      </c>
      <c r="Y44" s="433" t="s">
        <v>75</v>
      </c>
      <c r="Z44" s="436">
        <v>45459</v>
      </c>
      <c r="AA44" s="425">
        <f t="shared" si="5"/>
        <v>10</v>
      </c>
      <c r="AB44" s="426">
        <v>0</v>
      </c>
      <c r="AC44" s="426">
        <v>0</v>
      </c>
      <c r="AD44" s="426">
        <v>0</v>
      </c>
      <c r="AE44" s="444" t="s">
        <v>75</v>
      </c>
      <c r="AF44" s="425">
        <f t="shared" si="6"/>
        <v>0</v>
      </c>
      <c r="AG44" s="426">
        <v>0</v>
      </c>
      <c r="AH44" s="426">
        <v>0</v>
      </c>
      <c r="AI44" s="438" t="s">
        <v>75</v>
      </c>
      <c r="AJ44" s="426">
        <v>0</v>
      </c>
      <c r="AK44" s="427" t="s">
        <v>75</v>
      </c>
      <c r="AL44" s="427" t="s">
        <v>75</v>
      </c>
      <c r="AM44" s="425">
        <f t="shared" si="7"/>
        <v>0</v>
      </c>
      <c r="AN44" s="425">
        <f>+K44+AC44-AH44</f>
        <v>53240000</v>
      </c>
      <c r="AO44" s="427" t="s">
        <v>67</v>
      </c>
      <c r="AP44" s="425">
        <v>53240000</v>
      </c>
      <c r="AQ44" s="427" t="s">
        <v>86</v>
      </c>
      <c r="AR44" s="426">
        <v>0</v>
      </c>
      <c r="AS44" s="444" t="s">
        <v>75</v>
      </c>
      <c r="AT44" s="426">
        <v>53240000</v>
      </c>
      <c r="AU44" s="402">
        <f t="shared" si="8"/>
        <v>0</v>
      </c>
      <c r="AV44" s="403">
        <f t="shared" si="9"/>
        <v>1</v>
      </c>
      <c r="AW44" s="439" t="s">
        <v>75</v>
      </c>
      <c r="AX44" s="427" t="s">
        <v>98</v>
      </c>
      <c r="AY44" s="425" t="s">
        <v>13468</v>
      </c>
      <c r="AZ44" s="423" t="s">
        <v>67</v>
      </c>
      <c r="BA44" s="423" t="s">
        <v>119</v>
      </c>
    </row>
    <row r="45" spans="2:53" x14ac:dyDescent="0.25">
      <c r="B45" s="423">
        <v>2024</v>
      </c>
      <c r="C45" s="423">
        <v>891780111</v>
      </c>
      <c r="D45" s="424" t="s">
        <v>64</v>
      </c>
      <c r="E45" s="426" t="s">
        <v>13467</v>
      </c>
      <c r="F45" s="425" t="s">
        <v>13466</v>
      </c>
      <c r="G45" s="427">
        <v>0</v>
      </c>
      <c r="H45" s="427" t="s">
        <v>73</v>
      </c>
      <c r="I45" s="426" t="s">
        <v>125</v>
      </c>
      <c r="J45" s="426" t="s">
        <v>13465</v>
      </c>
      <c r="K45" s="428">
        <v>70060000</v>
      </c>
      <c r="L45" s="423" t="s">
        <v>68</v>
      </c>
      <c r="M45" s="426" t="s">
        <v>13464</v>
      </c>
      <c r="N45" s="426">
        <v>901042090</v>
      </c>
      <c r="O45" s="431">
        <v>1328</v>
      </c>
      <c r="P45" s="432">
        <v>45450</v>
      </c>
      <c r="Q45" s="426">
        <v>70060000</v>
      </c>
      <c r="R45" s="432">
        <v>45461</v>
      </c>
      <c r="S45" s="426">
        <v>70060000</v>
      </c>
      <c r="T45" s="427" t="s">
        <v>67</v>
      </c>
      <c r="U45" s="429">
        <v>32661345</v>
      </c>
      <c r="V45" s="430" t="s">
        <v>13463</v>
      </c>
      <c r="W45" s="433">
        <v>45460</v>
      </c>
      <c r="X45" s="433">
        <v>45470</v>
      </c>
      <c r="Y45" s="433">
        <v>45462</v>
      </c>
      <c r="Z45" s="436">
        <v>45484</v>
      </c>
      <c r="AA45" s="425">
        <f t="shared" si="5"/>
        <v>22</v>
      </c>
      <c r="AB45" s="426">
        <v>0</v>
      </c>
      <c r="AC45" s="426">
        <v>0</v>
      </c>
      <c r="AD45" s="426">
        <v>0</v>
      </c>
      <c r="AE45" s="444" t="s">
        <v>75</v>
      </c>
      <c r="AF45" s="425">
        <f t="shared" si="6"/>
        <v>0</v>
      </c>
      <c r="AG45" s="426">
        <v>0</v>
      </c>
      <c r="AH45" s="426">
        <v>0</v>
      </c>
      <c r="AI45" s="438" t="s">
        <v>75</v>
      </c>
      <c r="AJ45" s="426">
        <v>0</v>
      </c>
      <c r="AK45" s="427" t="s">
        <v>75</v>
      </c>
      <c r="AL45" s="427" t="s">
        <v>75</v>
      </c>
      <c r="AM45" s="425">
        <f t="shared" si="7"/>
        <v>0</v>
      </c>
      <c r="AN45" s="425">
        <f>+K45+AC45-AH45</f>
        <v>70060000</v>
      </c>
      <c r="AO45" s="427" t="s">
        <v>86</v>
      </c>
      <c r="AP45" s="425">
        <v>0</v>
      </c>
      <c r="AQ45" s="427" t="s">
        <v>67</v>
      </c>
      <c r="AR45" s="426">
        <v>35030000</v>
      </c>
      <c r="AS45" s="444">
        <v>45470</v>
      </c>
      <c r="AT45" s="426">
        <v>70060000</v>
      </c>
      <c r="AU45" s="402">
        <f t="shared" si="8"/>
        <v>0</v>
      </c>
      <c r="AV45" s="403">
        <f t="shared" si="9"/>
        <v>1</v>
      </c>
      <c r="AW45" s="439" t="s">
        <v>75</v>
      </c>
      <c r="AX45" s="427" t="s">
        <v>101</v>
      </c>
      <c r="AY45" s="425" t="s">
        <v>13462</v>
      </c>
      <c r="AZ45" s="423" t="s">
        <v>67</v>
      </c>
      <c r="BA45" s="423" t="s">
        <v>119</v>
      </c>
    </row>
    <row r="46" spans="2:53" x14ac:dyDescent="0.25">
      <c r="B46" s="423">
        <v>2024</v>
      </c>
      <c r="C46" s="423">
        <v>891780111</v>
      </c>
      <c r="D46" s="424" t="s">
        <v>64</v>
      </c>
      <c r="E46" s="426" t="s">
        <v>13461</v>
      </c>
      <c r="F46" s="425" t="s">
        <v>13460</v>
      </c>
      <c r="G46" s="427">
        <v>0</v>
      </c>
      <c r="H46" s="427" t="s">
        <v>73</v>
      </c>
      <c r="I46" s="426" t="s">
        <v>65</v>
      </c>
      <c r="J46" s="426" t="s">
        <v>13459</v>
      </c>
      <c r="K46" s="428">
        <v>60000000</v>
      </c>
      <c r="L46" s="423" t="s">
        <v>68</v>
      </c>
      <c r="M46" s="426" t="s">
        <v>13458</v>
      </c>
      <c r="N46" s="426">
        <v>901781602</v>
      </c>
      <c r="O46" s="431">
        <v>140</v>
      </c>
      <c r="P46" s="432">
        <v>45314</v>
      </c>
      <c r="Q46" s="426">
        <v>60000000</v>
      </c>
      <c r="R46" s="432">
        <v>45321</v>
      </c>
      <c r="S46" s="426">
        <v>60000000</v>
      </c>
      <c r="T46" s="427" t="s">
        <v>67</v>
      </c>
      <c r="U46" s="429">
        <v>57461757</v>
      </c>
      <c r="V46" s="430" t="s">
        <v>13457</v>
      </c>
      <c r="W46" s="433">
        <v>45321</v>
      </c>
      <c r="X46" s="433">
        <v>45323</v>
      </c>
      <c r="Y46" s="433">
        <v>45323</v>
      </c>
      <c r="Z46" s="436">
        <v>45473</v>
      </c>
      <c r="AA46" s="425">
        <f t="shared" si="5"/>
        <v>150</v>
      </c>
      <c r="AB46" s="426">
        <v>0</v>
      </c>
      <c r="AC46" s="426">
        <v>0</v>
      </c>
      <c r="AD46" s="426">
        <v>0</v>
      </c>
      <c r="AE46" s="444" t="s">
        <v>75</v>
      </c>
      <c r="AF46" s="425">
        <f t="shared" si="6"/>
        <v>0</v>
      </c>
      <c r="AG46" s="426">
        <v>0</v>
      </c>
      <c r="AH46" s="426">
        <v>0</v>
      </c>
      <c r="AI46" s="438" t="s">
        <v>75</v>
      </c>
      <c r="AJ46" s="426">
        <v>0</v>
      </c>
      <c r="AK46" s="427" t="s">
        <v>75</v>
      </c>
      <c r="AL46" s="427" t="s">
        <v>75</v>
      </c>
      <c r="AM46" s="425">
        <f t="shared" si="7"/>
        <v>0</v>
      </c>
      <c r="AN46" s="425">
        <f>+K46+AC46-AH46</f>
        <v>60000000</v>
      </c>
      <c r="AO46" s="427" t="s">
        <v>67</v>
      </c>
      <c r="AP46" s="425">
        <v>60000000</v>
      </c>
      <c r="AQ46" s="427" t="s">
        <v>86</v>
      </c>
      <c r="AR46" s="426">
        <v>0</v>
      </c>
      <c r="AS46" s="444" t="s">
        <v>75</v>
      </c>
      <c r="AT46" s="426">
        <v>46853920</v>
      </c>
      <c r="AU46" s="402">
        <f t="shared" si="8"/>
        <v>13146080</v>
      </c>
      <c r="AV46" s="403">
        <f t="shared" si="9"/>
        <v>0.78089866666666663</v>
      </c>
      <c r="AW46" s="439" t="s">
        <v>75</v>
      </c>
      <c r="AX46" s="427" t="s">
        <v>101</v>
      </c>
      <c r="AY46" s="425" t="s">
        <v>13456</v>
      </c>
      <c r="AZ46" s="423" t="s">
        <v>67</v>
      </c>
      <c r="BA46" s="423" t="s">
        <v>119</v>
      </c>
    </row>
    <row r="47" spans="2:53" x14ac:dyDescent="0.25">
      <c r="B47" s="423">
        <v>2024</v>
      </c>
      <c r="C47" s="423">
        <v>891780111</v>
      </c>
      <c r="D47" s="424" t="s">
        <v>64</v>
      </c>
      <c r="E47" s="426" t="s">
        <v>13455</v>
      </c>
      <c r="F47" s="425" t="s">
        <v>13454</v>
      </c>
      <c r="G47" s="427">
        <v>0</v>
      </c>
      <c r="H47" s="427" t="s">
        <v>73</v>
      </c>
      <c r="I47" s="426" t="s">
        <v>65</v>
      </c>
      <c r="J47" s="426" t="s">
        <v>13453</v>
      </c>
      <c r="K47" s="428">
        <v>62036929</v>
      </c>
      <c r="L47" s="423" t="s">
        <v>68</v>
      </c>
      <c r="M47" s="426" t="s">
        <v>13452</v>
      </c>
      <c r="N47" s="426">
        <v>890304099</v>
      </c>
      <c r="O47" s="431">
        <v>164</v>
      </c>
      <c r="P47" s="432">
        <v>45317</v>
      </c>
      <c r="Q47" s="426">
        <v>62036929</v>
      </c>
      <c r="R47" s="432">
        <v>45323</v>
      </c>
      <c r="S47" s="426">
        <v>62036929</v>
      </c>
      <c r="T47" s="427" t="s">
        <v>67</v>
      </c>
      <c r="U47" s="429">
        <v>1082870070</v>
      </c>
      <c r="V47" s="430" t="s">
        <v>3837</v>
      </c>
      <c r="W47" s="433">
        <v>45323</v>
      </c>
      <c r="X47" s="433">
        <v>45323</v>
      </c>
      <c r="Y47" s="433" t="s">
        <v>75</v>
      </c>
      <c r="Z47" s="436">
        <v>45325</v>
      </c>
      <c r="AA47" s="425">
        <f t="shared" si="5"/>
        <v>2</v>
      </c>
      <c r="AB47" s="426">
        <v>0</v>
      </c>
      <c r="AC47" s="426">
        <v>0</v>
      </c>
      <c r="AD47" s="426">
        <v>0</v>
      </c>
      <c r="AE47" s="444" t="s">
        <v>75</v>
      </c>
      <c r="AF47" s="425">
        <f t="shared" si="6"/>
        <v>0</v>
      </c>
      <c r="AG47" s="426">
        <v>0</v>
      </c>
      <c r="AH47" s="426">
        <v>0</v>
      </c>
      <c r="AI47" s="438" t="s">
        <v>75</v>
      </c>
      <c r="AJ47" s="426">
        <v>0</v>
      </c>
      <c r="AK47" s="427" t="s">
        <v>75</v>
      </c>
      <c r="AL47" s="427" t="s">
        <v>75</v>
      </c>
      <c r="AM47" s="425">
        <f t="shared" si="7"/>
        <v>0</v>
      </c>
      <c r="AN47" s="425">
        <f>+K47+AC47-AH47</f>
        <v>62036929</v>
      </c>
      <c r="AO47" s="427" t="s">
        <v>67</v>
      </c>
      <c r="AP47" s="425">
        <v>23067436</v>
      </c>
      <c r="AQ47" s="427" t="s">
        <v>86</v>
      </c>
      <c r="AR47" s="426">
        <v>0</v>
      </c>
      <c r="AS47" s="444" t="s">
        <v>75</v>
      </c>
      <c r="AT47" s="426">
        <v>62036929</v>
      </c>
      <c r="AU47" s="402">
        <f t="shared" si="8"/>
        <v>0</v>
      </c>
      <c r="AV47" s="403">
        <f t="shared" si="9"/>
        <v>1</v>
      </c>
      <c r="AW47" s="439" t="s">
        <v>75</v>
      </c>
      <c r="AX47" s="427" t="s">
        <v>98</v>
      </c>
      <c r="AY47" s="425" t="s">
        <v>13451</v>
      </c>
      <c r="AZ47" s="423" t="s">
        <v>67</v>
      </c>
      <c r="BA47" s="423" t="s">
        <v>119</v>
      </c>
    </row>
    <row r="48" spans="2:53" x14ac:dyDescent="0.25">
      <c r="B48" s="423">
        <v>2024</v>
      </c>
      <c r="C48" s="423">
        <v>891780111</v>
      </c>
      <c r="D48" s="424" t="s">
        <v>64</v>
      </c>
      <c r="E48" s="426" t="s">
        <v>13450</v>
      </c>
      <c r="F48" s="425" t="s">
        <v>13449</v>
      </c>
      <c r="G48" s="427">
        <v>0</v>
      </c>
      <c r="H48" s="427" t="s">
        <v>73</v>
      </c>
      <c r="I48" s="426" t="s">
        <v>65</v>
      </c>
      <c r="J48" s="426" t="s">
        <v>13448</v>
      </c>
      <c r="K48" s="428">
        <v>20540000</v>
      </c>
      <c r="L48" s="423" t="s">
        <v>68</v>
      </c>
      <c r="M48" s="426" t="s">
        <v>3845</v>
      </c>
      <c r="N48" s="426">
        <v>900600181</v>
      </c>
      <c r="O48" s="431">
        <v>225</v>
      </c>
      <c r="P48" s="432">
        <v>45323</v>
      </c>
      <c r="Q48" s="426">
        <v>20540000</v>
      </c>
      <c r="R48" s="432">
        <v>45324</v>
      </c>
      <c r="S48" s="426">
        <v>20540000</v>
      </c>
      <c r="T48" s="427" t="s">
        <v>67</v>
      </c>
      <c r="U48" s="429">
        <v>1082870070</v>
      </c>
      <c r="V48" s="430" t="s">
        <v>3837</v>
      </c>
      <c r="W48" s="433">
        <v>45324</v>
      </c>
      <c r="X48" s="433">
        <v>45324</v>
      </c>
      <c r="Y48" s="433" t="s">
        <v>75</v>
      </c>
      <c r="Z48" s="436">
        <v>45326</v>
      </c>
      <c r="AA48" s="425">
        <f t="shared" si="5"/>
        <v>2</v>
      </c>
      <c r="AB48" s="426">
        <v>0</v>
      </c>
      <c r="AC48" s="426">
        <v>0</v>
      </c>
      <c r="AD48" s="426">
        <v>0</v>
      </c>
      <c r="AE48" s="444" t="s">
        <v>75</v>
      </c>
      <c r="AF48" s="425">
        <f t="shared" si="6"/>
        <v>0</v>
      </c>
      <c r="AG48" s="426">
        <v>0</v>
      </c>
      <c r="AH48" s="426">
        <v>0</v>
      </c>
      <c r="AI48" s="438" t="s">
        <v>75</v>
      </c>
      <c r="AJ48" s="426">
        <v>0</v>
      </c>
      <c r="AK48" s="427" t="s">
        <v>75</v>
      </c>
      <c r="AL48" s="427" t="s">
        <v>75</v>
      </c>
      <c r="AM48" s="425">
        <f t="shared" si="7"/>
        <v>0</v>
      </c>
      <c r="AN48" s="425">
        <f>+K48+AC48-AH48</f>
        <v>20540000</v>
      </c>
      <c r="AO48" s="427" t="s">
        <v>67</v>
      </c>
      <c r="AP48" s="425">
        <v>20540000</v>
      </c>
      <c r="AQ48" s="427" t="s">
        <v>86</v>
      </c>
      <c r="AR48" s="426">
        <v>0</v>
      </c>
      <c r="AS48" s="444" t="s">
        <v>75</v>
      </c>
      <c r="AT48" s="426">
        <v>20540000</v>
      </c>
      <c r="AU48" s="402">
        <f t="shared" si="8"/>
        <v>0</v>
      </c>
      <c r="AV48" s="403">
        <f t="shared" si="9"/>
        <v>1</v>
      </c>
      <c r="AW48" s="439" t="s">
        <v>75</v>
      </c>
      <c r="AX48" s="427" t="s">
        <v>98</v>
      </c>
      <c r="AY48" s="425" t="s">
        <v>13447</v>
      </c>
      <c r="AZ48" s="423" t="s">
        <v>67</v>
      </c>
      <c r="BA48" s="423" t="s">
        <v>119</v>
      </c>
    </row>
    <row r="49" spans="2:53" x14ac:dyDescent="0.25">
      <c r="B49" s="423">
        <v>2024</v>
      </c>
      <c r="C49" s="423">
        <v>891780111</v>
      </c>
      <c r="D49" s="424" t="s">
        <v>64</v>
      </c>
      <c r="E49" s="426" t="s">
        <v>13446</v>
      </c>
      <c r="F49" s="425" t="s">
        <v>13445</v>
      </c>
      <c r="G49" s="427">
        <v>0</v>
      </c>
      <c r="H49" s="427" t="s">
        <v>73</v>
      </c>
      <c r="I49" s="426" t="s">
        <v>125</v>
      </c>
      <c r="J49" s="426" t="s">
        <v>13444</v>
      </c>
      <c r="K49" s="428">
        <v>20000000</v>
      </c>
      <c r="L49" s="423" t="s">
        <v>68</v>
      </c>
      <c r="M49" s="426" t="s">
        <v>339</v>
      </c>
      <c r="N49" s="426">
        <v>7144967</v>
      </c>
      <c r="O49" s="431">
        <v>377</v>
      </c>
      <c r="P49" s="432">
        <v>45338</v>
      </c>
      <c r="Q49" s="426">
        <v>20000000</v>
      </c>
      <c r="R49" s="432">
        <v>45342</v>
      </c>
      <c r="S49" s="426">
        <v>20000000</v>
      </c>
      <c r="T49" s="427" t="s">
        <v>67</v>
      </c>
      <c r="U49" s="429">
        <v>85152695</v>
      </c>
      <c r="V49" s="430" t="s">
        <v>3225</v>
      </c>
      <c r="W49" s="433">
        <v>45342</v>
      </c>
      <c r="X49" s="433">
        <v>45342</v>
      </c>
      <c r="Y49" s="433">
        <v>45342</v>
      </c>
      <c r="Z49" s="436">
        <v>45473</v>
      </c>
      <c r="AA49" s="425">
        <f t="shared" si="5"/>
        <v>131</v>
      </c>
      <c r="AB49" s="426">
        <v>0</v>
      </c>
      <c r="AC49" s="426">
        <v>0</v>
      </c>
      <c r="AD49" s="426">
        <v>0</v>
      </c>
      <c r="AE49" s="444" t="s">
        <v>75</v>
      </c>
      <c r="AF49" s="425">
        <f t="shared" si="6"/>
        <v>0</v>
      </c>
      <c r="AG49" s="426">
        <v>1</v>
      </c>
      <c r="AH49" s="426">
        <v>100</v>
      </c>
      <c r="AI49" s="436">
        <v>45393</v>
      </c>
      <c r="AJ49" s="426">
        <v>0</v>
      </c>
      <c r="AK49" s="427" t="s">
        <v>75</v>
      </c>
      <c r="AL49" s="427" t="s">
        <v>75</v>
      </c>
      <c r="AM49" s="425">
        <f t="shared" si="7"/>
        <v>0</v>
      </c>
      <c r="AN49" s="425">
        <f>+K49+AC49-AH49</f>
        <v>19999900</v>
      </c>
      <c r="AO49" s="427" t="s">
        <v>67</v>
      </c>
      <c r="AP49" s="425">
        <v>20000000</v>
      </c>
      <c r="AQ49" s="427" t="s">
        <v>86</v>
      </c>
      <c r="AR49" s="426">
        <v>0</v>
      </c>
      <c r="AS49" s="444" t="s">
        <v>75</v>
      </c>
      <c r="AT49" s="426">
        <v>19999900</v>
      </c>
      <c r="AU49" s="402">
        <f t="shared" si="8"/>
        <v>0</v>
      </c>
      <c r="AV49" s="403">
        <f t="shared" si="9"/>
        <v>1</v>
      </c>
      <c r="AW49" s="439" t="s">
        <v>75</v>
      </c>
      <c r="AX49" s="427" t="s">
        <v>98</v>
      </c>
      <c r="AY49" s="425" t="s">
        <v>13443</v>
      </c>
      <c r="AZ49" s="423" t="s">
        <v>67</v>
      </c>
      <c r="BA49" s="423" t="s">
        <v>119</v>
      </c>
    </row>
    <row r="50" spans="2:53" x14ac:dyDescent="0.25">
      <c r="B50" s="423">
        <v>2024</v>
      </c>
      <c r="C50" s="423">
        <v>891780111</v>
      </c>
      <c r="D50" s="424" t="s">
        <v>64</v>
      </c>
      <c r="E50" s="426" t="s">
        <v>13442</v>
      </c>
      <c r="F50" s="425" t="s">
        <v>13441</v>
      </c>
      <c r="G50" s="427">
        <v>0</v>
      </c>
      <c r="H50" s="427" t="s">
        <v>73</v>
      </c>
      <c r="I50" s="426" t="s">
        <v>65</v>
      </c>
      <c r="J50" s="426" t="s">
        <v>13440</v>
      </c>
      <c r="K50" s="428">
        <v>70175437</v>
      </c>
      <c r="L50" s="423" t="s">
        <v>68</v>
      </c>
      <c r="M50" s="426" t="s">
        <v>13439</v>
      </c>
      <c r="N50" s="426">
        <v>900215779</v>
      </c>
      <c r="O50" s="431">
        <v>414</v>
      </c>
      <c r="P50" s="432">
        <v>45341</v>
      </c>
      <c r="Q50" s="426">
        <v>70175437</v>
      </c>
      <c r="R50" s="432">
        <v>45356</v>
      </c>
      <c r="S50" s="426">
        <v>70175437</v>
      </c>
      <c r="T50" s="427" t="s">
        <v>67</v>
      </c>
      <c r="U50" s="429">
        <v>84452087</v>
      </c>
      <c r="V50" s="430" t="s">
        <v>13359</v>
      </c>
      <c r="W50" s="433">
        <v>45356</v>
      </c>
      <c r="X50" s="433">
        <v>45366</v>
      </c>
      <c r="Y50" s="433">
        <v>45357</v>
      </c>
      <c r="Z50" s="436">
        <v>45405</v>
      </c>
      <c r="AA50" s="425">
        <f t="shared" si="5"/>
        <v>48</v>
      </c>
      <c r="AB50" s="426">
        <v>0</v>
      </c>
      <c r="AC50" s="426">
        <v>0</v>
      </c>
      <c r="AD50" s="426">
        <v>0</v>
      </c>
      <c r="AE50" s="444" t="s">
        <v>75</v>
      </c>
      <c r="AF50" s="425">
        <f t="shared" si="6"/>
        <v>0</v>
      </c>
      <c r="AG50" s="426">
        <v>0</v>
      </c>
      <c r="AH50" s="426">
        <v>0</v>
      </c>
      <c r="AI50" s="438" t="s">
        <v>75</v>
      </c>
      <c r="AJ50" s="426">
        <v>1</v>
      </c>
      <c r="AK50" s="450">
        <v>45401</v>
      </c>
      <c r="AL50" s="427"/>
      <c r="AM50" s="425">
        <f t="shared" si="7"/>
        <v>-45401</v>
      </c>
      <c r="AN50" s="425">
        <f>+K50+AC50-AH50</f>
        <v>70175437</v>
      </c>
      <c r="AO50" s="427" t="s">
        <v>67</v>
      </c>
      <c r="AP50" s="425">
        <v>70175437</v>
      </c>
      <c r="AQ50" s="427" t="s">
        <v>67</v>
      </c>
      <c r="AR50" s="426">
        <v>35087718</v>
      </c>
      <c r="AS50" s="444">
        <v>45364</v>
      </c>
      <c r="AT50" s="426">
        <v>0</v>
      </c>
      <c r="AU50" s="402">
        <f t="shared" si="8"/>
        <v>70175437</v>
      </c>
      <c r="AV50" s="403">
        <f t="shared" si="9"/>
        <v>0</v>
      </c>
      <c r="AW50" s="439" t="s">
        <v>75</v>
      </c>
      <c r="AX50" s="427" t="s">
        <v>101</v>
      </c>
      <c r="AY50" s="425" t="s">
        <v>13438</v>
      </c>
      <c r="AZ50" s="423" t="s">
        <v>67</v>
      </c>
      <c r="BA50" s="423" t="s">
        <v>119</v>
      </c>
    </row>
    <row r="51" spans="2:53" x14ac:dyDescent="0.25">
      <c r="B51" s="423">
        <v>2024</v>
      </c>
      <c r="C51" s="423">
        <v>891780111</v>
      </c>
      <c r="D51" s="424" t="s">
        <v>64</v>
      </c>
      <c r="E51" s="426" t="s">
        <v>13437</v>
      </c>
      <c r="F51" s="425" t="s">
        <v>13436</v>
      </c>
      <c r="G51" s="427">
        <v>0</v>
      </c>
      <c r="H51" s="427" t="s">
        <v>73</v>
      </c>
      <c r="I51" s="426" t="s">
        <v>125</v>
      </c>
      <c r="J51" s="426" t="s">
        <v>13435</v>
      </c>
      <c r="K51" s="428">
        <v>52246000</v>
      </c>
      <c r="L51" s="423" t="s">
        <v>68</v>
      </c>
      <c r="M51" s="426" t="s">
        <v>13434</v>
      </c>
      <c r="N51" s="426">
        <v>891700341</v>
      </c>
      <c r="O51" s="431">
        <v>568</v>
      </c>
      <c r="P51" s="432">
        <v>45356</v>
      </c>
      <c r="Q51" s="426">
        <v>52246000</v>
      </c>
      <c r="R51" s="432">
        <v>45356</v>
      </c>
      <c r="S51" s="426">
        <v>52246000</v>
      </c>
      <c r="T51" s="427" t="s">
        <v>67</v>
      </c>
      <c r="U51" s="429">
        <v>85152695</v>
      </c>
      <c r="V51" s="430" t="s">
        <v>3225</v>
      </c>
      <c r="W51" s="433">
        <v>45356</v>
      </c>
      <c r="X51" s="433">
        <v>45358</v>
      </c>
      <c r="Y51" s="433">
        <v>45358</v>
      </c>
      <c r="Z51" s="436">
        <v>45359</v>
      </c>
      <c r="AA51" s="425">
        <f t="shared" si="5"/>
        <v>1</v>
      </c>
      <c r="AB51" s="426">
        <v>0</v>
      </c>
      <c r="AC51" s="426">
        <v>0</v>
      </c>
      <c r="AD51" s="426">
        <v>0</v>
      </c>
      <c r="AE51" s="444" t="s">
        <v>75</v>
      </c>
      <c r="AF51" s="425">
        <f t="shared" si="6"/>
        <v>0</v>
      </c>
      <c r="AG51" s="426">
        <v>0</v>
      </c>
      <c r="AH51" s="426">
        <v>0</v>
      </c>
      <c r="AI51" s="438" t="s">
        <v>75</v>
      </c>
      <c r="AJ51" s="426">
        <v>0</v>
      </c>
      <c r="AK51" s="427" t="s">
        <v>75</v>
      </c>
      <c r="AL51" s="427" t="s">
        <v>75</v>
      </c>
      <c r="AM51" s="425">
        <f t="shared" si="7"/>
        <v>0</v>
      </c>
      <c r="AN51" s="425">
        <f>+K51+AC51-AH51</f>
        <v>52246000</v>
      </c>
      <c r="AO51" s="427" t="s">
        <v>67</v>
      </c>
      <c r="AP51" s="425">
        <v>52246000</v>
      </c>
      <c r="AQ51" s="427" t="s">
        <v>86</v>
      </c>
      <c r="AR51" s="426">
        <v>0</v>
      </c>
      <c r="AS51" s="444" t="s">
        <v>75</v>
      </c>
      <c r="AT51" s="426">
        <v>51949000</v>
      </c>
      <c r="AU51" s="402">
        <f t="shared" si="8"/>
        <v>297000</v>
      </c>
      <c r="AV51" s="403">
        <f t="shared" si="9"/>
        <v>0.99431535428549556</v>
      </c>
      <c r="AW51" s="439" t="s">
        <v>75</v>
      </c>
      <c r="AX51" s="427" t="s">
        <v>98</v>
      </c>
      <c r="AY51" s="425" t="s">
        <v>13433</v>
      </c>
      <c r="AZ51" s="423" t="s">
        <v>67</v>
      </c>
      <c r="BA51" s="423" t="s">
        <v>119</v>
      </c>
    </row>
    <row r="52" spans="2:53" x14ac:dyDescent="0.25">
      <c r="B52" s="423">
        <v>2024</v>
      </c>
      <c r="C52" s="423">
        <v>891780111</v>
      </c>
      <c r="D52" s="424" t="s">
        <v>64</v>
      </c>
      <c r="E52" s="426" t="s">
        <v>13432</v>
      </c>
      <c r="F52" s="425" t="s">
        <v>13431</v>
      </c>
      <c r="G52" s="427">
        <v>0</v>
      </c>
      <c r="H52" s="427" t="s">
        <v>73</v>
      </c>
      <c r="I52" s="426" t="s">
        <v>65</v>
      </c>
      <c r="J52" s="426" t="s">
        <v>13430</v>
      </c>
      <c r="K52" s="428">
        <v>65000000</v>
      </c>
      <c r="L52" s="423" t="s">
        <v>68</v>
      </c>
      <c r="M52" s="426" t="s">
        <v>13429</v>
      </c>
      <c r="N52" s="426">
        <v>7143126</v>
      </c>
      <c r="O52" s="431">
        <v>534</v>
      </c>
      <c r="P52" s="432">
        <v>45351</v>
      </c>
      <c r="Q52" s="426">
        <v>65000000</v>
      </c>
      <c r="R52" s="432">
        <v>45357</v>
      </c>
      <c r="S52" s="426">
        <v>65000000</v>
      </c>
      <c r="T52" s="427" t="s">
        <v>67</v>
      </c>
      <c r="U52" s="429">
        <v>39058006</v>
      </c>
      <c r="V52" s="430" t="s">
        <v>13428</v>
      </c>
      <c r="W52" s="433">
        <v>45357</v>
      </c>
      <c r="X52" s="433">
        <v>45359</v>
      </c>
      <c r="Y52" s="433">
        <v>45359</v>
      </c>
      <c r="Z52" s="436">
        <v>45633</v>
      </c>
      <c r="AA52" s="425">
        <f t="shared" si="5"/>
        <v>274</v>
      </c>
      <c r="AB52" s="426">
        <v>0</v>
      </c>
      <c r="AC52" s="426">
        <v>0</v>
      </c>
      <c r="AD52" s="426">
        <v>0</v>
      </c>
      <c r="AE52" s="444" t="s">
        <v>75</v>
      </c>
      <c r="AF52" s="425">
        <f t="shared" si="6"/>
        <v>0</v>
      </c>
      <c r="AG52" s="426">
        <v>0</v>
      </c>
      <c r="AH52" s="426">
        <v>0</v>
      </c>
      <c r="AI52" s="438" t="s">
        <v>75</v>
      </c>
      <c r="AJ52" s="426">
        <v>0</v>
      </c>
      <c r="AK52" s="427" t="s">
        <v>75</v>
      </c>
      <c r="AL52" s="427" t="s">
        <v>75</v>
      </c>
      <c r="AM52" s="425">
        <f t="shared" si="7"/>
        <v>0</v>
      </c>
      <c r="AN52" s="425">
        <f>+K52+AC52-AH52</f>
        <v>65000000</v>
      </c>
      <c r="AO52" s="427" t="s">
        <v>86</v>
      </c>
      <c r="AP52" s="425">
        <v>0</v>
      </c>
      <c r="AQ52" s="427" t="s">
        <v>86</v>
      </c>
      <c r="AR52" s="426">
        <v>0</v>
      </c>
      <c r="AS52" s="444" t="s">
        <v>75</v>
      </c>
      <c r="AT52" s="426">
        <v>41888885</v>
      </c>
      <c r="AU52" s="402">
        <f t="shared" si="8"/>
        <v>23111115</v>
      </c>
      <c r="AV52" s="403">
        <f t="shared" si="9"/>
        <v>0.64444438461538467</v>
      </c>
      <c r="AW52" s="439" t="s">
        <v>75</v>
      </c>
      <c r="AX52" s="427" t="s">
        <v>101</v>
      </c>
      <c r="AY52" s="425" t="s">
        <v>13427</v>
      </c>
      <c r="AZ52" s="423" t="s">
        <v>67</v>
      </c>
      <c r="BA52" s="423" t="s">
        <v>119</v>
      </c>
    </row>
    <row r="53" spans="2:53" x14ac:dyDescent="0.25">
      <c r="B53" s="423">
        <v>2024</v>
      </c>
      <c r="C53" s="423">
        <v>891780111</v>
      </c>
      <c r="D53" s="424" t="s">
        <v>64</v>
      </c>
      <c r="E53" s="426" t="s">
        <v>13426</v>
      </c>
      <c r="F53" s="425" t="s">
        <v>13425</v>
      </c>
      <c r="G53" s="427">
        <v>0</v>
      </c>
      <c r="H53" s="427" t="s">
        <v>73</v>
      </c>
      <c r="I53" s="426" t="s">
        <v>125</v>
      </c>
      <c r="J53" s="426" t="s">
        <v>13424</v>
      </c>
      <c r="K53" s="428">
        <v>206469000</v>
      </c>
      <c r="L53" s="423" t="s">
        <v>68</v>
      </c>
      <c r="M53" s="426" t="s">
        <v>13423</v>
      </c>
      <c r="N53" s="426">
        <v>900090742</v>
      </c>
      <c r="O53" s="431">
        <v>572</v>
      </c>
      <c r="P53" s="432">
        <v>45356</v>
      </c>
      <c r="Q53" s="426">
        <v>206469000</v>
      </c>
      <c r="R53" s="432">
        <v>45369</v>
      </c>
      <c r="S53" s="426">
        <v>206469000</v>
      </c>
      <c r="T53" s="427" t="s">
        <v>67</v>
      </c>
      <c r="U53" s="429">
        <v>85450705</v>
      </c>
      <c r="V53" s="430" t="s">
        <v>3395</v>
      </c>
      <c r="W53" s="433">
        <v>45369</v>
      </c>
      <c r="X53" s="433">
        <v>45370</v>
      </c>
      <c r="Y53" s="433">
        <v>45370</v>
      </c>
      <c r="Z53" s="436">
        <v>45382</v>
      </c>
      <c r="AA53" s="425">
        <f t="shared" si="5"/>
        <v>12</v>
      </c>
      <c r="AB53" s="426">
        <v>1</v>
      </c>
      <c r="AC53" s="426">
        <v>51000000</v>
      </c>
      <c r="AD53" s="426">
        <v>1</v>
      </c>
      <c r="AE53" s="444">
        <v>45443</v>
      </c>
      <c r="AF53" s="425">
        <f t="shared" si="6"/>
        <v>61</v>
      </c>
      <c r="AG53" s="426">
        <v>0</v>
      </c>
      <c r="AH53" s="426">
        <v>0</v>
      </c>
      <c r="AI53" s="438" t="s">
        <v>75</v>
      </c>
      <c r="AJ53" s="426">
        <v>0</v>
      </c>
      <c r="AK53" s="427" t="s">
        <v>75</v>
      </c>
      <c r="AL53" s="427" t="s">
        <v>75</v>
      </c>
      <c r="AM53" s="425">
        <f t="shared" si="7"/>
        <v>0</v>
      </c>
      <c r="AN53" s="425">
        <f>+K53+AC53-AH53</f>
        <v>257469000</v>
      </c>
      <c r="AO53" s="427" t="s">
        <v>86</v>
      </c>
      <c r="AP53" s="425">
        <v>0</v>
      </c>
      <c r="AQ53" s="427" t="s">
        <v>67</v>
      </c>
      <c r="AR53" s="426">
        <v>0</v>
      </c>
      <c r="AS53" s="444" t="s">
        <v>75</v>
      </c>
      <c r="AT53" s="426">
        <v>257469000</v>
      </c>
      <c r="AU53" s="402">
        <f t="shared" si="8"/>
        <v>0</v>
      </c>
      <c r="AV53" s="403">
        <f t="shared" si="9"/>
        <v>1</v>
      </c>
      <c r="AW53" s="439" t="s">
        <v>75</v>
      </c>
      <c r="AX53" s="427" t="s">
        <v>101</v>
      </c>
      <c r="AY53" s="425" t="s">
        <v>13422</v>
      </c>
      <c r="AZ53" s="423" t="s">
        <v>67</v>
      </c>
      <c r="BA53" s="423" t="s">
        <v>119</v>
      </c>
    </row>
    <row r="54" spans="2:53" x14ac:dyDescent="0.25">
      <c r="B54" s="423">
        <v>2024</v>
      </c>
      <c r="C54" s="423">
        <v>891780111</v>
      </c>
      <c r="D54" s="424" t="s">
        <v>64</v>
      </c>
      <c r="E54" s="426" t="s">
        <v>13421</v>
      </c>
      <c r="F54" s="425" t="s">
        <v>13420</v>
      </c>
      <c r="G54" s="427">
        <v>0</v>
      </c>
      <c r="H54" s="427" t="s">
        <v>73</v>
      </c>
      <c r="I54" s="426" t="s">
        <v>65</v>
      </c>
      <c r="J54" s="426" t="s">
        <v>13419</v>
      </c>
      <c r="K54" s="428">
        <v>15458100</v>
      </c>
      <c r="L54" s="423" t="s">
        <v>68</v>
      </c>
      <c r="M54" s="426" t="s">
        <v>13418</v>
      </c>
      <c r="N54" s="426">
        <v>901540967</v>
      </c>
      <c r="O54" s="431">
        <v>564</v>
      </c>
      <c r="P54" s="432">
        <v>45355</v>
      </c>
      <c r="Q54" s="426">
        <v>15458100</v>
      </c>
      <c r="R54" s="432">
        <v>45391</v>
      </c>
      <c r="S54" s="426">
        <v>15458100</v>
      </c>
      <c r="T54" s="427" t="s">
        <v>67</v>
      </c>
      <c r="U54" s="429">
        <v>36694483</v>
      </c>
      <c r="V54" s="430" t="s">
        <v>864</v>
      </c>
      <c r="W54" s="433">
        <v>45390</v>
      </c>
      <c r="X54" s="433">
        <v>45398</v>
      </c>
      <c r="Y54" s="433" t="s">
        <v>75</v>
      </c>
      <c r="Z54" s="436">
        <v>45419</v>
      </c>
      <c r="AA54" s="425">
        <f t="shared" si="5"/>
        <v>21</v>
      </c>
      <c r="AB54" s="426">
        <v>0</v>
      </c>
      <c r="AC54" s="426">
        <v>0</v>
      </c>
      <c r="AD54" s="426">
        <v>0</v>
      </c>
      <c r="AE54" s="444" t="s">
        <v>75</v>
      </c>
      <c r="AF54" s="425">
        <f t="shared" si="6"/>
        <v>0</v>
      </c>
      <c r="AG54" s="426">
        <v>0</v>
      </c>
      <c r="AH54" s="426">
        <v>0</v>
      </c>
      <c r="AI54" s="438" t="s">
        <v>75</v>
      </c>
      <c r="AJ54" s="426">
        <v>0</v>
      </c>
      <c r="AK54" s="427" t="s">
        <v>75</v>
      </c>
      <c r="AL54" s="427" t="s">
        <v>75</v>
      </c>
      <c r="AM54" s="425">
        <f t="shared" si="7"/>
        <v>0</v>
      </c>
      <c r="AN54" s="425">
        <f>+K54+AC54-AH54</f>
        <v>15458100</v>
      </c>
      <c r="AO54" s="427" t="s">
        <v>67</v>
      </c>
      <c r="AP54" s="425">
        <v>15458100</v>
      </c>
      <c r="AQ54" s="427" t="s">
        <v>86</v>
      </c>
      <c r="AR54" s="426">
        <v>0</v>
      </c>
      <c r="AS54" s="444" t="s">
        <v>75</v>
      </c>
      <c r="AT54" s="426">
        <v>15458100</v>
      </c>
      <c r="AU54" s="402">
        <f t="shared" si="8"/>
        <v>0</v>
      </c>
      <c r="AV54" s="403">
        <f t="shared" si="9"/>
        <v>1</v>
      </c>
      <c r="AW54" s="439" t="s">
        <v>75</v>
      </c>
      <c r="AX54" s="427" t="s">
        <v>101</v>
      </c>
      <c r="AY54" s="425" t="s">
        <v>13417</v>
      </c>
      <c r="AZ54" s="423" t="s">
        <v>67</v>
      </c>
      <c r="BA54" s="423" t="s">
        <v>119</v>
      </c>
    </row>
    <row r="55" spans="2:53" x14ac:dyDescent="0.25">
      <c r="B55" s="423">
        <v>2024</v>
      </c>
      <c r="C55" s="423">
        <v>891780111</v>
      </c>
      <c r="D55" s="424" t="s">
        <v>64</v>
      </c>
      <c r="E55" s="426" t="s">
        <v>13416</v>
      </c>
      <c r="F55" s="425" t="s">
        <v>13415</v>
      </c>
      <c r="G55" s="451">
        <v>2020000100036</v>
      </c>
      <c r="H55" s="427" t="s">
        <v>73</v>
      </c>
      <c r="I55" s="426" t="s">
        <v>125</v>
      </c>
      <c r="J55" s="426" t="s">
        <v>13414</v>
      </c>
      <c r="K55" s="428">
        <v>19750000</v>
      </c>
      <c r="L55" s="423" t="s">
        <v>68</v>
      </c>
      <c r="M55" s="426" t="s">
        <v>13413</v>
      </c>
      <c r="N55" s="426">
        <v>12543836</v>
      </c>
      <c r="O55" s="431">
        <v>186</v>
      </c>
      <c r="P55" s="432">
        <v>45371</v>
      </c>
      <c r="Q55" s="426">
        <v>19750000</v>
      </c>
      <c r="R55" s="432">
        <v>45398</v>
      </c>
      <c r="S55" s="426">
        <v>19750000</v>
      </c>
      <c r="T55" s="427" t="s">
        <v>67</v>
      </c>
      <c r="U55" s="429">
        <v>45498601</v>
      </c>
      <c r="V55" s="430" t="s">
        <v>466</v>
      </c>
      <c r="W55" s="433">
        <v>45397</v>
      </c>
      <c r="X55" s="433">
        <v>45400</v>
      </c>
      <c r="Y55" s="433" t="s">
        <v>75</v>
      </c>
      <c r="Z55" s="436">
        <v>45427</v>
      </c>
      <c r="AA55" s="425">
        <f t="shared" si="5"/>
        <v>27</v>
      </c>
      <c r="AB55" s="426">
        <v>0</v>
      </c>
      <c r="AC55" s="426">
        <v>0</v>
      </c>
      <c r="AD55" s="426">
        <v>0</v>
      </c>
      <c r="AE55" s="444" t="s">
        <v>75</v>
      </c>
      <c r="AF55" s="425">
        <f t="shared" si="6"/>
        <v>0</v>
      </c>
      <c r="AG55" s="426">
        <v>0</v>
      </c>
      <c r="AH55" s="426">
        <v>0</v>
      </c>
      <c r="AI55" s="438" t="s">
        <v>75</v>
      </c>
      <c r="AJ55" s="426">
        <v>0</v>
      </c>
      <c r="AK55" s="427" t="s">
        <v>75</v>
      </c>
      <c r="AL55" s="427" t="s">
        <v>75</v>
      </c>
      <c r="AM55" s="425">
        <f t="shared" si="7"/>
        <v>0</v>
      </c>
      <c r="AN55" s="425">
        <f>+K55+AC55-AH55</f>
        <v>19750000</v>
      </c>
      <c r="AO55" s="427" t="s">
        <v>86</v>
      </c>
      <c r="AP55" s="425">
        <v>0</v>
      </c>
      <c r="AQ55" s="427" t="s">
        <v>86</v>
      </c>
      <c r="AR55" s="426">
        <v>0</v>
      </c>
      <c r="AS55" s="444" t="s">
        <v>75</v>
      </c>
      <c r="AT55" s="426">
        <v>0</v>
      </c>
      <c r="AU55" s="402">
        <f t="shared" si="8"/>
        <v>19750000</v>
      </c>
      <c r="AV55" s="403">
        <f t="shared" si="9"/>
        <v>0</v>
      </c>
      <c r="AW55" s="439" t="s">
        <v>75</v>
      </c>
      <c r="AX55" s="427" t="s">
        <v>101</v>
      </c>
      <c r="AY55" s="425" t="s">
        <v>13412</v>
      </c>
      <c r="AZ55" s="423" t="s">
        <v>67</v>
      </c>
      <c r="BA55" s="423" t="s">
        <v>119</v>
      </c>
    </row>
    <row r="56" spans="2:53" x14ac:dyDescent="0.25">
      <c r="B56" s="423">
        <v>2024</v>
      </c>
      <c r="C56" s="423">
        <v>891780111</v>
      </c>
      <c r="D56" s="424" t="s">
        <v>64</v>
      </c>
      <c r="E56" s="426" t="s">
        <v>13411</v>
      </c>
      <c r="F56" s="425" t="s">
        <v>13410</v>
      </c>
      <c r="G56" s="427">
        <v>0</v>
      </c>
      <c r="H56" s="427" t="s">
        <v>73</v>
      </c>
      <c r="I56" s="426" t="s">
        <v>65</v>
      </c>
      <c r="J56" s="426" t="s">
        <v>13409</v>
      </c>
      <c r="K56" s="428">
        <v>108500000</v>
      </c>
      <c r="L56" s="423" t="s">
        <v>68</v>
      </c>
      <c r="M56" s="426" t="s">
        <v>13408</v>
      </c>
      <c r="N56" s="426">
        <v>8201777</v>
      </c>
      <c r="O56" s="431">
        <v>861</v>
      </c>
      <c r="P56" s="432">
        <v>45390</v>
      </c>
      <c r="Q56" s="426">
        <v>108500000</v>
      </c>
      <c r="R56" s="432">
        <v>45400</v>
      </c>
      <c r="S56" s="426">
        <v>108500000</v>
      </c>
      <c r="T56" s="427" t="s">
        <v>67</v>
      </c>
      <c r="U56" s="429">
        <v>72004252</v>
      </c>
      <c r="V56" s="430" t="s">
        <v>875</v>
      </c>
      <c r="W56" s="433">
        <v>45399</v>
      </c>
      <c r="X56" s="433">
        <v>45407</v>
      </c>
      <c r="Y56" s="433">
        <v>45404</v>
      </c>
      <c r="Z56" s="436">
        <v>45467</v>
      </c>
      <c r="AA56" s="425">
        <f t="shared" si="5"/>
        <v>63</v>
      </c>
      <c r="AB56" s="426">
        <v>0</v>
      </c>
      <c r="AC56" s="426">
        <v>0</v>
      </c>
      <c r="AD56" s="426">
        <v>0</v>
      </c>
      <c r="AE56" s="444" t="s">
        <v>75</v>
      </c>
      <c r="AF56" s="425">
        <f t="shared" si="6"/>
        <v>0</v>
      </c>
      <c r="AG56" s="426">
        <v>0</v>
      </c>
      <c r="AH56" s="426">
        <v>0</v>
      </c>
      <c r="AI56" s="438" t="s">
        <v>75</v>
      </c>
      <c r="AJ56" s="426">
        <v>0</v>
      </c>
      <c r="AK56" s="427" t="s">
        <v>75</v>
      </c>
      <c r="AL56" s="427" t="s">
        <v>75</v>
      </c>
      <c r="AM56" s="425">
        <f t="shared" si="7"/>
        <v>0</v>
      </c>
      <c r="AN56" s="425">
        <f>+K56+AC56-AH56</f>
        <v>108500000</v>
      </c>
      <c r="AO56" s="427" t="s">
        <v>86</v>
      </c>
      <c r="AP56" s="425">
        <v>0</v>
      </c>
      <c r="AQ56" s="427" t="s">
        <v>67</v>
      </c>
      <c r="AR56" s="426">
        <v>54250000</v>
      </c>
      <c r="AS56" s="444">
        <v>45405</v>
      </c>
      <c r="AT56" s="426">
        <v>108500000</v>
      </c>
      <c r="AU56" s="402">
        <f t="shared" si="8"/>
        <v>0</v>
      </c>
      <c r="AV56" s="403">
        <f t="shared" si="9"/>
        <v>1</v>
      </c>
      <c r="AW56" s="439" t="s">
        <v>75</v>
      </c>
      <c r="AX56" s="427" t="s">
        <v>101</v>
      </c>
      <c r="AY56" s="425" t="s">
        <v>13407</v>
      </c>
      <c r="AZ56" s="423" t="s">
        <v>67</v>
      </c>
      <c r="BA56" s="423" t="s">
        <v>119</v>
      </c>
    </row>
    <row r="57" spans="2:53" x14ac:dyDescent="0.25">
      <c r="B57" s="423">
        <v>2024</v>
      </c>
      <c r="C57" s="423">
        <v>891780111</v>
      </c>
      <c r="D57" s="424" t="s">
        <v>64</v>
      </c>
      <c r="E57" s="426" t="s">
        <v>13406</v>
      </c>
      <c r="F57" s="425" t="s">
        <v>13405</v>
      </c>
      <c r="G57" s="427">
        <v>0</v>
      </c>
      <c r="H57" s="427" t="s">
        <v>73</v>
      </c>
      <c r="I57" s="426" t="s">
        <v>125</v>
      </c>
      <c r="J57" s="426" t="s">
        <v>13404</v>
      </c>
      <c r="K57" s="428">
        <v>40061934</v>
      </c>
      <c r="L57" s="423" t="s">
        <v>68</v>
      </c>
      <c r="M57" s="426" t="s">
        <v>339</v>
      </c>
      <c r="N57" s="426">
        <v>7144967</v>
      </c>
      <c r="O57" s="431">
        <v>938</v>
      </c>
      <c r="P57" s="432">
        <v>45394</v>
      </c>
      <c r="Q57" s="426">
        <v>40061934</v>
      </c>
      <c r="R57" s="432">
        <v>45404</v>
      </c>
      <c r="S57" s="426">
        <v>40061934</v>
      </c>
      <c r="T57" s="427" t="s">
        <v>67</v>
      </c>
      <c r="U57" s="429">
        <v>85152695</v>
      </c>
      <c r="V57" s="430" t="s">
        <v>3225</v>
      </c>
      <c r="W57" s="433">
        <v>45404</v>
      </c>
      <c r="X57" s="433">
        <v>45406</v>
      </c>
      <c r="Y57" s="433">
        <v>45406</v>
      </c>
      <c r="Z57" s="436">
        <v>45473</v>
      </c>
      <c r="AA57" s="425">
        <f t="shared" si="5"/>
        <v>67</v>
      </c>
      <c r="AB57" s="426">
        <v>0</v>
      </c>
      <c r="AC57" s="426">
        <v>0</v>
      </c>
      <c r="AD57" s="426">
        <v>0</v>
      </c>
      <c r="AE57" s="444" t="s">
        <v>75</v>
      </c>
      <c r="AF57" s="425">
        <f t="shared" si="6"/>
        <v>0</v>
      </c>
      <c r="AG57" s="426">
        <v>0</v>
      </c>
      <c r="AH57" s="426">
        <v>0</v>
      </c>
      <c r="AI57" s="438" t="s">
        <v>75</v>
      </c>
      <c r="AJ57" s="426">
        <v>0</v>
      </c>
      <c r="AK57" s="427" t="s">
        <v>75</v>
      </c>
      <c r="AL57" s="427" t="s">
        <v>75</v>
      </c>
      <c r="AM57" s="425">
        <f t="shared" si="7"/>
        <v>0</v>
      </c>
      <c r="AN57" s="425">
        <f>+K57+AC57-AH57</f>
        <v>40061934</v>
      </c>
      <c r="AO57" s="427" t="s">
        <v>86</v>
      </c>
      <c r="AP57" s="425">
        <v>0</v>
      </c>
      <c r="AQ57" s="427" t="s">
        <v>86</v>
      </c>
      <c r="AR57" s="426">
        <v>0</v>
      </c>
      <c r="AS57" s="444" t="s">
        <v>75</v>
      </c>
      <c r="AT57" s="426">
        <v>40060927</v>
      </c>
      <c r="AU57" s="402">
        <f t="shared" si="8"/>
        <v>1007</v>
      </c>
      <c r="AV57" s="403">
        <f t="shared" si="9"/>
        <v>0.99997486391945034</v>
      </c>
      <c r="AW57" s="439" t="s">
        <v>75</v>
      </c>
      <c r="AX57" s="427" t="s">
        <v>98</v>
      </c>
      <c r="AY57" s="425" t="s">
        <v>13403</v>
      </c>
      <c r="AZ57" s="423" t="s">
        <v>67</v>
      </c>
      <c r="BA57" s="423" t="s">
        <v>119</v>
      </c>
    </row>
    <row r="58" spans="2:53" x14ac:dyDescent="0.25">
      <c r="B58" s="423">
        <v>2024</v>
      </c>
      <c r="C58" s="423">
        <v>891780111</v>
      </c>
      <c r="D58" s="424" t="s">
        <v>64</v>
      </c>
      <c r="E58" s="426" t="s">
        <v>13402</v>
      </c>
      <c r="F58" s="425" t="s">
        <v>13401</v>
      </c>
      <c r="G58" s="427">
        <v>0</v>
      </c>
      <c r="H58" s="427" t="s">
        <v>73</v>
      </c>
      <c r="I58" s="426" t="s">
        <v>125</v>
      </c>
      <c r="J58" s="426" t="s">
        <v>13400</v>
      </c>
      <c r="K58" s="428">
        <v>86394000</v>
      </c>
      <c r="L58" s="423" t="s">
        <v>68</v>
      </c>
      <c r="M58" s="426" t="s">
        <v>13399</v>
      </c>
      <c r="N58" s="426">
        <v>85471449</v>
      </c>
      <c r="O58" s="431">
        <v>1003</v>
      </c>
      <c r="P58" s="432">
        <v>45404</v>
      </c>
      <c r="Q58" s="426">
        <v>86394000</v>
      </c>
      <c r="R58" s="432">
        <v>45405</v>
      </c>
      <c r="S58" s="426">
        <v>86394000</v>
      </c>
      <c r="T58" s="427" t="s">
        <v>67</v>
      </c>
      <c r="U58" s="429">
        <v>85152695</v>
      </c>
      <c r="V58" s="430" t="s">
        <v>3225</v>
      </c>
      <c r="W58" s="433">
        <v>45405</v>
      </c>
      <c r="X58" s="433">
        <v>45420</v>
      </c>
      <c r="Y58" s="433">
        <v>45405</v>
      </c>
      <c r="Z58" s="436">
        <v>45421</v>
      </c>
      <c r="AA58" s="425">
        <f t="shared" si="5"/>
        <v>16</v>
      </c>
      <c r="AB58" s="426">
        <v>0</v>
      </c>
      <c r="AC58" s="426">
        <v>0</v>
      </c>
      <c r="AD58" s="426">
        <v>0</v>
      </c>
      <c r="AE58" s="444" t="s">
        <v>75</v>
      </c>
      <c r="AF58" s="425">
        <f t="shared" si="6"/>
        <v>0</v>
      </c>
      <c r="AG58" s="426">
        <v>0</v>
      </c>
      <c r="AH58" s="426">
        <v>0</v>
      </c>
      <c r="AI58" s="438" t="s">
        <v>75</v>
      </c>
      <c r="AJ58" s="426">
        <v>0</v>
      </c>
      <c r="AK58" s="427" t="s">
        <v>75</v>
      </c>
      <c r="AL58" s="427" t="s">
        <v>75</v>
      </c>
      <c r="AM58" s="425">
        <f t="shared" si="7"/>
        <v>0</v>
      </c>
      <c r="AN58" s="425">
        <f>+K58+AC58-AH58</f>
        <v>86394000</v>
      </c>
      <c r="AO58" s="427" t="s">
        <v>67</v>
      </c>
      <c r="AP58" s="425">
        <v>86394000</v>
      </c>
      <c r="AQ58" s="427" t="s">
        <v>67</v>
      </c>
      <c r="AR58" s="426">
        <v>43197000</v>
      </c>
      <c r="AS58" s="444">
        <v>45411</v>
      </c>
      <c r="AT58" s="426">
        <v>86394000</v>
      </c>
      <c r="AU58" s="402">
        <f t="shared" si="8"/>
        <v>0</v>
      </c>
      <c r="AV58" s="403">
        <f t="shared" si="9"/>
        <v>1</v>
      </c>
      <c r="AW58" s="439" t="s">
        <v>75</v>
      </c>
      <c r="AX58" s="427" t="s">
        <v>98</v>
      </c>
      <c r="AY58" s="425" t="s">
        <v>13398</v>
      </c>
      <c r="AZ58" s="423" t="s">
        <v>67</v>
      </c>
      <c r="BA58" s="423" t="s">
        <v>119</v>
      </c>
    </row>
    <row r="59" spans="2:53" x14ac:dyDescent="0.25">
      <c r="B59" s="423">
        <v>2024</v>
      </c>
      <c r="C59" s="423">
        <v>891780111</v>
      </c>
      <c r="D59" s="424" t="s">
        <v>64</v>
      </c>
      <c r="E59" s="426" t="s">
        <v>13397</v>
      </c>
      <c r="F59" s="425" t="s">
        <v>13396</v>
      </c>
      <c r="G59" s="427">
        <v>0</v>
      </c>
      <c r="H59" s="427" t="s">
        <v>73</v>
      </c>
      <c r="I59" s="426" t="s">
        <v>125</v>
      </c>
      <c r="J59" s="426" t="s">
        <v>13395</v>
      </c>
      <c r="K59" s="428">
        <v>180000000</v>
      </c>
      <c r="L59" s="423" t="s">
        <v>68</v>
      </c>
      <c r="M59" s="426" t="s">
        <v>13394</v>
      </c>
      <c r="N59" s="426">
        <v>36560048</v>
      </c>
      <c r="O59" s="431">
        <v>1064</v>
      </c>
      <c r="P59" s="432">
        <v>45408</v>
      </c>
      <c r="Q59" s="426">
        <v>180000000</v>
      </c>
      <c r="R59" s="432">
        <v>45411</v>
      </c>
      <c r="S59" s="426">
        <v>180000000</v>
      </c>
      <c r="T59" s="427" t="s">
        <v>67</v>
      </c>
      <c r="U59" s="429">
        <v>85152695</v>
      </c>
      <c r="V59" s="430" t="s">
        <v>3225</v>
      </c>
      <c r="W59" s="433">
        <v>45411</v>
      </c>
      <c r="X59" s="433">
        <v>45418</v>
      </c>
      <c r="Y59" s="433">
        <v>45411</v>
      </c>
      <c r="Z59" s="436">
        <v>45423</v>
      </c>
      <c r="AA59" s="425">
        <f t="shared" si="5"/>
        <v>12</v>
      </c>
      <c r="AB59" s="426">
        <v>0</v>
      </c>
      <c r="AC59" s="426">
        <v>0</v>
      </c>
      <c r="AD59" s="426">
        <v>0</v>
      </c>
      <c r="AE59" s="444" t="s">
        <v>75</v>
      </c>
      <c r="AF59" s="425">
        <f t="shared" si="6"/>
        <v>0</v>
      </c>
      <c r="AG59" s="426">
        <v>0</v>
      </c>
      <c r="AH59" s="426">
        <v>0</v>
      </c>
      <c r="AI59" s="438" t="s">
        <v>75</v>
      </c>
      <c r="AJ59" s="426">
        <v>0</v>
      </c>
      <c r="AK59" s="427" t="s">
        <v>75</v>
      </c>
      <c r="AL59" s="427" t="s">
        <v>75</v>
      </c>
      <c r="AM59" s="425">
        <f t="shared" si="7"/>
        <v>0</v>
      </c>
      <c r="AN59" s="425">
        <f>+K59+AC59-AH59</f>
        <v>180000000</v>
      </c>
      <c r="AO59" s="427" t="s">
        <v>67</v>
      </c>
      <c r="AP59" s="425">
        <v>180000000</v>
      </c>
      <c r="AQ59" s="427" t="s">
        <v>67</v>
      </c>
      <c r="AR59" s="426">
        <v>72000000</v>
      </c>
      <c r="AS59" s="444">
        <v>45414</v>
      </c>
      <c r="AT59" s="426">
        <v>180000000</v>
      </c>
      <c r="AU59" s="402">
        <f t="shared" si="8"/>
        <v>0</v>
      </c>
      <c r="AV59" s="403">
        <f t="shared" si="9"/>
        <v>1</v>
      </c>
      <c r="AW59" s="439" t="s">
        <v>75</v>
      </c>
      <c r="AX59" s="427" t="s">
        <v>98</v>
      </c>
      <c r="AY59" s="425" t="s">
        <v>13393</v>
      </c>
      <c r="AZ59" s="423" t="s">
        <v>67</v>
      </c>
      <c r="BA59" s="423" t="s">
        <v>119</v>
      </c>
    </row>
    <row r="60" spans="2:53" x14ac:dyDescent="0.25">
      <c r="B60" s="423">
        <v>2024</v>
      </c>
      <c r="C60" s="423">
        <v>891780111</v>
      </c>
      <c r="D60" s="424" t="s">
        <v>64</v>
      </c>
      <c r="E60" s="426" t="s">
        <v>13392</v>
      </c>
      <c r="F60" s="425" t="s">
        <v>13391</v>
      </c>
      <c r="G60" s="427">
        <v>0</v>
      </c>
      <c r="H60" s="427" t="s">
        <v>73</v>
      </c>
      <c r="I60" s="426" t="s">
        <v>125</v>
      </c>
      <c r="J60" s="426" t="s">
        <v>13390</v>
      </c>
      <c r="K60" s="428">
        <v>122845178</v>
      </c>
      <c r="L60" s="423" t="s">
        <v>68</v>
      </c>
      <c r="M60" s="426" t="s">
        <v>13389</v>
      </c>
      <c r="N60" s="426">
        <v>900692909</v>
      </c>
      <c r="O60" s="431">
        <v>1314</v>
      </c>
      <c r="P60" s="432">
        <v>45449</v>
      </c>
      <c r="Q60" s="426">
        <v>122845178</v>
      </c>
      <c r="R60" s="432">
        <v>45449</v>
      </c>
      <c r="S60" s="426">
        <v>122845178</v>
      </c>
      <c r="T60" s="427" t="s">
        <v>67</v>
      </c>
      <c r="U60" s="429">
        <v>36564011</v>
      </c>
      <c r="V60" s="430" t="s">
        <v>7871</v>
      </c>
      <c r="W60" s="433">
        <v>45449</v>
      </c>
      <c r="X60" s="433">
        <v>45453</v>
      </c>
      <c r="Y60" s="433">
        <v>45450</v>
      </c>
      <c r="Z60" s="436">
        <v>45458</v>
      </c>
      <c r="AA60" s="425">
        <f t="shared" si="5"/>
        <v>8</v>
      </c>
      <c r="AB60" s="426">
        <v>0</v>
      </c>
      <c r="AC60" s="426">
        <v>0</v>
      </c>
      <c r="AD60" s="426">
        <v>0</v>
      </c>
      <c r="AE60" s="444" t="s">
        <v>75</v>
      </c>
      <c r="AF60" s="425">
        <f t="shared" si="6"/>
        <v>0</v>
      </c>
      <c r="AG60" s="426">
        <v>0</v>
      </c>
      <c r="AH60" s="426">
        <v>0</v>
      </c>
      <c r="AI60" s="438" t="s">
        <v>75</v>
      </c>
      <c r="AJ60" s="426">
        <v>0</v>
      </c>
      <c r="AK60" s="427" t="s">
        <v>75</v>
      </c>
      <c r="AL60" s="427" t="s">
        <v>75</v>
      </c>
      <c r="AM60" s="425">
        <f t="shared" si="7"/>
        <v>0</v>
      </c>
      <c r="AN60" s="425">
        <f>+K60+AC60-AH60</f>
        <v>122845178</v>
      </c>
      <c r="AO60" s="427" t="s">
        <v>67</v>
      </c>
      <c r="AP60" s="425">
        <v>28804795</v>
      </c>
      <c r="AQ60" s="427" t="s">
        <v>67</v>
      </c>
      <c r="AR60" s="426">
        <v>61422589</v>
      </c>
      <c r="AS60" s="444">
        <v>45454</v>
      </c>
      <c r="AT60" s="426">
        <v>122845178</v>
      </c>
      <c r="AU60" s="402">
        <f t="shared" si="8"/>
        <v>0</v>
      </c>
      <c r="AV60" s="403">
        <f t="shared" si="9"/>
        <v>1</v>
      </c>
      <c r="AW60" s="439" t="s">
        <v>75</v>
      </c>
      <c r="AX60" s="427" t="s">
        <v>98</v>
      </c>
      <c r="AY60" s="425" t="s">
        <v>13388</v>
      </c>
      <c r="AZ60" s="423" t="s">
        <v>67</v>
      </c>
      <c r="BA60" s="423" t="s">
        <v>119</v>
      </c>
    </row>
    <row r="61" spans="2:53" x14ac:dyDescent="0.25">
      <c r="B61" s="423">
        <v>2024</v>
      </c>
      <c r="C61" s="423">
        <v>891780111</v>
      </c>
      <c r="D61" s="424" t="s">
        <v>64</v>
      </c>
      <c r="E61" s="426" t="s">
        <v>13387</v>
      </c>
      <c r="F61" s="425" t="s">
        <v>13386</v>
      </c>
      <c r="G61" s="427">
        <v>0</v>
      </c>
      <c r="H61" s="427" t="s">
        <v>73</v>
      </c>
      <c r="I61" s="426" t="s">
        <v>125</v>
      </c>
      <c r="J61" s="426" t="s">
        <v>13385</v>
      </c>
      <c r="K61" s="428">
        <v>75398400</v>
      </c>
      <c r="L61" s="423" t="s">
        <v>68</v>
      </c>
      <c r="M61" s="426" t="s">
        <v>13384</v>
      </c>
      <c r="N61" s="426">
        <v>85471449</v>
      </c>
      <c r="O61" s="431">
        <v>1300</v>
      </c>
      <c r="P61" s="432">
        <v>45448</v>
      </c>
      <c r="Q61" s="426">
        <v>75398400</v>
      </c>
      <c r="R61" s="432">
        <v>45450</v>
      </c>
      <c r="S61" s="426">
        <v>75398400</v>
      </c>
      <c r="T61" s="427" t="s">
        <v>67</v>
      </c>
      <c r="U61" s="429">
        <v>36564011</v>
      </c>
      <c r="V61" s="430" t="s">
        <v>7871</v>
      </c>
      <c r="W61" s="433">
        <v>45450</v>
      </c>
      <c r="X61" s="433">
        <v>45457</v>
      </c>
      <c r="Y61" s="433">
        <v>45454</v>
      </c>
      <c r="Z61" s="436">
        <v>45458</v>
      </c>
      <c r="AA61" s="425">
        <f t="shared" si="5"/>
        <v>4</v>
      </c>
      <c r="AB61" s="426">
        <v>0</v>
      </c>
      <c r="AC61" s="426">
        <v>0</v>
      </c>
      <c r="AD61" s="426">
        <v>0</v>
      </c>
      <c r="AE61" s="444" t="s">
        <v>75</v>
      </c>
      <c r="AF61" s="425">
        <f t="shared" si="6"/>
        <v>0</v>
      </c>
      <c r="AG61" s="426">
        <v>0</v>
      </c>
      <c r="AH61" s="426">
        <v>0</v>
      </c>
      <c r="AI61" s="438" t="s">
        <v>75</v>
      </c>
      <c r="AJ61" s="426">
        <v>0</v>
      </c>
      <c r="AK61" s="427" t="s">
        <v>75</v>
      </c>
      <c r="AL61" s="427" t="s">
        <v>75</v>
      </c>
      <c r="AM61" s="425">
        <f t="shared" si="7"/>
        <v>0</v>
      </c>
      <c r="AN61" s="425">
        <f>+K61+AC61-AH61</f>
        <v>75398400</v>
      </c>
      <c r="AO61" s="427" t="s">
        <v>67</v>
      </c>
      <c r="AP61" s="425">
        <v>75398400</v>
      </c>
      <c r="AQ61" s="427" t="s">
        <v>67</v>
      </c>
      <c r="AR61" s="426">
        <v>37699200</v>
      </c>
      <c r="AS61" s="444">
        <v>45455</v>
      </c>
      <c r="AT61" s="426">
        <v>75398400</v>
      </c>
      <c r="AU61" s="402">
        <f t="shared" si="8"/>
        <v>0</v>
      </c>
      <c r="AV61" s="403">
        <f t="shared" si="9"/>
        <v>1</v>
      </c>
      <c r="AW61" s="439" t="s">
        <v>75</v>
      </c>
      <c r="AX61" s="427" t="s">
        <v>98</v>
      </c>
      <c r="AY61" s="425" t="s">
        <v>13383</v>
      </c>
      <c r="AZ61" s="423" t="s">
        <v>67</v>
      </c>
      <c r="BA61" s="423" t="s">
        <v>119</v>
      </c>
    </row>
    <row r="62" spans="2:53" x14ac:dyDescent="0.25">
      <c r="B62" s="423">
        <v>2024</v>
      </c>
      <c r="C62" s="423">
        <v>891780111</v>
      </c>
      <c r="D62" s="424" t="s">
        <v>64</v>
      </c>
      <c r="E62" s="426" t="s">
        <v>13382</v>
      </c>
      <c r="F62" s="425" t="s">
        <v>13381</v>
      </c>
      <c r="G62" s="427">
        <v>0</v>
      </c>
      <c r="H62" s="427" t="s">
        <v>73</v>
      </c>
      <c r="I62" s="426" t="s">
        <v>125</v>
      </c>
      <c r="J62" s="426" t="s">
        <v>13380</v>
      </c>
      <c r="K62" s="428">
        <v>235774000</v>
      </c>
      <c r="L62" s="423" t="s">
        <v>68</v>
      </c>
      <c r="M62" s="426" t="s">
        <v>339</v>
      </c>
      <c r="N62" s="426">
        <v>7144967</v>
      </c>
      <c r="O62" s="431">
        <v>1324</v>
      </c>
      <c r="P62" s="432">
        <v>45450</v>
      </c>
      <c r="Q62" s="426">
        <v>235774000</v>
      </c>
      <c r="R62" s="432">
        <v>45454</v>
      </c>
      <c r="S62" s="426">
        <v>235774000</v>
      </c>
      <c r="T62" s="427" t="s">
        <v>67</v>
      </c>
      <c r="U62" s="429">
        <v>36564011</v>
      </c>
      <c r="V62" s="430" t="s">
        <v>7871</v>
      </c>
      <c r="W62" s="433">
        <v>45454</v>
      </c>
      <c r="X62" s="433">
        <v>45456</v>
      </c>
      <c r="Y62" s="433">
        <v>45455</v>
      </c>
      <c r="Z62" s="436">
        <v>45458</v>
      </c>
      <c r="AA62" s="425">
        <f t="shared" si="5"/>
        <v>3</v>
      </c>
      <c r="AB62" s="426">
        <v>0</v>
      </c>
      <c r="AC62" s="426">
        <v>0</v>
      </c>
      <c r="AD62" s="426">
        <v>0</v>
      </c>
      <c r="AE62" s="444" t="s">
        <v>75</v>
      </c>
      <c r="AF62" s="425">
        <f t="shared" si="6"/>
        <v>0</v>
      </c>
      <c r="AG62" s="426">
        <v>0</v>
      </c>
      <c r="AH62" s="426">
        <v>0</v>
      </c>
      <c r="AI62" s="438" t="s">
        <v>75</v>
      </c>
      <c r="AJ62" s="426">
        <v>0</v>
      </c>
      <c r="AK62" s="427" t="s">
        <v>75</v>
      </c>
      <c r="AL62" s="427" t="s">
        <v>75</v>
      </c>
      <c r="AM62" s="425">
        <f t="shared" si="7"/>
        <v>0</v>
      </c>
      <c r="AN62" s="425">
        <f>+K62+AC62-AH62</f>
        <v>235774000</v>
      </c>
      <c r="AO62" s="427" t="s">
        <v>86</v>
      </c>
      <c r="AP62" s="425">
        <v>0</v>
      </c>
      <c r="AQ62" s="427" t="s">
        <v>67</v>
      </c>
      <c r="AR62" s="426">
        <v>117887000</v>
      </c>
      <c r="AS62" s="444">
        <v>45456</v>
      </c>
      <c r="AT62" s="426">
        <v>235774000</v>
      </c>
      <c r="AU62" s="402">
        <f t="shared" si="8"/>
        <v>0</v>
      </c>
      <c r="AV62" s="403">
        <f t="shared" si="9"/>
        <v>1</v>
      </c>
      <c r="AW62" s="439" t="s">
        <v>75</v>
      </c>
      <c r="AX62" s="427" t="s">
        <v>98</v>
      </c>
      <c r="AY62" s="425" t="s">
        <v>13379</v>
      </c>
      <c r="AZ62" s="423" t="s">
        <v>67</v>
      </c>
      <c r="BA62" s="423" t="s">
        <v>119</v>
      </c>
    </row>
    <row r="63" spans="2:53" x14ac:dyDescent="0.25">
      <c r="B63" s="423">
        <v>2024</v>
      </c>
      <c r="C63" s="423">
        <v>891780111</v>
      </c>
      <c r="D63" s="424" t="s">
        <v>64</v>
      </c>
      <c r="E63" s="426" t="s">
        <v>13378</v>
      </c>
      <c r="F63" s="425" t="s">
        <v>13026</v>
      </c>
      <c r="G63" s="427">
        <v>0</v>
      </c>
      <c r="H63" s="427" t="s">
        <v>73</v>
      </c>
      <c r="I63" s="426" t="s">
        <v>125</v>
      </c>
      <c r="J63" s="426" t="s">
        <v>13377</v>
      </c>
      <c r="K63" s="428">
        <v>55968750</v>
      </c>
      <c r="L63" s="423" t="s">
        <v>68</v>
      </c>
      <c r="M63" s="426" t="s">
        <v>13376</v>
      </c>
      <c r="N63" s="426">
        <v>51954384</v>
      </c>
      <c r="O63" s="431">
        <v>1266</v>
      </c>
      <c r="P63" s="432">
        <v>45440</v>
      </c>
      <c r="Q63" s="426">
        <v>55968750</v>
      </c>
      <c r="R63" s="432">
        <v>45499</v>
      </c>
      <c r="S63" s="426">
        <v>55968750</v>
      </c>
      <c r="T63" s="427" t="s">
        <v>67</v>
      </c>
      <c r="U63" s="429">
        <v>52385148</v>
      </c>
      <c r="V63" s="430" t="s">
        <v>13375</v>
      </c>
      <c r="W63" s="433">
        <v>45499</v>
      </c>
      <c r="X63" s="433">
        <v>45499</v>
      </c>
      <c r="Y63" s="433" t="s">
        <v>75</v>
      </c>
      <c r="Z63" s="436">
        <v>45651</v>
      </c>
      <c r="AA63" s="425">
        <f t="shared" si="5"/>
        <v>152</v>
      </c>
      <c r="AB63" s="426">
        <v>0</v>
      </c>
      <c r="AC63" s="426">
        <v>0</v>
      </c>
      <c r="AD63" s="426">
        <v>0</v>
      </c>
      <c r="AE63" s="444" t="s">
        <v>75</v>
      </c>
      <c r="AF63" s="425">
        <f t="shared" si="6"/>
        <v>0</v>
      </c>
      <c r="AG63" s="426">
        <v>0</v>
      </c>
      <c r="AH63" s="426">
        <v>0</v>
      </c>
      <c r="AI63" s="438" t="s">
        <v>75</v>
      </c>
      <c r="AJ63" s="426">
        <v>0</v>
      </c>
      <c r="AK63" s="427" t="s">
        <v>75</v>
      </c>
      <c r="AL63" s="427" t="s">
        <v>75</v>
      </c>
      <c r="AM63" s="425">
        <f t="shared" si="7"/>
        <v>0</v>
      </c>
      <c r="AN63" s="425">
        <f>+K63+AC63-AH63</f>
        <v>55968750</v>
      </c>
      <c r="AO63" s="427" t="s">
        <v>67</v>
      </c>
      <c r="AP63" s="425">
        <v>55968750</v>
      </c>
      <c r="AQ63" s="427" t="s">
        <v>86</v>
      </c>
      <c r="AR63" s="426">
        <v>0</v>
      </c>
      <c r="AS63" s="444" t="s">
        <v>75</v>
      </c>
      <c r="AT63" s="426">
        <v>0</v>
      </c>
      <c r="AU63" s="402">
        <f t="shared" si="8"/>
        <v>55968750</v>
      </c>
      <c r="AV63" s="403">
        <f t="shared" si="9"/>
        <v>0</v>
      </c>
      <c r="AW63" s="439" t="s">
        <v>75</v>
      </c>
      <c r="AX63" s="427" t="s">
        <v>101</v>
      </c>
      <c r="AY63" s="425" t="s">
        <v>13374</v>
      </c>
      <c r="AZ63" s="423" t="s">
        <v>67</v>
      </c>
      <c r="BA63" s="423" t="s">
        <v>119</v>
      </c>
    </row>
    <row r="64" spans="2:53" x14ac:dyDescent="0.25">
      <c r="B64" s="423">
        <v>2024</v>
      </c>
      <c r="C64" s="423">
        <v>891780111</v>
      </c>
      <c r="D64" s="424" t="s">
        <v>64</v>
      </c>
      <c r="E64" s="425" t="s">
        <v>13373</v>
      </c>
      <c r="F64" s="425" t="s">
        <v>13372</v>
      </c>
      <c r="G64" s="451">
        <v>0</v>
      </c>
      <c r="H64" s="427" t="s">
        <v>73</v>
      </c>
      <c r="I64" s="426" t="s">
        <v>65</v>
      </c>
      <c r="J64" s="425" t="s">
        <v>13371</v>
      </c>
      <c r="K64" s="428">
        <v>177100560</v>
      </c>
      <c r="L64" s="423" t="s">
        <v>68</v>
      </c>
      <c r="M64" s="425" t="s">
        <v>13370</v>
      </c>
      <c r="N64" s="429">
        <v>901337523</v>
      </c>
      <c r="O64" s="431">
        <v>1533</v>
      </c>
      <c r="P64" s="432">
        <v>45482</v>
      </c>
      <c r="Q64" s="426">
        <v>177100560</v>
      </c>
      <c r="R64" s="432">
        <v>45504</v>
      </c>
      <c r="S64" s="426">
        <v>177100560</v>
      </c>
      <c r="T64" s="427" t="s">
        <v>67</v>
      </c>
      <c r="U64" s="429">
        <v>85449357</v>
      </c>
      <c r="V64" s="425" t="s">
        <v>13119</v>
      </c>
      <c r="W64" s="435">
        <v>45504</v>
      </c>
      <c r="X64" s="433">
        <v>45516</v>
      </c>
      <c r="Y64" s="434">
        <v>45518</v>
      </c>
      <c r="Z64" s="436">
        <v>45657</v>
      </c>
      <c r="AA64" s="425">
        <f t="shared" si="5"/>
        <v>139</v>
      </c>
      <c r="AB64" s="426">
        <v>0</v>
      </c>
      <c r="AC64" s="426">
        <v>0</v>
      </c>
      <c r="AD64" s="426">
        <v>0</v>
      </c>
      <c r="AE64" s="444" t="s">
        <v>75</v>
      </c>
      <c r="AF64" s="425">
        <f t="shared" si="6"/>
        <v>0</v>
      </c>
      <c r="AG64" s="426">
        <v>0</v>
      </c>
      <c r="AH64" s="426">
        <v>0</v>
      </c>
      <c r="AI64" s="438" t="s">
        <v>75</v>
      </c>
      <c r="AJ64" s="426">
        <v>0</v>
      </c>
      <c r="AK64" s="427" t="s">
        <v>75</v>
      </c>
      <c r="AL64" s="427" t="s">
        <v>75</v>
      </c>
      <c r="AM64" s="425">
        <f t="shared" si="7"/>
        <v>0</v>
      </c>
      <c r="AN64" s="425">
        <f>+K64+AC64-AH64</f>
        <v>177100560</v>
      </c>
      <c r="AO64" s="427" t="s">
        <v>67</v>
      </c>
      <c r="AP64" s="426">
        <v>4602265</v>
      </c>
      <c r="AQ64" s="427" t="s">
        <v>86</v>
      </c>
      <c r="AR64" s="426">
        <v>0</v>
      </c>
      <c r="AS64" s="444" t="s">
        <v>75</v>
      </c>
      <c r="AT64" s="401">
        <v>0</v>
      </c>
      <c r="AU64" s="402">
        <f t="shared" si="8"/>
        <v>177100560</v>
      </c>
      <c r="AV64" s="403">
        <f t="shared" si="9"/>
        <v>0</v>
      </c>
      <c r="AW64" s="439" t="s">
        <v>75</v>
      </c>
      <c r="AX64" s="427" t="s">
        <v>101</v>
      </c>
      <c r="AY64" s="425" t="s">
        <v>13369</v>
      </c>
      <c r="AZ64" s="423" t="s">
        <v>67</v>
      </c>
      <c r="BA64" s="423" t="s">
        <v>119</v>
      </c>
    </row>
    <row r="65" spans="2:53" x14ac:dyDescent="0.25">
      <c r="B65" s="423">
        <v>2024</v>
      </c>
      <c r="C65" s="423">
        <v>891780111</v>
      </c>
      <c r="D65" s="424" t="s">
        <v>64</v>
      </c>
      <c r="E65" s="425" t="s">
        <v>13368</v>
      </c>
      <c r="F65" s="425" t="s">
        <v>13367</v>
      </c>
      <c r="G65" s="451">
        <v>0</v>
      </c>
      <c r="H65" s="427" t="s">
        <v>73</v>
      </c>
      <c r="I65" s="426" t="s">
        <v>65</v>
      </c>
      <c r="J65" s="425" t="s">
        <v>13366</v>
      </c>
      <c r="K65" s="428">
        <v>89250000</v>
      </c>
      <c r="L65" s="423" t="s">
        <v>68</v>
      </c>
      <c r="M65" s="425" t="s">
        <v>13365</v>
      </c>
      <c r="N65" s="429">
        <v>901667375</v>
      </c>
      <c r="O65" s="431">
        <v>1763</v>
      </c>
      <c r="P65" s="432">
        <v>45509</v>
      </c>
      <c r="Q65" s="426">
        <v>89250000</v>
      </c>
      <c r="R65" s="432">
        <v>45510</v>
      </c>
      <c r="S65" s="426">
        <v>89250000</v>
      </c>
      <c r="T65" s="427" t="s">
        <v>67</v>
      </c>
      <c r="U65" s="429">
        <v>12621405</v>
      </c>
      <c r="V65" s="425" t="s">
        <v>12971</v>
      </c>
      <c r="W65" s="452">
        <v>45510</v>
      </c>
      <c r="X65" s="453">
        <v>45510</v>
      </c>
      <c r="Y65" s="433" t="s">
        <v>75</v>
      </c>
      <c r="Z65" s="436">
        <v>45646</v>
      </c>
      <c r="AA65" s="425">
        <f t="shared" si="5"/>
        <v>136</v>
      </c>
      <c r="AB65" s="426">
        <v>0</v>
      </c>
      <c r="AC65" s="426">
        <v>0</v>
      </c>
      <c r="AD65" s="426">
        <v>0</v>
      </c>
      <c r="AE65" s="444" t="s">
        <v>75</v>
      </c>
      <c r="AF65" s="425">
        <f t="shared" si="6"/>
        <v>0</v>
      </c>
      <c r="AG65" s="426">
        <v>0</v>
      </c>
      <c r="AH65" s="426">
        <v>0</v>
      </c>
      <c r="AI65" s="438" t="s">
        <v>75</v>
      </c>
      <c r="AJ65" s="426">
        <v>0</v>
      </c>
      <c r="AK65" s="427" t="s">
        <v>75</v>
      </c>
      <c r="AL65" s="427" t="s">
        <v>75</v>
      </c>
      <c r="AM65" s="425">
        <f t="shared" si="7"/>
        <v>0</v>
      </c>
      <c r="AN65" s="425">
        <f>+K65+AC65-AH65</f>
        <v>89250000</v>
      </c>
      <c r="AO65" s="427" t="s">
        <v>67</v>
      </c>
      <c r="AP65" s="426">
        <v>89250000</v>
      </c>
      <c r="AQ65" s="427" t="s">
        <v>86</v>
      </c>
      <c r="AR65" s="426">
        <v>0</v>
      </c>
      <c r="AS65" s="444" t="s">
        <v>75</v>
      </c>
      <c r="AT65" s="401">
        <v>0</v>
      </c>
      <c r="AU65" s="402">
        <f t="shared" si="8"/>
        <v>89250000</v>
      </c>
      <c r="AV65" s="403">
        <f t="shared" si="9"/>
        <v>0</v>
      </c>
      <c r="AW65" s="439" t="s">
        <v>75</v>
      </c>
      <c r="AX65" s="427" t="s">
        <v>101</v>
      </c>
      <c r="AY65" s="454" t="s">
        <v>13364</v>
      </c>
      <c r="AZ65" s="423" t="s">
        <v>67</v>
      </c>
      <c r="BA65" s="423" t="s">
        <v>119</v>
      </c>
    </row>
    <row r="66" spans="2:53" x14ac:dyDescent="0.25">
      <c r="B66" s="423">
        <v>2024</v>
      </c>
      <c r="C66" s="423">
        <v>891780111</v>
      </c>
      <c r="D66" s="424" t="s">
        <v>64</v>
      </c>
      <c r="E66" s="426" t="s">
        <v>13363</v>
      </c>
      <c r="F66" s="425" t="s">
        <v>13362</v>
      </c>
      <c r="G66" s="427">
        <v>0</v>
      </c>
      <c r="H66" s="427" t="s">
        <v>73</v>
      </c>
      <c r="I66" s="426" t="s">
        <v>65</v>
      </c>
      <c r="J66" s="426" t="s">
        <v>13361</v>
      </c>
      <c r="K66" s="428">
        <v>142350000</v>
      </c>
      <c r="L66" s="423" t="s">
        <v>68</v>
      </c>
      <c r="M66" s="426" t="s">
        <v>13360</v>
      </c>
      <c r="N66" s="426">
        <v>900681702</v>
      </c>
      <c r="O66" s="431">
        <v>68</v>
      </c>
      <c r="P66" s="432">
        <v>45307</v>
      </c>
      <c r="Q66" s="426">
        <v>142350000</v>
      </c>
      <c r="R66" s="432">
        <v>45320</v>
      </c>
      <c r="S66" s="426">
        <v>142350000</v>
      </c>
      <c r="T66" s="427" t="s">
        <v>67</v>
      </c>
      <c r="U66" s="429">
        <v>84452087</v>
      </c>
      <c r="V66" s="430" t="s">
        <v>13359</v>
      </c>
      <c r="W66" s="433">
        <v>45320</v>
      </c>
      <c r="X66" s="433">
        <v>45344</v>
      </c>
      <c r="Y66" s="433">
        <v>45328</v>
      </c>
      <c r="Z66" s="436">
        <v>45401</v>
      </c>
      <c r="AA66" s="425">
        <f t="shared" si="5"/>
        <v>73</v>
      </c>
      <c r="AB66" s="426">
        <v>1</v>
      </c>
      <c r="AC66" s="426">
        <v>27046500</v>
      </c>
      <c r="AD66" s="426">
        <v>2</v>
      </c>
      <c r="AE66" s="444">
        <v>45453</v>
      </c>
      <c r="AF66" s="425">
        <f t="shared" si="6"/>
        <v>52</v>
      </c>
      <c r="AG66" s="426">
        <v>0</v>
      </c>
      <c r="AH66" s="426">
        <v>0</v>
      </c>
      <c r="AI66" s="438" t="s">
        <v>75</v>
      </c>
      <c r="AJ66" s="426">
        <v>1</v>
      </c>
      <c r="AK66" s="432">
        <v>45418</v>
      </c>
      <c r="AL66" s="432">
        <v>45432</v>
      </c>
      <c r="AM66" s="425">
        <f t="shared" si="7"/>
        <v>14</v>
      </c>
      <c r="AN66" s="425">
        <f>+K66+AC66-AH66</f>
        <v>169396500</v>
      </c>
      <c r="AO66" s="427" t="s">
        <v>67</v>
      </c>
      <c r="AP66" s="425">
        <v>169396500</v>
      </c>
      <c r="AQ66" s="427" t="s">
        <v>67</v>
      </c>
      <c r="AR66" s="426">
        <v>84698250</v>
      </c>
      <c r="AS66" s="444">
        <v>45343</v>
      </c>
      <c r="AT66" s="426">
        <v>0</v>
      </c>
      <c r="AU66" s="402">
        <f t="shared" si="8"/>
        <v>169396500</v>
      </c>
      <c r="AV66" s="403">
        <f t="shared" si="9"/>
        <v>0</v>
      </c>
      <c r="AW66" s="439" t="s">
        <v>75</v>
      </c>
      <c r="AX66" s="427" t="s">
        <v>101</v>
      </c>
      <c r="AY66" s="425" t="s">
        <v>13358</v>
      </c>
      <c r="AZ66" s="423" t="s">
        <v>67</v>
      </c>
      <c r="BA66" s="423" t="s">
        <v>119</v>
      </c>
    </row>
    <row r="67" spans="2:53" x14ac:dyDescent="0.25">
      <c r="B67" s="423">
        <v>2024</v>
      </c>
      <c r="C67" s="423">
        <v>891780111</v>
      </c>
      <c r="D67" s="424" t="s">
        <v>64</v>
      </c>
      <c r="E67" s="426" t="s">
        <v>13357</v>
      </c>
      <c r="F67" s="425" t="s">
        <v>13356</v>
      </c>
      <c r="G67" s="427">
        <v>0</v>
      </c>
      <c r="H67" s="427" t="s">
        <v>73</v>
      </c>
      <c r="I67" s="426" t="s">
        <v>65</v>
      </c>
      <c r="J67" s="426" t="s">
        <v>13338</v>
      </c>
      <c r="K67" s="428">
        <v>8000000</v>
      </c>
      <c r="L67" s="423" t="s">
        <v>68</v>
      </c>
      <c r="M67" s="426" t="s">
        <v>13355</v>
      </c>
      <c r="N67" s="426">
        <v>1069499616</v>
      </c>
      <c r="O67" s="431">
        <v>388</v>
      </c>
      <c r="P67" s="432">
        <v>45338</v>
      </c>
      <c r="Q67" s="426">
        <v>466800000</v>
      </c>
      <c r="R67" s="432">
        <v>45341</v>
      </c>
      <c r="S67" s="426">
        <v>8000000</v>
      </c>
      <c r="T67" s="427" t="s">
        <v>67</v>
      </c>
      <c r="U67" s="429">
        <v>36559959</v>
      </c>
      <c r="V67" s="430" t="s">
        <v>8301</v>
      </c>
      <c r="W67" s="433">
        <v>45341</v>
      </c>
      <c r="X67" s="433">
        <v>45341</v>
      </c>
      <c r="Y67" s="433" t="s">
        <v>75</v>
      </c>
      <c r="Z67" s="436">
        <v>45382</v>
      </c>
      <c r="AA67" s="425">
        <f t="shared" si="5"/>
        <v>41</v>
      </c>
      <c r="AB67" s="426">
        <v>0</v>
      </c>
      <c r="AC67" s="426">
        <v>0</v>
      </c>
      <c r="AD67" s="426">
        <v>1</v>
      </c>
      <c r="AE67" s="444">
        <v>45412</v>
      </c>
      <c r="AF67" s="425">
        <f t="shared" si="6"/>
        <v>30</v>
      </c>
      <c r="AG67" s="426">
        <v>0</v>
      </c>
      <c r="AH67" s="426">
        <v>0</v>
      </c>
      <c r="AI67" s="438" t="s">
        <v>75</v>
      </c>
      <c r="AJ67" s="426">
        <v>0</v>
      </c>
      <c r="AK67" s="427" t="s">
        <v>75</v>
      </c>
      <c r="AL67" s="427" t="s">
        <v>75</v>
      </c>
      <c r="AM67" s="425">
        <f t="shared" si="7"/>
        <v>0</v>
      </c>
      <c r="AN67" s="425">
        <f>+K67+AC67-AH67</f>
        <v>8000000</v>
      </c>
      <c r="AO67" s="427" t="s">
        <v>86</v>
      </c>
      <c r="AP67" s="425">
        <v>0</v>
      </c>
      <c r="AQ67" s="427" t="s">
        <v>86</v>
      </c>
      <c r="AR67" s="426">
        <v>0</v>
      </c>
      <c r="AS67" s="439" t="s">
        <v>75</v>
      </c>
      <c r="AT67" s="426">
        <v>0</v>
      </c>
      <c r="AU67" s="402">
        <f t="shared" si="8"/>
        <v>8000000</v>
      </c>
      <c r="AV67" s="403">
        <f t="shared" si="9"/>
        <v>0</v>
      </c>
      <c r="AW67" s="439" t="s">
        <v>75</v>
      </c>
      <c r="AX67" s="427" t="s">
        <v>101</v>
      </c>
      <c r="AY67" s="425" t="s">
        <v>13354</v>
      </c>
      <c r="AZ67" s="423" t="s">
        <v>67</v>
      </c>
      <c r="BA67" s="423" t="s">
        <v>67</v>
      </c>
    </row>
    <row r="68" spans="2:53" x14ac:dyDescent="0.25">
      <c r="B68" s="423">
        <v>2024</v>
      </c>
      <c r="C68" s="423">
        <v>891780111</v>
      </c>
      <c r="D68" s="424" t="s">
        <v>64</v>
      </c>
      <c r="E68" s="426" t="s">
        <v>13353</v>
      </c>
      <c r="F68" s="425" t="s">
        <v>13352</v>
      </c>
      <c r="G68" s="427">
        <v>0</v>
      </c>
      <c r="H68" s="427" t="s">
        <v>73</v>
      </c>
      <c r="I68" s="426" t="s">
        <v>65</v>
      </c>
      <c r="J68" s="426" t="s">
        <v>13351</v>
      </c>
      <c r="K68" s="428">
        <v>8000000</v>
      </c>
      <c r="L68" s="423" t="s">
        <v>68</v>
      </c>
      <c r="M68" s="426" t="s">
        <v>13350</v>
      </c>
      <c r="N68" s="426">
        <v>1073813310</v>
      </c>
      <c r="O68" s="431">
        <v>388</v>
      </c>
      <c r="P68" s="432">
        <v>45338</v>
      </c>
      <c r="Q68" s="426">
        <v>466800000</v>
      </c>
      <c r="R68" s="432">
        <v>45341</v>
      </c>
      <c r="S68" s="426">
        <v>8000000</v>
      </c>
      <c r="T68" s="427" t="s">
        <v>67</v>
      </c>
      <c r="U68" s="429">
        <v>36559959</v>
      </c>
      <c r="V68" s="430" t="s">
        <v>8301</v>
      </c>
      <c r="W68" s="433">
        <v>45341</v>
      </c>
      <c r="X68" s="433">
        <v>45341</v>
      </c>
      <c r="Y68" s="433" t="s">
        <v>75</v>
      </c>
      <c r="Z68" s="436">
        <v>45382</v>
      </c>
      <c r="AA68" s="425">
        <f t="shared" si="5"/>
        <v>41</v>
      </c>
      <c r="AB68" s="426">
        <v>0</v>
      </c>
      <c r="AC68" s="426">
        <v>0</v>
      </c>
      <c r="AD68" s="426">
        <v>0</v>
      </c>
      <c r="AE68" s="444" t="s">
        <v>75</v>
      </c>
      <c r="AF68" s="425">
        <f t="shared" si="6"/>
        <v>0</v>
      </c>
      <c r="AG68" s="426">
        <v>0</v>
      </c>
      <c r="AH68" s="426">
        <v>0</v>
      </c>
      <c r="AI68" s="438" t="s">
        <v>75</v>
      </c>
      <c r="AJ68" s="426">
        <v>0</v>
      </c>
      <c r="AK68" s="427" t="s">
        <v>75</v>
      </c>
      <c r="AL68" s="427" t="s">
        <v>75</v>
      </c>
      <c r="AM68" s="425">
        <f t="shared" si="7"/>
        <v>0</v>
      </c>
      <c r="AN68" s="425">
        <f>+K68+AC68-AH68</f>
        <v>8000000</v>
      </c>
      <c r="AO68" s="427" t="s">
        <v>86</v>
      </c>
      <c r="AP68" s="425">
        <v>0</v>
      </c>
      <c r="AQ68" s="427" t="s">
        <v>86</v>
      </c>
      <c r="AR68" s="426">
        <v>0</v>
      </c>
      <c r="AS68" s="439" t="s">
        <v>75</v>
      </c>
      <c r="AT68" s="426">
        <v>0</v>
      </c>
      <c r="AU68" s="402">
        <f t="shared" si="8"/>
        <v>8000000</v>
      </c>
      <c r="AV68" s="403">
        <f t="shared" si="9"/>
        <v>0</v>
      </c>
      <c r="AW68" s="439" t="s">
        <v>75</v>
      </c>
      <c r="AX68" s="427" t="s">
        <v>101</v>
      </c>
      <c r="AY68" s="425" t="s">
        <v>13349</v>
      </c>
      <c r="AZ68" s="423" t="s">
        <v>67</v>
      </c>
      <c r="BA68" s="423" t="s">
        <v>67</v>
      </c>
    </row>
    <row r="69" spans="2:53" x14ac:dyDescent="0.25">
      <c r="B69" s="423">
        <v>2024</v>
      </c>
      <c r="C69" s="423">
        <v>891780111</v>
      </c>
      <c r="D69" s="424" t="s">
        <v>64</v>
      </c>
      <c r="E69" s="426" t="s">
        <v>13348</v>
      </c>
      <c r="F69" s="425" t="s">
        <v>13347</v>
      </c>
      <c r="G69" s="427">
        <v>0</v>
      </c>
      <c r="H69" s="427" t="s">
        <v>73</v>
      </c>
      <c r="I69" s="426" t="s">
        <v>65</v>
      </c>
      <c r="J69" s="426" t="s">
        <v>13268</v>
      </c>
      <c r="K69" s="428">
        <v>8000000</v>
      </c>
      <c r="L69" s="423" t="s">
        <v>68</v>
      </c>
      <c r="M69" s="426" t="s">
        <v>13346</v>
      </c>
      <c r="N69" s="426">
        <v>1072253671</v>
      </c>
      <c r="O69" s="431">
        <v>388</v>
      </c>
      <c r="P69" s="432">
        <v>45338</v>
      </c>
      <c r="Q69" s="426">
        <v>466800000</v>
      </c>
      <c r="R69" s="432">
        <v>45341</v>
      </c>
      <c r="S69" s="426">
        <v>8000000</v>
      </c>
      <c r="T69" s="427" t="s">
        <v>67</v>
      </c>
      <c r="U69" s="429">
        <v>36559959</v>
      </c>
      <c r="V69" s="430" t="s">
        <v>8301</v>
      </c>
      <c r="W69" s="433">
        <v>45341</v>
      </c>
      <c r="X69" s="433">
        <v>45341</v>
      </c>
      <c r="Y69" s="433" t="s">
        <v>75</v>
      </c>
      <c r="Z69" s="436">
        <v>45382</v>
      </c>
      <c r="AA69" s="425">
        <f t="shared" si="5"/>
        <v>41</v>
      </c>
      <c r="AB69" s="426">
        <v>0</v>
      </c>
      <c r="AC69" s="426">
        <v>0</v>
      </c>
      <c r="AD69" s="426">
        <v>0</v>
      </c>
      <c r="AE69" s="444" t="s">
        <v>75</v>
      </c>
      <c r="AF69" s="425">
        <f t="shared" si="6"/>
        <v>0</v>
      </c>
      <c r="AG69" s="426">
        <v>0</v>
      </c>
      <c r="AH69" s="426">
        <v>0</v>
      </c>
      <c r="AI69" s="438" t="s">
        <v>75</v>
      </c>
      <c r="AJ69" s="426">
        <v>0</v>
      </c>
      <c r="AK69" s="427" t="s">
        <v>75</v>
      </c>
      <c r="AL69" s="427" t="s">
        <v>75</v>
      </c>
      <c r="AM69" s="425">
        <f t="shared" si="7"/>
        <v>0</v>
      </c>
      <c r="AN69" s="425">
        <f>+K69+AC69-AH69</f>
        <v>8000000</v>
      </c>
      <c r="AO69" s="427" t="s">
        <v>86</v>
      </c>
      <c r="AP69" s="425">
        <v>0</v>
      </c>
      <c r="AQ69" s="427" t="s">
        <v>86</v>
      </c>
      <c r="AR69" s="426">
        <v>0</v>
      </c>
      <c r="AS69" s="439" t="s">
        <v>75</v>
      </c>
      <c r="AT69" s="426">
        <v>0</v>
      </c>
      <c r="AU69" s="402">
        <f t="shared" si="8"/>
        <v>8000000</v>
      </c>
      <c r="AV69" s="403">
        <f t="shared" si="9"/>
        <v>0</v>
      </c>
      <c r="AW69" s="439" t="s">
        <v>75</v>
      </c>
      <c r="AX69" s="427" t="s">
        <v>101</v>
      </c>
      <c r="AY69" s="425" t="s">
        <v>13345</v>
      </c>
      <c r="AZ69" s="423" t="s">
        <v>67</v>
      </c>
      <c r="BA69" s="423" t="s">
        <v>67</v>
      </c>
    </row>
    <row r="70" spans="2:53" x14ac:dyDescent="0.25">
      <c r="B70" s="423">
        <v>2024</v>
      </c>
      <c r="C70" s="423">
        <v>891780111</v>
      </c>
      <c r="D70" s="424" t="s">
        <v>64</v>
      </c>
      <c r="E70" s="426" t="s">
        <v>13344</v>
      </c>
      <c r="F70" s="425" t="s">
        <v>13343</v>
      </c>
      <c r="G70" s="427">
        <v>0</v>
      </c>
      <c r="H70" s="427" t="s">
        <v>73</v>
      </c>
      <c r="I70" s="426" t="s">
        <v>65</v>
      </c>
      <c r="J70" s="426" t="s">
        <v>13187</v>
      </c>
      <c r="K70" s="428">
        <v>8000000</v>
      </c>
      <c r="L70" s="423" t="s">
        <v>68</v>
      </c>
      <c r="M70" s="426" t="s">
        <v>13342</v>
      </c>
      <c r="N70" s="426">
        <v>1065641314</v>
      </c>
      <c r="O70" s="431">
        <v>388</v>
      </c>
      <c r="P70" s="432">
        <v>45338</v>
      </c>
      <c r="Q70" s="426">
        <v>466800000</v>
      </c>
      <c r="R70" s="432">
        <v>45341</v>
      </c>
      <c r="S70" s="426">
        <v>8000000</v>
      </c>
      <c r="T70" s="427" t="s">
        <v>67</v>
      </c>
      <c r="U70" s="429">
        <v>36559959</v>
      </c>
      <c r="V70" s="430" t="s">
        <v>8301</v>
      </c>
      <c r="W70" s="433">
        <v>45341</v>
      </c>
      <c r="X70" s="433">
        <v>45341</v>
      </c>
      <c r="Y70" s="433" t="s">
        <v>75</v>
      </c>
      <c r="Z70" s="436">
        <v>45382</v>
      </c>
      <c r="AA70" s="425">
        <f t="shared" si="5"/>
        <v>41</v>
      </c>
      <c r="AB70" s="426">
        <v>0</v>
      </c>
      <c r="AC70" s="426">
        <v>0</v>
      </c>
      <c r="AD70" s="426">
        <v>1</v>
      </c>
      <c r="AE70" s="444">
        <v>45412</v>
      </c>
      <c r="AF70" s="425">
        <f t="shared" si="6"/>
        <v>30</v>
      </c>
      <c r="AG70" s="426">
        <v>0</v>
      </c>
      <c r="AH70" s="426">
        <v>0</v>
      </c>
      <c r="AI70" s="438" t="s">
        <v>75</v>
      </c>
      <c r="AJ70" s="426">
        <v>0</v>
      </c>
      <c r="AK70" s="427" t="s">
        <v>75</v>
      </c>
      <c r="AL70" s="427" t="s">
        <v>75</v>
      </c>
      <c r="AM70" s="425">
        <f t="shared" si="7"/>
        <v>0</v>
      </c>
      <c r="AN70" s="425">
        <f>+K70+AC70-AH70</f>
        <v>8000000</v>
      </c>
      <c r="AO70" s="427" t="s">
        <v>86</v>
      </c>
      <c r="AP70" s="425">
        <v>0</v>
      </c>
      <c r="AQ70" s="427" t="s">
        <v>86</v>
      </c>
      <c r="AR70" s="426">
        <v>0</v>
      </c>
      <c r="AS70" s="439" t="s">
        <v>75</v>
      </c>
      <c r="AT70" s="426">
        <v>0</v>
      </c>
      <c r="AU70" s="402">
        <f t="shared" si="8"/>
        <v>8000000</v>
      </c>
      <c r="AV70" s="403">
        <f t="shared" si="9"/>
        <v>0</v>
      </c>
      <c r="AW70" s="439" t="s">
        <v>75</v>
      </c>
      <c r="AX70" s="427" t="s">
        <v>101</v>
      </c>
      <c r="AY70" s="425" t="s">
        <v>13341</v>
      </c>
      <c r="AZ70" s="423" t="s">
        <v>67</v>
      </c>
      <c r="BA70" s="423" t="s">
        <v>67</v>
      </c>
    </row>
    <row r="71" spans="2:53" x14ac:dyDescent="0.25">
      <c r="B71" s="423">
        <v>2024</v>
      </c>
      <c r="C71" s="423">
        <v>891780111</v>
      </c>
      <c r="D71" s="424" t="s">
        <v>64</v>
      </c>
      <c r="E71" s="426" t="s">
        <v>13340</v>
      </c>
      <c r="F71" s="425" t="s">
        <v>13339</v>
      </c>
      <c r="G71" s="427">
        <v>0</v>
      </c>
      <c r="H71" s="427" t="s">
        <v>73</v>
      </c>
      <c r="I71" s="426" t="s">
        <v>65</v>
      </c>
      <c r="J71" s="426" t="s">
        <v>13338</v>
      </c>
      <c r="K71" s="428">
        <v>8000000</v>
      </c>
      <c r="L71" s="423" t="s">
        <v>68</v>
      </c>
      <c r="M71" s="426" t="s">
        <v>13337</v>
      </c>
      <c r="N71" s="426">
        <v>1004308477</v>
      </c>
      <c r="O71" s="431">
        <v>388</v>
      </c>
      <c r="P71" s="432">
        <v>45338</v>
      </c>
      <c r="Q71" s="426">
        <v>466800000</v>
      </c>
      <c r="R71" s="432">
        <v>45341</v>
      </c>
      <c r="S71" s="426">
        <v>8000000</v>
      </c>
      <c r="T71" s="427" t="s">
        <v>67</v>
      </c>
      <c r="U71" s="429">
        <v>36559959</v>
      </c>
      <c r="V71" s="430" t="s">
        <v>8301</v>
      </c>
      <c r="W71" s="433">
        <v>45341</v>
      </c>
      <c r="X71" s="433">
        <v>45341</v>
      </c>
      <c r="Y71" s="433" t="s">
        <v>75</v>
      </c>
      <c r="Z71" s="436">
        <v>45382</v>
      </c>
      <c r="AA71" s="425">
        <f t="shared" si="5"/>
        <v>41</v>
      </c>
      <c r="AB71" s="426">
        <v>0</v>
      </c>
      <c r="AC71" s="426">
        <v>0</v>
      </c>
      <c r="AD71" s="426">
        <v>1</v>
      </c>
      <c r="AE71" s="444">
        <v>45412</v>
      </c>
      <c r="AF71" s="425">
        <f t="shared" si="6"/>
        <v>30</v>
      </c>
      <c r="AG71" s="426">
        <v>0</v>
      </c>
      <c r="AH71" s="426">
        <v>0</v>
      </c>
      <c r="AI71" s="438" t="s">
        <v>75</v>
      </c>
      <c r="AJ71" s="426">
        <v>0</v>
      </c>
      <c r="AK71" s="427" t="s">
        <v>75</v>
      </c>
      <c r="AL71" s="427" t="s">
        <v>75</v>
      </c>
      <c r="AM71" s="425">
        <f t="shared" si="7"/>
        <v>0</v>
      </c>
      <c r="AN71" s="425">
        <f>+K71+AC71-AH71</f>
        <v>8000000</v>
      </c>
      <c r="AO71" s="427" t="s">
        <v>86</v>
      </c>
      <c r="AP71" s="425">
        <v>0</v>
      </c>
      <c r="AQ71" s="427" t="s">
        <v>86</v>
      </c>
      <c r="AR71" s="426">
        <v>0</v>
      </c>
      <c r="AS71" s="439" t="s">
        <v>75</v>
      </c>
      <c r="AT71" s="426">
        <v>0</v>
      </c>
      <c r="AU71" s="402">
        <f t="shared" si="8"/>
        <v>8000000</v>
      </c>
      <c r="AV71" s="403">
        <f t="shared" si="9"/>
        <v>0</v>
      </c>
      <c r="AW71" s="439" t="s">
        <v>75</v>
      </c>
      <c r="AX71" s="427" t="s">
        <v>101</v>
      </c>
      <c r="AY71" s="425" t="s">
        <v>13336</v>
      </c>
      <c r="AZ71" s="423" t="s">
        <v>67</v>
      </c>
      <c r="BA71" s="423" t="s">
        <v>67</v>
      </c>
    </row>
    <row r="72" spans="2:53" x14ac:dyDescent="0.25">
      <c r="B72" s="423">
        <v>2024</v>
      </c>
      <c r="C72" s="423">
        <v>891780111</v>
      </c>
      <c r="D72" s="424" t="s">
        <v>64</v>
      </c>
      <c r="E72" s="426" t="s">
        <v>13335</v>
      </c>
      <c r="F72" s="425" t="s">
        <v>13334</v>
      </c>
      <c r="G72" s="427">
        <v>0</v>
      </c>
      <c r="H72" s="427" t="s">
        <v>73</v>
      </c>
      <c r="I72" s="426" t="s">
        <v>65</v>
      </c>
      <c r="J72" s="426" t="s">
        <v>13187</v>
      </c>
      <c r="K72" s="428">
        <v>8000000</v>
      </c>
      <c r="L72" s="423" t="s">
        <v>68</v>
      </c>
      <c r="M72" s="426" t="s">
        <v>13333</v>
      </c>
      <c r="N72" s="426">
        <v>1112762142</v>
      </c>
      <c r="O72" s="431">
        <v>388</v>
      </c>
      <c r="P72" s="432">
        <v>45338</v>
      </c>
      <c r="Q72" s="426">
        <v>466800000</v>
      </c>
      <c r="R72" s="432">
        <v>45341</v>
      </c>
      <c r="S72" s="426">
        <v>8000000</v>
      </c>
      <c r="T72" s="427" t="s">
        <v>67</v>
      </c>
      <c r="U72" s="429">
        <v>36559959</v>
      </c>
      <c r="V72" s="430" t="s">
        <v>8301</v>
      </c>
      <c r="W72" s="433">
        <v>45341</v>
      </c>
      <c r="X72" s="433">
        <v>45341</v>
      </c>
      <c r="Y72" s="433" t="s">
        <v>75</v>
      </c>
      <c r="Z72" s="436">
        <v>45382</v>
      </c>
      <c r="AA72" s="425">
        <f t="shared" ref="AA72:AA103" si="10">+IF(Y72="1800-01-01",Z72-X72,Z72-Y72)</f>
        <v>41</v>
      </c>
      <c r="AB72" s="426">
        <v>0</v>
      </c>
      <c r="AC72" s="426">
        <v>0</v>
      </c>
      <c r="AD72" s="426">
        <v>1</v>
      </c>
      <c r="AE72" s="444">
        <v>45412</v>
      </c>
      <c r="AF72" s="425">
        <f t="shared" ref="AF72:AF103" si="11">+IF(AE72="1800-01-01",0,AE72-Z72)</f>
        <v>30</v>
      </c>
      <c r="AG72" s="426">
        <v>0</v>
      </c>
      <c r="AH72" s="426">
        <v>0</v>
      </c>
      <c r="AI72" s="438" t="s">
        <v>75</v>
      </c>
      <c r="AJ72" s="426">
        <v>0</v>
      </c>
      <c r="AK72" s="427" t="s">
        <v>75</v>
      </c>
      <c r="AL72" s="427" t="s">
        <v>75</v>
      </c>
      <c r="AM72" s="425">
        <f t="shared" ref="AM72:AM103" si="12">+IF(AK72="1800-01-01",0,AL72-AK72)</f>
        <v>0</v>
      </c>
      <c r="AN72" s="425">
        <f>+K72+AC72-AH72</f>
        <v>8000000</v>
      </c>
      <c r="AO72" s="427" t="s">
        <v>86</v>
      </c>
      <c r="AP72" s="425">
        <v>0</v>
      </c>
      <c r="AQ72" s="427" t="s">
        <v>86</v>
      </c>
      <c r="AR72" s="426">
        <v>0</v>
      </c>
      <c r="AS72" s="439" t="s">
        <v>75</v>
      </c>
      <c r="AT72" s="426">
        <v>0</v>
      </c>
      <c r="AU72" s="402">
        <f t="shared" ref="AU72:AU103" si="13">AN72-AT72</f>
        <v>8000000</v>
      </c>
      <c r="AV72" s="403">
        <f t="shared" ref="AV72:AV103" si="14">+IFERROR(AT72/AN72,"_")</f>
        <v>0</v>
      </c>
      <c r="AW72" s="439" t="s">
        <v>75</v>
      </c>
      <c r="AX72" s="427" t="s">
        <v>101</v>
      </c>
      <c r="AY72" s="425" t="s">
        <v>13332</v>
      </c>
      <c r="AZ72" s="423" t="s">
        <v>67</v>
      </c>
      <c r="BA72" s="423" t="s">
        <v>67</v>
      </c>
    </row>
    <row r="73" spans="2:53" x14ac:dyDescent="0.25">
      <c r="B73" s="423">
        <v>2024</v>
      </c>
      <c r="C73" s="423">
        <v>891780111</v>
      </c>
      <c r="D73" s="424" t="s">
        <v>64</v>
      </c>
      <c r="E73" s="426" t="s">
        <v>13331</v>
      </c>
      <c r="F73" s="425" t="s">
        <v>13330</v>
      </c>
      <c r="G73" s="427">
        <v>0</v>
      </c>
      <c r="H73" s="427" t="s">
        <v>73</v>
      </c>
      <c r="I73" s="426" t="s">
        <v>65</v>
      </c>
      <c r="J73" s="426" t="s">
        <v>13187</v>
      </c>
      <c r="K73" s="428">
        <v>8000000</v>
      </c>
      <c r="L73" s="423" t="s">
        <v>68</v>
      </c>
      <c r="M73" s="426" t="s">
        <v>13329</v>
      </c>
      <c r="N73" s="426">
        <v>1083015253</v>
      </c>
      <c r="O73" s="431">
        <v>388</v>
      </c>
      <c r="P73" s="432">
        <v>45338</v>
      </c>
      <c r="Q73" s="426">
        <v>466800000</v>
      </c>
      <c r="R73" s="432">
        <v>45341</v>
      </c>
      <c r="S73" s="426">
        <v>8000000</v>
      </c>
      <c r="T73" s="427" t="s">
        <v>67</v>
      </c>
      <c r="U73" s="429">
        <v>36559959</v>
      </c>
      <c r="V73" s="430" t="s">
        <v>8301</v>
      </c>
      <c r="W73" s="433">
        <v>45341</v>
      </c>
      <c r="X73" s="433">
        <v>45341</v>
      </c>
      <c r="Y73" s="433" t="s">
        <v>75</v>
      </c>
      <c r="Z73" s="436">
        <v>45382</v>
      </c>
      <c r="AA73" s="425">
        <f t="shared" si="10"/>
        <v>41</v>
      </c>
      <c r="AB73" s="426">
        <v>0</v>
      </c>
      <c r="AC73" s="426">
        <v>0</v>
      </c>
      <c r="AD73" s="426">
        <v>0</v>
      </c>
      <c r="AE73" s="444" t="s">
        <v>75</v>
      </c>
      <c r="AF73" s="425">
        <f t="shared" si="11"/>
        <v>0</v>
      </c>
      <c r="AG73" s="426">
        <v>0</v>
      </c>
      <c r="AH73" s="426">
        <v>0</v>
      </c>
      <c r="AI73" s="438" t="s">
        <v>75</v>
      </c>
      <c r="AJ73" s="426">
        <v>0</v>
      </c>
      <c r="AK73" s="427" t="s">
        <v>75</v>
      </c>
      <c r="AL73" s="427" t="s">
        <v>75</v>
      </c>
      <c r="AM73" s="425">
        <f t="shared" si="12"/>
        <v>0</v>
      </c>
      <c r="AN73" s="425">
        <f>+K73+AC73-AH73</f>
        <v>8000000</v>
      </c>
      <c r="AO73" s="427" t="s">
        <v>86</v>
      </c>
      <c r="AP73" s="425">
        <v>0</v>
      </c>
      <c r="AQ73" s="427" t="s">
        <v>86</v>
      </c>
      <c r="AR73" s="426">
        <v>0</v>
      </c>
      <c r="AS73" s="439" t="s">
        <v>75</v>
      </c>
      <c r="AT73" s="426">
        <v>0</v>
      </c>
      <c r="AU73" s="402">
        <f t="shared" si="13"/>
        <v>8000000</v>
      </c>
      <c r="AV73" s="403">
        <f t="shared" si="14"/>
        <v>0</v>
      </c>
      <c r="AW73" s="439" t="s">
        <v>75</v>
      </c>
      <c r="AX73" s="427" t="s">
        <v>101</v>
      </c>
      <c r="AY73" s="425" t="s">
        <v>13328</v>
      </c>
      <c r="AZ73" s="423" t="s">
        <v>67</v>
      </c>
      <c r="BA73" s="423" t="s">
        <v>67</v>
      </c>
    </row>
    <row r="74" spans="2:53" x14ac:dyDescent="0.25">
      <c r="B74" s="423">
        <v>2024</v>
      </c>
      <c r="C74" s="423">
        <v>891780111</v>
      </c>
      <c r="D74" s="424" t="s">
        <v>64</v>
      </c>
      <c r="E74" s="426" t="s">
        <v>13327</v>
      </c>
      <c r="F74" s="425" t="s">
        <v>13326</v>
      </c>
      <c r="G74" s="427">
        <v>0</v>
      </c>
      <c r="H74" s="427" t="s">
        <v>73</v>
      </c>
      <c r="I74" s="426" t="s">
        <v>65</v>
      </c>
      <c r="J74" s="426" t="s">
        <v>13187</v>
      </c>
      <c r="K74" s="428">
        <v>8000000</v>
      </c>
      <c r="L74" s="423" t="s">
        <v>68</v>
      </c>
      <c r="M74" s="426" t="s">
        <v>13325</v>
      </c>
      <c r="N74" s="426">
        <v>72247345</v>
      </c>
      <c r="O74" s="431">
        <v>388</v>
      </c>
      <c r="P74" s="432">
        <v>45338</v>
      </c>
      <c r="Q74" s="426">
        <v>466800000</v>
      </c>
      <c r="R74" s="432">
        <v>45341</v>
      </c>
      <c r="S74" s="426">
        <v>8000000</v>
      </c>
      <c r="T74" s="427" t="s">
        <v>67</v>
      </c>
      <c r="U74" s="429">
        <v>36559959</v>
      </c>
      <c r="V74" s="430" t="s">
        <v>8301</v>
      </c>
      <c r="W74" s="433">
        <v>45341</v>
      </c>
      <c r="X74" s="433">
        <v>45341</v>
      </c>
      <c r="Y74" s="433" t="s">
        <v>75</v>
      </c>
      <c r="Z74" s="436">
        <v>45382</v>
      </c>
      <c r="AA74" s="425">
        <f t="shared" si="10"/>
        <v>41</v>
      </c>
      <c r="AB74" s="426">
        <v>0</v>
      </c>
      <c r="AC74" s="426">
        <v>0</v>
      </c>
      <c r="AD74" s="426">
        <v>0</v>
      </c>
      <c r="AE74" s="444" t="s">
        <v>75</v>
      </c>
      <c r="AF74" s="425">
        <f t="shared" si="11"/>
        <v>0</v>
      </c>
      <c r="AG74" s="426">
        <v>1</v>
      </c>
      <c r="AH74" s="426">
        <v>8000000</v>
      </c>
      <c r="AI74" s="438">
        <v>45363</v>
      </c>
      <c r="AJ74" s="426">
        <v>0</v>
      </c>
      <c r="AK74" s="427" t="s">
        <v>75</v>
      </c>
      <c r="AL74" s="427" t="s">
        <v>75</v>
      </c>
      <c r="AM74" s="425">
        <f t="shared" si="12"/>
        <v>0</v>
      </c>
      <c r="AN74" s="425">
        <f>+K74+AC74-AH74</f>
        <v>0</v>
      </c>
      <c r="AO74" s="427" t="s">
        <v>86</v>
      </c>
      <c r="AP74" s="425">
        <v>0</v>
      </c>
      <c r="AQ74" s="427" t="s">
        <v>86</v>
      </c>
      <c r="AR74" s="426">
        <v>0</v>
      </c>
      <c r="AS74" s="439" t="s">
        <v>75</v>
      </c>
      <c r="AT74" s="426">
        <v>0</v>
      </c>
      <c r="AU74" s="402">
        <f t="shared" si="13"/>
        <v>0</v>
      </c>
      <c r="AV74" s="403" t="str">
        <f t="shared" si="14"/>
        <v>_</v>
      </c>
      <c r="AW74" s="444">
        <v>45363</v>
      </c>
      <c r="AX74" s="427" t="s">
        <v>101</v>
      </c>
      <c r="AY74" s="425" t="s">
        <v>13324</v>
      </c>
      <c r="AZ74" s="423" t="s">
        <v>67</v>
      </c>
      <c r="BA74" s="423" t="s">
        <v>67</v>
      </c>
    </row>
    <row r="75" spans="2:53" x14ac:dyDescent="0.25">
      <c r="B75" s="423">
        <v>2024</v>
      </c>
      <c r="C75" s="423">
        <v>891780111</v>
      </c>
      <c r="D75" s="424" t="s">
        <v>64</v>
      </c>
      <c r="E75" s="426" t="s">
        <v>13323</v>
      </c>
      <c r="F75" s="425" t="s">
        <v>13322</v>
      </c>
      <c r="G75" s="427">
        <v>0</v>
      </c>
      <c r="H75" s="427" t="s">
        <v>73</v>
      </c>
      <c r="I75" s="426" t="s">
        <v>65</v>
      </c>
      <c r="J75" s="426" t="s">
        <v>13187</v>
      </c>
      <c r="K75" s="428">
        <v>8000000</v>
      </c>
      <c r="L75" s="423" t="s">
        <v>68</v>
      </c>
      <c r="M75" s="426" t="s">
        <v>13321</v>
      </c>
      <c r="N75" s="426">
        <v>39278307</v>
      </c>
      <c r="O75" s="431">
        <v>388</v>
      </c>
      <c r="P75" s="432">
        <v>45338</v>
      </c>
      <c r="Q75" s="426">
        <v>466800000</v>
      </c>
      <c r="R75" s="432">
        <v>45341</v>
      </c>
      <c r="S75" s="426">
        <v>8000000</v>
      </c>
      <c r="T75" s="427" t="s">
        <v>67</v>
      </c>
      <c r="U75" s="429">
        <v>36559959</v>
      </c>
      <c r="V75" s="430" t="s">
        <v>8301</v>
      </c>
      <c r="W75" s="433">
        <v>45341</v>
      </c>
      <c r="X75" s="433">
        <v>45341</v>
      </c>
      <c r="Y75" s="433" t="s">
        <v>75</v>
      </c>
      <c r="Z75" s="436">
        <v>45382</v>
      </c>
      <c r="AA75" s="425">
        <f t="shared" si="10"/>
        <v>41</v>
      </c>
      <c r="AB75" s="426">
        <v>0</v>
      </c>
      <c r="AC75" s="426">
        <v>0</v>
      </c>
      <c r="AD75" s="426">
        <v>0</v>
      </c>
      <c r="AE75" s="444" t="s">
        <v>75</v>
      </c>
      <c r="AF75" s="425">
        <f t="shared" si="11"/>
        <v>0</v>
      </c>
      <c r="AG75" s="426">
        <v>0</v>
      </c>
      <c r="AH75" s="426">
        <v>0</v>
      </c>
      <c r="AI75" s="438" t="s">
        <v>75</v>
      </c>
      <c r="AJ75" s="426">
        <v>0</v>
      </c>
      <c r="AK75" s="427" t="s">
        <v>75</v>
      </c>
      <c r="AL75" s="427" t="s">
        <v>75</v>
      </c>
      <c r="AM75" s="425">
        <f t="shared" si="12"/>
        <v>0</v>
      </c>
      <c r="AN75" s="425">
        <f>+K75+AC75-AH75</f>
        <v>8000000</v>
      </c>
      <c r="AO75" s="427" t="s">
        <v>86</v>
      </c>
      <c r="AP75" s="425">
        <v>0</v>
      </c>
      <c r="AQ75" s="427" t="s">
        <v>86</v>
      </c>
      <c r="AR75" s="426">
        <v>0</v>
      </c>
      <c r="AS75" s="439" t="s">
        <v>75</v>
      </c>
      <c r="AT75" s="426">
        <v>0</v>
      </c>
      <c r="AU75" s="402">
        <f t="shared" si="13"/>
        <v>8000000</v>
      </c>
      <c r="AV75" s="403">
        <f t="shared" si="14"/>
        <v>0</v>
      </c>
      <c r="AW75" s="439" t="s">
        <v>75</v>
      </c>
      <c r="AX75" s="427" t="s">
        <v>101</v>
      </c>
      <c r="AY75" s="425" t="s">
        <v>13320</v>
      </c>
      <c r="AZ75" s="423" t="s">
        <v>67</v>
      </c>
      <c r="BA75" s="423" t="s">
        <v>67</v>
      </c>
    </row>
    <row r="76" spans="2:53" x14ac:dyDescent="0.25">
      <c r="B76" s="423">
        <v>2024</v>
      </c>
      <c r="C76" s="423">
        <v>891780111</v>
      </c>
      <c r="D76" s="424" t="s">
        <v>64</v>
      </c>
      <c r="E76" s="426" t="s">
        <v>13319</v>
      </c>
      <c r="F76" s="425" t="s">
        <v>13318</v>
      </c>
      <c r="G76" s="427">
        <v>0</v>
      </c>
      <c r="H76" s="427" t="s">
        <v>73</v>
      </c>
      <c r="I76" s="426" t="s">
        <v>65</v>
      </c>
      <c r="J76" s="426" t="s">
        <v>13187</v>
      </c>
      <c r="K76" s="428">
        <v>8000000</v>
      </c>
      <c r="L76" s="423" t="s">
        <v>68</v>
      </c>
      <c r="M76" s="426" t="s">
        <v>13317</v>
      </c>
      <c r="N76" s="426">
        <v>80425554</v>
      </c>
      <c r="O76" s="431">
        <v>388</v>
      </c>
      <c r="P76" s="432">
        <v>45338</v>
      </c>
      <c r="Q76" s="426">
        <v>466800000</v>
      </c>
      <c r="R76" s="432">
        <v>45341</v>
      </c>
      <c r="S76" s="426">
        <v>8000000</v>
      </c>
      <c r="T76" s="427" t="s">
        <v>67</v>
      </c>
      <c r="U76" s="429">
        <v>36559959</v>
      </c>
      <c r="V76" s="430" t="s">
        <v>8301</v>
      </c>
      <c r="W76" s="433">
        <v>45341</v>
      </c>
      <c r="X76" s="433">
        <v>45341</v>
      </c>
      <c r="Y76" s="433" t="s">
        <v>75</v>
      </c>
      <c r="Z76" s="436">
        <v>45382</v>
      </c>
      <c r="AA76" s="425">
        <f t="shared" si="10"/>
        <v>41</v>
      </c>
      <c r="AB76" s="426">
        <v>0</v>
      </c>
      <c r="AC76" s="426">
        <v>0</v>
      </c>
      <c r="AD76" s="426">
        <v>0</v>
      </c>
      <c r="AE76" s="444" t="s">
        <v>75</v>
      </c>
      <c r="AF76" s="425">
        <f t="shared" si="11"/>
        <v>0</v>
      </c>
      <c r="AG76" s="426">
        <v>0</v>
      </c>
      <c r="AH76" s="426">
        <v>0</v>
      </c>
      <c r="AI76" s="438" t="s">
        <v>75</v>
      </c>
      <c r="AJ76" s="426">
        <v>0</v>
      </c>
      <c r="AK76" s="427" t="s">
        <v>75</v>
      </c>
      <c r="AL76" s="427" t="s">
        <v>75</v>
      </c>
      <c r="AM76" s="425">
        <f t="shared" si="12"/>
        <v>0</v>
      </c>
      <c r="AN76" s="425">
        <f>+K76+AC76-AH76</f>
        <v>8000000</v>
      </c>
      <c r="AO76" s="427" t="s">
        <v>86</v>
      </c>
      <c r="AP76" s="425">
        <v>0</v>
      </c>
      <c r="AQ76" s="427" t="s">
        <v>86</v>
      </c>
      <c r="AR76" s="426">
        <v>0</v>
      </c>
      <c r="AS76" s="439" t="s">
        <v>75</v>
      </c>
      <c r="AT76" s="426">
        <v>0</v>
      </c>
      <c r="AU76" s="402">
        <f t="shared" si="13"/>
        <v>8000000</v>
      </c>
      <c r="AV76" s="403">
        <f t="shared" si="14"/>
        <v>0</v>
      </c>
      <c r="AW76" s="439" t="s">
        <v>75</v>
      </c>
      <c r="AX76" s="427" t="s">
        <v>101</v>
      </c>
      <c r="AY76" s="425" t="s">
        <v>13316</v>
      </c>
      <c r="AZ76" s="423" t="s">
        <v>67</v>
      </c>
      <c r="BA76" s="423" t="s">
        <v>67</v>
      </c>
    </row>
    <row r="77" spans="2:53" x14ac:dyDescent="0.25">
      <c r="B77" s="423">
        <v>2024</v>
      </c>
      <c r="C77" s="423">
        <v>891780111</v>
      </c>
      <c r="D77" s="424" t="s">
        <v>64</v>
      </c>
      <c r="E77" s="426" t="s">
        <v>13315</v>
      </c>
      <c r="F77" s="425" t="s">
        <v>13314</v>
      </c>
      <c r="G77" s="427">
        <v>0</v>
      </c>
      <c r="H77" s="427" t="s">
        <v>73</v>
      </c>
      <c r="I77" s="426" t="s">
        <v>65</v>
      </c>
      <c r="J77" s="426" t="s">
        <v>13273</v>
      </c>
      <c r="K77" s="428">
        <v>8000000</v>
      </c>
      <c r="L77" s="423" t="s">
        <v>68</v>
      </c>
      <c r="M77" s="426" t="s">
        <v>13313</v>
      </c>
      <c r="N77" s="426">
        <v>1067863503</v>
      </c>
      <c r="O77" s="431">
        <v>388</v>
      </c>
      <c r="P77" s="432">
        <v>45338</v>
      </c>
      <c r="Q77" s="426">
        <v>466800000</v>
      </c>
      <c r="R77" s="432">
        <v>45341</v>
      </c>
      <c r="S77" s="426">
        <v>8000000</v>
      </c>
      <c r="T77" s="427" t="s">
        <v>67</v>
      </c>
      <c r="U77" s="429">
        <v>36559959</v>
      </c>
      <c r="V77" s="430" t="s">
        <v>8301</v>
      </c>
      <c r="W77" s="433">
        <v>45341</v>
      </c>
      <c r="X77" s="433">
        <v>45341</v>
      </c>
      <c r="Y77" s="433" t="s">
        <v>75</v>
      </c>
      <c r="Z77" s="436">
        <v>45382</v>
      </c>
      <c r="AA77" s="425">
        <f t="shared" si="10"/>
        <v>41</v>
      </c>
      <c r="AB77" s="426">
        <v>0</v>
      </c>
      <c r="AC77" s="426">
        <v>0</v>
      </c>
      <c r="AD77" s="426">
        <v>0</v>
      </c>
      <c r="AE77" s="444" t="s">
        <v>75</v>
      </c>
      <c r="AF77" s="425">
        <f t="shared" si="11"/>
        <v>0</v>
      </c>
      <c r="AG77" s="426">
        <v>0</v>
      </c>
      <c r="AH77" s="426">
        <v>0</v>
      </c>
      <c r="AI77" s="438" t="s">
        <v>75</v>
      </c>
      <c r="AJ77" s="426">
        <v>0</v>
      </c>
      <c r="AK77" s="427" t="s">
        <v>75</v>
      </c>
      <c r="AL77" s="427" t="s">
        <v>75</v>
      </c>
      <c r="AM77" s="425">
        <f t="shared" si="12"/>
        <v>0</v>
      </c>
      <c r="AN77" s="425">
        <f>+K77+AC77-AH77</f>
        <v>8000000</v>
      </c>
      <c r="AO77" s="427" t="s">
        <v>86</v>
      </c>
      <c r="AP77" s="425">
        <v>0</v>
      </c>
      <c r="AQ77" s="427" t="s">
        <v>86</v>
      </c>
      <c r="AR77" s="426">
        <v>0</v>
      </c>
      <c r="AS77" s="439" t="s">
        <v>75</v>
      </c>
      <c r="AT77" s="426">
        <v>0</v>
      </c>
      <c r="AU77" s="402">
        <f t="shared" si="13"/>
        <v>8000000</v>
      </c>
      <c r="AV77" s="403">
        <f t="shared" si="14"/>
        <v>0</v>
      </c>
      <c r="AW77" s="439" t="s">
        <v>75</v>
      </c>
      <c r="AX77" s="427" t="s">
        <v>101</v>
      </c>
      <c r="AY77" s="425" t="s">
        <v>13312</v>
      </c>
      <c r="AZ77" s="423" t="s">
        <v>67</v>
      </c>
      <c r="BA77" s="423" t="s">
        <v>67</v>
      </c>
    </row>
    <row r="78" spans="2:53" x14ac:dyDescent="0.25">
      <c r="B78" s="423">
        <v>2024</v>
      </c>
      <c r="C78" s="423">
        <v>891780111</v>
      </c>
      <c r="D78" s="424" t="s">
        <v>64</v>
      </c>
      <c r="E78" s="426" t="s">
        <v>13311</v>
      </c>
      <c r="F78" s="425" t="s">
        <v>13310</v>
      </c>
      <c r="G78" s="427">
        <v>0</v>
      </c>
      <c r="H78" s="427" t="s">
        <v>73</v>
      </c>
      <c r="I78" s="426" t="s">
        <v>65</v>
      </c>
      <c r="J78" s="426" t="s">
        <v>13187</v>
      </c>
      <c r="K78" s="428">
        <v>8000000</v>
      </c>
      <c r="L78" s="423" t="s">
        <v>68</v>
      </c>
      <c r="M78" s="426" t="s">
        <v>13309</v>
      </c>
      <c r="N78" s="426">
        <v>1083009871</v>
      </c>
      <c r="O78" s="431">
        <v>388</v>
      </c>
      <c r="P78" s="432">
        <v>45338</v>
      </c>
      <c r="Q78" s="426">
        <v>466800000</v>
      </c>
      <c r="R78" s="432">
        <v>45341</v>
      </c>
      <c r="S78" s="426">
        <v>8000000</v>
      </c>
      <c r="T78" s="427" t="s">
        <v>67</v>
      </c>
      <c r="U78" s="429">
        <v>36559959</v>
      </c>
      <c r="V78" s="430" t="s">
        <v>8301</v>
      </c>
      <c r="W78" s="433">
        <v>45341</v>
      </c>
      <c r="X78" s="433">
        <v>45341</v>
      </c>
      <c r="Y78" s="433" t="s">
        <v>75</v>
      </c>
      <c r="Z78" s="436">
        <v>45382</v>
      </c>
      <c r="AA78" s="425">
        <f t="shared" si="10"/>
        <v>41</v>
      </c>
      <c r="AB78" s="426">
        <v>0</v>
      </c>
      <c r="AC78" s="426">
        <v>0</v>
      </c>
      <c r="AD78" s="426">
        <v>1</v>
      </c>
      <c r="AE78" s="444">
        <v>45412</v>
      </c>
      <c r="AF78" s="425">
        <f t="shared" si="11"/>
        <v>30</v>
      </c>
      <c r="AG78" s="426">
        <v>0</v>
      </c>
      <c r="AH78" s="426">
        <v>0</v>
      </c>
      <c r="AI78" s="438" t="s">
        <v>75</v>
      </c>
      <c r="AJ78" s="426">
        <v>0</v>
      </c>
      <c r="AK78" s="427" t="s">
        <v>75</v>
      </c>
      <c r="AL78" s="427" t="s">
        <v>75</v>
      </c>
      <c r="AM78" s="425">
        <f t="shared" si="12"/>
        <v>0</v>
      </c>
      <c r="AN78" s="425">
        <f>+K78+AC78-AH78</f>
        <v>8000000</v>
      </c>
      <c r="AO78" s="427" t="s">
        <v>86</v>
      </c>
      <c r="AP78" s="425">
        <v>0</v>
      </c>
      <c r="AQ78" s="427" t="s">
        <v>86</v>
      </c>
      <c r="AR78" s="426">
        <v>0</v>
      </c>
      <c r="AS78" s="439" t="s">
        <v>75</v>
      </c>
      <c r="AT78" s="426">
        <v>0</v>
      </c>
      <c r="AU78" s="402">
        <f t="shared" si="13"/>
        <v>8000000</v>
      </c>
      <c r="AV78" s="403">
        <f t="shared" si="14"/>
        <v>0</v>
      </c>
      <c r="AW78" s="439" t="s">
        <v>75</v>
      </c>
      <c r="AX78" s="427" t="s">
        <v>101</v>
      </c>
      <c r="AY78" s="425" t="s">
        <v>13308</v>
      </c>
      <c r="AZ78" s="423" t="s">
        <v>67</v>
      </c>
      <c r="BA78" s="423" t="s">
        <v>67</v>
      </c>
    </row>
    <row r="79" spans="2:53" x14ac:dyDescent="0.25">
      <c r="B79" s="423">
        <v>2024</v>
      </c>
      <c r="C79" s="423">
        <v>891780111</v>
      </c>
      <c r="D79" s="424" t="s">
        <v>64</v>
      </c>
      <c r="E79" s="426" t="s">
        <v>13307</v>
      </c>
      <c r="F79" s="425" t="s">
        <v>13306</v>
      </c>
      <c r="G79" s="427">
        <v>0</v>
      </c>
      <c r="H79" s="427" t="s">
        <v>73</v>
      </c>
      <c r="I79" s="426" t="s">
        <v>65</v>
      </c>
      <c r="J79" s="426" t="s">
        <v>13187</v>
      </c>
      <c r="K79" s="428">
        <v>8000000</v>
      </c>
      <c r="L79" s="423" t="s">
        <v>68</v>
      </c>
      <c r="M79" s="426" t="s">
        <v>13305</v>
      </c>
      <c r="N79" s="426">
        <v>1007934121</v>
      </c>
      <c r="O79" s="431">
        <v>388</v>
      </c>
      <c r="P79" s="432">
        <v>45338</v>
      </c>
      <c r="Q79" s="426">
        <v>466800000</v>
      </c>
      <c r="R79" s="432">
        <v>45341</v>
      </c>
      <c r="S79" s="426">
        <v>8000000</v>
      </c>
      <c r="T79" s="427" t="s">
        <v>67</v>
      </c>
      <c r="U79" s="429">
        <v>36559959</v>
      </c>
      <c r="V79" s="430" t="s">
        <v>8301</v>
      </c>
      <c r="W79" s="433">
        <v>45341</v>
      </c>
      <c r="X79" s="433">
        <v>45341</v>
      </c>
      <c r="Y79" s="433" t="s">
        <v>75</v>
      </c>
      <c r="Z79" s="436">
        <v>45382</v>
      </c>
      <c r="AA79" s="425">
        <f t="shared" si="10"/>
        <v>41</v>
      </c>
      <c r="AB79" s="426">
        <v>0</v>
      </c>
      <c r="AC79" s="426">
        <v>0</v>
      </c>
      <c r="AD79" s="426">
        <v>0</v>
      </c>
      <c r="AE79" s="444" t="s">
        <v>75</v>
      </c>
      <c r="AF79" s="425">
        <f t="shared" si="11"/>
        <v>0</v>
      </c>
      <c r="AG79" s="426">
        <v>0</v>
      </c>
      <c r="AH79" s="426">
        <v>0</v>
      </c>
      <c r="AI79" s="438" t="s">
        <v>75</v>
      </c>
      <c r="AJ79" s="426">
        <v>0</v>
      </c>
      <c r="AK79" s="427" t="s">
        <v>75</v>
      </c>
      <c r="AL79" s="427" t="s">
        <v>75</v>
      </c>
      <c r="AM79" s="425">
        <f t="shared" si="12"/>
        <v>0</v>
      </c>
      <c r="AN79" s="425">
        <f>+K79+AC79-AH79</f>
        <v>8000000</v>
      </c>
      <c r="AO79" s="427" t="s">
        <v>86</v>
      </c>
      <c r="AP79" s="425">
        <v>0</v>
      </c>
      <c r="AQ79" s="427" t="s">
        <v>86</v>
      </c>
      <c r="AR79" s="426">
        <v>0</v>
      </c>
      <c r="AS79" s="439" t="s">
        <v>75</v>
      </c>
      <c r="AT79" s="426">
        <v>0</v>
      </c>
      <c r="AU79" s="402">
        <f t="shared" si="13"/>
        <v>8000000</v>
      </c>
      <c r="AV79" s="403">
        <f t="shared" si="14"/>
        <v>0</v>
      </c>
      <c r="AW79" s="439" t="s">
        <v>75</v>
      </c>
      <c r="AX79" s="427" t="s">
        <v>101</v>
      </c>
      <c r="AY79" s="425" t="s">
        <v>13304</v>
      </c>
      <c r="AZ79" s="423" t="s">
        <v>67</v>
      </c>
      <c r="BA79" s="423" t="s">
        <v>67</v>
      </c>
    </row>
    <row r="80" spans="2:53" x14ac:dyDescent="0.25">
      <c r="B80" s="423">
        <v>2024</v>
      </c>
      <c r="C80" s="423">
        <v>891780111</v>
      </c>
      <c r="D80" s="424" t="s">
        <v>64</v>
      </c>
      <c r="E80" s="426" t="s">
        <v>13303</v>
      </c>
      <c r="F80" s="425" t="s">
        <v>13302</v>
      </c>
      <c r="G80" s="427">
        <v>0</v>
      </c>
      <c r="H80" s="427" t="s">
        <v>73</v>
      </c>
      <c r="I80" s="426" t="s">
        <v>65</v>
      </c>
      <c r="J80" s="426" t="s">
        <v>13187</v>
      </c>
      <c r="K80" s="428">
        <v>8000000</v>
      </c>
      <c r="L80" s="423" t="s">
        <v>68</v>
      </c>
      <c r="M80" s="426" t="s">
        <v>13301</v>
      </c>
      <c r="N80" s="426">
        <v>63556459</v>
      </c>
      <c r="O80" s="431">
        <v>388</v>
      </c>
      <c r="P80" s="432">
        <v>45338</v>
      </c>
      <c r="Q80" s="426">
        <v>466800000</v>
      </c>
      <c r="R80" s="432">
        <v>45341</v>
      </c>
      <c r="S80" s="426">
        <v>8000000</v>
      </c>
      <c r="T80" s="427" t="s">
        <v>67</v>
      </c>
      <c r="U80" s="429">
        <v>36559959</v>
      </c>
      <c r="V80" s="430" t="s">
        <v>8301</v>
      </c>
      <c r="W80" s="433">
        <v>45341</v>
      </c>
      <c r="X80" s="433">
        <v>45341</v>
      </c>
      <c r="Y80" s="433" t="s">
        <v>75</v>
      </c>
      <c r="Z80" s="436">
        <v>45382</v>
      </c>
      <c r="AA80" s="425">
        <f t="shared" si="10"/>
        <v>41</v>
      </c>
      <c r="AB80" s="426">
        <v>0</v>
      </c>
      <c r="AC80" s="426">
        <v>0</v>
      </c>
      <c r="AD80" s="426">
        <v>1</v>
      </c>
      <c r="AE80" s="444">
        <v>45412</v>
      </c>
      <c r="AF80" s="425">
        <f t="shared" si="11"/>
        <v>30</v>
      </c>
      <c r="AG80" s="426">
        <v>0</v>
      </c>
      <c r="AH80" s="426">
        <v>0</v>
      </c>
      <c r="AI80" s="438" t="s">
        <v>75</v>
      </c>
      <c r="AJ80" s="426">
        <v>0</v>
      </c>
      <c r="AK80" s="427" t="s">
        <v>75</v>
      </c>
      <c r="AL80" s="427" t="s">
        <v>75</v>
      </c>
      <c r="AM80" s="425">
        <f t="shared" si="12"/>
        <v>0</v>
      </c>
      <c r="AN80" s="425">
        <f>+K80+AC80-AH80</f>
        <v>8000000</v>
      </c>
      <c r="AO80" s="427" t="s">
        <v>86</v>
      </c>
      <c r="AP80" s="425">
        <v>0</v>
      </c>
      <c r="AQ80" s="427" t="s">
        <v>86</v>
      </c>
      <c r="AR80" s="426">
        <v>0</v>
      </c>
      <c r="AS80" s="439" t="s">
        <v>75</v>
      </c>
      <c r="AT80" s="426">
        <v>0</v>
      </c>
      <c r="AU80" s="402">
        <f t="shared" si="13"/>
        <v>8000000</v>
      </c>
      <c r="AV80" s="403">
        <f t="shared" si="14"/>
        <v>0</v>
      </c>
      <c r="AW80" s="439" t="s">
        <v>75</v>
      </c>
      <c r="AX80" s="427" t="s">
        <v>101</v>
      </c>
      <c r="AY80" s="425" t="s">
        <v>13300</v>
      </c>
      <c r="AZ80" s="423" t="s">
        <v>67</v>
      </c>
      <c r="BA80" s="423" t="s">
        <v>67</v>
      </c>
    </row>
    <row r="81" spans="2:53" x14ac:dyDescent="0.25">
      <c r="B81" s="423">
        <v>2024</v>
      </c>
      <c r="C81" s="423">
        <v>891780111</v>
      </c>
      <c r="D81" s="424" t="s">
        <v>64</v>
      </c>
      <c r="E81" s="426" t="s">
        <v>13299</v>
      </c>
      <c r="F81" s="425" t="s">
        <v>13298</v>
      </c>
      <c r="G81" s="427">
        <v>0</v>
      </c>
      <c r="H81" s="427" t="s">
        <v>73</v>
      </c>
      <c r="I81" s="426" t="s">
        <v>65</v>
      </c>
      <c r="J81" s="426" t="s">
        <v>13187</v>
      </c>
      <c r="K81" s="428">
        <v>8000000</v>
      </c>
      <c r="L81" s="423" t="s">
        <v>68</v>
      </c>
      <c r="M81" s="426" t="s">
        <v>13297</v>
      </c>
      <c r="N81" s="426">
        <v>36728890</v>
      </c>
      <c r="O81" s="431">
        <v>388</v>
      </c>
      <c r="P81" s="432">
        <v>45338</v>
      </c>
      <c r="Q81" s="426">
        <v>466800000</v>
      </c>
      <c r="R81" s="432">
        <v>45341</v>
      </c>
      <c r="S81" s="426">
        <v>8000000</v>
      </c>
      <c r="T81" s="427" t="s">
        <v>67</v>
      </c>
      <c r="U81" s="429">
        <v>36559959</v>
      </c>
      <c r="V81" s="430" t="s">
        <v>8301</v>
      </c>
      <c r="W81" s="433">
        <v>45341</v>
      </c>
      <c r="X81" s="433">
        <v>45341</v>
      </c>
      <c r="Y81" s="433" t="s">
        <v>75</v>
      </c>
      <c r="Z81" s="436">
        <v>45382</v>
      </c>
      <c r="AA81" s="425">
        <f t="shared" si="10"/>
        <v>41</v>
      </c>
      <c r="AB81" s="426">
        <v>0</v>
      </c>
      <c r="AC81" s="426">
        <v>0</v>
      </c>
      <c r="AD81" s="426">
        <v>1</v>
      </c>
      <c r="AE81" s="444">
        <v>45412</v>
      </c>
      <c r="AF81" s="425">
        <f t="shared" si="11"/>
        <v>30</v>
      </c>
      <c r="AG81" s="426">
        <v>0</v>
      </c>
      <c r="AH81" s="426">
        <v>0</v>
      </c>
      <c r="AI81" s="438" t="s">
        <v>75</v>
      </c>
      <c r="AJ81" s="426">
        <v>0</v>
      </c>
      <c r="AK81" s="427" t="s">
        <v>75</v>
      </c>
      <c r="AL81" s="427" t="s">
        <v>75</v>
      </c>
      <c r="AM81" s="425">
        <f t="shared" si="12"/>
        <v>0</v>
      </c>
      <c r="AN81" s="425">
        <f>+K81+AC81-AH81</f>
        <v>8000000</v>
      </c>
      <c r="AO81" s="427" t="s">
        <v>86</v>
      </c>
      <c r="AP81" s="425">
        <v>0</v>
      </c>
      <c r="AQ81" s="427" t="s">
        <v>86</v>
      </c>
      <c r="AR81" s="426">
        <v>0</v>
      </c>
      <c r="AS81" s="439" t="s">
        <v>75</v>
      </c>
      <c r="AT81" s="426">
        <v>0</v>
      </c>
      <c r="AU81" s="402">
        <f t="shared" si="13"/>
        <v>8000000</v>
      </c>
      <c r="AV81" s="403">
        <f t="shared" si="14"/>
        <v>0</v>
      </c>
      <c r="AW81" s="439" t="s">
        <v>75</v>
      </c>
      <c r="AX81" s="427" t="s">
        <v>101</v>
      </c>
      <c r="AY81" s="425" t="s">
        <v>13296</v>
      </c>
      <c r="AZ81" s="423" t="s">
        <v>67</v>
      </c>
      <c r="BA81" s="423" t="s">
        <v>67</v>
      </c>
    </row>
    <row r="82" spans="2:53" x14ac:dyDescent="0.25">
      <c r="B82" s="423">
        <v>2024</v>
      </c>
      <c r="C82" s="423">
        <v>891780111</v>
      </c>
      <c r="D82" s="424" t="s">
        <v>64</v>
      </c>
      <c r="E82" s="426" t="s">
        <v>13295</v>
      </c>
      <c r="F82" s="425" t="s">
        <v>13294</v>
      </c>
      <c r="G82" s="427">
        <v>0</v>
      </c>
      <c r="H82" s="427" t="s">
        <v>73</v>
      </c>
      <c r="I82" s="426" t="s">
        <v>65</v>
      </c>
      <c r="J82" s="426" t="s">
        <v>13187</v>
      </c>
      <c r="K82" s="428">
        <v>8000000</v>
      </c>
      <c r="L82" s="423" t="s">
        <v>68</v>
      </c>
      <c r="M82" s="426" t="s">
        <v>13293</v>
      </c>
      <c r="N82" s="426">
        <v>1091674919</v>
      </c>
      <c r="O82" s="431">
        <v>388</v>
      </c>
      <c r="P82" s="432">
        <v>45338</v>
      </c>
      <c r="Q82" s="426">
        <v>466800000</v>
      </c>
      <c r="R82" s="432">
        <v>45341</v>
      </c>
      <c r="S82" s="426">
        <v>8000000</v>
      </c>
      <c r="T82" s="427" t="s">
        <v>67</v>
      </c>
      <c r="U82" s="429">
        <v>36559959</v>
      </c>
      <c r="V82" s="430" t="s">
        <v>8301</v>
      </c>
      <c r="W82" s="433">
        <v>45341</v>
      </c>
      <c r="X82" s="433">
        <v>45341</v>
      </c>
      <c r="Y82" s="433" t="s">
        <v>75</v>
      </c>
      <c r="Z82" s="436">
        <v>45382</v>
      </c>
      <c r="AA82" s="425">
        <f t="shared" si="10"/>
        <v>41</v>
      </c>
      <c r="AB82" s="426">
        <v>0</v>
      </c>
      <c r="AC82" s="426">
        <v>0</v>
      </c>
      <c r="AD82" s="426">
        <v>0</v>
      </c>
      <c r="AE82" s="444" t="s">
        <v>75</v>
      </c>
      <c r="AF82" s="425">
        <f t="shared" si="11"/>
        <v>0</v>
      </c>
      <c r="AG82" s="426">
        <v>0</v>
      </c>
      <c r="AH82" s="426">
        <v>0</v>
      </c>
      <c r="AI82" s="438" t="s">
        <v>75</v>
      </c>
      <c r="AJ82" s="426">
        <v>0</v>
      </c>
      <c r="AK82" s="427" t="s">
        <v>75</v>
      </c>
      <c r="AL82" s="427" t="s">
        <v>75</v>
      </c>
      <c r="AM82" s="425">
        <f t="shared" si="12"/>
        <v>0</v>
      </c>
      <c r="AN82" s="425">
        <f>+K82+AC82-AH82</f>
        <v>8000000</v>
      </c>
      <c r="AO82" s="427" t="s">
        <v>86</v>
      </c>
      <c r="AP82" s="425">
        <v>0</v>
      </c>
      <c r="AQ82" s="427" t="s">
        <v>86</v>
      </c>
      <c r="AR82" s="426">
        <v>0</v>
      </c>
      <c r="AS82" s="439" t="s">
        <v>75</v>
      </c>
      <c r="AT82" s="426">
        <v>0</v>
      </c>
      <c r="AU82" s="402">
        <f t="shared" si="13"/>
        <v>8000000</v>
      </c>
      <c r="AV82" s="403">
        <f t="shared" si="14"/>
        <v>0</v>
      </c>
      <c r="AW82" s="439" t="s">
        <v>75</v>
      </c>
      <c r="AX82" s="427" t="s">
        <v>101</v>
      </c>
      <c r="AY82" s="425" t="s">
        <v>13292</v>
      </c>
      <c r="AZ82" s="423" t="s">
        <v>67</v>
      </c>
      <c r="BA82" s="423" t="s">
        <v>67</v>
      </c>
    </row>
    <row r="83" spans="2:53" x14ac:dyDescent="0.25">
      <c r="B83" s="423">
        <v>2024</v>
      </c>
      <c r="C83" s="423">
        <v>891780111</v>
      </c>
      <c r="D83" s="424" t="s">
        <v>64</v>
      </c>
      <c r="E83" s="426" t="s">
        <v>13291</v>
      </c>
      <c r="F83" s="425" t="s">
        <v>13290</v>
      </c>
      <c r="G83" s="427">
        <v>0</v>
      </c>
      <c r="H83" s="427" t="s">
        <v>73</v>
      </c>
      <c r="I83" s="426" t="s">
        <v>65</v>
      </c>
      <c r="J83" s="426" t="s">
        <v>13187</v>
      </c>
      <c r="K83" s="428">
        <v>8000000</v>
      </c>
      <c r="L83" s="423" t="s">
        <v>68</v>
      </c>
      <c r="M83" s="426" t="s">
        <v>13289</v>
      </c>
      <c r="N83" s="426">
        <v>1081828194</v>
      </c>
      <c r="O83" s="431">
        <v>388</v>
      </c>
      <c r="P83" s="432">
        <v>45338</v>
      </c>
      <c r="Q83" s="426">
        <v>466800000</v>
      </c>
      <c r="R83" s="432">
        <v>45341</v>
      </c>
      <c r="S83" s="426">
        <v>8000000</v>
      </c>
      <c r="T83" s="427" t="s">
        <v>67</v>
      </c>
      <c r="U83" s="429">
        <v>36559959</v>
      </c>
      <c r="V83" s="430" t="s">
        <v>8301</v>
      </c>
      <c r="W83" s="433">
        <v>45341</v>
      </c>
      <c r="X83" s="433">
        <v>45341</v>
      </c>
      <c r="Y83" s="433" t="s">
        <v>75</v>
      </c>
      <c r="Z83" s="436">
        <v>45382</v>
      </c>
      <c r="AA83" s="425">
        <f t="shared" si="10"/>
        <v>41</v>
      </c>
      <c r="AB83" s="426">
        <v>0</v>
      </c>
      <c r="AC83" s="426">
        <v>0</v>
      </c>
      <c r="AD83" s="426">
        <v>1</v>
      </c>
      <c r="AE83" s="444">
        <v>45412</v>
      </c>
      <c r="AF83" s="425">
        <f t="shared" si="11"/>
        <v>30</v>
      </c>
      <c r="AG83" s="426">
        <v>0</v>
      </c>
      <c r="AH83" s="426">
        <v>0</v>
      </c>
      <c r="AI83" s="438" t="s">
        <v>75</v>
      </c>
      <c r="AJ83" s="426">
        <v>0</v>
      </c>
      <c r="AK83" s="427" t="s">
        <v>75</v>
      </c>
      <c r="AL83" s="427" t="s">
        <v>75</v>
      </c>
      <c r="AM83" s="425">
        <f t="shared" si="12"/>
        <v>0</v>
      </c>
      <c r="AN83" s="425">
        <f>+K83+AC83-AH83</f>
        <v>8000000</v>
      </c>
      <c r="AO83" s="427" t="s">
        <v>86</v>
      </c>
      <c r="AP83" s="425">
        <v>0</v>
      </c>
      <c r="AQ83" s="427" t="s">
        <v>86</v>
      </c>
      <c r="AR83" s="426">
        <v>0</v>
      </c>
      <c r="AS83" s="439" t="s">
        <v>75</v>
      </c>
      <c r="AT83" s="426">
        <v>0</v>
      </c>
      <c r="AU83" s="402">
        <f t="shared" si="13"/>
        <v>8000000</v>
      </c>
      <c r="AV83" s="403">
        <f t="shared" si="14"/>
        <v>0</v>
      </c>
      <c r="AW83" s="439" t="s">
        <v>75</v>
      </c>
      <c r="AX83" s="427" t="s">
        <v>101</v>
      </c>
      <c r="AY83" s="425" t="s">
        <v>13288</v>
      </c>
      <c r="AZ83" s="423" t="s">
        <v>67</v>
      </c>
      <c r="BA83" s="423" t="s">
        <v>67</v>
      </c>
    </row>
    <row r="84" spans="2:53" x14ac:dyDescent="0.25">
      <c r="B84" s="423">
        <v>2024</v>
      </c>
      <c r="C84" s="423">
        <v>891780111</v>
      </c>
      <c r="D84" s="424" t="s">
        <v>64</v>
      </c>
      <c r="E84" s="426" t="s">
        <v>13287</v>
      </c>
      <c r="F84" s="425" t="s">
        <v>13286</v>
      </c>
      <c r="G84" s="427">
        <v>0</v>
      </c>
      <c r="H84" s="427" t="s">
        <v>73</v>
      </c>
      <c r="I84" s="426" t="s">
        <v>65</v>
      </c>
      <c r="J84" s="426" t="s">
        <v>13273</v>
      </c>
      <c r="K84" s="428">
        <v>8000000</v>
      </c>
      <c r="L84" s="423" t="s">
        <v>68</v>
      </c>
      <c r="M84" s="426" t="s">
        <v>13285</v>
      </c>
      <c r="N84" s="426">
        <v>18008045</v>
      </c>
      <c r="O84" s="431">
        <v>388</v>
      </c>
      <c r="P84" s="432">
        <v>45338</v>
      </c>
      <c r="Q84" s="426">
        <v>466800000</v>
      </c>
      <c r="R84" s="432">
        <v>45341</v>
      </c>
      <c r="S84" s="426">
        <v>8000000</v>
      </c>
      <c r="T84" s="427" t="s">
        <v>67</v>
      </c>
      <c r="U84" s="429">
        <v>36559959</v>
      </c>
      <c r="V84" s="430" t="s">
        <v>8301</v>
      </c>
      <c r="W84" s="433">
        <v>45341</v>
      </c>
      <c r="X84" s="433">
        <v>45341</v>
      </c>
      <c r="Y84" s="433" t="s">
        <v>75</v>
      </c>
      <c r="Z84" s="436">
        <v>45382</v>
      </c>
      <c r="AA84" s="425">
        <f t="shared" si="10"/>
        <v>41</v>
      </c>
      <c r="AB84" s="426">
        <v>0</v>
      </c>
      <c r="AC84" s="426">
        <v>0</v>
      </c>
      <c r="AD84" s="426">
        <v>0</v>
      </c>
      <c r="AE84" s="444" t="s">
        <v>75</v>
      </c>
      <c r="AF84" s="425">
        <f t="shared" si="11"/>
        <v>0</v>
      </c>
      <c r="AG84" s="426">
        <v>0</v>
      </c>
      <c r="AH84" s="426">
        <v>0</v>
      </c>
      <c r="AI84" s="438" t="s">
        <v>75</v>
      </c>
      <c r="AJ84" s="426">
        <v>0</v>
      </c>
      <c r="AK84" s="427" t="s">
        <v>75</v>
      </c>
      <c r="AL84" s="427" t="s">
        <v>75</v>
      </c>
      <c r="AM84" s="425">
        <f t="shared" si="12"/>
        <v>0</v>
      </c>
      <c r="AN84" s="425">
        <f>+K84+AC84-AH84</f>
        <v>8000000</v>
      </c>
      <c r="AO84" s="427" t="s">
        <v>86</v>
      </c>
      <c r="AP84" s="425">
        <v>0</v>
      </c>
      <c r="AQ84" s="427" t="s">
        <v>86</v>
      </c>
      <c r="AR84" s="426">
        <v>0</v>
      </c>
      <c r="AS84" s="439" t="s">
        <v>75</v>
      </c>
      <c r="AT84" s="426">
        <v>0</v>
      </c>
      <c r="AU84" s="402">
        <f t="shared" si="13"/>
        <v>8000000</v>
      </c>
      <c r="AV84" s="403">
        <f t="shared" si="14"/>
        <v>0</v>
      </c>
      <c r="AW84" s="439" t="s">
        <v>75</v>
      </c>
      <c r="AX84" s="427" t="s">
        <v>101</v>
      </c>
      <c r="AY84" s="425" t="s">
        <v>13284</v>
      </c>
      <c r="AZ84" s="423" t="s">
        <v>67</v>
      </c>
      <c r="BA84" s="423" t="s">
        <v>67</v>
      </c>
    </row>
    <row r="85" spans="2:53" x14ac:dyDescent="0.25">
      <c r="B85" s="423">
        <v>2024</v>
      </c>
      <c r="C85" s="423">
        <v>891780111</v>
      </c>
      <c r="D85" s="424" t="s">
        <v>64</v>
      </c>
      <c r="E85" s="426" t="s">
        <v>13283</v>
      </c>
      <c r="F85" s="425" t="s">
        <v>13282</v>
      </c>
      <c r="G85" s="427">
        <v>0</v>
      </c>
      <c r="H85" s="427" t="s">
        <v>73</v>
      </c>
      <c r="I85" s="426" t="s">
        <v>65</v>
      </c>
      <c r="J85" s="426" t="s">
        <v>13187</v>
      </c>
      <c r="K85" s="428">
        <v>8000000</v>
      </c>
      <c r="L85" s="423" t="s">
        <v>68</v>
      </c>
      <c r="M85" s="426" t="s">
        <v>13281</v>
      </c>
      <c r="N85" s="426">
        <v>1082957483</v>
      </c>
      <c r="O85" s="431">
        <v>388</v>
      </c>
      <c r="P85" s="432">
        <v>45338</v>
      </c>
      <c r="Q85" s="426">
        <v>466800000</v>
      </c>
      <c r="R85" s="432">
        <v>45341</v>
      </c>
      <c r="S85" s="426">
        <v>8000000</v>
      </c>
      <c r="T85" s="427" t="s">
        <v>67</v>
      </c>
      <c r="U85" s="429">
        <v>36559959</v>
      </c>
      <c r="V85" s="430" t="s">
        <v>8301</v>
      </c>
      <c r="W85" s="433">
        <v>45341</v>
      </c>
      <c r="X85" s="433">
        <v>45341</v>
      </c>
      <c r="Y85" s="433" t="s">
        <v>75</v>
      </c>
      <c r="Z85" s="436">
        <v>45382</v>
      </c>
      <c r="AA85" s="425">
        <f t="shared" si="10"/>
        <v>41</v>
      </c>
      <c r="AB85" s="426">
        <v>0</v>
      </c>
      <c r="AC85" s="426">
        <v>0</v>
      </c>
      <c r="AD85" s="426">
        <v>1</v>
      </c>
      <c r="AE85" s="444">
        <v>45412</v>
      </c>
      <c r="AF85" s="425">
        <f t="shared" si="11"/>
        <v>30</v>
      </c>
      <c r="AG85" s="426">
        <v>0</v>
      </c>
      <c r="AH85" s="426">
        <v>0</v>
      </c>
      <c r="AI85" s="438" t="s">
        <v>75</v>
      </c>
      <c r="AJ85" s="426">
        <v>0</v>
      </c>
      <c r="AK85" s="427" t="s">
        <v>75</v>
      </c>
      <c r="AL85" s="427" t="s">
        <v>75</v>
      </c>
      <c r="AM85" s="425">
        <f t="shared" si="12"/>
        <v>0</v>
      </c>
      <c r="AN85" s="425">
        <f>+K85+AC85-AH85</f>
        <v>8000000</v>
      </c>
      <c r="AO85" s="427" t="s">
        <v>86</v>
      </c>
      <c r="AP85" s="425">
        <v>0</v>
      </c>
      <c r="AQ85" s="427" t="s">
        <v>86</v>
      </c>
      <c r="AR85" s="426">
        <v>0</v>
      </c>
      <c r="AS85" s="439" t="s">
        <v>75</v>
      </c>
      <c r="AT85" s="426">
        <v>0</v>
      </c>
      <c r="AU85" s="402">
        <f t="shared" si="13"/>
        <v>8000000</v>
      </c>
      <c r="AV85" s="403">
        <f t="shared" si="14"/>
        <v>0</v>
      </c>
      <c r="AW85" s="439" t="s">
        <v>75</v>
      </c>
      <c r="AX85" s="427" t="s">
        <v>101</v>
      </c>
      <c r="AY85" s="425" t="s">
        <v>13280</v>
      </c>
      <c r="AZ85" s="423" t="s">
        <v>67</v>
      </c>
      <c r="BA85" s="423" t="s">
        <v>67</v>
      </c>
    </row>
    <row r="86" spans="2:53" x14ac:dyDescent="0.25">
      <c r="B86" s="423">
        <v>2024</v>
      </c>
      <c r="C86" s="423">
        <v>891780111</v>
      </c>
      <c r="D86" s="424" t="s">
        <v>64</v>
      </c>
      <c r="E86" s="426" t="s">
        <v>13279</v>
      </c>
      <c r="F86" s="425" t="s">
        <v>13278</v>
      </c>
      <c r="G86" s="427">
        <v>0</v>
      </c>
      <c r="H86" s="427" t="s">
        <v>73</v>
      </c>
      <c r="I86" s="426" t="s">
        <v>65</v>
      </c>
      <c r="J86" s="426" t="s">
        <v>13187</v>
      </c>
      <c r="K86" s="428">
        <v>8000000</v>
      </c>
      <c r="L86" s="423" t="s">
        <v>68</v>
      </c>
      <c r="M86" s="426" t="s">
        <v>13277</v>
      </c>
      <c r="N86" s="426">
        <v>1082997636</v>
      </c>
      <c r="O86" s="431">
        <v>388</v>
      </c>
      <c r="P86" s="432">
        <v>45338</v>
      </c>
      <c r="Q86" s="426">
        <v>466800000</v>
      </c>
      <c r="R86" s="432">
        <v>45341</v>
      </c>
      <c r="S86" s="426">
        <v>8000000</v>
      </c>
      <c r="T86" s="427" t="s">
        <v>67</v>
      </c>
      <c r="U86" s="429">
        <v>36559959</v>
      </c>
      <c r="V86" s="430" t="s">
        <v>8301</v>
      </c>
      <c r="W86" s="433">
        <v>45341</v>
      </c>
      <c r="X86" s="433">
        <v>45341</v>
      </c>
      <c r="Y86" s="433" t="s">
        <v>75</v>
      </c>
      <c r="Z86" s="436">
        <v>45382</v>
      </c>
      <c r="AA86" s="425">
        <f t="shared" si="10"/>
        <v>41</v>
      </c>
      <c r="AB86" s="426">
        <v>0</v>
      </c>
      <c r="AC86" s="426">
        <v>0</v>
      </c>
      <c r="AD86" s="426">
        <v>0</v>
      </c>
      <c r="AE86" s="444" t="s">
        <v>75</v>
      </c>
      <c r="AF86" s="425">
        <f t="shared" si="11"/>
        <v>0</v>
      </c>
      <c r="AG86" s="426">
        <v>1</v>
      </c>
      <c r="AH86" s="426">
        <v>8000000</v>
      </c>
      <c r="AI86" s="438">
        <v>45352</v>
      </c>
      <c r="AJ86" s="426">
        <v>0</v>
      </c>
      <c r="AK86" s="427" t="s">
        <v>75</v>
      </c>
      <c r="AL86" s="427" t="s">
        <v>75</v>
      </c>
      <c r="AM86" s="425">
        <f t="shared" si="12"/>
        <v>0</v>
      </c>
      <c r="AN86" s="425">
        <f>+K86+AC86-AH86</f>
        <v>0</v>
      </c>
      <c r="AO86" s="427" t="s">
        <v>86</v>
      </c>
      <c r="AP86" s="425">
        <v>0</v>
      </c>
      <c r="AQ86" s="427" t="s">
        <v>86</v>
      </c>
      <c r="AR86" s="426">
        <v>0</v>
      </c>
      <c r="AS86" s="439" t="s">
        <v>75</v>
      </c>
      <c r="AT86" s="426">
        <v>0</v>
      </c>
      <c r="AU86" s="402">
        <f t="shared" si="13"/>
        <v>0</v>
      </c>
      <c r="AV86" s="403" t="str">
        <f t="shared" si="14"/>
        <v>_</v>
      </c>
      <c r="AW86" s="444">
        <v>45356</v>
      </c>
      <c r="AX86" s="427" t="s">
        <v>1864</v>
      </c>
      <c r="AY86" s="425" t="s">
        <v>13276</v>
      </c>
      <c r="AZ86" s="423" t="s">
        <v>67</v>
      </c>
      <c r="BA86" s="423" t="s">
        <v>67</v>
      </c>
    </row>
    <row r="87" spans="2:53" x14ac:dyDescent="0.25">
      <c r="B87" s="423">
        <v>2024</v>
      </c>
      <c r="C87" s="423">
        <v>891780111</v>
      </c>
      <c r="D87" s="424" t="s">
        <v>64</v>
      </c>
      <c r="E87" s="426" t="s">
        <v>13275</v>
      </c>
      <c r="F87" s="425" t="s">
        <v>13274</v>
      </c>
      <c r="G87" s="427">
        <v>0</v>
      </c>
      <c r="H87" s="427" t="s">
        <v>73</v>
      </c>
      <c r="I87" s="426" t="s">
        <v>65</v>
      </c>
      <c r="J87" s="426" t="s">
        <v>13273</v>
      </c>
      <c r="K87" s="428">
        <v>8000000</v>
      </c>
      <c r="L87" s="423" t="s">
        <v>68</v>
      </c>
      <c r="M87" s="426" t="s">
        <v>13272</v>
      </c>
      <c r="N87" s="426">
        <v>1067862501</v>
      </c>
      <c r="O87" s="431">
        <v>388</v>
      </c>
      <c r="P87" s="432">
        <v>45338</v>
      </c>
      <c r="Q87" s="426">
        <v>466800000</v>
      </c>
      <c r="R87" s="432">
        <v>45341</v>
      </c>
      <c r="S87" s="426">
        <v>8000000</v>
      </c>
      <c r="T87" s="427" t="s">
        <v>67</v>
      </c>
      <c r="U87" s="429">
        <v>36559959</v>
      </c>
      <c r="V87" s="430" t="s">
        <v>8301</v>
      </c>
      <c r="W87" s="433">
        <v>45341</v>
      </c>
      <c r="X87" s="433">
        <v>45341</v>
      </c>
      <c r="Y87" s="433" t="s">
        <v>75</v>
      </c>
      <c r="Z87" s="436">
        <v>45382</v>
      </c>
      <c r="AA87" s="425">
        <f t="shared" si="10"/>
        <v>41</v>
      </c>
      <c r="AB87" s="426">
        <v>0</v>
      </c>
      <c r="AC87" s="426">
        <v>0</v>
      </c>
      <c r="AD87" s="426">
        <v>0</v>
      </c>
      <c r="AE87" s="444" t="s">
        <v>75</v>
      </c>
      <c r="AF87" s="425">
        <f t="shared" si="11"/>
        <v>0</v>
      </c>
      <c r="AG87" s="426">
        <v>0</v>
      </c>
      <c r="AH87" s="426">
        <v>0</v>
      </c>
      <c r="AI87" s="438" t="s">
        <v>75</v>
      </c>
      <c r="AJ87" s="426">
        <v>0</v>
      </c>
      <c r="AK87" s="427" t="s">
        <v>75</v>
      </c>
      <c r="AL87" s="427" t="s">
        <v>75</v>
      </c>
      <c r="AM87" s="425">
        <f t="shared" si="12"/>
        <v>0</v>
      </c>
      <c r="AN87" s="425">
        <f>+K87+AC87-AH87</f>
        <v>8000000</v>
      </c>
      <c r="AO87" s="427" t="s">
        <v>86</v>
      </c>
      <c r="AP87" s="425">
        <v>0</v>
      </c>
      <c r="AQ87" s="427" t="s">
        <v>86</v>
      </c>
      <c r="AR87" s="426">
        <v>0</v>
      </c>
      <c r="AS87" s="439" t="s">
        <v>75</v>
      </c>
      <c r="AT87" s="426">
        <v>0</v>
      </c>
      <c r="AU87" s="402">
        <f t="shared" si="13"/>
        <v>8000000</v>
      </c>
      <c r="AV87" s="403">
        <f t="shared" si="14"/>
        <v>0</v>
      </c>
      <c r="AW87" s="439" t="s">
        <v>75</v>
      </c>
      <c r="AX87" s="427" t="s">
        <v>101</v>
      </c>
      <c r="AY87" s="425" t="s">
        <v>13271</v>
      </c>
      <c r="AZ87" s="423" t="s">
        <v>67</v>
      </c>
      <c r="BA87" s="423" t="s">
        <v>67</v>
      </c>
    </row>
    <row r="88" spans="2:53" x14ac:dyDescent="0.25">
      <c r="B88" s="423">
        <v>2024</v>
      </c>
      <c r="C88" s="423">
        <v>891780111</v>
      </c>
      <c r="D88" s="424" t="s">
        <v>64</v>
      </c>
      <c r="E88" s="426" t="s">
        <v>13270</v>
      </c>
      <c r="F88" s="425" t="s">
        <v>13269</v>
      </c>
      <c r="G88" s="427">
        <v>0</v>
      </c>
      <c r="H88" s="427" t="s">
        <v>73</v>
      </c>
      <c r="I88" s="426" t="s">
        <v>65</v>
      </c>
      <c r="J88" s="426" t="s">
        <v>13268</v>
      </c>
      <c r="K88" s="428">
        <v>8000000</v>
      </c>
      <c r="L88" s="423" t="s">
        <v>68</v>
      </c>
      <c r="M88" s="426" t="s">
        <v>13267</v>
      </c>
      <c r="N88" s="426">
        <v>37728801</v>
      </c>
      <c r="O88" s="431">
        <v>388</v>
      </c>
      <c r="P88" s="432">
        <v>45338</v>
      </c>
      <c r="Q88" s="426">
        <v>466800000</v>
      </c>
      <c r="R88" s="432">
        <v>45341</v>
      </c>
      <c r="S88" s="426">
        <v>8000000</v>
      </c>
      <c r="T88" s="427" t="s">
        <v>67</v>
      </c>
      <c r="U88" s="429">
        <v>36559959</v>
      </c>
      <c r="V88" s="430" t="s">
        <v>8301</v>
      </c>
      <c r="W88" s="433">
        <v>45341</v>
      </c>
      <c r="X88" s="433">
        <v>45341</v>
      </c>
      <c r="Y88" s="433" t="s">
        <v>75</v>
      </c>
      <c r="Z88" s="436">
        <v>45382</v>
      </c>
      <c r="AA88" s="425">
        <f t="shared" si="10"/>
        <v>41</v>
      </c>
      <c r="AB88" s="426">
        <v>0</v>
      </c>
      <c r="AC88" s="426">
        <v>0</v>
      </c>
      <c r="AD88" s="426">
        <v>0</v>
      </c>
      <c r="AE88" s="444" t="s">
        <v>75</v>
      </c>
      <c r="AF88" s="425">
        <f t="shared" si="11"/>
        <v>0</v>
      </c>
      <c r="AG88" s="426">
        <v>0</v>
      </c>
      <c r="AH88" s="426">
        <v>0</v>
      </c>
      <c r="AI88" s="438" t="s">
        <v>75</v>
      </c>
      <c r="AJ88" s="426">
        <v>0</v>
      </c>
      <c r="AK88" s="427" t="s">
        <v>75</v>
      </c>
      <c r="AL88" s="427" t="s">
        <v>75</v>
      </c>
      <c r="AM88" s="425">
        <f t="shared" si="12"/>
        <v>0</v>
      </c>
      <c r="AN88" s="425">
        <f>+K88+AC88-AH88</f>
        <v>8000000</v>
      </c>
      <c r="AO88" s="427" t="s">
        <v>86</v>
      </c>
      <c r="AP88" s="425">
        <v>0</v>
      </c>
      <c r="AQ88" s="427" t="s">
        <v>86</v>
      </c>
      <c r="AR88" s="426">
        <v>0</v>
      </c>
      <c r="AS88" s="439" t="s">
        <v>75</v>
      </c>
      <c r="AT88" s="426">
        <v>0</v>
      </c>
      <c r="AU88" s="402">
        <f t="shared" si="13"/>
        <v>8000000</v>
      </c>
      <c r="AV88" s="403">
        <f t="shared" si="14"/>
        <v>0</v>
      </c>
      <c r="AW88" s="439" t="s">
        <v>75</v>
      </c>
      <c r="AX88" s="427" t="s">
        <v>101</v>
      </c>
      <c r="AY88" s="425" t="s">
        <v>13266</v>
      </c>
      <c r="AZ88" s="423" t="s">
        <v>67</v>
      </c>
      <c r="BA88" s="423" t="s">
        <v>67</v>
      </c>
    </row>
    <row r="89" spans="2:53" x14ac:dyDescent="0.25">
      <c r="B89" s="423">
        <v>2024</v>
      </c>
      <c r="C89" s="423">
        <v>891780111</v>
      </c>
      <c r="D89" s="424" t="s">
        <v>64</v>
      </c>
      <c r="E89" s="426" t="s">
        <v>13265</v>
      </c>
      <c r="F89" s="425" t="s">
        <v>13264</v>
      </c>
      <c r="G89" s="427">
        <v>0</v>
      </c>
      <c r="H89" s="427" t="s">
        <v>73</v>
      </c>
      <c r="I89" s="426" t="s">
        <v>65</v>
      </c>
      <c r="J89" s="426" t="s">
        <v>13187</v>
      </c>
      <c r="K89" s="428">
        <v>8000000</v>
      </c>
      <c r="L89" s="423" t="s">
        <v>68</v>
      </c>
      <c r="M89" s="426" t="s">
        <v>13263</v>
      </c>
      <c r="N89" s="426">
        <v>1004276626</v>
      </c>
      <c r="O89" s="431">
        <v>388</v>
      </c>
      <c r="P89" s="432">
        <v>45338</v>
      </c>
      <c r="Q89" s="426">
        <v>466800000</v>
      </c>
      <c r="R89" s="432">
        <v>45341</v>
      </c>
      <c r="S89" s="426">
        <v>8000000</v>
      </c>
      <c r="T89" s="427" t="s">
        <v>67</v>
      </c>
      <c r="U89" s="429">
        <v>36559959</v>
      </c>
      <c r="V89" s="430" t="s">
        <v>8301</v>
      </c>
      <c r="W89" s="433">
        <v>45341</v>
      </c>
      <c r="X89" s="433">
        <v>45341</v>
      </c>
      <c r="Y89" s="433" t="s">
        <v>75</v>
      </c>
      <c r="Z89" s="436">
        <v>45382</v>
      </c>
      <c r="AA89" s="425">
        <f t="shared" si="10"/>
        <v>41</v>
      </c>
      <c r="AB89" s="426">
        <v>0</v>
      </c>
      <c r="AC89" s="426">
        <v>0</v>
      </c>
      <c r="AD89" s="426">
        <v>0</v>
      </c>
      <c r="AE89" s="444" t="s">
        <v>75</v>
      </c>
      <c r="AF89" s="425">
        <f t="shared" si="11"/>
        <v>0</v>
      </c>
      <c r="AG89" s="426">
        <v>0</v>
      </c>
      <c r="AH89" s="426">
        <v>0</v>
      </c>
      <c r="AI89" s="438" t="s">
        <v>75</v>
      </c>
      <c r="AJ89" s="426">
        <v>0</v>
      </c>
      <c r="AK89" s="427" t="s">
        <v>75</v>
      </c>
      <c r="AL89" s="427" t="s">
        <v>75</v>
      </c>
      <c r="AM89" s="425">
        <f t="shared" si="12"/>
        <v>0</v>
      </c>
      <c r="AN89" s="425">
        <f>+K89+AC89-AH89</f>
        <v>8000000</v>
      </c>
      <c r="AO89" s="427" t="s">
        <v>86</v>
      </c>
      <c r="AP89" s="425">
        <v>0</v>
      </c>
      <c r="AQ89" s="427" t="s">
        <v>86</v>
      </c>
      <c r="AR89" s="426">
        <v>0</v>
      </c>
      <c r="AS89" s="439" t="s">
        <v>75</v>
      </c>
      <c r="AT89" s="426">
        <v>0</v>
      </c>
      <c r="AU89" s="402">
        <f t="shared" si="13"/>
        <v>8000000</v>
      </c>
      <c r="AV89" s="403">
        <f t="shared" si="14"/>
        <v>0</v>
      </c>
      <c r="AW89" s="439" t="s">
        <v>75</v>
      </c>
      <c r="AX89" s="427" t="s">
        <v>101</v>
      </c>
      <c r="AY89" s="425" t="s">
        <v>13262</v>
      </c>
      <c r="AZ89" s="423" t="s">
        <v>67</v>
      </c>
      <c r="BA89" s="423" t="s">
        <v>67</v>
      </c>
    </row>
    <row r="90" spans="2:53" x14ac:dyDescent="0.25">
      <c r="B90" s="423">
        <v>2024</v>
      </c>
      <c r="C90" s="423">
        <v>891780111</v>
      </c>
      <c r="D90" s="424" t="s">
        <v>64</v>
      </c>
      <c r="E90" s="426" t="s">
        <v>13261</v>
      </c>
      <c r="F90" s="425" t="s">
        <v>13260</v>
      </c>
      <c r="G90" s="427">
        <v>0</v>
      </c>
      <c r="H90" s="427" t="s">
        <v>73</v>
      </c>
      <c r="I90" s="426" t="s">
        <v>65</v>
      </c>
      <c r="J90" s="426" t="s">
        <v>13187</v>
      </c>
      <c r="K90" s="428">
        <v>8000000</v>
      </c>
      <c r="L90" s="423" t="s">
        <v>68</v>
      </c>
      <c r="M90" s="426" t="s">
        <v>13259</v>
      </c>
      <c r="N90" s="426">
        <v>1010071515</v>
      </c>
      <c r="O90" s="431">
        <v>388</v>
      </c>
      <c r="P90" s="432">
        <v>45338</v>
      </c>
      <c r="Q90" s="426">
        <v>466800000</v>
      </c>
      <c r="R90" s="432">
        <v>45341</v>
      </c>
      <c r="S90" s="426">
        <v>8000000</v>
      </c>
      <c r="T90" s="427" t="s">
        <v>67</v>
      </c>
      <c r="U90" s="429">
        <v>36559959</v>
      </c>
      <c r="V90" s="430" t="s">
        <v>8301</v>
      </c>
      <c r="W90" s="433">
        <v>45341</v>
      </c>
      <c r="X90" s="433">
        <v>45341</v>
      </c>
      <c r="Y90" s="433" t="s">
        <v>75</v>
      </c>
      <c r="Z90" s="436">
        <v>45382</v>
      </c>
      <c r="AA90" s="425">
        <f t="shared" si="10"/>
        <v>41</v>
      </c>
      <c r="AB90" s="426">
        <v>0</v>
      </c>
      <c r="AC90" s="426">
        <v>0</v>
      </c>
      <c r="AD90" s="426">
        <v>0</v>
      </c>
      <c r="AE90" s="444" t="s">
        <v>75</v>
      </c>
      <c r="AF90" s="425">
        <f t="shared" si="11"/>
        <v>0</v>
      </c>
      <c r="AG90" s="426">
        <v>0</v>
      </c>
      <c r="AH90" s="426">
        <v>0</v>
      </c>
      <c r="AI90" s="438" t="s">
        <v>75</v>
      </c>
      <c r="AJ90" s="426">
        <v>0</v>
      </c>
      <c r="AK90" s="427" t="s">
        <v>75</v>
      </c>
      <c r="AL90" s="427" t="s">
        <v>75</v>
      </c>
      <c r="AM90" s="425">
        <f t="shared" si="12"/>
        <v>0</v>
      </c>
      <c r="AN90" s="425">
        <f>+K90+AC90-AH90</f>
        <v>8000000</v>
      </c>
      <c r="AO90" s="427" t="s">
        <v>86</v>
      </c>
      <c r="AP90" s="425">
        <v>0</v>
      </c>
      <c r="AQ90" s="427" t="s">
        <v>86</v>
      </c>
      <c r="AR90" s="426">
        <v>0</v>
      </c>
      <c r="AS90" s="439" t="s">
        <v>75</v>
      </c>
      <c r="AT90" s="426">
        <v>0</v>
      </c>
      <c r="AU90" s="402">
        <f t="shared" si="13"/>
        <v>8000000</v>
      </c>
      <c r="AV90" s="403">
        <f t="shared" si="14"/>
        <v>0</v>
      </c>
      <c r="AW90" s="439" t="s">
        <v>75</v>
      </c>
      <c r="AX90" s="427" t="s">
        <v>101</v>
      </c>
      <c r="AY90" s="425" t="s">
        <v>13258</v>
      </c>
      <c r="AZ90" s="423" t="s">
        <v>67</v>
      </c>
      <c r="BA90" s="423" t="s">
        <v>67</v>
      </c>
    </row>
    <row r="91" spans="2:53" x14ac:dyDescent="0.25">
      <c r="B91" s="423">
        <v>2024</v>
      </c>
      <c r="C91" s="423">
        <v>891780111</v>
      </c>
      <c r="D91" s="424" t="s">
        <v>64</v>
      </c>
      <c r="E91" s="426" t="s">
        <v>13257</v>
      </c>
      <c r="F91" s="425" t="s">
        <v>13256</v>
      </c>
      <c r="G91" s="427">
        <v>0</v>
      </c>
      <c r="H91" s="427" t="s">
        <v>73</v>
      </c>
      <c r="I91" s="426" t="s">
        <v>65</v>
      </c>
      <c r="J91" s="426" t="s">
        <v>13187</v>
      </c>
      <c r="K91" s="428">
        <v>8000000</v>
      </c>
      <c r="L91" s="423" t="s">
        <v>68</v>
      </c>
      <c r="M91" s="426" t="s">
        <v>13255</v>
      </c>
      <c r="N91" s="426">
        <v>1007445451</v>
      </c>
      <c r="O91" s="431">
        <v>388</v>
      </c>
      <c r="P91" s="432">
        <v>45338</v>
      </c>
      <c r="Q91" s="426">
        <v>466800000</v>
      </c>
      <c r="R91" s="432">
        <v>45341</v>
      </c>
      <c r="S91" s="426">
        <v>8000000</v>
      </c>
      <c r="T91" s="427" t="s">
        <v>67</v>
      </c>
      <c r="U91" s="429">
        <v>36559959</v>
      </c>
      <c r="V91" s="430" t="s">
        <v>8301</v>
      </c>
      <c r="W91" s="433">
        <v>45341</v>
      </c>
      <c r="X91" s="433">
        <v>45341</v>
      </c>
      <c r="Y91" s="433" t="s">
        <v>75</v>
      </c>
      <c r="Z91" s="436">
        <v>45382</v>
      </c>
      <c r="AA91" s="425">
        <f t="shared" si="10"/>
        <v>41</v>
      </c>
      <c r="AB91" s="426">
        <v>0</v>
      </c>
      <c r="AC91" s="426">
        <v>0</v>
      </c>
      <c r="AD91" s="426">
        <v>1</v>
      </c>
      <c r="AE91" s="444">
        <v>45412</v>
      </c>
      <c r="AF91" s="425">
        <f t="shared" si="11"/>
        <v>30</v>
      </c>
      <c r="AG91" s="426">
        <v>0</v>
      </c>
      <c r="AH91" s="426">
        <v>0</v>
      </c>
      <c r="AI91" s="438" t="s">
        <v>75</v>
      </c>
      <c r="AJ91" s="426">
        <v>0</v>
      </c>
      <c r="AK91" s="427" t="s">
        <v>75</v>
      </c>
      <c r="AL91" s="427" t="s">
        <v>75</v>
      </c>
      <c r="AM91" s="425">
        <f t="shared" si="12"/>
        <v>0</v>
      </c>
      <c r="AN91" s="425">
        <f>+K91+AC91-AH91</f>
        <v>8000000</v>
      </c>
      <c r="AO91" s="427" t="s">
        <v>86</v>
      </c>
      <c r="AP91" s="425">
        <v>0</v>
      </c>
      <c r="AQ91" s="427" t="s">
        <v>86</v>
      </c>
      <c r="AR91" s="426">
        <v>0</v>
      </c>
      <c r="AS91" s="439" t="s">
        <v>75</v>
      </c>
      <c r="AT91" s="426">
        <v>0</v>
      </c>
      <c r="AU91" s="402">
        <f t="shared" si="13"/>
        <v>8000000</v>
      </c>
      <c r="AV91" s="403">
        <f t="shared" si="14"/>
        <v>0</v>
      </c>
      <c r="AW91" s="439" t="s">
        <v>75</v>
      </c>
      <c r="AX91" s="427" t="s">
        <v>101</v>
      </c>
      <c r="AY91" s="425" t="s">
        <v>13254</v>
      </c>
      <c r="AZ91" s="423" t="s">
        <v>67</v>
      </c>
      <c r="BA91" s="423" t="s">
        <v>67</v>
      </c>
    </row>
    <row r="92" spans="2:53" x14ac:dyDescent="0.25">
      <c r="B92" s="423">
        <v>2024</v>
      </c>
      <c r="C92" s="423">
        <v>891780111</v>
      </c>
      <c r="D92" s="424" t="s">
        <v>64</v>
      </c>
      <c r="E92" s="426" t="s">
        <v>13253</v>
      </c>
      <c r="F92" s="425" t="s">
        <v>13252</v>
      </c>
      <c r="G92" s="451">
        <v>2022000100019</v>
      </c>
      <c r="H92" s="427" t="s">
        <v>73</v>
      </c>
      <c r="I92" s="426" t="s">
        <v>65</v>
      </c>
      <c r="J92" s="426" t="s">
        <v>13251</v>
      </c>
      <c r="K92" s="428">
        <v>13636360</v>
      </c>
      <c r="L92" s="423" t="s">
        <v>68</v>
      </c>
      <c r="M92" s="426" t="s">
        <v>13250</v>
      </c>
      <c r="N92" s="426">
        <v>1065600677</v>
      </c>
      <c r="O92" s="431">
        <v>172</v>
      </c>
      <c r="P92" s="432">
        <v>45329</v>
      </c>
      <c r="Q92" s="426">
        <v>129204526</v>
      </c>
      <c r="R92" s="432">
        <v>45341</v>
      </c>
      <c r="S92" s="426">
        <v>13636360</v>
      </c>
      <c r="T92" s="427" t="s">
        <v>67</v>
      </c>
      <c r="U92" s="429">
        <v>85468582</v>
      </c>
      <c r="V92" s="430" t="s">
        <v>12792</v>
      </c>
      <c r="W92" s="433">
        <v>45341</v>
      </c>
      <c r="X92" s="433">
        <v>45341</v>
      </c>
      <c r="Y92" s="433" t="s">
        <v>75</v>
      </c>
      <c r="Z92" s="436">
        <v>45473</v>
      </c>
      <c r="AA92" s="425">
        <f t="shared" si="10"/>
        <v>132</v>
      </c>
      <c r="AB92" s="426">
        <v>0</v>
      </c>
      <c r="AC92" s="426">
        <v>0</v>
      </c>
      <c r="AD92" s="426">
        <v>0</v>
      </c>
      <c r="AE92" s="444" t="s">
        <v>75</v>
      </c>
      <c r="AF92" s="425">
        <f t="shared" si="11"/>
        <v>0</v>
      </c>
      <c r="AG92" s="426">
        <v>0</v>
      </c>
      <c r="AH92" s="426">
        <v>0</v>
      </c>
      <c r="AI92" s="438" t="s">
        <v>75</v>
      </c>
      <c r="AJ92" s="426">
        <v>0</v>
      </c>
      <c r="AK92" s="427" t="s">
        <v>75</v>
      </c>
      <c r="AL92" s="427" t="s">
        <v>75</v>
      </c>
      <c r="AM92" s="425">
        <f t="shared" si="12"/>
        <v>0</v>
      </c>
      <c r="AN92" s="425">
        <f>+K92+AC92-AH92</f>
        <v>13636360</v>
      </c>
      <c r="AO92" s="427" t="s">
        <v>86</v>
      </c>
      <c r="AP92" s="425">
        <v>0</v>
      </c>
      <c r="AQ92" s="427" t="s">
        <v>86</v>
      </c>
      <c r="AR92" s="426">
        <v>0</v>
      </c>
      <c r="AS92" s="439" t="s">
        <v>75</v>
      </c>
      <c r="AT92" s="426">
        <v>0</v>
      </c>
      <c r="AU92" s="402">
        <f t="shared" si="13"/>
        <v>13636360</v>
      </c>
      <c r="AV92" s="403">
        <f t="shared" si="14"/>
        <v>0</v>
      </c>
      <c r="AW92" s="439" t="s">
        <v>75</v>
      </c>
      <c r="AX92" s="427" t="s">
        <v>101</v>
      </c>
      <c r="AY92" s="425" t="s">
        <v>13249</v>
      </c>
      <c r="AZ92" s="423" t="s">
        <v>67</v>
      </c>
      <c r="BA92" s="423" t="s">
        <v>67</v>
      </c>
    </row>
    <row r="93" spans="2:53" x14ac:dyDescent="0.25">
      <c r="B93" s="423">
        <v>2024</v>
      </c>
      <c r="C93" s="423">
        <v>891780111</v>
      </c>
      <c r="D93" s="424" t="s">
        <v>64</v>
      </c>
      <c r="E93" s="426" t="s">
        <v>13248</v>
      </c>
      <c r="F93" s="425" t="s">
        <v>13247</v>
      </c>
      <c r="G93" s="451">
        <v>2022000100019</v>
      </c>
      <c r="H93" s="427" t="s">
        <v>73</v>
      </c>
      <c r="I93" s="426" t="s">
        <v>65</v>
      </c>
      <c r="J93" s="426" t="s">
        <v>13246</v>
      </c>
      <c r="K93" s="428">
        <v>13636360</v>
      </c>
      <c r="L93" s="423" t="s">
        <v>68</v>
      </c>
      <c r="M93" s="426" t="s">
        <v>13245</v>
      </c>
      <c r="N93" s="426">
        <v>1064715357</v>
      </c>
      <c r="O93" s="431">
        <v>172</v>
      </c>
      <c r="P93" s="432">
        <v>45329</v>
      </c>
      <c r="Q93" s="426">
        <v>129204526</v>
      </c>
      <c r="R93" s="432">
        <v>45341</v>
      </c>
      <c r="S93" s="426">
        <v>13636360</v>
      </c>
      <c r="T93" s="427" t="s">
        <v>67</v>
      </c>
      <c r="U93" s="429">
        <v>85468582</v>
      </c>
      <c r="V93" s="430" t="s">
        <v>12792</v>
      </c>
      <c r="W93" s="433">
        <v>45341</v>
      </c>
      <c r="X93" s="433">
        <v>45341</v>
      </c>
      <c r="Y93" s="433" t="s">
        <v>75</v>
      </c>
      <c r="Z93" s="436">
        <v>45473</v>
      </c>
      <c r="AA93" s="425">
        <f t="shared" si="10"/>
        <v>132</v>
      </c>
      <c r="AB93" s="426">
        <v>0</v>
      </c>
      <c r="AC93" s="426">
        <v>0</v>
      </c>
      <c r="AD93" s="426">
        <v>0</v>
      </c>
      <c r="AE93" s="444" t="s">
        <v>75</v>
      </c>
      <c r="AF93" s="425">
        <f t="shared" si="11"/>
        <v>0</v>
      </c>
      <c r="AG93" s="426">
        <v>0</v>
      </c>
      <c r="AH93" s="426">
        <v>0</v>
      </c>
      <c r="AI93" s="438" t="s">
        <v>75</v>
      </c>
      <c r="AJ93" s="426">
        <v>0</v>
      </c>
      <c r="AK93" s="427" t="s">
        <v>75</v>
      </c>
      <c r="AL93" s="427" t="s">
        <v>75</v>
      </c>
      <c r="AM93" s="425">
        <f t="shared" si="12"/>
        <v>0</v>
      </c>
      <c r="AN93" s="425">
        <f>+K93+AC93-AH93</f>
        <v>13636360</v>
      </c>
      <c r="AO93" s="427" t="s">
        <v>86</v>
      </c>
      <c r="AP93" s="425">
        <v>0</v>
      </c>
      <c r="AQ93" s="427" t="s">
        <v>86</v>
      </c>
      <c r="AR93" s="426">
        <v>0</v>
      </c>
      <c r="AS93" s="439" t="s">
        <v>75</v>
      </c>
      <c r="AT93" s="426">
        <v>0</v>
      </c>
      <c r="AU93" s="402">
        <f t="shared" si="13"/>
        <v>13636360</v>
      </c>
      <c r="AV93" s="403">
        <f t="shared" si="14"/>
        <v>0</v>
      </c>
      <c r="AW93" s="439" t="s">
        <v>75</v>
      </c>
      <c r="AX93" s="427" t="s">
        <v>101</v>
      </c>
      <c r="AY93" s="425" t="s">
        <v>13244</v>
      </c>
      <c r="AZ93" s="423" t="s">
        <v>67</v>
      </c>
      <c r="BA93" s="423" t="s">
        <v>67</v>
      </c>
    </row>
    <row r="94" spans="2:53" x14ac:dyDescent="0.25">
      <c r="B94" s="423">
        <v>2024</v>
      </c>
      <c r="C94" s="423">
        <v>891780111</v>
      </c>
      <c r="D94" s="424" t="s">
        <v>64</v>
      </c>
      <c r="E94" s="426" t="s">
        <v>13243</v>
      </c>
      <c r="F94" s="425" t="s">
        <v>13242</v>
      </c>
      <c r="G94" s="427">
        <v>0</v>
      </c>
      <c r="H94" s="427" t="s">
        <v>73</v>
      </c>
      <c r="I94" s="426" t="s">
        <v>65</v>
      </c>
      <c r="J94" s="426" t="s">
        <v>13187</v>
      </c>
      <c r="K94" s="428">
        <v>8000000</v>
      </c>
      <c r="L94" s="423" t="s">
        <v>68</v>
      </c>
      <c r="M94" s="426" t="s">
        <v>13241</v>
      </c>
      <c r="N94" s="426">
        <v>1082980006</v>
      </c>
      <c r="O94" s="431">
        <v>388</v>
      </c>
      <c r="P94" s="432">
        <v>45338</v>
      </c>
      <c r="Q94" s="426">
        <v>466800000</v>
      </c>
      <c r="R94" s="432">
        <v>45341</v>
      </c>
      <c r="S94" s="426">
        <v>8000000</v>
      </c>
      <c r="T94" s="427" t="s">
        <v>67</v>
      </c>
      <c r="U94" s="429">
        <v>36559959</v>
      </c>
      <c r="V94" s="430" t="s">
        <v>8301</v>
      </c>
      <c r="W94" s="433">
        <v>45341</v>
      </c>
      <c r="X94" s="433">
        <v>45341</v>
      </c>
      <c r="Y94" s="433" t="s">
        <v>75</v>
      </c>
      <c r="Z94" s="436">
        <v>45382</v>
      </c>
      <c r="AA94" s="425">
        <f t="shared" si="10"/>
        <v>41</v>
      </c>
      <c r="AB94" s="426">
        <v>0</v>
      </c>
      <c r="AC94" s="426">
        <v>0</v>
      </c>
      <c r="AD94" s="426">
        <v>1</v>
      </c>
      <c r="AE94" s="444">
        <v>45412</v>
      </c>
      <c r="AF94" s="425">
        <f t="shared" si="11"/>
        <v>30</v>
      </c>
      <c r="AG94" s="426">
        <v>0</v>
      </c>
      <c r="AH94" s="426">
        <v>0</v>
      </c>
      <c r="AI94" s="438" t="s">
        <v>75</v>
      </c>
      <c r="AJ94" s="426">
        <v>0</v>
      </c>
      <c r="AK94" s="427" t="s">
        <v>75</v>
      </c>
      <c r="AL94" s="427" t="s">
        <v>75</v>
      </c>
      <c r="AM94" s="425">
        <f t="shared" si="12"/>
        <v>0</v>
      </c>
      <c r="AN94" s="425">
        <f>+K94+AC94-AH94</f>
        <v>8000000</v>
      </c>
      <c r="AO94" s="427" t="s">
        <v>86</v>
      </c>
      <c r="AP94" s="425">
        <v>0</v>
      </c>
      <c r="AQ94" s="427" t="s">
        <v>86</v>
      </c>
      <c r="AR94" s="426">
        <v>0</v>
      </c>
      <c r="AS94" s="439" t="s">
        <v>75</v>
      </c>
      <c r="AT94" s="426">
        <v>0</v>
      </c>
      <c r="AU94" s="402">
        <f t="shared" si="13"/>
        <v>8000000</v>
      </c>
      <c r="AV94" s="403">
        <f t="shared" si="14"/>
        <v>0</v>
      </c>
      <c r="AW94" s="439" t="s">
        <v>75</v>
      </c>
      <c r="AX94" s="427" t="s">
        <v>101</v>
      </c>
      <c r="AY94" s="425" t="s">
        <v>13240</v>
      </c>
      <c r="AZ94" s="423" t="s">
        <v>67</v>
      </c>
      <c r="BA94" s="423" t="s">
        <v>67</v>
      </c>
    </row>
    <row r="95" spans="2:53" x14ac:dyDescent="0.25">
      <c r="B95" s="423">
        <v>2024</v>
      </c>
      <c r="C95" s="423">
        <v>891780111</v>
      </c>
      <c r="D95" s="424" t="s">
        <v>64</v>
      </c>
      <c r="E95" s="426" t="s">
        <v>13239</v>
      </c>
      <c r="F95" s="425" t="s">
        <v>13238</v>
      </c>
      <c r="G95" s="427">
        <v>0</v>
      </c>
      <c r="H95" s="427" t="s">
        <v>73</v>
      </c>
      <c r="I95" s="426" t="s">
        <v>65</v>
      </c>
      <c r="J95" s="426" t="s">
        <v>13187</v>
      </c>
      <c r="K95" s="428">
        <v>8000000</v>
      </c>
      <c r="L95" s="423" t="s">
        <v>68</v>
      </c>
      <c r="M95" s="426" t="s">
        <v>13237</v>
      </c>
      <c r="N95" s="426">
        <v>1084740126</v>
      </c>
      <c r="O95" s="431">
        <v>388</v>
      </c>
      <c r="P95" s="432">
        <v>45338</v>
      </c>
      <c r="Q95" s="426">
        <v>466800000</v>
      </c>
      <c r="R95" s="432">
        <v>45341</v>
      </c>
      <c r="S95" s="426">
        <v>8000000</v>
      </c>
      <c r="T95" s="427" t="s">
        <v>67</v>
      </c>
      <c r="U95" s="429">
        <v>36559959</v>
      </c>
      <c r="V95" s="430" t="s">
        <v>8301</v>
      </c>
      <c r="W95" s="433">
        <v>45341</v>
      </c>
      <c r="X95" s="433">
        <v>45341</v>
      </c>
      <c r="Y95" s="433" t="s">
        <v>75</v>
      </c>
      <c r="Z95" s="436">
        <v>45382</v>
      </c>
      <c r="AA95" s="425">
        <f t="shared" si="10"/>
        <v>41</v>
      </c>
      <c r="AB95" s="426">
        <v>0</v>
      </c>
      <c r="AC95" s="426">
        <v>0</v>
      </c>
      <c r="AD95" s="426">
        <v>0</v>
      </c>
      <c r="AE95" s="444" t="s">
        <v>75</v>
      </c>
      <c r="AF95" s="425">
        <f t="shared" si="11"/>
        <v>0</v>
      </c>
      <c r="AG95" s="426">
        <v>0</v>
      </c>
      <c r="AH95" s="426">
        <v>0</v>
      </c>
      <c r="AI95" s="438" t="s">
        <v>75</v>
      </c>
      <c r="AJ95" s="426">
        <v>0</v>
      </c>
      <c r="AK95" s="427" t="s">
        <v>75</v>
      </c>
      <c r="AL95" s="427" t="s">
        <v>75</v>
      </c>
      <c r="AM95" s="425">
        <f t="shared" si="12"/>
        <v>0</v>
      </c>
      <c r="AN95" s="425">
        <f>+K95+AC95-AH95</f>
        <v>8000000</v>
      </c>
      <c r="AO95" s="427" t="s">
        <v>86</v>
      </c>
      <c r="AP95" s="425">
        <v>0</v>
      </c>
      <c r="AQ95" s="427" t="s">
        <v>86</v>
      </c>
      <c r="AR95" s="426">
        <v>0</v>
      </c>
      <c r="AS95" s="439" t="s">
        <v>75</v>
      </c>
      <c r="AT95" s="426">
        <v>0</v>
      </c>
      <c r="AU95" s="402">
        <f t="shared" si="13"/>
        <v>8000000</v>
      </c>
      <c r="AV95" s="403">
        <f t="shared" si="14"/>
        <v>0</v>
      </c>
      <c r="AW95" s="439" t="s">
        <v>75</v>
      </c>
      <c r="AX95" s="427" t="s">
        <v>101</v>
      </c>
      <c r="AY95" s="425" t="s">
        <v>13236</v>
      </c>
      <c r="AZ95" s="423" t="s">
        <v>67</v>
      </c>
      <c r="BA95" s="423" t="s">
        <v>67</v>
      </c>
    </row>
    <row r="96" spans="2:53" x14ac:dyDescent="0.25">
      <c r="B96" s="423">
        <v>2024</v>
      </c>
      <c r="C96" s="423">
        <v>891780111</v>
      </c>
      <c r="D96" s="424" t="s">
        <v>64</v>
      </c>
      <c r="E96" s="425" t="s">
        <v>13235</v>
      </c>
      <c r="F96" s="425" t="s">
        <v>13234</v>
      </c>
      <c r="G96" s="427">
        <v>0</v>
      </c>
      <c r="H96" s="427" t="s">
        <v>73</v>
      </c>
      <c r="I96" s="426" t="s">
        <v>65</v>
      </c>
      <c r="J96" s="425" t="s">
        <v>13187</v>
      </c>
      <c r="K96" s="428">
        <v>8000000</v>
      </c>
      <c r="L96" s="423" t="s">
        <v>68</v>
      </c>
      <c r="M96" s="425" t="s">
        <v>13233</v>
      </c>
      <c r="N96" s="429">
        <v>36718425</v>
      </c>
      <c r="O96" s="431">
        <v>388</v>
      </c>
      <c r="P96" s="432">
        <v>45338</v>
      </c>
      <c r="Q96" s="426">
        <v>466800000</v>
      </c>
      <c r="R96" s="432">
        <v>45341</v>
      </c>
      <c r="S96" s="426">
        <v>8000000</v>
      </c>
      <c r="T96" s="427" t="s">
        <v>67</v>
      </c>
      <c r="U96" s="429">
        <v>36559959</v>
      </c>
      <c r="V96" s="425" t="s">
        <v>8301</v>
      </c>
      <c r="W96" s="433">
        <v>45341</v>
      </c>
      <c r="X96" s="435">
        <v>45341</v>
      </c>
      <c r="Y96" s="435" t="s">
        <v>75</v>
      </c>
      <c r="Z96" s="455">
        <v>45382</v>
      </c>
      <c r="AA96" s="425">
        <f t="shared" si="10"/>
        <v>41</v>
      </c>
      <c r="AB96" s="426">
        <v>0</v>
      </c>
      <c r="AC96" s="426">
        <v>0</v>
      </c>
      <c r="AD96" s="426">
        <v>0</v>
      </c>
      <c r="AE96" s="444" t="s">
        <v>75</v>
      </c>
      <c r="AF96" s="425">
        <f t="shared" si="11"/>
        <v>0</v>
      </c>
      <c r="AG96" s="426">
        <v>0</v>
      </c>
      <c r="AH96" s="426">
        <v>0</v>
      </c>
      <c r="AI96" s="437" t="s">
        <v>75</v>
      </c>
      <c r="AJ96" s="426">
        <v>0</v>
      </c>
      <c r="AK96" s="427" t="s">
        <v>75</v>
      </c>
      <c r="AL96" s="427" t="s">
        <v>75</v>
      </c>
      <c r="AM96" s="425">
        <f t="shared" si="12"/>
        <v>0</v>
      </c>
      <c r="AN96" s="425">
        <f>+K96+AC96-AH96</f>
        <v>8000000</v>
      </c>
      <c r="AO96" s="427" t="s">
        <v>86</v>
      </c>
      <c r="AP96" s="426">
        <v>0</v>
      </c>
      <c r="AQ96" s="427" t="s">
        <v>86</v>
      </c>
      <c r="AR96" s="426">
        <v>0</v>
      </c>
      <c r="AS96" s="437" t="s">
        <v>75</v>
      </c>
      <c r="AT96" s="401">
        <v>0</v>
      </c>
      <c r="AU96" s="402">
        <f t="shared" si="13"/>
        <v>8000000</v>
      </c>
      <c r="AV96" s="403">
        <f t="shared" si="14"/>
        <v>0</v>
      </c>
      <c r="AW96" s="439" t="s">
        <v>75</v>
      </c>
      <c r="AX96" s="427" t="s">
        <v>101</v>
      </c>
      <c r="AY96" s="425" t="s">
        <v>13232</v>
      </c>
      <c r="AZ96" s="423" t="s">
        <v>67</v>
      </c>
      <c r="BA96" s="423" t="s">
        <v>67</v>
      </c>
    </row>
    <row r="97" spans="2:53" x14ac:dyDescent="0.25">
      <c r="B97" s="423">
        <v>2024</v>
      </c>
      <c r="C97" s="423">
        <v>891780111</v>
      </c>
      <c r="D97" s="424" t="s">
        <v>64</v>
      </c>
      <c r="E97" s="425" t="s">
        <v>13231</v>
      </c>
      <c r="F97" s="425" t="s">
        <v>13230</v>
      </c>
      <c r="G97" s="427">
        <v>0</v>
      </c>
      <c r="H97" s="427" t="s">
        <v>73</v>
      </c>
      <c r="I97" s="426" t="s">
        <v>65</v>
      </c>
      <c r="J97" s="425" t="s">
        <v>13187</v>
      </c>
      <c r="K97" s="428">
        <v>8000000</v>
      </c>
      <c r="L97" s="423" t="s">
        <v>68</v>
      </c>
      <c r="M97" s="425" t="s">
        <v>13229</v>
      </c>
      <c r="N97" s="429">
        <v>1192892842</v>
      </c>
      <c r="O97" s="431">
        <v>388</v>
      </c>
      <c r="P97" s="432">
        <v>45338</v>
      </c>
      <c r="Q97" s="426">
        <v>466800000</v>
      </c>
      <c r="R97" s="432">
        <v>45341</v>
      </c>
      <c r="S97" s="426">
        <v>8000000</v>
      </c>
      <c r="T97" s="427" t="s">
        <v>67</v>
      </c>
      <c r="U97" s="429">
        <v>36559959</v>
      </c>
      <c r="V97" s="425" t="s">
        <v>8301</v>
      </c>
      <c r="W97" s="433">
        <v>45341</v>
      </c>
      <c r="X97" s="435">
        <v>45341</v>
      </c>
      <c r="Y97" s="435" t="s">
        <v>75</v>
      </c>
      <c r="Z97" s="455">
        <v>45382</v>
      </c>
      <c r="AA97" s="425">
        <f t="shared" si="10"/>
        <v>41</v>
      </c>
      <c r="AB97" s="426">
        <v>0</v>
      </c>
      <c r="AC97" s="426">
        <v>0</v>
      </c>
      <c r="AD97" s="426">
        <v>1</v>
      </c>
      <c r="AE97" s="444">
        <v>45412</v>
      </c>
      <c r="AF97" s="425">
        <f t="shared" si="11"/>
        <v>30</v>
      </c>
      <c r="AG97" s="426">
        <v>0</v>
      </c>
      <c r="AH97" s="426">
        <v>0</v>
      </c>
      <c r="AI97" s="437" t="s">
        <v>75</v>
      </c>
      <c r="AJ97" s="426">
        <v>0</v>
      </c>
      <c r="AK97" s="427" t="s">
        <v>75</v>
      </c>
      <c r="AL97" s="427" t="s">
        <v>75</v>
      </c>
      <c r="AM97" s="425">
        <f t="shared" si="12"/>
        <v>0</v>
      </c>
      <c r="AN97" s="425">
        <f>+K97+AC97-AH97</f>
        <v>8000000</v>
      </c>
      <c r="AO97" s="427" t="s">
        <v>86</v>
      </c>
      <c r="AP97" s="426">
        <v>0</v>
      </c>
      <c r="AQ97" s="427" t="s">
        <v>86</v>
      </c>
      <c r="AR97" s="426">
        <v>0</v>
      </c>
      <c r="AS97" s="437" t="s">
        <v>75</v>
      </c>
      <c r="AT97" s="401">
        <v>0</v>
      </c>
      <c r="AU97" s="402">
        <f t="shared" si="13"/>
        <v>8000000</v>
      </c>
      <c r="AV97" s="403">
        <f t="shared" si="14"/>
        <v>0</v>
      </c>
      <c r="AW97" s="439" t="s">
        <v>75</v>
      </c>
      <c r="AX97" s="427" t="s">
        <v>101</v>
      </c>
      <c r="AY97" s="425" t="s">
        <v>13228</v>
      </c>
      <c r="AZ97" s="423" t="s">
        <v>67</v>
      </c>
      <c r="BA97" s="423" t="s">
        <v>67</v>
      </c>
    </row>
    <row r="98" spans="2:53" x14ac:dyDescent="0.25">
      <c r="B98" s="423">
        <v>2024</v>
      </c>
      <c r="C98" s="423">
        <v>891780111</v>
      </c>
      <c r="D98" s="424" t="s">
        <v>64</v>
      </c>
      <c r="E98" s="425" t="s">
        <v>13227</v>
      </c>
      <c r="F98" s="425" t="s">
        <v>13226</v>
      </c>
      <c r="G98" s="427">
        <v>0</v>
      </c>
      <c r="H98" s="427" t="s">
        <v>73</v>
      </c>
      <c r="I98" s="426" t="s">
        <v>65</v>
      </c>
      <c r="J98" s="425" t="s">
        <v>13187</v>
      </c>
      <c r="K98" s="428">
        <v>8000000</v>
      </c>
      <c r="L98" s="423" t="s">
        <v>68</v>
      </c>
      <c r="M98" s="425" t="s">
        <v>13225</v>
      </c>
      <c r="N98" s="429">
        <v>1216976660</v>
      </c>
      <c r="O98" s="431">
        <v>388</v>
      </c>
      <c r="P98" s="432">
        <v>45338</v>
      </c>
      <c r="Q98" s="426">
        <v>466800000</v>
      </c>
      <c r="R98" s="432">
        <v>45341</v>
      </c>
      <c r="S98" s="426">
        <v>8000000</v>
      </c>
      <c r="T98" s="427" t="s">
        <v>67</v>
      </c>
      <c r="U98" s="429">
        <v>36559959</v>
      </c>
      <c r="V98" s="425" t="s">
        <v>8301</v>
      </c>
      <c r="W98" s="433">
        <v>45341</v>
      </c>
      <c r="X98" s="435">
        <v>45341</v>
      </c>
      <c r="Y98" s="435" t="s">
        <v>75</v>
      </c>
      <c r="Z98" s="455">
        <v>45382</v>
      </c>
      <c r="AA98" s="425">
        <f t="shared" si="10"/>
        <v>41</v>
      </c>
      <c r="AB98" s="426">
        <v>0</v>
      </c>
      <c r="AC98" s="426">
        <v>0</v>
      </c>
      <c r="AD98" s="426">
        <v>0</v>
      </c>
      <c r="AE98" s="444" t="s">
        <v>75</v>
      </c>
      <c r="AF98" s="425">
        <f t="shared" si="11"/>
        <v>0</v>
      </c>
      <c r="AG98" s="426">
        <v>0</v>
      </c>
      <c r="AH98" s="426">
        <v>0</v>
      </c>
      <c r="AI98" s="437" t="s">
        <v>75</v>
      </c>
      <c r="AJ98" s="426">
        <v>0</v>
      </c>
      <c r="AK98" s="427" t="s">
        <v>75</v>
      </c>
      <c r="AL98" s="427" t="s">
        <v>75</v>
      </c>
      <c r="AM98" s="425">
        <f t="shared" si="12"/>
        <v>0</v>
      </c>
      <c r="AN98" s="425">
        <f>+K98+AC98-AH98</f>
        <v>8000000</v>
      </c>
      <c r="AO98" s="427" t="s">
        <v>86</v>
      </c>
      <c r="AP98" s="426">
        <v>0</v>
      </c>
      <c r="AQ98" s="427" t="s">
        <v>86</v>
      </c>
      <c r="AR98" s="426">
        <v>0</v>
      </c>
      <c r="AS98" s="437" t="s">
        <v>75</v>
      </c>
      <c r="AT98" s="401">
        <v>0</v>
      </c>
      <c r="AU98" s="402">
        <f t="shared" si="13"/>
        <v>8000000</v>
      </c>
      <c r="AV98" s="403">
        <f t="shared" si="14"/>
        <v>0</v>
      </c>
      <c r="AW98" s="439" t="s">
        <v>75</v>
      </c>
      <c r="AX98" s="427" t="s">
        <v>101</v>
      </c>
      <c r="AY98" s="425" t="s">
        <v>13224</v>
      </c>
      <c r="AZ98" s="423" t="s">
        <v>67</v>
      </c>
      <c r="BA98" s="423" t="s">
        <v>67</v>
      </c>
    </row>
    <row r="99" spans="2:53" x14ac:dyDescent="0.25">
      <c r="B99" s="423">
        <v>2024</v>
      </c>
      <c r="C99" s="423">
        <v>891780111</v>
      </c>
      <c r="D99" s="424" t="s">
        <v>64</v>
      </c>
      <c r="E99" s="425" t="s">
        <v>13223</v>
      </c>
      <c r="F99" s="425" t="s">
        <v>13222</v>
      </c>
      <c r="G99" s="427">
        <v>0</v>
      </c>
      <c r="H99" s="427" t="s">
        <v>73</v>
      </c>
      <c r="I99" s="426" t="s">
        <v>65</v>
      </c>
      <c r="J99" s="425" t="s">
        <v>13187</v>
      </c>
      <c r="K99" s="428">
        <v>8000000</v>
      </c>
      <c r="L99" s="423" t="s">
        <v>68</v>
      </c>
      <c r="M99" s="425" t="s">
        <v>13221</v>
      </c>
      <c r="N99" s="429">
        <v>1007935611</v>
      </c>
      <c r="O99" s="431">
        <v>388</v>
      </c>
      <c r="P99" s="432">
        <v>45338</v>
      </c>
      <c r="Q99" s="426">
        <v>466800000</v>
      </c>
      <c r="R99" s="432">
        <v>45341</v>
      </c>
      <c r="S99" s="426">
        <v>8000000</v>
      </c>
      <c r="T99" s="427" t="s">
        <v>67</v>
      </c>
      <c r="U99" s="429">
        <v>36559959</v>
      </c>
      <c r="V99" s="425" t="s">
        <v>8301</v>
      </c>
      <c r="W99" s="433">
        <v>45341</v>
      </c>
      <c r="X99" s="435">
        <v>45341</v>
      </c>
      <c r="Y99" s="435" t="s">
        <v>75</v>
      </c>
      <c r="Z99" s="455">
        <v>45382</v>
      </c>
      <c r="AA99" s="425">
        <f t="shared" si="10"/>
        <v>41</v>
      </c>
      <c r="AB99" s="426">
        <v>0</v>
      </c>
      <c r="AC99" s="426">
        <v>0</v>
      </c>
      <c r="AD99" s="426">
        <v>1</v>
      </c>
      <c r="AE99" s="444">
        <v>45412</v>
      </c>
      <c r="AF99" s="425">
        <f t="shared" si="11"/>
        <v>30</v>
      </c>
      <c r="AG99" s="426">
        <v>0</v>
      </c>
      <c r="AH99" s="426">
        <v>0</v>
      </c>
      <c r="AI99" s="437" t="s">
        <v>75</v>
      </c>
      <c r="AJ99" s="426">
        <v>0</v>
      </c>
      <c r="AK99" s="427" t="s">
        <v>75</v>
      </c>
      <c r="AL99" s="427" t="s">
        <v>75</v>
      </c>
      <c r="AM99" s="425">
        <f t="shared" si="12"/>
        <v>0</v>
      </c>
      <c r="AN99" s="425">
        <f>+K99+AC99-AH99</f>
        <v>8000000</v>
      </c>
      <c r="AO99" s="427" t="s">
        <v>86</v>
      </c>
      <c r="AP99" s="426">
        <v>0</v>
      </c>
      <c r="AQ99" s="427" t="s">
        <v>86</v>
      </c>
      <c r="AR99" s="426">
        <v>0</v>
      </c>
      <c r="AS99" s="437" t="s">
        <v>75</v>
      </c>
      <c r="AT99" s="401">
        <v>0</v>
      </c>
      <c r="AU99" s="402">
        <f t="shared" si="13"/>
        <v>8000000</v>
      </c>
      <c r="AV99" s="403">
        <f t="shared" si="14"/>
        <v>0</v>
      </c>
      <c r="AW99" s="439" t="s">
        <v>75</v>
      </c>
      <c r="AX99" s="427" t="s">
        <v>101</v>
      </c>
      <c r="AY99" s="425" t="s">
        <v>13220</v>
      </c>
      <c r="AZ99" s="423" t="s">
        <v>67</v>
      </c>
      <c r="BA99" s="423" t="s">
        <v>67</v>
      </c>
    </row>
    <row r="100" spans="2:53" x14ac:dyDescent="0.25">
      <c r="B100" s="423">
        <v>2024</v>
      </c>
      <c r="C100" s="423">
        <v>891780111</v>
      </c>
      <c r="D100" s="424" t="s">
        <v>64</v>
      </c>
      <c r="E100" s="425" t="s">
        <v>13219</v>
      </c>
      <c r="F100" s="425" t="s">
        <v>13218</v>
      </c>
      <c r="G100" s="451">
        <v>2022000100019</v>
      </c>
      <c r="H100" s="427" t="s">
        <v>73</v>
      </c>
      <c r="I100" s="426" t="s">
        <v>65</v>
      </c>
      <c r="J100" s="425" t="s">
        <v>13217</v>
      </c>
      <c r="K100" s="428">
        <v>13636360</v>
      </c>
      <c r="L100" s="423" t="s">
        <v>68</v>
      </c>
      <c r="M100" s="425" t="s">
        <v>13216</v>
      </c>
      <c r="N100" s="429">
        <v>1082969196</v>
      </c>
      <c r="O100" s="431">
        <v>172</v>
      </c>
      <c r="P100" s="432">
        <v>45329</v>
      </c>
      <c r="Q100" s="426">
        <v>129204526</v>
      </c>
      <c r="R100" s="432">
        <v>45342</v>
      </c>
      <c r="S100" s="426">
        <v>13636360</v>
      </c>
      <c r="T100" s="427" t="s">
        <v>67</v>
      </c>
      <c r="U100" s="429">
        <v>85468582</v>
      </c>
      <c r="V100" s="425" t="s">
        <v>12792</v>
      </c>
      <c r="W100" s="433">
        <v>45342</v>
      </c>
      <c r="X100" s="435">
        <v>45342</v>
      </c>
      <c r="Y100" s="435" t="s">
        <v>75</v>
      </c>
      <c r="Z100" s="455">
        <v>45473</v>
      </c>
      <c r="AA100" s="425">
        <f t="shared" si="10"/>
        <v>131</v>
      </c>
      <c r="AB100" s="426">
        <v>0</v>
      </c>
      <c r="AC100" s="426">
        <v>0</v>
      </c>
      <c r="AD100" s="426">
        <v>0</v>
      </c>
      <c r="AE100" s="444" t="s">
        <v>75</v>
      </c>
      <c r="AF100" s="425">
        <f t="shared" si="11"/>
        <v>0</v>
      </c>
      <c r="AG100" s="426">
        <v>0</v>
      </c>
      <c r="AH100" s="426">
        <v>0</v>
      </c>
      <c r="AI100" s="437" t="s">
        <v>75</v>
      </c>
      <c r="AJ100" s="426">
        <v>0</v>
      </c>
      <c r="AK100" s="427" t="s">
        <v>75</v>
      </c>
      <c r="AL100" s="427" t="s">
        <v>75</v>
      </c>
      <c r="AM100" s="425">
        <f t="shared" si="12"/>
        <v>0</v>
      </c>
      <c r="AN100" s="425">
        <f>+K100+AC100-AH100</f>
        <v>13636360</v>
      </c>
      <c r="AO100" s="427" t="s">
        <v>86</v>
      </c>
      <c r="AP100" s="426">
        <v>0</v>
      </c>
      <c r="AQ100" s="427" t="s">
        <v>86</v>
      </c>
      <c r="AR100" s="426">
        <v>0</v>
      </c>
      <c r="AS100" s="437" t="s">
        <v>75</v>
      </c>
      <c r="AT100" s="401">
        <v>0</v>
      </c>
      <c r="AU100" s="402">
        <f t="shared" si="13"/>
        <v>13636360</v>
      </c>
      <c r="AV100" s="403">
        <f t="shared" si="14"/>
        <v>0</v>
      </c>
      <c r="AW100" s="439" t="s">
        <v>75</v>
      </c>
      <c r="AX100" s="427" t="s">
        <v>101</v>
      </c>
      <c r="AY100" s="425" t="s">
        <v>13215</v>
      </c>
      <c r="AZ100" s="423" t="s">
        <v>67</v>
      </c>
      <c r="BA100" s="423" t="s">
        <v>67</v>
      </c>
    </row>
    <row r="101" spans="2:53" x14ac:dyDescent="0.25">
      <c r="B101" s="423">
        <v>2024</v>
      </c>
      <c r="C101" s="423">
        <v>891780111</v>
      </c>
      <c r="D101" s="424" t="s">
        <v>64</v>
      </c>
      <c r="E101" s="425" t="s">
        <v>13214</v>
      </c>
      <c r="F101" s="425" t="s">
        <v>13213</v>
      </c>
      <c r="G101" s="427">
        <v>0</v>
      </c>
      <c r="H101" s="427" t="s">
        <v>73</v>
      </c>
      <c r="I101" s="426" t="s">
        <v>65</v>
      </c>
      <c r="J101" s="425" t="s">
        <v>13187</v>
      </c>
      <c r="K101" s="428">
        <v>8000000</v>
      </c>
      <c r="L101" s="423" t="s">
        <v>68</v>
      </c>
      <c r="M101" s="425" t="s">
        <v>13212</v>
      </c>
      <c r="N101" s="429">
        <v>1082976028</v>
      </c>
      <c r="O101" s="431">
        <v>388</v>
      </c>
      <c r="P101" s="432">
        <v>45338</v>
      </c>
      <c r="Q101" s="426">
        <v>466800000</v>
      </c>
      <c r="R101" s="432">
        <v>45342</v>
      </c>
      <c r="S101" s="426">
        <v>8000000</v>
      </c>
      <c r="T101" s="427" t="s">
        <v>67</v>
      </c>
      <c r="U101" s="429">
        <v>36559959</v>
      </c>
      <c r="V101" s="425" t="s">
        <v>8301</v>
      </c>
      <c r="W101" s="433">
        <v>45342</v>
      </c>
      <c r="X101" s="435">
        <v>45342</v>
      </c>
      <c r="Y101" s="435" t="s">
        <v>75</v>
      </c>
      <c r="Z101" s="455">
        <v>45382</v>
      </c>
      <c r="AA101" s="425">
        <f t="shared" si="10"/>
        <v>40</v>
      </c>
      <c r="AB101" s="426">
        <v>0</v>
      </c>
      <c r="AC101" s="426">
        <v>0</v>
      </c>
      <c r="AD101" s="426">
        <v>0</v>
      </c>
      <c r="AE101" s="444" t="s">
        <v>75</v>
      </c>
      <c r="AF101" s="425">
        <f t="shared" si="11"/>
        <v>0</v>
      </c>
      <c r="AG101" s="426">
        <v>0</v>
      </c>
      <c r="AH101" s="426">
        <v>0</v>
      </c>
      <c r="AI101" s="437" t="s">
        <v>75</v>
      </c>
      <c r="AJ101" s="426">
        <v>0</v>
      </c>
      <c r="AK101" s="427" t="s">
        <v>75</v>
      </c>
      <c r="AL101" s="427" t="s">
        <v>75</v>
      </c>
      <c r="AM101" s="425">
        <f t="shared" si="12"/>
        <v>0</v>
      </c>
      <c r="AN101" s="425">
        <f>+K101+AC101-AH101</f>
        <v>8000000</v>
      </c>
      <c r="AO101" s="427" t="s">
        <v>86</v>
      </c>
      <c r="AP101" s="426">
        <v>0</v>
      </c>
      <c r="AQ101" s="427" t="s">
        <v>86</v>
      </c>
      <c r="AR101" s="426">
        <v>0</v>
      </c>
      <c r="AS101" s="437" t="s">
        <v>75</v>
      </c>
      <c r="AT101" s="401">
        <v>0</v>
      </c>
      <c r="AU101" s="402">
        <f t="shared" si="13"/>
        <v>8000000</v>
      </c>
      <c r="AV101" s="403">
        <f t="shared" si="14"/>
        <v>0</v>
      </c>
      <c r="AW101" s="439" t="s">
        <v>75</v>
      </c>
      <c r="AX101" s="427" t="s">
        <v>101</v>
      </c>
      <c r="AY101" s="425" t="s">
        <v>13211</v>
      </c>
      <c r="AZ101" s="423" t="s">
        <v>67</v>
      </c>
      <c r="BA101" s="423" t="s">
        <v>67</v>
      </c>
    </row>
    <row r="102" spans="2:53" x14ac:dyDescent="0.25">
      <c r="B102" s="423">
        <v>2024</v>
      </c>
      <c r="C102" s="423">
        <v>891780111</v>
      </c>
      <c r="D102" s="424" t="s">
        <v>64</v>
      </c>
      <c r="E102" s="425" t="s">
        <v>13210</v>
      </c>
      <c r="F102" s="425" t="s">
        <v>13209</v>
      </c>
      <c r="G102" s="427">
        <v>0</v>
      </c>
      <c r="H102" s="427" t="s">
        <v>73</v>
      </c>
      <c r="I102" s="426" t="s">
        <v>65</v>
      </c>
      <c r="J102" s="425" t="s">
        <v>13187</v>
      </c>
      <c r="K102" s="428">
        <v>8000000</v>
      </c>
      <c r="L102" s="423" t="s">
        <v>68</v>
      </c>
      <c r="M102" s="425" t="s">
        <v>13208</v>
      </c>
      <c r="N102" s="429">
        <v>1004352568</v>
      </c>
      <c r="O102" s="431">
        <v>388</v>
      </c>
      <c r="P102" s="432">
        <v>45338</v>
      </c>
      <c r="Q102" s="426">
        <v>466800000</v>
      </c>
      <c r="R102" s="432">
        <v>45342</v>
      </c>
      <c r="S102" s="426">
        <v>8000000</v>
      </c>
      <c r="T102" s="427" t="s">
        <v>67</v>
      </c>
      <c r="U102" s="429">
        <v>36559959</v>
      </c>
      <c r="V102" s="425" t="s">
        <v>8301</v>
      </c>
      <c r="W102" s="433">
        <v>45342</v>
      </c>
      <c r="X102" s="435">
        <v>45342</v>
      </c>
      <c r="Y102" s="435" t="s">
        <v>75</v>
      </c>
      <c r="Z102" s="455">
        <v>45382</v>
      </c>
      <c r="AA102" s="425">
        <f t="shared" si="10"/>
        <v>40</v>
      </c>
      <c r="AB102" s="426">
        <v>0</v>
      </c>
      <c r="AC102" s="426">
        <v>0</v>
      </c>
      <c r="AD102" s="426">
        <v>1</v>
      </c>
      <c r="AE102" s="444">
        <v>45412</v>
      </c>
      <c r="AF102" s="425">
        <f t="shared" si="11"/>
        <v>30</v>
      </c>
      <c r="AG102" s="426">
        <v>0</v>
      </c>
      <c r="AH102" s="426">
        <v>0</v>
      </c>
      <c r="AI102" s="437" t="s">
        <v>75</v>
      </c>
      <c r="AJ102" s="426">
        <v>0</v>
      </c>
      <c r="AK102" s="427" t="s">
        <v>75</v>
      </c>
      <c r="AL102" s="427" t="s">
        <v>75</v>
      </c>
      <c r="AM102" s="425">
        <f t="shared" si="12"/>
        <v>0</v>
      </c>
      <c r="AN102" s="425">
        <f>+K102+AC102-AH102</f>
        <v>8000000</v>
      </c>
      <c r="AO102" s="427" t="s">
        <v>86</v>
      </c>
      <c r="AP102" s="426">
        <v>0</v>
      </c>
      <c r="AQ102" s="427" t="s">
        <v>86</v>
      </c>
      <c r="AR102" s="426">
        <v>0</v>
      </c>
      <c r="AS102" s="437" t="s">
        <v>75</v>
      </c>
      <c r="AT102" s="401">
        <v>0</v>
      </c>
      <c r="AU102" s="402">
        <f t="shared" si="13"/>
        <v>8000000</v>
      </c>
      <c r="AV102" s="403">
        <f t="shared" si="14"/>
        <v>0</v>
      </c>
      <c r="AW102" s="439" t="s">
        <v>75</v>
      </c>
      <c r="AX102" s="427" t="s">
        <v>101</v>
      </c>
      <c r="AY102" s="425" t="s">
        <v>13207</v>
      </c>
      <c r="AZ102" s="423" t="s">
        <v>67</v>
      </c>
      <c r="BA102" s="423" t="s">
        <v>67</v>
      </c>
    </row>
    <row r="103" spans="2:53" x14ac:dyDescent="0.25">
      <c r="B103" s="423">
        <v>2024</v>
      </c>
      <c r="C103" s="423">
        <v>891780111</v>
      </c>
      <c r="D103" s="424" t="s">
        <v>64</v>
      </c>
      <c r="E103" s="425" t="s">
        <v>13206</v>
      </c>
      <c r="F103" s="425" t="s">
        <v>13205</v>
      </c>
      <c r="G103" s="427">
        <v>0</v>
      </c>
      <c r="H103" s="427" t="s">
        <v>73</v>
      </c>
      <c r="I103" s="426" t="s">
        <v>65</v>
      </c>
      <c r="J103" s="425" t="s">
        <v>13187</v>
      </c>
      <c r="K103" s="428">
        <v>8000000</v>
      </c>
      <c r="L103" s="423" t="s">
        <v>68</v>
      </c>
      <c r="M103" s="425" t="s">
        <v>13204</v>
      </c>
      <c r="N103" s="429">
        <v>1103111726</v>
      </c>
      <c r="O103" s="431">
        <v>388</v>
      </c>
      <c r="P103" s="432">
        <v>45338</v>
      </c>
      <c r="Q103" s="426">
        <v>466800000</v>
      </c>
      <c r="R103" s="432">
        <v>45342</v>
      </c>
      <c r="S103" s="426">
        <v>8000000</v>
      </c>
      <c r="T103" s="427" t="s">
        <v>67</v>
      </c>
      <c r="U103" s="429">
        <v>36559959</v>
      </c>
      <c r="V103" s="425" t="s">
        <v>8301</v>
      </c>
      <c r="W103" s="433">
        <v>45342</v>
      </c>
      <c r="X103" s="435">
        <v>45342</v>
      </c>
      <c r="Y103" s="435" t="s">
        <v>75</v>
      </c>
      <c r="Z103" s="455">
        <v>45382</v>
      </c>
      <c r="AA103" s="425">
        <f t="shared" si="10"/>
        <v>40</v>
      </c>
      <c r="AB103" s="426">
        <v>0</v>
      </c>
      <c r="AC103" s="426">
        <v>0</v>
      </c>
      <c r="AD103" s="426">
        <v>1</v>
      </c>
      <c r="AE103" s="444">
        <v>45412</v>
      </c>
      <c r="AF103" s="425">
        <f t="shared" si="11"/>
        <v>30</v>
      </c>
      <c r="AG103" s="426">
        <v>0</v>
      </c>
      <c r="AH103" s="426">
        <v>0</v>
      </c>
      <c r="AI103" s="437" t="s">
        <v>75</v>
      </c>
      <c r="AJ103" s="426">
        <v>0</v>
      </c>
      <c r="AK103" s="427" t="s">
        <v>75</v>
      </c>
      <c r="AL103" s="427" t="s">
        <v>75</v>
      </c>
      <c r="AM103" s="425">
        <f t="shared" si="12"/>
        <v>0</v>
      </c>
      <c r="AN103" s="425">
        <f>+K103+AC103-AH103</f>
        <v>8000000</v>
      </c>
      <c r="AO103" s="427" t="s">
        <v>86</v>
      </c>
      <c r="AP103" s="426">
        <v>0</v>
      </c>
      <c r="AQ103" s="427" t="s">
        <v>86</v>
      </c>
      <c r="AR103" s="426">
        <v>0</v>
      </c>
      <c r="AS103" s="437" t="s">
        <v>75</v>
      </c>
      <c r="AT103" s="401">
        <v>0</v>
      </c>
      <c r="AU103" s="402">
        <f t="shared" si="13"/>
        <v>8000000</v>
      </c>
      <c r="AV103" s="403">
        <f t="shared" si="14"/>
        <v>0</v>
      </c>
      <c r="AW103" s="439" t="s">
        <v>75</v>
      </c>
      <c r="AX103" s="427" t="s">
        <v>101</v>
      </c>
      <c r="AY103" s="425" t="s">
        <v>13203</v>
      </c>
      <c r="AZ103" s="423" t="s">
        <v>67</v>
      </c>
      <c r="BA103" s="423" t="s">
        <v>67</v>
      </c>
    </row>
    <row r="104" spans="2:53" x14ac:dyDescent="0.25">
      <c r="B104" s="423">
        <v>2024</v>
      </c>
      <c r="C104" s="423">
        <v>891780111</v>
      </c>
      <c r="D104" s="424" t="s">
        <v>64</v>
      </c>
      <c r="E104" s="425" t="s">
        <v>13202</v>
      </c>
      <c r="F104" s="425" t="s">
        <v>13201</v>
      </c>
      <c r="G104" s="451">
        <v>2022000100019</v>
      </c>
      <c r="H104" s="427" t="s">
        <v>73</v>
      </c>
      <c r="I104" s="426" t="s">
        <v>65</v>
      </c>
      <c r="J104" s="425" t="s">
        <v>13200</v>
      </c>
      <c r="K104" s="428">
        <v>13636360</v>
      </c>
      <c r="L104" s="423" t="s">
        <v>68</v>
      </c>
      <c r="M104" s="425" t="s">
        <v>13199</v>
      </c>
      <c r="N104" s="429">
        <v>1083010278</v>
      </c>
      <c r="O104" s="431">
        <v>172</v>
      </c>
      <c r="P104" s="432">
        <v>45329</v>
      </c>
      <c r="Q104" s="426">
        <v>129204526</v>
      </c>
      <c r="R104" s="432">
        <v>45343</v>
      </c>
      <c r="S104" s="426">
        <v>13636360</v>
      </c>
      <c r="T104" s="427" t="s">
        <v>67</v>
      </c>
      <c r="U104" s="429">
        <v>85468582</v>
      </c>
      <c r="V104" s="425" t="s">
        <v>12792</v>
      </c>
      <c r="W104" s="433">
        <v>45342</v>
      </c>
      <c r="X104" s="435">
        <v>45343</v>
      </c>
      <c r="Y104" s="435" t="s">
        <v>75</v>
      </c>
      <c r="Z104" s="455">
        <v>45473</v>
      </c>
      <c r="AA104" s="425">
        <f t="shared" ref="AA104:AA135" si="15">+IF(Y104="1800-01-01",Z104-X104,Z104-Y104)</f>
        <v>130</v>
      </c>
      <c r="AB104" s="426">
        <v>0</v>
      </c>
      <c r="AC104" s="426">
        <v>0</v>
      </c>
      <c r="AD104" s="426">
        <v>0</v>
      </c>
      <c r="AE104" s="444" t="s">
        <v>75</v>
      </c>
      <c r="AF104" s="425">
        <f t="shared" ref="AF104:AF135" si="16">+IF(AE104="1800-01-01",0,AE104-Z104)</f>
        <v>0</v>
      </c>
      <c r="AG104" s="426">
        <v>0</v>
      </c>
      <c r="AH104" s="426">
        <v>0</v>
      </c>
      <c r="AI104" s="437" t="s">
        <v>75</v>
      </c>
      <c r="AJ104" s="426">
        <v>0</v>
      </c>
      <c r="AK104" s="427" t="s">
        <v>75</v>
      </c>
      <c r="AL104" s="427" t="s">
        <v>75</v>
      </c>
      <c r="AM104" s="425">
        <f t="shared" ref="AM104:AM135" si="17">+IF(AK104="1800-01-01",0,AL104-AK104)</f>
        <v>0</v>
      </c>
      <c r="AN104" s="425">
        <f>+K104+AC104-AH104</f>
        <v>13636360</v>
      </c>
      <c r="AO104" s="427" t="s">
        <v>86</v>
      </c>
      <c r="AP104" s="426">
        <v>0</v>
      </c>
      <c r="AQ104" s="427" t="s">
        <v>86</v>
      </c>
      <c r="AR104" s="426">
        <v>0</v>
      </c>
      <c r="AS104" s="437" t="s">
        <v>75</v>
      </c>
      <c r="AT104" s="401">
        <v>0</v>
      </c>
      <c r="AU104" s="402">
        <f t="shared" ref="AU104:AU135" si="18">AN104-AT104</f>
        <v>13636360</v>
      </c>
      <c r="AV104" s="403">
        <f t="shared" ref="AV104:AV135" si="19">+IFERROR(AT104/AN104,"_")</f>
        <v>0</v>
      </c>
      <c r="AW104" s="439" t="s">
        <v>75</v>
      </c>
      <c r="AX104" s="427" t="s">
        <v>101</v>
      </c>
      <c r="AY104" s="425" t="s">
        <v>13198</v>
      </c>
      <c r="AZ104" s="423" t="s">
        <v>67</v>
      </c>
      <c r="BA104" s="423" t="s">
        <v>67</v>
      </c>
    </row>
    <row r="105" spans="2:53" s="170" customFormat="1" ht="25.5" x14ac:dyDescent="0.25">
      <c r="B105" s="423">
        <v>2024</v>
      </c>
      <c r="C105" s="423">
        <v>891780111</v>
      </c>
      <c r="D105" s="424" t="s">
        <v>64</v>
      </c>
      <c r="E105" s="428" t="s">
        <v>13197</v>
      </c>
      <c r="F105" s="428" t="s">
        <v>13196</v>
      </c>
      <c r="G105" s="447">
        <v>2022000100019</v>
      </c>
      <c r="H105" s="423" t="s">
        <v>73</v>
      </c>
      <c r="I105" s="424" t="s">
        <v>65</v>
      </c>
      <c r="J105" s="428" t="s">
        <v>13195</v>
      </c>
      <c r="K105" s="428">
        <v>13636360</v>
      </c>
      <c r="L105" s="423" t="s">
        <v>68</v>
      </c>
      <c r="M105" s="428" t="s">
        <v>13194</v>
      </c>
      <c r="N105" s="446">
        <v>7601667</v>
      </c>
      <c r="O105" s="445" t="s">
        <v>13193</v>
      </c>
      <c r="P105" s="435" t="s">
        <v>13192</v>
      </c>
      <c r="Q105" s="445" t="s">
        <v>13191</v>
      </c>
      <c r="R105" s="436">
        <v>45343</v>
      </c>
      <c r="S105" s="424">
        <v>13636360</v>
      </c>
      <c r="T105" s="423" t="s">
        <v>67</v>
      </c>
      <c r="U105" s="446">
        <v>85468582</v>
      </c>
      <c r="V105" s="428" t="s">
        <v>12792</v>
      </c>
      <c r="W105" s="435">
        <v>45342</v>
      </c>
      <c r="X105" s="435">
        <v>45343</v>
      </c>
      <c r="Y105" s="435" t="s">
        <v>75</v>
      </c>
      <c r="Z105" s="455">
        <v>45473</v>
      </c>
      <c r="AA105" s="428">
        <f t="shared" si="15"/>
        <v>130</v>
      </c>
      <c r="AB105" s="424">
        <v>0</v>
      </c>
      <c r="AC105" s="424">
        <v>0</v>
      </c>
      <c r="AD105" s="424">
        <v>0</v>
      </c>
      <c r="AE105" s="444" t="s">
        <v>75</v>
      </c>
      <c r="AF105" s="428">
        <f t="shared" si="16"/>
        <v>0</v>
      </c>
      <c r="AG105" s="424">
        <v>0</v>
      </c>
      <c r="AH105" s="424">
        <v>0</v>
      </c>
      <c r="AI105" s="437" t="s">
        <v>75</v>
      </c>
      <c r="AJ105" s="424">
        <v>0</v>
      </c>
      <c r="AK105" s="423" t="s">
        <v>75</v>
      </c>
      <c r="AL105" s="423" t="s">
        <v>75</v>
      </c>
      <c r="AM105" s="428">
        <f t="shared" si="17"/>
        <v>0</v>
      </c>
      <c r="AN105" s="428">
        <f>+K105+AC105-AH105</f>
        <v>13636360</v>
      </c>
      <c r="AO105" s="423" t="s">
        <v>86</v>
      </c>
      <c r="AP105" s="424">
        <v>0</v>
      </c>
      <c r="AQ105" s="423" t="s">
        <v>86</v>
      </c>
      <c r="AR105" s="424">
        <v>0</v>
      </c>
      <c r="AS105" s="437" t="s">
        <v>75</v>
      </c>
      <c r="AT105" s="404">
        <v>0</v>
      </c>
      <c r="AU105" s="402">
        <f t="shared" si="18"/>
        <v>13636360</v>
      </c>
      <c r="AV105" s="403">
        <f t="shared" si="19"/>
        <v>0</v>
      </c>
      <c r="AW105" s="439" t="s">
        <v>75</v>
      </c>
      <c r="AX105" s="423" t="s">
        <v>101</v>
      </c>
      <c r="AY105" s="428" t="s">
        <v>13190</v>
      </c>
      <c r="AZ105" s="423" t="s">
        <v>67</v>
      </c>
      <c r="BA105" s="423" t="s">
        <v>67</v>
      </c>
    </row>
    <row r="106" spans="2:53" x14ac:dyDescent="0.25">
      <c r="B106" s="423">
        <v>2024</v>
      </c>
      <c r="C106" s="423">
        <v>891780111</v>
      </c>
      <c r="D106" s="424" t="s">
        <v>64</v>
      </c>
      <c r="E106" s="425" t="s">
        <v>13189</v>
      </c>
      <c r="F106" s="425" t="s">
        <v>13188</v>
      </c>
      <c r="G106" s="427">
        <v>0</v>
      </c>
      <c r="H106" s="427" t="s">
        <v>73</v>
      </c>
      <c r="I106" s="426" t="s">
        <v>65</v>
      </c>
      <c r="J106" s="425" t="s">
        <v>13187</v>
      </c>
      <c r="K106" s="428">
        <v>8000000</v>
      </c>
      <c r="L106" s="423" t="s">
        <v>68</v>
      </c>
      <c r="M106" s="425" t="s">
        <v>13186</v>
      </c>
      <c r="N106" s="429">
        <v>1004354962</v>
      </c>
      <c r="O106" s="431">
        <v>388</v>
      </c>
      <c r="P106" s="432">
        <v>45338</v>
      </c>
      <c r="Q106" s="426">
        <v>466800000</v>
      </c>
      <c r="R106" s="432">
        <v>45343</v>
      </c>
      <c r="S106" s="426">
        <v>8000000</v>
      </c>
      <c r="T106" s="427" t="s">
        <v>67</v>
      </c>
      <c r="U106" s="429">
        <v>36559959</v>
      </c>
      <c r="V106" s="425" t="s">
        <v>8301</v>
      </c>
      <c r="W106" s="433">
        <v>45342</v>
      </c>
      <c r="X106" s="435">
        <v>45343</v>
      </c>
      <c r="Y106" s="435" t="s">
        <v>75</v>
      </c>
      <c r="Z106" s="455">
        <v>45382</v>
      </c>
      <c r="AA106" s="425">
        <f t="shared" si="15"/>
        <v>39</v>
      </c>
      <c r="AB106" s="426">
        <v>0</v>
      </c>
      <c r="AC106" s="426">
        <v>0</v>
      </c>
      <c r="AD106" s="426">
        <v>0</v>
      </c>
      <c r="AE106" s="444" t="s">
        <v>75</v>
      </c>
      <c r="AF106" s="425">
        <f t="shared" si="16"/>
        <v>0</v>
      </c>
      <c r="AG106" s="426">
        <v>0</v>
      </c>
      <c r="AH106" s="426">
        <v>0</v>
      </c>
      <c r="AI106" s="437" t="s">
        <v>75</v>
      </c>
      <c r="AJ106" s="426">
        <v>0</v>
      </c>
      <c r="AK106" s="427" t="s">
        <v>75</v>
      </c>
      <c r="AL106" s="427" t="s">
        <v>75</v>
      </c>
      <c r="AM106" s="425">
        <f t="shared" si="17"/>
        <v>0</v>
      </c>
      <c r="AN106" s="425">
        <f>+K106+AC106-AH106</f>
        <v>8000000</v>
      </c>
      <c r="AO106" s="427" t="s">
        <v>86</v>
      </c>
      <c r="AP106" s="426">
        <v>0</v>
      </c>
      <c r="AQ106" s="427" t="s">
        <v>86</v>
      </c>
      <c r="AR106" s="426">
        <v>0</v>
      </c>
      <c r="AS106" s="437" t="s">
        <v>75</v>
      </c>
      <c r="AT106" s="401">
        <v>0</v>
      </c>
      <c r="AU106" s="402">
        <f t="shared" si="18"/>
        <v>8000000</v>
      </c>
      <c r="AV106" s="403">
        <f t="shared" si="19"/>
        <v>0</v>
      </c>
      <c r="AW106" s="439" t="s">
        <v>75</v>
      </c>
      <c r="AX106" s="427" t="s">
        <v>101</v>
      </c>
      <c r="AY106" s="425" t="s">
        <v>13185</v>
      </c>
      <c r="AZ106" s="423" t="s">
        <v>67</v>
      </c>
      <c r="BA106" s="423" t="s">
        <v>67</v>
      </c>
    </row>
    <row r="107" spans="2:53" x14ac:dyDescent="0.25">
      <c r="B107" s="423">
        <v>2024</v>
      </c>
      <c r="C107" s="423">
        <v>891780111</v>
      </c>
      <c r="D107" s="424" t="s">
        <v>64</v>
      </c>
      <c r="E107" s="425" t="s">
        <v>13184</v>
      </c>
      <c r="F107" s="425" t="s">
        <v>13183</v>
      </c>
      <c r="G107" s="427">
        <v>0</v>
      </c>
      <c r="H107" s="427" t="s">
        <v>73</v>
      </c>
      <c r="I107" s="426" t="s">
        <v>65</v>
      </c>
      <c r="J107" s="425" t="s">
        <v>13182</v>
      </c>
      <c r="K107" s="428">
        <v>8000000</v>
      </c>
      <c r="L107" s="423" t="s">
        <v>68</v>
      </c>
      <c r="M107" s="425" t="s">
        <v>9902</v>
      </c>
      <c r="N107" s="429">
        <v>1140895641</v>
      </c>
      <c r="O107" s="431">
        <v>388</v>
      </c>
      <c r="P107" s="432">
        <v>45338</v>
      </c>
      <c r="Q107" s="426">
        <v>466800000</v>
      </c>
      <c r="R107" s="432">
        <v>45345</v>
      </c>
      <c r="S107" s="426">
        <v>8000000</v>
      </c>
      <c r="T107" s="427" t="s">
        <v>67</v>
      </c>
      <c r="U107" s="429">
        <v>36559959</v>
      </c>
      <c r="V107" s="425" t="s">
        <v>8301</v>
      </c>
      <c r="W107" s="433">
        <v>45345</v>
      </c>
      <c r="X107" s="435">
        <v>45345</v>
      </c>
      <c r="Y107" s="435" t="s">
        <v>75</v>
      </c>
      <c r="Z107" s="455">
        <v>45382</v>
      </c>
      <c r="AA107" s="425">
        <f t="shared" si="15"/>
        <v>37</v>
      </c>
      <c r="AB107" s="426">
        <v>0</v>
      </c>
      <c r="AC107" s="426">
        <v>0</v>
      </c>
      <c r="AD107" s="426">
        <v>0</v>
      </c>
      <c r="AE107" s="444" t="s">
        <v>75</v>
      </c>
      <c r="AF107" s="425">
        <f t="shared" si="16"/>
        <v>0</v>
      </c>
      <c r="AG107" s="426">
        <v>0</v>
      </c>
      <c r="AH107" s="426">
        <v>0</v>
      </c>
      <c r="AI107" s="437" t="s">
        <v>75</v>
      </c>
      <c r="AJ107" s="426">
        <v>0</v>
      </c>
      <c r="AK107" s="427" t="s">
        <v>75</v>
      </c>
      <c r="AL107" s="427" t="s">
        <v>75</v>
      </c>
      <c r="AM107" s="425">
        <f t="shared" si="17"/>
        <v>0</v>
      </c>
      <c r="AN107" s="425">
        <f>+K107+AC107-AH107</f>
        <v>8000000</v>
      </c>
      <c r="AO107" s="427" t="s">
        <v>86</v>
      </c>
      <c r="AP107" s="426">
        <v>0</v>
      </c>
      <c r="AQ107" s="427" t="s">
        <v>86</v>
      </c>
      <c r="AR107" s="426">
        <v>0</v>
      </c>
      <c r="AS107" s="437" t="s">
        <v>75</v>
      </c>
      <c r="AT107" s="401">
        <v>0</v>
      </c>
      <c r="AU107" s="402">
        <f t="shared" si="18"/>
        <v>8000000</v>
      </c>
      <c r="AV107" s="403">
        <f t="shared" si="19"/>
        <v>0</v>
      </c>
      <c r="AW107" s="439" t="s">
        <v>75</v>
      </c>
      <c r="AX107" s="427" t="s">
        <v>101</v>
      </c>
      <c r="AY107" s="425" t="s">
        <v>13181</v>
      </c>
      <c r="AZ107" s="423" t="s">
        <v>67</v>
      </c>
      <c r="BA107" s="423" t="s">
        <v>67</v>
      </c>
    </row>
    <row r="108" spans="2:53" x14ac:dyDescent="0.25">
      <c r="B108" s="423">
        <v>2024</v>
      </c>
      <c r="C108" s="423">
        <v>891780111</v>
      </c>
      <c r="D108" s="424" t="s">
        <v>64</v>
      </c>
      <c r="E108" s="425" t="s">
        <v>13180</v>
      </c>
      <c r="F108" s="425" t="s">
        <v>13179</v>
      </c>
      <c r="G108" s="451">
        <v>2022000100019</v>
      </c>
      <c r="H108" s="427" t="s">
        <v>73</v>
      </c>
      <c r="I108" s="426" t="s">
        <v>65</v>
      </c>
      <c r="J108" s="425" t="s">
        <v>13178</v>
      </c>
      <c r="K108" s="428">
        <v>13636360</v>
      </c>
      <c r="L108" s="423" t="s">
        <v>68</v>
      </c>
      <c r="M108" s="425" t="s">
        <v>13177</v>
      </c>
      <c r="N108" s="429">
        <v>5159197</v>
      </c>
      <c r="O108" s="431">
        <v>172</v>
      </c>
      <c r="P108" s="432">
        <v>45329</v>
      </c>
      <c r="Q108" s="426">
        <v>129204526</v>
      </c>
      <c r="R108" s="432">
        <v>45348</v>
      </c>
      <c r="S108" s="426">
        <v>13636360</v>
      </c>
      <c r="T108" s="427" t="s">
        <v>67</v>
      </c>
      <c r="U108" s="429">
        <v>85468582</v>
      </c>
      <c r="V108" s="425" t="s">
        <v>12792</v>
      </c>
      <c r="W108" s="433">
        <v>45348</v>
      </c>
      <c r="X108" s="435">
        <v>45348</v>
      </c>
      <c r="Y108" s="435" t="s">
        <v>75</v>
      </c>
      <c r="Z108" s="455">
        <v>45473</v>
      </c>
      <c r="AA108" s="425">
        <f t="shared" si="15"/>
        <v>125</v>
      </c>
      <c r="AB108" s="426">
        <v>0</v>
      </c>
      <c r="AC108" s="426">
        <v>0</v>
      </c>
      <c r="AD108" s="426">
        <v>0</v>
      </c>
      <c r="AE108" s="444" t="s">
        <v>75</v>
      </c>
      <c r="AF108" s="425">
        <f t="shared" si="16"/>
        <v>0</v>
      </c>
      <c r="AG108" s="426">
        <v>0</v>
      </c>
      <c r="AH108" s="426">
        <v>0</v>
      </c>
      <c r="AI108" s="437" t="s">
        <v>75</v>
      </c>
      <c r="AJ108" s="426">
        <v>0</v>
      </c>
      <c r="AK108" s="427" t="s">
        <v>75</v>
      </c>
      <c r="AL108" s="427" t="s">
        <v>75</v>
      </c>
      <c r="AM108" s="425">
        <f t="shared" si="17"/>
        <v>0</v>
      </c>
      <c r="AN108" s="425">
        <f>+K108+AC108-AH108</f>
        <v>13636360</v>
      </c>
      <c r="AO108" s="427" t="s">
        <v>86</v>
      </c>
      <c r="AP108" s="426">
        <v>0</v>
      </c>
      <c r="AQ108" s="427" t="s">
        <v>86</v>
      </c>
      <c r="AR108" s="426">
        <v>0</v>
      </c>
      <c r="AS108" s="437" t="s">
        <v>75</v>
      </c>
      <c r="AT108" s="401">
        <v>0</v>
      </c>
      <c r="AU108" s="402">
        <f t="shared" si="18"/>
        <v>13636360</v>
      </c>
      <c r="AV108" s="403">
        <f t="shared" si="19"/>
        <v>0</v>
      </c>
      <c r="AW108" s="439" t="s">
        <v>75</v>
      </c>
      <c r="AX108" s="427" t="s">
        <v>101</v>
      </c>
      <c r="AY108" s="425" t="s">
        <v>13176</v>
      </c>
      <c r="AZ108" s="423" t="s">
        <v>67</v>
      </c>
      <c r="BA108" s="423" t="s">
        <v>67</v>
      </c>
    </row>
    <row r="109" spans="2:53" x14ac:dyDescent="0.25">
      <c r="B109" s="423">
        <v>2024</v>
      </c>
      <c r="C109" s="423">
        <v>891780111</v>
      </c>
      <c r="D109" s="424" t="s">
        <v>64</v>
      </c>
      <c r="E109" s="425" t="s">
        <v>13175</v>
      </c>
      <c r="F109" s="425" t="s">
        <v>13174</v>
      </c>
      <c r="G109" s="427">
        <v>0</v>
      </c>
      <c r="H109" s="427" t="s">
        <v>73</v>
      </c>
      <c r="I109" s="426" t="s">
        <v>65</v>
      </c>
      <c r="J109" s="425" t="s">
        <v>13173</v>
      </c>
      <c r="K109" s="428">
        <v>8000000</v>
      </c>
      <c r="L109" s="423" t="s">
        <v>68</v>
      </c>
      <c r="M109" s="425" t="s">
        <v>13172</v>
      </c>
      <c r="N109" s="429">
        <v>1118819748</v>
      </c>
      <c r="O109" s="431">
        <v>388</v>
      </c>
      <c r="P109" s="432">
        <v>45338</v>
      </c>
      <c r="Q109" s="426">
        <v>466800000</v>
      </c>
      <c r="R109" s="432">
        <v>45348</v>
      </c>
      <c r="S109" s="426">
        <v>8000000</v>
      </c>
      <c r="T109" s="427" t="s">
        <v>67</v>
      </c>
      <c r="U109" s="429">
        <v>36559959</v>
      </c>
      <c r="V109" s="425" t="s">
        <v>8301</v>
      </c>
      <c r="W109" s="433">
        <v>45348</v>
      </c>
      <c r="X109" s="435">
        <v>45348</v>
      </c>
      <c r="Y109" s="435" t="s">
        <v>75</v>
      </c>
      <c r="Z109" s="455">
        <v>45382</v>
      </c>
      <c r="AA109" s="425">
        <f t="shared" si="15"/>
        <v>34</v>
      </c>
      <c r="AB109" s="426">
        <v>0</v>
      </c>
      <c r="AC109" s="426">
        <v>0</v>
      </c>
      <c r="AD109" s="426">
        <v>0</v>
      </c>
      <c r="AE109" s="444" t="s">
        <v>75</v>
      </c>
      <c r="AF109" s="425">
        <f t="shared" si="16"/>
        <v>0</v>
      </c>
      <c r="AG109" s="426">
        <v>0</v>
      </c>
      <c r="AH109" s="426">
        <v>0</v>
      </c>
      <c r="AI109" s="437" t="s">
        <v>75</v>
      </c>
      <c r="AJ109" s="426">
        <v>0</v>
      </c>
      <c r="AK109" s="427" t="s">
        <v>75</v>
      </c>
      <c r="AL109" s="427" t="s">
        <v>75</v>
      </c>
      <c r="AM109" s="425">
        <f t="shared" si="17"/>
        <v>0</v>
      </c>
      <c r="AN109" s="425">
        <f>+K109+AC109-AH109</f>
        <v>8000000</v>
      </c>
      <c r="AO109" s="427" t="s">
        <v>86</v>
      </c>
      <c r="AP109" s="426">
        <v>0</v>
      </c>
      <c r="AQ109" s="427" t="s">
        <v>86</v>
      </c>
      <c r="AR109" s="426">
        <v>0</v>
      </c>
      <c r="AS109" s="437" t="s">
        <v>75</v>
      </c>
      <c r="AT109" s="401">
        <v>0</v>
      </c>
      <c r="AU109" s="402">
        <f t="shared" si="18"/>
        <v>8000000</v>
      </c>
      <c r="AV109" s="403">
        <f t="shared" si="19"/>
        <v>0</v>
      </c>
      <c r="AW109" s="439" t="s">
        <v>75</v>
      </c>
      <c r="AX109" s="427" t="s">
        <v>101</v>
      </c>
      <c r="AY109" s="425" t="s">
        <v>13171</v>
      </c>
      <c r="AZ109" s="423" t="s">
        <v>67</v>
      </c>
      <c r="BA109" s="423" t="s">
        <v>67</v>
      </c>
    </row>
    <row r="110" spans="2:53" x14ac:dyDescent="0.25">
      <c r="B110" s="423">
        <v>2024</v>
      </c>
      <c r="C110" s="423">
        <v>891780111</v>
      </c>
      <c r="D110" s="424" t="s">
        <v>64</v>
      </c>
      <c r="E110" s="425" t="s">
        <v>13170</v>
      </c>
      <c r="F110" s="425" t="s">
        <v>13169</v>
      </c>
      <c r="G110" s="427">
        <v>0</v>
      </c>
      <c r="H110" s="427" t="s">
        <v>73</v>
      </c>
      <c r="I110" s="426" t="s">
        <v>65</v>
      </c>
      <c r="J110" s="425" t="s">
        <v>13168</v>
      </c>
      <c r="K110" s="428">
        <v>30000000</v>
      </c>
      <c r="L110" s="423" t="s">
        <v>68</v>
      </c>
      <c r="M110" s="425" t="s">
        <v>12972</v>
      </c>
      <c r="N110" s="429">
        <v>900333004</v>
      </c>
      <c r="O110" s="431">
        <v>504</v>
      </c>
      <c r="P110" s="432">
        <v>45350</v>
      </c>
      <c r="Q110" s="426">
        <v>30000000</v>
      </c>
      <c r="R110" s="432">
        <v>45362</v>
      </c>
      <c r="S110" s="426">
        <v>30000000</v>
      </c>
      <c r="T110" s="427" t="s">
        <v>67</v>
      </c>
      <c r="U110" s="429">
        <v>12621405</v>
      </c>
      <c r="V110" s="425" t="s">
        <v>12971</v>
      </c>
      <c r="W110" s="433">
        <v>45362</v>
      </c>
      <c r="X110" s="435">
        <v>45362</v>
      </c>
      <c r="Y110" s="434" t="s">
        <v>75</v>
      </c>
      <c r="Z110" s="455">
        <v>45473</v>
      </c>
      <c r="AA110" s="425">
        <f t="shared" si="15"/>
        <v>111</v>
      </c>
      <c r="AB110" s="426">
        <v>0</v>
      </c>
      <c r="AC110" s="426">
        <v>0</v>
      </c>
      <c r="AD110" s="426">
        <v>0</v>
      </c>
      <c r="AE110" s="444" t="s">
        <v>75</v>
      </c>
      <c r="AF110" s="425">
        <f t="shared" si="16"/>
        <v>0</v>
      </c>
      <c r="AG110" s="426">
        <v>0</v>
      </c>
      <c r="AH110" s="426">
        <v>0</v>
      </c>
      <c r="AI110" s="437" t="s">
        <v>75</v>
      </c>
      <c r="AJ110" s="426">
        <v>0</v>
      </c>
      <c r="AK110" s="427" t="s">
        <v>75</v>
      </c>
      <c r="AL110" s="427" t="s">
        <v>75</v>
      </c>
      <c r="AM110" s="425">
        <f t="shared" si="17"/>
        <v>0</v>
      </c>
      <c r="AN110" s="425">
        <f>+K110+AC110-AH110</f>
        <v>30000000</v>
      </c>
      <c r="AO110" s="427" t="s">
        <v>67</v>
      </c>
      <c r="AP110" s="426">
        <v>30000000</v>
      </c>
      <c r="AQ110" s="427" t="s">
        <v>86</v>
      </c>
      <c r="AR110" s="426">
        <v>0</v>
      </c>
      <c r="AS110" s="437" t="s">
        <v>75</v>
      </c>
      <c r="AT110" s="401">
        <v>0</v>
      </c>
      <c r="AU110" s="402">
        <f t="shared" si="18"/>
        <v>30000000</v>
      </c>
      <c r="AV110" s="403">
        <f t="shared" si="19"/>
        <v>0</v>
      </c>
      <c r="AW110" s="439" t="s">
        <v>75</v>
      </c>
      <c r="AX110" s="427" t="s">
        <v>101</v>
      </c>
      <c r="AY110" s="425" t="s">
        <v>13167</v>
      </c>
      <c r="AZ110" s="423" t="s">
        <v>67</v>
      </c>
      <c r="BA110" s="423" t="s">
        <v>119</v>
      </c>
    </row>
    <row r="111" spans="2:53" x14ac:dyDescent="0.25">
      <c r="B111" s="423">
        <v>2024</v>
      </c>
      <c r="C111" s="423">
        <v>891780111</v>
      </c>
      <c r="D111" s="424" t="s">
        <v>64</v>
      </c>
      <c r="E111" s="425" t="s">
        <v>13166</v>
      </c>
      <c r="F111" s="425" t="s">
        <v>13165</v>
      </c>
      <c r="G111" s="451">
        <v>2021000100084</v>
      </c>
      <c r="H111" s="427" t="s">
        <v>73</v>
      </c>
      <c r="I111" s="426" t="s">
        <v>65</v>
      </c>
      <c r="J111" s="425" t="s">
        <v>13164</v>
      </c>
      <c r="K111" s="428">
        <v>34063012</v>
      </c>
      <c r="L111" s="423" t="s">
        <v>68</v>
      </c>
      <c r="M111" s="425" t="s">
        <v>6963</v>
      </c>
      <c r="N111" s="429">
        <v>1082984745</v>
      </c>
      <c r="O111" s="431">
        <v>81</v>
      </c>
      <c r="P111" s="432">
        <v>45335</v>
      </c>
      <c r="Q111" s="426">
        <v>617161150</v>
      </c>
      <c r="R111" s="432">
        <v>45372</v>
      </c>
      <c r="S111" s="426">
        <v>34063012</v>
      </c>
      <c r="T111" s="427" t="s">
        <v>67</v>
      </c>
      <c r="U111" s="429">
        <v>12448927</v>
      </c>
      <c r="V111" s="425" t="s">
        <v>13139</v>
      </c>
      <c r="W111" s="433">
        <v>45372</v>
      </c>
      <c r="X111" s="435">
        <v>45383</v>
      </c>
      <c r="Y111" s="434" t="s">
        <v>75</v>
      </c>
      <c r="Z111" s="455">
        <v>45777</v>
      </c>
      <c r="AA111" s="425">
        <f t="shared" si="15"/>
        <v>394</v>
      </c>
      <c r="AB111" s="426">
        <v>0</v>
      </c>
      <c r="AC111" s="426">
        <v>0</v>
      </c>
      <c r="AD111" s="426">
        <v>0</v>
      </c>
      <c r="AE111" s="444" t="s">
        <v>75</v>
      </c>
      <c r="AF111" s="425">
        <f t="shared" si="16"/>
        <v>0</v>
      </c>
      <c r="AG111" s="426">
        <v>0</v>
      </c>
      <c r="AH111" s="426">
        <v>0</v>
      </c>
      <c r="AI111" s="437" t="s">
        <v>75</v>
      </c>
      <c r="AJ111" s="426">
        <v>0</v>
      </c>
      <c r="AK111" s="427" t="s">
        <v>75</v>
      </c>
      <c r="AL111" s="427" t="s">
        <v>75</v>
      </c>
      <c r="AM111" s="425">
        <f t="shared" si="17"/>
        <v>0</v>
      </c>
      <c r="AN111" s="425">
        <f>+K111+AC111-AH111</f>
        <v>34063012</v>
      </c>
      <c r="AO111" s="427" t="s">
        <v>86</v>
      </c>
      <c r="AP111" s="426">
        <v>0</v>
      </c>
      <c r="AQ111" s="427" t="s">
        <v>86</v>
      </c>
      <c r="AR111" s="426">
        <v>0</v>
      </c>
      <c r="AS111" s="437" t="s">
        <v>75</v>
      </c>
      <c r="AT111" s="401">
        <v>0</v>
      </c>
      <c r="AU111" s="402">
        <f t="shared" si="18"/>
        <v>34063012</v>
      </c>
      <c r="AV111" s="403">
        <f t="shared" si="19"/>
        <v>0</v>
      </c>
      <c r="AW111" s="439" t="s">
        <v>75</v>
      </c>
      <c r="AX111" s="427" t="s">
        <v>101</v>
      </c>
      <c r="AY111" s="425" t="s">
        <v>13163</v>
      </c>
      <c r="AZ111" s="423" t="s">
        <v>67</v>
      </c>
      <c r="BA111" s="423" t="s">
        <v>67</v>
      </c>
    </row>
    <row r="112" spans="2:53" x14ac:dyDescent="0.25">
      <c r="B112" s="423">
        <v>2024</v>
      </c>
      <c r="C112" s="423">
        <v>891780111</v>
      </c>
      <c r="D112" s="424" t="s">
        <v>64</v>
      </c>
      <c r="E112" s="425" t="s">
        <v>13162</v>
      </c>
      <c r="F112" s="425" t="s">
        <v>13161</v>
      </c>
      <c r="G112" s="451">
        <v>2021000100084</v>
      </c>
      <c r="H112" s="427" t="s">
        <v>73</v>
      </c>
      <c r="I112" s="426" t="s">
        <v>65</v>
      </c>
      <c r="J112" s="425" t="s">
        <v>13160</v>
      </c>
      <c r="K112" s="428">
        <v>31670285</v>
      </c>
      <c r="L112" s="423" t="s">
        <v>68</v>
      </c>
      <c r="M112" s="425" t="s">
        <v>13159</v>
      </c>
      <c r="N112" s="429">
        <v>1083005312</v>
      </c>
      <c r="O112" s="431">
        <v>81</v>
      </c>
      <c r="P112" s="432">
        <v>45335</v>
      </c>
      <c r="Q112" s="426">
        <v>617161150</v>
      </c>
      <c r="R112" s="432">
        <v>45372</v>
      </c>
      <c r="S112" s="426">
        <v>31670285</v>
      </c>
      <c r="T112" s="427" t="s">
        <v>67</v>
      </c>
      <c r="U112" s="429">
        <v>51913961</v>
      </c>
      <c r="V112" s="425" t="s">
        <v>12786</v>
      </c>
      <c r="W112" s="433">
        <v>45372</v>
      </c>
      <c r="X112" s="435">
        <v>45383</v>
      </c>
      <c r="Y112" s="434" t="s">
        <v>75</v>
      </c>
      <c r="Z112" s="455">
        <v>45747</v>
      </c>
      <c r="AA112" s="425">
        <f t="shared" si="15"/>
        <v>364</v>
      </c>
      <c r="AB112" s="426">
        <v>0</v>
      </c>
      <c r="AC112" s="426">
        <v>0</v>
      </c>
      <c r="AD112" s="426">
        <v>0</v>
      </c>
      <c r="AE112" s="444" t="s">
        <v>75</v>
      </c>
      <c r="AF112" s="425">
        <f t="shared" si="16"/>
        <v>0</v>
      </c>
      <c r="AG112" s="426">
        <v>0</v>
      </c>
      <c r="AH112" s="426">
        <v>0</v>
      </c>
      <c r="AI112" s="437" t="s">
        <v>75</v>
      </c>
      <c r="AJ112" s="426">
        <v>0</v>
      </c>
      <c r="AK112" s="427" t="s">
        <v>75</v>
      </c>
      <c r="AL112" s="427" t="s">
        <v>75</v>
      </c>
      <c r="AM112" s="425">
        <f t="shared" si="17"/>
        <v>0</v>
      </c>
      <c r="AN112" s="425">
        <f>+K112+AC112-AH112</f>
        <v>31670285</v>
      </c>
      <c r="AO112" s="427" t="s">
        <v>86</v>
      </c>
      <c r="AP112" s="426">
        <v>0</v>
      </c>
      <c r="AQ112" s="427" t="s">
        <v>86</v>
      </c>
      <c r="AR112" s="426">
        <v>0</v>
      </c>
      <c r="AS112" s="437" t="s">
        <v>75</v>
      </c>
      <c r="AT112" s="401">
        <v>0</v>
      </c>
      <c r="AU112" s="402">
        <f t="shared" si="18"/>
        <v>31670285</v>
      </c>
      <c r="AV112" s="403">
        <f t="shared" si="19"/>
        <v>0</v>
      </c>
      <c r="AW112" s="439" t="s">
        <v>75</v>
      </c>
      <c r="AX112" s="427" t="s">
        <v>101</v>
      </c>
      <c r="AY112" s="425" t="s">
        <v>13158</v>
      </c>
      <c r="AZ112" s="423" t="s">
        <v>67</v>
      </c>
      <c r="BA112" s="423" t="s">
        <v>67</v>
      </c>
    </row>
    <row r="113" spans="2:53" x14ac:dyDescent="0.25">
      <c r="B113" s="423">
        <v>2024</v>
      </c>
      <c r="C113" s="423">
        <v>891780111</v>
      </c>
      <c r="D113" s="424" t="s">
        <v>64</v>
      </c>
      <c r="E113" s="425" t="s">
        <v>13157</v>
      </c>
      <c r="F113" s="425" t="s">
        <v>13156</v>
      </c>
      <c r="G113" s="451">
        <v>2021000100084</v>
      </c>
      <c r="H113" s="427" t="s">
        <v>73</v>
      </c>
      <c r="I113" s="426" t="s">
        <v>65</v>
      </c>
      <c r="J113" s="425" t="s">
        <v>13155</v>
      </c>
      <c r="K113" s="428">
        <v>23702951</v>
      </c>
      <c r="L113" s="423" t="s">
        <v>68</v>
      </c>
      <c r="M113" s="425" t="s">
        <v>13154</v>
      </c>
      <c r="N113" s="429">
        <v>39143300</v>
      </c>
      <c r="O113" s="431">
        <v>143</v>
      </c>
      <c r="P113" s="432">
        <v>45380</v>
      </c>
      <c r="Q113" s="426">
        <v>57727866</v>
      </c>
      <c r="R113" s="432">
        <v>45384</v>
      </c>
      <c r="S113" s="426">
        <v>23702951</v>
      </c>
      <c r="T113" s="427" t="s">
        <v>67</v>
      </c>
      <c r="U113" s="429">
        <v>51913961</v>
      </c>
      <c r="V113" s="425" t="s">
        <v>12786</v>
      </c>
      <c r="W113" s="433">
        <v>45384</v>
      </c>
      <c r="X113" s="435">
        <v>45384</v>
      </c>
      <c r="Y113" s="434" t="s">
        <v>75</v>
      </c>
      <c r="Z113" s="455">
        <v>45808</v>
      </c>
      <c r="AA113" s="425">
        <f t="shared" si="15"/>
        <v>424</v>
      </c>
      <c r="AB113" s="426">
        <v>0</v>
      </c>
      <c r="AC113" s="426">
        <v>0</v>
      </c>
      <c r="AD113" s="426">
        <v>0</v>
      </c>
      <c r="AE113" s="444" t="s">
        <v>75</v>
      </c>
      <c r="AF113" s="425">
        <f t="shared" si="16"/>
        <v>0</v>
      </c>
      <c r="AG113" s="426">
        <v>0</v>
      </c>
      <c r="AH113" s="426">
        <v>0</v>
      </c>
      <c r="AI113" s="437" t="s">
        <v>75</v>
      </c>
      <c r="AJ113" s="426">
        <v>0</v>
      </c>
      <c r="AK113" s="427" t="s">
        <v>75</v>
      </c>
      <c r="AL113" s="427" t="s">
        <v>75</v>
      </c>
      <c r="AM113" s="425">
        <f t="shared" si="17"/>
        <v>0</v>
      </c>
      <c r="AN113" s="425">
        <f>+K113+AC113-AH113</f>
        <v>23702951</v>
      </c>
      <c r="AO113" s="427" t="s">
        <v>86</v>
      </c>
      <c r="AP113" s="426">
        <v>0</v>
      </c>
      <c r="AQ113" s="427" t="s">
        <v>86</v>
      </c>
      <c r="AR113" s="426">
        <v>0</v>
      </c>
      <c r="AS113" s="437" t="s">
        <v>75</v>
      </c>
      <c r="AT113" s="401">
        <v>0</v>
      </c>
      <c r="AU113" s="402">
        <f t="shared" si="18"/>
        <v>23702951</v>
      </c>
      <c r="AV113" s="403">
        <f t="shared" si="19"/>
        <v>0</v>
      </c>
      <c r="AW113" s="439" t="s">
        <v>75</v>
      </c>
      <c r="AX113" s="427" t="s">
        <v>101</v>
      </c>
      <c r="AY113" s="425" t="s">
        <v>13153</v>
      </c>
      <c r="AZ113" s="423" t="s">
        <v>67</v>
      </c>
      <c r="BA113" s="423" t="s">
        <v>67</v>
      </c>
    </row>
    <row r="114" spans="2:53" x14ac:dyDescent="0.25">
      <c r="B114" s="423">
        <v>2024</v>
      </c>
      <c r="C114" s="423">
        <v>891780111</v>
      </c>
      <c r="D114" s="424" t="s">
        <v>64</v>
      </c>
      <c r="E114" s="425" t="s">
        <v>13152</v>
      </c>
      <c r="F114" s="425" t="s">
        <v>13151</v>
      </c>
      <c r="G114" s="451">
        <v>2021000100084</v>
      </c>
      <c r="H114" s="427" t="s">
        <v>73</v>
      </c>
      <c r="I114" s="426" t="s">
        <v>65</v>
      </c>
      <c r="J114" s="425" t="s">
        <v>13150</v>
      </c>
      <c r="K114" s="428">
        <v>14356362</v>
      </c>
      <c r="L114" s="423" t="s">
        <v>68</v>
      </c>
      <c r="M114" s="425" t="s">
        <v>13149</v>
      </c>
      <c r="N114" s="429">
        <v>1065632947</v>
      </c>
      <c r="O114" s="431">
        <v>81</v>
      </c>
      <c r="P114" s="432">
        <v>45335</v>
      </c>
      <c r="Q114" s="426">
        <v>617161150</v>
      </c>
      <c r="R114" s="432">
        <v>45384</v>
      </c>
      <c r="S114" s="426">
        <v>14356362</v>
      </c>
      <c r="T114" s="427" t="s">
        <v>67</v>
      </c>
      <c r="U114" s="429">
        <v>51913961</v>
      </c>
      <c r="V114" s="425" t="s">
        <v>12786</v>
      </c>
      <c r="W114" s="433">
        <v>45384</v>
      </c>
      <c r="X114" s="435">
        <v>45384</v>
      </c>
      <c r="Y114" s="434" t="s">
        <v>75</v>
      </c>
      <c r="Z114" s="455">
        <v>45565</v>
      </c>
      <c r="AA114" s="425">
        <f t="shared" si="15"/>
        <v>181</v>
      </c>
      <c r="AB114" s="426">
        <v>0</v>
      </c>
      <c r="AC114" s="426">
        <v>0</v>
      </c>
      <c r="AD114" s="426">
        <v>0</v>
      </c>
      <c r="AE114" s="444" t="s">
        <v>75</v>
      </c>
      <c r="AF114" s="425">
        <f t="shared" si="16"/>
        <v>0</v>
      </c>
      <c r="AG114" s="426">
        <v>0</v>
      </c>
      <c r="AH114" s="426">
        <v>0</v>
      </c>
      <c r="AI114" s="437" t="s">
        <v>75</v>
      </c>
      <c r="AJ114" s="426">
        <v>0</v>
      </c>
      <c r="AK114" s="427" t="s">
        <v>75</v>
      </c>
      <c r="AL114" s="427" t="s">
        <v>75</v>
      </c>
      <c r="AM114" s="425">
        <f t="shared" si="17"/>
        <v>0</v>
      </c>
      <c r="AN114" s="425">
        <f>+K114+AC114-AH114</f>
        <v>14356362</v>
      </c>
      <c r="AO114" s="427" t="s">
        <v>86</v>
      </c>
      <c r="AP114" s="426">
        <v>0</v>
      </c>
      <c r="AQ114" s="427" t="s">
        <v>86</v>
      </c>
      <c r="AR114" s="426">
        <v>0</v>
      </c>
      <c r="AS114" s="437" t="s">
        <v>75</v>
      </c>
      <c r="AT114" s="401">
        <v>0</v>
      </c>
      <c r="AU114" s="402">
        <f t="shared" si="18"/>
        <v>14356362</v>
      </c>
      <c r="AV114" s="403">
        <f t="shared" si="19"/>
        <v>0</v>
      </c>
      <c r="AW114" s="439" t="s">
        <v>75</v>
      </c>
      <c r="AX114" s="427" t="s">
        <v>101</v>
      </c>
      <c r="AY114" s="425" t="s">
        <v>13148</v>
      </c>
      <c r="AZ114" s="423" t="s">
        <v>67</v>
      </c>
      <c r="BA114" s="423" t="s">
        <v>67</v>
      </c>
    </row>
    <row r="115" spans="2:53" x14ac:dyDescent="0.25">
      <c r="B115" s="423">
        <v>2024</v>
      </c>
      <c r="C115" s="423">
        <v>891780111</v>
      </c>
      <c r="D115" s="424" t="s">
        <v>64</v>
      </c>
      <c r="E115" s="425" t="s">
        <v>13147</v>
      </c>
      <c r="F115" s="425" t="s">
        <v>13146</v>
      </c>
      <c r="G115" s="451">
        <v>2021000100084</v>
      </c>
      <c r="H115" s="427" t="s">
        <v>73</v>
      </c>
      <c r="I115" s="426" t="s">
        <v>65</v>
      </c>
      <c r="J115" s="425" t="s">
        <v>13145</v>
      </c>
      <c r="K115" s="428">
        <v>14356362</v>
      </c>
      <c r="L115" s="423" t="s">
        <v>68</v>
      </c>
      <c r="M115" s="425" t="s">
        <v>564</v>
      </c>
      <c r="N115" s="429">
        <v>1082848119</v>
      </c>
      <c r="O115" s="431">
        <v>81</v>
      </c>
      <c r="P115" s="432">
        <v>45335</v>
      </c>
      <c r="Q115" s="426">
        <v>617161150</v>
      </c>
      <c r="R115" s="432">
        <v>45384</v>
      </c>
      <c r="S115" s="426">
        <v>14356362</v>
      </c>
      <c r="T115" s="427" t="s">
        <v>67</v>
      </c>
      <c r="U115" s="429">
        <v>51913961</v>
      </c>
      <c r="V115" s="425" t="s">
        <v>12786</v>
      </c>
      <c r="W115" s="433">
        <v>45384</v>
      </c>
      <c r="X115" s="435">
        <v>45384</v>
      </c>
      <c r="Y115" s="434" t="s">
        <v>75</v>
      </c>
      <c r="Z115" s="455">
        <v>45565</v>
      </c>
      <c r="AA115" s="425">
        <f t="shared" si="15"/>
        <v>181</v>
      </c>
      <c r="AB115" s="426">
        <v>0</v>
      </c>
      <c r="AC115" s="426">
        <v>0</v>
      </c>
      <c r="AD115" s="426">
        <v>0</v>
      </c>
      <c r="AE115" s="444" t="s">
        <v>75</v>
      </c>
      <c r="AF115" s="425">
        <f t="shared" si="16"/>
        <v>0</v>
      </c>
      <c r="AG115" s="426">
        <v>0</v>
      </c>
      <c r="AH115" s="426">
        <v>0</v>
      </c>
      <c r="AI115" s="437" t="s">
        <v>75</v>
      </c>
      <c r="AJ115" s="426">
        <v>0</v>
      </c>
      <c r="AK115" s="427" t="s">
        <v>75</v>
      </c>
      <c r="AL115" s="427" t="s">
        <v>75</v>
      </c>
      <c r="AM115" s="425">
        <f t="shared" si="17"/>
        <v>0</v>
      </c>
      <c r="AN115" s="425">
        <f>+K115+AC115-AH115</f>
        <v>14356362</v>
      </c>
      <c r="AO115" s="427" t="s">
        <v>86</v>
      </c>
      <c r="AP115" s="426">
        <v>0</v>
      </c>
      <c r="AQ115" s="427" t="s">
        <v>86</v>
      </c>
      <c r="AR115" s="426">
        <v>0</v>
      </c>
      <c r="AS115" s="437" t="s">
        <v>75</v>
      </c>
      <c r="AT115" s="401">
        <v>0</v>
      </c>
      <c r="AU115" s="402">
        <f t="shared" si="18"/>
        <v>14356362</v>
      </c>
      <c r="AV115" s="403">
        <f t="shared" si="19"/>
        <v>0</v>
      </c>
      <c r="AW115" s="439" t="s">
        <v>75</v>
      </c>
      <c r="AX115" s="427" t="s">
        <v>101</v>
      </c>
      <c r="AY115" s="425" t="s">
        <v>13144</v>
      </c>
      <c r="AZ115" s="423" t="s">
        <v>67</v>
      </c>
      <c r="BA115" s="423" t="s">
        <v>67</v>
      </c>
    </row>
    <row r="116" spans="2:53" x14ac:dyDescent="0.25">
      <c r="B116" s="423">
        <v>2024</v>
      </c>
      <c r="C116" s="423">
        <v>891780111</v>
      </c>
      <c r="D116" s="424" t="s">
        <v>64</v>
      </c>
      <c r="E116" s="425" t="s">
        <v>13143</v>
      </c>
      <c r="F116" s="425" t="s">
        <v>13142</v>
      </c>
      <c r="G116" s="451">
        <v>2021000100084</v>
      </c>
      <c r="H116" s="427" t="s">
        <v>73</v>
      </c>
      <c r="I116" s="426" t="s">
        <v>65</v>
      </c>
      <c r="J116" s="425" t="s">
        <v>13141</v>
      </c>
      <c r="K116" s="428">
        <v>34063012</v>
      </c>
      <c r="L116" s="423" t="s">
        <v>68</v>
      </c>
      <c r="M116" s="425" t="s">
        <v>13140</v>
      </c>
      <c r="N116" s="429">
        <v>85470095</v>
      </c>
      <c r="O116" s="431">
        <v>81</v>
      </c>
      <c r="P116" s="432">
        <v>45335</v>
      </c>
      <c r="Q116" s="426">
        <v>617161150</v>
      </c>
      <c r="R116" s="432">
        <v>45384</v>
      </c>
      <c r="S116" s="426">
        <v>34063012</v>
      </c>
      <c r="T116" s="427" t="s">
        <v>67</v>
      </c>
      <c r="U116" s="429">
        <v>12448927</v>
      </c>
      <c r="V116" s="425" t="s">
        <v>13139</v>
      </c>
      <c r="W116" s="433">
        <v>45384</v>
      </c>
      <c r="X116" s="435">
        <v>45384</v>
      </c>
      <c r="Y116" s="434" t="s">
        <v>75</v>
      </c>
      <c r="Z116" s="455">
        <v>45777</v>
      </c>
      <c r="AA116" s="425">
        <f t="shared" si="15"/>
        <v>393</v>
      </c>
      <c r="AB116" s="426">
        <v>0</v>
      </c>
      <c r="AC116" s="426">
        <v>0</v>
      </c>
      <c r="AD116" s="426">
        <v>0</v>
      </c>
      <c r="AE116" s="444" t="s">
        <v>75</v>
      </c>
      <c r="AF116" s="425">
        <f t="shared" si="16"/>
        <v>0</v>
      </c>
      <c r="AG116" s="426">
        <v>0</v>
      </c>
      <c r="AH116" s="426">
        <v>0</v>
      </c>
      <c r="AI116" s="437" t="s">
        <v>75</v>
      </c>
      <c r="AJ116" s="426">
        <v>0</v>
      </c>
      <c r="AK116" s="427" t="s">
        <v>75</v>
      </c>
      <c r="AL116" s="427" t="s">
        <v>75</v>
      </c>
      <c r="AM116" s="425">
        <f t="shared" si="17"/>
        <v>0</v>
      </c>
      <c r="AN116" s="425">
        <f>+K116+AC116-AH116</f>
        <v>34063012</v>
      </c>
      <c r="AO116" s="427" t="s">
        <v>86</v>
      </c>
      <c r="AP116" s="426">
        <v>0</v>
      </c>
      <c r="AQ116" s="427" t="s">
        <v>86</v>
      </c>
      <c r="AR116" s="426">
        <v>0</v>
      </c>
      <c r="AS116" s="437" t="s">
        <v>75</v>
      </c>
      <c r="AT116" s="401">
        <v>0</v>
      </c>
      <c r="AU116" s="402">
        <f t="shared" si="18"/>
        <v>34063012</v>
      </c>
      <c r="AV116" s="403">
        <f t="shared" si="19"/>
        <v>0</v>
      </c>
      <c r="AW116" s="439" t="s">
        <v>75</v>
      </c>
      <c r="AX116" s="427" t="s">
        <v>101</v>
      </c>
      <c r="AY116" s="425" t="s">
        <v>13138</v>
      </c>
      <c r="AZ116" s="423" t="s">
        <v>67</v>
      </c>
      <c r="BA116" s="423" t="s">
        <v>67</v>
      </c>
    </row>
    <row r="117" spans="2:53" x14ac:dyDescent="0.25">
      <c r="B117" s="423">
        <v>2024</v>
      </c>
      <c r="C117" s="423">
        <v>891780111</v>
      </c>
      <c r="D117" s="424" t="s">
        <v>64</v>
      </c>
      <c r="E117" s="425" t="s">
        <v>13137</v>
      </c>
      <c r="F117" s="425" t="s">
        <v>13136</v>
      </c>
      <c r="G117" s="451">
        <v>2021000100084</v>
      </c>
      <c r="H117" s="427" t="s">
        <v>73</v>
      </c>
      <c r="I117" s="426" t="s">
        <v>65</v>
      </c>
      <c r="J117" s="425" t="s">
        <v>13135</v>
      </c>
      <c r="K117" s="428">
        <v>31670285</v>
      </c>
      <c r="L117" s="423" t="s">
        <v>68</v>
      </c>
      <c r="M117" s="425" t="s">
        <v>13024</v>
      </c>
      <c r="N117" s="429">
        <v>1082998052</v>
      </c>
      <c r="O117" s="431">
        <v>81</v>
      </c>
      <c r="P117" s="432">
        <v>45335</v>
      </c>
      <c r="Q117" s="426">
        <v>617161150</v>
      </c>
      <c r="R117" s="432">
        <v>45384</v>
      </c>
      <c r="S117" s="426">
        <v>31670285</v>
      </c>
      <c r="T117" s="427" t="s">
        <v>67</v>
      </c>
      <c r="U117" s="429">
        <v>51913961</v>
      </c>
      <c r="V117" s="425" t="s">
        <v>12786</v>
      </c>
      <c r="W117" s="433">
        <v>45384</v>
      </c>
      <c r="X117" s="435">
        <v>45385</v>
      </c>
      <c r="Y117" s="434" t="s">
        <v>75</v>
      </c>
      <c r="Z117" s="455">
        <v>45747</v>
      </c>
      <c r="AA117" s="425">
        <f t="shared" si="15"/>
        <v>362</v>
      </c>
      <c r="AB117" s="426">
        <v>0</v>
      </c>
      <c r="AC117" s="426">
        <v>0</v>
      </c>
      <c r="AD117" s="426">
        <v>0</v>
      </c>
      <c r="AE117" s="444" t="s">
        <v>75</v>
      </c>
      <c r="AF117" s="425">
        <f t="shared" si="16"/>
        <v>0</v>
      </c>
      <c r="AG117" s="426">
        <v>0</v>
      </c>
      <c r="AH117" s="426">
        <v>0</v>
      </c>
      <c r="AI117" s="437" t="s">
        <v>75</v>
      </c>
      <c r="AJ117" s="426">
        <v>0</v>
      </c>
      <c r="AK117" s="427" t="s">
        <v>75</v>
      </c>
      <c r="AL117" s="427" t="s">
        <v>75</v>
      </c>
      <c r="AM117" s="425">
        <f t="shared" si="17"/>
        <v>0</v>
      </c>
      <c r="AN117" s="425">
        <f>+K117+AC117-AH117</f>
        <v>31670285</v>
      </c>
      <c r="AO117" s="427" t="s">
        <v>86</v>
      </c>
      <c r="AP117" s="426">
        <v>0</v>
      </c>
      <c r="AQ117" s="427" t="s">
        <v>86</v>
      </c>
      <c r="AR117" s="426">
        <v>0</v>
      </c>
      <c r="AS117" s="437" t="s">
        <v>75</v>
      </c>
      <c r="AT117" s="401">
        <v>0</v>
      </c>
      <c r="AU117" s="402">
        <f t="shared" si="18"/>
        <v>31670285</v>
      </c>
      <c r="AV117" s="403">
        <f t="shared" si="19"/>
        <v>0</v>
      </c>
      <c r="AW117" s="439" t="s">
        <v>75</v>
      </c>
      <c r="AX117" s="427" t="s">
        <v>101</v>
      </c>
      <c r="AY117" s="425" t="s">
        <v>13134</v>
      </c>
      <c r="AZ117" s="423" t="s">
        <v>67</v>
      </c>
      <c r="BA117" s="423" t="s">
        <v>67</v>
      </c>
    </row>
    <row r="118" spans="2:53" x14ac:dyDescent="0.25">
      <c r="B118" s="423">
        <v>2024</v>
      </c>
      <c r="C118" s="423">
        <v>891780111</v>
      </c>
      <c r="D118" s="424" t="s">
        <v>64</v>
      </c>
      <c r="E118" s="425" t="s">
        <v>13133</v>
      </c>
      <c r="F118" s="425" t="s">
        <v>13132</v>
      </c>
      <c r="G118" s="451">
        <v>2021000100084</v>
      </c>
      <c r="H118" s="427" t="s">
        <v>73</v>
      </c>
      <c r="I118" s="426" t="s">
        <v>65</v>
      </c>
      <c r="J118" s="425" t="s">
        <v>13131</v>
      </c>
      <c r="K118" s="428">
        <v>34063012</v>
      </c>
      <c r="L118" s="423" t="s">
        <v>68</v>
      </c>
      <c r="M118" s="425" t="s">
        <v>13130</v>
      </c>
      <c r="N118" s="429">
        <v>1119816325</v>
      </c>
      <c r="O118" s="431">
        <v>81</v>
      </c>
      <c r="P118" s="432">
        <v>45335</v>
      </c>
      <c r="Q118" s="426">
        <v>617161150</v>
      </c>
      <c r="R118" s="432">
        <v>45384</v>
      </c>
      <c r="S118" s="426">
        <v>34063012</v>
      </c>
      <c r="T118" s="427" t="s">
        <v>67</v>
      </c>
      <c r="U118" s="429">
        <v>51913961</v>
      </c>
      <c r="V118" s="425" t="s">
        <v>12786</v>
      </c>
      <c r="W118" s="433">
        <v>45384</v>
      </c>
      <c r="X118" s="435">
        <v>45384</v>
      </c>
      <c r="Y118" s="434" t="s">
        <v>75</v>
      </c>
      <c r="Z118" s="455">
        <v>45777</v>
      </c>
      <c r="AA118" s="425">
        <f t="shared" si="15"/>
        <v>393</v>
      </c>
      <c r="AB118" s="426">
        <v>0</v>
      </c>
      <c r="AC118" s="426">
        <v>0</v>
      </c>
      <c r="AD118" s="426">
        <v>0</v>
      </c>
      <c r="AE118" s="444" t="s">
        <v>75</v>
      </c>
      <c r="AF118" s="425">
        <f t="shared" si="16"/>
        <v>0</v>
      </c>
      <c r="AG118" s="426">
        <v>0</v>
      </c>
      <c r="AH118" s="426">
        <v>0</v>
      </c>
      <c r="AI118" s="437" t="s">
        <v>75</v>
      </c>
      <c r="AJ118" s="426">
        <v>0</v>
      </c>
      <c r="AK118" s="427" t="s">
        <v>75</v>
      </c>
      <c r="AL118" s="427" t="s">
        <v>75</v>
      </c>
      <c r="AM118" s="425">
        <f t="shared" si="17"/>
        <v>0</v>
      </c>
      <c r="AN118" s="425">
        <f>+K118+AC118-AH118</f>
        <v>34063012</v>
      </c>
      <c r="AO118" s="427" t="s">
        <v>86</v>
      </c>
      <c r="AP118" s="426">
        <v>0</v>
      </c>
      <c r="AQ118" s="427" t="s">
        <v>86</v>
      </c>
      <c r="AR118" s="426">
        <v>0</v>
      </c>
      <c r="AS118" s="437" t="s">
        <v>75</v>
      </c>
      <c r="AT118" s="401">
        <v>0</v>
      </c>
      <c r="AU118" s="402">
        <f t="shared" si="18"/>
        <v>34063012</v>
      </c>
      <c r="AV118" s="403">
        <f t="shared" si="19"/>
        <v>0</v>
      </c>
      <c r="AW118" s="439" t="s">
        <v>75</v>
      </c>
      <c r="AX118" s="427" t="s">
        <v>101</v>
      </c>
      <c r="AY118" s="425" t="s">
        <v>13129</v>
      </c>
      <c r="AZ118" s="423" t="s">
        <v>67</v>
      </c>
      <c r="BA118" s="423" t="s">
        <v>67</v>
      </c>
    </row>
    <row r="119" spans="2:53" x14ac:dyDescent="0.25">
      <c r="B119" s="423">
        <v>2024</v>
      </c>
      <c r="C119" s="423">
        <v>891780111</v>
      </c>
      <c r="D119" s="424" t="s">
        <v>64</v>
      </c>
      <c r="E119" s="425" t="s">
        <v>13128</v>
      </c>
      <c r="F119" s="425" t="s">
        <v>13127</v>
      </c>
      <c r="G119" s="451">
        <v>2020000100036</v>
      </c>
      <c r="H119" s="427" t="s">
        <v>73</v>
      </c>
      <c r="I119" s="426" t="s">
        <v>65</v>
      </c>
      <c r="J119" s="425" t="s">
        <v>13126</v>
      </c>
      <c r="K119" s="428">
        <v>15838195.33</v>
      </c>
      <c r="L119" s="423" t="s">
        <v>68</v>
      </c>
      <c r="M119" s="425" t="s">
        <v>13125</v>
      </c>
      <c r="N119" s="429">
        <v>1082860590</v>
      </c>
      <c r="O119" s="431">
        <v>82</v>
      </c>
      <c r="P119" s="432">
        <v>45338</v>
      </c>
      <c r="Q119" s="426">
        <v>241828362</v>
      </c>
      <c r="R119" s="432">
        <v>45390</v>
      </c>
      <c r="S119" s="426">
        <v>15838195.33</v>
      </c>
      <c r="T119" s="427" t="s">
        <v>67</v>
      </c>
      <c r="U119" s="429">
        <v>45498601</v>
      </c>
      <c r="V119" s="425" t="s">
        <v>466</v>
      </c>
      <c r="W119" s="433">
        <v>45390</v>
      </c>
      <c r="X119" s="435">
        <v>45390</v>
      </c>
      <c r="Y119" s="434" t="s">
        <v>75</v>
      </c>
      <c r="Z119" s="455">
        <v>45516</v>
      </c>
      <c r="AA119" s="425">
        <f t="shared" si="15"/>
        <v>126</v>
      </c>
      <c r="AB119" s="426">
        <v>0</v>
      </c>
      <c r="AC119" s="426">
        <v>0</v>
      </c>
      <c r="AD119" s="426">
        <v>0</v>
      </c>
      <c r="AE119" s="444" t="s">
        <v>75</v>
      </c>
      <c r="AF119" s="425">
        <f t="shared" si="16"/>
        <v>0</v>
      </c>
      <c r="AG119" s="426">
        <v>0</v>
      </c>
      <c r="AH119" s="426">
        <v>0</v>
      </c>
      <c r="AI119" s="437" t="s">
        <v>75</v>
      </c>
      <c r="AJ119" s="426">
        <v>0</v>
      </c>
      <c r="AK119" s="427" t="s">
        <v>75</v>
      </c>
      <c r="AL119" s="427" t="s">
        <v>75</v>
      </c>
      <c r="AM119" s="425">
        <f t="shared" si="17"/>
        <v>0</v>
      </c>
      <c r="AN119" s="425">
        <f>+K119+AC119-AH119</f>
        <v>15838195.33</v>
      </c>
      <c r="AO119" s="427" t="s">
        <v>86</v>
      </c>
      <c r="AP119" s="426">
        <v>0</v>
      </c>
      <c r="AQ119" s="427" t="s">
        <v>86</v>
      </c>
      <c r="AR119" s="426">
        <v>0</v>
      </c>
      <c r="AS119" s="437" t="s">
        <v>75</v>
      </c>
      <c r="AT119" s="401">
        <v>0</v>
      </c>
      <c r="AU119" s="402">
        <f t="shared" si="18"/>
        <v>15838195.33</v>
      </c>
      <c r="AV119" s="403">
        <f t="shared" si="19"/>
        <v>0</v>
      </c>
      <c r="AW119" s="439" t="s">
        <v>75</v>
      </c>
      <c r="AX119" s="427" t="s">
        <v>101</v>
      </c>
      <c r="AY119" s="425" t="s">
        <v>13124</v>
      </c>
      <c r="AZ119" s="423" t="s">
        <v>67</v>
      </c>
      <c r="BA119" s="423" t="s">
        <v>67</v>
      </c>
    </row>
    <row r="120" spans="2:53" x14ac:dyDescent="0.25">
      <c r="B120" s="423">
        <v>2024</v>
      </c>
      <c r="C120" s="423">
        <v>891780111</v>
      </c>
      <c r="D120" s="424" t="s">
        <v>64</v>
      </c>
      <c r="E120" s="425" t="s">
        <v>13123</v>
      </c>
      <c r="F120" s="425" t="s">
        <v>13122</v>
      </c>
      <c r="G120" s="451">
        <v>0</v>
      </c>
      <c r="H120" s="427" t="s">
        <v>73</v>
      </c>
      <c r="I120" s="426" t="s">
        <v>65</v>
      </c>
      <c r="J120" s="425" t="s">
        <v>13121</v>
      </c>
      <c r="K120" s="428">
        <v>65450000</v>
      </c>
      <c r="L120" s="423" t="s">
        <v>68</v>
      </c>
      <c r="M120" s="425" t="s">
        <v>13120</v>
      </c>
      <c r="N120" s="429">
        <v>800214001</v>
      </c>
      <c r="O120" s="431">
        <v>730</v>
      </c>
      <c r="P120" s="432">
        <v>45369</v>
      </c>
      <c r="Q120" s="426">
        <v>65450000</v>
      </c>
      <c r="R120" s="432">
        <v>45392</v>
      </c>
      <c r="S120" s="426">
        <v>65450000</v>
      </c>
      <c r="T120" s="427" t="s">
        <v>67</v>
      </c>
      <c r="U120" s="429">
        <v>85449357</v>
      </c>
      <c r="V120" s="425" t="s">
        <v>13119</v>
      </c>
      <c r="W120" s="433">
        <v>45392</v>
      </c>
      <c r="X120" s="435">
        <v>45392</v>
      </c>
      <c r="Y120" s="434" t="s">
        <v>75</v>
      </c>
      <c r="Z120" s="455">
        <v>45657</v>
      </c>
      <c r="AA120" s="425">
        <f t="shared" si="15"/>
        <v>265</v>
      </c>
      <c r="AB120" s="426">
        <v>0</v>
      </c>
      <c r="AC120" s="426">
        <v>0</v>
      </c>
      <c r="AD120" s="426">
        <v>0</v>
      </c>
      <c r="AE120" s="444" t="s">
        <v>75</v>
      </c>
      <c r="AF120" s="425">
        <f t="shared" si="16"/>
        <v>0</v>
      </c>
      <c r="AG120" s="426">
        <v>0</v>
      </c>
      <c r="AH120" s="426">
        <v>0</v>
      </c>
      <c r="AI120" s="437" t="s">
        <v>75</v>
      </c>
      <c r="AJ120" s="426">
        <v>0</v>
      </c>
      <c r="AK120" s="427" t="s">
        <v>75</v>
      </c>
      <c r="AL120" s="427" t="s">
        <v>75</v>
      </c>
      <c r="AM120" s="425">
        <f t="shared" si="17"/>
        <v>0</v>
      </c>
      <c r="AN120" s="425">
        <f>+K120+AC120-AH120</f>
        <v>65450000</v>
      </c>
      <c r="AO120" s="427" t="s">
        <v>67</v>
      </c>
      <c r="AP120" s="426">
        <v>63250000</v>
      </c>
      <c r="AQ120" s="427" t="s">
        <v>86</v>
      </c>
      <c r="AR120" s="426">
        <v>0</v>
      </c>
      <c r="AS120" s="437" t="s">
        <v>75</v>
      </c>
      <c r="AT120" s="401">
        <v>0</v>
      </c>
      <c r="AU120" s="402">
        <f t="shared" si="18"/>
        <v>65450000</v>
      </c>
      <c r="AV120" s="403">
        <f t="shared" si="19"/>
        <v>0</v>
      </c>
      <c r="AW120" s="439" t="s">
        <v>75</v>
      </c>
      <c r="AX120" s="427" t="s">
        <v>101</v>
      </c>
      <c r="AY120" s="425" t="s">
        <v>13118</v>
      </c>
      <c r="AZ120" s="423" t="s">
        <v>67</v>
      </c>
      <c r="BA120" s="423" t="s">
        <v>119</v>
      </c>
    </row>
    <row r="121" spans="2:53" x14ac:dyDescent="0.25">
      <c r="B121" s="423">
        <v>2024</v>
      </c>
      <c r="C121" s="423">
        <v>891780111</v>
      </c>
      <c r="D121" s="424" t="s">
        <v>64</v>
      </c>
      <c r="E121" s="425" t="s">
        <v>13117</v>
      </c>
      <c r="F121" s="425" t="s">
        <v>13116</v>
      </c>
      <c r="G121" s="451">
        <v>0</v>
      </c>
      <c r="H121" s="427" t="s">
        <v>73</v>
      </c>
      <c r="I121" s="426" t="s">
        <v>65</v>
      </c>
      <c r="J121" s="425" t="s">
        <v>13115</v>
      </c>
      <c r="K121" s="428">
        <v>49000000</v>
      </c>
      <c r="L121" s="423" t="s">
        <v>68</v>
      </c>
      <c r="M121" s="425" t="s">
        <v>12940</v>
      </c>
      <c r="N121" s="429">
        <v>32661345</v>
      </c>
      <c r="O121" s="431">
        <v>1060</v>
      </c>
      <c r="P121" s="432">
        <v>45408</v>
      </c>
      <c r="Q121" s="426">
        <v>955600000</v>
      </c>
      <c r="R121" s="432">
        <v>45421</v>
      </c>
      <c r="S121" s="426">
        <v>49000000</v>
      </c>
      <c r="T121" s="427" t="s">
        <v>67</v>
      </c>
      <c r="U121" s="429">
        <v>85455983</v>
      </c>
      <c r="V121" s="425" t="s">
        <v>6859</v>
      </c>
      <c r="W121" s="433">
        <v>45419</v>
      </c>
      <c r="X121" s="435">
        <v>45421</v>
      </c>
      <c r="Y121" s="434" t="s">
        <v>75</v>
      </c>
      <c r="Z121" s="455">
        <v>45553</v>
      </c>
      <c r="AA121" s="425">
        <f t="shared" si="15"/>
        <v>132</v>
      </c>
      <c r="AB121" s="426">
        <v>0</v>
      </c>
      <c r="AC121" s="426">
        <v>0</v>
      </c>
      <c r="AD121" s="426">
        <v>0</v>
      </c>
      <c r="AE121" s="444" t="s">
        <v>75</v>
      </c>
      <c r="AF121" s="425">
        <f t="shared" si="16"/>
        <v>0</v>
      </c>
      <c r="AG121" s="426">
        <v>0</v>
      </c>
      <c r="AH121" s="426">
        <v>0</v>
      </c>
      <c r="AI121" s="437" t="s">
        <v>75</v>
      </c>
      <c r="AJ121" s="426">
        <v>0</v>
      </c>
      <c r="AK121" s="427" t="s">
        <v>75</v>
      </c>
      <c r="AL121" s="427" t="s">
        <v>75</v>
      </c>
      <c r="AM121" s="425">
        <f t="shared" si="17"/>
        <v>0</v>
      </c>
      <c r="AN121" s="425">
        <f>+K121+AC121-AH121</f>
        <v>49000000</v>
      </c>
      <c r="AO121" s="427" t="s">
        <v>86</v>
      </c>
      <c r="AP121" s="426">
        <v>0</v>
      </c>
      <c r="AQ121" s="427" t="s">
        <v>86</v>
      </c>
      <c r="AR121" s="426">
        <v>0</v>
      </c>
      <c r="AS121" s="437" t="s">
        <v>75</v>
      </c>
      <c r="AT121" s="401">
        <v>0</v>
      </c>
      <c r="AU121" s="402">
        <f t="shared" si="18"/>
        <v>49000000</v>
      </c>
      <c r="AV121" s="403">
        <f t="shared" si="19"/>
        <v>0</v>
      </c>
      <c r="AW121" s="439" t="s">
        <v>75</v>
      </c>
      <c r="AX121" s="427" t="s">
        <v>101</v>
      </c>
      <c r="AY121" s="425" t="s">
        <v>13114</v>
      </c>
      <c r="AZ121" s="423" t="s">
        <v>67</v>
      </c>
      <c r="BA121" s="423" t="s">
        <v>67</v>
      </c>
    </row>
    <row r="122" spans="2:53" x14ac:dyDescent="0.25">
      <c r="B122" s="423">
        <v>2024</v>
      </c>
      <c r="C122" s="423">
        <v>891780111</v>
      </c>
      <c r="D122" s="424" t="s">
        <v>64</v>
      </c>
      <c r="E122" s="425" t="s">
        <v>13113</v>
      </c>
      <c r="F122" s="425" t="s">
        <v>13112</v>
      </c>
      <c r="G122" s="451">
        <v>0</v>
      </c>
      <c r="H122" s="427" t="s">
        <v>73</v>
      </c>
      <c r="I122" s="426" t="s">
        <v>65</v>
      </c>
      <c r="J122" s="425" t="s">
        <v>13111</v>
      </c>
      <c r="K122" s="428">
        <v>18500000</v>
      </c>
      <c r="L122" s="423" t="s">
        <v>68</v>
      </c>
      <c r="M122" s="425" t="s">
        <v>6542</v>
      </c>
      <c r="N122" s="429">
        <v>1082872242</v>
      </c>
      <c r="O122" s="431">
        <v>1060</v>
      </c>
      <c r="P122" s="432">
        <v>45408</v>
      </c>
      <c r="Q122" s="426">
        <v>955600000</v>
      </c>
      <c r="R122" s="432">
        <v>45421</v>
      </c>
      <c r="S122" s="426">
        <v>18500000</v>
      </c>
      <c r="T122" s="427" t="s">
        <v>67</v>
      </c>
      <c r="U122" s="429">
        <v>32661345</v>
      </c>
      <c r="V122" s="425" t="s">
        <v>12940</v>
      </c>
      <c r="W122" s="433">
        <v>45419</v>
      </c>
      <c r="X122" s="435">
        <v>45421</v>
      </c>
      <c r="Y122" s="434" t="s">
        <v>75</v>
      </c>
      <c r="Z122" s="455">
        <v>45553</v>
      </c>
      <c r="AA122" s="425">
        <f t="shared" si="15"/>
        <v>132</v>
      </c>
      <c r="AB122" s="426">
        <v>0</v>
      </c>
      <c r="AC122" s="426">
        <v>0</v>
      </c>
      <c r="AD122" s="426">
        <v>0</v>
      </c>
      <c r="AE122" s="444" t="s">
        <v>75</v>
      </c>
      <c r="AF122" s="425">
        <f t="shared" si="16"/>
        <v>0</v>
      </c>
      <c r="AG122" s="426">
        <v>0</v>
      </c>
      <c r="AH122" s="426">
        <v>0</v>
      </c>
      <c r="AI122" s="437" t="s">
        <v>75</v>
      </c>
      <c r="AJ122" s="426">
        <v>0</v>
      </c>
      <c r="AK122" s="427" t="s">
        <v>75</v>
      </c>
      <c r="AL122" s="427" t="s">
        <v>75</v>
      </c>
      <c r="AM122" s="425">
        <f t="shared" si="17"/>
        <v>0</v>
      </c>
      <c r="AN122" s="425">
        <f>+K122+AC122-AH122</f>
        <v>18500000</v>
      </c>
      <c r="AO122" s="427" t="s">
        <v>86</v>
      </c>
      <c r="AP122" s="426">
        <v>0</v>
      </c>
      <c r="AQ122" s="427" t="s">
        <v>86</v>
      </c>
      <c r="AR122" s="426">
        <v>0</v>
      </c>
      <c r="AS122" s="437" t="s">
        <v>75</v>
      </c>
      <c r="AT122" s="401">
        <v>0</v>
      </c>
      <c r="AU122" s="402">
        <f t="shared" si="18"/>
        <v>18500000</v>
      </c>
      <c r="AV122" s="403">
        <f t="shared" si="19"/>
        <v>0</v>
      </c>
      <c r="AW122" s="439" t="s">
        <v>75</v>
      </c>
      <c r="AX122" s="427" t="s">
        <v>101</v>
      </c>
      <c r="AY122" s="425" t="s">
        <v>13110</v>
      </c>
      <c r="AZ122" s="423" t="s">
        <v>67</v>
      </c>
      <c r="BA122" s="423" t="s">
        <v>67</v>
      </c>
    </row>
    <row r="123" spans="2:53" x14ac:dyDescent="0.25">
      <c r="B123" s="423">
        <v>2024</v>
      </c>
      <c r="C123" s="423">
        <v>891780111</v>
      </c>
      <c r="D123" s="424" t="s">
        <v>64</v>
      </c>
      <c r="E123" s="425" t="s">
        <v>13109</v>
      </c>
      <c r="F123" s="425" t="s">
        <v>13108</v>
      </c>
      <c r="G123" s="451">
        <v>0</v>
      </c>
      <c r="H123" s="427" t="s">
        <v>73</v>
      </c>
      <c r="I123" s="426" t="s">
        <v>65</v>
      </c>
      <c r="J123" s="425" t="s">
        <v>13107</v>
      </c>
      <c r="K123" s="428">
        <v>35000000</v>
      </c>
      <c r="L123" s="423" t="s">
        <v>68</v>
      </c>
      <c r="M123" s="425" t="s">
        <v>13106</v>
      </c>
      <c r="N123" s="429">
        <v>24397390</v>
      </c>
      <c r="O123" s="431">
        <v>1060</v>
      </c>
      <c r="P123" s="432">
        <v>45408</v>
      </c>
      <c r="Q123" s="426">
        <v>955600000</v>
      </c>
      <c r="R123" s="432">
        <v>45421</v>
      </c>
      <c r="S123" s="426">
        <v>35000000</v>
      </c>
      <c r="T123" s="427" t="s">
        <v>67</v>
      </c>
      <c r="U123" s="429">
        <v>32661345</v>
      </c>
      <c r="V123" s="425" t="s">
        <v>12940</v>
      </c>
      <c r="W123" s="433">
        <v>45419</v>
      </c>
      <c r="X123" s="435">
        <v>45421</v>
      </c>
      <c r="Y123" s="434" t="s">
        <v>75</v>
      </c>
      <c r="Z123" s="455">
        <v>45553</v>
      </c>
      <c r="AA123" s="425">
        <f t="shared" si="15"/>
        <v>132</v>
      </c>
      <c r="AB123" s="426">
        <v>0</v>
      </c>
      <c r="AC123" s="426">
        <v>0</v>
      </c>
      <c r="AD123" s="426">
        <v>0</v>
      </c>
      <c r="AE123" s="444" t="s">
        <v>75</v>
      </c>
      <c r="AF123" s="425">
        <f t="shared" si="16"/>
        <v>0</v>
      </c>
      <c r="AG123" s="426">
        <v>0</v>
      </c>
      <c r="AH123" s="426">
        <v>0</v>
      </c>
      <c r="AI123" s="437" t="s">
        <v>75</v>
      </c>
      <c r="AJ123" s="426">
        <v>0</v>
      </c>
      <c r="AK123" s="427" t="s">
        <v>75</v>
      </c>
      <c r="AL123" s="427" t="s">
        <v>75</v>
      </c>
      <c r="AM123" s="425">
        <f t="shared" si="17"/>
        <v>0</v>
      </c>
      <c r="AN123" s="425">
        <f>+K123+AC123-AH123</f>
        <v>35000000</v>
      </c>
      <c r="AO123" s="427" t="s">
        <v>86</v>
      </c>
      <c r="AP123" s="426">
        <v>0</v>
      </c>
      <c r="AQ123" s="427" t="s">
        <v>86</v>
      </c>
      <c r="AR123" s="426">
        <v>0</v>
      </c>
      <c r="AS123" s="437" t="s">
        <v>75</v>
      </c>
      <c r="AT123" s="401">
        <v>0</v>
      </c>
      <c r="AU123" s="402">
        <f t="shared" si="18"/>
        <v>35000000</v>
      </c>
      <c r="AV123" s="403">
        <f t="shared" si="19"/>
        <v>0</v>
      </c>
      <c r="AW123" s="439" t="s">
        <v>75</v>
      </c>
      <c r="AX123" s="427" t="s">
        <v>101</v>
      </c>
      <c r="AY123" s="425" t="s">
        <v>13105</v>
      </c>
      <c r="AZ123" s="423" t="s">
        <v>67</v>
      </c>
      <c r="BA123" s="423" t="s">
        <v>67</v>
      </c>
    </row>
    <row r="124" spans="2:53" x14ac:dyDescent="0.25">
      <c r="B124" s="423">
        <v>2024</v>
      </c>
      <c r="C124" s="423">
        <v>891780111</v>
      </c>
      <c r="D124" s="424" t="s">
        <v>64</v>
      </c>
      <c r="E124" s="425" t="s">
        <v>13104</v>
      </c>
      <c r="F124" s="425" t="s">
        <v>13103</v>
      </c>
      <c r="G124" s="451">
        <v>0</v>
      </c>
      <c r="H124" s="427" t="s">
        <v>73</v>
      </c>
      <c r="I124" s="426" t="s">
        <v>65</v>
      </c>
      <c r="J124" s="425" t="s">
        <v>13102</v>
      </c>
      <c r="K124" s="428">
        <v>24000000</v>
      </c>
      <c r="L124" s="423" t="s">
        <v>68</v>
      </c>
      <c r="M124" s="425" t="s">
        <v>13101</v>
      </c>
      <c r="N124" s="429">
        <v>43869666</v>
      </c>
      <c r="O124" s="431">
        <v>1060</v>
      </c>
      <c r="P124" s="432">
        <v>45408</v>
      </c>
      <c r="Q124" s="426">
        <v>955600000</v>
      </c>
      <c r="R124" s="432">
        <v>45428</v>
      </c>
      <c r="S124" s="426">
        <v>24000000</v>
      </c>
      <c r="T124" s="427" t="s">
        <v>67</v>
      </c>
      <c r="U124" s="429">
        <v>32661345</v>
      </c>
      <c r="V124" s="425" t="s">
        <v>12940</v>
      </c>
      <c r="W124" s="433">
        <v>45428</v>
      </c>
      <c r="X124" s="435">
        <v>45428</v>
      </c>
      <c r="Y124" s="434" t="s">
        <v>75</v>
      </c>
      <c r="Z124" s="455">
        <v>45553</v>
      </c>
      <c r="AA124" s="425">
        <f t="shared" si="15"/>
        <v>125</v>
      </c>
      <c r="AB124" s="426">
        <v>0</v>
      </c>
      <c r="AC124" s="426">
        <v>0</v>
      </c>
      <c r="AD124" s="426">
        <v>0</v>
      </c>
      <c r="AE124" s="444" t="s">
        <v>75</v>
      </c>
      <c r="AF124" s="425">
        <f t="shared" si="16"/>
        <v>0</v>
      </c>
      <c r="AG124" s="426">
        <v>1</v>
      </c>
      <c r="AH124" s="426">
        <v>19200000</v>
      </c>
      <c r="AI124" s="436">
        <v>45443</v>
      </c>
      <c r="AJ124" s="426">
        <v>0</v>
      </c>
      <c r="AK124" s="427" t="s">
        <v>75</v>
      </c>
      <c r="AL124" s="427" t="s">
        <v>75</v>
      </c>
      <c r="AM124" s="425">
        <f t="shared" si="17"/>
        <v>0</v>
      </c>
      <c r="AN124" s="425">
        <f>+K124+AC124-AH124</f>
        <v>4800000</v>
      </c>
      <c r="AO124" s="427" t="s">
        <v>86</v>
      </c>
      <c r="AP124" s="426">
        <v>0</v>
      </c>
      <c r="AQ124" s="427" t="s">
        <v>86</v>
      </c>
      <c r="AR124" s="426">
        <v>0</v>
      </c>
      <c r="AS124" s="437" t="s">
        <v>75</v>
      </c>
      <c r="AT124" s="401">
        <v>0</v>
      </c>
      <c r="AU124" s="402">
        <f t="shared" si="18"/>
        <v>4800000</v>
      </c>
      <c r="AV124" s="403">
        <f t="shared" si="19"/>
        <v>0</v>
      </c>
      <c r="AW124" s="439" t="s">
        <v>75</v>
      </c>
      <c r="AX124" s="427" t="s">
        <v>101</v>
      </c>
      <c r="AY124" s="425" t="s">
        <v>13100</v>
      </c>
      <c r="AZ124" s="423" t="s">
        <v>67</v>
      </c>
      <c r="BA124" s="423" t="s">
        <v>67</v>
      </c>
    </row>
    <row r="125" spans="2:53" x14ac:dyDescent="0.25">
      <c r="B125" s="423">
        <v>2024</v>
      </c>
      <c r="C125" s="423">
        <v>891780111</v>
      </c>
      <c r="D125" s="424" t="s">
        <v>64</v>
      </c>
      <c r="E125" s="425" t="s">
        <v>13099</v>
      </c>
      <c r="F125" s="425" t="s">
        <v>13098</v>
      </c>
      <c r="G125" s="451">
        <v>0</v>
      </c>
      <c r="H125" s="427" t="s">
        <v>73</v>
      </c>
      <c r="I125" s="426" t="s">
        <v>65</v>
      </c>
      <c r="J125" s="425" t="s">
        <v>13097</v>
      </c>
      <c r="K125" s="428">
        <v>24000000</v>
      </c>
      <c r="L125" s="423" t="s">
        <v>68</v>
      </c>
      <c r="M125" s="425" t="s">
        <v>13096</v>
      </c>
      <c r="N125" s="429">
        <v>80165859</v>
      </c>
      <c r="O125" s="431">
        <v>1060</v>
      </c>
      <c r="P125" s="432">
        <v>45408</v>
      </c>
      <c r="Q125" s="426">
        <v>955600000</v>
      </c>
      <c r="R125" s="432">
        <v>45428</v>
      </c>
      <c r="S125" s="426">
        <v>24000000</v>
      </c>
      <c r="T125" s="427" t="s">
        <v>67</v>
      </c>
      <c r="U125" s="429">
        <v>32661345</v>
      </c>
      <c r="V125" s="425" t="s">
        <v>12940</v>
      </c>
      <c r="W125" s="433">
        <v>45428</v>
      </c>
      <c r="X125" s="435">
        <v>45428</v>
      </c>
      <c r="Y125" s="434" t="s">
        <v>75</v>
      </c>
      <c r="Z125" s="455">
        <v>45553</v>
      </c>
      <c r="AA125" s="425">
        <f t="shared" si="15"/>
        <v>125</v>
      </c>
      <c r="AB125" s="426">
        <v>0</v>
      </c>
      <c r="AC125" s="426">
        <v>0</v>
      </c>
      <c r="AD125" s="426">
        <v>0</v>
      </c>
      <c r="AE125" s="444" t="s">
        <v>75</v>
      </c>
      <c r="AF125" s="425">
        <f t="shared" si="16"/>
        <v>0</v>
      </c>
      <c r="AG125" s="426">
        <v>0</v>
      </c>
      <c r="AH125" s="426">
        <v>0</v>
      </c>
      <c r="AI125" s="437" t="s">
        <v>75</v>
      </c>
      <c r="AJ125" s="426">
        <v>0</v>
      </c>
      <c r="AK125" s="427" t="s">
        <v>75</v>
      </c>
      <c r="AL125" s="427" t="s">
        <v>75</v>
      </c>
      <c r="AM125" s="425">
        <f t="shared" si="17"/>
        <v>0</v>
      </c>
      <c r="AN125" s="425">
        <f>+K125+AC125-AH125</f>
        <v>24000000</v>
      </c>
      <c r="AO125" s="427" t="s">
        <v>86</v>
      </c>
      <c r="AP125" s="426">
        <v>0</v>
      </c>
      <c r="AQ125" s="427" t="s">
        <v>86</v>
      </c>
      <c r="AR125" s="426">
        <v>0</v>
      </c>
      <c r="AS125" s="437" t="s">
        <v>75</v>
      </c>
      <c r="AT125" s="401">
        <v>0</v>
      </c>
      <c r="AU125" s="402">
        <f t="shared" si="18"/>
        <v>24000000</v>
      </c>
      <c r="AV125" s="403">
        <f t="shared" si="19"/>
        <v>0</v>
      </c>
      <c r="AW125" s="439" t="s">
        <v>75</v>
      </c>
      <c r="AX125" s="427" t="s">
        <v>101</v>
      </c>
      <c r="AY125" s="425" t="s">
        <v>13095</v>
      </c>
      <c r="AZ125" s="423" t="s">
        <v>67</v>
      </c>
      <c r="BA125" s="423" t="s">
        <v>67</v>
      </c>
    </row>
    <row r="126" spans="2:53" x14ac:dyDescent="0.25">
      <c r="B126" s="423">
        <v>2024</v>
      </c>
      <c r="C126" s="423">
        <v>891780111</v>
      </c>
      <c r="D126" s="424" t="s">
        <v>64</v>
      </c>
      <c r="E126" s="425" t="s">
        <v>13094</v>
      </c>
      <c r="F126" s="425" t="s">
        <v>13093</v>
      </c>
      <c r="G126" s="451">
        <v>0</v>
      </c>
      <c r="H126" s="427" t="s">
        <v>73</v>
      </c>
      <c r="I126" s="426" t="s">
        <v>65</v>
      </c>
      <c r="J126" s="425" t="s">
        <v>13092</v>
      </c>
      <c r="K126" s="428">
        <v>24000000</v>
      </c>
      <c r="L126" s="423" t="s">
        <v>68</v>
      </c>
      <c r="M126" s="425" t="s">
        <v>13091</v>
      </c>
      <c r="N126" s="429">
        <v>1143440725</v>
      </c>
      <c r="O126" s="431">
        <v>1060</v>
      </c>
      <c r="P126" s="432">
        <v>45408</v>
      </c>
      <c r="Q126" s="426">
        <v>955600000</v>
      </c>
      <c r="R126" s="432">
        <v>45428</v>
      </c>
      <c r="S126" s="426">
        <v>24000000</v>
      </c>
      <c r="T126" s="427" t="s">
        <v>67</v>
      </c>
      <c r="U126" s="429">
        <v>32661345</v>
      </c>
      <c r="V126" s="425" t="s">
        <v>12940</v>
      </c>
      <c r="W126" s="433">
        <v>45428</v>
      </c>
      <c r="X126" s="435">
        <v>45428</v>
      </c>
      <c r="Y126" s="434" t="s">
        <v>75</v>
      </c>
      <c r="Z126" s="455">
        <v>45553</v>
      </c>
      <c r="AA126" s="425">
        <f t="shared" si="15"/>
        <v>125</v>
      </c>
      <c r="AB126" s="426">
        <v>0</v>
      </c>
      <c r="AC126" s="426">
        <v>0</v>
      </c>
      <c r="AD126" s="426">
        <v>0</v>
      </c>
      <c r="AE126" s="444" t="s">
        <v>75</v>
      </c>
      <c r="AF126" s="425">
        <f t="shared" si="16"/>
        <v>0</v>
      </c>
      <c r="AG126" s="426">
        <v>0</v>
      </c>
      <c r="AH126" s="426">
        <v>0</v>
      </c>
      <c r="AI126" s="437" t="s">
        <v>75</v>
      </c>
      <c r="AJ126" s="426">
        <v>0</v>
      </c>
      <c r="AK126" s="427" t="s">
        <v>75</v>
      </c>
      <c r="AL126" s="427" t="s">
        <v>75</v>
      </c>
      <c r="AM126" s="425">
        <f t="shared" si="17"/>
        <v>0</v>
      </c>
      <c r="AN126" s="425">
        <f>+K126+AC126-AH126</f>
        <v>24000000</v>
      </c>
      <c r="AO126" s="427" t="s">
        <v>86</v>
      </c>
      <c r="AP126" s="426">
        <v>0</v>
      </c>
      <c r="AQ126" s="427" t="s">
        <v>86</v>
      </c>
      <c r="AR126" s="426">
        <v>0</v>
      </c>
      <c r="AS126" s="437" t="s">
        <v>75</v>
      </c>
      <c r="AT126" s="401">
        <v>0</v>
      </c>
      <c r="AU126" s="402">
        <f t="shared" si="18"/>
        <v>24000000</v>
      </c>
      <c r="AV126" s="403">
        <f t="shared" si="19"/>
        <v>0</v>
      </c>
      <c r="AW126" s="439" t="s">
        <v>75</v>
      </c>
      <c r="AX126" s="427" t="s">
        <v>101</v>
      </c>
      <c r="AY126" s="425" t="s">
        <v>13090</v>
      </c>
      <c r="AZ126" s="423" t="s">
        <v>67</v>
      </c>
      <c r="BA126" s="423" t="s">
        <v>67</v>
      </c>
    </row>
    <row r="127" spans="2:53" x14ac:dyDescent="0.25">
      <c r="B127" s="423">
        <v>2024</v>
      </c>
      <c r="C127" s="423">
        <v>891780111</v>
      </c>
      <c r="D127" s="424" t="s">
        <v>64</v>
      </c>
      <c r="E127" s="425" t="s">
        <v>13089</v>
      </c>
      <c r="F127" s="425" t="s">
        <v>13088</v>
      </c>
      <c r="G127" s="451">
        <v>0</v>
      </c>
      <c r="H127" s="427" t="s">
        <v>73</v>
      </c>
      <c r="I127" s="426" t="s">
        <v>65</v>
      </c>
      <c r="J127" s="425" t="s">
        <v>13087</v>
      </c>
      <c r="K127" s="428">
        <v>24000000</v>
      </c>
      <c r="L127" s="423" t="s">
        <v>68</v>
      </c>
      <c r="M127" s="425" t="s">
        <v>13086</v>
      </c>
      <c r="N127" s="429">
        <v>39794926</v>
      </c>
      <c r="O127" s="431">
        <v>1060</v>
      </c>
      <c r="P127" s="432">
        <v>45408</v>
      </c>
      <c r="Q127" s="426">
        <v>955600000</v>
      </c>
      <c r="R127" s="432">
        <v>45429</v>
      </c>
      <c r="S127" s="426">
        <v>24000000</v>
      </c>
      <c r="T127" s="427" t="s">
        <v>67</v>
      </c>
      <c r="U127" s="429">
        <v>32661345</v>
      </c>
      <c r="V127" s="425" t="s">
        <v>12940</v>
      </c>
      <c r="W127" s="433">
        <v>45428</v>
      </c>
      <c r="X127" s="435">
        <v>45429</v>
      </c>
      <c r="Y127" s="434" t="s">
        <v>75</v>
      </c>
      <c r="Z127" s="455">
        <v>45553</v>
      </c>
      <c r="AA127" s="425">
        <f t="shared" si="15"/>
        <v>124</v>
      </c>
      <c r="AB127" s="426">
        <v>0</v>
      </c>
      <c r="AC127" s="426">
        <v>0</v>
      </c>
      <c r="AD127" s="426">
        <v>0</v>
      </c>
      <c r="AE127" s="444" t="s">
        <v>75</v>
      </c>
      <c r="AF127" s="425">
        <f t="shared" si="16"/>
        <v>0</v>
      </c>
      <c r="AG127" s="426">
        <v>0</v>
      </c>
      <c r="AH127" s="426">
        <v>0</v>
      </c>
      <c r="AI127" s="437" t="s">
        <v>75</v>
      </c>
      <c r="AJ127" s="426">
        <v>0</v>
      </c>
      <c r="AK127" s="427" t="s">
        <v>75</v>
      </c>
      <c r="AL127" s="427" t="s">
        <v>75</v>
      </c>
      <c r="AM127" s="425">
        <f t="shared" si="17"/>
        <v>0</v>
      </c>
      <c r="AN127" s="425">
        <f>+K127+AC127-AH127</f>
        <v>24000000</v>
      </c>
      <c r="AO127" s="427" t="s">
        <v>86</v>
      </c>
      <c r="AP127" s="426">
        <v>0</v>
      </c>
      <c r="AQ127" s="427" t="s">
        <v>86</v>
      </c>
      <c r="AR127" s="426">
        <v>0</v>
      </c>
      <c r="AS127" s="437" t="s">
        <v>75</v>
      </c>
      <c r="AT127" s="401">
        <v>0</v>
      </c>
      <c r="AU127" s="402">
        <f t="shared" si="18"/>
        <v>24000000</v>
      </c>
      <c r="AV127" s="403">
        <f t="shared" si="19"/>
        <v>0</v>
      </c>
      <c r="AW127" s="439" t="s">
        <v>75</v>
      </c>
      <c r="AX127" s="427" t="s">
        <v>101</v>
      </c>
      <c r="AY127" s="425" t="s">
        <v>13085</v>
      </c>
      <c r="AZ127" s="423" t="s">
        <v>67</v>
      </c>
      <c r="BA127" s="423" t="s">
        <v>67</v>
      </c>
    </row>
    <row r="128" spans="2:53" x14ac:dyDescent="0.25">
      <c r="B128" s="423">
        <v>2024</v>
      </c>
      <c r="C128" s="423">
        <v>891780111</v>
      </c>
      <c r="D128" s="424" t="s">
        <v>64</v>
      </c>
      <c r="E128" s="425" t="s">
        <v>13084</v>
      </c>
      <c r="F128" s="425" t="s">
        <v>13083</v>
      </c>
      <c r="G128" s="451">
        <v>0</v>
      </c>
      <c r="H128" s="427" t="s">
        <v>73</v>
      </c>
      <c r="I128" s="426" t="s">
        <v>65</v>
      </c>
      <c r="J128" s="425" t="s">
        <v>12906</v>
      </c>
      <c r="K128" s="428">
        <v>24000000</v>
      </c>
      <c r="L128" s="423" t="s">
        <v>68</v>
      </c>
      <c r="M128" s="425" t="s">
        <v>13082</v>
      </c>
      <c r="N128" s="429">
        <v>80421545</v>
      </c>
      <c r="O128" s="431">
        <v>1060</v>
      </c>
      <c r="P128" s="432">
        <v>45408</v>
      </c>
      <c r="Q128" s="426">
        <v>955600000</v>
      </c>
      <c r="R128" s="432">
        <v>45429</v>
      </c>
      <c r="S128" s="426">
        <v>24000000</v>
      </c>
      <c r="T128" s="427" t="s">
        <v>67</v>
      </c>
      <c r="U128" s="429">
        <v>32661345</v>
      </c>
      <c r="V128" s="425" t="s">
        <v>12940</v>
      </c>
      <c r="W128" s="433">
        <v>45428</v>
      </c>
      <c r="X128" s="435">
        <v>45429</v>
      </c>
      <c r="Y128" s="434" t="s">
        <v>75</v>
      </c>
      <c r="Z128" s="455">
        <v>45553</v>
      </c>
      <c r="AA128" s="425">
        <f t="shared" si="15"/>
        <v>124</v>
      </c>
      <c r="AB128" s="426">
        <v>0</v>
      </c>
      <c r="AC128" s="426">
        <v>0</v>
      </c>
      <c r="AD128" s="426">
        <v>0</v>
      </c>
      <c r="AE128" s="444" t="s">
        <v>75</v>
      </c>
      <c r="AF128" s="425">
        <f t="shared" si="16"/>
        <v>0</v>
      </c>
      <c r="AG128" s="426">
        <v>0</v>
      </c>
      <c r="AH128" s="426">
        <v>0</v>
      </c>
      <c r="AI128" s="437" t="s">
        <v>75</v>
      </c>
      <c r="AJ128" s="426">
        <v>0</v>
      </c>
      <c r="AK128" s="427" t="s">
        <v>75</v>
      </c>
      <c r="AL128" s="427" t="s">
        <v>75</v>
      </c>
      <c r="AM128" s="425">
        <f t="shared" si="17"/>
        <v>0</v>
      </c>
      <c r="AN128" s="425">
        <f>+K128+AC128-AH128</f>
        <v>24000000</v>
      </c>
      <c r="AO128" s="427" t="s">
        <v>86</v>
      </c>
      <c r="AP128" s="426">
        <v>0</v>
      </c>
      <c r="AQ128" s="427" t="s">
        <v>86</v>
      </c>
      <c r="AR128" s="426">
        <v>0</v>
      </c>
      <c r="AS128" s="437" t="s">
        <v>75</v>
      </c>
      <c r="AT128" s="401">
        <v>0</v>
      </c>
      <c r="AU128" s="402">
        <f t="shared" si="18"/>
        <v>24000000</v>
      </c>
      <c r="AV128" s="403">
        <f t="shared" si="19"/>
        <v>0</v>
      </c>
      <c r="AW128" s="439" t="s">
        <v>75</v>
      </c>
      <c r="AX128" s="427" t="s">
        <v>101</v>
      </c>
      <c r="AY128" s="425" t="s">
        <v>13081</v>
      </c>
      <c r="AZ128" s="423" t="s">
        <v>67</v>
      </c>
      <c r="BA128" s="423" t="s">
        <v>67</v>
      </c>
    </row>
    <row r="129" spans="2:53" x14ac:dyDescent="0.25">
      <c r="B129" s="423">
        <v>2024</v>
      </c>
      <c r="C129" s="423">
        <v>891780111</v>
      </c>
      <c r="D129" s="424" t="s">
        <v>64</v>
      </c>
      <c r="E129" s="425" t="s">
        <v>13080</v>
      </c>
      <c r="F129" s="425" t="s">
        <v>13079</v>
      </c>
      <c r="G129" s="451">
        <v>0</v>
      </c>
      <c r="H129" s="427" t="s">
        <v>73</v>
      </c>
      <c r="I129" s="426" t="s">
        <v>65</v>
      </c>
      <c r="J129" s="425" t="s">
        <v>13078</v>
      </c>
      <c r="K129" s="428">
        <v>24000000</v>
      </c>
      <c r="L129" s="423" t="s">
        <v>68</v>
      </c>
      <c r="M129" s="425" t="s">
        <v>13077</v>
      </c>
      <c r="N129" s="429">
        <v>80795053</v>
      </c>
      <c r="O129" s="431">
        <v>1060</v>
      </c>
      <c r="P129" s="432">
        <v>45408</v>
      </c>
      <c r="Q129" s="426">
        <v>955600000</v>
      </c>
      <c r="R129" s="432">
        <v>45428</v>
      </c>
      <c r="S129" s="426">
        <v>24000000</v>
      </c>
      <c r="T129" s="427" t="s">
        <v>67</v>
      </c>
      <c r="U129" s="429">
        <v>32661345</v>
      </c>
      <c r="V129" s="425" t="s">
        <v>12940</v>
      </c>
      <c r="W129" s="433">
        <v>45428</v>
      </c>
      <c r="X129" s="435">
        <v>45428</v>
      </c>
      <c r="Y129" s="434" t="s">
        <v>75</v>
      </c>
      <c r="Z129" s="455">
        <v>45553</v>
      </c>
      <c r="AA129" s="425">
        <f t="shared" si="15"/>
        <v>125</v>
      </c>
      <c r="AB129" s="426">
        <v>0</v>
      </c>
      <c r="AC129" s="426">
        <v>0</v>
      </c>
      <c r="AD129" s="426">
        <v>0</v>
      </c>
      <c r="AE129" s="444" t="s">
        <v>75</v>
      </c>
      <c r="AF129" s="425">
        <f t="shared" si="16"/>
        <v>0</v>
      </c>
      <c r="AG129" s="426">
        <v>0</v>
      </c>
      <c r="AH129" s="426">
        <v>0</v>
      </c>
      <c r="AI129" s="437" t="s">
        <v>75</v>
      </c>
      <c r="AJ129" s="426">
        <v>0</v>
      </c>
      <c r="AK129" s="427" t="s">
        <v>75</v>
      </c>
      <c r="AL129" s="427" t="s">
        <v>75</v>
      </c>
      <c r="AM129" s="425">
        <f t="shared" si="17"/>
        <v>0</v>
      </c>
      <c r="AN129" s="425">
        <f>+K129+AC129-AH129</f>
        <v>24000000</v>
      </c>
      <c r="AO129" s="427" t="s">
        <v>86</v>
      </c>
      <c r="AP129" s="426">
        <v>0</v>
      </c>
      <c r="AQ129" s="427" t="s">
        <v>86</v>
      </c>
      <c r="AR129" s="426">
        <v>0</v>
      </c>
      <c r="AS129" s="437" t="s">
        <v>75</v>
      </c>
      <c r="AT129" s="401">
        <v>0</v>
      </c>
      <c r="AU129" s="402">
        <f t="shared" si="18"/>
        <v>24000000</v>
      </c>
      <c r="AV129" s="403">
        <f t="shared" si="19"/>
        <v>0</v>
      </c>
      <c r="AW129" s="439" t="s">
        <v>75</v>
      </c>
      <c r="AX129" s="427" t="s">
        <v>101</v>
      </c>
      <c r="AY129" s="425" t="s">
        <v>13076</v>
      </c>
      <c r="AZ129" s="423" t="s">
        <v>67</v>
      </c>
      <c r="BA129" s="423" t="s">
        <v>67</v>
      </c>
    </row>
    <row r="130" spans="2:53" x14ac:dyDescent="0.25">
      <c r="B130" s="423">
        <v>2024</v>
      </c>
      <c r="C130" s="423">
        <v>891780111</v>
      </c>
      <c r="D130" s="424" t="s">
        <v>64</v>
      </c>
      <c r="E130" s="425" t="s">
        <v>13075</v>
      </c>
      <c r="F130" s="425" t="s">
        <v>13074</v>
      </c>
      <c r="G130" s="451">
        <v>0</v>
      </c>
      <c r="H130" s="427" t="s">
        <v>73</v>
      </c>
      <c r="I130" s="426" t="s">
        <v>65</v>
      </c>
      <c r="J130" s="425" t="s">
        <v>13073</v>
      </c>
      <c r="K130" s="428">
        <v>24000000</v>
      </c>
      <c r="L130" s="423" t="s">
        <v>68</v>
      </c>
      <c r="M130" s="425" t="s">
        <v>13072</v>
      </c>
      <c r="N130" s="429">
        <v>52795669</v>
      </c>
      <c r="O130" s="431">
        <v>1060</v>
      </c>
      <c r="P130" s="432">
        <v>45408</v>
      </c>
      <c r="Q130" s="426">
        <v>955600000</v>
      </c>
      <c r="R130" s="432">
        <v>45428</v>
      </c>
      <c r="S130" s="426">
        <v>24000000</v>
      </c>
      <c r="T130" s="427" t="s">
        <v>67</v>
      </c>
      <c r="U130" s="429">
        <v>32661345</v>
      </c>
      <c r="V130" s="425" t="s">
        <v>12940</v>
      </c>
      <c r="W130" s="433">
        <v>45428</v>
      </c>
      <c r="X130" s="435">
        <v>45428</v>
      </c>
      <c r="Y130" s="434" t="s">
        <v>75</v>
      </c>
      <c r="Z130" s="455">
        <v>45553</v>
      </c>
      <c r="AA130" s="425">
        <f t="shared" si="15"/>
        <v>125</v>
      </c>
      <c r="AB130" s="426">
        <v>0</v>
      </c>
      <c r="AC130" s="426">
        <v>0</v>
      </c>
      <c r="AD130" s="426">
        <v>0</v>
      </c>
      <c r="AE130" s="444" t="s">
        <v>75</v>
      </c>
      <c r="AF130" s="425">
        <f t="shared" si="16"/>
        <v>0</v>
      </c>
      <c r="AG130" s="426">
        <v>0</v>
      </c>
      <c r="AH130" s="426">
        <v>0</v>
      </c>
      <c r="AI130" s="437" t="s">
        <v>75</v>
      </c>
      <c r="AJ130" s="426">
        <v>0</v>
      </c>
      <c r="AK130" s="427" t="s">
        <v>75</v>
      </c>
      <c r="AL130" s="427" t="s">
        <v>75</v>
      </c>
      <c r="AM130" s="425">
        <f t="shared" si="17"/>
        <v>0</v>
      </c>
      <c r="AN130" s="425">
        <f>+K130+AC130-AH130</f>
        <v>24000000</v>
      </c>
      <c r="AO130" s="427" t="s">
        <v>86</v>
      </c>
      <c r="AP130" s="426">
        <v>0</v>
      </c>
      <c r="AQ130" s="427" t="s">
        <v>86</v>
      </c>
      <c r="AR130" s="426">
        <v>0</v>
      </c>
      <c r="AS130" s="437" t="s">
        <v>75</v>
      </c>
      <c r="AT130" s="401">
        <v>0</v>
      </c>
      <c r="AU130" s="402">
        <f t="shared" si="18"/>
        <v>24000000</v>
      </c>
      <c r="AV130" s="403">
        <f t="shared" si="19"/>
        <v>0</v>
      </c>
      <c r="AW130" s="439" t="s">
        <v>75</v>
      </c>
      <c r="AX130" s="427" t="s">
        <v>101</v>
      </c>
      <c r="AY130" s="425" t="s">
        <v>13071</v>
      </c>
      <c r="AZ130" s="423" t="s">
        <v>67</v>
      </c>
      <c r="BA130" s="423" t="s">
        <v>67</v>
      </c>
    </row>
    <row r="131" spans="2:53" x14ac:dyDescent="0.25">
      <c r="B131" s="423">
        <v>2024</v>
      </c>
      <c r="C131" s="423">
        <v>891780111</v>
      </c>
      <c r="D131" s="424" t="s">
        <v>64</v>
      </c>
      <c r="E131" s="425" t="s">
        <v>13070</v>
      </c>
      <c r="F131" s="425" t="s">
        <v>13069</v>
      </c>
      <c r="G131" s="451">
        <v>0</v>
      </c>
      <c r="H131" s="427" t="s">
        <v>73</v>
      </c>
      <c r="I131" s="426" t="s">
        <v>65</v>
      </c>
      <c r="J131" s="425" t="s">
        <v>13068</v>
      </c>
      <c r="K131" s="428">
        <v>24000000</v>
      </c>
      <c r="L131" s="423" t="s">
        <v>68</v>
      </c>
      <c r="M131" s="425" t="s">
        <v>13067</v>
      </c>
      <c r="N131" s="429">
        <v>23810324</v>
      </c>
      <c r="O131" s="431">
        <v>1060</v>
      </c>
      <c r="P131" s="432">
        <v>45408</v>
      </c>
      <c r="Q131" s="426">
        <v>955600000</v>
      </c>
      <c r="R131" s="432">
        <v>45428</v>
      </c>
      <c r="S131" s="426">
        <v>24000000</v>
      </c>
      <c r="T131" s="427" t="s">
        <v>67</v>
      </c>
      <c r="U131" s="429">
        <v>32661345</v>
      </c>
      <c r="V131" s="425" t="s">
        <v>12940</v>
      </c>
      <c r="W131" s="433">
        <v>45428</v>
      </c>
      <c r="X131" s="435">
        <v>45428</v>
      </c>
      <c r="Y131" s="434" t="s">
        <v>75</v>
      </c>
      <c r="Z131" s="455">
        <v>45553</v>
      </c>
      <c r="AA131" s="425">
        <f t="shared" si="15"/>
        <v>125</v>
      </c>
      <c r="AB131" s="426">
        <v>0</v>
      </c>
      <c r="AC131" s="426">
        <v>0</v>
      </c>
      <c r="AD131" s="426">
        <v>0</v>
      </c>
      <c r="AE131" s="444" t="s">
        <v>75</v>
      </c>
      <c r="AF131" s="425">
        <f t="shared" si="16"/>
        <v>0</v>
      </c>
      <c r="AG131" s="426">
        <v>0</v>
      </c>
      <c r="AH131" s="426">
        <v>0</v>
      </c>
      <c r="AI131" s="437" t="s">
        <v>75</v>
      </c>
      <c r="AJ131" s="426">
        <v>0</v>
      </c>
      <c r="AK131" s="427" t="s">
        <v>75</v>
      </c>
      <c r="AL131" s="427" t="s">
        <v>75</v>
      </c>
      <c r="AM131" s="425">
        <f t="shared" si="17"/>
        <v>0</v>
      </c>
      <c r="AN131" s="425">
        <f>+K131+AC131-AH131</f>
        <v>24000000</v>
      </c>
      <c r="AO131" s="427" t="s">
        <v>86</v>
      </c>
      <c r="AP131" s="426">
        <v>0</v>
      </c>
      <c r="AQ131" s="427" t="s">
        <v>86</v>
      </c>
      <c r="AR131" s="426">
        <v>0</v>
      </c>
      <c r="AS131" s="437" t="s">
        <v>75</v>
      </c>
      <c r="AT131" s="401">
        <v>0</v>
      </c>
      <c r="AU131" s="402">
        <f t="shared" si="18"/>
        <v>24000000</v>
      </c>
      <c r="AV131" s="403">
        <f t="shared" si="19"/>
        <v>0</v>
      </c>
      <c r="AW131" s="439" t="s">
        <v>75</v>
      </c>
      <c r="AX131" s="427" t="s">
        <v>101</v>
      </c>
      <c r="AY131" s="425" t="s">
        <v>13066</v>
      </c>
      <c r="AZ131" s="423" t="s">
        <v>67</v>
      </c>
      <c r="BA131" s="423" t="s">
        <v>67</v>
      </c>
    </row>
    <row r="132" spans="2:53" x14ac:dyDescent="0.25">
      <c r="B132" s="423">
        <v>2024</v>
      </c>
      <c r="C132" s="423">
        <v>891780111</v>
      </c>
      <c r="D132" s="424" t="s">
        <v>64</v>
      </c>
      <c r="E132" s="425" t="s">
        <v>13065</v>
      </c>
      <c r="F132" s="425" t="s">
        <v>13064</v>
      </c>
      <c r="G132" s="451">
        <v>0</v>
      </c>
      <c r="H132" s="427" t="s">
        <v>73</v>
      </c>
      <c r="I132" s="426" t="s">
        <v>65</v>
      </c>
      <c r="J132" s="425" t="s">
        <v>13063</v>
      </c>
      <c r="K132" s="428">
        <v>22000000</v>
      </c>
      <c r="L132" s="423" t="s">
        <v>68</v>
      </c>
      <c r="M132" s="425" t="s">
        <v>13062</v>
      </c>
      <c r="N132" s="429">
        <v>1034284252</v>
      </c>
      <c r="O132" s="431">
        <v>1060</v>
      </c>
      <c r="P132" s="432">
        <v>45408</v>
      </c>
      <c r="Q132" s="426">
        <v>955600000</v>
      </c>
      <c r="R132" s="432">
        <v>45440</v>
      </c>
      <c r="S132" s="426">
        <v>22000000</v>
      </c>
      <c r="T132" s="427" t="s">
        <v>67</v>
      </c>
      <c r="U132" s="429">
        <v>32661345</v>
      </c>
      <c r="V132" s="425" t="s">
        <v>12940</v>
      </c>
      <c r="W132" s="433">
        <v>45440</v>
      </c>
      <c r="X132" s="435">
        <v>45440</v>
      </c>
      <c r="Y132" s="434" t="s">
        <v>75</v>
      </c>
      <c r="Z132" s="455">
        <v>45553</v>
      </c>
      <c r="AA132" s="425">
        <f t="shared" si="15"/>
        <v>113</v>
      </c>
      <c r="AB132" s="426">
        <v>0</v>
      </c>
      <c r="AC132" s="426">
        <v>0</v>
      </c>
      <c r="AD132" s="426">
        <v>0</v>
      </c>
      <c r="AE132" s="444" t="s">
        <v>75</v>
      </c>
      <c r="AF132" s="425">
        <f t="shared" si="16"/>
        <v>0</v>
      </c>
      <c r="AG132" s="426">
        <v>0</v>
      </c>
      <c r="AH132" s="426">
        <v>0</v>
      </c>
      <c r="AI132" s="437" t="s">
        <v>75</v>
      </c>
      <c r="AJ132" s="426">
        <v>0</v>
      </c>
      <c r="AK132" s="427" t="s">
        <v>75</v>
      </c>
      <c r="AL132" s="427" t="s">
        <v>75</v>
      </c>
      <c r="AM132" s="425">
        <f t="shared" si="17"/>
        <v>0</v>
      </c>
      <c r="AN132" s="425">
        <f>+K132+AC132-AH132</f>
        <v>22000000</v>
      </c>
      <c r="AO132" s="427" t="s">
        <v>86</v>
      </c>
      <c r="AP132" s="426">
        <v>0</v>
      </c>
      <c r="AQ132" s="427" t="s">
        <v>86</v>
      </c>
      <c r="AR132" s="426">
        <v>0</v>
      </c>
      <c r="AS132" s="437" t="s">
        <v>75</v>
      </c>
      <c r="AT132" s="401">
        <v>0</v>
      </c>
      <c r="AU132" s="402">
        <f t="shared" si="18"/>
        <v>22000000</v>
      </c>
      <c r="AV132" s="403">
        <f t="shared" si="19"/>
        <v>0</v>
      </c>
      <c r="AW132" s="439" t="s">
        <v>75</v>
      </c>
      <c r="AX132" s="427" t="s">
        <v>101</v>
      </c>
      <c r="AY132" s="425" t="s">
        <v>13061</v>
      </c>
      <c r="AZ132" s="423" t="s">
        <v>67</v>
      </c>
      <c r="BA132" s="423" t="s">
        <v>67</v>
      </c>
    </row>
    <row r="133" spans="2:53" x14ac:dyDescent="0.25">
      <c r="B133" s="423">
        <v>2024</v>
      </c>
      <c r="C133" s="423">
        <v>891780111</v>
      </c>
      <c r="D133" s="424" t="s">
        <v>64</v>
      </c>
      <c r="E133" s="425" t="s">
        <v>13060</v>
      </c>
      <c r="F133" s="425" t="s">
        <v>13059</v>
      </c>
      <c r="G133" s="451">
        <v>0</v>
      </c>
      <c r="H133" s="427" t="s">
        <v>73</v>
      </c>
      <c r="I133" s="426" t="s">
        <v>65</v>
      </c>
      <c r="J133" s="425" t="s">
        <v>12906</v>
      </c>
      <c r="K133" s="428">
        <v>14400000</v>
      </c>
      <c r="L133" s="423" t="s">
        <v>68</v>
      </c>
      <c r="M133" s="425" t="s">
        <v>13058</v>
      </c>
      <c r="N133" s="429">
        <v>43270703</v>
      </c>
      <c r="O133" s="431">
        <v>1060</v>
      </c>
      <c r="P133" s="432">
        <v>45408</v>
      </c>
      <c r="Q133" s="426">
        <v>955600000</v>
      </c>
      <c r="R133" s="432">
        <v>45456</v>
      </c>
      <c r="S133" s="426">
        <v>14400000</v>
      </c>
      <c r="T133" s="427" t="s">
        <v>67</v>
      </c>
      <c r="U133" s="429">
        <v>32661345</v>
      </c>
      <c r="V133" s="425" t="s">
        <v>12940</v>
      </c>
      <c r="W133" s="433">
        <v>45456</v>
      </c>
      <c r="X133" s="435">
        <v>45456</v>
      </c>
      <c r="Y133" s="434" t="s">
        <v>75</v>
      </c>
      <c r="Z133" s="455">
        <v>45552</v>
      </c>
      <c r="AA133" s="425">
        <f t="shared" si="15"/>
        <v>96</v>
      </c>
      <c r="AB133" s="426">
        <v>0</v>
      </c>
      <c r="AC133" s="426">
        <v>0</v>
      </c>
      <c r="AD133" s="426">
        <v>0</v>
      </c>
      <c r="AE133" s="444" t="s">
        <v>75</v>
      </c>
      <c r="AF133" s="425">
        <f t="shared" si="16"/>
        <v>0</v>
      </c>
      <c r="AG133" s="426">
        <v>0</v>
      </c>
      <c r="AH133" s="426">
        <v>0</v>
      </c>
      <c r="AI133" s="438" t="s">
        <v>75</v>
      </c>
      <c r="AJ133" s="426">
        <v>0</v>
      </c>
      <c r="AK133" s="427" t="s">
        <v>75</v>
      </c>
      <c r="AL133" s="427" t="s">
        <v>75</v>
      </c>
      <c r="AM133" s="425">
        <f t="shared" si="17"/>
        <v>0</v>
      </c>
      <c r="AN133" s="425">
        <f>+K133+AC133-AH133</f>
        <v>14400000</v>
      </c>
      <c r="AO133" s="427" t="s">
        <v>86</v>
      </c>
      <c r="AP133" s="426">
        <v>0</v>
      </c>
      <c r="AQ133" s="427" t="s">
        <v>86</v>
      </c>
      <c r="AR133" s="426">
        <v>0</v>
      </c>
      <c r="AS133" s="437" t="s">
        <v>75</v>
      </c>
      <c r="AT133" s="401">
        <v>0</v>
      </c>
      <c r="AU133" s="402">
        <f t="shared" si="18"/>
        <v>14400000</v>
      </c>
      <c r="AV133" s="403">
        <f t="shared" si="19"/>
        <v>0</v>
      </c>
      <c r="AW133" s="439" t="s">
        <v>75</v>
      </c>
      <c r="AX133" s="427" t="s">
        <v>101</v>
      </c>
      <c r="AY133" s="425" t="s">
        <v>13057</v>
      </c>
      <c r="AZ133" s="423" t="s">
        <v>67</v>
      </c>
      <c r="BA133" s="423" t="s">
        <v>67</v>
      </c>
    </row>
    <row r="134" spans="2:53" x14ac:dyDescent="0.25">
      <c r="B134" s="423">
        <v>2024</v>
      </c>
      <c r="C134" s="423">
        <v>891780111</v>
      </c>
      <c r="D134" s="424" t="s">
        <v>64</v>
      </c>
      <c r="E134" s="425" t="s">
        <v>13056</v>
      </c>
      <c r="F134" s="425" t="s">
        <v>13055</v>
      </c>
      <c r="G134" s="451">
        <v>0</v>
      </c>
      <c r="H134" s="427" t="s">
        <v>73</v>
      </c>
      <c r="I134" s="426" t="s">
        <v>65</v>
      </c>
      <c r="J134" s="425" t="s">
        <v>12906</v>
      </c>
      <c r="K134" s="428">
        <v>14400000</v>
      </c>
      <c r="L134" s="423" t="s">
        <v>68</v>
      </c>
      <c r="M134" s="425" t="s">
        <v>13054</v>
      </c>
      <c r="N134" s="429">
        <v>1116723059</v>
      </c>
      <c r="O134" s="431">
        <v>1060</v>
      </c>
      <c r="P134" s="432">
        <v>45408</v>
      </c>
      <c r="Q134" s="426">
        <v>955600000</v>
      </c>
      <c r="R134" s="432">
        <v>45456</v>
      </c>
      <c r="S134" s="426">
        <v>14400000</v>
      </c>
      <c r="T134" s="427" t="s">
        <v>67</v>
      </c>
      <c r="U134" s="429">
        <v>32661345</v>
      </c>
      <c r="V134" s="425" t="s">
        <v>12940</v>
      </c>
      <c r="W134" s="433">
        <v>45456</v>
      </c>
      <c r="X134" s="435">
        <v>45456</v>
      </c>
      <c r="Y134" s="434" t="s">
        <v>75</v>
      </c>
      <c r="Z134" s="455">
        <v>45552</v>
      </c>
      <c r="AA134" s="425">
        <f t="shared" si="15"/>
        <v>96</v>
      </c>
      <c r="AB134" s="426">
        <v>0</v>
      </c>
      <c r="AC134" s="426">
        <v>0</v>
      </c>
      <c r="AD134" s="426">
        <v>0</v>
      </c>
      <c r="AE134" s="444" t="s">
        <v>75</v>
      </c>
      <c r="AF134" s="425">
        <f t="shared" si="16"/>
        <v>0</v>
      </c>
      <c r="AG134" s="426">
        <v>0</v>
      </c>
      <c r="AH134" s="426">
        <v>0</v>
      </c>
      <c r="AI134" s="438" t="s">
        <v>75</v>
      </c>
      <c r="AJ134" s="426">
        <v>0</v>
      </c>
      <c r="AK134" s="427" t="s">
        <v>75</v>
      </c>
      <c r="AL134" s="427" t="s">
        <v>75</v>
      </c>
      <c r="AM134" s="425">
        <f t="shared" si="17"/>
        <v>0</v>
      </c>
      <c r="AN134" s="425">
        <f>+K134+AC134-AH134</f>
        <v>14400000</v>
      </c>
      <c r="AO134" s="427" t="s">
        <v>86</v>
      </c>
      <c r="AP134" s="426">
        <v>0</v>
      </c>
      <c r="AQ134" s="427" t="s">
        <v>86</v>
      </c>
      <c r="AR134" s="426">
        <v>0</v>
      </c>
      <c r="AS134" s="437" t="s">
        <v>75</v>
      </c>
      <c r="AT134" s="401">
        <v>0</v>
      </c>
      <c r="AU134" s="402">
        <f t="shared" si="18"/>
        <v>14400000</v>
      </c>
      <c r="AV134" s="403">
        <f t="shared" si="19"/>
        <v>0</v>
      </c>
      <c r="AW134" s="439" t="s">
        <v>75</v>
      </c>
      <c r="AX134" s="427" t="s">
        <v>101</v>
      </c>
      <c r="AY134" s="425" t="s">
        <v>13053</v>
      </c>
      <c r="AZ134" s="423" t="s">
        <v>67</v>
      </c>
      <c r="BA134" s="423" t="s">
        <v>67</v>
      </c>
    </row>
    <row r="135" spans="2:53" x14ac:dyDescent="0.25">
      <c r="B135" s="423">
        <v>2024</v>
      </c>
      <c r="C135" s="423">
        <v>891780111</v>
      </c>
      <c r="D135" s="424" t="s">
        <v>64</v>
      </c>
      <c r="E135" s="425" t="s">
        <v>13052</v>
      </c>
      <c r="F135" s="425" t="s">
        <v>13051</v>
      </c>
      <c r="G135" s="451">
        <v>0</v>
      </c>
      <c r="H135" s="427" t="s">
        <v>73</v>
      </c>
      <c r="I135" s="426" t="s">
        <v>65</v>
      </c>
      <c r="J135" s="425" t="s">
        <v>12901</v>
      </c>
      <c r="K135" s="428">
        <v>14400000</v>
      </c>
      <c r="L135" s="423" t="s">
        <v>68</v>
      </c>
      <c r="M135" s="425" t="s">
        <v>13050</v>
      </c>
      <c r="N135" s="429">
        <v>1067890322</v>
      </c>
      <c r="O135" s="431">
        <v>1060</v>
      </c>
      <c r="P135" s="432">
        <v>45408</v>
      </c>
      <c r="Q135" s="426">
        <v>955600000</v>
      </c>
      <c r="R135" s="432">
        <v>45456</v>
      </c>
      <c r="S135" s="426">
        <v>14400000</v>
      </c>
      <c r="T135" s="427" t="s">
        <v>67</v>
      </c>
      <c r="U135" s="429">
        <v>32661345</v>
      </c>
      <c r="V135" s="425" t="s">
        <v>12940</v>
      </c>
      <c r="W135" s="433">
        <v>45456</v>
      </c>
      <c r="X135" s="435">
        <v>45456</v>
      </c>
      <c r="Y135" s="434" t="s">
        <v>75</v>
      </c>
      <c r="Z135" s="455">
        <v>45552</v>
      </c>
      <c r="AA135" s="425">
        <f t="shared" si="15"/>
        <v>96</v>
      </c>
      <c r="AB135" s="426">
        <v>0</v>
      </c>
      <c r="AC135" s="426">
        <v>0</v>
      </c>
      <c r="AD135" s="426">
        <v>0</v>
      </c>
      <c r="AE135" s="444" t="s">
        <v>75</v>
      </c>
      <c r="AF135" s="425">
        <f t="shared" si="16"/>
        <v>0</v>
      </c>
      <c r="AG135" s="426">
        <v>0</v>
      </c>
      <c r="AH135" s="426">
        <v>0</v>
      </c>
      <c r="AI135" s="438" t="s">
        <v>75</v>
      </c>
      <c r="AJ135" s="426">
        <v>0</v>
      </c>
      <c r="AK135" s="427" t="s">
        <v>75</v>
      </c>
      <c r="AL135" s="427" t="s">
        <v>75</v>
      </c>
      <c r="AM135" s="425">
        <f t="shared" si="17"/>
        <v>0</v>
      </c>
      <c r="AN135" s="425">
        <f>+K135+AC135-AH135</f>
        <v>14400000</v>
      </c>
      <c r="AO135" s="427" t="s">
        <v>86</v>
      </c>
      <c r="AP135" s="426">
        <v>0</v>
      </c>
      <c r="AQ135" s="427" t="s">
        <v>86</v>
      </c>
      <c r="AR135" s="426">
        <v>0</v>
      </c>
      <c r="AS135" s="437" t="s">
        <v>75</v>
      </c>
      <c r="AT135" s="401">
        <v>0</v>
      </c>
      <c r="AU135" s="402">
        <f t="shared" si="18"/>
        <v>14400000</v>
      </c>
      <c r="AV135" s="403">
        <f t="shared" si="19"/>
        <v>0</v>
      </c>
      <c r="AW135" s="439" t="s">
        <v>75</v>
      </c>
      <c r="AX135" s="427" t="s">
        <v>101</v>
      </c>
      <c r="AY135" s="425" t="s">
        <v>13049</v>
      </c>
      <c r="AZ135" s="423" t="s">
        <v>67</v>
      </c>
      <c r="BA135" s="423" t="s">
        <v>67</v>
      </c>
    </row>
    <row r="136" spans="2:53" x14ac:dyDescent="0.25">
      <c r="B136" s="423">
        <v>2024</v>
      </c>
      <c r="C136" s="423">
        <v>891780111</v>
      </c>
      <c r="D136" s="424" t="s">
        <v>64</v>
      </c>
      <c r="E136" s="425" t="s">
        <v>13048</v>
      </c>
      <c r="F136" s="425" t="s">
        <v>13047</v>
      </c>
      <c r="G136" s="451">
        <v>0</v>
      </c>
      <c r="H136" s="427" t="s">
        <v>73</v>
      </c>
      <c r="I136" s="426" t="s">
        <v>65</v>
      </c>
      <c r="J136" s="425" t="s">
        <v>12906</v>
      </c>
      <c r="K136" s="428">
        <v>14400000</v>
      </c>
      <c r="L136" s="423" t="s">
        <v>68</v>
      </c>
      <c r="M136" s="425" t="s">
        <v>13046</v>
      </c>
      <c r="N136" s="429">
        <v>1123631254</v>
      </c>
      <c r="O136" s="431">
        <v>1060</v>
      </c>
      <c r="P136" s="432">
        <v>45408</v>
      </c>
      <c r="Q136" s="426">
        <v>955600000</v>
      </c>
      <c r="R136" s="432">
        <v>45456</v>
      </c>
      <c r="S136" s="426">
        <v>14400000</v>
      </c>
      <c r="T136" s="427" t="s">
        <v>67</v>
      </c>
      <c r="U136" s="429">
        <v>32661345</v>
      </c>
      <c r="V136" s="425" t="s">
        <v>12940</v>
      </c>
      <c r="W136" s="433">
        <v>45456</v>
      </c>
      <c r="X136" s="435">
        <v>45456</v>
      </c>
      <c r="Y136" s="434" t="s">
        <v>75</v>
      </c>
      <c r="Z136" s="455">
        <v>45552</v>
      </c>
      <c r="AA136" s="425">
        <f t="shared" ref="AA136:AA167" si="20">+IF(Y136="1800-01-01",Z136-X136,Z136-Y136)</f>
        <v>96</v>
      </c>
      <c r="AB136" s="426">
        <v>0</v>
      </c>
      <c r="AC136" s="426">
        <v>0</v>
      </c>
      <c r="AD136" s="426">
        <v>0</v>
      </c>
      <c r="AE136" s="444" t="s">
        <v>75</v>
      </c>
      <c r="AF136" s="425">
        <f t="shared" ref="AF136:AF167" si="21">+IF(AE136="1800-01-01",0,AE136-Z136)</f>
        <v>0</v>
      </c>
      <c r="AG136" s="426">
        <v>0</v>
      </c>
      <c r="AH136" s="426">
        <v>0</v>
      </c>
      <c r="AI136" s="438" t="s">
        <v>75</v>
      </c>
      <c r="AJ136" s="426">
        <v>0</v>
      </c>
      <c r="AK136" s="427" t="s">
        <v>75</v>
      </c>
      <c r="AL136" s="427" t="s">
        <v>75</v>
      </c>
      <c r="AM136" s="425">
        <f t="shared" ref="AM136:AM167" si="22">+IF(AK136="1800-01-01",0,AL136-AK136)</f>
        <v>0</v>
      </c>
      <c r="AN136" s="425">
        <f>+K136+AC136-AH136</f>
        <v>14400000</v>
      </c>
      <c r="AO136" s="427" t="s">
        <v>86</v>
      </c>
      <c r="AP136" s="426">
        <v>0</v>
      </c>
      <c r="AQ136" s="427" t="s">
        <v>86</v>
      </c>
      <c r="AR136" s="426">
        <v>0</v>
      </c>
      <c r="AS136" s="437" t="s">
        <v>75</v>
      </c>
      <c r="AT136" s="401">
        <v>0</v>
      </c>
      <c r="AU136" s="402">
        <f t="shared" ref="AU136:AU167" si="23">AN136-AT136</f>
        <v>14400000</v>
      </c>
      <c r="AV136" s="403">
        <f t="shared" ref="AV136:AV167" si="24">+IFERROR(AT136/AN136,"_")</f>
        <v>0</v>
      </c>
      <c r="AW136" s="439" t="s">
        <v>75</v>
      </c>
      <c r="AX136" s="427" t="s">
        <v>101</v>
      </c>
      <c r="AY136" s="425" t="s">
        <v>13045</v>
      </c>
      <c r="AZ136" s="423" t="s">
        <v>67</v>
      </c>
      <c r="BA136" s="423" t="s">
        <v>67</v>
      </c>
    </row>
    <row r="137" spans="2:53" x14ac:dyDescent="0.25">
      <c r="B137" s="423">
        <v>2024</v>
      </c>
      <c r="C137" s="423">
        <v>891780111</v>
      </c>
      <c r="D137" s="424" t="s">
        <v>64</v>
      </c>
      <c r="E137" s="425" t="s">
        <v>13044</v>
      </c>
      <c r="F137" s="425" t="s">
        <v>13043</v>
      </c>
      <c r="G137" s="451">
        <v>0</v>
      </c>
      <c r="H137" s="427" t="s">
        <v>73</v>
      </c>
      <c r="I137" s="426" t="s">
        <v>65</v>
      </c>
      <c r="J137" s="425" t="s">
        <v>13030</v>
      </c>
      <c r="K137" s="428">
        <v>14400000</v>
      </c>
      <c r="L137" s="423" t="s">
        <v>68</v>
      </c>
      <c r="M137" s="425" t="s">
        <v>13042</v>
      </c>
      <c r="N137" s="429">
        <v>1116793292</v>
      </c>
      <c r="O137" s="431">
        <v>1060</v>
      </c>
      <c r="P137" s="432">
        <v>45408</v>
      </c>
      <c r="Q137" s="426">
        <v>955600000</v>
      </c>
      <c r="R137" s="432">
        <v>45456</v>
      </c>
      <c r="S137" s="426">
        <v>14400000</v>
      </c>
      <c r="T137" s="427" t="s">
        <v>67</v>
      </c>
      <c r="U137" s="429">
        <v>32661345</v>
      </c>
      <c r="V137" s="425" t="s">
        <v>12940</v>
      </c>
      <c r="W137" s="433">
        <v>45456</v>
      </c>
      <c r="X137" s="435">
        <v>45456</v>
      </c>
      <c r="Y137" s="434" t="s">
        <v>75</v>
      </c>
      <c r="Z137" s="455">
        <v>45552</v>
      </c>
      <c r="AA137" s="425">
        <f t="shared" si="20"/>
        <v>96</v>
      </c>
      <c r="AB137" s="426">
        <v>0</v>
      </c>
      <c r="AC137" s="426">
        <v>0</v>
      </c>
      <c r="AD137" s="426">
        <v>0</v>
      </c>
      <c r="AE137" s="444" t="s">
        <v>75</v>
      </c>
      <c r="AF137" s="425">
        <f t="shared" si="21"/>
        <v>0</v>
      </c>
      <c r="AG137" s="426">
        <v>0</v>
      </c>
      <c r="AH137" s="426">
        <v>0</v>
      </c>
      <c r="AI137" s="438" t="s">
        <v>75</v>
      </c>
      <c r="AJ137" s="426">
        <v>0</v>
      </c>
      <c r="AK137" s="427" t="s">
        <v>75</v>
      </c>
      <c r="AL137" s="427" t="s">
        <v>75</v>
      </c>
      <c r="AM137" s="425">
        <f t="shared" si="22"/>
        <v>0</v>
      </c>
      <c r="AN137" s="425">
        <f>+K137+AC137-AH137</f>
        <v>14400000</v>
      </c>
      <c r="AO137" s="427" t="s">
        <v>86</v>
      </c>
      <c r="AP137" s="426">
        <v>0</v>
      </c>
      <c r="AQ137" s="427" t="s">
        <v>86</v>
      </c>
      <c r="AR137" s="426">
        <v>0</v>
      </c>
      <c r="AS137" s="437" t="s">
        <v>75</v>
      </c>
      <c r="AT137" s="401">
        <v>0</v>
      </c>
      <c r="AU137" s="402">
        <f t="shared" si="23"/>
        <v>14400000</v>
      </c>
      <c r="AV137" s="403">
        <f t="shared" si="24"/>
        <v>0</v>
      </c>
      <c r="AW137" s="439" t="s">
        <v>75</v>
      </c>
      <c r="AX137" s="427" t="s">
        <v>101</v>
      </c>
      <c r="AY137" s="425" t="s">
        <v>13041</v>
      </c>
      <c r="AZ137" s="423" t="s">
        <v>67</v>
      </c>
      <c r="BA137" s="423" t="s">
        <v>67</v>
      </c>
    </row>
    <row r="138" spans="2:53" x14ac:dyDescent="0.25">
      <c r="B138" s="423">
        <v>2024</v>
      </c>
      <c r="C138" s="423">
        <v>891780111</v>
      </c>
      <c r="D138" s="424" t="s">
        <v>64</v>
      </c>
      <c r="E138" s="425" t="s">
        <v>13040</v>
      </c>
      <c r="F138" s="425" t="s">
        <v>13039</v>
      </c>
      <c r="G138" s="451">
        <v>0</v>
      </c>
      <c r="H138" s="427" t="s">
        <v>73</v>
      </c>
      <c r="I138" s="426" t="s">
        <v>65</v>
      </c>
      <c r="J138" s="425" t="s">
        <v>13030</v>
      </c>
      <c r="K138" s="428">
        <v>14400000</v>
      </c>
      <c r="L138" s="423" t="s">
        <v>68</v>
      </c>
      <c r="M138" s="425" t="s">
        <v>13038</v>
      </c>
      <c r="N138" s="429">
        <v>1045502363</v>
      </c>
      <c r="O138" s="431">
        <v>1060</v>
      </c>
      <c r="P138" s="432">
        <v>45408</v>
      </c>
      <c r="Q138" s="426">
        <v>955600000</v>
      </c>
      <c r="R138" s="432">
        <v>45456</v>
      </c>
      <c r="S138" s="426">
        <v>14400000</v>
      </c>
      <c r="T138" s="427" t="s">
        <v>67</v>
      </c>
      <c r="U138" s="429">
        <v>32661345</v>
      </c>
      <c r="V138" s="425" t="s">
        <v>12940</v>
      </c>
      <c r="W138" s="433">
        <v>45456</v>
      </c>
      <c r="X138" s="435">
        <v>45456</v>
      </c>
      <c r="Y138" s="434" t="s">
        <v>75</v>
      </c>
      <c r="Z138" s="455">
        <v>45552</v>
      </c>
      <c r="AA138" s="425">
        <f t="shared" si="20"/>
        <v>96</v>
      </c>
      <c r="AB138" s="426">
        <v>0</v>
      </c>
      <c r="AC138" s="426">
        <v>0</v>
      </c>
      <c r="AD138" s="426">
        <v>0</v>
      </c>
      <c r="AE138" s="444" t="s">
        <v>75</v>
      </c>
      <c r="AF138" s="425">
        <f t="shared" si="21"/>
        <v>0</v>
      </c>
      <c r="AG138" s="426">
        <v>0</v>
      </c>
      <c r="AH138" s="426">
        <v>0</v>
      </c>
      <c r="AI138" s="438" t="s">
        <v>75</v>
      </c>
      <c r="AJ138" s="426">
        <v>0</v>
      </c>
      <c r="AK138" s="427" t="s">
        <v>75</v>
      </c>
      <c r="AL138" s="427" t="s">
        <v>75</v>
      </c>
      <c r="AM138" s="425">
        <f t="shared" si="22"/>
        <v>0</v>
      </c>
      <c r="AN138" s="425">
        <f>+K138+AC138-AH138</f>
        <v>14400000</v>
      </c>
      <c r="AO138" s="427" t="s">
        <v>86</v>
      </c>
      <c r="AP138" s="426">
        <v>0</v>
      </c>
      <c r="AQ138" s="427" t="s">
        <v>86</v>
      </c>
      <c r="AR138" s="426">
        <v>0</v>
      </c>
      <c r="AS138" s="437" t="s">
        <v>75</v>
      </c>
      <c r="AT138" s="401">
        <v>0</v>
      </c>
      <c r="AU138" s="402">
        <f t="shared" si="23"/>
        <v>14400000</v>
      </c>
      <c r="AV138" s="403">
        <f t="shared" si="24"/>
        <v>0</v>
      </c>
      <c r="AW138" s="439" t="s">
        <v>75</v>
      </c>
      <c r="AX138" s="427" t="s">
        <v>101</v>
      </c>
      <c r="AY138" s="425" t="s">
        <v>13037</v>
      </c>
      <c r="AZ138" s="423" t="s">
        <v>67</v>
      </c>
      <c r="BA138" s="423" t="s">
        <v>67</v>
      </c>
    </row>
    <row r="139" spans="2:53" x14ac:dyDescent="0.25">
      <c r="B139" s="423">
        <v>2024</v>
      </c>
      <c r="C139" s="423">
        <v>891780111</v>
      </c>
      <c r="D139" s="424" t="s">
        <v>64</v>
      </c>
      <c r="E139" s="425" t="s">
        <v>13036</v>
      </c>
      <c r="F139" s="425" t="s">
        <v>13035</v>
      </c>
      <c r="G139" s="451">
        <v>0</v>
      </c>
      <c r="H139" s="427" t="s">
        <v>73</v>
      </c>
      <c r="I139" s="426" t="s">
        <v>65</v>
      </c>
      <c r="J139" s="425" t="s">
        <v>13030</v>
      </c>
      <c r="K139" s="428">
        <v>14400000</v>
      </c>
      <c r="L139" s="423" t="s">
        <v>68</v>
      </c>
      <c r="M139" s="425" t="s">
        <v>13034</v>
      </c>
      <c r="N139" s="429">
        <v>1115079597</v>
      </c>
      <c r="O139" s="431">
        <v>1060</v>
      </c>
      <c r="P139" s="432">
        <v>45408</v>
      </c>
      <c r="Q139" s="426">
        <v>955600000</v>
      </c>
      <c r="R139" s="432">
        <v>45456</v>
      </c>
      <c r="S139" s="426">
        <v>14400000</v>
      </c>
      <c r="T139" s="427" t="s">
        <v>67</v>
      </c>
      <c r="U139" s="429">
        <v>32661345</v>
      </c>
      <c r="V139" s="425" t="s">
        <v>12940</v>
      </c>
      <c r="W139" s="433">
        <v>45456</v>
      </c>
      <c r="X139" s="435">
        <v>45456</v>
      </c>
      <c r="Y139" s="434" t="s">
        <v>75</v>
      </c>
      <c r="Z139" s="455">
        <v>45552</v>
      </c>
      <c r="AA139" s="425">
        <f t="shared" si="20"/>
        <v>96</v>
      </c>
      <c r="AB139" s="426">
        <v>0</v>
      </c>
      <c r="AC139" s="426">
        <v>0</v>
      </c>
      <c r="AD139" s="426">
        <v>0</v>
      </c>
      <c r="AE139" s="444" t="s">
        <v>75</v>
      </c>
      <c r="AF139" s="425">
        <f t="shared" si="21"/>
        <v>0</v>
      </c>
      <c r="AG139" s="426">
        <v>0</v>
      </c>
      <c r="AH139" s="426">
        <v>0</v>
      </c>
      <c r="AI139" s="438" t="s">
        <v>75</v>
      </c>
      <c r="AJ139" s="426">
        <v>0</v>
      </c>
      <c r="AK139" s="427" t="s">
        <v>75</v>
      </c>
      <c r="AL139" s="427" t="s">
        <v>75</v>
      </c>
      <c r="AM139" s="425">
        <f t="shared" si="22"/>
        <v>0</v>
      </c>
      <c r="AN139" s="425">
        <f>+K139+AC139-AH139</f>
        <v>14400000</v>
      </c>
      <c r="AO139" s="427" t="s">
        <v>86</v>
      </c>
      <c r="AP139" s="426">
        <v>0</v>
      </c>
      <c r="AQ139" s="427" t="s">
        <v>86</v>
      </c>
      <c r="AR139" s="426">
        <v>0</v>
      </c>
      <c r="AS139" s="437" t="s">
        <v>75</v>
      </c>
      <c r="AT139" s="401">
        <v>0</v>
      </c>
      <c r="AU139" s="402">
        <f t="shared" si="23"/>
        <v>14400000</v>
      </c>
      <c r="AV139" s="403">
        <f t="shared" si="24"/>
        <v>0</v>
      </c>
      <c r="AW139" s="439" t="s">
        <v>75</v>
      </c>
      <c r="AX139" s="427" t="s">
        <v>101</v>
      </c>
      <c r="AY139" s="425" t="s">
        <v>13033</v>
      </c>
      <c r="AZ139" s="423" t="s">
        <v>67</v>
      </c>
      <c r="BA139" s="423" t="s">
        <v>67</v>
      </c>
    </row>
    <row r="140" spans="2:53" x14ac:dyDescent="0.25">
      <c r="B140" s="423">
        <v>2024</v>
      </c>
      <c r="C140" s="423">
        <v>891780111</v>
      </c>
      <c r="D140" s="424" t="s">
        <v>64</v>
      </c>
      <c r="E140" s="425" t="s">
        <v>13032</v>
      </c>
      <c r="F140" s="425" t="s">
        <v>13031</v>
      </c>
      <c r="G140" s="451">
        <v>0</v>
      </c>
      <c r="H140" s="427" t="s">
        <v>73</v>
      </c>
      <c r="I140" s="426" t="s">
        <v>65</v>
      </c>
      <c r="J140" s="425" t="s">
        <v>13030</v>
      </c>
      <c r="K140" s="428">
        <v>14400000</v>
      </c>
      <c r="L140" s="423" t="s">
        <v>68</v>
      </c>
      <c r="M140" s="425" t="s">
        <v>13029</v>
      </c>
      <c r="N140" s="429">
        <v>40930323</v>
      </c>
      <c r="O140" s="431">
        <v>1060</v>
      </c>
      <c r="P140" s="432">
        <v>45408</v>
      </c>
      <c r="Q140" s="426">
        <v>955600000</v>
      </c>
      <c r="R140" s="432">
        <v>45456</v>
      </c>
      <c r="S140" s="426">
        <v>14400000</v>
      </c>
      <c r="T140" s="427" t="s">
        <v>67</v>
      </c>
      <c r="U140" s="429">
        <v>32661345</v>
      </c>
      <c r="V140" s="425" t="s">
        <v>12940</v>
      </c>
      <c r="W140" s="433">
        <v>45456</v>
      </c>
      <c r="X140" s="435">
        <v>45456</v>
      </c>
      <c r="Y140" s="434" t="s">
        <v>75</v>
      </c>
      <c r="Z140" s="455">
        <v>45552</v>
      </c>
      <c r="AA140" s="425">
        <f t="shared" si="20"/>
        <v>96</v>
      </c>
      <c r="AB140" s="426">
        <v>0</v>
      </c>
      <c r="AC140" s="426">
        <v>0</v>
      </c>
      <c r="AD140" s="426">
        <v>0</v>
      </c>
      <c r="AE140" s="444" t="s">
        <v>75</v>
      </c>
      <c r="AF140" s="425">
        <f t="shared" si="21"/>
        <v>0</v>
      </c>
      <c r="AG140" s="426">
        <v>0</v>
      </c>
      <c r="AH140" s="426">
        <v>0</v>
      </c>
      <c r="AI140" s="438" t="s">
        <v>75</v>
      </c>
      <c r="AJ140" s="426">
        <v>0</v>
      </c>
      <c r="AK140" s="427" t="s">
        <v>75</v>
      </c>
      <c r="AL140" s="427" t="s">
        <v>75</v>
      </c>
      <c r="AM140" s="425">
        <f t="shared" si="22"/>
        <v>0</v>
      </c>
      <c r="AN140" s="425">
        <f>+K140+AC140-AH140</f>
        <v>14400000</v>
      </c>
      <c r="AO140" s="427" t="s">
        <v>86</v>
      </c>
      <c r="AP140" s="426">
        <v>0</v>
      </c>
      <c r="AQ140" s="427" t="s">
        <v>86</v>
      </c>
      <c r="AR140" s="426">
        <v>0</v>
      </c>
      <c r="AS140" s="437" t="s">
        <v>75</v>
      </c>
      <c r="AT140" s="401">
        <v>0</v>
      </c>
      <c r="AU140" s="402">
        <f t="shared" si="23"/>
        <v>14400000</v>
      </c>
      <c r="AV140" s="403">
        <f t="shared" si="24"/>
        <v>0</v>
      </c>
      <c r="AW140" s="439" t="s">
        <v>75</v>
      </c>
      <c r="AX140" s="427" t="s">
        <v>101</v>
      </c>
      <c r="AY140" s="425" t="s">
        <v>13028</v>
      </c>
      <c r="AZ140" s="423" t="s">
        <v>67</v>
      </c>
      <c r="BA140" s="423" t="s">
        <v>67</v>
      </c>
    </row>
    <row r="141" spans="2:53" x14ac:dyDescent="0.25">
      <c r="B141" s="423">
        <v>2024</v>
      </c>
      <c r="C141" s="423">
        <v>891780111</v>
      </c>
      <c r="D141" s="424" t="s">
        <v>64</v>
      </c>
      <c r="E141" s="425" t="s">
        <v>13027</v>
      </c>
      <c r="F141" s="425" t="s">
        <v>13026</v>
      </c>
      <c r="G141" s="451">
        <v>0</v>
      </c>
      <c r="H141" s="427" t="s">
        <v>73</v>
      </c>
      <c r="I141" s="426" t="s">
        <v>125</v>
      </c>
      <c r="J141" s="425" t="s">
        <v>13025</v>
      </c>
      <c r="K141" s="428">
        <v>2736000</v>
      </c>
      <c r="L141" s="423" t="s">
        <v>68</v>
      </c>
      <c r="M141" s="425" t="s">
        <v>13024</v>
      </c>
      <c r="N141" s="429">
        <v>1082998052</v>
      </c>
      <c r="O141" s="431">
        <v>103</v>
      </c>
      <c r="P141" s="432">
        <v>44978</v>
      </c>
      <c r="Q141" s="426">
        <v>34532000</v>
      </c>
      <c r="R141" s="432">
        <v>45491</v>
      </c>
      <c r="S141" s="426">
        <v>2736000</v>
      </c>
      <c r="T141" s="427" t="s">
        <v>67</v>
      </c>
      <c r="U141" s="429">
        <v>51913961</v>
      </c>
      <c r="V141" s="425" t="s">
        <v>12786</v>
      </c>
      <c r="W141" s="433">
        <v>45491</v>
      </c>
      <c r="X141" s="435">
        <v>45492</v>
      </c>
      <c r="Y141" s="434" t="s">
        <v>75</v>
      </c>
      <c r="Z141" s="456">
        <v>45523</v>
      </c>
      <c r="AA141" s="425">
        <f t="shared" si="20"/>
        <v>31</v>
      </c>
      <c r="AB141" s="426">
        <v>0</v>
      </c>
      <c r="AC141" s="426">
        <v>0</v>
      </c>
      <c r="AD141" s="426">
        <v>1</v>
      </c>
      <c r="AE141" s="444">
        <v>45554</v>
      </c>
      <c r="AF141" s="425">
        <f t="shared" si="21"/>
        <v>31</v>
      </c>
      <c r="AG141" s="426">
        <v>0</v>
      </c>
      <c r="AH141" s="426">
        <v>0</v>
      </c>
      <c r="AI141" s="438" t="s">
        <v>75</v>
      </c>
      <c r="AJ141" s="426">
        <v>0</v>
      </c>
      <c r="AK141" s="427" t="s">
        <v>75</v>
      </c>
      <c r="AL141" s="427" t="s">
        <v>75</v>
      </c>
      <c r="AM141" s="425">
        <f t="shared" si="22"/>
        <v>0</v>
      </c>
      <c r="AN141" s="425">
        <f>+K141+AC141-AH141</f>
        <v>2736000</v>
      </c>
      <c r="AO141" s="427" t="s">
        <v>86</v>
      </c>
      <c r="AP141" s="426">
        <v>0</v>
      </c>
      <c r="AQ141" s="427" t="s">
        <v>86</v>
      </c>
      <c r="AR141" s="426">
        <v>0</v>
      </c>
      <c r="AS141" s="437" t="s">
        <v>75</v>
      </c>
      <c r="AT141" s="401">
        <v>0</v>
      </c>
      <c r="AU141" s="402">
        <f t="shared" si="23"/>
        <v>2736000</v>
      </c>
      <c r="AV141" s="403">
        <f t="shared" si="24"/>
        <v>0</v>
      </c>
      <c r="AW141" s="439" t="s">
        <v>75</v>
      </c>
      <c r="AX141" s="427" t="s">
        <v>101</v>
      </c>
      <c r="AY141" s="425" t="s">
        <v>13023</v>
      </c>
      <c r="AZ141" s="423" t="s">
        <v>67</v>
      </c>
      <c r="BA141" s="423" t="s">
        <v>67</v>
      </c>
    </row>
    <row r="142" spans="2:53" x14ac:dyDescent="0.25">
      <c r="B142" s="423">
        <v>2024</v>
      </c>
      <c r="C142" s="423">
        <v>891780111</v>
      </c>
      <c r="D142" s="424" t="s">
        <v>64</v>
      </c>
      <c r="E142" s="425" t="s">
        <v>13022</v>
      </c>
      <c r="F142" s="425" t="s">
        <v>13021</v>
      </c>
      <c r="G142" s="451">
        <v>0</v>
      </c>
      <c r="H142" s="427" t="s">
        <v>73</v>
      </c>
      <c r="I142" s="426" t="s">
        <v>125</v>
      </c>
      <c r="J142" s="425" t="s">
        <v>13020</v>
      </c>
      <c r="K142" s="428">
        <v>1624000</v>
      </c>
      <c r="L142" s="423" t="s">
        <v>68</v>
      </c>
      <c r="M142" s="425" t="s">
        <v>13019</v>
      </c>
      <c r="N142" s="429">
        <v>84455479</v>
      </c>
      <c r="O142" s="431">
        <v>103</v>
      </c>
      <c r="P142" s="432">
        <v>44978</v>
      </c>
      <c r="Q142" s="426">
        <v>34532000</v>
      </c>
      <c r="R142" s="432">
        <v>45491</v>
      </c>
      <c r="S142" s="426">
        <v>1624000</v>
      </c>
      <c r="T142" s="427" t="s">
        <v>67</v>
      </c>
      <c r="U142" s="429">
        <v>51913961</v>
      </c>
      <c r="V142" s="425" t="s">
        <v>12786</v>
      </c>
      <c r="W142" s="433">
        <v>45491</v>
      </c>
      <c r="X142" s="435">
        <v>45492</v>
      </c>
      <c r="Y142" s="434" t="s">
        <v>75</v>
      </c>
      <c r="Z142" s="456">
        <v>45522</v>
      </c>
      <c r="AA142" s="425">
        <f t="shared" si="20"/>
        <v>30</v>
      </c>
      <c r="AB142" s="426">
        <v>0</v>
      </c>
      <c r="AC142" s="426">
        <v>0</v>
      </c>
      <c r="AD142" s="426">
        <v>0</v>
      </c>
      <c r="AE142" s="444" t="s">
        <v>75</v>
      </c>
      <c r="AF142" s="425">
        <f t="shared" si="21"/>
        <v>0</v>
      </c>
      <c r="AG142" s="426">
        <v>0</v>
      </c>
      <c r="AH142" s="426">
        <v>0</v>
      </c>
      <c r="AI142" s="438" t="s">
        <v>75</v>
      </c>
      <c r="AJ142" s="426">
        <v>0</v>
      </c>
      <c r="AK142" s="427" t="s">
        <v>75</v>
      </c>
      <c r="AL142" s="427" t="s">
        <v>75</v>
      </c>
      <c r="AM142" s="425">
        <f t="shared" si="22"/>
        <v>0</v>
      </c>
      <c r="AN142" s="425">
        <f>+K142+AC142-AH142</f>
        <v>1624000</v>
      </c>
      <c r="AO142" s="427" t="s">
        <v>86</v>
      </c>
      <c r="AP142" s="426">
        <v>0</v>
      </c>
      <c r="AQ142" s="427" t="s">
        <v>86</v>
      </c>
      <c r="AR142" s="426">
        <v>0</v>
      </c>
      <c r="AS142" s="437" t="s">
        <v>75</v>
      </c>
      <c r="AT142" s="401">
        <v>0</v>
      </c>
      <c r="AU142" s="402">
        <f t="shared" si="23"/>
        <v>1624000</v>
      </c>
      <c r="AV142" s="403">
        <f t="shared" si="24"/>
        <v>0</v>
      </c>
      <c r="AW142" s="439" t="s">
        <v>75</v>
      </c>
      <c r="AX142" s="427" t="s">
        <v>101</v>
      </c>
      <c r="AY142" s="425" t="s">
        <v>13018</v>
      </c>
      <c r="AZ142" s="423" t="s">
        <v>67</v>
      </c>
      <c r="BA142" s="423" t="s">
        <v>67</v>
      </c>
    </row>
    <row r="143" spans="2:53" x14ac:dyDescent="0.25">
      <c r="B143" s="423">
        <v>2024</v>
      </c>
      <c r="C143" s="423">
        <v>891780111</v>
      </c>
      <c r="D143" s="424" t="s">
        <v>64</v>
      </c>
      <c r="E143" s="425" t="s">
        <v>13017</v>
      </c>
      <c r="F143" s="425" t="s">
        <v>13016</v>
      </c>
      <c r="G143" s="451">
        <v>0</v>
      </c>
      <c r="H143" s="427" t="s">
        <v>73</v>
      </c>
      <c r="I143" s="426" t="s">
        <v>125</v>
      </c>
      <c r="J143" s="425" t="s">
        <v>13015</v>
      </c>
      <c r="K143" s="428">
        <v>14400000</v>
      </c>
      <c r="L143" s="423" t="s">
        <v>68</v>
      </c>
      <c r="M143" s="425" t="s">
        <v>13014</v>
      </c>
      <c r="N143" s="429">
        <v>29182180</v>
      </c>
      <c r="O143" s="431">
        <v>1060</v>
      </c>
      <c r="P143" s="432">
        <v>45408</v>
      </c>
      <c r="Q143" s="426">
        <v>955600000</v>
      </c>
      <c r="R143" s="432">
        <v>45499</v>
      </c>
      <c r="S143" s="426">
        <v>14400000</v>
      </c>
      <c r="T143" s="427" t="s">
        <v>67</v>
      </c>
      <c r="U143" s="429">
        <v>32661345</v>
      </c>
      <c r="V143" s="425" t="s">
        <v>12940</v>
      </c>
      <c r="W143" s="435">
        <v>45499</v>
      </c>
      <c r="X143" s="435">
        <v>45499</v>
      </c>
      <c r="Y143" s="434" t="s">
        <v>75</v>
      </c>
      <c r="Z143" s="436">
        <v>45583</v>
      </c>
      <c r="AA143" s="425">
        <f t="shared" si="20"/>
        <v>84</v>
      </c>
      <c r="AB143" s="426">
        <v>0</v>
      </c>
      <c r="AC143" s="426">
        <v>0</v>
      </c>
      <c r="AD143" s="426">
        <v>0</v>
      </c>
      <c r="AE143" s="444" t="s">
        <v>75</v>
      </c>
      <c r="AF143" s="425">
        <f t="shared" si="21"/>
        <v>0</v>
      </c>
      <c r="AG143" s="426">
        <v>0</v>
      </c>
      <c r="AH143" s="426">
        <v>0</v>
      </c>
      <c r="AI143" s="438" t="s">
        <v>75</v>
      </c>
      <c r="AJ143" s="426">
        <v>0</v>
      </c>
      <c r="AK143" s="427" t="s">
        <v>75</v>
      </c>
      <c r="AL143" s="427" t="s">
        <v>75</v>
      </c>
      <c r="AM143" s="425">
        <f t="shared" si="22"/>
        <v>0</v>
      </c>
      <c r="AN143" s="425">
        <f>+K143+AC143-AH143</f>
        <v>14400000</v>
      </c>
      <c r="AO143" s="427" t="s">
        <v>86</v>
      </c>
      <c r="AP143" s="426">
        <v>0</v>
      </c>
      <c r="AQ143" s="427" t="s">
        <v>86</v>
      </c>
      <c r="AR143" s="426">
        <v>0</v>
      </c>
      <c r="AS143" s="437" t="s">
        <v>75</v>
      </c>
      <c r="AT143" s="401">
        <v>0</v>
      </c>
      <c r="AU143" s="402">
        <f t="shared" si="23"/>
        <v>14400000</v>
      </c>
      <c r="AV143" s="403">
        <f t="shared" si="24"/>
        <v>0</v>
      </c>
      <c r="AW143" s="439" t="s">
        <v>75</v>
      </c>
      <c r="AX143" s="427" t="s">
        <v>101</v>
      </c>
      <c r="AY143" s="425" t="s">
        <v>13013</v>
      </c>
      <c r="AZ143" s="423" t="s">
        <v>67</v>
      </c>
      <c r="BA143" s="423" t="s">
        <v>67</v>
      </c>
    </row>
    <row r="144" spans="2:53" x14ac:dyDescent="0.25">
      <c r="B144" s="423">
        <v>2024</v>
      </c>
      <c r="C144" s="423">
        <v>891780111</v>
      </c>
      <c r="D144" s="424" t="s">
        <v>64</v>
      </c>
      <c r="E144" s="425" t="s">
        <v>13012</v>
      </c>
      <c r="F144" s="425" t="s">
        <v>13011</v>
      </c>
      <c r="G144" s="451">
        <v>0</v>
      </c>
      <c r="H144" s="427" t="s">
        <v>73</v>
      </c>
      <c r="I144" s="426" t="s">
        <v>125</v>
      </c>
      <c r="J144" s="425" t="s">
        <v>12919</v>
      </c>
      <c r="K144" s="428">
        <v>14400000</v>
      </c>
      <c r="L144" s="423" t="s">
        <v>68</v>
      </c>
      <c r="M144" s="425" t="s">
        <v>13010</v>
      </c>
      <c r="N144" s="429">
        <v>1063155817</v>
      </c>
      <c r="O144" s="431">
        <v>1060</v>
      </c>
      <c r="P144" s="432">
        <v>45408</v>
      </c>
      <c r="Q144" s="426">
        <v>955600000</v>
      </c>
      <c r="R144" s="432">
        <v>45499</v>
      </c>
      <c r="S144" s="426">
        <v>14400000</v>
      </c>
      <c r="T144" s="427" t="s">
        <v>67</v>
      </c>
      <c r="U144" s="429">
        <v>32661345</v>
      </c>
      <c r="V144" s="425" t="s">
        <v>12940</v>
      </c>
      <c r="W144" s="435">
        <v>45499</v>
      </c>
      <c r="X144" s="435">
        <v>45499</v>
      </c>
      <c r="Y144" s="434" t="s">
        <v>75</v>
      </c>
      <c r="Z144" s="436">
        <v>45583</v>
      </c>
      <c r="AA144" s="425">
        <f t="shared" si="20"/>
        <v>84</v>
      </c>
      <c r="AB144" s="426">
        <v>0</v>
      </c>
      <c r="AC144" s="426">
        <v>0</v>
      </c>
      <c r="AD144" s="426">
        <v>0</v>
      </c>
      <c r="AE144" s="444" t="s">
        <v>75</v>
      </c>
      <c r="AF144" s="425">
        <f t="shared" si="21"/>
        <v>0</v>
      </c>
      <c r="AG144" s="426">
        <v>0</v>
      </c>
      <c r="AH144" s="426">
        <v>0</v>
      </c>
      <c r="AI144" s="438" t="s">
        <v>75</v>
      </c>
      <c r="AJ144" s="426">
        <v>0</v>
      </c>
      <c r="AK144" s="427" t="s">
        <v>75</v>
      </c>
      <c r="AL144" s="427" t="s">
        <v>75</v>
      </c>
      <c r="AM144" s="425">
        <f t="shared" si="22"/>
        <v>0</v>
      </c>
      <c r="AN144" s="425">
        <f>+K144+AC144-AH144</f>
        <v>14400000</v>
      </c>
      <c r="AO144" s="427" t="s">
        <v>86</v>
      </c>
      <c r="AP144" s="426">
        <v>0</v>
      </c>
      <c r="AQ144" s="427" t="s">
        <v>86</v>
      </c>
      <c r="AR144" s="426">
        <v>0</v>
      </c>
      <c r="AS144" s="437" t="s">
        <v>75</v>
      </c>
      <c r="AT144" s="401">
        <v>0</v>
      </c>
      <c r="AU144" s="402">
        <f t="shared" si="23"/>
        <v>14400000</v>
      </c>
      <c r="AV144" s="403">
        <f t="shared" si="24"/>
        <v>0</v>
      </c>
      <c r="AW144" s="439" t="s">
        <v>75</v>
      </c>
      <c r="AX144" s="427" t="s">
        <v>101</v>
      </c>
      <c r="AY144" s="425" t="s">
        <v>13009</v>
      </c>
      <c r="AZ144" s="423" t="s">
        <v>67</v>
      </c>
      <c r="BA144" s="423" t="s">
        <v>67</v>
      </c>
    </row>
    <row r="145" spans="2:53" x14ac:dyDescent="0.25">
      <c r="B145" s="423">
        <v>2024</v>
      </c>
      <c r="C145" s="423">
        <v>891780111</v>
      </c>
      <c r="D145" s="424" t="s">
        <v>64</v>
      </c>
      <c r="E145" s="425" t="s">
        <v>13008</v>
      </c>
      <c r="F145" s="425" t="s">
        <v>13007</v>
      </c>
      <c r="G145" s="451">
        <v>0</v>
      </c>
      <c r="H145" s="427" t="s">
        <v>73</v>
      </c>
      <c r="I145" s="426" t="s">
        <v>125</v>
      </c>
      <c r="J145" s="425" t="s">
        <v>12919</v>
      </c>
      <c r="K145" s="428">
        <v>14400000</v>
      </c>
      <c r="L145" s="423" t="s">
        <v>68</v>
      </c>
      <c r="M145" s="425" t="s">
        <v>13006</v>
      </c>
      <c r="N145" s="429">
        <v>1062398237</v>
      </c>
      <c r="O145" s="431">
        <v>1060</v>
      </c>
      <c r="P145" s="432">
        <v>45408</v>
      </c>
      <c r="Q145" s="426">
        <v>955600000</v>
      </c>
      <c r="R145" s="432">
        <v>45499</v>
      </c>
      <c r="S145" s="426">
        <v>14400000</v>
      </c>
      <c r="T145" s="427" t="s">
        <v>67</v>
      </c>
      <c r="U145" s="429">
        <v>32661345</v>
      </c>
      <c r="V145" s="425" t="s">
        <v>12940</v>
      </c>
      <c r="W145" s="435">
        <v>45499</v>
      </c>
      <c r="X145" s="433">
        <v>45499</v>
      </c>
      <c r="Y145" s="434" t="s">
        <v>75</v>
      </c>
      <c r="Z145" s="436">
        <v>45583</v>
      </c>
      <c r="AA145" s="425">
        <f t="shared" si="20"/>
        <v>84</v>
      </c>
      <c r="AB145" s="426">
        <v>0</v>
      </c>
      <c r="AC145" s="426">
        <v>0</v>
      </c>
      <c r="AD145" s="426">
        <v>0</v>
      </c>
      <c r="AE145" s="444" t="s">
        <v>75</v>
      </c>
      <c r="AF145" s="425">
        <f t="shared" si="21"/>
        <v>0</v>
      </c>
      <c r="AG145" s="426">
        <v>0</v>
      </c>
      <c r="AH145" s="426">
        <v>0</v>
      </c>
      <c r="AI145" s="438" t="s">
        <v>75</v>
      </c>
      <c r="AJ145" s="426">
        <v>0</v>
      </c>
      <c r="AK145" s="427" t="s">
        <v>75</v>
      </c>
      <c r="AL145" s="427" t="s">
        <v>75</v>
      </c>
      <c r="AM145" s="425">
        <f t="shared" si="22"/>
        <v>0</v>
      </c>
      <c r="AN145" s="425">
        <f>+K145+AC145-AH145</f>
        <v>14400000</v>
      </c>
      <c r="AO145" s="427" t="s">
        <v>86</v>
      </c>
      <c r="AP145" s="426">
        <v>0</v>
      </c>
      <c r="AQ145" s="427" t="s">
        <v>86</v>
      </c>
      <c r="AR145" s="426">
        <v>0</v>
      </c>
      <c r="AS145" s="437" t="s">
        <v>75</v>
      </c>
      <c r="AT145" s="401">
        <v>0</v>
      </c>
      <c r="AU145" s="402">
        <f t="shared" si="23"/>
        <v>14400000</v>
      </c>
      <c r="AV145" s="403">
        <f t="shared" si="24"/>
        <v>0</v>
      </c>
      <c r="AW145" s="439" t="s">
        <v>75</v>
      </c>
      <c r="AX145" s="427" t="s">
        <v>101</v>
      </c>
      <c r="AY145" s="425" t="s">
        <v>13005</v>
      </c>
      <c r="AZ145" s="423" t="s">
        <v>67</v>
      </c>
      <c r="BA145" s="423" t="s">
        <v>67</v>
      </c>
    </row>
    <row r="146" spans="2:53" x14ac:dyDescent="0.25">
      <c r="B146" s="423">
        <v>2024</v>
      </c>
      <c r="C146" s="423">
        <v>891780111</v>
      </c>
      <c r="D146" s="424" t="s">
        <v>64</v>
      </c>
      <c r="E146" s="425" t="s">
        <v>13004</v>
      </c>
      <c r="F146" s="425" t="s">
        <v>13003</v>
      </c>
      <c r="G146" s="451">
        <v>0</v>
      </c>
      <c r="H146" s="427" t="s">
        <v>73</v>
      </c>
      <c r="I146" s="426" t="s">
        <v>125</v>
      </c>
      <c r="J146" s="425" t="s">
        <v>12919</v>
      </c>
      <c r="K146" s="428">
        <v>14400000</v>
      </c>
      <c r="L146" s="423" t="s">
        <v>68</v>
      </c>
      <c r="M146" s="425" t="s">
        <v>13002</v>
      </c>
      <c r="N146" s="429">
        <v>1081827980</v>
      </c>
      <c r="O146" s="431">
        <v>1060</v>
      </c>
      <c r="P146" s="432">
        <v>45408</v>
      </c>
      <c r="Q146" s="426">
        <v>955600000</v>
      </c>
      <c r="R146" s="432">
        <v>45499</v>
      </c>
      <c r="S146" s="426">
        <v>14400000</v>
      </c>
      <c r="T146" s="427" t="s">
        <v>67</v>
      </c>
      <c r="U146" s="429">
        <v>32661345</v>
      </c>
      <c r="V146" s="425" t="s">
        <v>12940</v>
      </c>
      <c r="W146" s="435">
        <v>45499</v>
      </c>
      <c r="X146" s="433">
        <v>45499</v>
      </c>
      <c r="Y146" s="434" t="s">
        <v>75</v>
      </c>
      <c r="Z146" s="436">
        <v>45583</v>
      </c>
      <c r="AA146" s="425">
        <f t="shared" si="20"/>
        <v>84</v>
      </c>
      <c r="AB146" s="426">
        <v>0</v>
      </c>
      <c r="AC146" s="426">
        <v>0</v>
      </c>
      <c r="AD146" s="426">
        <v>0</v>
      </c>
      <c r="AE146" s="444" t="s">
        <v>75</v>
      </c>
      <c r="AF146" s="425">
        <f t="shared" si="21"/>
        <v>0</v>
      </c>
      <c r="AG146" s="426">
        <v>0</v>
      </c>
      <c r="AH146" s="426">
        <v>0</v>
      </c>
      <c r="AI146" s="438" t="s">
        <v>75</v>
      </c>
      <c r="AJ146" s="426">
        <v>0</v>
      </c>
      <c r="AK146" s="427" t="s">
        <v>75</v>
      </c>
      <c r="AL146" s="427" t="s">
        <v>75</v>
      </c>
      <c r="AM146" s="425">
        <f t="shared" si="22"/>
        <v>0</v>
      </c>
      <c r="AN146" s="425">
        <f>+K146+AC146-AH146</f>
        <v>14400000</v>
      </c>
      <c r="AO146" s="427" t="s">
        <v>86</v>
      </c>
      <c r="AP146" s="426">
        <v>0</v>
      </c>
      <c r="AQ146" s="427" t="s">
        <v>86</v>
      </c>
      <c r="AR146" s="426">
        <v>0</v>
      </c>
      <c r="AS146" s="437" t="s">
        <v>75</v>
      </c>
      <c r="AT146" s="401">
        <v>0</v>
      </c>
      <c r="AU146" s="402">
        <f t="shared" si="23"/>
        <v>14400000</v>
      </c>
      <c r="AV146" s="403">
        <f t="shared" si="24"/>
        <v>0</v>
      </c>
      <c r="AW146" s="439" t="s">
        <v>75</v>
      </c>
      <c r="AX146" s="427" t="s">
        <v>101</v>
      </c>
      <c r="AY146" s="425" t="s">
        <v>13001</v>
      </c>
      <c r="AZ146" s="423" t="s">
        <v>67</v>
      </c>
      <c r="BA146" s="423" t="s">
        <v>67</v>
      </c>
    </row>
    <row r="147" spans="2:53" x14ac:dyDescent="0.25">
      <c r="B147" s="423">
        <v>2024</v>
      </c>
      <c r="C147" s="423">
        <v>891780111</v>
      </c>
      <c r="D147" s="424" t="s">
        <v>64</v>
      </c>
      <c r="E147" s="425" t="s">
        <v>13000</v>
      </c>
      <c r="F147" s="425" t="s">
        <v>12999</v>
      </c>
      <c r="G147" s="451">
        <v>0</v>
      </c>
      <c r="H147" s="427" t="s">
        <v>73</v>
      </c>
      <c r="I147" s="426" t="s">
        <v>125</v>
      </c>
      <c r="J147" s="425" t="s">
        <v>12978</v>
      </c>
      <c r="K147" s="428">
        <v>14400000</v>
      </c>
      <c r="L147" s="423" t="s">
        <v>68</v>
      </c>
      <c r="M147" s="425" t="s">
        <v>12998</v>
      </c>
      <c r="N147" s="429">
        <v>11808942</v>
      </c>
      <c r="O147" s="431">
        <v>1060</v>
      </c>
      <c r="P147" s="432">
        <v>45408</v>
      </c>
      <c r="Q147" s="426">
        <v>955600000</v>
      </c>
      <c r="R147" s="432">
        <v>45499</v>
      </c>
      <c r="S147" s="426">
        <v>14400000</v>
      </c>
      <c r="T147" s="427" t="s">
        <v>67</v>
      </c>
      <c r="U147" s="429">
        <v>32661345</v>
      </c>
      <c r="V147" s="425" t="s">
        <v>12940</v>
      </c>
      <c r="W147" s="435">
        <v>45499</v>
      </c>
      <c r="X147" s="433">
        <v>45499</v>
      </c>
      <c r="Y147" s="434" t="s">
        <v>75</v>
      </c>
      <c r="Z147" s="436">
        <v>45583</v>
      </c>
      <c r="AA147" s="425">
        <f t="shared" si="20"/>
        <v>84</v>
      </c>
      <c r="AB147" s="426">
        <v>0</v>
      </c>
      <c r="AC147" s="426">
        <v>0</v>
      </c>
      <c r="AD147" s="426">
        <v>0</v>
      </c>
      <c r="AE147" s="444" t="s">
        <v>75</v>
      </c>
      <c r="AF147" s="425">
        <f t="shared" si="21"/>
        <v>0</v>
      </c>
      <c r="AG147" s="426">
        <v>0</v>
      </c>
      <c r="AH147" s="426">
        <v>0</v>
      </c>
      <c r="AI147" s="438" t="s">
        <v>75</v>
      </c>
      <c r="AJ147" s="426">
        <v>0</v>
      </c>
      <c r="AK147" s="427" t="s">
        <v>75</v>
      </c>
      <c r="AL147" s="427" t="s">
        <v>75</v>
      </c>
      <c r="AM147" s="425">
        <f t="shared" si="22"/>
        <v>0</v>
      </c>
      <c r="AN147" s="425">
        <f>+K147+AC147-AH147</f>
        <v>14400000</v>
      </c>
      <c r="AO147" s="427" t="s">
        <v>86</v>
      </c>
      <c r="AP147" s="426">
        <v>0</v>
      </c>
      <c r="AQ147" s="427" t="s">
        <v>86</v>
      </c>
      <c r="AR147" s="426">
        <v>0</v>
      </c>
      <c r="AS147" s="437" t="s">
        <v>75</v>
      </c>
      <c r="AT147" s="401">
        <v>0</v>
      </c>
      <c r="AU147" s="402">
        <f t="shared" si="23"/>
        <v>14400000</v>
      </c>
      <c r="AV147" s="403">
        <f t="shared" si="24"/>
        <v>0</v>
      </c>
      <c r="AW147" s="439" t="s">
        <v>75</v>
      </c>
      <c r="AX147" s="427" t="s">
        <v>101</v>
      </c>
      <c r="AY147" s="425" t="s">
        <v>12997</v>
      </c>
      <c r="AZ147" s="423" t="s">
        <v>67</v>
      </c>
      <c r="BA147" s="423" t="s">
        <v>67</v>
      </c>
    </row>
    <row r="148" spans="2:53" x14ac:dyDescent="0.25">
      <c r="B148" s="423">
        <v>2024</v>
      </c>
      <c r="C148" s="423">
        <v>891780111</v>
      </c>
      <c r="D148" s="424" t="s">
        <v>64</v>
      </c>
      <c r="E148" s="425" t="s">
        <v>12996</v>
      </c>
      <c r="F148" s="425" t="s">
        <v>12995</v>
      </c>
      <c r="G148" s="451">
        <v>0</v>
      </c>
      <c r="H148" s="427" t="s">
        <v>73</v>
      </c>
      <c r="I148" s="426" t="s">
        <v>125</v>
      </c>
      <c r="J148" s="425" t="s">
        <v>12978</v>
      </c>
      <c r="K148" s="428">
        <v>14400000</v>
      </c>
      <c r="L148" s="423" t="s">
        <v>68</v>
      </c>
      <c r="M148" s="425" t="s">
        <v>12994</v>
      </c>
      <c r="N148" s="429">
        <v>37292150</v>
      </c>
      <c r="O148" s="431">
        <v>1060</v>
      </c>
      <c r="P148" s="432">
        <v>45408</v>
      </c>
      <c r="Q148" s="426">
        <v>955600000</v>
      </c>
      <c r="R148" s="432">
        <v>45499</v>
      </c>
      <c r="S148" s="426">
        <v>14400000</v>
      </c>
      <c r="T148" s="427" t="s">
        <v>67</v>
      </c>
      <c r="U148" s="429">
        <v>32661345</v>
      </c>
      <c r="V148" s="425" t="s">
        <v>12940</v>
      </c>
      <c r="W148" s="435">
        <v>45499</v>
      </c>
      <c r="X148" s="433">
        <v>45499</v>
      </c>
      <c r="Y148" s="434" t="s">
        <v>75</v>
      </c>
      <c r="Z148" s="436">
        <v>45583</v>
      </c>
      <c r="AA148" s="425">
        <f t="shared" si="20"/>
        <v>84</v>
      </c>
      <c r="AB148" s="426">
        <v>0</v>
      </c>
      <c r="AC148" s="426">
        <v>0</v>
      </c>
      <c r="AD148" s="426">
        <v>0</v>
      </c>
      <c r="AE148" s="444" t="s">
        <v>75</v>
      </c>
      <c r="AF148" s="425">
        <f t="shared" si="21"/>
        <v>0</v>
      </c>
      <c r="AG148" s="426">
        <v>0</v>
      </c>
      <c r="AH148" s="426">
        <v>0</v>
      </c>
      <c r="AI148" s="438" t="s">
        <v>75</v>
      </c>
      <c r="AJ148" s="426">
        <v>0</v>
      </c>
      <c r="AK148" s="427" t="s">
        <v>75</v>
      </c>
      <c r="AL148" s="427" t="s">
        <v>75</v>
      </c>
      <c r="AM148" s="425">
        <f t="shared" si="22"/>
        <v>0</v>
      </c>
      <c r="AN148" s="425">
        <f>+K148+AC148-AH148</f>
        <v>14400000</v>
      </c>
      <c r="AO148" s="427" t="s">
        <v>86</v>
      </c>
      <c r="AP148" s="426">
        <v>0</v>
      </c>
      <c r="AQ148" s="427" t="s">
        <v>86</v>
      </c>
      <c r="AR148" s="426">
        <v>0</v>
      </c>
      <c r="AS148" s="437" t="s">
        <v>75</v>
      </c>
      <c r="AT148" s="401">
        <v>0</v>
      </c>
      <c r="AU148" s="402">
        <f t="shared" si="23"/>
        <v>14400000</v>
      </c>
      <c r="AV148" s="403">
        <f t="shared" si="24"/>
        <v>0</v>
      </c>
      <c r="AW148" s="439" t="s">
        <v>75</v>
      </c>
      <c r="AX148" s="427" t="s">
        <v>101</v>
      </c>
      <c r="AY148" s="425" t="s">
        <v>12993</v>
      </c>
      <c r="AZ148" s="423" t="s">
        <v>67</v>
      </c>
      <c r="BA148" s="423" t="s">
        <v>67</v>
      </c>
    </row>
    <row r="149" spans="2:53" x14ac:dyDescent="0.25">
      <c r="B149" s="423">
        <v>2024</v>
      </c>
      <c r="C149" s="423">
        <v>891780111</v>
      </c>
      <c r="D149" s="424" t="s">
        <v>64</v>
      </c>
      <c r="E149" s="425" t="s">
        <v>12992</v>
      </c>
      <c r="F149" s="425" t="s">
        <v>12991</v>
      </c>
      <c r="G149" s="451">
        <v>0</v>
      </c>
      <c r="H149" s="427" t="s">
        <v>73</v>
      </c>
      <c r="I149" s="426" t="s">
        <v>125</v>
      </c>
      <c r="J149" s="425" t="s">
        <v>12978</v>
      </c>
      <c r="K149" s="428">
        <v>14400000</v>
      </c>
      <c r="L149" s="423" t="s">
        <v>68</v>
      </c>
      <c r="M149" s="425" t="s">
        <v>12990</v>
      </c>
      <c r="N149" s="429">
        <v>40928713</v>
      </c>
      <c r="O149" s="431">
        <v>1060</v>
      </c>
      <c r="P149" s="432">
        <v>45408</v>
      </c>
      <c r="Q149" s="426">
        <v>955600000</v>
      </c>
      <c r="R149" s="432">
        <v>45499</v>
      </c>
      <c r="S149" s="426">
        <v>14400000</v>
      </c>
      <c r="T149" s="427" t="s">
        <v>67</v>
      </c>
      <c r="U149" s="429">
        <v>32661345</v>
      </c>
      <c r="V149" s="425" t="s">
        <v>12940</v>
      </c>
      <c r="W149" s="435">
        <v>45499</v>
      </c>
      <c r="X149" s="433">
        <v>45499</v>
      </c>
      <c r="Y149" s="434" t="s">
        <v>75</v>
      </c>
      <c r="Z149" s="436">
        <v>45583</v>
      </c>
      <c r="AA149" s="425">
        <f t="shared" si="20"/>
        <v>84</v>
      </c>
      <c r="AB149" s="426">
        <v>0</v>
      </c>
      <c r="AC149" s="426">
        <v>0</v>
      </c>
      <c r="AD149" s="426">
        <v>0</v>
      </c>
      <c r="AE149" s="444" t="s">
        <v>75</v>
      </c>
      <c r="AF149" s="425">
        <f t="shared" si="21"/>
        <v>0</v>
      </c>
      <c r="AG149" s="426">
        <v>0</v>
      </c>
      <c r="AH149" s="426">
        <v>0</v>
      </c>
      <c r="AI149" s="438" t="s">
        <v>75</v>
      </c>
      <c r="AJ149" s="426">
        <v>0</v>
      </c>
      <c r="AK149" s="427" t="s">
        <v>75</v>
      </c>
      <c r="AL149" s="427" t="s">
        <v>75</v>
      </c>
      <c r="AM149" s="425">
        <f t="shared" si="22"/>
        <v>0</v>
      </c>
      <c r="AN149" s="425">
        <f>+K149+AC149-AH149</f>
        <v>14400000</v>
      </c>
      <c r="AO149" s="427" t="s">
        <v>86</v>
      </c>
      <c r="AP149" s="426">
        <v>0</v>
      </c>
      <c r="AQ149" s="427" t="s">
        <v>86</v>
      </c>
      <c r="AR149" s="426">
        <v>0</v>
      </c>
      <c r="AS149" s="437" t="s">
        <v>75</v>
      </c>
      <c r="AT149" s="401">
        <v>0</v>
      </c>
      <c r="AU149" s="402">
        <f t="shared" si="23"/>
        <v>14400000</v>
      </c>
      <c r="AV149" s="403">
        <f t="shared" si="24"/>
        <v>0</v>
      </c>
      <c r="AW149" s="439" t="s">
        <v>75</v>
      </c>
      <c r="AX149" s="427" t="s">
        <v>101</v>
      </c>
      <c r="AY149" s="425" t="s">
        <v>12989</v>
      </c>
      <c r="AZ149" s="423" t="s">
        <v>67</v>
      </c>
      <c r="BA149" s="423" t="s">
        <v>67</v>
      </c>
    </row>
    <row r="150" spans="2:53" x14ac:dyDescent="0.25">
      <c r="B150" s="423">
        <v>2024</v>
      </c>
      <c r="C150" s="423">
        <v>891780111</v>
      </c>
      <c r="D150" s="424" t="s">
        <v>64</v>
      </c>
      <c r="E150" s="425" t="s">
        <v>12988</v>
      </c>
      <c r="F150" s="425" t="s">
        <v>12987</v>
      </c>
      <c r="G150" s="451">
        <v>0</v>
      </c>
      <c r="H150" s="427" t="s">
        <v>73</v>
      </c>
      <c r="I150" s="426" t="s">
        <v>125</v>
      </c>
      <c r="J150" s="425" t="s">
        <v>12978</v>
      </c>
      <c r="K150" s="428">
        <v>14400000</v>
      </c>
      <c r="L150" s="423" t="s">
        <v>68</v>
      </c>
      <c r="M150" s="425" t="s">
        <v>12986</v>
      </c>
      <c r="N150" s="429">
        <v>31306579</v>
      </c>
      <c r="O150" s="431">
        <v>1060</v>
      </c>
      <c r="P150" s="432">
        <v>45408</v>
      </c>
      <c r="Q150" s="426">
        <v>955600000</v>
      </c>
      <c r="R150" s="432">
        <v>45499</v>
      </c>
      <c r="S150" s="426">
        <v>14400000</v>
      </c>
      <c r="T150" s="427" t="s">
        <v>67</v>
      </c>
      <c r="U150" s="429">
        <v>32661345</v>
      </c>
      <c r="V150" s="425" t="s">
        <v>12940</v>
      </c>
      <c r="W150" s="435">
        <v>45499</v>
      </c>
      <c r="X150" s="433">
        <v>45499</v>
      </c>
      <c r="Y150" s="434" t="s">
        <v>75</v>
      </c>
      <c r="Z150" s="436">
        <v>45583</v>
      </c>
      <c r="AA150" s="425">
        <f t="shared" si="20"/>
        <v>84</v>
      </c>
      <c r="AB150" s="426">
        <v>0</v>
      </c>
      <c r="AC150" s="426">
        <v>0</v>
      </c>
      <c r="AD150" s="426">
        <v>0</v>
      </c>
      <c r="AE150" s="444" t="s">
        <v>75</v>
      </c>
      <c r="AF150" s="425">
        <f t="shared" si="21"/>
        <v>0</v>
      </c>
      <c r="AG150" s="426">
        <v>0</v>
      </c>
      <c r="AH150" s="426">
        <v>0</v>
      </c>
      <c r="AI150" s="438" t="s">
        <v>75</v>
      </c>
      <c r="AJ150" s="426">
        <v>0</v>
      </c>
      <c r="AK150" s="427" t="s">
        <v>75</v>
      </c>
      <c r="AL150" s="427" t="s">
        <v>75</v>
      </c>
      <c r="AM150" s="425">
        <f t="shared" si="22"/>
        <v>0</v>
      </c>
      <c r="AN150" s="425">
        <f>+K150+AC150-AH150</f>
        <v>14400000</v>
      </c>
      <c r="AO150" s="427" t="s">
        <v>86</v>
      </c>
      <c r="AP150" s="426">
        <v>0</v>
      </c>
      <c r="AQ150" s="427" t="s">
        <v>86</v>
      </c>
      <c r="AR150" s="426">
        <v>0</v>
      </c>
      <c r="AS150" s="437" t="s">
        <v>75</v>
      </c>
      <c r="AT150" s="401">
        <v>0</v>
      </c>
      <c r="AU150" s="402">
        <f t="shared" si="23"/>
        <v>14400000</v>
      </c>
      <c r="AV150" s="403">
        <f t="shared" si="24"/>
        <v>0</v>
      </c>
      <c r="AW150" s="439" t="s">
        <v>75</v>
      </c>
      <c r="AX150" s="427" t="s">
        <v>101</v>
      </c>
      <c r="AY150" s="425" t="s">
        <v>12985</v>
      </c>
      <c r="AZ150" s="423" t="s">
        <v>67</v>
      </c>
      <c r="BA150" s="423" t="s">
        <v>67</v>
      </c>
    </row>
    <row r="151" spans="2:53" x14ac:dyDescent="0.25">
      <c r="B151" s="423">
        <v>2024</v>
      </c>
      <c r="C151" s="423">
        <v>891780111</v>
      </c>
      <c r="D151" s="424" t="s">
        <v>64</v>
      </c>
      <c r="E151" s="425" t="s">
        <v>12984</v>
      </c>
      <c r="F151" s="425" t="s">
        <v>12983</v>
      </c>
      <c r="G151" s="451">
        <v>0</v>
      </c>
      <c r="H151" s="427" t="s">
        <v>73</v>
      </c>
      <c r="I151" s="426" t="s">
        <v>125</v>
      </c>
      <c r="J151" s="425" t="s">
        <v>12906</v>
      </c>
      <c r="K151" s="428">
        <v>14400000</v>
      </c>
      <c r="L151" s="423" t="s">
        <v>68</v>
      </c>
      <c r="M151" s="425" t="s">
        <v>12982</v>
      </c>
      <c r="N151" s="429">
        <v>51713948</v>
      </c>
      <c r="O151" s="431">
        <v>1060</v>
      </c>
      <c r="P151" s="432">
        <v>45408</v>
      </c>
      <c r="Q151" s="426">
        <v>955600000</v>
      </c>
      <c r="R151" s="432">
        <v>45499</v>
      </c>
      <c r="S151" s="426">
        <v>14400000</v>
      </c>
      <c r="T151" s="427" t="s">
        <v>67</v>
      </c>
      <c r="U151" s="429">
        <v>32661345</v>
      </c>
      <c r="V151" s="425" t="s">
        <v>12940</v>
      </c>
      <c r="W151" s="435">
        <v>45499</v>
      </c>
      <c r="X151" s="433">
        <v>45499</v>
      </c>
      <c r="Y151" s="434" t="s">
        <v>75</v>
      </c>
      <c r="Z151" s="436">
        <v>45583</v>
      </c>
      <c r="AA151" s="425">
        <f t="shared" si="20"/>
        <v>84</v>
      </c>
      <c r="AB151" s="426">
        <v>0</v>
      </c>
      <c r="AC151" s="426">
        <v>0</v>
      </c>
      <c r="AD151" s="426">
        <v>0</v>
      </c>
      <c r="AE151" s="444" t="s">
        <v>75</v>
      </c>
      <c r="AF151" s="425">
        <f t="shared" si="21"/>
        <v>0</v>
      </c>
      <c r="AG151" s="426">
        <v>0</v>
      </c>
      <c r="AH151" s="426">
        <v>0</v>
      </c>
      <c r="AI151" s="438" t="s">
        <v>75</v>
      </c>
      <c r="AJ151" s="426">
        <v>0</v>
      </c>
      <c r="AK151" s="427" t="s">
        <v>75</v>
      </c>
      <c r="AL151" s="427" t="s">
        <v>75</v>
      </c>
      <c r="AM151" s="425">
        <f t="shared" si="22"/>
        <v>0</v>
      </c>
      <c r="AN151" s="425">
        <f>+K151+AC151-AH151</f>
        <v>14400000</v>
      </c>
      <c r="AO151" s="427" t="s">
        <v>86</v>
      </c>
      <c r="AP151" s="426">
        <v>0</v>
      </c>
      <c r="AQ151" s="427" t="s">
        <v>86</v>
      </c>
      <c r="AR151" s="426">
        <v>0</v>
      </c>
      <c r="AS151" s="437" t="s">
        <v>75</v>
      </c>
      <c r="AT151" s="401">
        <v>0</v>
      </c>
      <c r="AU151" s="402">
        <f t="shared" si="23"/>
        <v>14400000</v>
      </c>
      <c r="AV151" s="403">
        <f t="shared" si="24"/>
        <v>0</v>
      </c>
      <c r="AW151" s="439" t="s">
        <v>75</v>
      </c>
      <c r="AX151" s="427" t="s">
        <v>101</v>
      </c>
      <c r="AY151" s="425" t="s">
        <v>12981</v>
      </c>
      <c r="AZ151" s="423" t="s">
        <v>67</v>
      </c>
      <c r="BA151" s="423" t="s">
        <v>67</v>
      </c>
    </row>
    <row r="152" spans="2:53" x14ac:dyDescent="0.25">
      <c r="B152" s="423">
        <v>2024</v>
      </c>
      <c r="C152" s="423">
        <v>891780111</v>
      </c>
      <c r="D152" s="424" t="s">
        <v>64</v>
      </c>
      <c r="E152" s="425" t="s">
        <v>12980</v>
      </c>
      <c r="F152" s="425" t="s">
        <v>12979</v>
      </c>
      <c r="G152" s="451">
        <v>0</v>
      </c>
      <c r="H152" s="427" t="s">
        <v>73</v>
      </c>
      <c r="I152" s="426" t="s">
        <v>125</v>
      </c>
      <c r="J152" s="425" t="s">
        <v>12978</v>
      </c>
      <c r="K152" s="428">
        <v>14400000</v>
      </c>
      <c r="L152" s="423" t="s">
        <v>68</v>
      </c>
      <c r="M152" s="425" t="s">
        <v>12977</v>
      </c>
      <c r="N152" s="429">
        <v>38469934</v>
      </c>
      <c r="O152" s="431">
        <v>1060</v>
      </c>
      <c r="P152" s="432">
        <v>45408</v>
      </c>
      <c r="Q152" s="426">
        <v>955600000</v>
      </c>
      <c r="R152" s="432">
        <v>45499</v>
      </c>
      <c r="S152" s="426">
        <v>14400000</v>
      </c>
      <c r="T152" s="427" t="s">
        <v>67</v>
      </c>
      <c r="U152" s="429">
        <v>32661345</v>
      </c>
      <c r="V152" s="425" t="s">
        <v>12940</v>
      </c>
      <c r="W152" s="435">
        <v>45499</v>
      </c>
      <c r="X152" s="433">
        <v>45499</v>
      </c>
      <c r="Y152" s="434" t="s">
        <v>75</v>
      </c>
      <c r="Z152" s="436">
        <v>45583</v>
      </c>
      <c r="AA152" s="425">
        <f t="shared" si="20"/>
        <v>84</v>
      </c>
      <c r="AB152" s="426">
        <v>0</v>
      </c>
      <c r="AC152" s="426">
        <v>0</v>
      </c>
      <c r="AD152" s="426">
        <v>0</v>
      </c>
      <c r="AE152" s="444" t="s">
        <v>75</v>
      </c>
      <c r="AF152" s="425">
        <f t="shared" si="21"/>
        <v>0</v>
      </c>
      <c r="AG152" s="426">
        <v>0</v>
      </c>
      <c r="AH152" s="426">
        <v>0</v>
      </c>
      <c r="AI152" s="438" t="s">
        <v>75</v>
      </c>
      <c r="AJ152" s="426">
        <v>0</v>
      </c>
      <c r="AK152" s="427" t="s">
        <v>75</v>
      </c>
      <c r="AL152" s="427" t="s">
        <v>75</v>
      </c>
      <c r="AM152" s="425">
        <f t="shared" si="22"/>
        <v>0</v>
      </c>
      <c r="AN152" s="425">
        <f>+K152+AC152-AH152</f>
        <v>14400000</v>
      </c>
      <c r="AO152" s="427" t="s">
        <v>86</v>
      </c>
      <c r="AP152" s="426">
        <v>0</v>
      </c>
      <c r="AQ152" s="427" t="s">
        <v>86</v>
      </c>
      <c r="AR152" s="426">
        <v>0</v>
      </c>
      <c r="AS152" s="437" t="s">
        <v>75</v>
      </c>
      <c r="AT152" s="401">
        <v>0</v>
      </c>
      <c r="AU152" s="402">
        <f t="shared" si="23"/>
        <v>14400000</v>
      </c>
      <c r="AV152" s="403">
        <f t="shared" si="24"/>
        <v>0</v>
      </c>
      <c r="AW152" s="439" t="s">
        <v>75</v>
      </c>
      <c r="AX152" s="427" t="s">
        <v>101</v>
      </c>
      <c r="AY152" s="425" t="s">
        <v>12976</v>
      </c>
      <c r="AZ152" s="423" t="s">
        <v>67</v>
      </c>
      <c r="BA152" s="423" t="s">
        <v>67</v>
      </c>
    </row>
    <row r="153" spans="2:53" x14ac:dyDescent="0.25">
      <c r="B153" s="423">
        <v>2024</v>
      </c>
      <c r="C153" s="423">
        <v>891780111</v>
      </c>
      <c r="D153" s="424" t="s">
        <v>64</v>
      </c>
      <c r="E153" s="425" t="s">
        <v>12975</v>
      </c>
      <c r="F153" s="425" t="s">
        <v>12974</v>
      </c>
      <c r="G153" s="451">
        <v>0</v>
      </c>
      <c r="H153" s="427" t="s">
        <v>73</v>
      </c>
      <c r="I153" s="426" t="s">
        <v>65</v>
      </c>
      <c r="J153" s="425" t="s">
        <v>12973</v>
      </c>
      <c r="K153" s="428">
        <v>37500000</v>
      </c>
      <c r="L153" s="423" t="s">
        <v>68</v>
      </c>
      <c r="M153" s="425" t="s">
        <v>12972</v>
      </c>
      <c r="N153" s="429">
        <v>900333004</v>
      </c>
      <c r="O153" s="429">
        <v>1586</v>
      </c>
      <c r="P153" s="432">
        <v>45489</v>
      </c>
      <c r="Q153" s="426">
        <v>37500000</v>
      </c>
      <c r="R153" s="432">
        <v>45503</v>
      </c>
      <c r="S153" s="426">
        <v>37500000</v>
      </c>
      <c r="T153" s="427" t="s">
        <v>67</v>
      </c>
      <c r="U153" s="429">
        <v>12621405</v>
      </c>
      <c r="V153" s="425" t="s">
        <v>12971</v>
      </c>
      <c r="W153" s="435">
        <v>45499</v>
      </c>
      <c r="X153" s="433">
        <v>45503</v>
      </c>
      <c r="Y153" s="434" t="s">
        <v>75</v>
      </c>
      <c r="Z153" s="436">
        <v>45626</v>
      </c>
      <c r="AA153" s="425">
        <f t="shared" si="20"/>
        <v>123</v>
      </c>
      <c r="AB153" s="426">
        <v>0</v>
      </c>
      <c r="AC153" s="426">
        <v>0</v>
      </c>
      <c r="AD153" s="426">
        <v>0</v>
      </c>
      <c r="AE153" s="444" t="s">
        <v>75</v>
      </c>
      <c r="AF153" s="425">
        <f t="shared" si="21"/>
        <v>0</v>
      </c>
      <c r="AG153" s="426">
        <v>0</v>
      </c>
      <c r="AH153" s="426">
        <v>0</v>
      </c>
      <c r="AI153" s="438" t="s">
        <v>75</v>
      </c>
      <c r="AJ153" s="426">
        <v>0</v>
      </c>
      <c r="AK153" s="427" t="s">
        <v>75</v>
      </c>
      <c r="AL153" s="427" t="s">
        <v>75</v>
      </c>
      <c r="AM153" s="425">
        <f t="shared" si="22"/>
        <v>0</v>
      </c>
      <c r="AN153" s="425">
        <f>+K153+AC153-AH153</f>
        <v>37500000</v>
      </c>
      <c r="AO153" s="427" t="s">
        <v>86</v>
      </c>
      <c r="AP153" s="426">
        <v>0</v>
      </c>
      <c r="AQ153" s="427" t="s">
        <v>86</v>
      </c>
      <c r="AR153" s="426">
        <v>0</v>
      </c>
      <c r="AS153" s="437" t="s">
        <v>75</v>
      </c>
      <c r="AT153" s="401">
        <v>0</v>
      </c>
      <c r="AU153" s="402">
        <f t="shared" si="23"/>
        <v>37500000</v>
      </c>
      <c r="AV153" s="403">
        <f t="shared" si="24"/>
        <v>0</v>
      </c>
      <c r="AW153" s="439" t="s">
        <v>75</v>
      </c>
      <c r="AX153" s="427" t="s">
        <v>101</v>
      </c>
      <c r="AY153" s="425" t="s">
        <v>12970</v>
      </c>
      <c r="AZ153" s="423" t="s">
        <v>67</v>
      </c>
      <c r="BA153" s="423" t="s">
        <v>119</v>
      </c>
    </row>
    <row r="154" spans="2:53" x14ac:dyDescent="0.25">
      <c r="B154" s="423">
        <v>2024</v>
      </c>
      <c r="C154" s="423">
        <v>891780111</v>
      </c>
      <c r="D154" s="424" t="s">
        <v>64</v>
      </c>
      <c r="E154" s="425" t="s">
        <v>12969</v>
      </c>
      <c r="F154" s="425" t="s">
        <v>12968</v>
      </c>
      <c r="G154" s="451">
        <v>0</v>
      </c>
      <c r="H154" s="427" t="s">
        <v>73</v>
      </c>
      <c r="I154" s="426" t="s">
        <v>125</v>
      </c>
      <c r="J154" s="425" t="s">
        <v>12901</v>
      </c>
      <c r="K154" s="428">
        <v>14400000</v>
      </c>
      <c r="L154" s="423" t="s">
        <v>68</v>
      </c>
      <c r="M154" s="425" t="s">
        <v>12967</v>
      </c>
      <c r="N154" s="429">
        <v>34324761</v>
      </c>
      <c r="O154" s="431">
        <v>1060</v>
      </c>
      <c r="P154" s="432">
        <v>45408</v>
      </c>
      <c r="Q154" s="426">
        <v>955600000</v>
      </c>
      <c r="R154" s="432">
        <v>45505</v>
      </c>
      <c r="S154" s="426">
        <v>14400000</v>
      </c>
      <c r="T154" s="427" t="s">
        <v>67</v>
      </c>
      <c r="U154" s="429">
        <v>32661345</v>
      </c>
      <c r="V154" s="425" t="s">
        <v>12940</v>
      </c>
      <c r="W154" s="435">
        <v>45504</v>
      </c>
      <c r="X154" s="433">
        <v>45505</v>
      </c>
      <c r="Y154" s="434" t="s">
        <v>75</v>
      </c>
      <c r="Z154" s="436">
        <v>45583</v>
      </c>
      <c r="AA154" s="425">
        <f t="shared" si="20"/>
        <v>78</v>
      </c>
      <c r="AB154" s="426">
        <v>0</v>
      </c>
      <c r="AC154" s="426">
        <v>0</v>
      </c>
      <c r="AD154" s="426">
        <v>0</v>
      </c>
      <c r="AE154" s="444" t="s">
        <v>75</v>
      </c>
      <c r="AF154" s="425">
        <f t="shared" si="21"/>
        <v>0</v>
      </c>
      <c r="AG154" s="426">
        <v>0</v>
      </c>
      <c r="AH154" s="426">
        <v>0</v>
      </c>
      <c r="AI154" s="438" t="s">
        <v>75</v>
      </c>
      <c r="AJ154" s="426">
        <v>0</v>
      </c>
      <c r="AK154" s="427" t="s">
        <v>75</v>
      </c>
      <c r="AL154" s="427" t="s">
        <v>75</v>
      </c>
      <c r="AM154" s="425">
        <f t="shared" si="22"/>
        <v>0</v>
      </c>
      <c r="AN154" s="425">
        <f>+K154+AC154-AH154</f>
        <v>14400000</v>
      </c>
      <c r="AO154" s="427" t="s">
        <v>86</v>
      </c>
      <c r="AP154" s="426">
        <v>0</v>
      </c>
      <c r="AQ154" s="427" t="s">
        <v>86</v>
      </c>
      <c r="AR154" s="426">
        <v>0</v>
      </c>
      <c r="AS154" s="437" t="s">
        <v>75</v>
      </c>
      <c r="AT154" s="401">
        <v>0</v>
      </c>
      <c r="AU154" s="402">
        <f t="shared" si="23"/>
        <v>14400000</v>
      </c>
      <c r="AV154" s="403">
        <f t="shared" si="24"/>
        <v>0</v>
      </c>
      <c r="AW154" s="439" t="s">
        <v>75</v>
      </c>
      <c r="AX154" s="427" t="s">
        <v>101</v>
      </c>
      <c r="AY154" s="425" t="s">
        <v>12966</v>
      </c>
      <c r="AZ154" s="423" t="s">
        <v>67</v>
      </c>
      <c r="BA154" s="423" t="s">
        <v>67</v>
      </c>
    </row>
    <row r="155" spans="2:53" x14ac:dyDescent="0.25">
      <c r="B155" s="423">
        <v>2024</v>
      </c>
      <c r="C155" s="423">
        <v>891780111</v>
      </c>
      <c r="D155" s="424" t="s">
        <v>64</v>
      </c>
      <c r="E155" s="425" t="s">
        <v>12965</v>
      </c>
      <c r="F155" s="425" t="s">
        <v>12964</v>
      </c>
      <c r="G155" s="451">
        <v>0</v>
      </c>
      <c r="H155" s="427" t="s">
        <v>73</v>
      </c>
      <c r="I155" s="426" t="s">
        <v>125</v>
      </c>
      <c r="J155" s="425" t="s">
        <v>12901</v>
      </c>
      <c r="K155" s="428">
        <v>14400000</v>
      </c>
      <c r="L155" s="423" t="s">
        <v>68</v>
      </c>
      <c r="M155" s="425" t="s">
        <v>12963</v>
      </c>
      <c r="N155" s="429">
        <v>1055314556</v>
      </c>
      <c r="O155" s="431">
        <v>1060</v>
      </c>
      <c r="P155" s="432">
        <v>45408</v>
      </c>
      <c r="Q155" s="426">
        <v>955600000</v>
      </c>
      <c r="R155" s="432">
        <v>45505</v>
      </c>
      <c r="S155" s="426">
        <v>14400000</v>
      </c>
      <c r="T155" s="427" t="s">
        <v>67</v>
      </c>
      <c r="U155" s="429">
        <v>32661345</v>
      </c>
      <c r="V155" s="425" t="s">
        <v>12940</v>
      </c>
      <c r="W155" s="435">
        <v>45504</v>
      </c>
      <c r="X155" s="433">
        <v>45505</v>
      </c>
      <c r="Y155" s="434" t="s">
        <v>75</v>
      </c>
      <c r="Z155" s="436">
        <v>45583</v>
      </c>
      <c r="AA155" s="425">
        <f t="shared" si="20"/>
        <v>78</v>
      </c>
      <c r="AB155" s="426">
        <v>0</v>
      </c>
      <c r="AC155" s="426">
        <v>0</v>
      </c>
      <c r="AD155" s="426">
        <v>0</v>
      </c>
      <c r="AE155" s="444" t="s">
        <v>75</v>
      </c>
      <c r="AF155" s="425">
        <f t="shared" si="21"/>
        <v>0</v>
      </c>
      <c r="AG155" s="426">
        <v>0</v>
      </c>
      <c r="AH155" s="426">
        <v>0</v>
      </c>
      <c r="AI155" s="438" t="s">
        <v>75</v>
      </c>
      <c r="AJ155" s="426">
        <v>0</v>
      </c>
      <c r="AK155" s="427" t="s">
        <v>75</v>
      </c>
      <c r="AL155" s="427" t="s">
        <v>75</v>
      </c>
      <c r="AM155" s="425">
        <f t="shared" si="22"/>
        <v>0</v>
      </c>
      <c r="AN155" s="425">
        <f>+K155+AC155-AH155</f>
        <v>14400000</v>
      </c>
      <c r="AO155" s="427" t="s">
        <v>86</v>
      </c>
      <c r="AP155" s="426">
        <v>0</v>
      </c>
      <c r="AQ155" s="427" t="s">
        <v>86</v>
      </c>
      <c r="AR155" s="426">
        <v>0</v>
      </c>
      <c r="AS155" s="437" t="s">
        <v>75</v>
      </c>
      <c r="AT155" s="401">
        <v>0</v>
      </c>
      <c r="AU155" s="402">
        <f t="shared" si="23"/>
        <v>14400000</v>
      </c>
      <c r="AV155" s="403">
        <f t="shared" si="24"/>
        <v>0</v>
      </c>
      <c r="AW155" s="439" t="s">
        <v>75</v>
      </c>
      <c r="AX155" s="427" t="s">
        <v>101</v>
      </c>
      <c r="AY155" s="425" t="s">
        <v>12962</v>
      </c>
      <c r="AZ155" s="423" t="s">
        <v>67</v>
      </c>
      <c r="BA155" s="423" t="s">
        <v>67</v>
      </c>
    </row>
    <row r="156" spans="2:53" x14ac:dyDescent="0.25">
      <c r="B156" s="423">
        <v>2024</v>
      </c>
      <c r="C156" s="423">
        <v>891780111</v>
      </c>
      <c r="D156" s="424" t="s">
        <v>64</v>
      </c>
      <c r="E156" s="425" t="s">
        <v>12961</v>
      </c>
      <c r="F156" s="425" t="s">
        <v>12960</v>
      </c>
      <c r="G156" s="451">
        <v>0</v>
      </c>
      <c r="H156" s="427" t="s">
        <v>73</v>
      </c>
      <c r="I156" s="426" t="s">
        <v>125</v>
      </c>
      <c r="J156" s="425" t="s">
        <v>12959</v>
      </c>
      <c r="K156" s="428">
        <v>14400000</v>
      </c>
      <c r="L156" s="423" t="s">
        <v>68</v>
      </c>
      <c r="M156" s="425" t="s">
        <v>12958</v>
      </c>
      <c r="N156" s="429">
        <v>26863579</v>
      </c>
      <c r="O156" s="431">
        <v>1060</v>
      </c>
      <c r="P156" s="432">
        <v>45408</v>
      </c>
      <c r="Q156" s="426">
        <v>955600000</v>
      </c>
      <c r="R156" s="432">
        <v>45505</v>
      </c>
      <c r="S156" s="426">
        <v>14400000</v>
      </c>
      <c r="T156" s="427" t="s">
        <v>67</v>
      </c>
      <c r="U156" s="429">
        <v>32661345</v>
      </c>
      <c r="V156" s="425" t="s">
        <v>12940</v>
      </c>
      <c r="W156" s="435">
        <v>45504</v>
      </c>
      <c r="X156" s="433">
        <v>45505</v>
      </c>
      <c r="Y156" s="434" t="s">
        <v>75</v>
      </c>
      <c r="Z156" s="436">
        <v>45583</v>
      </c>
      <c r="AA156" s="425">
        <f t="shared" si="20"/>
        <v>78</v>
      </c>
      <c r="AB156" s="426">
        <v>0</v>
      </c>
      <c r="AC156" s="426">
        <v>0</v>
      </c>
      <c r="AD156" s="426">
        <v>0</v>
      </c>
      <c r="AE156" s="444" t="s">
        <v>75</v>
      </c>
      <c r="AF156" s="425">
        <f t="shared" si="21"/>
        <v>0</v>
      </c>
      <c r="AG156" s="426">
        <v>0</v>
      </c>
      <c r="AH156" s="426">
        <v>0</v>
      </c>
      <c r="AI156" s="438" t="s">
        <v>75</v>
      </c>
      <c r="AJ156" s="426">
        <v>0</v>
      </c>
      <c r="AK156" s="427" t="s">
        <v>75</v>
      </c>
      <c r="AL156" s="427" t="s">
        <v>75</v>
      </c>
      <c r="AM156" s="425">
        <f t="shared" si="22"/>
        <v>0</v>
      </c>
      <c r="AN156" s="425">
        <f>+K156+AC156-AH156</f>
        <v>14400000</v>
      </c>
      <c r="AO156" s="427" t="s">
        <v>86</v>
      </c>
      <c r="AP156" s="426">
        <v>0</v>
      </c>
      <c r="AQ156" s="427" t="s">
        <v>86</v>
      </c>
      <c r="AR156" s="426">
        <v>0</v>
      </c>
      <c r="AS156" s="437" t="s">
        <v>75</v>
      </c>
      <c r="AT156" s="401">
        <v>0</v>
      </c>
      <c r="AU156" s="402">
        <f t="shared" si="23"/>
        <v>14400000</v>
      </c>
      <c r="AV156" s="403">
        <f t="shared" si="24"/>
        <v>0</v>
      </c>
      <c r="AW156" s="439" t="s">
        <v>75</v>
      </c>
      <c r="AX156" s="427" t="s">
        <v>101</v>
      </c>
      <c r="AY156" s="425" t="s">
        <v>12957</v>
      </c>
      <c r="AZ156" s="423" t="s">
        <v>67</v>
      </c>
      <c r="BA156" s="423" t="s">
        <v>67</v>
      </c>
    </row>
    <row r="157" spans="2:53" x14ac:dyDescent="0.25">
      <c r="B157" s="423">
        <v>2024</v>
      </c>
      <c r="C157" s="423">
        <v>891780111</v>
      </c>
      <c r="D157" s="424" t="s">
        <v>64</v>
      </c>
      <c r="E157" s="425" t="s">
        <v>12956</v>
      </c>
      <c r="F157" s="425" t="s">
        <v>12955</v>
      </c>
      <c r="G157" s="451">
        <v>0</v>
      </c>
      <c r="H157" s="427" t="s">
        <v>73</v>
      </c>
      <c r="I157" s="426" t="s">
        <v>125</v>
      </c>
      <c r="J157" s="425" t="s">
        <v>12954</v>
      </c>
      <c r="K157" s="428">
        <v>14400000</v>
      </c>
      <c r="L157" s="423" t="s">
        <v>68</v>
      </c>
      <c r="M157" s="425" t="s">
        <v>12953</v>
      </c>
      <c r="N157" s="429">
        <v>1140894325</v>
      </c>
      <c r="O157" s="431">
        <v>1060</v>
      </c>
      <c r="P157" s="432">
        <v>45408</v>
      </c>
      <c r="Q157" s="426">
        <v>955600000</v>
      </c>
      <c r="R157" s="432">
        <v>45505</v>
      </c>
      <c r="S157" s="426">
        <v>14400000</v>
      </c>
      <c r="T157" s="427" t="s">
        <v>67</v>
      </c>
      <c r="U157" s="429">
        <v>32661345</v>
      </c>
      <c r="V157" s="425" t="s">
        <v>12940</v>
      </c>
      <c r="W157" s="435">
        <v>45504</v>
      </c>
      <c r="X157" s="433">
        <v>45505</v>
      </c>
      <c r="Y157" s="434" t="s">
        <v>75</v>
      </c>
      <c r="Z157" s="436">
        <v>45583</v>
      </c>
      <c r="AA157" s="425">
        <f t="shared" si="20"/>
        <v>78</v>
      </c>
      <c r="AB157" s="426">
        <v>0</v>
      </c>
      <c r="AC157" s="426">
        <v>0</v>
      </c>
      <c r="AD157" s="426">
        <v>0</v>
      </c>
      <c r="AE157" s="444" t="s">
        <v>75</v>
      </c>
      <c r="AF157" s="425">
        <f t="shared" si="21"/>
        <v>0</v>
      </c>
      <c r="AG157" s="426">
        <v>0</v>
      </c>
      <c r="AH157" s="426">
        <v>0</v>
      </c>
      <c r="AI157" s="438" t="s">
        <v>75</v>
      </c>
      <c r="AJ157" s="426">
        <v>0</v>
      </c>
      <c r="AK157" s="427" t="s">
        <v>75</v>
      </c>
      <c r="AL157" s="427" t="s">
        <v>75</v>
      </c>
      <c r="AM157" s="425">
        <f t="shared" si="22"/>
        <v>0</v>
      </c>
      <c r="AN157" s="425">
        <f>+K157+AC157-AH157</f>
        <v>14400000</v>
      </c>
      <c r="AO157" s="427" t="s">
        <v>86</v>
      </c>
      <c r="AP157" s="426">
        <v>0</v>
      </c>
      <c r="AQ157" s="427" t="s">
        <v>86</v>
      </c>
      <c r="AR157" s="426">
        <v>0</v>
      </c>
      <c r="AS157" s="437" t="s">
        <v>75</v>
      </c>
      <c r="AT157" s="401">
        <v>0</v>
      </c>
      <c r="AU157" s="402">
        <f t="shared" si="23"/>
        <v>14400000</v>
      </c>
      <c r="AV157" s="403">
        <f t="shared" si="24"/>
        <v>0</v>
      </c>
      <c r="AW157" s="439" t="s">
        <v>75</v>
      </c>
      <c r="AX157" s="427" t="s">
        <v>101</v>
      </c>
      <c r="AY157" s="425" t="s">
        <v>12952</v>
      </c>
      <c r="AZ157" s="423" t="s">
        <v>67</v>
      </c>
      <c r="BA157" s="423" t="s">
        <v>67</v>
      </c>
    </row>
    <row r="158" spans="2:53" x14ac:dyDescent="0.25">
      <c r="B158" s="423">
        <v>2024</v>
      </c>
      <c r="C158" s="423">
        <v>891780111</v>
      </c>
      <c r="D158" s="424" t="s">
        <v>64</v>
      </c>
      <c r="E158" s="425" t="s">
        <v>12951</v>
      </c>
      <c r="F158" s="425" t="s">
        <v>12950</v>
      </c>
      <c r="G158" s="451">
        <v>0</v>
      </c>
      <c r="H158" s="427" t="s">
        <v>73</v>
      </c>
      <c r="I158" s="426" t="s">
        <v>125</v>
      </c>
      <c r="J158" s="425" t="s">
        <v>12901</v>
      </c>
      <c r="K158" s="428">
        <v>14400000</v>
      </c>
      <c r="L158" s="423" t="s">
        <v>68</v>
      </c>
      <c r="M158" s="425" t="s">
        <v>12949</v>
      </c>
      <c r="N158" s="429">
        <v>1133649143</v>
      </c>
      <c r="O158" s="431">
        <v>1060</v>
      </c>
      <c r="P158" s="432">
        <v>45408</v>
      </c>
      <c r="Q158" s="426">
        <v>955600000</v>
      </c>
      <c r="R158" s="432">
        <v>45505</v>
      </c>
      <c r="S158" s="426">
        <v>14400000</v>
      </c>
      <c r="T158" s="427" t="s">
        <v>67</v>
      </c>
      <c r="U158" s="429">
        <v>32661345</v>
      </c>
      <c r="V158" s="425" t="s">
        <v>12940</v>
      </c>
      <c r="W158" s="435">
        <v>45504</v>
      </c>
      <c r="X158" s="433">
        <v>45505</v>
      </c>
      <c r="Y158" s="434" t="s">
        <v>75</v>
      </c>
      <c r="Z158" s="436">
        <v>45583</v>
      </c>
      <c r="AA158" s="425">
        <f t="shared" si="20"/>
        <v>78</v>
      </c>
      <c r="AB158" s="426">
        <v>0</v>
      </c>
      <c r="AC158" s="426">
        <v>0</v>
      </c>
      <c r="AD158" s="426">
        <v>0</v>
      </c>
      <c r="AE158" s="444" t="s">
        <v>75</v>
      </c>
      <c r="AF158" s="425">
        <f t="shared" si="21"/>
        <v>0</v>
      </c>
      <c r="AG158" s="426">
        <v>0</v>
      </c>
      <c r="AH158" s="426">
        <v>0</v>
      </c>
      <c r="AI158" s="438" t="s">
        <v>75</v>
      </c>
      <c r="AJ158" s="426">
        <v>0</v>
      </c>
      <c r="AK158" s="427" t="s">
        <v>75</v>
      </c>
      <c r="AL158" s="427" t="s">
        <v>75</v>
      </c>
      <c r="AM158" s="425">
        <f t="shared" si="22"/>
        <v>0</v>
      </c>
      <c r="AN158" s="425">
        <f>+K158+AC158-AH158</f>
        <v>14400000</v>
      </c>
      <c r="AO158" s="427" t="s">
        <v>86</v>
      </c>
      <c r="AP158" s="426">
        <v>0</v>
      </c>
      <c r="AQ158" s="427" t="s">
        <v>86</v>
      </c>
      <c r="AR158" s="426">
        <v>0</v>
      </c>
      <c r="AS158" s="437" t="s">
        <v>75</v>
      </c>
      <c r="AT158" s="401">
        <v>0</v>
      </c>
      <c r="AU158" s="402">
        <f t="shared" si="23"/>
        <v>14400000</v>
      </c>
      <c r="AV158" s="403">
        <f t="shared" si="24"/>
        <v>0</v>
      </c>
      <c r="AW158" s="439" t="s">
        <v>75</v>
      </c>
      <c r="AX158" s="427" t="s">
        <v>101</v>
      </c>
      <c r="AY158" s="425" t="s">
        <v>12948</v>
      </c>
      <c r="AZ158" s="423" t="s">
        <v>67</v>
      </c>
      <c r="BA158" s="423" t="s">
        <v>67</v>
      </c>
    </row>
    <row r="159" spans="2:53" x14ac:dyDescent="0.25">
      <c r="B159" s="423">
        <v>2024</v>
      </c>
      <c r="C159" s="423">
        <v>891780111</v>
      </c>
      <c r="D159" s="424" t="s">
        <v>64</v>
      </c>
      <c r="E159" s="425" t="s">
        <v>12947</v>
      </c>
      <c r="F159" s="425" t="s">
        <v>12946</v>
      </c>
      <c r="G159" s="451">
        <v>0</v>
      </c>
      <c r="H159" s="427" t="s">
        <v>73</v>
      </c>
      <c r="I159" s="426" t="s">
        <v>125</v>
      </c>
      <c r="J159" s="425" t="s">
        <v>12901</v>
      </c>
      <c r="K159" s="428">
        <v>14400000</v>
      </c>
      <c r="L159" s="423" t="s">
        <v>68</v>
      </c>
      <c r="M159" s="425" t="s">
        <v>12945</v>
      </c>
      <c r="N159" s="429">
        <v>1010143526</v>
      </c>
      <c r="O159" s="431">
        <v>1060</v>
      </c>
      <c r="P159" s="432">
        <v>45408</v>
      </c>
      <c r="Q159" s="426">
        <v>955600000</v>
      </c>
      <c r="R159" s="432">
        <v>45505</v>
      </c>
      <c r="S159" s="426">
        <v>14400000</v>
      </c>
      <c r="T159" s="427" t="s">
        <v>67</v>
      </c>
      <c r="U159" s="429">
        <v>32661345</v>
      </c>
      <c r="V159" s="425" t="s">
        <v>12940</v>
      </c>
      <c r="W159" s="435">
        <v>45504</v>
      </c>
      <c r="X159" s="433">
        <v>45505</v>
      </c>
      <c r="Y159" s="434" t="s">
        <v>75</v>
      </c>
      <c r="Z159" s="436">
        <v>45583</v>
      </c>
      <c r="AA159" s="425">
        <f t="shared" si="20"/>
        <v>78</v>
      </c>
      <c r="AB159" s="426">
        <v>0</v>
      </c>
      <c r="AC159" s="426">
        <v>0</v>
      </c>
      <c r="AD159" s="426">
        <v>0</v>
      </c>
      <c r="AE159" s="444" t="s">
        <v>75</v>
      </c>
      <c r="AF159" s="425">
        <f t="shared" si="21"/>
        <v>0</v>
      </c>
      <c r="AG159" s="426">
        <v>0</v>
      </c>
      <c r="AH159" s="426">
        <v>0</v>
      </c>
      <c r="AI159" s="438" t="s">
        <v>75</v>
      </c>
      <c r="AJ159" s="426">
        <v>0</v>
      </c>
      <c r="AK159" s="427" t="s">
        <v>75</v>
      </c>
      <c r="AL159" s="427" t="s">
        <v>75</v>
      </c>
      <c r="AM159" s="425">
        <f t="shared" si="22"/>
        <v>0</v>
      </c>
      <c r="AN159" s="425">
        <f>+K159+AC159-AH159</f>
        <v>14400000</v>
      </c>
      <c r="AO159" s="427" t="s">
        <v>86</v>
      </c>
      <c r="AP159" s="426">
        <v>0</v>
      </c>
      <c r="AQ159" s="427" t="s">
        <v>86</v>
      </c>
      <c r="AR159" s="426">
        <v>0</v>
      </c>
      <c r="AS159" s="437" t="s">
        <v>75</v>
      </c>
      <c r="AT159" s="401">
        <v>0</v>
      </c>
      <c r="AU159" s="402">
        <f t="shared" si="23"/>
        <v>14400000</v>
      </c>
      <c r="AV159" s="403">
        <f t="shared" si="24"/>
        <v>0</v>
      </c>
      <c r="AW159" s="439" t="s">
        <v>75</v>
      </c>
      <c r="AX159" s="427" t="s">
        <v>101</v>
      </c>
      <c r="AY159" s="425" t="s">
        <v>12944</v>
      </c>
      <c r="AZ159" s="423" t="s">
        <v>67</v>
      </c>
      <c r="BA159" s="423" t="s">
        <v>67</v>
      </c>
    </row>
    <row r="160" spans="2:53" x14ac:dyDescent="0.25">
      <c r="B160" s="423">
        <v>2024</v>
      </c>
      <c r="C160" s="423">
        <v>891780111</v>
      </c>
      <c r="D160" s="424" t="s">
        <v>64</v>
      </c>
      <c r="E160" s="425" t="s">
        <v>12943</v>
      </c>
      <c r="F160" s="425" t="s">
        <v>12942</v>
      </c>
      <c r="G160" s="451">
        <v>0</v>
      </c>
      <c r="H160" s="427" t="s">
        <v>73</v>
      </c>
      <c r="I160" s="426" t="s">
        <v>125</v>
      </c>
      <c r="J160" s="425" t="s">
        <v>12901</v>
      </c>
      <c r="K160" s="428">
        <v>14400000</v>
      </c>
      <c r="L160" s="423" t="s">
        <v>68</v>
      </c>
      <c r="M160" s="425" t="s">
        <v>12941</v>
      </c>
      <c r="N160" s="429">
        <v>1061703129</v>
      </c>
      <c r="O160" s="431">
        <v>1060</v>
      </c>
      <c r="P160" s="432">
        <v>45408</v>
      </c>
      <c r="Q160" s="426">
        <v>955600000</v>
      </c>
      <c r="R160" s="432">
        <v>45505</v>
      </c>
      <c r="S160" s="426">
        <v>14400000</v>
      </c>
      <c r="T160" s="427" t="s">
        <v>67</v>
      </c>
      <c r="U160" s="429">
        <v>32661345</v>
      </c>
      <c r="V160" s="425" t="s">
        <v>12940</v>
      </c>
      <c r="W160" s="435">
        <v>45504</v>
      </c>
      <c r="X160" s="433">
        <v>45505</v>
      </c>
      <c r="Y160" s="434" t="s">
        <v>75</v>
      </c>
      <c r="Z160" s="436">
        <v>45583</v>
      </c>
      <c r="AA160" s="425">
        <f t="shared" si="20"/>
        <v>78</v>
      </c>
      <c r="AB160" s="426">
        <v>0</v>
      </c>
      <c r="AC160" s="426">
        <v>0</v>
      </c>
      <c r="AD160" s="426">
        <v>0</v>
      </c>
      <c r="AE160" s="444" t="s">
        <v>75</v>
      </c>
      <c r="AF160" s="425">
        <f t="shared" si="21"/>
        <v>0</v>
      </c>
      <c r="AG160" s="426">
        <v>0</v>
      </c>
      <c r="AH160" s="426">
        <v>0</v>
      </c>
      <c r="AI160" s="438" t="s">
        <v>75</v>
      </c>
      <c r="AJ160" s="426">
        <v>0</v>
      </c>
      <c r="AK160" s="427" t="s">
        <v>75</v>
      </c>
      <c r="AL160" s="427" t="s">
        <v>75</v>
      </c>
      <c r="AM160" s="425">
        <f t="shared" si="22"/>
        <v>0</v>
      </c>
      <c r="AN160" s="425">
        <f>+K160+AC160-AH160</f>
        <v>14400000</v>
      </c>
      <c r="AO160" s="427" t="s">
        <v>86</v>
      </c>
      <c r="AP160" s="426">
        <v>0</v>
      </c>
      <c r="AQ160" s="427" t="s">
        <v>86</v>
      </c>
      <c r="AR160" s="426">
        <v>0</v>
      </c>
      <c r="AS160" s="437" t="s">
        <v>75</v>
      </c>
      <c r="AT160" s="401">
        <v>0</v>
      </c>
      <c r="AU160" s="402">
        <f t="shared" si="23"/>
        <v>14400000</v>
      </c>
      <c r="AV160" s="403">
        <f t="shared" si="24"/>
        <v>0</v>
      </c>
      <c r="AW160" s="439" t="s">
        <v>75</v>
      </c>
      <c r="AX160" s="427" t="s">
        <v>101</v>
      </c>
      <c r="AY160" s="425" t="s">
        <v>12939</v>
      </c>
      <c r="AZ160" s="423" t="s">
        <v>67</v>
      </c>
      <c r="BA160" s="423" t="s">
        <v>67</v>
      </c>
    </row>
    <row r="161" spans="2:53" x14ac:dyDescent="0.25">
      <c r="B161" s="423">
        <v>2024</v>
      </c>
      <c r="C161" s="423">
        <v>891780111</v>
      </c>
      <c r="D161" s="424" t="s">
        <v>64</v>
      </c>
      <c r="E161" s="425" t="s">
        <v>12938</v>
      </c>
      <c r="F161" s="425" t="s">
        <v>12937</v>
      </c>
      <c r="G161" s="451">
        <v>0</v>
      </c>
      <c r="H161" s="427" t="s">
        <v>73</v>
      </c>
      <c r="I161" s="426" t="s">
        <v>125</v>
      </c>
      <c r="J161" s="425" t="s">
        <v>12936</v>
      </c>
      <c r="K161" s="428">
        <v>29400000</v>
      </c>
      <c r="L161" s="423" t="s">
        <v>68</v>
      </c>
      <c r="M161" s="425" t="s">
        <v>12899</v>
      </c>
      <c r="N161" s="429">
        <v>36552092</v>
      </c>
      <c r="O161" s="431">
        <v>1060</v>
      </c>
      <c r="P161" s="432">
        <v>45408</v>
      </c>
      <c r="Q161" s="426">
        <v>955600000</v>
      </c>
      <c r="R161" s="432">
        <v>45510</v>
      </c>
      <c r="S161" s="426">
        <v>29400000</v>
      </c>
      <c r="T161" s="427" t="s">
        <v>67</v>
      </c>
      <c r="U161" s="429">
        <v>85455983</v>
      </c>
      <c r="V161" s="425" t="s">
        <v>6859</v>
      </c>
      <c r="W161" s="435">
        <v>45510</v>
      </c>
      <c r="X161" s="433">
        <v>45510</v>
      </c>
      <c r="Y161" s="434" t="s">
        <v>75</v>
      </c>
      <c r="Z161" s="436">
        <v>45583</v>
      </c>
      <c r="AA161" s="425">
        <f t="shared" si="20"/>
        <v>73</v>
      </c>
      <c r="AB161" s="426">
        <v>0</v>
      </c>
      <c r="AC161" s="426">
        <v>0</v>
      </c>
      <c r="AD161" s="426">
        <v>0</v>
      </c>
      <c r="AE161" s="444" t="s">
        <v>75</v>
      </c>
      <c r="AF161" s="425">
        <f t="shared" si="21"/>
        <v>0</v>
      </c>
      <c r="AG161" s="426">
        <v>0</v>
      </c>
      <c r="AH161" s="426">
        <v>0</v>
      </c>
      <c r="AI161" s="438" t="s">
        <v>75</v>
      </c>
      <c r="AJ161" s="426">
        <v>0</v>
      </c>
      <c r="AK161" s="427" t="s">
        <v>75</v>
      </c>
      <c r="AL161" s="427" t="s">
        <v>75</v>
      </c>
      <c r="AM161" s="425">
        <f t="shared" si="22"/>
        <v>0</v>
      </c>
      <c r="AN161" s="425">
        <f>+K161+AC161-AH161</f>
        <v>29400000</v>
      </c>
      <c r="AO161" s="427" t="s">
        <v>86</v>
      </c>
      <c r="AP161" s="426">
        <v>0</v>
      </c>
      <c r="AQ161" s="427" t="s">
        <v>86</v>
      </c>
      <c r="AR161" s="426">
        <v>0</v>
      </c>
      <c r="AS161" s="437" t="s">
        <v>75</v>
      </c>
      <c r="AT161" s="401">
        <v>0</v>
      </c>
      <c r="AU161" s="402">
        <f t="shared" si="23"/>
        <v>29400000</v>
      </c>
      <c r="AV161" s="403">
        <f t="shared" si="24"/>
        <v>0</v>
      </c>
      <c r="AW161" s="439" t="s">
        <v>75</v>
      </c>
      <c r="AX161" s="427" t="s">
        <v>101</v>
      </c>
      <c r="AY161" s="425" t="s">
        <v>12935</v>
      </c>
      <c r="AZ161" s="423" t="s">
        <v>67</v>
      </c>
      <c r="BA161" s="423" t="s">
        <v>67</v>
      </c>
    </row>
    <row r="162" spans="2:53" x14ac:dyDescent="0.25">
      <c r="B162" s="423">
        <v>2024</v>
      </c>
      <c r="C162" s="423">
        <v>891780111</v>
      </c>
      <c r="D162" s="424" t="s">
        <v>64</v>
      </c>
      <c r="E162" s="426" t="s">
        <v>12934</v>
      </c>
      <c r="F162" s="425" t="s">
        <v>12933</v>
      </c>
      <c r="G162" s="451">
        <v>0</v>
      </c>
      <c r="H162" s="427" t="s">
        <v>73</v>
      </c>
      <c r="I162" s="426" t="s">
        <v>125</v>
      </c>
      <c r="J162" s="425" t="s">
        <v>12928</v>
      </c>
      <c r="K162" s="428">
        <v>14400000</v>
      </c>
      <c r="L162" s="423" t="s">
        <v>68</v>
      </c>
      <c r="M162" s="425" t="s">
        <v>12932</v>
      </c>
      <c r="N162" s="429">
        <v>1038126768</v>
      </c>
      <c r="O162" s="431">
        <v>1060</v>
      </c>
      <c r="P162" s="432">
        <v>45408</v>
      </c>
      <c r="Q162" s="426">
        <v>955600000</v>
      </c>
      <c r="R162" s="432">
        <v>45516</v>
      </c>
      <c r="S162" s="426">
        <v>14400000</v>
      </c>
      <c r="T162" s="427" t="s">
        <v>67</v>
      </c>
      <c r="U162" s="429">
        <v>36552092</v>
      </c>
      <c r="V162" s="425" t="s">
        <v>12899</v>
      </c>
      <c r="W162" s="435">
        <v>45516</v>
      </c>
      <c r="X162" s="433">
        <v>45516</v>
      </c>
      <c r="Y162" s="434" t="s">
        <v>75</v>
      </c>
      <c r="Z162" s="436">
        <v>45583</v>
      </c>
      <c r="AA162" s="425">
        <f t="shared" si="20"/>
        <v>67</v>
      </c>
      <c r="AB162" s="426">
        <v>0</v>
      </c>
      <c r="AC162" s="426">
        <v>0</v>
      </c>
      <c r="AD162" s="426">
        <v>0</v>
      </c>
      <c r="AE162" s="444" t="s">
        <v>75</v>
      </c>
      <c r="AF162" s="425">
        <f t="shared" si="21"/>
        <v>0</v>
      </c>
      <c r="AG162" s="426">
        <v>0</v>
      </c>
      <c r="AH162" s="426">
        <v>0</v>
      </c>
      <c r="AI162" s="438" t="s">
        <v>75</v>
      </c>
      <c r="AJ162" s="426">
        <v>0</v>
      </c>
      <c r="AK162" s="427" t="s">
        <v>75</v>
      </c>
      <c r="AL162" s="427" t="s">
        <v>75</v>
      </c>
      <c r="AM162" s="425">
        <f t="shared" si="22"/>
        <v>0</v>
      </c>
      <c r="AN162" s="425">
        <f>+K162+AC162-AH162</f>
        <v>14400000</v>
      </c>
      <c r="AO162" s="427" t="s">
        <v>86</v>
      </c>
      <c r="AP162" s="426">
        <v>0</v>
      </c>
      <c r="AQ162" s="427" t="s">
        <v>86</v>
      </c>
      <c r="AR162" s="426">
        <v>0</v>
      </c>
      <c r="AS162" s="437" t="s">
        <v>75</v>
      </c>
      <c r="AT162" s="401">
        <v>0</v>
      </c>
      <c r="AU162" s="402">
        <f t="shared" si="23"/>
        <v>14400000</v>
      </c>
      <c r="AV162" s="403">
        <f t="shared" si="24"/>
        <v>0</v>
      </c>
      <c r="AW162" s="439" t="s">
        <v>75</v>
      </c>
      <c r="AX162" s="427" t="s">
        <v>101</v>
      </c>
      <c r="AY162" s="425" t="s">
        <v>12931</v>
      </c>
      <c r="AZ162" s="423" t="s">
        <v>67</v>
      </c>
      <c r="BA162" s="423" t="s">
        <v>67</v>
      </c>
    </row>
    <row r="163" spans="2:53" x14ac:dyDescent="0.25">
      <c r="B163" s="423">
        <v>2024</v>
      </c>
      <c r="C163" s="423">
        <v>891780111</v>
      </c>
      <c r="D163" s="424" t="s">
        <v>64</v>
      </c>
      <c r="E163" s="426" t="s">
        <v>12930</v>
      </c>
      <c r="F163" s="425" t="s">
        <v>12929</v>
      </c>
      <c r="G163" s="451">
        <v>0</v>
      </c>
      <c r="H163" s="427" t="s">
        <v>73</v>
      </c>
      <c r="I163" s="426" t="s">
        <v>125</v>
      </c>
      <c r="J163" s="425" t="s">
        <v>12928</v>
      </c>
      <c r="K163" s="428">
        <v>14400000</v>
      </c>
      <c r="L163" s="423" t="s">
        <v>68</v>
      </c>
      <c r="M163" s="425" t="s">
        <v>12927</v>
      </c>
      <c r="N163" s="429">
        <v>1075229209</v>
      </c>
      <c r="O163" s="431">
        <v>1060</v>
      </c>
      <c r="P163" s="432">
        <v>45408</v>
      </c>
      <c r="Q163" s="426">
        <v>955600000</v>
      </c>
      <c r="R163" s="432">
        <v>45516</v>
      </c>
      <c r="S163" s="426">
        <v>14400000</v>
      </c>
      <c r="T163" s="427" t="s">
        <v>67</v>
      </c>
      <c r="U163" s="429">
        <v>36552092</v>
      </c>
      <c r="V163" s="425" t="s">
        <v>12899</v>
      </c>
      <c r="W163" s="435">
        <v>45516</v>
      </c>
      <c r="X163" s="433">
        <v>45516</v>
      </c>
      <c r="Y163" s="434" t="s">
        <v>75</v>
      </c>
      <c r="Z163" s="436">
        <v>45583</v>
      </c>
      <c r="AA163" s="425">
        <f t="shared" si="20"/>
        <v>67</v>
      </c>
      <c r="AB163" s="426">
        <v>0</v>
      </c>
      <c r="AC163" s="426">
        <v>0</v>
      </c>
      <c r="AD163" s="426">
        <v>0</v>
      </c>
      <c r="AE163" s="444" t="s">
        <v>75</v>
      </c>
      <c r="AF163" s="425">
        <f t="shared" si="21"/>
        <v>0</v>
      </c>
      <c r="AG163" s="426">
        <v>0</v>
      </c>
      <c r="AH163" s="426">
        <v>0</v>
      </c>
      <c r="AI163" s="438" t="s">
        <v>75</v>
      </c>
      <c r="AJ163" s="426">
        <v>0</v>
      </c>
      <c r="AK163" s="427" t="s">
        <v>75</v>
      </c>
      <c r="AL163" s="427" t="s">
        <v>75</v>
      </c>
      <c r="AM163" s="425">
        <f t="shared" si="22"/>
        <v>0</v>
      </c>
      <c r="AN163" s="425">
        <f>+K163+AC163-AH163</f>
        <v>14400000</v>
      </c>
      <c r="AO163" s="427" t="s">
        <v>86</v>
      </c>
      <c r="AP163" s="426">
        <v>0</v>
      </c>
      <c r="AQ163" s="427" t="s">
        <v>86</v>
      </c>
      <c r="AR163" s="426">
        <v>0</v>
      </c>
      <c r="AS163" s="437" t="s">
        <v>75</v>
      </c>
      <c r="AT163" s="401">
        <v>0</v>
      </c>
      <c r="AU163" s="402">
        <f t="shared" si="23"/>
        <v>14400000</v>
      </c>
      <c r="AV163" s="403">
        <f t="shared" si="24"/>
        <v>0</v>
      </c>
      <c r="AW163" s="439" t="s">
        <v>75</v>
      </c>
      <c r="AX163" s="427" t="s">
        <v>101</v>
      </c>
      <c r="AY163" s="425" t="s">
        <v>12926</v>
      </c>
      <c r="AZ163" s="423" t="s">
        <v>67</v>
      </c>
      <c r="BA163" s="423" t="s">
        <v>67</v>
      </c>
    </row>
    <row r="164" spans="2:53" x14ac:dyDescent="0.25">
      <c r="B164" s="423">
        <v>2024</v>
      </c>
      <c r="C164" s="423">
        <v>891780111</v>
      </c>
      <c r="D164" s="424" t="s">
        <v>64</v>
      </c>
      <c r="E164" s="426" t="s">
        <v>12925</v>
      </c>
      <c r="F164" s="425" t="s">
        <v>12924</v>
      </c>
      <c r="G164" s="451">
        <v>0</v>
      </c>
      <c r="H164" s="427" t="s">
        <v>73</v>
      </c>
      <c r="I164" s="426" t="s">
        <v>125</v>
      </c>
      <c r="J164" s="425" t="s">
        <v>12906</v>
      </c>
      <c r="K164" s="428">
        <v>14400000</v>
      </c>
      <c r="L164" s="423" t="s">
        <v>68</v>
      </c>
      <c r="M164" s="425" t="s">
        <v>12923</v>
      </c>
      <c r="N164" s="429">
        <v>1087198427</v>
      </c>
      <c r="O164" s="431">
        <v>1060</v>
      </c>
      <c r="P164" s="432">
        <v>45408</v>
      </c>
      <c r="Q164" s="426">
        <v>955600000</v>
      </c>
      <c r="R164" s="432">
        <v>45516</v>
      </c>
      <c r="S164" s="426">
        <v>14400000</v>
      </c>
      <c r="T164" s="427" t="s">
        <v>67</v>
      </c>
      <c r="U164" s="429">
        <v>36552092</v>
      </c>
      <c r="V164" s="425" t="s">
        <v>12899</v>
      </c>
      <c r="W164" s="435">
        <v>45516</v>
      </c>
      <c r="X164" s="433">
        <v>45516</v>
      </c>
      <c r="Y164" s="434" t="s">
        <v>75</v>
      </c>
      <c r="Z164" s="436">
        <v>45583</v>
      </c>
      <c r="AA164" s="425">
        <f t="shared" si="20"/>
        <v>67</v>
      </c>
      <c r="AB164" s="426">
        <v>0</v>
      </c>
      <c r="AC164" s="426">
        <v>0</v>
      </c>
      <c r="AD164" s="426">
        <v>0</v>
      </c>
      <c r="AE164" s="444" t="s">
        <v>75</v>
      </c>
      <c r="AF164" s="425">
        <f t="shared" si="21"/>
        <v>0</v>
      </c>
      <c r="AG164" s="426">
        <v>0</v>
      </c>
      <c r="AH164" s="426">
        <v>0</v>
      </c>
      <c r="AI164" s="438" t="s">
        <v>75</v>
      </c>
      <c r="AJ164" s="426">
        <v>0</v>
      </c>
      <c r="AK164" s="427" t="s">
        <v>75</v>
      </c>
      <c r="AL164" s="427" t="s">
        <v>75</v>
      </c>
      <c r="AM164" s="425">
        <f t="shared" si="22"/>
        <v>0</v>
      </c>
      <c r="AN164" s="425">
        <f>+K164+AC164-AH164</f>
        <v>14400000</v>
      </c>
      <c r="AO164" s="427" t="s">
        <v>86</v>
      </c>
      <c r="AP164" s="426">
        <v>0</v>
      </c>
      <c r="AQ164" s="427" t="s">
        <v>86</v>
      </c>
      <c r="AR164" s="426">
        <v>0</v>
      </c>
      <c r="AS164" s="437" t="s">
        <v>75</v>
      </c>
      <c r="AT164" s="401">
        <v>0</v>
      </c>
      <c r="AU164" s="402">
        <f t="shared" si="23"/>
        <v>14400000</v>
      </c>
      <c r="AV164" s="403">
        <f t="shared" si="24"/>
        <v>0</v>
      </c>
      <c r="AW164" s="439" t="s">
        <v>75</v>
      </c>
      <c r="AX164" s="427" t="s">
        <v>101</v>
      </c>
      <c r="AY164" s="425" t="s">
        <v>12922</v>
      </c>
      <c r="AZ164" s="423" t="s">
        <v>67</v>
      </c>
      <c r="BA164" s="423" t="s">
        <v>67</v>
      </c>
    </row>
    <row r="165" spans="2:53" x14ac:dyDescent="0.25">
      <c r="B165" s="423">
        <v>2024</v>
      </c>
      <c r="C165" s="423">
        <v>891780111</v>
      </c>
      <c r="D165" s="424" t="s">
        <v>64</v>
      </c>
      <c r="E165" s="426" t="s">
        <v>12921</v>
      </c>
      <c r="F165" s="425" t="s">
        <v>12920</v>
      </c>
      <c r="G165" s="451">
        <v>0</v>
      </c>
      <c r="H165" s="427" t="s">
        <v>73</v>
      </c>
      <c r="I165" s="426" t="s">
        <v>125</v>
      </c>
      <c r="J165" s="425" t="s">
        <v>12919</v>
      </c>
      <c r="K165" s="428">
        <v>14400000</v>
      </c>
      <c r="L165" s="423" t="s">
        <v>68</v>
      </c>
      <c r="M165" s="425" t="s">
        <v>12918</v>
      </c>
      <c r="N165" s="429">
        <v>30664607</v>
      </c>
      <c r="O165" s="431">
        <v>1060</v>
      </c>
      <c r="P165" s="432">
        <v>45408</v>
      </c>
      <c r="Q165" s="426">
        <v>955600000</v>
      </c>
      <c r="R165" s="432">
        <v>45516</v>
      </c>
      <c r="S165" s="426">
        <v>14400000</v>
      </c>
      <c r="T165" s="427" t="s">
        <v>67</v>
      </c>
      <c r="U165" s="429">
        <v>36552092</v>
      </c>
      <c r="V165" s="425" t="s">
        <v>12899</v>
      </c>
      <c r="W165" s="435">
        <v>45516</v>
      </c>
      <c r="X165" s="433">
        <v>45516</v>
      </c>
      <c r="Y165" s="434" t="s">
        <v>75</v>
      </c>
      <c r="Z165" s="436">
        <v>45583</v>
      </c>
      <c r="AA165" s="425">
        <f t="shared" si="20"/>
        <v>67</v>
      </c>
      <c r="AB165" s="426">
        <v>0</v>
      </c>
      <c r="AC165" s="426">
        <v>0</v>
      </c>
      <c r="AD165" s="426">
        <v>0</v>
      </c>
      <c r="AE165" s="444" t="s">
        <v>75</v>
      </c>
      <c r="AF165" s="425">
        <f t="shared" si="21"/>
        <v>0</v>
      </c>
      <c r="AG165" s="426">
        <v>0</v>
      </c>
      <c r="AH165" s="426">
        <v>0</v>
      </c>
      <c r="AI165" s="438" t="s">
        <v>75</v>
      </c>
      <c r="AJ165" s="426">
        <v>0</v>
      </c>
      <c r="AK165" s="427" t="s">
        <v>75</v>
      </c>
      <c r="AL165" s="427" t="s">
        <v>75</v>
      </c>
      <c r="AM165" s="425">
        <f t="shared" si="22"/>
        <v>0</v>
      </c>
      <c r="AN165" s="425">
        <f>+K165+AC165-AH165</f>
        <v>14400000</v>
      </c>
      <c r="AO165" s="427" t="s">
        <v>86</v>
      </c>
      <c r="AP165" s="426">
        <v>0</v>
      </c>
      <c r="AQ165" s="427" t="s">
        <v>86</v>
      </c>
      <c r="AR165" s="426">
        <v>0</v>
      </c>
      <c r="AS165" s="437" t="s">
        <v>75</v>
      </c>
      <c r="AT165" s="401">
        <v>0</v>
      </c>
      <c r="AU165" s="402">
        <f t="shared" si="23"/>
        <v>14400000</v>
      </c>
      <c r="AV165" s="403">
        <f t="shared" si="24"/>
        <v>0</v>
      </c>
      <c r="AW165" s="439" t="s">
        <v>75</v>
      </c>
      <c r="AX165" s="427" t="s">
        <v>101</v>
      </c>
      <c r="AY165" s="425" t="s">
        <v>12917</v>
      </c>
      <c r="AZ165" s="423" t="s">
        <v>67</v>
      </c>
      <c r="BA165" s="423" t="s">
        <v>67</v>
      </c>
    </row>
    <row r="166" spans="2:53" x14ac:dyDescent="0.25">
      <c r="B166" s="423">
        <v>2024</v>
      </c>
      <c r="C166" s="423">
        <v>891780111</v>
      </c>
      <c r="D166" s="424" t="s">
        <v>64</v>
      </c>
      <c r="E166" s="426" t="s">
        <v>12916</v>
      </c>
      <c r="F166" s="425" t="s">
        <v>12915</v>
      </c>
      <c r="G166" s="451">
        <v>0</v>
      </c>
      <c r="H166" s="427" t="s">
        <v>73</v>
      </c>
      <c r="I166" s="426" t="s">
        <v>125</v>
      </c>
      <c r="J166" s="425" t="s">
        <v>12906</v>
      </c>
      <c r="K166" s="428">
        <v>14400000</v>
      </c>
      <c r="L166" s="423" t="s">
        <v>68</v>
      </c>
      <c r="M166" s="425" t="s">
        <v>12914</v>
      </c>
      <c r="N166" s="429">
        <v>1121197832</v>
      </c>
      <c r="O166" s="431">
        <v>1060</v>
      </c>
      <c r="P166" s="432">
        <v>45408</v>
      </c>
      <c r="Q166" s="426">
        <v>955600000</v>
      </c>
      <c r="R166" s="432">
        <v>45516</v>
      </c>
      <c r="S166" s="426">
        <v>14400000</v>
      </c>
      <c r="T166" s="427" t="s">
        <v>67</v>
      </c>
      <c r="U166" s="429">
        <v>36552092</v>
      </c>
      <c r="V166" s="425" t="s">
        <v>12899</v>
      </c>
      <c r="W166" s="435">
        <v>45516</v>
      </c>
      <c r="X166" s="433">
        <v>45516</v>
      </c>
      <c r="Y166" s="434" t="s">
        <v>75</v>
      </c>
      <c r="Z166" s="436">
        <v>45583</v>
      </c>
      <c r="AA166" s="425">
        <f t="shared" si="20"/>
        <v>67</v>
      </c>
      <c r="AB166" s="426">
        <v>0</v>
      </c>
      <c r="AC166" s="426">
        <v>0</v>
      </c>
      <c r="AD166" s="426">
        <v>0</v>
      </c>
      <c r="AE166" s="444" t="s">
        <v>75</v>
      </c>
      <c r="AF166" s="425">
        <f t="shared" si="21"/>
        <v>0</v>
      </c>
      <c r="AG166" s="426">
        <v>0</v>
      </c>
      <c r="AH166" s="426">
        <v>0</v>
      </c>
      <c r="AI166" s="438" t="s">
        <v>75</v>
      </c>
      <c r="AJ166" s="426">
        <v>0</v>
      </c>
      <c r="AK166" s="427" t="s">
        <v>75</v>
      </c>
      <c r="AL166" s="427" t="s">
        <v>75</v>
      </c>
      <c r="AM166" s="425">
        <f t="shared" si="22"/>
        <v>0</v>
      </c>
      <c r="AN166" s="425">
        <f>+K166+AC166-AH166</f>
        <v>14400000</v>
      </c>
      <c r="AO166" s="427" t="s">
        <v>86</v>
      </c>
      <c r="AP166" s="426">
        <v>0</v>
      </c>
      <c r="AQ166" s="427" t="s">
        <v>86</v>
      </c>
      <c r="AR166" s="426">
        <v>0</v>
      </c>
      <c r="AS166" s="437" t="s">
        <v>75</v>
      </c>
      <c r="AT166" s="401">
        <v>0</v>
      </c>
      <c r="AU166" s="402">
        <f t="shared" si="23"/>
        <v>14400000</v>
      </c>
      <c r="AV166" s="403">
        <f t="shared" si="24"/>
        <v>0</v>
      </c>
      <c r="AW166" s="439" t="s">
        <v>75</v>
      </c>
      <c r="AX166" s="427" t="s">
        <v>101</v>
      </c>
      <c r="AY166" s="425" t="s">
        <v>12913</v>
      </c>
      <c r="AZ166" s="423" t="s">
        <v>67</v>
      </c>
      <c r="BA166" s="423" t="s">
        <v>67</v>
      </c>
    </row>
    <row r="167" spans="2:53" x14ac:dyDescent="0.25">
      <c r="B167" s="423">
        <v>2024</v>
      </c>
      <c r="C167" s="423">
        <v>891780111</v>
      </c>
      <c r="D167" s="424" t="s">
        <v>64</v>
      </c>
      <c r="E167" s="426" t="s">
        <v>12912</v>
      </c>
      <c r="F167" s="425" t="s">
        <v>12911</v>
      </c>
      <c r="G167" s="451">
        <v>0</v>
      </c>
      <c r="H167" s="427" t="s">
        <v>73</v>
      </c>
      <c r="I167" s="426" t="s">
        <v>125</v>
      </c>
      <c r="J167" s="425" t="s">
        <v>12906</v>
      </c>
      <c r="K167" s="428">
        <v>9600000</v>
      </c>
      <c r="L167" s="423" t="s">
        <v>68</v>
      </c>
      <c r="M167" s="425" t="s">
        <v>12910</v>
      </c>
      <c r="N167" s="429">
        <v>35602823</v>
      </c>
      <c r="O167" s="431">
        <v>1060</v>
      </c>
      <c r="P167" s="432">
        <v>45408</v>
      </c>
      <c r="Q167" s="426">
        <v>955600000</v>
      </c>
      <c r="R167" s="432">
        <v>45520</v>
      </c>
      <c r="S167" s="426">
        <v>9600000</v>
      </c>
      <c r="T167" s="427" t="s">
        <v>67</v>
      </c>
      <c r="U167" s="429">
        <v>36552092</v>
      </c>
      <c r="V167" s="425" t="s">
        <v>12899</v>
      </c>
      <c r="W167" s="435">
        <v>45520</v>
      </c>
      <c r="X167" s="433">
        <v>45520</v>
      </c>
      <c r="Y167" s="434" t="s">
        <v>75</v>
      </c>
      <c r="Z167" s="436">
        <v>45583</v>
      </c>
      <c r="AA167" s="425">
        <f t="shared" si="20"/>
        <v>63</v>
      </c>
      <c r="AB167" s="426">
        <v>0</v>
      </c>
      <c r="AC167" s="426">
        <v>0</v>
      </c>
      <c r="AD167" s="426">
        <v>0</v>
      </c>
      <c r="AE167" s="444" t="s">
        <v>75</v>
      </c>
      <c r="AF167" s="425">
        <f t="shared" si="21"/>
        <v>0</v>
      </c>
      <c r="AG167" s="426">
        <v>0</v>
      </c>
      <c r="AH167" s="426">
        <v>0</v>
      </c>
      <c r="AI167" s="438" t="s">
        <v>75</v>
      </c>
      <c r="AJ167" s="426">
        <v>0</v>
      </c>
      <c r="AK167" s="427" t="s">
        <v>75</v>
      </c>
      <c r="AL167" s="427" t="s">
        <v>75</v>
      </c>
      <c r="AM167" s="425">
        <f t="shared" si="22"/>
        <v>0</v>
      </c>
      <c r="AN167" s="425">
        <f>+K167+AC167-AH167</f>
        <v>9600000</v>
      </c>
      <c r="AO167" s="427" t="s">
        <v>86</v>
      </c>
      <c r="AP167" s="426">
        <v>0</v>
      </c>
      <c r="AQ167" s="427" t="s">
        <v>86</v>
      </c>
      <c r="AR167" s="426">
        <v>0</v>
      </c>
      <c r="AS167" s="437" t="s">
        <v>75</v>
      </c>
      <c r="AT167" s="401">
        <v>0</v>
      </c>
      <c r="AU167" s="402">
        <f t="shared" si="23"/>
        <v>9600000</v>
      </c>
      <c r="AV167" s="403">
        <f t="shared" si="24"/>
        <v>0</v>
      </c>
      <c r="AW167" s="439" t="s">
        <v>75</v>
      </c>
      <c r="AX167" s="427" t="s">
        <v>101</v>
      </c>
      <c r="AY167" s="425" t="s">
        <v>12909</v>
      </c>
      <c r="AZ167" s="423" t="s">
        <v>67</v>
      </c>
      <c r="BA167" s="423" t="s">
        <v>67</v>
      </c>
    </row>
    <row r="168" spans="2:53" x14ac:dyDescent="0.25">
      <c r="B168" s="423">
        <v>2024</v>
      </c>
      <c r="C168" s="423">
        <v>891780111</v>
      </c>
      <c r="D168" s="424" t="s">
        <v>64</v>
      </c>
      <c r="E168" s="426" t="s">
        <v>12908</v>
      </c>
      <c r="F168" s="425" t="s">
        <v>12907</v>
      </c>
      <c r="G168" s="451">
        <v>0</v>
      </c>
      <c r="H168" s="427" t="s">
        <v>73</v>
      </c>
      <c r="I168" s="426" t="s">
        <v>125</v>
      </c>
      <c r="J168" s="425" t="s">
        <v>12906</v>
      </c>
      <c r="K168" s="428">
        <v>9600000</v>
      </c>
      <c r="L168" s="423" t="s">
        <v>68</v>
      </c>
      <c r="M168" s="425" t="s">
        <v>12905</v>
      </c>
      <c r="N168" s="429">
        <v>10298976</v>
      </c>
      <c r="O168" s="431">
        <v>1060</v>
      </c>
      <c r="P168" s="432">
        <v>45408</v>
      </c>
      <c r="Q168" s="426">
        <v>955600000</v>
      </c>
      <c r="R168" s="432">
        <v>45533</v>
      </c>
      <c r="S168" s="426">
        <v>9600000</v>
      </c>
      <c r="T168" s="427" t="s">
        <v>67</v>
      </c>
      <c r="U168" s="429">
        <v>36552092</v>
      </c>
      <c r="V168" s="425" t="s">
        <v>12899</v>
      </c>
      <c r="W168" s="435">
        <v>45533</v>
      </c>
      <c r="X168" s="433">
        <v>45533</v>
      </c>
      <c r="Y168" s="434" t="s">
        <v>75</v>
      </c>
      <c r="Z168" s="436">
        <v>45583</v>
      </c>
      <c r="AA168" s="425">
        <f t="shared" ref="AA168:AA194" si="25">+IF(Y168="1800-01-01",Z168-X168,Z168-Y168)</f>
        <v>50</v>
      </c>
      <c r="AB168" s="426">
        <v>0</v>
      </c>
      <c r="AC168" s="426">
        <v>0</v>
      </c>
      <c r="AD168" s="426">
        <v>0</v>
      </c>
      <c r="AE168" s="444" t="s">
        <v>75</v>
      </c>
      <c r="AF168" s="425">
        <f t="shared" ref="AF168:AF194" si="26">+IF(AE168="1800-01-01",0,AE168-Z168)</f>
        <v>0</v>
      </c>
      <c r="AG168" s="426">
        <v>0</v>
      </c>
      <c r="AH168" s="426">
        <v>0</v>
      </c>
      <c r="AI168" s="438" t="s">
        <v>75</v>
      </c>
      <c r="AJ168" s="426">
        <v>0</v>
      </c>
      <c r="AK168" s="427" t="s">
        <v>75</v>
      </c>
      <c r="AL168" s="427" t="s">
        <v>75</v>
      </c>
      <c r="AM168" s="425">
        <f t="shared" ref="AM168:AM194" si="27">+IF(AK168="1800-01-01",0,AL168-AK168)</f>
        <v>0</v>
      </c>
      <c r="AN168" s="425">
        <f>+K168+AC168-AH168</f>
        <v>9600000</v>
      </c>
      <c r="AO168" s="427" t="s">
        <v>86</v>
      </c>
      <c r="AP168" s="426">
        <v>0</v>
      </c>
      <c r="AQ168" s="427" t="s">
        <v>86</v>
      </c>
      <c r="AR168" s="426">
        <v>0</v>
      </c>
      <c r="AS168" s="437" t="s">
        <v>75</v>
      </c>
      <c r="AT168" s="401">
        <v>0</v>
      </c>
      <c r="AU168" s="402">
        <f t="shared" ref="AU168:AU194" si="28">AN168-AT168</f>
        <v>9600000</v>
      </c>
      <c r="AV168" s="403">
        <f t="shared" ref="AV168:AV194" si="29">+IFERROR(AT168/AN168,"_")</f>
        <v>0</v>
      </c>
      <c r="AW168" s="439" t="s">
        <v>75</v>
      </c>
      <c r="AX168" s="427" t="s">
        <v>101</v>
      </c>
      <c r="AY168" s="425" t="s">
        <v>12904</v>
      </c>
      <c r="AZ168" s="423" t="s">
        <v>67</v>
      </c>
      <c r="BA168" s="423" t="s">
        <v>67</v>
      </c>
    </row>
    <row r="169" spans="2:53" x14ac:dyDescent="0.25">
      <c r="B169" s="423">
        <v>2024</v>
      </c>
      <c r="C169" s="423">
        <v>891780111</v>
      </c>
      <c r="D169" s="424" t="s">
        <v>64</v>
      </c>
      <c r="E169" s="426" t="s">
        <v>12903</v>
      </c>
      <c r="F169" s="425" t="s">
        <v>12902</v>
      </c>
      <c r="G169" s="451">
        <v>0</v>
      </c>
      <c r="H169" s="427" t="s">
        <v>73</v>
      </c>
      <c r="I169" s="426" t="s">
        <v>125</v>
      </c>
      <c r="J169" s="425" t="s">
        <v>12901</v>
      </c>
      <c r="K169" s="428">
        <v>9600000</v>
      </c>
      <c r="L169" s="423" t="s">
        <v>68</v>
      </c>
      <c r="M169" s="425" t="s">
        <v>12900</v>
      </c>
      <c r="N169" s="429">
        <v>16215536</v>
      </c>
      <c r="O169" s="431">
        <v>1060</v>
      </c>
      <c r="P169" s="432">
        <v>45408</v>
      </c>
      <c r="Q169" s="426">
        <v>955600000</v>
      </c>
      <c r="R169" s="432">
        <v>45533</v>
      </c>
      <c r="S169" s="426">
        <v>9600000</v>
      </c>
      <c r="T169" s="427" t="s">
        <v>67</v>
      </c>
      <c r="U169" s="429">
        <v>36552092</v>
      </c>
      <c r="V169" s="425" t="s">
        <v>12899</v>
      </c>
      <c r="W169" s="435">
        <v>45533</v>
      </c>
      <c r="X169" s="433">
        <v>45533</v>
      </c>
      <c r="Y169" s="434" t="s">
        <v>75</v>
      </c>
      <c r="Z169" s="436">
        <v>45583</v>
      </c>
      <c r="AA169" s="425">
        <f t="shared" si="25"/>
        <v>50</v>
      </c>
      <c r="AB169" s="426">
        <v>0</v>
      </c>
      <c r="AC169" s="426">
        <v>0</v>
      </c>
      <c r="AD169" s="426">
        <v>0</v>
      </c>
      <c r="AE169" s="444" t="s">
        <v>75</v>
      </c>
      <c r="AF169" s="425">
        <f t="shared" si="26"/>
        <v>0</v>
      </c>
      <c r="AG169" s="426">
        <v>0</v>
      </c>
      <c r="AH169" s="426">
        <v>0</v>
      </c>
      <c r="AI169" s="438" t="s">
        <v>75</v>
      </c>
      <c r="AJ169" s="426">
        <v>0</v>
      </c>
      <c r="AK169" s="427" t="s">
        <v>75</v>
      </c>
      <c r="AL169" s="427" t="s">
        <v>75</v>
      </c>
      <c r="AM169" s="425">
        <f t="shared" si="27"/>
        <v>0</v>
      </c>
      <c r="AN169" s="425">
        <f>+K169+AC169-AH169</f>
        <v>9600000</v>
      </c>
      <c r="AO169" s="427" t="s">
        <v>86</v>
      </c>
      <c r="AP169" s="426">
        <v>0</v>
      </c>
      <c r="AQ169" s="427" t="s">
        <v>86</v>
      </c>
      <c r="AR169" s="426">
        <v>0</v>
      </c>
      <c r="AS169" s="437" t="s">
        <v>75</v>
      </c>
      <c r="AT169" s="401">
        <v>0</v>
      </c>
      <c r="AU169" s="402">
        <f t="shared" si="28"/>
        <v>9600000</v>
      </c>
      <c r="AV169" s="403">
        <f t="shared" si="29"/>
        <v>0</v>
      </c>
      <c r="AW169" s="439" t="s">
        <v>75</v>
      </c>
      <c r="AX169" s="427" t="s">
        <v>101</v>
      </c>
      <c r="AY169" s="425" t="s">
        <v>12898</v>
      </c>
      <c r="AZ169" s="423" t="s">
        <v>67</v>
      </c>
      <c r="BA169" s="423" t="s">
        <v>67</v>
      </c>
    </row>
    <row r="170" spans="2:53" x14ac:dyDescent="0.25">
      <c r="B170" s="423">
        <v>2024</v>
      </c>
      <c r="C170" s="423">
        <v>891780111</v>
      </c>
      <c r="D170" s="424" t="s">
        <v>64</v>
      </c>
      <c r="E170" s="425" t="s">
        <v>12897</v>
      </c>
      <c r="F170" s="425" t="s">
        <v>12896</v>
      </c>
      <c r="G170" s="427">
        <v>0</v>
      </c>
      <c r="H170" s="427" t="s">
        <v>73</v>
      </c>
      <c r="I170" s="426" t="s">
        <v>65</v>
      </c>
      <c r="J170" s="425" t="s">
        <v>12895</v>
      </c>
      <c r="K170" s="428">
        <v>8000000</v>
      </c>
      <c r="L170" s="423" t="s">
        <v>68</v>
      </c>
      <c r="M170" s="425" t="s">
        <v>12894</v>
      </c>
      <c r="N170" s="429">
        <v>36453744</v>
      </c>
      <c r="O170" s="431">
        <v>388</v>
      </c>
      <c r="P170" s="432">
        <v>45338</v>
      </c>
      <c r="Q170" s="426">
        <v>466800000</v>
      </c>
      <c r="R170" s="432">
        <v>45341</v>
      </c>
      <c r="S170" s="426">
        <v>8000000</v>
      </c>
      <c r="T170" s="427" t="s">
        <v>67</v>
      </c>
      <c r="U170" s="429">
        <v>36559959</v>
      </c>
      <c r="V170" s="425" t="s">
        <v>8301</v>
      </c>
      <c r="W170" s="434">
        <v>45341</v>
      </c>
      <c r="X170" s="434">
        <v>45341</v>
      </c>
      <c r="Y170" s="434" t="s">
        <v>75</v>
      </c>
      <c r="Z170" s="455">
        <v>45382</v>
      </c>
      <c r="AA170" s="425">
        <f t="shared" si="25"/>
        <v>41</v>
      </c>
      <c r="AB170" s="426">
        <v>0</v>
      </c>
      <c r="AC170" s="426">
        <v>0</v>
      </c>
      <c r="AD170" s="426">
        <v>1</v>
      </c>
      <c r="AE170" s="444">
        <v>45412</v>
      </c>
      <c r="AF170" s="425">
        <f t="shared" si="26"/>
        <v>30</v>
      </c>
      <c r="AG170" s="426">
        <v>0</v>
      </c>
      <c r="AH170" s="426">
        <v>0</v>
      </c>
      <c r="AI170" s="437" t="s">
        <v>75</v>
      </c>
      <c r="AJ170" s="426">
        <v>0</v>
      </c>
      <c r="AK170" s="427" t="s">
        <v>75</v>
      </c>
      <c r="AL170" s="427" t="s">
        <v>75</v>
      </c>
      <c r="AM170" s="425">
        <f t="shared" si="27"/>
        <v>0</v>
      </c>
      <c r="AN170" s="425">
        <f>+K170+AC170-AH170</f>
        <v>8000000</v>
      </c>
      <c r="AO170" s="427" t="s">
        <v>86</v>
      </c>
      <c r="AP170" s="426">
        <v>0</v>
      </c>
      <c r="AQ170" s="427" t="s">
        <v>86</v>
      </c>
      <c r="AR170" s="426">
        <v>0</v>
      </c>
      <c r="AS170" s="437" t="s">
        <v>75</v>
      </c>
      <c r="AT170" s="401">
        <v>0</v>
      </c>
      <c r="AU170" s="402">
        <f t="shared" si="28"/>
        <v>8000000</v>
      </c>
      <c r="AV170" s="403">
        <f t="shared" si="29"/>
        <v>0</v>
      </c>
      <c r="AW170" s="439" t="s">
        <v>75</v>
      </c>
      <c r="AX170" s="427" t="s">
        <v>101</v>
      </c>
      <c r="AY170" s="425" t="s">
        <v>12893</v>
      </c>
      <c r="AZ170" s="423" t="s">
        <v>67</v>
      </c>
      <c r="BA170" s="423" t="s">
        <v>67</v>
      </c>
    </row>
    <row r="171" spans="2:53" x14ac:dyDescent="0.25">
      <c r="B171" s="423">
        <v>2024</v>
      </c>
      <c r="C171" s="423">
        <v>891780111</v>
      </c>
      <c r="D171" s="424" t="s">
        <v>64</v>
      </c>
      <c r="E171" s="425" t="s">
        <v>12892</v>
      </c>
      <c r="F171" s="425" t="s">
        <v>12891</v>
      </c>
      <c r="G171" s="427">
        <v>0</v>
      </c>
      <c r="H171" s="427" t="s">
        <v>73</v>
      </c>
      <c r="I171" s="426" t="s">
        <v>65</v>
      </c>
      <c r="J171" s="425" t="s">
        <v>12837</v>
      </c>
      <c r="K171" s="428">
        <v>8000000</v>
      </c>
      <c r="L171" s="423" t="s">
        <v>68</v>
      </c>
      <c r="M171" s="425" t="s">
        <v>12890</v>
      </c>
      <c r="N171" s="429">
        <v>1085181610</v>
      </c>
      <c r="O171" s="431">
        <v>388</v>
      </c>
      <c r="P171" s="432">
        <v>45338</v>
      </c>
      <c r="Q171" s="426">
        <v>466800000</v>
      </c>
      <c r="R171" s="432">
        <v>45341</v>
      </c>
      <c r="S171" s="426">
        <v>8000000</v>
      </c>
      <c r="T171" s="427" t="s">
        <v>67</v>
      </c>
      <c r="U171" s="429">
        <v>36559959</v>
      </c>
      <c r="V171" s="425" t="s">
        <v>8301</v>
      </c>
      <c r="W171" s="434">
        <v>45341</v>
      </c>
      <c r="X171" s="434">
        <v>45341</v>
      </c>
      <c r="Y171" s="435" t="s">
        <v>75</v>
      </c>
      <c r="Z171" s="455">
        <v>45382</v>
      </c>
      <c r="AA171" s="425">
        <f t="shared" si="25"/>
        <v>41</v>
      </c>
      <c r="AB171" s="426">
        <v>0</v>
      </c>
      <c r="AC171" s="426">
        <v>0</v>
      </c>
      <c r="AD171" s="426">
        <v>1</v>
      </c>
      <c r="AE171" s="444">
        <v>45412</v>
      </c>
      <c r="AF171" s="425">
        <f t="shared" si="26"/>
        <v>30</v>
      </c>
      <c r="AG171" s="426">
        <v>0</v>
      </c>
      <c r="AH171" s="426">
        <v>0</v>
      </c>
      <c r="AI171" s="437" t="s">
        <v>75</v>
      </c>
      <c r="AJ171" s="426">
        <v>0</v>
      </c>
      <c r="AK171" s="427" t="s">
        <v>75</v>
      </c>
      <c r="AL171" s="427" t="s">
        <v>75</v>
      </c>
      <c r="AM171" s="425">
        <f t="shared" si="27"/>
        <v>0</v>
      </c>
      <c r="AN171" s="425">
        <f>+K171+AC171-AH171</f>
        <v>8000000</v>
      </c>
      <c r="AO171" s="427" t="s">
        <v>86</v>
      </c>
      <c r="AP171" s="426">
        <v>0</v>
      </c>
      <c r="AQ171" s="427" t="s">
        <v>86</v>
      </c>
      <c r="AR171" s="426">
        <v>0</v>
      </c>
      <c r="AS171" s="437" t="s">
        <v>75</v>
      </c>
      <c r="AT171" s="401">
        <v>0</v>
      </c>
      <c r="AU171" s="402">
        <f t="shared" si="28"/>
        <v>8000000</v>
      </c>
      <c r="AV171" s="403">
        <f t="shared" si="29"/>
        <v>0</v>
      </c>
      <c r="AW171" s="439" t="s">
        <v>75</v>
      </c>
      <c r="AX171" s="427" t="s">
        <v>101</v>
      </c>
      <c r="AY171" s="425" t="s">
        <v>12889</v>
      </c>
      <c r="AZ171" s="423" t="s">
        <v>67</v>
      </c>
      <c r="BA171" s="423" t="s">
        <v>67</v>
      </c>
    </row>
    <row r="172" spans="2:53" x14ac:dyDescent="0.25">
      <c r="B172" s="423">
        <v>2024</v>
      </c>
      <c r="C172" s="423">
        <v>891780111</v>
      </c>
      <c r="D172" s="424" t="s">
        <v>64</v>
      </c>
      <c r="E172" s="425" t="s">
        <v>12888</v>
      </c>
      <c r="F172" s="425" t="s">
        <v>12887</v>
      </c>
      <c r="G172" s="427">
        <v>0</v>
      </c>
      <c r="H172" s="427" t="s">
        <v>73</v>
      </c>
      <c r="I172" s="426" t="s">
        <v>65</v>
      </c>
      <c r="J172" s="425" t="s">
        <v>12837</v>
      </c>
      <c r="K172" s="428">
        <v>8000000</v>
      </c>
      <c r="L172" s="423" t="s">
        <v>68</v>
      </c>
      <c r="M172" s="425" t="s">
        <v>12886</v>
      </c>
      <c r="N172" s="429">
        <v>19582588</v>
      </c>
      <c r="O172" s="431">
        <v>388</v>
      </c>
      <c r="P172" s="432">
        <v>45338</v>
      </c>
      <c r="Q172" s="426">
        <v>466800000</v>
      </c>
      <c r="R172" s="432">
        <v>45341</v>
      </c>
      <c r="S172" s="426">
        <v>8000000</v>
      </c>
      <c r="T172" s="427" t="s">
        <v>67</v>
      </c>
      <c r="U172" s="429">
        <v>36559959</v>
      </c>
      <c r="V172" s="425" t="s">
        <v>8301</v>
      </c>
      <c r="W172" s="434">
        <v>45341</v>
      </c>
      <c r="X172" s="434">
        <v>45341</v>
      </c>
      <c r="Y172" s="435" t="s">
        <v>75</v>
      </c>
      <c r="Z172" s="455">
        <v>45382</v>
      </c>
      <c r="AA172" s="425">
        <f t="shared" si="25"/>
        <v>41</v>
      </c>
      <c r="AB172" s="426">
        <v>0</v>
      </c>
      <c r="AC172" s="426">
        <v>0</v>
      </c>
      <c r="AD172" s="426">
        <v>1</v>
      </c>
      <c r="AE172" s="444">
        <v>45412</v>
      </c>
      <c r="AF172" s="425">
        <f t="shared" si="26"/>
        <v>30</v>
      </c>
      <c r="AG172" s="426">
        <v>0</v>
      </c>
      <c r="AH172" s="426">
        <v>0</v>
      </c>
      <c r="AI172" s="437" t="s">
        <v>75</v>
      </c>
      <c r="AJ172" s="426">
        <v>0</v>
      </c>
      <c r="AK172" s="427" t="s">
        <v>75</v>
      </c>
      <c r="AL172" s="427" t="s">
        <v>75</v>
      </c>
      <c r="AM172" s="425">
        <f t="shared" si="27"/>
        <v>0</v>
      </c>
      <c r="AN172" s="425">
        <f>+K172+AC172-AH172</f>
        <v>8000000</v>
      </c>
      <c r="AO172" s="427" t="s">
        <v>86</v>
      </c>
      <c r="AP172" s="426">
        <v>0</v>
      </c>
      <c r="AQ172" s="427" t="s">
        <v>86</v>
      </c>
      <c r="AR172" s="426">
        <v>0</v>
      </c>
      <c r="AS172" s="437" t="s">
        <v>75</v>
      </c>
      <c r="AT172" s="401">
        <v>0</v>
      </c>
      <c r="AU172" s="402">
        <f t="shared" si="28"/>
        <v>8000000</v>
      </c>
      <c r="AV172" s="403">
        <f t="shared" si="29"/>
        <v>0</v>
      </c>
      <c r="AW172" s="439" t="s">
        <v>75</v>
      </c>
      <c r="AX172" s="427" t="s">
        <v>101</v>
      </c>
      <c r="AY172" s="425" t="s">
        <v>12885</v>
      </c>
      <c r="AZ172" s="423" t="s">
        <v>67</v>
      </c>
      <c r="BA172" s="423" t="s">
        <v>67</v>
      </c>
    </row>
    <row r="173" spans="2:53" x14ac:dyDescent="0.25">
      <c r="B173" s="423">
        <v>2024</v>
      </c>
      <c r="C173" s="423">
        <v>891780111</v>
      </c>
      <c r="D173" s="424" t="s">
        <v>64</v>
      </c>
      <c r="E173" s="425" t="s">
        <v>12884</v>
      </c>
      <c r="F173" s="425" t="s">
        <v>12883</v>
      </c>
      <c r="G173" s="427">
        <v>0</v>
      </c>
      <c r="H173" s="427" t="s">
        <v>73</v>
      </c>
      <c r="I173" s="426" t="s">
        <v>65</v>
      </c>
      <c r="J173" s="425" t="s">
        <v>12837</v>
      </c>
      <c r="K173" s="428">
        <v>8000000</v>
      </c>
      <c r="L173" s="423" t="s">
        <v>68</v>
      </c>
      <c r="M173" s="425" t="s">
        <v>12882</v>
      </c>
      <c r="N173" s="429">
        <v>85151234</v>
      </c>
      <c r="O173" s="431">
        <v>388</v>
      </c>
      <c r="P173" s="432">
        <v>45338</v>
      </c>
      <c r="Q173" s="426">
        <v>466800000</v>
      </c>
      <c r="R173" s="432">
        <v>45341</v>
      </c>
      <c r="S173" s="426">
        <v>8000000</v>
      </c>
      <c r="T173" s="427" t="s">
        <v>67</v>
      </c>
      <c r="U173" s="429">
        <v>36559959</v>
      </c>
      <c r="V173" s="425" t="s">
        <v>8301</v>
      </c>
      <c r="W173" s="434">
        <v>45341</v>
      </c>
      <c r="X173" s="434">
        <v>45341</v>
      </c>
      <c r="Y173" s="435" t="s">
        <v>75</v>
      </c>
      <c r="Z173" s="455">
        <v>45382</v>
      </c>
      <c r="AA173" s="425">
        <f t="shared" si="25"/>
        <v>41</v>
      </c>
      <c r="AB173" s="426">
        <v>0</v>
      </c>
      <c r="AC173" s="426">
        <v>0</v>
      </c>
      <c r="AD173" s="426">
        <v>0</v>
      </c>
      <c r="AE173" s="444" t="s">
        <v>75</v>
      </c>
      <c r="AF173" s="425">
        <f t="shared" si="26"/>
        <v>0</v>
      </c>
      <c r="AG173" s="426">
        <v>0</v>
      </c>
      <c r="AH173" s="426">
        <v>0</v>
      </c>
      <c r="AI173" s="437" t="s">
        <v>75</v>
      </c>
      <c r="AJ173" s="426">
        <v>0</v>
      </c>
      <c r="AK173" s="427" t="s">
        <v>75</v>
      </c>
      <c r="AL173" s="427" t="s">
        <v>75</v>
      </c>
      <c r="AM173" s="425">
        <f t="shared" si="27"/>
        <v>0</v>
      </c>
      <c r="AN173" s="425">
        <f>+K173+AC173-AH173</f>
        <v>8000000</v>
      </c>
      <c r="AO173" s="427" t="s">
        <v>86</v>
      </c>
      <c r="AP173" s="426">
        <v>0</v>
      </c>
      <c r="AQ173" s="427" t="s">
        <v>86</v>
      </c>
      <c r="AR173" s="426">
        <v>0</v>
      </c>
      <c r="AS173" s="437" t="s">
        <v>75</v>
      </c>
      <c r="AT173" s="401">
        <v>0</v>
      </c>
      <c r="AU173" s="402">
        <f t="shared" si="28"/>
        <v>8000000</v>
      </c>
      <c r="AV173" s="403">
        <f t="shared" si="29"/>
        <v>0</v>
      </c>
      <c r="AW173" s="439" t="s">
        <v>75</v>
      </c>
      <c r="AX173" s="427" t="s">
        <v>101</v>
      </c>
      <c r="AY173" s="425" t="s">
        <v>12881</v>
      </c>
      <c r="AZ173" s="423" t="s">
        <v>67</v>
      </c>
      <c r="BA173" s="423" t="s">
        <v>67</v>
      </c>
    </row>
    <row r="174" spans="2:53" x14ac:dyDescent="0.25">
      <c r="B174" s="423">
        <v>2024</v>
      </c>
      <c r="C174" s="423">
        <v>891780111</v>
      </c>
      <c r="D174" s="424" t="s">
        <v>64</v>
      </c>
      <c r="E174" s="425" t="s">
        <v>12880</v>
      </c>
      <c r="F174" s="425" t="s">
        <v>12879</v>
      </c>
      <c r="G174" s="427">
        <v>0</v>
      </c>
      <c r="H174" s="427" t="s">
        <v>73</v>
      </c>
      <c r="I174" s="426" t="s">
        <v>65</v>
      </c>
      <c r="J174" s="425" t="s">
        <v>12837</v>
      </c>
      <c r="K174" s="428">
        <v>8000000</v>
      </c>
      <c r="L174" s="423" t="s">
        <v>68</v>
      </c>
      <c r="M174" s="425" t="s">
        <v>12878</v>
      </c>
      <c r="N174" s="429">
        <v>1081760438</v>
      </c>
      <c r="O174" s="431">
        <v>388</v>
      </c>
      <c r="P174" s="432">
        <v>45338</v>
      </c>
      <c r="Q174" s="426">
        <v>466800000</v>
      </c>
      <c r="R174" s="432">
        <v>45341</v>
      </c>
      <c r="S174" s="426">
        <v>8000000</v>
      </c>
      <c r="T174" s="427" t="s">
        <v>67</v>
      </c>
      <c r="U174" s="429">
        <v>36559959</v>
      </c>
      <c r="V174" s="425" t="s">
        <v>8301</v>
      </c>
      <c r="W174" s="434">
        <v>45341</v>
      </c>
      <c r="X174" s="434">
        <v>45341</v>
      </c>
      <c r="Y174" s="435" t="s">
        <v>75</v>
      </c>
      <c r="Z174" s="455">
        <v>45382</v>
      </c>
      <c r="AA174" s="425">
        <f t="shared" si="25"/>
        <v>41</v>
      </c>
      <c r="AB174" s="426">
        <v>0</v>
      </c>
      <c r="AC174" s="426">
        <v>0</v>
      </c>
      <c r="AD174" s="426">
        <v>1</v>
      </c>
      <c r="AE174" s="444">
        <v>45412</v>
      </c>
      <c r="AF174" s="425">
        <f t="shared" si="26"/>
        <v>30</v>
      </c>
      <c r="AG174" s="426">
        <v>0</v>
      </c>
      <c r="AH174" s="426">
        <v>0</v>
      </c>
      <c r="AI174" s="437" t="s">
        <v>75</v>
      </c>
      <c r="AJ174" s="426">
        <v>0</v>
      </c>
      <c r="AK174" s="427" t="s">
        <v>75</v>
      </c>
      <c r="AL174" s="427" t="s">
        <v>75</v>
      </c>
      <c r="AM174" s="425">
        <f t="shared" si="27"/>
        <v>0</v>
      </c>
      <c r="AN174" s="425">
        <f>+K174+AC174-AH174</f>
        <v>8000000</v>
      </c>
      <c r="AO174" s="427" t="s">
        <v>86</v>
      </c>
      <c r="AP174" s="426">
        <v>0</v>
      </c>
      <c r="AQ174" s="427" t="s">
        <v>86</v>
      </c>
      <c r="AR174" s="426">
        <v>0</v>
      </c>
      <c r="AS174" s="437" t="s">
        <v>75</v>
      </c>
      <c r="AT174" s="401">
        <v>0</v>
      </c>
      <c r="AU174" s="402">
        <f t="shared" si="28"/>
        <v>8000000</v>
      </c>
      <c r="AV174" s="403">
        <f t="shared" si="29"/>
        <v>0</v>
      </c>
      <c r="AW174" s="439" t="s">
        <v>75</v>
      </c>
      <c r="AX174" s="427" t="s">
        <v>101</v>
      </c>
      <c r="AY174" s="425" t="s">
        <v>12877</v>
      </c>
      <c r="AZ174" s="423" t="s">
        <v>67</v>
      </c>
      <c r="BA174" s="423" t="s">
        <v>67</v>
      </c>
    </row>
    <row r="175" spans="2:53" x14ac:dyDescent="0.25">
      <c r="B175" s="423">
        <v>2024</v>
      </c>
      <c r="C175" s="423">
        <v>891780111</v>
      </c>
      <c r="D175" s="424" t="s">
        <v>64</v>
      </c>
      <c r="E175" s="425" t="s">
        <v>12876</v>
      </c>
      <c r="F175" s="425" t="s">
        <v>12875</v>
      </c>
      <c r="G175" s="427">
        <v>0</v>
      </c>
      <c r="H175" s="427" t="s">
        <v>73</v>
      </c>
      <c r="I175" s="426" t="s">
        <v>65</v>
      </c>
      <c r="J175" s="425" t="s">
        <v>12837</v>
      </c>
      <c r="K175" s="428">
        <v>8000000</v>
      </c>
      <c r="L175" s="423" t="s">
        <v>68</v>
      </c>
      <c r="M175" s="425" t="s">
        <v>12874</v>
      </c>
      <c r="N175" s="429">
        <v>1085177375</v>
      </c>
      <c r="O175" s="431">
        <v>388</v>
      </c>
      <c r="P175" s="432">
        <v>45338</v>
      </c>
      <c r="Q175" s="426">
        <v>466800000</v>
      </c>
      <c r="R175" s="432">
        <v>45341</v>
      </c>
      <c r="S175" s="426">
        <v>8000000</v>
      </c>
      <c r="T175" s="427" t="s">
        <v>67</v>
      </c>
      <c r="U175" s="429">
        <v>36559959</v>
      </c>
      <c r="V175" s="425" t="s">
        <v>8301</v>
      </c>
      <c r="W175" s="434">
        <v>45341</v>
      </c>
      <c r="X175" s="434">
        <v>45341</v>
      </c>
      <c r="Y175" s="435" t="s">
        <v>75</v>
      </c>
      <c r="Z175" s="455">
        <v>45382</v>
      </c>
      <c r="AA175" s="425">
        <f t="shared" si="25"/>
        <v>41</v>
      </c>
      <c r="AB175" s="426">
        <v>0</v>
      </c>
      <c r="AC175" s="426">
        <v>0</v>
      </c>
      <c r="AD175" s="426">
        <v>0</v>
      </c>
      <c r="AE175" s="444" t="s">
        <v>75</v>
      </c>
      <c r="AF175" s="425">
        <f t="shared" si="26"/>
        <v>0</v>
      </c>
      <c r="AG175" s="426">
        <v>0</v>
      </c>
      <c r="AH175" s="426">
        <v>0</v>
      </c>
      <c r="AI175" s="437" t="s">
        <v>75</v>
      </c>
      <c r="AJ175" s="426">
        <v>0</v>
      </c>
      <c r="AK175" s="427" t="s">
        <v>75</v>
      </c>
      <c r="AL175" s="427" t="s">
        <v>75</v>
      </c>
      <c r="AM175" s="425">
        <f t="shared" si="27"/>
        <v>0</v>
      </c>
      <c r="AN175" s="425">
        <f>+K175+AC175-AH175</f>
        <v>8000000</v>
      </c>
      <c r="AO175" s="427" t="s">
        <v>86</v>
      </c>
      <c r="AP175" s="426">
        <v>0</v>
      </c>
      <c r="AQ175" s="427" t="s">
        <v>86</v>
      </c>
      <c r="AR175" s="426">
        <v>0</v>
      </c>
      <c r="AS175" s="437" t="s">
        <v>75</v>
      </c>
      <c r="AT175" s="401">
        <v>0</v>
      </c>
      <c r="AU175" s="402">
        <f t="shared" si="28"/>
        <v>8000000</v>
      </c>
      <c r="AV175" s="403">
        <f t="shared" si="29"/>
        <v>0</v>
      </c>
      <c r="AW175" s="439" t="s">
        <v>75</v>
      </c>
      <c r="AX175" s="427" t="s">
        <v>101</v>
      </c>
      <c r="AY175" s="425" t="s">
        <v>12873</v>
      </c>
      <c r="AZ175" s="423" t="s">
        <v>67</v>
      </c>
      <c r="BA175" s="423" t="s">
        <v>67</v>
      </c>
    </row>
    <row r="176" spans="2:53" x14ac:dyDescent="0.25">
      <c r="B176" s="423">
        <v>2024</v>
      </c>
      <c r="C176" s="423">
        <v>891780111</v>
      </c>
      <c r="D176" s="424" t="s">
        <v>64</v>
      </c>
      <c r="E176" s="425" t="s">
        <v>12872</v>
      </c>
      <c r="F176" s="425" t="s">
        <v>12871</v>
      </c>
      <c r="G176" s="427">
        <v>0</v>
      </c>
      <c r="H176" s="427" t="s">
        <v>73</v>
      </c>
      <c r="I176" s="426" t="s">
        <v>65</v>
      </c>
      <c r="J176" s="425" t="s">
        <v>12837</v>
      </c>
      <c r="K176" s="428">
        <v>8000000</v>
      </c>
      <c r="L176" s="423" t="s">
        <v>68</v>
      </c>
      <c r="M176" s="425" t="s">
        <v>12870</v>
      </c>
      <c r="N176" s="429">
        <v>19594555</v>
      </c>
      <c r="O176" s="431">
        <v>388</v>
      </c>
      <c r="P176" s="432">
        <v>45338</v>
      </c>
      <c r="Q176" s="426">
        <v>466800000</v>
      </c>
      <c r="R176" s="432">
        <v>45341</v>
      </c>
      <c r="S176" s="426">
        <v>8000000</v>
      </c>
      <c r="T176" s="427" t="s">
        <v>67</v>
      </c>
      <c r="U176" s="429">
        <v>36559959</v>
      </c>
      <c r="V176" s="425" t="s">
        <v>8301</v>
      </c>
      <c r="W176" s="434">
        <v>45341</v>
      </c>
      <c r="X176" s="434">
        <v>45341</v>
      </c>
      <c r="Y176" s="435" t="s">
        <v>75</v>
      </c>
      <c r="Z176" s="455">
        <v>45382</v>
      </c>
      <c r="AA176" s="425">
        <f t="shared" si="25"/>
        <v>41</v>
      </c>
      <c r="AB176" s="426">
        <v>0</v>
      </c>
      <c r="AC176" s="426">
        <v>0</v>
      </c>
      <c r="AD176" s="426">
        <v>1</v>
      </c>
      <c r="AE176" s="444">
        <v>45412</v>
      </c>
      <c r="AF176" s="425">
        <f t="shared" si="26"/>
        <v>30</v>
      </c>
      <c r="AG176" s="426">
        <v>0</v>
      </c>
      <c r="AH176" s="426">
        <v>0</v>
      </c>
      <c r="AI176" s="437" t="s">
        <v>75</v>
      </c>
      <c r="AJ176" s="426">
        <v>0</v>
      </c>
      <c r="AK176" s="427" t="s">
        <v>75</v>
      </c>
      <c r="AL176" s="427" t="s">
        <v>75</v>
      </c>
      <c r="AM176" s="425">
        <f t="shared" si="27"/>
        <v>0</v>
      </c>
      <c r="AN176" s="425">
        <f>+K176+AC176-AH176</f>
        <v>8000000</v>
      </c>
      <c r="AO176" s="427" t="s">
        <v>86</v>
      </c>
      <c r="AP176" s="426">
        <v>0</v>
      </c>
      <c r="AQ176" s="427" t="s">
        <v>86</v>
      </c>
      <c r="AR176" s="426">
        <v>0</v>
      </c>
      <c r="AS176" s="437" t="s">
        <v>75</v>
      </c>
      <c r="AT176" s="401">
        <v>0</v>
      </c>
      <c r="AU176" s="402">
        <f t="shared" si="28"/>
        <v>8000000</v>
      </c>
      <c r="AV176" s="403">
        <f t="shared" si="29"/>
        <v>0</v>
      </c>
      <c r="AW176" s="439" t="s">
        <v>75</v>
      </c>
      <c r="AX176" s="427" t="s">
        <v>101</v>
      </c>
      <c r="AY176" s="425" t="s">
        <v>12869</v>
      </c>
      <c r="AZ176" s="423" t="s">
        <v>67</v>
      </c>
      <c r="BA176" s="423" t="s">
        <v>67</v>
      </c>
    </row>
    <row r="177" spans="2:53" x14ac:dyDescent="0.25">
      <c r="B177" s="423">
        <v>2024</v>
      </c>
      <c r="C177" s="423">
        <v>891780111</v>
      </c>
      <c r="D177" s="424" t="s">
        <v>64</v>
      </c>
      <c r="E177" s="425" t="s">
        <v>12868</v>
      </c>
      <c r="F177" s="425" t="s">
        <v>12867</v>
      </c>
      <c r="G177" s="427">
        <v>0</v>
      </c>
      <c r="H177" s="427" t="s">
        <v>73</v>
      </c>
      <c r="I177" s="426" t="s">
        <v>65</v>
      </c>
      <c r="J177" s="425" t="s">
        <v>12837</v>
      </c>
      <c r="K177" s="428">
        <v>8000000</v>
      </c>
      <c r="L177" s="423" t="s">
        <v>68</v>
      </c>
      <c r="M177" s="425" t="s">
        <v>12866</v>
      </c>
      <c r="N177" s="429">
        <v>12626997</v>
      </c>
      <c r="O177" s="431">
        <v>388</v>
      </c>
      <c r="P177" s="432">
        <v>45338</v>
      </c>
      <c r="Q177" s="426">
        <v>466800000</v>
      </c>
      <c r="R177" s="432">
        <v>45341</v>
      </c>
      <c r="S177" s="426">
        <v>8000000</v>
      </c>
      <c r="T177" s="427" t="s">
        <v>67</v>
      </c>
      <c r="U177" s="429">
        <v>36559959</v>
      </c>
      <c r="V177" s="425" t="s">
        <v>8301</v>
      </c>
      <c r="W177" s="434">
        <v>45341</v>
      </c>
      <c r="X177" s="434">
        <v>45341</v>
      </c>
      <c r="Y177" s="435" t="s">
        <v>75</v>
      </c>
      <c r="Z177" s="455">
        <v>45382</v>
      </c>
      <c r="AA177" s="425">
        <f t="shared" si="25"/>
        <v>41</v>
      </c>
      <c r="AB177" s="426">
        <v>0</v>
      </c>
      <c r="AC177" s="426">
        <v>0</v>
      </c>
      <c r="AD177" s="426">
        <v>1</v>
      </c>
      <c r="AE177" s="444">
        <v>45412</v>
      </c>
      <c r="AF177" s="425">
        <f t="shared" si="26"/>
        <v>30</v>
      </c>
      <c r="AG177" s="426">
        <v>0</v>
      </c>
      <c r="AH177" s="426">
        <v>0</v>
      </c>
      <c r="AI177" s="437" t="s">
        <v>75</v>
      </c>
      <c r="AJ177" s="426">
        <v>0</v>
      </c>
      <c r="AK177" s="427" t="s">
        <v>75</v>
      </c>
      <c r="AL177" s="427" t="s">
        <v>75</v>
      </c>
      <c r="AM177" s="425">
        <f t="shared" si="27"/>
        <v>0</v>
      </c>
      <c r="AN177" s="425">
        <f>+K177+AC177-AH177</f>
        <v>8000000</v>
      </c>
      <c r="AO177" s="427" t="s">
        <v>86</v>
      </c>
      <c r="AP177" s="426">
        <v>0</v>
      </c>
      <c r="AQ177" s="427" t="s">
        <v>86</v>
      </c>
      <c r="AR177" s="426">
        <v>0</v>
      </c>
      <c r="AS177" s="437" t="s">
        <v>75</v>
      </c>
      <c r="AT177" s="401">
        <v>0</v>
      </c>
      <c r="AU177" s="402">
        <f t="shared" si="28"/>
        <v>8000000</v>
      </c>
      <c r="AV177" s="403">
        <f t="shared" si="29"/>
        <v>0</v>
      </c>
      <c r="AW177" s="439" t="s">
        <v>75</v>
      </c>
      <c r="AX177" s="427" t="s">
        <v>101</v>
      </c>
      <c r="AY177" s="425" t="s">
        <v>12865</v>
      </c>
      <c r="AZ177" s="423" t="s">
        <v>67</v>
      </c>
      <c r="BA177" s="423" t="s">
        <v>67</v>
      </c>
    </row>
    <row r="178" spans="2:53" x14ac:dyDescent="0.25">
      <c r="B178" s="423">
        <v>2024</v>
      </c>
      <c r="C178" s="423">
        <v>891780111</v>
      </c>
      <c r="D178" s="424" t="s">
        <v>64</v>
      </c>
      <c r="E178" s="425" t="s">
        <v>12864</v>
      </c>
      <c r="F178" s="425" t="s">
        <v>12863</v>
      </c>
      <c r="G178" s="427">
        <v>0</v>
      </c>
      <c r="H178" s="427" t="s">
        <v>73</v>
      </c>
      <c r="I178" s="426" t="s">
        <v>65</v>
      </c>
      <c r="J178" s="425" t="s">
        <v>12824</v>
      </c>
      <c r="K178" s="428">
        <v>8000000</v>
      </c>
      <c r="L178" s="423" t="s">
        <v>68</v>
      </c>
      <c r="M178" s="425" t="s">
        <v>12862</v>
      </c>
      <c r="N178" s="429">
        <v>40937704</v>
      </c>
      <c r="O178" s="431">
        <v>388</v>
      </c>
      <c r="P178" s="432">
        <v>45338</v>
      </c>
      <c r="Q178" s="426">
        <v>466800000</v>
      </c>
      <c r="R178" s="432">
        <v>45341</v>
      </c>
      <c r="S178" s="426">
        <v>8000000</v>
      </c>
      <c r="T178" s="427" t="s">
        <v>67</v>
      </c>
      <c r="U178" s="429">
        <v>36559959</v>
      </c>
      <c r="V178" s="425" t="s">
        <v>8301</v>
      </c>
      <c r="W178" s="434">
        <v>45341</v>
      </c>
      <c r="X178" s="434">
        <v>45341</v>
      </c>
      <c r="Y178" s="435" t="s">
        <v>75</v>
      </c>
      <c r="Z178" s="455">
        <v>45382</v>
      </c>
      <c r="AA178" s="425">
        <f t="shared" si="25"/>
        <v>41</v>
      </c>
      <c r="AB178" s="426">
        <v>0</v>
      </c>
      <c r="AC178" s="426">
        <v>0</v>
      </c>
      <c r="AD178" s="426">
        <v>0</v>
      </c>
      <c r="AE178" s="444" t="s">
        <v>75</v>
      </c>
      <c r="AF178" s="425">
        <f t="shared" si="26"/>
        <v>0</v>
      </c>
      <c r="AG178" s="426">
        <v>0</v>
      </c>
      <c r="AH178" s="426">
        <v>0</v>
      </c>
      <c r="AI178" s="437" t="s">
        <v>75</v>
      </c>
      <c r="AJ178" s="426">
        <v>0</v>
      </c>
      <c r="AK178" s="427" t="s">
        <v>75</v>
      </c>
      <c r="AL178" s="427" t="s">
        <v>75</v>
      </c>
      <c r="AM178" s="425">
        <f t="shared" si="27"/>
        <v>0</v>
      </c>
      <c r="AN178" s="425">
        <f>+K178+AC178-AH178</f>
        <v>8000000</v>
      </c>
      <c r="AO178" s="427" t="s">
        <v>86</v>
      </c>
      <c r="AP178" s="426">
        <v>0</v>
      </c>
      <c r="AQ178" s="427" t="s">
        <v>86</v>
      </c>
      <c r="AR178" s="426">
        <v>0</v>
      </c>
      <c r="AS178" s="437" t="s">
        <v>75</v>
      </c>
      <c r="AT178" s="401">
        <v>0</v>
      </c>
      <c r="AU178" s="402">
        <f t="shared" si="28"/>
        <v>8000000</v>
      </c>
      <c r="AV178" s="403">
        <f t="shared" si="29"/>
        <v>0</v>
      </c>
      <c r="AW178" s="439" t="s">
        <v>75</v>
      </c>
      <c r="AX178" s="427" t="s">
        <v>101</v>
      </c>
      <c r="AY178" s="425" t="s">
        <v>12861</v>
      </c>
      <c r="AZ178" s="423" t="s">
        <v>67</v>
      </c>
      <c r="BA178" s="423" t="s">
        <v>67</v>
      </c>
    </row>
    <row r="179" spans="2:53" x14ac:dyDescent="0.25">
      <c r="B179" s="423">
        <v>2024</v>
      </c>
      <c r="C179" s="423">
        <v>891780111</v>
      </c>
      <c r="D179" s="424" t="s">
        <v>64</v>
      </c>
      <c r="E179" s="425" t="s">
        <v>12860</v>
      </c>
      <c r="F179" s="425" t="s">
        <v>12859</v>
      </c>
      <c r="G179" s="427">
        <v>0</v>
      </c>
      <c r="H179" s="427" t="s">
        <v>73</v>
      </c>
      <c r="I179" s="426" t="s">
        <v>65</v>
      </c>
      <c r="J179" s="425" t="s">
        <v>12858</v>
      </c>
      <c r="K179" s="428">
        <v>8000000</v>
      </c>
      <c r="L179" s="423" t="s">
        <v>68</v>
      </c>
      <c r="M179" s="425" t="s">
        <v>12857</v>
      </c>
      <c r="N179" s="429">
        <v>77038078</v>
      </c>
      <c r="O179" s="431">
        <v>388</v>
      </c>
      <c r="P179" s="432">
        <v>45338</v>
      </c>
      <c r="Q179" s="426">
        <v>466800000</v>
      </c>
      <c r="R179" s="432">
        <v>45341</v>
      </c>
      <c r="S179" s="426">
        <v>8000000</v>
      </c>
      <c r="T179" s="427" t="s">
        <v>67</v>
      </c>
      <c r="U179" s="429">
        <v>36559959</v>
      </c>
      <c r="V179" s="425" t="s">
        <v>8301</v>
      </c>
      <c r="W179" s="434">
        <v>45341</v>
      </c>
      <c r="X179" s="434">
        <v>45341</v>
      </c>
      <c r="Y179" s="435" t="s">
        <v>75</v>
      </c>
      <c r="Z179" s="455">
        <v>45382</v>
      </c>
      <c r="AA179" s="425">
        <f t="shared" si="25"/>
        <v>41</v>
      </c>
      <c r="AB179" s="426">
        <v>0</v>
      </c>
      <c r="AC179" s="426">
        <v>0</v>
      </c>
      <c r="AD179" s="426">
        <v>1</v>
      </c>
      <c r="AE179" s="444">
        <v>45412</v>
      </c>
      <c r="AF179" s="425">
        <f t="shared" si="26"/>
        <v>30</v>
      </c>
      <c r="AG179" s="426">
        <v>0</v>
      </c>
      <c r="AH179" s="426">
        <v>0</v>
      </c>
      <c r="AI179" s="437" t="s">
        <v>75</v>
      </c>
      <c r="AJ179" s="426">
        <v>0</v>
      </c>
      <c r="AK179" s="427" t="s">
        <v>75</v>
      </c>
      <c r="AL179" s="427" t="s">
        <v>75</v>
      </c>
      <c r="AM179" s="425">
        <f t="shared" si="27"/>
        <v>0</v>
      </c>
      <c r="AN179" s="425">
        <f>+K179+AC179-AH179</f>
        <v>8000000</v>
      </c>
      <c r="AO179" s="427" t="s">
        <v>86</v>
      </c>
      <c r="AP179" s="426">
        <v>0</v>
      </c>
      <c r="AQ179" s="427" t="s">
        <v>86</v>
      </c>
      <c r="AR179" s="426">
        <v>0</v>
      </c>
      <c r="AS179" s="437" t="s">
        <v>75</v>
      </c>
      <c r="AT179" s="401">
        <v>0</v>
      </c>
      <c r="AU179" s="402">
        <f t="shared" si="28"/>
        <v>8000000</v>
      </c>
      <c r="AV179" s="403">
        <f t="shared" si="29"/>
        <v>0</v>
      </c>
      <c r="AW179" s="439" t="s">
        <v>75</v>
      </c>
      <c r="AX179" s="427" t="s">
        <v>101</v>
      </c>
      <c r="AY179" s="425" t="s">
        <v>12856</v>
      </c>
      <c r="AZ179" s="423" t="s">
        <v>67</v>
      </c>
      <c r="BA179" s="423" t="s">
        <v>67</v>
      </c>
    </row>
    <row r="180" spans="2:53" x14ac:dyDescent="0.25">
      <c r="B180" s="423">
        <v>2024</v>
      </c>
      <c r="C180" s="423">
        <v>891780111</v>
      </c>
      <c r="D180" s="424" t="s">
        <v>64</v>
      </c>
      <c r="E180" s="425" t="s">
        <v>12855</v>
      </c>
      <c r="F180" s="425" t="s">
        <v>12854</v>
      </c>
      <c r="G180" s="427">
        <v>0</v>
      </c>
      <c r="H180" s="427" t="s">
        <v>73</v>
      </c>
      <c r="I180" s="426" t="s">
        <v>65</v>
      </c>
      <c r="J180" s="425" t="s">
        <v>12837</v>
      </c>
      <c r="K180" s="428">
        <v>8000000</v>
      </c>
      <c r="L180" s="423" t="s">
        <v>68</v>
      </c>
      <c r="M180" s="425" t="s">
        <v>12853</v>
      </c>
      <c r="N180" s="429">
        <v>1118824714</v>
      </c>
      <c r="O180" s="431">
        <v>388</v>
      </c>
      <c r="P180" s="432">
        <v>45338</v>
      </c>
      <c r="Q180" s="426">
        <v>466800000</v>
      </c>
      <c r="R180" s="432">
        <v>45341</v>
      </c>
      <c r="S180" s="426">
        <v>8000000</v>
      </c>
      <c r="T180" s="427" t="s">
        <v>67</v>
      </c>
      <c r="U180" s="429">
        <v>36559959</v>
      </c>
      <c r="V180" s="425" t="s">
        <v>8301</v>
      </c>
      <c r="W180" s="434">
        <v>45341</v>
      </c>
      <c r="X180" s="434">
        <v>45341</v>
      </c>
      <c r="Y180" s="435" t="s">
        <v>75</v>
      </c>
      <c r="Z180" s="455">
        <v>45382</v>
      </c>
      <c r="AA180" s="425">
        <f t="shared" si="25"/>
        <v>41</v>
      </c>
      <c r="AB180" s="426">
        <v>0</v>
      </c>
      <c r="AC180" s="426">
        <v>0</v>
      </c>
      <c r="AD180" s="426">
        <v>0</v>
      </c>
      <c r="AE180" s="444" t="s">
        <v>75</v>
      </c>
      <c r="AF180" s="425">
        <f t="shared" si="26"/>
        <v>0</v>
      </c>
      <c r="AG180" s="426">
        <v>0</v>
      </c>
      <c r="AH180" s="426">
        <v>0</v>
      </c>
      <c r="AI180" s="437" t="s">
        <v>75</v>
      </c>
      <c r="AJ180" s="426">
        <v>0</v>
      </c>
      <c r="AK180" s="427" t="s">
        <v>75</v>
      </c>
      <c r="AL180" s="427" t="s">
        <v>75</v>
      </c>
      <c r="AM180" s="425">
        <f t="shared" si="27"/>
        <v>0</v>
      </c>
      <c r="AN180" s="425">
        <f>+K180+AC180-AH180</f>
        <v>8000000</v>
      </c>
      <c r="AO180" s="427" t="s">
        <v>86</v>
      </c>
      <c r="AP180" s="426">
        <v>0</v>
      </c>
      <c r="AQ180" s="427" t="s">
        <v>86</v>
      </c>
      <c r="AR180" s="426">
        <v>0</v>
      </c>
      <c r="AS180" s="437" t="s">
        <v>75</v>
      </c>
      <c r="AT180" s="401">
        <v>0</v>
      </c>
      <c r="AU180" s="402">
        <f t="shared" si="28"/>
        <v>8000000</v>
      </c>
      <c r="AV180" s="403">
        <f t="shared" si="29"/>
        <v>0</v>
      </c>
      <c r="AW180" s="439" t="s">
        <v>75</v>
      </c>
      <c r="AX180" s="427" t="s">
        <v>101</v>
      </c>
      <c r="AY180" s="425" t="s">
        <v>12852</v>
      </c>
      <c r="AZ180" s="423" t="s">
        <v>67</v>
      </c>
      <c r="BA180" s="423" t="s">
        <v>67</v>
      </c>
    </row>
    <row r="181" spans="2:53" x14ac:dyDescent="0.25">
      <c r="B181" s="423">
        <v>2024</v>
      </c>
      <c r="C181" s="423">
        <v>891780111</v>
      </c>
      <c r="D181" s="424" t="s">
        <v>64</v>
      </c>
      <c r="E181" s="425" t="s">
        <v>12851</v>
      </c>
      <c r="F181" s="425" t="s">
        <v>12850</v>
      </c>
      <c r="G181" s="427">
        <v>0</v>
      </c>
      <c r="H181" s="427" t="s">
        <v>73</v>
      </c>
      <c r="I181" s="426" t="s">
        <v>65</v>
      </c>
      <c r="J181" s="425" t="s">
        <v>12837</v>
      </c>
      <c r="K181" s="428">
        <v>8000000</v>
      </c>
      <c r="L181" s="423" t="s">
        <v>68</v>
      </c>
      <c r="M181" s="425" t="s">
        <v>12849</v>
      </c>
      <c r="N181" s="429">
        <v>1081806544</v>
      </c>
      <c r="O181" s="431">
        <v>388</v>
      </c>
      <c r="P181" s="432">
        <v>45338</v>
      </c>
      <c r="Q181" s="426">
        <v>466800000</v>
      </c>
      <c r="R181" s="432">
        <v>45341</v>
      </c>
      <c r="S181" s="426">
        <v>8000000</v>
      </c>
      <c r="T181" s="427" t="s">
        <v>67</v>
      </c>
      <c r="U181" s="429">
        <v>36559959</v>
      </c>
      <c r="V181" s="425" t="s">
        <v>8301</v>
      </c>
      <c r="W181" s="434">
        <v>45341</v>
      </c>
      <c r="X181" s="434">
        <v>45341</v>
      </c>
      <c r="Y181" s="435" t="s">
        <v>75</v>
      </c>
      <c r="Z181" s="455">
        <v>45382</v>
      </c>
      <c r="AA181" s="425">
        <f t="shared" si="25"/>
        <v>41</v>
      </c>
      <c r="AB181" s="426">
        <v>0</v>
      </c>
      <c r="AC181" s="426">
        <v>0</v>
      </c>
      <c r="AD181" s="426">
        <v>0</v>
      </c>
      <c r="AE181" s="444" t="s">
        <v>75</v>
      </c>
      <c r="AF181" s="425">
        <f t="shared" si="26"/>
        <v>0</v>
      </c>
      <c r="AG181" s="426">
        <v>0</v>
      </c>
      <c r="AH181" s="426">
        <v>0</v>
      </c>
      <c r="AI181" s="437" t="s">
        <v>75</v>
      </c>
      <c r="AJ181" s="426">
        <v>0</v>
      </c>
      <c r="AK181" s="427" t="s">
        <v>75</v>
      </c>
      <c r="AL181" s="427" t="s">
        <v>75</v>
      </c>
      <c r="AM181" s="425">
        <f t="shared" si="27"/>
        <v>0</v>
      </c>
      <c r="AN181" s="425">
        <f>+K181+AC181-AH181</f>
        <v>8000000</v>
      </c>
      <c r="AO181" s="427" t="s">
        <v>86</v>
      </c>
      <c r="AP181" s="426">
        <v>0</v>
      </c>
      <c r="AQ181" s="427" t="s">
        <v>86</v>
      </c>
      <c r="AR181" s="426">
        <v>0</v>
      </c>
      <c r="AS181" s="437" t="s">
        <v>75</v>
      </c>
      <c r="AT181" s="401">
        <v>0</v>
      </c>
      <c r="AU181" s="402">
        <f t="shared" si="28"/>
        <v>8000000</v>
      </c>
      <c r="AV181" s="403">
        <f t="shared" si="29"/>
        <v>0</v>
      </c>
      <c r="AW181" s="439" t="s">
        <v>75</v>
      </c>
      <c r="AX181" s="427" t="s">
        <v>101</v>
      </c>
      <c r="AY181" s="425" t="s">
        <v>12848</v>
      </c>
      <c r="AZ181" s="423" t="s">
        <v>67</v>
      </c>
      <c r="BA181" s="423" t="s">
        <v>67</v>
      </c>
    </row>
    <row r="182" spans="2:53" x14ac:dyDescent="0.25">
      <c r="B182" s="423">
        <v>2024</v>
      </c>
      <c r="C182" s="423">
        <v>891780111</v>
      </c>
      <c r="D182" s="424" t="s">
        <v>64</v>
      </c>
      <c r="E182" s="425" t="s">
        <v>12847</v>
      </c>
      <c r="F182" s="425" t="s">
        <v>12846</v>
      </c>
      <c r="G182" s="427">
        <v>0</v>
      </c>
      <c r="H182" s="427" t="s">
        <v>73</v>
      </c>
      <c r="I182" s="426" t="s">
        <v>65</v>
      </c>
      <c r="J182" s="425" t="s">
        <v>12837</v>
      </c>
      <c r="K182" s="428">
        <v>8000000</v>
      </c>
      <c r="L182" s="423" t="s">
        <v>68</v>
      </c>
      <c r="M182" s="425" t="s">
        <v>12845</v>
      </c>
      <c r="N182" s="429">
        <v>19640444</v>
      </c>
      <c r="O182" s="431">
        <v>388</v>
      </c>
      <c r="P182" s="432">
        <v>45338</v>
      </c>
      <c r="Q182" s="426">
        <v>466800000</v>
      </c>
      <c r="R182" s="432">
        <v>45341</v>
      </c>
      <c r="S182" s="426">
        <v>8000000</v>
      </c>
      <c r="T182" s="427" t="s">
        <v>67</v>
      </c>
      <c r="U182" s="429">
        <v>36559959</v>
      </c>
      <c r="V182" s="425" t="s">
        <v>8301</v>
      </c>
      <c r="W182" s="434">
        <v>45341</v>
      </c>
      <c r="X182" s="434">
        <v>45341</v>
      </c>
      <c r="Y182" s="435" t="s">
        <v>75</v>
      </c>
      <c r="Z182" s="455">
        <v>45382</v>
      </c>
      <c r="AA182" s="425">
        <f t="shared" si="25"/>
        <v>41</v>
      </c>
      <c r="AB182" s="426">
        <v>0</v>
      </c>
      <c r="AC182" s="426">
        <v>0</v>
      </c>
      <c r="AD182" s="426">
        <v>1</v>
      </c>
      <c r="AE182" s="444">
        <v>45412</v>
      </c>
      <c r="AF182" s="425">
        <f t="shared" si="26"/>
        <v>30</v>
      </c>
      <c r="AG182" s="426">
        <v>0</v>
      </c>
      <c r="AH182" s="426">
        <v>0</v>
      </c>
      <c r="AI182" s="437" t="s">
        <v>75</v>
      </c>
      <c r="AJ182" s="426">
        <v>0</v>
      </c>
      <c r="AK182" s="427" t="s">
        <v>75</v>
      </c>
      <c r="AL182" s="427" t="s">
        <v>75</v>
      </c>
      <c r="AM182" s="425">
        <f t="shared" si="27"/>
        <v>0</v>
      </c>
      <c r="AN182" s="425">
        <f>+K182+AC182-AH182</f>
        <v>8000000</v>
      </c>
      <c r="AO182" s="427" t="s">
        <v>86</v>
      </c>
      <c r="AP182" s="426">
        <v>0</v>
      </c>
      <c r="AQ182" s="427" t="s">
        <v>86</v>
      </c>
      <c r="AR182" s="426">
        <v>0</v>
      </c>
      <c r="AS182" s="437" t="s">
        <v>75</v>
      </c>
      <c r="AT182" s="401">
        <v>0</v>
      </c>
      <c r="AU182" s="402">
        <f t="shared" si="28"/>
        <v>8000000</v>
      </c>
      <c r="AV182" s="403">
        <f t="shared" si="29"/>
        <v>0</v>
      </c>
      <c r="AW182" s="439" t="s">
        <v>75</v>
      </c>
      <c r="AX182" s="427" t="s">
        <v>101</v>
      </c>
      <c r="AY182" s="425" t="s">
        <v>12844</v>
      </c>
      <c r="AZ182" s="423" t="s">
        <v>67</v>
      </c>
      <c r="BA182" s="423" t="s">
        <v>67</v>
      </c>
    </row>
    <row r="183" spans="2:53" x14ac:dyDescent="0.25">
      <c r="B183" s="423">
        <v>2024</v>
      </c>
      <c r="C183" s="423">
        <v>891780111</v>
      </c>
      <c r="D183" s="424" t="s">
        <v>64</v>
      </c>
      <c r="E183" s="425" t="s">
        <v>12843</v>
      </c>
      <c r="F183" s="425" t="s">
        <v>12842</v>
      </c>
      <c r="G183" s="427">
        <v>0</v>
      </c>
      <c r="H183" s="427" t="s">
        <v>73</v>
      </c>
      <c r="I183" s="426" t="s">
        <v>65</v>
      </c>
      <c r="J183" s="425" t="s">
        <v>12837</v>
      </c>
      <c r="K183" s="428">
        <v>8000000</v>
      </c>
      <c r="L183" s="423" t="s">
        <v>68</v>
      </c>
      <c r="M183" s="425" t="s">
        <v>12841</v>
      </c>
      <c r="N183" s="429">
        <v>19603634</v>
      </c>
      <c r="O183" s="431">
        <v>388</v>
      </c>
      <c r="P183" s="432">
        <v>45338</v>
      </c>
      <c r="Q183" s="426">
        <v>466800000</v>
      </c>
      <c r="R183" s="432">
        <v>45341</v>
      </c>
      <c r="S183" s="426">
        <v>8000000</v>
      </c>
      <c r="T183" s="427" t="s">
        <v>67</v>
      </c>
      <c r="U183" s="429">
        <v>36559959</v>
      </c>
      <c r="V183" s="425" t="s">
        <v>8301</v>
      </c>
      <c r="W183" s="434">
        <v>45341</v>
      </c>
      <c r="X183" s="434">
        <v>45341</v>
      </c>
      <c r="Y183" s="435" t="s">
        <v>75</v>
      </c>
      <c r="Z183" s="455">
        <v>45382</v>
      </c>
      <c r="AA183" s="425">
        <f t="shared" si="25"/>
        <v>41</v>
      </c>
      <c r="AB183" s="426">
        <v>0</v>
      </c>
      <c r="AC183" s="426">
        <v>0</v>
      </c>
      <c r="AD183" s="426">
        <v>0</v>
      </c>
      <c r="AE183" s="444" t="s">
        <v>75</v>
      </c>
      <c r="AF183" s="425">
        <f t="shared" si="26"/>
        <v>0</v>
      </c>
      <c r="AG183" s="426">
        <v>0</v>
      </c>
      <c r="AH183" s="426">
        <v>0</v>
      </c>
      <c r="AI183" s="437" t="s">
        <v>75</v>
      </c>
      <c r="AJ183" s="426">
        <v>0</v>
      </c>
      <c r="AK183" s="427" t="s">
        <v>75</v>
      </c>
      <c r="AL183" s="427" t="s">
        <v>75</v>
      </c>
      <c r="AM183" s="425">
        <f t="shared" si="27"/>
        <v>0</v>
      </c>
      <c r="AN183" s="425">
        <f>+K183+AC183-AH183</f>
        <v>8000000</v>
      </c>
      <c r="AO183" s="427" t="s">
        <v>86</v>
      </c>
      <c r="AP183" s="426">
        <v>0</v>
      </c>
      <c r="AQ183" s="427" t="s">
        <v>86</v>
      </c>
      <c r="AR183" s="426">
        <v>0</v>
      </c>
      <c r="AS183" s="437" t="s">
        <v>75</v>
      </c>
      <c r="AT183" s="401">
        <v>0</v>
      </c>
      <c r="AU183" s="402">
        <f t="shared" si="28"/>
        <v>8000000</v>
      </c>
      <c r="AV183" s="403">
        <f t="shared" si="29"/>
        <v>0</v>
      </c>
      <c r="AW183" s="439" t="s">
        <v>75</v>
      </c>
      <c r="AX183" s="427" t="s">
        <v>101</v>
      </c>
      <c r="AY183" s="425" t="s">
        <v>12840</v>
      </c>
      <c r="AZ183" s="423" t="s">
        <v>67</v>
      </c>
      <c r="BA183" s="423" t="s">
        <v>67</v>
      </c>
    </row>
    <row r="184" spans="2:53" x14ac:dyDescent="0.25">
      <c r="B184" s="423">
        <v>2024</v>
      </c>
      <c r="C184" s="423">
        <v>891780111</v>
      </c>
      <c r="D184" s="424" t="s">
        <v>64</v>
      </c>
      <c r="E184" s="425" t="s">
        <v>12839</v>
      </c>
      <c r="F184" s="425" t="s">
        <v>12838</v>
      </c>
      <c r="G184" s="427">
        <v>0</v>
      </c>
      <c r="H184" s="427" t="s">
        <v>73</v>
      </c>
      <c r="I184" s="426" t="s">
        <v>65</v>
      </c>
      <c r="J184" s="425" t="s">
        <v>12837</v>
      </c>
      <c r="K184" s="428">
        <v>8000000</v>
      </c>
      <c r="L184" s="423" t="s">
        <v>68</v>
      </c>
      <c r="M184" s="425" t="s">
        <v>12836</v>
      </c>
      <c r="N184" s="429">
        <v>85443053</v>
      </c>
      <c r="O184" s="431">
        <v>388</v>
      </c>
      <c r="P184" s="432">
        <v>45338</v>
      </c>
      <c r="Q184" s="426">
        <v>466800000</v>
      </c>
      <c r="R184" s="432">
        <v>45341</v>
      </c>
      <c r="S184" s="426">
        <v>8000000</v>
      </c>
      <c r="T184" s="427" t="s">
        <v>67</v>
      </c>
      <c r="U184" s="429">
        <v>36559959</v>
      </c>
      <c r="V184" s="425" t="s">
        <v>8301</v>
      </c>
      <c r="W184" s="434">
        <v>45341</v>
      </c>
      <c r="X184" s="434">
        <v>45341</v>
      </c>
      <c r="Y184" s="435" t="s">
        <v>75</v>
      </c>
      <c r="Z184" s="455">
        <v>45382</v>
      </c>
      <c r="AA184" s="425">
        <f t="shared" si="25"/>
        <v>41</v>
      </c>
      <c r="AB184" s="426">
        <v>0</v>
      </c>
      <c r="AC184" s="426">
        <v>0</v>
      </c>
      <c r="AD184" s="426">
        <v>0</v>
      </c>
      <c r="AE184" s="444" t="s">
        <v>75</v>
      </c>
      <c r="AF184" s="425">
        <f t="shared" si="26"/>
        <v>0</v>
      </c>
      <c r="AG184" s="426">
        <v>0</v>
      </c>
      <c r="AH184" s="426">
        <v>0</v>
      </c>
      <c r="AI184" s="437" t="s">
        <v>75</v>
      </c>
      <c r="AJ184" s="426">
        <v>0</v>
      </c>
      <c r="AK184" s="427" t="s">
        <v>75</v>
      </c>
      <c r="AL184" s="427" t="s">
        <v>75</v>
      </c>
      <c r="AM184" s="425">
        <f t="shared" si="27"/>
        <v>0</v>
      </c>
      <c r="AN184" s="425">
        <f>+K184+AC184-AH184</f>
        <v>8000000</v>
      </c>
      <c r="AO184" s="427" t="s">
        <v>86</v>
      </c>
      <c r="AP184" s="426">
        <v>0</v>
      </c>
      <c r="AQ184" s="427" t="s">
        <v>86</v>
      </c>
      <c r="AR184" s="426">
        <v>0</v>
      </c>
      <c r="AS184" s="437" t="s">
        <v>75</v>
      </c>
      <c r="AT184" s="401">
        <v>0</v>
      </c>
      <c r="AU184" s="402">
        <f t="shared" si="28"/>
        <v>8000000</v>
      </c>
      <c r="AV184" s="403">
        <f t="shared" si="29"/>
        <v>0</v>
      </c>
      <c r="AW184" s="439" t="s">
        <v>75</v>
      </c>
      <c r="AX184" s="427" t="s">
        <v>101</v>
      </c>
      <c r="AY184" s="425" t="s">
        <v>12835</v>
      </c>
      <c r="AZ184" s="423" t="s">
        <v>67</v>
      </c>
      <c r="BA184" s="423" t="s">
        <v>67</v>
      </c>
    </row>
    <row r="185" spans="2:53" x14ac:dyDescent="0.25">
      <c r="B185" s="423">
        <v>2024</v>
      </c>
      <c r="C185" s="423">
        <v>891780111</v>
      </c>
      <c r="D185" s="424" t="s">
        <v>64</v>
      </c>
      <c r="E185" s="425" t="s">
        <v>12834</v>
      </c>
      <c r="F185" s="425" t="s">
        <v>12833</v>
      </c>
      <c r="G185" s="427">
        <v>0</v>
      </c>
      <c r="H185" s="427" t="s">
        <v>73</v>
      </c>
      <c r="I185" s="426" t="s">
        <v>65</v>
      </c>
      <c r="J185" s="425" t="s">
        <v>12824</v>
      </c>
      <c r="K185" s="428">
        <v>8000000</v>
      </c>
      <c r="L185" s="423" t="s">
        <v>68</v>
      </c>
      <c r="M185" s="425" t="s">
        <v>12832</v>
      </c>
      <c r="N185" s="429">
        <v>19601556</v>
      </c>
      <c r="O185" s="431">
        <v>388</v>
      </c>
      <c r="P185" s="432">
        <v>45338</v>
      </c>
      <c r="Q185" s="426">
        <v>466800000</v>
      </c>
      <c r="R185" s="432">
        <v>45341</v>
      </c>
      <c r="S185" s="426">
        <v>8000000</v>
      </c>
      <c r="T185" s="427" t="s">
        <v>67</v>
      </c>
      <c r="U185" s="429">
        <v>36559959</v>
      </c>
      <c r="V185" s="425" t="s">
        <v>8301</v>
      </c>
      <c r="W185" s="434">
        <v>45341</v>
      </c>
      <c r="X185" s="434">
        <v>45341</v>
      </c>
      <c r="Y185" s="435" t="s">
        <v>75</v>
      </c>
      <c r="Z185" s="455">
        <v>45382</v>
      </c>
      <c r="AA185" s="425">
        <f t="shared" si="25"/>
        <v>41</v>
      </c>
      <c r="AB185" s="426">
        <v>0</v>
      </c>
      <c r="AC185" s="426">
        <v>0</v>
      </c>
      <c r="AD185" s="426">
        <v>0</v>
      </c>
      <c r="AE185" s="444" t="s">
        <v>75</v>
      </c>
      <c r="AF185" s="425">
        <f t="shared" si="26"/>
        <v>0</v>
      </c>
      <c r="AG185" s="426">
        <v>0</v>
      </c>
      <c r="AH185" s="426">
        <v>0</v>
      </c>
      <c r="AI185" s="437" t="s">
        <v>75</v>
      </c>
      <c r="AJ185" s="426">
        <v>0</v>
      </c>
      <c r="AK185" s="427" t="s">
        <v>75</v>
      </c>
      <c r="AL185" s="427" t="s">
        <v>75</v>
      </c>
      <c r="AM185" s="425">
        <f t="shared" si="27"/>
        <v>0</v>
      </c>
      <c r="AN185" s="425">
        <f>+K185+AC185-AH185</f>
        <v>8000000</v>
      </c>
      <c r="AO185" s="427" t="s">
        <v>86</v>
      </c>
      <c r="AP185" s="426">
        <v>0</v>
      </c>
      <c r="AQ185" s="427" t="s">
        <v>86</v>
      </c>
      <c r="AR185" s="426">
        <v>0</v>
      </c>
      <c r="AS185" s="437" t="s">
        <v>75</v>
      </c>
      <c r="AT185" s="401">
        <v>0</v>
      </c>
      <c r="AU185" s="402">
        <f t="shared" si="28"/>
        <v>8000000</v>
      </c>
      <c r="AV185" s="403">
        <f t="shared" si="29"/>
        <v>0</v>
      </c>
      <c r="AW185" s="439" t="s">
        <v>75</v>
      </c>
      <c r="AX185" s="427" t="s">
        <v>101</v>
      </c>
      <c r="AY185" s="425" t="s">
        <v>12831</v>
      </c>
      <c r="AZ185" s="423" t="s">
        <v>67</v>
      </c>
      <c r="BA185" s="423" t="s">
        <v>67</v>
      </c>
    </row>
    <row r="186" spans="2:53" x14ac:dyDescent="0.25">
      <c r="B186" s="423">
        <v>2024</v>
      </c>
      <c r="C186" s="423">
        <v>891780111</v>
      </c>
      <c r="D186" s="424" t="s">
        <v>64</v>
      </c>
      <c r="E186" s="425" t="s">
        <v>12830</v>
      </c>
      <c r="F186" s="425" t="s">
        <v>12829</v>
      </c>
      <c r="G186" s="427">
        <v>0</v>
      </c>
      <c r="H186" s="427" t="s">
        <v>73</v>
      </c>
      <c r="I186" s="426" t="s">
        <v>65</v>
      </c>
      <c r="J186" s="425" t="s">
        <v>12824</v>
      </c>
      <c r="K186" s="428">
        <v>8000000</v>
      </c>
      <c r="L186" s="423" t="s">
        <v>68</v>
      </c>
      <c r="M186" s="425" t="s">
        <v>12828</v>
      </c>
      <c r="N186" s="429">
        <v>85167700</v>
      </c>
      <c r="O186" s="431">
        <v>388</v>
      </c>
      <c r="P186" s="432">
        <v>45338</v>
      </c>
      <c r="Q186" s="426">
        <v>466800000</v>
      </c>
      <c r="R186" s="432">
        <v>45341</v>
      </c>
      <c r="S186" s="426">
        <v>8000000</v>
      </c>
      <c r="T186" s="427" t="s">
        <v>67</v>
      </c>
      <c r="U186" s="429">
        <v>36559959</v>
      </c>
      <c r="V186" s="425" t="s">
        <v>8301</v>
      </c>
      <c r="W186" s="434">
        <v>45341</v>
      </c>
      <c r="X186" s="434">
        <v>45341</v>
      </c>
      <c r="Y186" s="435" t="s">
        <v>75</v>
      </c>
      <c r="Z186" s="455">
        <v>45382</v>
      </c>
      <c r="AA186" s="425">
        <f t="shared" si="25"/>
        <v>41</v>
      </c>
      <c r="AB186" s="426">
        <v>0</v>
      </c>
      <c r="AC186" s="426">
        <v>0</v>
      </c>
      <c r="AD186" s="426">
        <v>0</v>
      </c>
      <c r="AE186" s="444" t="s">
        <v>75</v>
      </c>
      <c r="AF186" s="425">
        <f t="shared" si="26"/>
        <v>0</v>
      </c>
      <c r="AG186" s="426">
        <v>0</v>
      </c>
      <c r="AH186" s="426">
        <v>0</v>
      </c>
      <c r="AI186" s="437" t="s">
        <v>75</v>
      </c>
      <c r="AJ186" s="426">
        <v>0</v>
      </c>
      <c r="AK186" s="427" t="s">
        <v>75</v>
      </c>
      <c r="AL186" s="427" t="s">
        <v>75</v>
      </c>
      <c r="AM186" s="425">
        <f t="shared" si="27"/>
        <v>0</v>
      </c>
      <c r="AN186" s="425">
        <f>+K186+AC186-AH186</f>
        <v>8000000</v>
      </c>
      <c r="AO186" s="427" t="s">
        <v>86</v>
      </c>
      <c r="AP186" s="426">
        <v>0</v>
      </c>
      <c r="AQ186" s="427" t="s">
        <v>86</v>
      </c>
      <c r="AR186" s="426">
        <v>0</v>
      </c>
      <c r="AS186" s="437" t="s">
        <v>75</v>
      </c>
      <c r="AT186" s="401">
        <v>0</v>
      </c>
      <c r="AU186" s="402">
        <f t="shared" si="28"/>
        <v>8000000</v>
      </c>
      <c r="AV186" s="403">
        <f t="shared" si="29"/>
        <v>0</v>
      </c>
      <c r="AW186" s="439" t="s">
        <v>75</v>
      </c>
      <c r="AX186" s="427" t="s">
        <v>101</v>
      </c>
      <c r="AY186" s="425" t="s">
        <v>12827</v>
      </c>
      <c r="AZ186" s="423" t="s">
        <v>67</v>
      </c>
      <c r="BA186" s="423" t="s">
        <v>67</v>
      </c>
    </row>
    <row r="187" spans="2:53" x14ac:dyDescent="0.25">
      <c r="B187" s="423">
        <v>2024</v>
      </c>
      <c r="C187" s="423">
        <v>891780111</v>
      </c>
      <c r="D187" s="424" t="s">
        <v>64</v>
      </c>
      <c r="E187" s="425" t="s">
        <v>12826</v>
      </c>
      <c r="F187" s="425" t="s">
        <v>12825</v>
      </c>
      <c r="G187" s="427">
        <v>0</v>
      </c>
      <c r="H187" s="427" t="s">
        <v>73</v>
      </c>
      <c r="I187" s="426" t="s">
        <v>65</v>
      </c>
      <c r="J187" s="425" t="s">
        <v>12824</v>
      </c>
      <c r="K187" s="428">
        <v>8000000</v>
      </c>
      <c r="L187" s="423" t="s">
        <v>68</v>
      </c>
      <c r="M187" s="425" t="s">
        <v>12823</v>
      </c>
      <c r="N187" s="429">
        <v>12550984</v>
      </c>
      <c r="O187" s="431">
        <v>388</v>
      </c>
      <c r="P187" s="432">
        <v>45338</v>
      </c>
      <c r="Q187" s="426">
        <v>466800000</v>
      </c>
      <c r="R187" s="432">
        <v>45342</v>
      </c>
      <c r="S187" s="426">
        <v>8000000</v>
      </c>
      <c r="T187" s="427" t="s">
        <v>67</v>
      </c>
      <c r="U187" s="429">
        <v>36559959</v>
      </c>
      <c r="V187" s="425" t="s">
        <v>8301</v>
      </c>
      <c r="W187" s="434">
        <v>45342</v>
      </c>
      <c r="X187" s="434">
        <v>45342</v>
      </c>
      <c r="Y187" s="435" t="s">
        <v>75</v>
      </c>
      <c r="Z187" s="455">
        <v>45382</v>
      </c>
      <c r="AA187" s="425">
        <f t="shared" si="25"/>
        <v>40</v>
      </c>
      <c r="AB187" s="426">
        <v>0</v>
      </c>
      <c r="AC187" s="426">
        <v>0</v>
      </c>
      <c r="AD187" s="426">
        <v>0</v>
      </c>
      <c r="AE187" s="444" t="s">
        <v>75</v>
      </c>
      <c r="AF187" s="425">
        <f t="shared" si="26"/>
        <v>0</v>
      </c>
      <c r="AG187" s="426">
        <v>0</v>
      </c>
      <c r="AH187" s="426">
        <v>0</v>
      </c>
      <c r="AI187" s="437" t="s">
        <v>75</v>
      </c>
      <c r="AJ187" s="426">
        <v>0</v>
      </c>
      <c r="AK187" s="427" t="s">
        <v>75</v>
      </c>
      <c r="AL187" s="427" t="s">
        <v>75</v>
      </c>
      <c r="AM187" s="425">
        <f t="shared" si="27"/>
        <v>0</v>
      </c>
      <c r="AN187" s="425">
        <f>+K187+AC187-AH187</f>
        <v>8000000</v>
      </c>
      <c r="AO187" s="427" t="s">
        <v>86</v>
      </c>
      <c r="AP187" s="426">
        <v>0</v>
      </c>
      <c r="AQ187" s="427" t="s">
        <v>86</v>
      </c>
      <c r="AR187" s="426">
        <v>0</v>
      </c>
      <c r="AS187" s="437" t="s">
        <v>75</v>
      </c>
      <c r="AT187" s="401">
        <v>0</v>
      </c>
      <c r="AU187" s="402">
        <f t="shared" si="28"/>
        <v>8000000</v>
      </c>
      <c r="AV187" s="403">
        <f t="shared" si="29"/>
        <v>0</v>
      </c>
      <c r="AW187" s="439" t="s">
        <v>75</v>
      </c>
      <c r="AX187" s="427" t="s">
        <v>101</v>
      </c>
      <c r="AY187" s="425" t="s">
        <v>12822</v>
      </c>
      <c r="AZ187" s="423" t="s">
        <v>67</v>
      </c>
      <c r="BA187" s="423" t="s">
        <v>67</v>
      </c>
    </row>
    <row r="188" spans="2:53" x14ac:dyDescent="0.25">
      <c r="B188" s="423">
        <v>2024</v>
      </c>
      <c r="C188" s="423">
        <v>891780111</v>
      </c>
      <c r="D188" s="424" t="s">
        <v>64</v>
      </c>
      <c r="E188" s="425" t="s">
        <v>12821</v>
      </c>
      <c r="F188" s="425" t="s">
        <v>12820</v>
      </c>
      <c r="G188" s="451">
        <v>2022000100019</v>
      </c>
      <c r="H188" s="427" t="s">
        <v>73</v>
      </c>
      <c r="I188" s="426" t="s">
        <v>65</v>
      </c>
      <c r="J188" s="425" t="s">
        <v>12819</v>
      </c>
      <c r="K188" s="428">
        <v>7897725</v>
      </c>
      <c r="L188" s="423" t="s">
        <v>68</v>
      </c>
      <c r="M188" s="425" t="s">
        <v>12818</v>
      </c>
      <c r="N188" s="429">
        <v>19594169</v>
      </c>
      <c r="O188" s="431">
        <v>172</v>
      </c>
      <c r="P188" s="432">
        <v>45329</v>
      </c>
      <c r="Q188" s="426">
        <v>129204526</v>
      </c>
      <c r="R188" s="432">
        <v>45343</v>
      </c>
      <c r="S188" s="426">
        <v>7897725</v>
      </c>
      <c r="T188" s="427" t="s">
        <v>67</v>
      </c>
      <c r="U188" s="429">
        <v>85468582</v>
      </c>
      <c r="V188" s="425" t="s">
        <v>12792</v>
      </c>
      <c r="W188" s="434">
        <v>45342</v>
      </c>
      <c r="X188" s="434">
        <v>45343</v>
      </c>
      <c r="Y188" s="435" t="s">
        <v>75</v>
      </c>
      <c r="Z188" s="455">
        <v>45473</v>
      </c>
      <c r="AA188" s="425">
        <f t="shared" si="25"/>
        <v>130</v>
      </c>
      <c r="AB188" s="426">
        <v>0</v>
      </c>
      <c r="AC188" s="426">
        <v>0</v>
      </c>
      <c r="AD188" s="426">
        <v>0</v>
      </c>
      <c r="AE188" s="444" t="s">
        <v>75</v>
      </c>
      <c r="AF188" s="425">
        <f t="shared" si="26"/>
        <v>0</v>
      </c>
      <c r="AG188" s="426">
        <v>0</v>
      </c>
      <c r="AH188" s="426">
        <v>0</v>
      </c>
      <c r="AI188" s="437" t="s">
        <v>75</v>
      </c>
      <c r="AJ188" s="426">
        <v>0</v>
      </c>
      <c r="AK188" s="427" t="s">
        <v>75</v>
      </c>
      <c r="AL188" s="427" t="s">
        <v>75</v>
      </c>
      <c r="AM188" s="425">
        <f t="shared" si="27"/>
        <v>0</v>
      </c>
      <c r="AN188" s="425">
        <f>+K188+AC188-AH188</f>
        <v>7897725</v>
      </c>
      <c r="AO188" s="427" t="s">
        <v>86</v>
      </c>
      <c r="AP188" s="426">
        <v>0</v>
      </c>
      <c r="AQ188" s="427" t="s">
        <v>86</v>
      </c>
      <c r="AR188" s="426">
        <v>0</v>
      </c>
      <c r="AS188" s="437" t="s">
        <v>75</v>
      </c>
      <c r="AT188" s="401">
        <v>0</v>
      </c>
      <c r="AU188" s="402">
        <f t="shared" si="28"/>
        <v>7897725</v>
      </c>
      <c r="AV188" s="403">
        <f t="shared" si="29"/>
        <v>0</v>
      </c>
      <c r="AW188" s="439" t="s">
        <v>75</v>
      </c>
      <c r="AX188" s="427" t="s">
        <v>101</v>
      </c>
      <c r="AY188" s="425" t="s">
        <v>12817</v>
      </c>
      <c r="AZ188" s="423" t="s">
        <v>67</v>
      </c>
      <c r="BA188" s="423" t="s">
        <v>67</v>
      </c>
    </row>
    <row r="189" spans="2:53" x14ac:dyDescent="0.25">
      <c r="B189" s="423">
        <v>2024</v>
      </c>
      <c r="C189" s="423">
        <v>891780111</v>
      </c>
      <c r="D189" s="424" t="s">
        <v>64</v>
      </c>
      <c r="E189" s="425" t="s">
        <v>12816</v>
      </c>
      <c r="F189" s="425" t="s">
        <v>12815</v>
      </c>
      <c r="G189" s="451">
        <v>2022000100019</v>
      </c>
      <c r="H189" s="427" t="s">
        <v>73</v>
      </c>
      <c r="I189" s="426" t="s">
        <v>65</v>
      </c>
      <c r="J189" s="425" t="s">
        <v>12814</v>
      </c>
      <c r="K189" s="428">
        <v>7897725</v>
      </c>
      <c r="L189" s="423" t="s">
        <v>68</v>
      </c>
      <c r="M189" s="425" t="s">
        <v>12813</v>
      </c>
      <c r="N189" s="429">
        <v>17958170</v>
      </c>
      <c r="O189" s="431">
        <v>172</v>
      </c>
      <c r="P189" s="432">
        <v>45329</v>
      </c>
      <c r="Q189" s="426">
        <v>129204526</v>
      </c>
      <c r="R189" s="432">
        <v>45345</v>
      </c>
      <c r="S189" s="426">
        <v>7897725</v>
      </c>
      <c r="T189" s="427" t="s">
        <v>67</v>
      </c>
      <c r="U189" s="429">
        <v>85468582</v>
      </c>
      <c r="V189" s="425" t="s">
        <v>12792</v>
      </c>
      <c r="W189" s="434">
        <v>45345</v>
      </c>
      <c r="X189" s="434">
        <v>45345</v>
      </c>
      <c r="Y189" s="435" t="s">
        <v>75</v>
      </c>
      <c r="Z189" s="455">
        <v>45473</v>
      </c>
      <c r="AA189" s="425">
        <f t="shared" si="25"/>
        <v>128</v>
      </c>
      <c r="AB189" s="426">
        <v>0</v>
      </c>
      <c r="AC189" s="426">
        <v>0</v>
      </c>
      <c r="AD189" s="426">
        <v>0</v>
      </c>
      <c r="AE189" s="444" t="s">
        <v>75</v>
      </c>
      <c r="AF189" s="425">
        <f t="shared" si="26"/>
        <v>0</v>
      </c>
      <c r="AG189" s="426">
        <v>0</v>
      </c>
      <c r="AH189" s="426">
        <v>0</v>
      </c>
      <c r="AI189" s="437" t="s">
        <v>75</v>
      </c>
      <c r="AJ189" s="426">
        <v>0</v>
      </c>
      <c r="AK189" s="427" t="s">
        <v>75</v>
      </c>
      <c r="AL189" s="427" t="s">
        <v>75</v>
      </c>
      <c r="AM189" s="425">
        <f t="shared" si="27"/>
        <v>0</v>
      </c>
      <c r="AN189" s="425">
        <f>+K189+AC189-AH189</f>
        <v>7897725</v>
      </c>
      <c r="AO189" s="427" t="s">
        <v>86</v>
      </c>
      <c r="AP189" s="426">
        <v>0</v>
      </c>
      <c r="AQ189" s="427" t="s">
        <v>86</v>
      </c>
      <c r="AR189" s="426">
        <v>0</v>
      </c>
      <c r="AS189" s="437" t="s">
        <v>75</v>
      </c>
      <c r="AT189" s="401">
        <v>0</v>
      </c>
      <c r="AU189" s="402">
        <f t="shared" si="28"/>
        <v>7897725</v>
      </c>
      <c r="AV189" s="403">
        <f t="shared" si="29"/>
        <v>0</v>
      </c>
      <c r="AW189" s="439" t="s">
        <v>75</v>
      </c>
      <c r="AX189" s="427" t="s">
        <v>101</v>
      </c>
      <c r="AY189" s="425" t="s">
        <v>12812</v>
      </c>
      <c r="AZ189" s="423" t="s">
        <v>67</v>
      </c>
      <c r="BA189" s="423" t="s">
        <v>67</v>
      </c>
    </row>
    <row r="190" spans="2:53" x14ac:dyDescent="0.25">
      <c r="B190" s="423">
        <v>2024</v>
      </c>
      <c r="C190" s="423">
        <v>891780111</v>
      </c>
      <c r="D190" s="424" t="s">
        <v>64</v>
      </c>
      <c r="E190" s="425" t="s">
        <v>12811</v>
      </c>
      <c r="F190" s="425" t="s">
        <v>12810</v>
      </c>
      <c r="G190" s="451">
        <v>2022000100019</v>
      </c>
      <c r="H190" s="427" t="s">
        <v>73</v>
      </c>
      <c r="I190" s="426" t="s">
        <v>65</v>
      </c>
      <c r="J190" s="425" t="s">
        <v>12809</v>
      </c>
      <c r="K190" s="428">
        <v>7897725</v>
      </c>
      <c r="L190" s="423" t="s">
        <v>68</v>
      </c>
      <c r="M190" s="425" t="s">
        <v>12808</v>
      </c>
      <c r="N190" s="429">
        <v>85050226</v>
      </c>
      <c r="O190" s="431">
        <v>172</v>
      </c>
      <c r="P190" s="432">
        <v>45329</v>
      </c>
      <c r="Q190" s="426">
        <v>129204526</v>
      </c>
      <c r="R190" s="432">
        <v>45345</v>
      </c>
      <c r="S190" s="426">
        <v>7897725</v>
      </c>
      <c r="T190" s="427" t="s">
        <v>67</v>
      </c>
      <c r="U190" s="429">
        <v>85468582</v>
      </c>
      <c r="V190" s="425" t="s">
        <v>12792</v>
      </c>
      <c r="W190" s="434">
        <v>45345</v>
      </c>
      <c r="X190" s="434">
        <v>45345</v>
      </c>
      <c r="Y190" s="435" t="s">
        <v>75</v>
      </c>
      <c r="Z190" s="455">
        <v>45473</v>
      </c>
      <c r="AA190" s="425">
        <f t="shared" si="25"/>
        <v>128</v>
      </c>
      <c r="AB190" s="426">
        <v>0</v>
      </c>
      <c r="AC190" s="426">
        <v>0</v>
      </c>
      <c r="AD190" s="426">
        <v>0</v>
      </c>
      <c r="AE190" s="444" t="s">
        <v>75</v>
      </c>
      <c r="AF190" s="425">
        <f t="shared" si="26"/>
        <v>0</v>
      </c>
      <c r="AG190" s="426">
        <v>0</v>
      </c>
      <c r="AH190" s="426">
        <v>0</v>
      </c>
      <c r="AI190" s="437" t="s">
        <v>75</v>
      </c>
      <c r="AJ190" s="426">
        <v>0</v>
      </c>
      <c r="AK190" s="427" t="s">
        <v>75</v>
      </c>
      <c r="AL190" s="427" t="s">
        <v>75</v>
      </c>
      <c r="AM190" s="425">
        <f t="shared" si="27"/>
        <v>0</v>
      </c>
      <c r="AN190" s="425">
        <f>+K190+AC190-AH190</f>
        <v>7897725</v>
      </c>
      <c r="AO190" s="427" t="s">
        <v>86</v>
      </c>
      <c r="AP190" s="426">
        <v>0</v>
      </c>
      <c r="AQ190" s="427" t="s">
        <v>86</v>
      </c>
      <c r="AR190" s="426">
        <v>0</v>
      </c>
      <c r="AS190" s="437" t="s">
        <v>75</v>
      </c>
      <c r="AT190" s="401">
        <v>0</v>
      </c>
      <c r="AU190" s="402">
        <f t="shared" si="28"/>
        <v>7897725</v>
      </c>
      <c r="AV190" s="403">
        <f t="shared" si="29"/>
        <v>0</v>
      </c>
      <c r="AW190" s="439" t="s">
        <v>75</v>
      </c>
      <c r="AX190" s="427" t="s">
        <v>101</v>
      </c>
      <c r="AY190" s="425" t="s">
        <v>12807</v>
      </c>
      <c r="AZ190" s="423" t="s">
        <v>67</v>
      </c>
      <c r="BA190" s="423" t="s">
        <v>67</v>
      </c>
    </row>
    <row r="191" spans="2:53" x14ac:dyDescent="0.25">
      <c r="B191" s="423">
        <v>2024</v>
      </c>
      <c r="C191" s="423">
        <v>891780111</v>
      </c>
      <c r="D191" s="424" t="s">
        <v>64</v>
      </c>
      <c r="E191" s="425" t="s">
        <v>12806</v>
      </c>
      <c r="F191" s="425" t="s">
        <v>12805</v>
      </c>
      <c r="G191" s="451">
        <v>2022000100019</v>
      </c>
      <c r="H191" s="427" t="s">
        <v>73</v>
      </c>
      <c r="I191" s="426" t="s">
        <v>65</v>
      </c>
      <c r="J191" s="425" t="s">
        <v>12804</v>
      </c>
      <c r="K191" s="428">
        <v>7897725</v>
      </c>
      <c r="L191" s="423" t="s">
        <v>68</v>
      </c>
      <c r="M191" s="425" t="s">
        <v>12803</v>
      </c>
      <c r="N191" s="429">
        <v>5166144</v>
      </c>
      <c r="O191" s="431">
        <v>172</v>
      </c>
      <c r="P191" s="432">
        <v>45329</v>
      </c>
      <c r="Q191" s="426">
        <v>129204526</v>
      </c>
      <c r="R191" s="432">
        <v>45348</v>
      </c>
      <c r="S191" s="426">
        <v>7897725</v>
      </c>
      <c r="T191" s="427" t="s">
        <v>67</v>
      </c>
      <c r="U191" s="429">
        <v>85468582</v>
      </c>
      <c r="V191" s="425" t="s">
        <v>12792</v>
      </c>
      <c r="W191" s="434">
        <v>45345</v>
      </c>
      <c r="X191" s="434">
        <v>45348</v>
      </c>
      <c r="Y191" s="435" t="s">
        <v>75</v>
      </c>
      <c r="Z191" s="455">
        <v>45473</v>
      </c>
      <c r="AA191" s="425">
        <f t="shared" si="25"/>
        <v>125</v>
      </c>
      <c r="AB191" s="426">
        <v>0</v>
      </c>
      <c r="AC191" s="426">
        <v>0</v>
      </c>
      <c r="AD191" s="426">
        <v>0</v>
      </c>
      <c r="AE191" s="444" t="s">
        <v>75</v>
      </c>
      <c r="AF191" s="425">
        <f t="shared" si="26"/>
        <v>0</v>
      </c>
      <c r="AG191" s="426">
        <v>0</v>
      </c>
      <c r="AH191" s="426">
        <v>0</v>
      </c>
      <c r="AI191" s="437" t="s">
        <v>75</v>
      </c>
      <c r="AJ191" s="426">
        <v>0</v>
      </c>
      <c r="AK191" s="427" t="s">
        <v>75</v>
      </c>
      <c r="AL191" s="427" t="s">
        <v>75</v>
      </c>
      <c r="AM191" s="425">
        <f t="shared" si="27"/>
        <v>0</v>
      </c>
      <c r="AN191" s="425">
        <f>+K191+AC191-AH191</f>
        <v>7897725</v>
      </c>
      <c r="AO191" s="427" t="s">
        <v>86</v>
      </c>
      <c r="AP191" s="426">
        <v>0</v>
      </c>
      <c r="AQ191" s="427" t="s">
        <v>86</v>
      </c>
      <c r="AR191" s="426">
        <v>0</v>
      </c>
      <c r="AS191" s="437" t="s">
        <v>75</v>
      </c>
      <c r="AT191" s="401">
        <v>0</v>
      </c>
      <c r="AU191" s="402">
        <f t="shared" si="28"/>
        <v>7897725</v>
      </c>
      <c r="AV191" s="403">
        <f t="shared" si="29"/>
        <v>0</v>
      </c>
      <c r="AW191" s="439" t="s">
        <v>75</v>
      </c>
      <c r="AX191" s="427" t="s">
        <v>101</v>
      </c>
      <c r="AY191" s="425" t="s">
        <v>12802</v>
      </c>
      <c r="AZ191" s="423" t="s">
        <v>67</v>
      </c>
      <c r="BA191" s="423" t="s">
        <v>67</v>
      </c>
    </row>
    <row r="192" spans="2:53" x14ac:dyDescent="0.25">
      <c r="B192" s="423">
        <v>2024</v>
      </c>
      <c r="C192" s="423">
        <v>891780111</v>
      </c>
      <c r="D192" s="424" t="s">
        <v>64</v>
      </c>
      <c r="E192" s="425" t="s">
        <v>12801</v>
      </c>
      <c r="F192" s="425" t="s">
        <v>12800</v>
      </c>
      <c r="G192" s="451">
        <v>2022000100019</v>
      </c>
      <c r="H192" s="427" t="s">
        <v>73</v>
      </c>
      <c r="I192" s="426" t="s">
        <v>65</v>
      </c>
      <c r="J192" s="425" t="s">
        <v>12799</v>
      </c>
      <c r="K192" s="428">
        <v>7897725</v>
      </c>
      <c r="L192" s="423" t="s">
        <v>68</v>
      </c>
      <c r="M192" s="425" t="s">
        <v>12798</v>
      </c>
      <c r="N192" s="429">
        <v>1082409369</v>
      </c>
      <c r="O192" s="431">
        <v>172</v>
      </c>
      <c r="P192" s="432">
        <v>45329</v>
      </c>
      <c r="Q192" s="426">
        <v>129204526</v>
      </c>
      <c r="R192" s="432">
        <v>45349</v>
      </c>
      <c r="S192" s="426">
        <v>7897725</v>
      </c>
      <c r="T192" s="427" t="s">
        <v>67</v>
      </c>
      <c r="U192" s="429">
        <v>85468582</v>
      </c>
      <c r="V192" s="425" t="s">
        <v>12792</v>
      </c>
      <c r="W192" s="434">
        <v>45349</v>
      </c>
      <c r="X192" s="434">
        <v>45349</v>
      </c>
      <c r="Y192" s="435" t="s">
        <v>75</v>
      </c>
      <c r="Z192" s="455">
        <v>45473</v>
      </c>
      <c r="AA192" s="425">
        <f t="shared" si="25"/>
        <v>124</v>
      </c>
      <c r="AB192" s="426">
        <v>0</v>
      </c>
      <c r="AC192" s="426">
        <v>0</v>
      </c>
      <c r="AD192" s="426">
        <v>0</v>
      </c>
      <c r="AE192" s="444" t="s">
        <v>75</v>
      </c>
      <c r="AF192" s="425">
        <f t="shared" si="26"/>
        <v>0</v>
      </c>
      <c r="AG192" s="426">
        <v>0</v>
      </c>
      <c r="AH192" s="426">
        <v>0</v>
      </c>
      <c r="AI192" s="437" t="s">
        <v>75</v>
      </c>
      <c r="AJ192" s="426">
        <v>0</v>
      </c>
      <c r="AK192" s="427" t="s">
        <v>75</v>
      </c>
      <c r="AL192" s="427" t="s">
        <v>75</v>
      </c>
      <c r="AM192" s="425">
        <f t="shared" si="27"/>
        <v>0</v>
      </c>
      <c r="AN192" s="425">
        <f>+K192+AC192-AH192</f>
        <v>7897725</v>
      </c>
      <c r="AO192" s="427" t="s">
        <v>86</v>
      </c>
      <c r="AP192" s="426">
        <v>0</v>
      </c>
      <c r="AQ192" s="427" t="s">
        <v>86</v>
      </c>
      <c r="AR192" s="426">
        <v>0</v>
      </c>
      <c r="AS192" s="437" t="s">
        <v>75</v>
      </c>
      <c r="AT192" s="401">
        <v>0</v>
      </c>
      <c r="AU192" s="402">
        <f t="shared" si="28"/>
        <v>7897725</v>
      </c>
      <c r="AV192" s="403">
        <f t="shared" si="29"/>
        <v>0</v>
      </c>
      <c r="AW192" s="439" t="s">
        <v>75</v>
      </c>
      <c r="AX192" s="427" t="s">
        <v>101</v>
      </c>
      <c r="AY192" s="425" t="s">
        <v>12797</v>
      </c>
      <c r="AZ192" s="423" t="s">
        <v>67</v>
      </c>
      <c r="BA192" s="423" t="s">
        <v>67</v>
      </c>
    </row>
    <row r="193" spans="2:53" x14ac:dyDescent="0.25">
      <c r="B193" s="423">
        <v>2024</v>
      </c>
      <c r="C193" s="423">
        <v>891780111</v>
      </c>
      <c r="D193" s="424" t="s">
        <v>64</v>
      </c>
      <c r="E193" s="425" t="s">
        <v>12796</v>
      </c>
      <c r="F193" s="425" t="s">
        <v>12795</v>
      </c>
      <c r="G193" s="451">
        <v>2022000100019</v>
      </c>
      <c r="H193" s="427" t="s">
        <v>73</v>
      </c>
      <c r="I193" s="426" t="s">
        <v>65</v>
      </c>
      <c r="J193" s="425" t="s">
        <v>12794</v>
      </c>
      <c r="K193" s="428">
        <v>7897725</v>
      </c>
      <c r="L193" s="423" t="s">
        <v>68</v>
      </c>
      <c r="M193" s="425" t="s">
        <v>12793</v>
      </c>
      <c r="N193" s="429">
        <v>1124005920</v>
      </c>
      <c r="O193" s="431">
        <v>172</v>
      </c>
      <c r="P193" s="432">
        <v>45329</v>
      </c>
      <c r="Q193" s="426">
        <v>129204526</v>
      </c>
      <c r="R193" s="432">
        <v>45350</v>
      </c>
      <c r="S193" s="426">
        <v>7897725</v>
      </c>
      <c r="T193" s="427" t="s">
        <v>67</v>
      </c>
      <c r="U193" s="429">
        <v>85468582</v>
      </c>
      <c r="V193" s="425" t="s">
        <v>12792</v>
      </c>
      <c r="W193" s="434">
        <v>45350</v>
      </c>
      <c r="X193" s="434">
        <v>45350</v>
      </c>
      <c r="Y193" s="435" t="s">
        <v>75</v>
      </c>
      <c r="Z193" s="455">
        <v>45473</v>
      </c>
      <c r="AA193" s="425">
        <f t="shared" si="25"/>
        <v>123</v>
      </c>
      <c r="AB193" s="426">
        <v>0</v>
      </c>
      <c r="AC193" s="426">
        <v>0</v>
      </c>
      <c r="AD193" s="426">
        <v>0</v>
      </c>
      <c r="AE193" s="444" t="s">
        <v>75</v>
      </c>
      <c r="AF193" s="425">
        <f t="shared" si="26"/>
        <v>0</v>
      </c>
      <c r="AG193" s="426">
        <v>0</v>
      </c>
      <c r="AH193" s="426">
        <v>0</v>
      </c>
      <c r="AI193" s="437" t="s">
        <v>75</v>
      </c>
      <c r="AJ193" s="426">
        <v>0</v>
      </c>
      <c r="AK193" s="427" t="s">
        <v>75</v>
      </c>
      <c r="AL193" s="427" t="s">
        <v>75</v>
      </c>
      <c r="AM193" s="425">
        <f t="shared" si="27"/>
        <v>0</v>
      </c>
      <c r="AN193" s="425">
        <f>+K193+AC193-AH193</f>
        <v>7897725</v>
      </c>
      <c r="AO193" s="427" t="s">
        <v>86</v>
      </c>
      <c r="AP193" s="426">
        <v>0</v>
      </c>
      <c r="AQ193" s="427" t="s">
        <v>86</v>
      </c>
      <c r="AR193" s="426">
        <v>0</v>
      </c>
      <c r="AS193" s="437" t="s">
        <v>75</v>
      </c>
      <c r="AT193" s="401">
        <v>0</v>
      </c>
      <c r="AU193" s="402">
        <f t="shared" si="28"/>
        <v>7897725</v>
      </c>
      <c r="AV193" s="403">
        <f t="shared" si="29"/>
        <v>0</v>
      </c>
      <c r="AW193" s="439" t="s">
        <v>75</v>
      </c>
      <c r="AX193" s="427" t="s">
        <v>101</v>
      </c>
      <c r="AY193" s="425" t="s">
        <v>12791</v>
      </c>
      <c r="AZ193" s="423" t="s">
        <v>67</v>
      </c>
      <c r="BA193" s="423" t="s">
        <v>67</v>
      </c>
    </row>
    <row r="194" spans="2:53" ht="15.75" thickBot="1" x14ac:dyDescent="0.3">
      <c r="B194" s="457">
        <v>2024</v>
      </c>
      <c r="C194" s="457">
        <v>891780111</v>
      </c>
      <c r="D194" s="458" t="s">
        <v>64</v>
      </c>
      <c r="E194" s="459" t="s">
        <v>12790</v>
      </c>
      <c r="F194" s="459" t="s">
        <v>12789</v>
      </c>
      <c r="G194" s="460">
        <v>2021000100084</v>
      </c>
      <c r="H194" s="461" t="s">
        <v>73</v>
      </c>
      <c r="I194" s="462" t="s">
        <v>65</v>
      </c>
      <c r="J194" s="459" t="s">
        <v>12788</v>
      </c>
      <c r="K194" s="463">
        <v>22550699</v>
      </c>
      <c r="L194" s="457" t="s">
        <v>68</v>
      </c>
      <c r="M194" s="459" t="s">
        <v>12787</v>
      </c>
      <c r="N194" s="464">
        <v>1083006847</v>
      </c>
      <c r="O194" s="465">
        <v>81</v>
      </c>
      <c r="P194" s="466">
        <v>45335</v>
      </c>
      <c r="Q194" s="462">
        <v>617161150</v>
      </c>
      <c r="R194" s="466">
        <v>45390</v>
      </c>
      <c r="S194" s="462">
        <v>22550699</v>
      </c>
      <c r="T194" s="461" t="s">
        <v>67</v>
      </c>
      <c r="U194" s="464">
        <v>51913961</v>
      </c>
      <c r="V194" s="459" t="s">
        <v>12786</v>
      </c>
      <c r="W194" s="467">
        <v>45390</v>
      </c>
      <c r="X194" s="467">
        <v>45390</v>
      </c>
      <c r="Y194" s="467" t="s">
        <v>75</v>
      </c>
      <c r="Z194" s="468">
        <v>45808</v>
      </c>
      <c r="AA194" s="459">
        <f t="shared" si="25"/>
        <v>418</v>
      </c>
      <c r="AB194" s="462">
        <v>0</v>
      </c>
      <c r="AC194" s="462">
        <v>0</v>
      </c>
      <c r="AD194" s="462">
        <v>0</v>
      </c>
      <c r="AE194" s="469" t="s">
        <v>75</v>
      </c>
      <c r="AF194" s="459">
        <f t="shared" si="26"/>
        <v>0</v>
      </c>
      <c r="AG194" s="462">
        <v>0</v>
      </c>
      <c r="AH194" s="462">
        <v>0</v>
      </c>
      <c r="AI194" s="469" t="s">
        <v>75</v>
      </c>
      <c r="AJ194" s="462">
        <v>0</v>
      </c>
      <c r="AK194" s="461" t="s">
        <v>75</v>
      </c>
      <c r="AL194" s="461" t="s">
        <v>75</v>
      </c>
      <c r="AM194" s="459">
        <f t="shared" si="27"/>
        <v>0</v>
      </c>
      <c r="AN194" s="459">
        <f>+K194+AC194-AH194</f>
        <v>22550699</v>
      </c>
      <c r="AO194" s="461" t="s">
        <v>86</v>
      </c>
      <c r="AP194" s="462">
        <v>0</v>
      </c>
      <c r="AQ194" s="461" t="s">
        <v>86</v>
      </c>
      <c r="AR194" s="462">
        <v>0</v>
      </c>
      <c r="AS194" s="469" t="s">
        <v>75</v>
      </c>
      <c r="AT194" s="405">
        <v>0</v>
      </c>
      <c r="AU194" s="406">
        <f t="shared" si="28"/>
        <v>22550699</v>
      </c>
      <c r="AV194" s="407">
        <f t="shared" si="29"/>
        <v>0</v>
      </c>
      <c r="AW194" s="470" t="s">
        <v>75</v>
      </c>
      <c r="AX194" s="461" t="s">
        <v>101</v>
      </c>
      <c r="AY194" s="459" t="s">
        <v>12785</v>
      </c>
      <c r="AZ194" s="457" t="s">
        <v>67</v>
      </c>
      <c r="BA194" s="457" t="s">
        <v>67</v>
      </c>
    </row>
    <row r="195" spans="2:53" s="23" customFormat="1" ht="15.75" thickBot="1" x14ac:dyDescent="0.3">
      <c r="B195" s="531" t="s">
        <v>69</v>
      </c>
      <c r="C195" s="532"/>
      <c r="D195" s="533"/>
      <c r="E195" s="31">
        <f>+SUBTOTAL(3,E8:E194)</f>
        <v>187</v>
      </c>
      <c r="F195" s="227"/>
      <c r="G195" s="225"/>
      <c r="H195" s="225"/>
      <c r="I195" s="225"/>
      <c r="J195" s="225"/>
      <c r="K195" s="397">
        <f>SUM(K8:K194)</f>
        <v>50874407895.330002</v>
      </c>
      <c r="L195" s="585"/>
      <c r="M195" s="583"/>
      <c r="N195" s="583"/>
      <c r="O195" s="583"/>
      <c r="P195" s="583"/>
      <c r="Q195" s="583"/>
      <c r="R195" s="583"/>
      <c r="S195" s="583"/>
      <c r="T195" s="583"/>
      <c r="U195" s="583"/>
      <c r="V195" s="583"/>
      <c r="W195" s="583"/>
      <c r="X195" s="583"/>
      <c r="Y195" s="583"/>
      <c r="Z195" s="583"/>
      <c r="AA195" s="584"/>
      <c r="AB195" s="35">
        <f>SUM(AB8:AB194)</f>
        <v>5</v>
      </c>
      <c r="AC195" s="36">
        <f>SUM(AC8:AC194)</f>
        <v>1004837700</v>
      </c>
      <c r="AD195" s="36">
        <f>SUM(AD8:AD194)</f>
        <v>29</v>
      </c>
      <c r="AE195" s="221"/>
      <c r="AF195" s="36">
        <f>SUM(AF8:AF194)</f>
        <v>900</v>
      </c>
      <c r="AG195" s="36">
        <f>SUM(AG8:AG194)</f>
        <v>4</v>
      </c>
      <c r="AH195" s="38">
        <f>SUM(AH8:AH194)</f>
        <v>130459700</v>
      </c>
      <c r="AI195" s="221"/>
      <c r="AJ195" s="39">
        <f>SUM(AJ8:AJ194)</f>
        <v>2</v>
      </c>
      <c r="AK195" s="585"/>
      <c r="AL195" s="583"/>
      <c r="AM195" s="584"/>
      <c r="AN195" s="35">
        <f>SUM(AN8:AN194)</f>
        <v>51748785895.330002</v>
      </c>
      <c r="AO195" s="221"/>
      <c r="AP195" s="40">
        <f>SUM(AP8:AP194)</f>
        <v>12854496485.16</v>
      </c>
      <c r="AQ195" s="221"/>
      <c r="AR195" s="36">
        <f>SUM(AR8:AR194)</f>
        <v>10436276507.139999</v>
      </c>
      <c r="AS195" s="221"/>
      <c r="AT195" s="348">
        <f>SUM(AT8:AT194)</f>
        <v>16252754248.58</v>
      </c>
      <c r="AU195" s="347">
        <f>SUM(AU8:AU194)</f>
        <v>35496031646.75</v>
      </c>
      <c r="AV195" s="583"/>
      <c r="AW195" s="583"/>
      <c r="AX195" s="583"/>
      <c r="AY195" s="583"/>
      <c r="AZ195" s="583"/>
      <c r="BA195" s="583"/>
    </row>
  </sheetData>
  <sheetProtection formatCells="0" formatColumns="0" formatRows="0" insertRows="0" deleteRows="0" autoFilter="0"/>
  <mergeCells count="22">
    <mergeCell ref="F5:G5"/>
    <mergeCell ref="AB5:AM5"/>
    <mergeCell ref="W6:AA6"/>
    <mergeCell ref="AB6:AF6"/>
    <mergeCell ref="AG6:AI6"/>
    <mergeCell ref="AJ6:AM6"/>
    <mergeCell ref="B3:C6"/>
    <mergeCell ref="D3:G4"/>
    <mergeCell ref="H3:I5"/>
    <mergeCell ref="E6:G6"/>
    <mergeCell ref="AV195:BA195"/>
    <mergeCell ref="AO6:AP6"/>
    <mergeCell ref="B195:D195"/>
    <mergeCell ref="L195:AA195"/>
    <mergeCell ref="AY6:BA6"/>
    <mergeCell ref="M6:N6"/>
    <mergeCell ref="O6:Q6"/>
    <mergeCell ref="R6:S6"/>
    <mergeCell ref="AK195:AM195"/>
    <mergeCell ref="T6:V6"/>
    <mergeCell ref="AV6:AX6"/>
    <mergeCell ref="AQ6:AU6"/>
  </mergeCells>
  <conditionalFormatting sqref="F5 E6">
    <cfRule type="containsText" dxfId="10" priority="3" operator="containsText" text="Seleccione Ordenador">
      <formula>NOT(ISERROR(SEARCH("Seleccione Ordenador",E5)))</formula>
    </cfRule>
  </conditionalFormatting>
  <conditionalFormatting sqref="F5:G5">
    <cfRule type="colorScale" priority="2">
      <colorScale>
        <cfvo type="min"/>
        <cfvo type="percentile" val="50"/>
        <cfvo type="max"/>
        <color rgb="FFF8696B"/>
        <color rgb="FFFFEB84"/>
        <color rgb="FF63BE7B"/>
      </colorScale>
    </cfRule>
  </conditionalFormatting>
  <conditionalFormatting sqref="AM8:AP9 AA8:AA194 AF8:AF194 AU8:AV194 AM10:AO10 AM11:AP194">
    <cfRule type="expression" dxfId="9" priority="1">
      <formula>+_xlfn.ISFORMULA(AA8)</formula>
    </cfRule>
  </conditionalFormatting>
  <dataValidations count="10">
    <dataValidation type="list" allowBlank="1" showInputMessage="1" showErrorMessage="1" sqref="H8:H194" xr:uid="{0702C2A5-72D9-4820-8D3B-D816F8654FDD}">
      <formula1>"OTRO SECTOR"</formula1>
    </dataValidation>
    <dataValidation type="list" allowBlank="1" showInputMessage="1" showErrorMessage="1" sqref="BA8:BA194" xr:uid="{7299B4FF-1FDF-4CCF-8E6C-D62CC1F07AC6}">
      <formula1>"SI,NA por TIPO Contrato"</formula1>
    </dataValidation>
    <dataValidation type="list" allowBlank="1" showInputMessage="1" showErrorMessage="1" sqref="AZ8:AZ194" xr:uid="{C999323E-82E4-4B22-A9EA-DF4DDEFC5E8D}">
      <formula1>"SI,NO HA INICIADO"</formula1>
    </dataValidation>
    <dataValidation type="list" allowBlank="1" showInputMessage="1" showErrorMessage="1" sqref="AX8:AX194" xr:uid="{63DA7620-CE4C-4F8A-896E-61CFBC4FF58E}">
      <formula1>"Por iniciar,En ejecucion,Suspendido,Terminado,Liquidado"</formula1>
    </dataValidation>
    <dataValidation type="list" allowBlank="1" showInputMessage="1" showErrorMessage="1" sqref="T8:T194 AO8:AO194 AQ8:AQ194" xr:uid="{301B71B2-D3E4-4E77-88BC-DCB7485E0C66}">
      <formula1>"SI,NO"</formula1>
    </dataValidation>
    <dataValidation type="list" allowBlank="1" showInputMessage="1" showErrorMessage="1" sqref="L19:L21 L30 L33" xr:uid="{23C06AA6-A058-462F-A2D2-ACCB356047BB}">
      <formula1>"DIRECTA,CONVOCATORIA"</formula1>
    </dataValidation>
    <dataValidation type="list" allowBlank="1" showInputMessage="1" showErrorMessage="1" sqref="L8:L18 L22:L29 L31:L32 L34:L194" xr:uid="{EE8EE2F2-8BC1-46D7-B28C-9776309D777D}">
      <formula1>"DIRECTA"</formula1>
    </dataValidation>
    <dataValidation type="list" allowBlank="1" showInputMessage="1" showErrorMessage="1" sqref="I8" xr:uid="{824282D2-6949-47C9-9CE1-93CEB98509B5}">
      <formula1>"FUNCIONAMIENTO,INVERSION,OTROS"</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J4" xr:uid="{119A65B2-1C8E-4B58-BB14-57AEDBCBD383}">
      <formula1>"42,250,1000,3000"</formula1>
    </dataValidation>
  </dataValidations>
  <hyperlinks>
    <hyperlink ref="AY55" r:id="rId1" xr:uid="{991D3338-F941-4D03-B83B-81F2E7CF4F49}"/>
  </hyperlinks>
  <pageMargins left="0.7" right="0.7" top="0.75" bottom="0.75" header="0.3" footer="0.3"/>
  <pageSetup orientation="portrait" horizontalDpi="300" verticalDpi="300"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E481F-CE9A-4517-8B51-A94CFF4B45A3}">
  <dimension ref="A1:BT1336"/>
  <sheetViews>
    <sheetView showGridLines="0" zoomScaleNormal="100" workbookViewId="0">
      <selection activeCell="BD7" sqref="BD7"/>
    </sheetView>
  </sheetViews>
  <sheetFormatPr baseColWidth="10" defaultColWidth="11.42578125" defaultRowHeight="15" x14ac:dyDescent="0.25"/>
  <cols>
    <col min="1" max="1" width="2.5703125" customWidth="1"/>
    <col min="2" max="2" width="9.28515625" customWidth="1"/>
    <col min="3" max="3" width="13.5703125" customWidth="1"/>
    <col min="4" max="4" width="24" customWidth="1"/>
    <col min="5" max="5" width="20.28515625" style="94" customWidth="1"/>
    <col min="6" max="6" width="18.28515625" customWidth="1"/>
    <col min="7" max="7" width="14.7109375" style="218" customWidth="1"/>
    <col min="8" max="8" width="16.5703125" customWidth="1"/>
    <col min="9" max="9" width="18" customWidth="1"/>
    <col min="10" max="10" width="18.42578125" customWidth="1"/>
    <col min="11" max="11" width="17.140625" customWidth="1"/>
    <col min="12" max="12" width="15.5703125" customWidth="1"/>
    <col min="13" max="13" width="19.140625" customWidth="1"/>
    <col min="14" max="14" width="16.42578125" customWidth="1"/>
    <col min="15" max="15" width="12.28515625" customWidth="1"/>
    <col min="16" max="16" width="15.5703125" style="215" customWidth="1"/>
    <col min="17" max="17" width="18.28515625" customWidth="1"/>
    <col min="18" max="18" width="17.5703125" style="215" customWidth="1"/>
    <col min="19" max="19" width="16" customWidth="1"/>
    <col min="20" max="20" width="14.140625" customWidth="1"/>
    <col min="21" max="21" width="14.42578125" customWidth="1"/>
    <col min="22" max="22" width="17.140625" customWidth="1"/>
    <col min="23" max="23" width="15.85546875" style="215" customWidth="1"/>
    <col min="24" max="24" width="16.5703125" style="215" customWidth="1"/>
    <col min="25" max="25" width="17.140625" customWidth="1"/>
    <col min="26" max="26" width="14.5703125" style="215" customWidth="1"/>
    <col min="27" max="27" width="11.7109375" customWidth="1"/>
    <col min="28" max="28" width="11.42578125" customWidth="1"/>
    <col min="29" max="29" width="15.140625" style="216" customWidth="1"/>
    <col min="30" max="30" width="16.5703125" customWidth="1"/>
    <col min="31" max="31" width="21.5703125" style="217" customWidth="1"/>
    <col min="32" max="32" width="13.5703125" customWidth="1"/>
    <col min="33" max="33" width="16.5703125" customWidth="1"/>
    <col min="34" max="34" width="14.28515625" style="216" customWidth="1"/>
    <col min="35" max="35" width="16.42578125" style="215" customWidth="1"/>
    <col min="36" max="36" width="14.140625" customWidth="1"/>
    <col min="37" max="37" width="15.42578125" customWidth="1"/>
    <col min="38" max="38" width="15.85546875" customWidth="1"/>
    <col min="39" max="39" width="16.7109375" customWidth="1"/>
    <col min="40" max="42" width="14.85546875" customWidth="1"/>
    <col min="43" max="43" width="14.7109375" customWidth="1"/>
    <col min="44" max="45" width="14.28515625" customWidth="1"/>
    <col min="46" max="46" width="17" style="216" customWidth="1"/>
    <col min="47" max="47" width="15.85546875" style="216" customWidth="1"/>
    <col min="48" max="48" width="13.28515625" customWidth="1"/>
    <col min="49" max="49" width="14.42578125" style="215" customWidth="1"/>
    <col min="50" max="50" width="14.85546875" customWidth="1"/>
    <col min="51" max="51" width="17.28515625" customWidth="1"/>
    <col min="52" max="53" width="11.42578125" customWidth="1"/>
  </cols>
  <sheetData>
    <row r="1" spans="1:72" ht="7.5" customHeight="1" x14ac:dyDescent="0.25">
      <c r="V1" s="1"/>
    </row>
    <row r="2" spans="1:72" ht="11.25" customHeight="1" thickBot="1" x14ac:dyDescent="0.3">
      <c r="H2" s="274"/>
      <c r="N2" t="s">
        <v>12575</v>
      </c>
      <c r="V2" s="1"/>
    </row>
    <row r="3" spans="1:72" ht="21" customHeight="1" thickBot="1" x14ac:dyDescent="0.3">
      <c r="B3" s="540"/>
      <c r="C3" s="541"/>
      <c r="D3" s="589" t="s">
        <v>71</v>
      </c>
      <c r="E3" s="590"/>
      <c r="F3" s="590"/>
      <c r="G3" s="591"/>
      <c r="H3" s="552" t="s">
        <v>0</v>
      </c>
      <c r="I3" s="553"/>
      <c r="J3" s="4" t="s">
        <v>76</v>
      </c>
      <c r="K3" s="9"/>
      <c r="L3" s="5"/>
      <c r="M3" s="5"/>
      <c r="N3" s="5"/>
      <c r="O3" s="5"/>
      <c r="P3" s="266"/>
      <c r="Q3" s="5"/>
      <c r="R3" s="266"/>
      <c r="S3" s="5"/>
      <c r="T3" s="5"/>
      <c r="U3" s="5"/>
      <c r="V3" s="6"/>
      <c r="W3" s="268"/>
      <c r="X3" s="266"/>
      <c r="Y3" s="6"/>
      <c r="Z3" s="266"/>
      <c r="AA3" s="6"/>
      <c r="AB3" s="5"/>
      <c r="AC3" s="272"/>
      <c r="AD3" s="5"/>
      <c r="AE3" s="273"/>
      <c r="AF3" s="5"/>
      <c r="AG3" s="6"/>
      <c r="AH3" s="267"/>
      <c r="AI3" s="268"/>
      <c r="AJ3" s="5"/>
      <c r="AK3" s="6"/>
      <c r="AL3" s="5"/>
      <c r="AM3" s="6"/>
      <c r="AN3" s="5"/>
      <c r="AO3" s="5"/>
      <c r="AP3" s="5"/>
      <c r="AQ3" s="5"/>
      <c r="AR3" s="5"/>
      <c r="AS3" s="5"/>
      <c r="AT3" s="272"/>
      <c r="AU3" s="267"/>
      <c r="AV3" s="6"/>
      <c r="AW3" s="266"/>
      <c r="AX3" s="6"/>
      <c r="AY3" s="5"/>
      <c r="AZ3" s="6"/>
      <c r="BA3" s="5"/>
    </row>
    <row r="4" spans="1:72" ht="28.5" customHeight="1" thickBot="1" x14ac:dyDescent="0.3">
      <c r="B4" s="542"/>
      <c r="C4" s="543"/>
      <c r="D4" s="592"/>
      <c r="E4" s="564"/>
      <c r="F4" s="564"/>
      <c r="G4" s="565"/>
      <c r="H4" s="554"/>
      <c r="I4" s="555"/>
      <c r="J4" s="3">
        <v>42</v>
      </c>
      <c r="K4" s="4" t="s">
        <v>1</v>
      </c>
      <c r="L4" s="5"/>
      <c r="M4" s="5"/>
      <c r="N4" s="5"/>
      <c r="O4" s="5"/>
      <c r="P4" s="266"/>
      <c r="Q4" s="5"/>
      <c r="R4" s="266"/>
      <c r="S4" s="5"/>
      <c r="T4" s="5"/>
      <c r="U4" s="5"/>
      <c r="V4" s="6"/>
      <c r="W4" s="268"/>
      <c r="X4" s="266"/>
      <c r="Y4" s="6"/>
      <c r="Z4" s="266"/>
      <c r="AA4" s="6"/>
      <c r="AB4" s="5"/>
      <c r="AC4" s="272"/>
      <c r="AD4" s="5"/>
      <c r="AE4" s="273"/>
      <c r="AF4" s="5"/>
      <c r="AG4" s="6"/>
      <c r="AH4" s="267"/>
      <c r="AI4" s="268"/>
      <c r="AJ4" s="5"/>
      <c r="AK4" s="6"/>
      <c r="AL4" s="5"/>
      <c r="AM4" s="6"/>
      <c r="AN4" s="5"/>
      <c r="AO4" s="5"/>
      <c r="AP4" s="5"/>
      <c r="AQ4" s="5"/>
      <c r="AR4" s="5"/>
      <c r="AS4" s="5"/>
      <c r="AT4" s="272"/>
      <c r="AU4" s="267"/>
      <c r="AV4" s="6"/>
      <c r="AW4" s="266"/>
      <c r="AX4" s="6"/>
      <c r="AY4" s="5"/>
      <c r="AZ4" s="6"/>
      <c r="BA4" s="5"/>
    </row>
    <row r="5" spans="1:72" ht="23.25" customHeight="1" thickBot="1" x14ac:dyDescent="0.3">
      <c r="B5" s="542"/>
      <c r="C5" s="543"/>
      <c r="D5" s="7" t="s">
        <v>2</v>
      </c>
      <c r="E5" s="271"/>
      <c r="F5" s="558" t="s">
        <v>106</v>
      </c>
      <c r="G5" s="558"/>
      <c r="H5" s="556"/>
      <c r="I5" s="557"/>
      <c r="J5" s="270">
        <f>+K6*J4</f>
        <v>54600000</v>
      </c>
      <c r="K5" s="269" t="s">
        <v>3</v>
      </c>
      <c r="L5" s="5"/>
      <c r="M5" s="5"/>
      <c r="N5" s="5"/>
      <c r="O5" s="5"/>
      <c r="P5" s="266"/>
      <c r="Q5" s="5"/>
      <c r="R5" s="266"/>
      <c r="S5" s="5"/>
      <c r="T5" s="5"/>
      <c r="U5" s="5"/>
      <c r="V5" s="6"/>
      <c r="W5" s="268"/>
      <c r="X5" s="268"/>
      <c r="Y5" s="6"/>
      <c r="Z5" s="268"/>
      <c r="AA5" s="6"/>
      <c r="AB5" s="537" t="s">
        <v>4</v>
      </c>
      <c r="AC5" s="538"/>
      <c r="AD5" s="538"/>
      <c r="AE5" s="538"/>
      <c r="AF5" s="538"/>
      <c r="AG5" s="538"/>
      <c r="AH5" s="586"/>
      <c r="AI5" s="587"/>
      <c r="AJ5" s="538"/>
      <c r="AK5" s="538"/>
      <c r="AL5" s="538"/>
      <c r="AM5" s="539"/>
      <c r="AN5" s="5"/>
      <c r="AO5" s="5"/>
      <c r="AP5" s="5"/>
      <c r="AQ5" s="5"/>
      <c r="AR5" s="5"/>
      <c r="AS5" s="5"/>
      <c r="AT5" s="267"/>
      <c r="AU5" s="267"/>
      <c r="AV5" s="5"/>
      <c r="AW5" s="266"/>
      <c r="AX5" s="5"/>
      <c r="AY5" s="5"/>
      <c r="AZ5" s="5"/>
      <c r="BA5" s="5"/>
    </row>
    <row r="6" spans="1:72" ht="36" customHeight="1" thickBot="1" x14ac:dyDescent="0.3">
      <c r="B6" s="544"/>
      <c r="C6" s="545"/>
      <c r="D6" s="13" t="s">
        <v>5</v>
      </c>
      <c r="E6" s="595" t="s">
        <v>12574</v>
      </c>
      <c r="F6" s="596"/>
      <c r="G6" s="597"/>
      <c r="H6" s="25" t="s">
        <v>77</v>
      </c>
      <c r="I6" s="26"/>
      <c r="J6" s="27"/>
      <c r="K6" s="265">
        <v>1300000</v>
      </c>
      <c r="L6" s="5"/>
      <c r="M6" s="528" t="s">
        <v>6</v>
      </c>
      <c r="N6" s="529"/>
      <c r="O6" s="528" t="s">
        <v>7</v>
      </c>
      <c r="P6" s="529"/>
      <c r="Q6" s="530"/>
      <c r="R6" s="593" t="s">
        <v>8</v>
      </c>
      <c r="S6" s="594"/>
      <c r="T6" s="528" t="s">
        <v>9</v>
      </c>
      <c r="U6" s="529"/>
      <c r="V6" s="529"/>
      <c r="W6" s="537" t="s">
        <v>10</v>
      </c>
      <c r="X6" s="538"/>
      <c r="Y6" s="538"/>
      <c r="Z6" s="538"/>
      <c r="AA6" s="539"/>
      <c r="AB6" s="537" t="s">
        <v>11</v>
      </c>
      <c r="AC6" s="538"/>
      <c r="AD6" s="538"/>
      <c r="AE6" s="538"/>
      <c r="AF6" s="539"/>
      <c r="AG6" s="528" t="s">
        <v>12</v>
      </c>
      <c r="AH6" s="586"/>
      <c r="AI6" s="588"/>
      <c r="AJ6" s="528" t="s">
        <v>13</v>
      </c>
      <c r="AK6" s="529"/>
      <c r="AL6" s="529"/>
      <c r="AM6" s="530"/>
      <c r="AN6" s="5"/>
      <c r="AO6" s="528" t="s">
        <v>78</v>
      </c>
      <c r="AP6" s="530"/>
      <c r="AQ6" s="528" t="s">
        <v>14</v>
      </c>
      <c r="AR6" s="529"/>
      <c r="AS6" s="529"/>
      <c r="AT6" s="529"/>
      <c r="AU6" s="530"/>
      <c r="AV6" s="528" t="s">
        <v>74</v>
      </c>
      <c r="AW6" s="529"/>
      <c r="AX6" s="530"/>
      <c r="AY6" s="528" t="s">
        <v>15</v>
      </c>
      <c r="AZ6" s="529"/>
      <c r="BA6" s="530"/>
    </row>
    <row r="7" spans="1:72" s="250" customFormat="1" ht="90.75" thickBot="1" x14ac:dyDescent="0.3">
      <c r="A7" s="264"/>
      <c r="B7" s="252" t="s">
        <v>16</v>
      </c>
      <c r="C7" s="253" t="s">
        <v>17</v>
      </c>
      <c r="D7" s="263" t="s">
        <v>18</v>
      </c>
      <c r="E7" s="262" t="s">
        <v>19</v>
      </c>
      <c r="F7" s="262" t="s">
        <v>20</v>
      </c>
      <c r="G7" s="261" t="s">
        <v>21</v>
      </c>
      <c r="H7" s="252" t="s">
        <v>22</v>
      </c>
      <c r="I7" s="252" t="s">
        <v>72</v>
      </c>
      <c r="J7" s="252" t="s">
        <v>23</v>
      </c>
      <c r="K7" s="252" t="s">
        <v>24</v>
      </c>
      <c r="L7" s="252" t="s">
        <v>25</v>
      </c>
      <c r="M7" s="252" t="s">
        <v>26</v>
      </c>
      <c r="N7" s="253" t="s">
        <v>27</v>
      </c>
      <c r="O7" s="253" t="s">
        <v>28</v>
      </c>
      <c r="P7" s="254" t="s">
        <v>29</v>
      </c>
      <c r="Q7" s="252" t="s">
        <v>30</v>
      </c>
      <c r="R7" s="254" t="s">
        <v>31</v>
      </c>
      <c r="S7" s="252" t="s">
        <v>32</v>
      </c>
      <c r="T7" s="252" t="s">
        <v>33</v>
      </c>
      <c r="U7" s="253" t="s">
        <v>34</v>
      </c>
      <c r="V7" s="252" t="s">
        <v>35</v>
      </c>
      <c r="W7" s="254" t="s">
        <v>70</v>
      </c>
      <c r="X7" s="254" t="s">
        <v>36</v>
      </c>
      <c r="Y7" s="252" t="s">
        <v>37</v>
      </c>
      <c r="Z7" s="260" t="s">
        <v>38</v>
      </c>
      <c r="AA7" s="258" t="s">
        <v>39</v>
      </c>
      <c r="AB7" s="252" t="s">
        <v>40</v>
      </c>
      <c r="AC7" s="257" t="s">
        <v>41</v>
      </c>
      <c r="AD7" s="252" t="s">
        <v>42</v>
      </c>
      <c r="AE7" s="260" t="s">
        <v>43</v>
      </c>
      <c r="AF7" s="258" t="s">
        <v>44</v>
      </c>
      <c r="AG7" s="252" t="s">
        <v>45</v>
      </c>
      <c r="AH7" s="257" t="s">
        <v>46</v>
      </c>
      <c r="AI7" s="260" t="s">
        <v>47</v>
      </c>
      <c r="AJ7" s="252" t="s">
        <v>48</v>
      </c>
      <c r="AK7" s="259" t="s">
        <v>49</v>
      </c>
      <c r="AL7" s="259" t="s">
        <v>50</v>
      </c>
      <c r="AM7" s="258" t="s">
        <v>51</v>
      </c>
      <c r="AN7" s="258" t="s">
        <v>52</v>
      </c>
      <c r="AO7" s="252" t="s">
        <v>79</v>
      </c>
      <c r="AP7" s="252" t="s">
        <v>80</v>
      </c>
      <c r="AQ7" s="252" t="s">
        <v>53</v>
      </c>
      <c r="AR7" s="252" t="s">
        <v>54</v>
      </c>
      <c r="AS7" s="252" t="s">
        <v>55</v>
      </c>
      <c r="AT7" s="257" t="s">
        <v>56</v>
      </c>
      <c r="AU7" s="256" t="s">
        <v>57</v>
      </c>
      <c r="AV7" s="255" t="s">
        <v>58</v>
      </c>
      <c r="AW7" s="254" t="s">
        <v>59</v>
      </c>
      <c r="AX7" s="252" t="s">
        <v>60</v>
      </c>
      <c r="AY7" s="253" t="s">
        <v>61</v>
      </c>
      <c r="AZ7" s="253" t="s">
        <v>62</v>
      </c>
      <c r="BA7" s="253" t="s">
        <v>63</v>
      </c>
      <c r="BB7" s="251"/>
      <c r="BC7" s="251"/>
      <c r="BD7" s="251"/>
      <c r="BE7" s="251"/>
      <c r="BF7" s="251"/>
      <c r="BG7" s="251"/>
      <c r="BH7" s="251"/>
      <c r="BI7" s="251"/>
      <c r="BJ7" s="251"/>
      <c r="BK7" s="251"/>
      <c r="BL7" s="251"/>
      <c r="BM7" s="251"/>
      <c r="BN7" s="251"/>
      <c r="BO7" s="251"/>
      <c r="BP7" s="251"/>
      <c r="BQ7" s="251"/>
      <c r="BR7" s="251"/>
      <c r="BS7" s="251"/>
      <c r="BT7" s="251"/>
    </row>
    <row r="8" spans="1:72" x14ac:dyDescent="0.25">
      <c r="B8" s="43">
        <v>2024</v>
      </c>
      <c r="C8" s="43">
        <v>891780111</v>
      </c>
      <c r="D8" s="44" t="s">
        <v>64</v>
      </c>
      <c r="E8" s="46" t="s">
        <v>12573</v>
      </c>
      <c r="F8" s="45" t="s">
        <v>12572</v>
      </c>
      <c r="G8" s="249">
        <v>0</v>
      </c>
      <c r="H8" s="46" t="s">
        <v>73</v>
      </c>
      <c r="I8" s="44" t="s">
        <v>65</v>
      </c>
      <c r="J8" s="47" t="s">
        <v>12571</v>
      </c>
      <c r="K8" s="45">
        <v>21560000</v>
      </c>
      <c r="L8" s="43" t="s">
        <v>68</v>
      </c>
      <c r="M8" s="47" t="s">
        <v>9737</v>
      </c>
      <c r="N8" s="48">
        <v>57291189</v>
      </c>
      <c r="O8" s="49">
        <v>13</v>
      </c>
      <c r="P8" s="93">
        <v>45302</v>
      </c>
      <c r="Q8" s="45">
        <v>4518689382</v>
      </c>
      <c r="R8" s="93">
        <v>45306</v>
      </c>
      <c r="S8" s="45">
        <v>21560000</v>
      </c>
      <c r="T8" s="46" t="s">
        <v>66</v>
      </c>
      <c r="U8" s="49">
        <v>26671578</v>
      </c>
      <c r="V8" s="47" t="s">
        <v>9114</v>
      </c>
      <c r="W8" s="248">
        <v>45306</v>
      </c>
      <c r="X8" s="248">
        <v>45306</v>
      </c>
      <c r="Y8" s="53" t="s">
        <v>75</v>
      </c>
      <c r="Z8" s="248">
        <v>45457</v>
      </c>
      <c r="AA8" s="52">
        <f t="shared" ref="AA8:AA71" si="0">+IF(Y8="1800-01-01",Z8-X8,Z8-Y8)</f>
        <v>151</v>
      </c>
      <c r="AB8" s="52">
        <v>2</v>
      </c>
      <c r="AC8" s="471">
        <v>2240000</v>
      </c>
      <c r="AD8" s="52">
        <v>1</v>
      </c>
      <c r="AE8" s="247">
        <v>45473</v>
      </c>
      <c r="AF8" s="52">
        <f t="shared" ref="AF8:AF71" si="1">+IF(AE8="1800-01-01",0,AE8-Z8)</f>
        <v>16</v>
      </c>
      <c r="AG8" s="45">
        <v>0</v>
      </c>
      <c r="AH8" s="45">
        <v>0</v>
      </c>
      <c r="AI8" s="93" t="s">
        <v>75</v>
      </c>
      <c r="AJ8" s="46">
        <v>0</v>
      </c>
      <c r="AK8" s="50" t="s">
        <v>75</v>
      </c>
      <c r="AL8" s="50" t="s">
        <v>75</v>
      </c>
      <c r="AM8" s="52">
        <f t="shared" ref="AM8:AM71" si="2">+IF(AK8="1800-01-01",0,AL8-AK8)</f>
        <v>0</v>
      </c>
      <c r="AN8" s="52">
        <f>+K8+AC8-AH8</f>
        <v>23800000</v>
      </c>
      <c r="AO8" s="46" t="s">
        <v>67</v>
      </c>
      <c r="AP8" s="45">
        <v>21560000</v>
      </c>
      <c r="AQ8" s="46" t="s">
        <v>86</v>
      </c>
      <c r="AR8" s="45">
        <v>0</v>
      </c>
      <c r="AS8" s="54" t="s">
        <v>75</v>
      </c>
      <c r="AT8" s="246">
        <v>23800000</v>
      </c>
      <c r="AU8" s="163">
        <f t="shared" ref="AU8:AU71" si="3">AN8-AT8</f>
        <v>0</v>
      </c>
      <c r="AV8" s="57">
        <f t="shared" ref="AV8:AV71" si="4">+IFERROR(AT8/AN8,"_")</f>
        <v>1</v>
      </c>
      <c r="AW8" s="93" t="s">
        <v>75</v>
      </c>
      <c r="AX8" s="46" t="s">
        <v>98</v>
      </c>
      <c r="AY8" s="47" t="s">
        <v>12570</v>
      </c>
      <c r="AZ8" s="43" t="s">
        <v>67</v>
      </c>
      <c r="BA8" s="43" t="s">
        <v>67</v>
      </c>
    </row>
    <row r="9" spans="1:72" x14ac:dyDescent="0.25">
      <c r="B9" s="58">
        <v>2024</v>
      </c>
      <c r="C9" s="58">
        <v>891780111</v>
      </c>
      <c r="D9" s="59" t="s">
        <v>64</v>
      </c>
      <c r="E9" s="61" t="s">
        <v>12569</v>
      </c>
      <c r="F9" s="60" t="s">
        <v>12568</v>
      </c>
      <c r="G9" s="210">
        <v>0</v>
      </c>
      <c r="H9" s="61" t="s">
        <v>73</v>
      </c>
      <c r="I9" s="59" t="s">
        <v>65</v>
      </c>
      <c r="J9" s="60" t="s">
        <v>12567</v>
      </c>
      <c r="K9" s="60">
        <v>18993000</v>
      </c>
      <c r="L9" s="58" t="s">
        <v>68</v>
      </c>
      <c r="M9" s="60" t="s">
        <v>9732</v>
      </c>
      <c r="N9" s="60">
        <v>1098731749</v>
      </c>
      <c r="O9" s="64">
        <v>13</v>
      </c>
      <c r="P9" s="89">
        <v>45302</v>
      </c>
      <c r="Q9" s="60">
        <v>4518689382</v>
      </c>
      <c r="R9" s="166">
        <v>45306</v>
      </c>
      <c r="S9" s="60">
        <v>18993000</v>
      </c>
      <c r="T9" s="61" t="s">
        <v>66</v>
      </c>
      <c r="U9" s="60">
        <v>93400727</v>
      </c>
      <c r="V9" s="60" t="s">
        <v>6940</v>
      </c>
      <c r="W9" s="166">
        <v>45306</v>
      </c>
      <c r="X9" s="166">
        <v>45306</v>
      </c>
      <c r="Y9" s="68" t="s">
        <v>75</v>
      </c>
      <c r="Z9" s="166">
        <v>45457</v>
      </c>
      <c r="AA9" s="67">
        <f t="shared" si="0"/>
        <v>151</v>
      </c>
      <c r="AB9" s="67">
        <v>2</v>
      </c>
      <c r="AC9" s="237">
        <v>1974000</v>
      </c>
      <c r="AD9" s="67">
        <v>1</v>
      </c>
      <c r="AE9" s="244">
        <v>45473</v>
      </c>
      <c r="AF9" s="67">
        <f t="shared" si="1"/>
        <v>16</v>
      </c>
      <c r="AG9" s="60">
        <v>0</v>
      </c>
      <c r="AH9" s="60">
        <v>0</v>
      </c>
      <c r="AI9" s="89" t="s">
        <v>75</v>
      </c>
      <c r="AJ9" s="61">
        <v>0</v>
      </c>
      <c r="AK9" s="65" t="s">
        <v>75</v>
      </c>
      <c r="AL9" s="65" t="s">
        <v>75</v>
      </c>
      <c r="AM9" s="67">
        <f t="shared" si="2"/>
        <v>0</v>
      </c>
      <c r="AN9" s="67">
        <f>+K9+AC9-AH9</f>
        <v>20967000</v>
      </c>
      <c r="AO9" s="61" t="s">
        <v>67</v>
      </c>
      <c r="AP9" s="60">
        <v>18993000</v>
      </c>
      <c r="AQ9" s="61" t="s">
        <v>86</v>
      </c>
      <c r="AR9" s="60">
        <v>0</v>
      </c>
      <c r="AS9" s="69" t="s">
        <v>75</v>
      </c>
      <c r="AT9" s="236">
        <v>20967000</v>
      </c>
      <c r="AU9" s="156">
        <f t="shared" si="3"/>
        <v>0</v>
      </c>
      <c r="AV9" s="72">
        <f t="shared" si="4"/>
        <v>1</v>
      </c>
      <c r="AW9" s="89" t="s">
        <v>75</v>
      </c>
      <c r="AX9" s="61" t="s">
        <v>98</v>
      </c>
      <c r="AY9" s="60" t="s">
        <v>12566</v>
      </c>
      <c r="AZ9" s="58" t="s">
        <v>67</v>
      </c>
      <c r="BA9" s="58" t="s">
        <v>67</v>
      </c>
    </row>
    <row r="10" spans="1:72" x14ac:dyDescent="0.25">
      <c r="B10" s="58">
        <v>2024</v>
      </c>
      <c r="C10" s="58">
        <v>891780111</v>
      </c>
      <c r="D10" s="59" t="s">
        <v>64</v>
      </c>
      <c r="E10" s="61" t="s">
        <v>12565</v>
      </c>
      <c r="F10" s="60" t="s">
        <v>12564</v>
      </c>
      <c r="G10" s="210">
        <v>0</v>
      </c>
      <c r="H10" s="61" t="s">
        <v>73</v>
      </c>
      <c r="I10" s="59" t="s">
        <v>65</v>
      </c>
      <c r="J10" s="60" t="s">
        <v>12563</v>
      </c>
      <c r="K10" s="60">
        <v>16940000</v>
      </c>
      <c r="L10" s="58" t="s">
        <v>68</v>
      </c>
      <c r="M10" s="60" t="s">
        <v>9707</v>
      </c>
      <c r="N10" s="60">
        <v>1045726836</v>
      </c>
      <c r="O10" s="64">
        <v>13</v>
      </c>
      <c r="P10" s="89">
        <v>45302</v>
      </c>
      <c r="Q10" s="60">
        <v>4518689382</v>
      </c>
      <c r="R10" s="166">
        <v>45306</v>
      </c>
      <c r="S10" s="60">
        <v>16940000</v>
      </c>
      <c r="T10" s="61" t="s">
        <v>66</v>
      </c>
      <c r="U10" s="60">
        <v>12621405</v>
      </c>
      <c r="V10" s="60" t="s">
        <v>3878</v>
      </c>
      <c r="W10" s="166">
        <v>45306</v>
      </c>
      <c r="X10" s="166">
        <v>45306</v>
      </c>
      <c r="Y10" s="68" t="s">
        <v>75</v>
      </c>
      <c r="Z10" s="166">
        <v>45457</v>
      </c>
      <c r="AA10" s="67">
        <f t="shared" si="0"/>
        <v>151</v>
      </c>
      <c r="AB10" s="67">
        <v>2</v>
      </c>
      <c r="AC10" s="237">
        <v>1760000</v>
      </c>
      <c r="AD10" s="67">
        <v>1</v>
      </c>
      <c r="AE10" s="244">
        <v>45473</v>
      </c>
      <c r="AF10" s="67">
        <f t="shared" si="1"/>
        <v>16</v>
      </c>
      <c r="AG10" s="60">
        <v>0</v>
      </c>
      <c r="AH10" s="60">
        <v>0</v>
      </c>
      <c r="AI10" s="89" t="s">
        <v>75</v>
      </c>
      <c r="AJ10" s="61">
        <v>0</v>
      </c>
      <c r="AK10" s="65" t="s">
        <v>75</v>
      </c>
      <c r="AL10" s="65" t="s">
        <v>75</v>
      </c>
      <c r="AM10" s="67">
        <f t="shared" si="2"/>
        <v>0</v>
      </c>
      <c r="AN10" s="67">
        <f>+K10+AC10-AH10</f>
        <v>18700000</v>
      </c>
      <c r="AO10" s="61" t="s">
        <v>67</v>
      </c>
      <c r="AP10" s="60">
        <v>16940000</v>
      </c>
      <c r="AQ10" s="61" t="s">
        <v>86</v>
      </c>
      <c r="AR10" s="60">
        <v>0</v>
      </c>
      <c r="AS10" s="69" t="s">
        <v>75</v>
      </c>
      <c r="AT10" s="236">
        <v>18700000</v>
      </c>
      <c r="AU10" s="156">
        <f t="shared" si="3"/>
        <v>0</v>
      </c>
      <c r="AV10" s="72">
        <f t="shared" si="4"/>
        <v>1</v>
      </c>
      <c r="AW10" s="89" t="s">
        <v>75</v>
      </c>
      <c r="AX10" s="61" t="s">
        <v>98</v>
      </c>
      <c r="AY10" s="60" t="s">
        <v>12562</v>
      </c>
      <c r="AZ10" s="58" t="s">
        <v>67</v>
      </c>
      <c r="BA10" s="58" t="s">
        <v>67</v>
      </c>
    </row>
    <row r="11" spans="1:72" x14ac:dyDescent="0.25">
      <c r="B11" s="58">
        <v>2024</v>
      </c>
      <c r="C11" s="58">
        <v>891780111</v>
      </c>
      <c r="D11" s="59" t="s">
        <v>64</v>
      </c>
      <c r="E11" s="61" t="s">
        <v>12561</v>
      </c>
      <c r="F11" s="60" t="s">
        <v>12560</v>
      </c>
      <c r="G11" s="210">
        <v>0</v>
      </c>
      <c r="H11" s="61" t="s">
        <v>73</v>
      </c>
      <c r="I11" s="59" t="s">
        <v>65</v>
      </c>
      <c r="J11" s="60" t="s">
        <v>12559</v>
      </c>
      <c r="K11" s="60">
        <v>16940000</v>
      </c>
      <c r="L11" s="58" t="s">
        <v>68</v>
      </c>
      <c r="M11" s="60" t="s">
        <v>9668</v>
      </c>
      <c r="N11" s="60">
        <v>1082931831</v>
      </c>
      <c r="O11" s="64">
        <v>13</v>
      </c>
      <c r="P11" s="89">
        <v>45302</v>
      </c>
      <c r="Q11" s="60">
        <v>4518689382</v>
      </c>
      <c r="R11" s="166">
        <v>45306</v>
      </c>
      <c r="S11" s="60">
        <v>16940000</v>
      </c>
      <c r="T11" s="61" t="s">
        <v>66</v>
      </c>
      <c r="U11" s="60">
        <v>93400727</v>
      </c>
      <c r="V11" s="60" t="s">
        <v>6940</v>
      </c>
      <c r="W11" s="166">
        <v>45306</v>
      </c>
      <c r="X11" s="166">
        <v>45306</v>
      </c>
      <c r="Y11" s="68" t="s">
        <v>75</v>
      </c>
      <c r="Z11" s="166">
        <v>45457</v>
      </c>
      <c r="AA11" s="67">
        <f t="shared" si="0"/>
        <v>151</v>
      </c>
      <c r="AB11" s="67">
        <v>2</v>
      </c>
      <c r="AC11" s="237">
        <v>1760000</v>
      </c>
      <c r="AD11" s="67">
        <v>1</v>
      </c>
      <c r="AE11" s="244">
        <v>45473</v>
      </c>
      <c r="AF11" s="67">
        <f t="shared" si="1"/>
        <v>16</v>
      </c>
      <c r="AG11" s="60">
        <v>0</v>
      </c>
      <c r="AH11" s="60">
        <v>0</v>
      </c>
      <c r="AI11" s="89" t="s">
        <v>75</v>
      </c>
      <c r="AJ11" s="61">
        <v>0</v>
      </c>
      <c r="AK11" s="65" t="s">
        <v>75</v>
      </c>
      <c r="AL11" s="65" t="s">
        <v>75</v>
      </c>
      <c r="AM11" s="67">
        <f t="shared" si="2"/>
        <v>0</v>
      </c>
      <c r="AN11" s="67">
        <f>+K11+AC11-AH11</f>
        <v>18700000</v>
      </c>
      <c r="AO11" s="61" t="s">
        <v>67</v>
      </c>
      <c r="AP11" s="60">
        <v>16940000</v>
      </c>
      <c r="AQ11" s="61" t="s">
        <v>86</v>
      </c>
      <c r="AR11" s="60">
        <v>0</v>
      </c>
      <c r="AS11" s="69" t="s">
        <v>75</v>
      </c>
      <c r="AT11" s="236">
        <v>18700000</v>
      </c>
      <c r="AU11" s="156">
        <f t="shared" si="3"/>
        <v>0</v>
      </c>
      <c r="AV11" s="72">
        <f t="shared" si="4"/>
        <v>1</v>
      </c>
      <c r="AW11" s="89" t="s">
        <v>75</v>
      </c>
      <c r="AX11" s="61" t="s">
        <v>98</v>
      </c>
      <c r="AY11" s="60" t="s">
        <v>12558</v>
      </c>
      <c r="AZ11" s="58" t="s">
        <v>67</v>
      </c>
      <c r="BA11" s="58" t="s">
        <v>67</v>
      </c>
    </row>
    <row r="12" spans="1:72" x14ac:dyDescent="0.25">
      <c r="B12" s="58">
        <v>2024</v>
      </c>
      <c r="C12" s="58">
        <v>891780111</v>
      </c>
      <c r="D12" s="59" t="s">
        <v>64</v>
      </c>
      <c r="E12" s="61" t="s">
        <v>12557</v>
      </c>
      <c r="F12" s="60" t="s">
        <v>12556</v>
      </c>
      <c r="G12" s="210">
        <v>0</v>
      </c>
      <c r="H12" s="61" t="s">
        <v>73</v>
      </c>
      <c r="I12" s="59" t="s">
        <v>65</v>
      </c>
      <c r="J12" s="60" t="s">
        <v>12555</v>
      </c>
      <c r="K12" s="60">
        <v>15400000</v>
      </c>
      <c r="L12" s="58" t="s">
        <v>68</v>
      </c>
      <c r="M12" s="60" t="s">
        <v>9440</v>
      </c>
      <c r="N12" s="60">
        <v>1083038004</v>
      </c>
      <c r="O12" s="64">
        <v>13</v>
      </c>
      <c r="P12" s="89">
        <v>45302</v>
      </c>
      <c r="Q12" s="60">
        <v>4518689382</v>
      </c>
      <c r="R12" s="166">
        <v>45306</v>
      </c>
      <c r="S12" s="60">
        <v>15400000</v>
      </c>
      <c r="T12" s="61" t="s">
        <v>66</v>
      </c>
      <c r="U12" s="60">
        <v>93400727</v>
      </c>
      <c r="V12" s="60" t="s">
        <v>6940</v>
      </c>
      <c r="W12" s="166">
        <v>45306</v>
      </c>
      <c r="X12" s="166">
        <v>45306</v>
      </c>
      <c r="Y12" s="68" t="s">
        <v>75</v>
      </c>
      <c r="Z12" s="166">
        <v>45457</v>
      </c>
      <c r="AA12" s="67">
        <f t="shared" si="0"/>
        <v>151</v>
      </c>
      <c r="AB12" s="67">
        <v>2</v>
      </c>
      <c r="AC12" s="237">
        <v>1600000</v>
      </c>
      <c r="AD12" s="67">
        <v>1</v>
      </c>
      <c r="AE12" s="244">
        <v>45473</v>
      </c>
      <c r="AF12" s="67">
        <f t="shared" si="1"/>
        <v>16</v>
      </c>
      <c r="AG12" s="60">
        <v>0</v>
      </c>
      <c r="AH12" s="60">
        <v>0</v>
      </c>
      <c r="AI12" s="89" t="s">
        <v>75</v>
      </c>
      <c r="AJ12" s="61">
        <v>0</v>
      </c>
      <c r="AK12" s="65" t="s">
        <v>75</v>
      </c>
      <c r="AL12" s="65" t="s">
        <v>75</v>
      </c>
      <c r="AM12" s="67">
        <f t="shared" si="2"/>
        <v>0</v>
      </c>
      <c r="AN12" s="67">
        <f>+K12+AC12-AH12</f>
        <v>17000000</v>
      </c>
      <c r="AO12" s="61" t="s">
        <v>67</v>
      </c>
      <c r="AP12" s="60">
        <v>15400000</v>
      </c>
      <c r="AQ12" s="61" t="s">
        <v>86</v>
      </c>
      <c r="AR12" s="60">
        <v>0</v>
      </c>
      <c r="AS12" s="69" t="s">
        <v>75</v>
      </c>
      <c r="AT12" s="236">
        <v>17000000</v>
      </c>
      <c r="AU12" s="156">
        <f t="shared" si="3"/>
        <v>0</v>
      </c>
      <c r="AV12" s="72">
        <f t="shared" si="4"/>
        <v>1</v>
      </c>
      <c r="AW12" s="89" t="s">
        <v>75</v>
      </c>
      <c r="AX12" s="61" t="s">
        <v>98</v>
      </c>
      <c r="AY12" s="60" t="s">
        <v>12554</v>
      </c>
      <c r="AZ12" s="58" t="s">
        <v>67</v>
      </c>
      <c r="BA12" s="58" t="s">
        <v>67</v>
      </c>
    </row>
    <row r="13" spans="1:72" x14ac:dyDescent="0.25">
      <c r="B13" s="58">
        <v>2024</v>
      </c>
      <c r="C13" s="58">
        <v>891780111</v>
      </c>
      <c r="D13" s="59" t="s">
        <v>64</v>
      </c>
      <c r="E13" s="61" t="s">
        <v>12553</v>
      </c>
      <c r="F13" s="60" t="s">
        <v>12552</v>
      </c>
      <c r="G13" s="210">
        <v>0</v>
      </c>
      <c r="H13" s="61" t="s">
        <v>73</v>
      </c>
      <c r="I13" s="59" t="s">
        <v>65</v>
      </c>
      <c r="J13" s="60" t="s">
        <v>12551</v>
      </c>
      <c r="K13" s="60">
        <v>18993000</v>
      </c>
      <c r="L13" s="58" t="s">
        <v>68</v>
      </c>
      <c r="M13" s="60" t="s">
        <v>9712</v>
      </c>
      <c r="N13" s="60">
        <v>1083019267</v>
      </c>
      <c r="O13" s="64">
        <v>13</v>
      </c>
      <c r="P13" s="89">
        <v>45302</v>
      </c>
      <c r="Q13" s="60">
        <v>4518689382</v>
      </c>
      <c r="R13" s="166">
        <v>45306</v>
      </c>
      <c r="S13" s="60">
        <v>18993000</v>
      </c>
      <c r="T13" s="61" t="s">
        <v>66</v>
      </c>
      <c r="U13" s="60">
        <v>12621405</v>
      </c>
      <c r="V13" s="60" t="s">
        <v>3878</v>
      </c>
      <c r="W13" s="166">
        <v>45306</v>
      </c>
      <c r="X13" s="166">
        <v>45306</v>
      </c>
      <c r="Y13" s="68" t="s">
        <v>75</v>
      </c>
      <c r="Z13" s="166">
        <v>45457</v>
      </c>
      <c r="AA13" s="67">
        <f t="shared" si="0"/>
        <v>151</v>
      </c>
      <c r="AB13" s="67">
        <v>2</v>
      </c>
      <c r="AC13" s="237">
        <v>1974000</v>
      </c>
      <c r="AD13" s="67">
        <v>1</v>
      </c>
      <c r="AE13" s="244">
        <v>45473</v>
      </c>
      <c r="AF13" s="67">
        <f t="shared" si="1"/>
        <v>16</v>
      </c>
      <c r="AG13" s="60">
        <v>0</v>
      </c>
      <c r="AH13" s="60">
        <v>0</v>
      </c>
      <c r="AI13" s="89" t="s">
        <v>75</v>
      </c>
      <c r="AJ13" s="61">
        <v>0</v>
      </c>
      <c r="AK13" s="65" t="s">
        <v>75</v>
      </c>
      <c r="AL13" s="65" t="s">
        <v>75</v>
      </c>
      <c r="AM13" s="67">
        <f t="shared" si="2"/>
        <v>0</v>
      </c>
      <c r="AN13" s="67">
        <f>+K13+AC13-AH13</f>
        <v>20967000</v>
      </c>
      <c r="AO13" s="61" t="s">
        <v>67</v>
      </c>
      <c r="AP13" s="60">
        <v>18993000</v>
      </c>
      <c r="AQ13" s="61" t="s">
        <v>86</v>
      </c>
      <c r="AR13" s="60">
        <v>0</v>
      </c>
      <c r="AS13" s="69" t="s">
        <v>75</v>
      </c>
      <c r="AT13" s="236">
        <v>20967000</v>
      </c>
      <c r="AU13" s="156">
        <f t="shared" si="3"/>
        <v>0</v>
      </c>
      <c r="AV13" s="72">
        <f t="shared" si="4"/>
        <v>1</v>
      </c>
      <c r="AW13" s="89" t="s">
        <v>75</v>
      </c>
      <c r="AX13" s="61" t="s">
        <v>98</v>
      </c>
      <c r="AY13" s="60" t="s">
        <v>12550</v>
      </c>
      <c r="AZ13" s="58" t="s">
        <v>67</v>
      </c>
      <c r="BA13" s="58" t="s">
        <v>67</v>
      </c>
    </row>
    <row r="14" spans="1:72" x14ac:dyDescent="0.25">
      <c r="B14" s="58">
        <v>2024</v>
      </c>
      <c r="C14" s="58">
        <v>891780111</v>
      </c>
      <c r="D14" s="59" t="s">
        <v>64</v>
      </c>
      <c r="E14" s="61" t="s">
        <v>12549</v>
      </c>
      <c r="F14" s="60" t="s">
        <v>12548</v>
      </c>
      <c r="G14" s="210">
        <v>0</v>
      </c>
      <c r="H14" s="61" t="s">
        <v>73</v>
      </c>
      <c r="I14" s="59" t="s">
        <v>65</v>
      </c>
      <c r="J14" s="60" t="s">
        <v>12547</v>
      </c>
      <c r="K14" s="60">
        <v>28233000</v>
      </c>
      <c r="L14" s="58" t="s">
        <v>68</v>
      </c>
      <c r="M14" s="60" t="s">
        <v>12546</v>
      </c>
      <c r="N14" s="60">
        <v>1082841776</v>
      </c>
      <c r="O14" s="64">
        <v>13</v>
      </c>
      <c r="P14" s="89">
        <v>45302</v>
      </c>
      <c r="Q14" s="60">
        <v>4518689382</v>
      </c>
      <c r="R14" s="166">
        <v>45306</v>
      </c>
      <c r="S14" s="60">
        <v>28233000</v>
      </c>
      <c r="T14" s="61" t="s">
        <v>66</v>
      </c>
      <c r="U14" s="60">
        <v>12621405</v>
      </c>
      <c r="V14" s="60" t="s">
        <v>3878</v>
      </c>
      <c r="W14" s="166">
        <v>45306</v>
      </c>
      <c r="X14" s="166">
        <v>45306</v>
      </c>
      <c r="Y14" s="68" t="s">
        <v>75</v>
      </c>
      <c r="Z14" s="166">
        <v>45457</v>
      </c>
      <c r="AA14" s="67">
        <f t="shared" si="0"/>
        <v>151</v>
      </c>
      <c r="AB14" s="67">
        <v>0</v>
      </c>
      <c r="AC14" s="237">
        <v>0</v>
      </c>
      <c r="AD14" s="67">
        <v>0</v>
      </c>
      <c r="AE14" s="89" t="s">
        <v>75</v>
      </c>
      <c r="AF14" s="67">
        <f t="shared" si="1"/>
        <v>0</v>
      </c>
      <c r="AG14" s="60">
        <v>1</v>
      </c>
      <c r="AH14" s="60">
        <v>24566000</v>
      </c>
      <c r="AI14" s="89">
        <v>45322</v>
      </c>
      <c r="AJ14" s="61">
        <v>0</v>
      </c>
      <c r="AK14" s="65" t="s">
        <v>75</v>
      </c>
      <c r="AL14" s="65" t="s">
        <v>75</v>
      </c>
      <c r="AM14" s="67">
        <f t="shared" si="2"/>
        <v>0</v>
      </c>
      <c r="AN14" s="67">
        <f>+K14+AC14-AH14</f>
        <v>3667000</v>
      </c>
      <c r="AO14" s="61" t="s">
        <v>67</v>
      </c>
      <c r="AP14" s="60">
        <v>28233000</v>
      </c>
      <c r="AQ14" s="61" t="s">
        <v>86</v>
      </c>
      <c r="AR14" s="60">
        <v>0</v>
      </c>
      <c r="AS14" s="69" t="s">
        <v>75</v>
      </c>
      <c r="AT14" s="236">
        <v>3667000</v>
      </c>
      <c r="AU14" s="156">
        <f t="shared" si="3"/>
        <v>0</v>
      </c>
      <c r="AV14" s="72">
        <f t="shared" si="4"/>
        <v>1</v>
      </c>
      <c r="AW14" s="89" t="s">
        <v>75</v>
      </c>
      <c r="AX14" s="61" t="s">
        <v>1864</v>
      </c>
      <c r="AY14" s="60" t="s">
        <v>12545</v>
      </c>
      <c r="AZ14" s="58" t="s">
        <v>67</v>
      </c>
      <c r="BA14" s="58" t="s">
        <v>67</v>
      </c>
    </row>
    <row r="15" spans="1:72" x14ac:dyDescent="0.25">
      <c r="B15" s="58">
        <v>2024</v>
      </c>
      <c r="C15" s="58">
        <v>891780111</v>
      </c>
      <c r="D15" s="59" t="s">
        <v>64</v>
      </c>
      <c r="E15" s="61" t="s">
        <v>12544</v>
      </c>
      <c r="F15" s="60" t="s">
        <v>12543</v>
      </c>
      <c r="G15" s="210">
        <v>0</v>
      </c>
      <c r="H15" s="61" t="s">
        <v>73</v>
      </c>
      <c r="I15" s="59" t="s">
        <v>65</v>
      </c>
      <c r="J15" s="60" t="s">
        <v>12542</v>
      </c>
      <c r="K15" s="60">
        <v>18480000</v>
      </c>
      <c r="L15" s="58" t="s">
        <v>68</v>
      </c>
      <c r="M15" s="60" t="s">
        <v>9455</v>
      </c>
      <c r="N15" s="60">
        <v>1020757081</v>
      </c>
      <c r="O15" s="64">
        <v>13</v>
      </c>
      <c r="P15" s="89">
        <v>45302</v>
      </c>
      <c r="Q15" s="60">
        <v>4518689382</v>
      </c>
      <c r="R15" s="166">
        <v>45306</v>
      </c>
      <c r="S15" s="60">
        <v>18480000</v>
      </c>
      <c r="T15" s="61" t="s">
        <v>66</v>
      </c>
      <c r="U15" s="60">
        <v>85455983</v>
      </c>
      <c r="V15" s="60" t="s">
        <v>6859</v>
      </c>
      <c r="W15" s="166">
        <v>45306</v>
      </c>
      <c r="X15" s="166">
        <v>45306</v>
      </c>
      <c r="Y15" s="68" t="s">
        <v>75</v>
      </c>
      <c r="Z15" s="166">
        <v>45457</v>
      </c>
      <c r="AA15" s="67">
        <f t="shared" si="0"/>
        <v>151</v>
      </c>
      <c r="AB15" s="67">
        <v>2</v>
      </c>
      <c r="AC15" s="237">
        <v>1920000</v>
      </c>
      <c r="AD15" s="67">
        <v>1</v>
      </c>
      <c r="AE15" s="244">
        <v>45473</v>
      </c>
      <c r="AF15" s="67">
        <f t="shared" si="1"/>
        <v>16</v>
      </c>
      <c r="AG15" s="60">
        <v>0</v>
      </c>
      <c r="AH15" s="60">
        <v>0</v>
      </c>
      <c r="AI15" s="89" t="s">
        <v>75</v>
      </c>
      <c r="AJ15" s="61">
        <v>0</v>
      </c>
      <c r="AK15" s="65" t="s">
        <v>75</v>
      </c>
      <c r="AL15" s="65" t="s">
        <v>75</v>
      </c>
      <c r="AM15" s="67">
        <f t="shared" si="2"/>
        <v>0</v>
      </c>
      <c r="AN15" s="67">
        <f>+K15+AC15-AH15</f>
        <v>20400000</v>
      </c>
      <c r="AO15" s="61" t="s">
        <v>67</v>
      </c>
      <c r="AP15" s="60">
        <v>18480000</v>
      </c>
      <c r="AQ15" s="61" t="s">
        <v>86</v>
      </c>
      <c r="AR15" s="60">
        <v>0</v>
      </c>
      <c r="AS15" s="69" t="s">
        <v>75</v>
      </c>
      <c r="AT15" s="236">
        <v>20400000</v>
      </c>
      <c r="AU15" s="156">
        <f t="shared" si="3"/>
        <v>0</v>
      </c>
      <c r="AV15" s="72">
        <f t="shared" si="4"/>
        <v>1</v>
      </c>
      <c r="AW15" s="89" t="s">
        <v>75</v>
      </c>
      <c r="AX15" s="61" t="s">
        <v>98</v>
      </c>
      <c r="AY15" s="60" t="s">
        <v>12541</v>
      </c>
      <c r="AZ15" s="58" t="s">
        <v>67</v>
      </c>
      <c r="BA15" s="58" t="s">
        <v>67</v>
      </c>
    </row>
    <row r="16" spans="1:72" x14ac:dyDescent="0.25">
      <c r="B16" s="58">
        <v>2024</v>
      </c>
      <c r="C16" s="58">
        <v>891780111</v>
      </c>
      <c r="D16" s="59" t="s">
        <v>64</v>
      </c>
      <c r="E16" s="61" t="s">
        <v>12540</v>
      </c>
      <c r="F16" s="60" t="s">
        <v>12539</v>
      </c>
      <c r="G16" s="210">
        <v>0</v>
      </c>
      <c r="H16" s="61" t="s">
        <v>73</v>
      </c>
      <c r="I16" s="59" t="s">
        <v>65</v>
      </c>
      <c r="J16" s="60" t="s">
        <v>12538</v>
      </c>
      <c r="K16" s="60">
        <v>23920000</v>
      </c>
      <c r="L16" s="58" t="s">
        <v>68</v>
      </c>
      <c r="M16" s="60" t="s">
        <v>2695</v>
      </c>
      <c r="N16" s="60">
        <v>7634885</v>
      </c>
      <c r="O16" s="64">
        <v>13</v>
      </c>
      <c r="P16" s="89">
        <v>45302</v>
      </c>
      <c r="Q16" s="60">
        <v>4518689382</v>
      </c>
      <c r="R16" s="166">
        <v>45306</v>
      </c>
      <c r="S16" s="60">
        <v>23920000</v>
      </c>
      <c r="T16" s="61" t="s">
        <v>66</v>
      </c>
      <c r="U16" s="60">
        <v>84452087</v>
      </c>
      <c r="V16" s="60" t="s">
        <v>8559</v>
      </c>
      <c r="W16" s="166">
        <v>45306</v>
      </c>
      <c r="X16" s="166">
        <v>45306</v>
      </c>
      <c r="Y16" s="68" t="s">
        <v>75</v>
      </c>
      <c r="Z16" s="166">
        <v>45457</v>
      </c>
      <c r="AA16" s="67">
        <f t="shared" si="0"/>
        <v>151</v>
      </c>
      <c r="AB16" s="67">
        <v>0</v>
      </c>
      <c r="AC16" s="237">
        <v>0</v>
      </c>
      <c r="AD16" s="67">
        <v>0</v>
      </c>
      <c r="AE16" s="89" t="s">
        <v>75</v>
      </c>
      <c r="AF16" s="67">
        <f t="shared" si="1"/>
        <v>0</v>
      </c>
      <c r="AG16" s="60">
        <v>1</v>
      </c>
      <c r="AH16" s="60">
        <v>21773000</v>
      </c>
      <c r="AI16" s="89">
        <v>45313</v>
      </c>
      <c r="AJ16" s="61">
        <v>0</v>
      </c>
      <c r="AK16" s="65" t="s">
        <v>75</v>
      </c>
      <c r="AL16" s="65" t="s">
        <v>75</v>
      </c>
      <c r="AM16" s="67">
        <f t="shared" si="2"/>
        <v>0</v>
      </c>
      <c r="AN16" s="67">
        <f>+K16+AC16-AH16</f>
        <v>2147000</v>
      </c>
      <c r="AO16" s="61" t="s">
        <v>67</v>
      </c>
      <c r="AP16" s="60">
        <v>23920000</v>
      </c>
      <c r="AQ16" s="61" t="s">
        <v>86</v>
      </c>
      <c r="AR16" s="60">
        <v>0</v>
      </c>
      <c r="AS16" s="69" t="s">
        <v>75</v>
      </c>
      <c r="AT16" s="236">
        <v>2147000</v>
      </c>
      <c r="AU16" s="156">
        <f t="shared" si="3"/>
        <v>0</v>
      </c>
      <c r="AV16" s="72">
        <f t="shared" si="4"/>
        <v>1</v>
      </c>
      <c r="AW16" s="89" t="s">
        <v>75</v>
      </c>
      <c r="AX16" s="61" t="s">
        <v>1864</v>
      </c>
      <c r="AY16" s="60" t="s">
        <v>12537</v>
      </c>
      <c r="AZ16" s="58" t="s">
        <v>67</v>
      </c>
      <c r="BA16" s="58" t="s">
        <v>67</v>
      </c>
    </row>
    <row r="17" spans="2:53" x14ac:dyDescent="0.25">
      <c r="B17" s="58">
        <v>2024</v>
      </c>
      <c r="C17" s="58">
        <v>891780111</v>
      </c>
      <c r="D17" s="59" t="s">
        <v>64</v>
      </c>
      <c r="E17" s="61" t="s">
        <v>12536</v>
      </c>
      <c r="F17" s="60" t="s">
        <v>12535</v>
      </c>
      <c r="G17" s="210">
        <v>0</v>
      </c>
      <c r="H17" s="61" t="s">
        <v>73</v>
      </c>
      <c r="I17" s="59" t="s">
        <v>65</v>
      </c>
      <c r="J17" s="60" t="s">
        <v>12534</v>
      </c>
      <c r="K17" s="60">
        <v>41067000</v>
      </c>
      <c r="L17" s="58" t="s">
        <v>68</v>
      </c>
      <c r="M17" s="60" t="s">
        <v>9624</v>
      </c>
      <c r="N17" s="60">
        <v>85468614</v>
      </c>
      <c r="O17" s="64">
        <v>13</v>
      </c>
      <c r="P17" s="89">
        <v>45302</v>
      </c>
      <c r="Q17" s="60">
        <v>4518689382</v>
      </c>
      <c r="R17" s="166">
        <v>45306</v>
      </c>
      <c r="S17" s="60">
        <v>41067000</v>
      </c>
      <c r="T17" s="61" t="s">
        <v>66</v>
      </c>
      <c r="U17" s="60">
        <v>85455983</v>
      </c>
      <c r="V17" s="60" t="s">
        <v>6859</v>
      </c>
      <c r="W17" s="166">
        <v>45306</v>
      </c>
      <c r="X17" s="166">
        <v>45306</v>
      </c>
      <c r="Y17" s="68" t="s">
        <v>75</v>
      </c>
      <c r="Z17" s="166">
        <v>45457</v>
      </c>
      <c r="AA17" s="67">
        <f t="shared" si="0"/>
        <v>151</v>
      </c>
      <c r="AB17" s="67">
        <v>2</v>
      </c>
      <c r="AC17" s="237">
        <v>4266000</v>
      </c>
      <c r="AD17" s="67">
        <v>1</v>
      </c>
      <c r="AE17" s="244">
        <v>45473</v>
      </c>
      <c r="AF17" s="67">
        <f t="shared" si="1"/>
        <v>16</v>
      </c>
      <c r="AG17" s="60">
        <v>0</v>
      </c>
      <c r="AH17" s="60">
        <v>0</v>
      </c>
      <c r="AI17" s="89" t="s">
        <v>75</v>
      </c>
      <c r="AJ17" s="61">
        <v>0</v>
      </c>
      <c r="AK17" s="65" t="s">
        <v>75</v>
      </c>
      <c r="AL17" s="65" t="s">
        <v>75</v>
      </c>
      <c r="AM17" s="67">
        <f t="shared" si="2"/>
        <v>0</v>
      </c>
      <c r="AN17" s="67">
        <f>+K17+AC17-AH17</f>
        <v>45333000</v>
      </c>
      <c r="AO17" s="61" t="s">
        <v>67</v>
      </c>
      <c r="AP17" s="60">
        <v>41067000</v>
      </c>
      <c r="AQ17" s="61" t="s">
        <v>86</v>
      </c>
      <c r="AR17" s="60">
        <v>0</v>
      </c>
      <c r="AS17" s="69" t="s">
        <v>75</v>
      </c>
      <c r="AT17" s="236">
        <v>45333000</v>
      </c>
      <c r="AU17" s="156">
        <f t="shared" si="3"/>
        <v>0</v>
      </c>
      <c r="AV17" s="72">
        <f t="shared" si="4"/>
        <v>1</v>
      </c>
      <c r="AW17" s="89" t="s">
        <v>75</v>
      </c>
      <c r="AX17" s="61" t="s">
        <v>98</v>
      </c>
      <c r="AY17" s="60" t="s">
        <v>12533</v>
      </c>
      <c r="AZ17" s="58" t="s">
        <v>67</v>
      </c>
      <c r="BA17" s="58" t="s">
        <v>67</v>
      </c>
    </row>
    <row r="18" spans="2:53" x14ac:dyDescent="0.25">
      <c r="B18" s="58">
        <v>2024</v>
      </c>
      <c r="C18" s="58">
        <v>891780111</v>
      </c>
      <c r="D18" s="59" t="s">
        <v>64</v>
      </c>
      <c r="E18" s="61" t="s">
        <v>12532</v>
      </c>
      <c r="F18" s="60" t="s">
        <v>12531</v>
      </c>
      <c r="G18" s="210">
        <v>0</v>
      </c>
      <c r="H18" s="61" t="s">
        <v>73</v>
      </c>
      <c r="I18" s="59" t="s">
        <v>65</v>
      </c>
      <c r="J18" s="60" t="s">
        <v>12530</v>
      </c>
      <c r="K18" s="60">
        <v>16940000</v>
      </c>
      <c r="L18" s="58" t="s">
        <v>68</v>
      </c>
      <c r="M18" s="60" t="s">
        <v>9357</v>
      </c>
      <c r="N18" s="60">
        <v>1143139441</v>
      </c>
      <c r="O18" s="64">
        <v>13</v>
      </c>
      <c r="P18" s="89">
        <v>45302</v>
      </c>
      <c r="Q18" s="60">
        <v>4518689382</v>
      </c>
      <c r="R18" s="166">
        <v>45306</v>
      </c>
      <c r="S18" s="60">
        <v>16940000</v>
      </c>
      <c r="T18" s="61" t="s">
        <v>66</v>
      </c>
      <c r="U18" s="60">
        <v>84452087</v>
      </c>
      <c r="V18" s="60" t="s">
        <v>8559</v>
      </c>
      <c r="W18" s="166">
        <v>45306</v>
      </c>
      <c r="X18" s="166">
        <v>45306</v>
      </c>
      <c r="Y18" s="68" t="s">
        <v>75</v>
      </c>
      <c r="Z18" s="166">
        <v>45457</v>
      </c>
      <c r="AA18" s="67">
        <f t="shared" si="0"/>
        <v>151</v>
      </c>
      <c r="AB18" s="67">
        <v>2</v>
      </c>
      <c r="AC18" s="237">
        <v>1760000</v>
      </c>
      <c r="AD18" s="67">
        <v>1</v>
      </c>
      <c r="AE18" s="244">
        <v>45473</v>
      </c>
      <c r="AF18" s="67">
        <f t="shared" si="1"/>
        <v>16</v>
      </c>
      <c r="AG18" s="60">
        <v>0</v>
      </c>
      <c r="AH18" s="60">
        <v>0</v>
      </c>
      <c r="AI18" s="89" t="s">
        <v>75</v>
      </c>
      <c r="AJ18" s="61">
        <v>0</v>
      </c>
      <c r="AK18" s="65" t="s">
        <v>75</v>
      </c>
      <c r="AL18" s="65" t="s">
        <v>75</v>
      </c>
      <c r="AM18" s="67">
        <f t="shared" si="2"/>
        <v>0</v>
      </c>
      <c r="AN18" s="67">
        <f>+K18+AC18-AH18</f>
        <v>18700000</v>
      </c>
      <c r="AO18" s="61" t="s">
        <v>67</v>
      </c>
      <c r="AP18" s="60">
        <v>16940000</v>
      </c>
      <c r="AQ18" s="61" t="s">
        <v>86</v>
      </c>
      <c r="AR18" s="60">
        <v>0</v>
      </c>
      <c r="AS18" s="69" t="s">
        <v>75</v>
      </c>
      <c r="AT18" s="236">
        <v>18700000</v>
      </c>
      <c r="AU18" s="156">
        <f t="shared" si="3"/>
        <v>0</v>
      </c>
      <c r="AV18" s="72">
        <f t="shared" si="4"/>
        <v>1</v>
      </c>
      <c r="AW18" s="89" t="s">
        <v>75</v>
      </c>
      <c r="AX18" s="61" t="s">
        <v>98</v>
      </c>
      <c r="AY18" s="60" t="s">
        <v>12529</v>
      </c>
      <c r="AZ18" s="58" t="s">
        <v>67</v>
      </c>
      <c r="BA18" s="58" t="s">
        <v>67</v>
      </c>
    </row>
    <row r="19" spans="2:53" x14ac:dyDescent="0.25">
      <c r="B19" s="58">
        <v>2024</v>
      </c>
      <c r="C19" s="58">
        <v>891780111</v>
      </c>
      <c r="D19" s="59" t="s">
        <v>64</v>
      </c>
      <c r="E19" s="61" t="s">
        <v>12528</v>
      </c>
      <c r="F19" s="60" t="s">
        <v>12527</v>
      </c>
      <c r="G19" s="210">
        <v>0</v>
      </c>
      <c r="H19" s="61" t="s">
        <v>73</v>
      </c>
      <c r="I19" s="59" t="s">
        <v>65</v>
      </c>
      <c r="J19" s="60" t="s">
        <v>12526</v>
      </c>
      <c r="K19" s="60">
        <v>22500000</v>
      </c>
      <c r="L19" s="58" t="s">
        <v>68</v>
      </c>
      <c r="M19" s="60" t="s">
        <v>8277</v>
      </c>
      <c r="N19" s="60">
        <v>1082924263</v>
      </c>
      <c r="O19" s="64">
        <v>13</v>
      </c>
      <c r="P19" s="89">
        <v>45302</v>
      </c>
      <c r="Q19" s="60">
        <v>4518689382</v>
      </c>
      <c r="R19" s="166">
        <v>45306</v>
      </c>
      <c r="S19" s="60">
        <v>22500000</v>
      </c>
      <c r="T19" s="61" t="s">
        <v>66</v>
      </c>
      <c r="U19" s="60">
        <v>12621405</v>
      </c>
      <c r="V19" s="60" t="s">
        <v>3878</v>
      </c>
      <c r="W19" s="166">
        <v>45306</v>
      </c>
      <c r="X19" s="166">
        <v>45306</v>
      </c>
      <c r="Y19" s="68" t="s">
        <v>75</v>
      </c>
      <c r="Z19" s="166">
        <v>45457</v>
      </c>
      <c r="AA19" s="67">
        <f t="shared" si="0"/>
        <v>151</v>
      </c>
      <c r="AB19" s="67">
        <v>2</v>
      </c>
      <c r="AC19" s="237">
        <v>2400000</v>
      </c>
      <c r="AD19" s="67">
        <v>1</v>
      </c>
      <c r="AE19" s="244">
        <v>45473</v>
      </c>
      <c r="AF19" s="67">
        <f t="shared" si="1"/>
        <v>16</v>
      </c>
      <c r="AG19" s="60">
        <v>0</v>
      </c>
      <c r="AH19" s="60">
        <v>0</v>
      </c>
      <c r="AI19" s="89" t="s">
        <v>75</v>
      </c>
      <c r="AJ19" s="61">
        <v>0</v>
      </c>
      <c r="AK19" s="65" t="s">
        <v>75</v>
      </c>
      <c r="AL19" s="65" t="s">
        <v>75</v>
      </c>
      <c r="AM19" s="67">
        <f t="shared" si="2"/>
        <v>0</v>
      </c>
      <c r="AN19" s="67">
        <f>+K19+AC19-AH19</f>
        <v>24900000</v>
      </c>
      <c r="AO19" s="61" t="s">
        <v>67</v>
      </c>
      <c r="AP19" s="60">
        <v>22500000</v>
      </c>
      <c r="AQ19" s="61" t="s">
        <v>86</v>
      </c>
      <c r="AR19" s="60">
        <v>0</v>
      </c>
      <c r="AS19" s="69" t="s">
        <v>75</v>
      </c>
      <c r="AT19" s="236">
        <v>24900000</v>
      </c>
      <c r="AU19" s="156">
        <f t="shared" si="3"/>
        <v>0</v>
      </c>
      <c r="AV19" s="72">
        <f t="shared" si="4"/>
        <v>1</v>
      </c>
      <c r="AW19" s="89" t="s">
        <v>75</v>
      </c>
      <c r="AX19" s="61" t="s">
        <v>98</v>
      </c>
      <c r="AY19" s="60" t="s">
        <v>12525</v>
      </c>
      <c r="AZ19" s="58" t="s">
        <v>67</v>
      </c>
      <c r="BA19" s="58" t="s">
        <v>67</v>
      </c>
    </row>
    <row r="20" spans="2:53" x14ac:dyDescent="0.25">
      <c r="B20" s="58">
        <v>2024</v>
      </c>
      <c r="C20" s="58">
        <v>891780111</v>
      </c>
      <c r="D20" s="59" t="s">
        <v>64</v>
      </c>
      <c r="E20" s="61" t="s">
        <v>12524</v>
      </c>
      <c r="F20" s="60" t="s">
        <v>12523</v>
      </c>
      <c r="G20" s="210">
        <v>0</v>
      </c>
      <c r="H20" s="61" t="s">
        <v>73</v>
      </c>
      <c r="I20" s="59" t="s">
        <v>65</v>
      </c>
      <c r="J20" s="60" t="s">
        <v>12522</v>
      </c>
      <c r="K20" s="60">
        <v>21560000</v>
      </c>
      <c r="L20" s="58" t="s">
        <v>68</v>
      </c>
      <c r="M20" s="60" t="s">
        <v>9135</v>
      </c>
      <c r="N20" s="60">
        <v>1082920567</v>
      </c>
      <c r="O20" s="64">
        <v>13</v>
      </c>
      <c r="P20" s="89">
        <v>45302</v>
      </c>
      <c r="Q20" s="60">
        <v>4518689382</v>
      </c>
      <c r="R20" s="166">
        <v>45306</v>
      </c>
      <c r="S20" s="60">
        <v>21560000</v>
      </c>
      <c r="T20" s="61" t="s">
        <v>66</v>
      </c>
      <c r="U20" s="60">
        <v>93400727</v>
      </c>
      <c r="V20" s="60" t="s">
        <v>6940</v>
      </c>
      <c r="W20" s="166">
        <v>45306</v>
      </c>
      <c r="X20" s="166">
        <v>45306</v>
      </c>
      <c r="Y20" s="68" t="s">
        <v>75</v>
      </c>
      <c r="Z20" s="166">
        <v>45457</v>
      </c>
      <c r="AA20" s="67">
        <f t="shared" si="0"/>
        <v>151</v>
      </c>
      <c r="AB20" s="67">
        <v>2</v>
      </c>
      <c r="AC20" s="237">
        <v>2240000</v>
      </c>
      <c r="AD20" s="67">
        <v>1</v>
      </c>
      <c r="AE20" s="244">
        <v>45473</v>
      </c>
      <c r="AF20" s="67">
        <f t="shared" si="1"/>
        <v>16</v>
      </c>
      <c r="AG20" s="60">
        <v>0</v>
      </c>
      <c r="AH20" s="60">
        <v>0</v>
      </c>
      <c r="AI20" s="89" t="s">
        <v>75</v>
      </c>
      <c r="AJ20" s="61">
        <v>0</v>
      </c>
      <c r="AK20" s="65" t="s">
        <v>75</v>
      </c>
      <c r="AL20" s="65" t="s">
        <v>75</v>
      </c>
      <c r="AM20" s="67">
        <f t="shared" si="2"/>
        <v>0</v>
      </c>
      <c r="AN20" s="67">
        <f>+K20+AC20-AH20</f>
        <v>23800000</v>
      </c>
      <c r="AO20" s="61" t="s">
        <v>67</v>
      </c>
      <c r="AP20" s="60">
        <v>21560000</v>
      </c>
      <c r="AQ20" s="61" t="s">
        <v>86</v>
      </c>
      <c r="AR20" s="60">
        <v>0</v>
      </c>
      <c r="AS20" s="69" t="s">
        <v>75</v>
      </c>
      <c r="AT20" s="236">
        <v>23800000</v>
      </c>
      <c r="AU20" s="156">
        <f t="shared" si="3"/>
        <v>0</v>
      </c>
      <c r="AV20" s="72">
        <f t="shared" si="4"/>
        <v>1</v>
      </c>
      <c r="AW20" s="89" t="s">
        <v>75</v>
      </c>
      <c r="AX20" s="61" t="s">
        <v>98</v>
      </c>
      <c r="AY20" s="60" t="s">
        <v>12521</v>
      </c>
      <c r="AZ20" s="58" t="s">
        <v>67</v>
      </c>
      <c r="BA20" s="58" t="s">
        <v>67</v>
      </c>
    </row>
    <row r="21" spans="2:53" x14ac:dyDescent="0.25">
      <c r="B21" s="58">
        <v>2024</v>
      </c>
      <c r="C21" s="58">
        <v>891780111</v>
      </c>
      <c r="D21" s="59" t="s">
        <v>64</v>
      </c>
      <c r="E21" s="61" t="s">
        <v>12520</v>
      </c>
      <c r="F21" s="60" t="s">
        <v>12519</v>
      </c>
      <c r="G21" s="210">
        <v>0</v>
      </c>
      <c r="H21" s="61" t="s">
        <v>73</v>
      </c>
      <c r="I21" s="59" t="s">
        <v>65</v>
      </c>
      <c r="J21" s="60" t="s">
        <v>12518</v>
      </c>
      <c r="K21" s="60">
        <v>18040000</v>
      </c>
      <c r="L21" s="58" t="s">
        <v>68</v>
      </c>
      <c r="M21" s="60" t="s">
        <v>9643</v>
      </c>
      <c r="N21" s="60">
        <v>1004369176</v>
      </c>
      <c r="O21" s="64">
        <v>13</v>
      </c>
      <c r="P21" s="89">
        <v>45302</v>
      </c>
      <c r="Q21" s="60">
        <v>4518689382</v>
      </c>
      <c r="R21" s="166">
        <v>45306</v>
      </c>
      <c r="S21" s="60">
        <v>18040000</v>
      </c>
      <c r="T21" s="61" t="s">
        <v>66</v>
      </c>
      <c r="U21" s="60">
        <v>85449357</v>
      </c>
      <c r="V21" s="60" t="s">
        <v>7147</v>
      </c>
      <c r="W21" s="166">
        <v>45306</v>
      </c>
      <c r="X21" s="166">
        <v>45306</v>
      </c>
      <c r="Y21" s="68" t="s">
        <v>75</v>
      </c>
      <c r="Z21" s="166">
        <v>45457</v>
      </c>
      <c r="AA21" s="67">
        <f t="shared" si="0"/>
        <v>151</v>
      </c>
      <c r="AB21" s="67">
        <v>2</v>
      </c>
      <c r="AC21" s="237">
        <v>1760000</v>
      </c>
      <c r="AD21" s="67">
        <v>1</v>
      </c>
      <c r="AE21" s="244">
        <v>45473</v>
      </c>
      <c r="AF21" s="67">
        <f t="shared" si="1"/>
        <v>16</v>
      </c>
      <c r="AG21" s="60">
        <v>0</v>
      </c>
      <c r="AH21" s="60">
        <v>0</v>
      </c>
      <c r="AI21" s="89" t="s">
        <v>75</v>
      </c>
      <c r="AJ21" s="61">
        <v>0</v>
      </c>
      <c r="AK21" s="65" t="s">
        <v>75</v>
      </c>
      <c r="AL21" s="65" t="s">
        <v>75</v>
      </c>
      <c r="AM21" s="67">
        <f t="shared" si="2"/>
        <v>0</v>
      </c>
      <c r="AN21" s="67">
        <f>+K21+AC21-AH21</f>
        <v>19800000</v>
      </c>
      <c r="AO21" s="61" t="s">
        <v>67</v>
      </c>
      <c r="AP21" s="60">
        <v>18040000</v>
      </c>
      <c r="AQ21" s="61" t="s">
        <v>86</v>
      </c>
      <c r="AR21" s="60">
        <v>0</v>
      </c>
      <c r="AS21" s="69" t="s">
        <v>75</v>
      </c>
      <c r="AT21" s="236">
        <v>19800000</v>
      </c>
      <c r="AU21" s="156">
        <f t="shared" si="3"/>
        <v>0</v>
      </c>
      <c r="AV21" s="72">
        <f t="shared" si="4"/>
        <v>1</v>
      </c>
      <c r="AW21" s="89" t="s">
        <v>75</v>
      </c>
      <c r="AX21" s="61" t="s">
        <v>98</v>
      </c>
      <c r="AY21" s="60" t="s">
        <v>12517</v>
      </c>
      <c r="AZ21" s="58" t="s">
        <v>67</v>
      </c>
      <c r="BA21" s="58" t="s">
        <v>67</v>
      </c>
    </row>
    <row r="22" spans="2:53" x14ac:dyDescent="0.25">
      <c r="B22" s="58">
        <v>2024</v>
      </c>
      <c r="C22" s="58">
        <v>891780111</v>
      </c>
      <c r="D22" s="59" t="s">
        <v>64</v>
      </c>
      <c r="E22" s="61" t="s">
        <v>12516</v>
      </c>
      <c r="F22" s="60" t="s">
        <v>12515</v>
      </c>
      <c r="G22" s="210">
        <v>0</v>
      </c>
      <c r="H22" s="61" t="s">
        <v>73</v>
      </c>
      <c r="I22" s="59" t="s">
        <v>65</v>
      </c>
      <c r="J22" s="60" t="s">
        <v>12465</v>
      </c>
      <c r="K22" s="60">
        <v>2900000</v>
      </c>
      <c r="L22" s="58" t="s">
        <v>68</v>
      </c>
      <c r="M22" s="60" t="s">
        <v>8847</v>
      </c>
      <c r="N22" s="60">
        <v>1082886955</v>
      </c>
      <c r="O22" s="64">
        <v>13</v>
      </c>
      <c r="P22" s="89">
        <v>45302</v>
      </c>
      <c r="Q22" s="60">
        <v>4518689382</v>
      </c>
      <c r="R22" s="166">
        <v>45306</v>
      </c>
      <c r="S22" s="60">
        <v>2900000</v>
      </c>
      <c r="T22" s="61" t="s">
        <v>66</v>
      </c>
      <c r="U22" s="60">
        <v>41947381</v>
      </c>
      <c r="V22" s="60" t="s">
        <v>7937</v>
      </c>
      <c r="W22" s="166">
        <v>45306</v>
      </c>
      <c r="X22" s="166">
        <v>45306</v>
      </c>
      <c r="Y22" s="68" t="s">
        <v>75</v>
      </c>
      <c r="Z22" s="166">
        <v>45318</v>
      </c>
      <c r="AA22" s="67">
        <f t="shared" si="0"/>
        <v>12</v>
      </c>
      <c r="AB22" s="67">
        <v>0</v>
      </c>
      <c r="AC22" s="237">
        <v>0</v>
      </c>
      <c r="AD22" s="67">
        <v>0</v>
      </c>
      <c r="AE22" s="89" t="s">
        <v>75</v>
      </c>
      <c r="AF22" s="67">
        <f t="shared" si="1"/>
        <v>0</v>
      </c>
      <c r="AG22" s="60">
        <v>0</v>
      </c>
      <c r="AH22" s="60">
        <v>0</v>
      </c>
      <c r="AI22" s="89" t="s">
        <v>75</v>
      </c>
      <c r="AJ22" s="61">
        <v>0</v>
      </c>
      <c r="AK22" s="65" t="s">
        <v>75</v>
      </c>
      <c r="AL22" s="65" t="s">
        <v>75</v>
      </c>
      <c r="AM22" s="67">
        <f t="shared" si="2"/>
        <v>0</v>
      </c>
      <c r="AN22" s="67">
        <f>+K22+AC22-AH22</f>
        <v>2900000</v>
      </c>
      <c r="AO22" s="61" t="s">
        <v>67</v>
      </c>
      <c r="AP22" s="60">
        <v>2900000</v>
      </c>
      <c r="AQ22" s="61" t="s">
        <v>86</v>
      </c>
      <c r="AR22" s="60">
        <v>0</v>
      </c>
      <c r="AS22" s="69" t="s">
        <v>75</v>
      </c>
      <c r="AT22" s="236">
        <v>2900000</v>
      </c>
      <c r="AU22" s="156">
        <f t="shared" si="3"/>
        <v>0</v>
      </c>
      <c r="AV22" s="72">
        <f t="shared" si="4"/>
        <v>1</v>
      </c>
      <c r="AW22" s="89" t="s">
        <v>75</v>
      </c>
      <c r="AX22" s="61" t="s">
        <v>98</v>
      </c>
      <c r="AY22" s="60" t="s">
        <v>12514</v>
      </c>
      <c r="AZ22" s="58" t="s">
        <v>67</v>
      </c>
      <c r="BA22" s="58" t="s">
        <v>67</v>
      </c>
    </row>
    <row r="23" spans="2:53" x14ac:dyDescent="0.25">
      <c r="B23" s="58">
        <v>2024</v>
      </c>
      <c r="C23" s="58">
        <v>891780111</v>
      </c>
      <c r="D23" s="59" t="s">
        <v>64</v>
      </c>
      <c r="E23" s="61" t="s">
        <v>12513</v>
      </c>
      <c r="F23" s="60" t="s">
        <v>12512</v>
      </c>
      <c r="G23" s="210">
        <v>0</v>
      </c>
      <c r="H23" s="61" t="s">
        <v>73</v>
      </c>
      <c r="I23" s="59" t="s">
        <v>65</v>
      </c>
      <c r="J23" s="60" t="s">
        <v>12498</v>
      </c>
      <c r="K23" s="60">
        <v>3900000</v>
      </c>
      <c r="L23" s="58" t="s">
        <v>68</v>
      </c>
      <c r="M23" s="60" t="s">
        <v>6982</v>
      </c>
      <c r="N23" s="60">
        <v>1082926063</v>
      </c>
      <c r="O23" s="64">
        <v>13</v>
      </c>
      <c r="P23" s="89">
        <v>45302</v>
      </c>
      <c r="Q23" s="60">
        <v>4518689382</v>
      </c>
      <c r="R23" s="166">
        <v>45306</v>
      </c>
      <c r="S23" s="60">
        <v>3900000</v>
      </c>
      <c r="T23" s="61" t="s">
        <v>66</v>
      </c>
      <c r="U23" s="60">
        <v>41947381</v>
      </c>
      <c r="V23" s="60" t="s">
        <v>7937</v>
      </c>
      <c r="W23" s="166">
        <v>45306</v>
      </c>
      <c r="X23" s="166">
        <v>45306</v>
      </c>
      <c r="Y23" s="68" t="s">
        <v>75</v>
      </c>
      <c r="Z23" s="166">
        <v>45324</v>
      </c>
      <c r="AA23" s="67">
        <f t="shared" si="0"/>
        <v>18</v>
      </c>
      <c r="AB23" s="67">
        <v>0</v>
      </c>
      <c r="AC23" s="237">
        <v>0</v>
      </c>
      <c r="AD23" s="67">
        <v>0</v>
      </c>
      <c r="AE23" s="89" t="s">
        <v>75</v>
      </c>
      <c r="AF23" s="67">
        <f t="shared" si="1"/>
        <v>0</v>
      </c>
      <c r="AG23" s="60">
        <v>0</v>
      </c>
      <c r="AH23" s="60">
        <v>0</v>
      </c>
      <c r="AI23" s="89" t="s">
        <v>75</v>
      </c>
      <c r="AJ23" s="61">
        <v>0</v>
      </c>
      <c r="AK23" s="65" t="s">
        <v>75</v>
      </c>
      <c r="AL23" s="65" t="s">
        <v>75</v>
      </c>
      <c r="AM23" s="67">
        <f t="shared" si="2"/>
        <v>0</v>
      </c>
      <c r="AN23" s="67">
        <f>+K23+AC23-AH23</f>
        <v>3900000</v>
      </c>
      <c r="AO23" s="61" t="s">
        <v>67</v>
      </c>
      <c r="AP23" s="60">
        <v>3900000</v>
      </c>
      <c r="AQ23" s="61" t="s">
        <v>86</v>
      </c>
      <c r="AR23" s="60">
        <v>0</v>
      </c>
      <c r="AS23" s="69" t="s">
        <v>75</v>
      </c>
      <c r="AT23" s="236">
        <v>3900000</v>
      </c>
      <c r="AU23" s="156">
        <f t="shared" si="3"/>
        <v>0</v>
      </c>
      <c r="AV23" s="72">
        <f t="shared" si="4"/>
        <v>1</v>
      </c>
      <c r="AW23" s="89" t="s">
        <v>75</v>
      </c>
      <c r="AX23" s="61" t="s">
        <v>98</v>
      </c>
      <c r="AY23" s="60" t="s">
        <v>12511</v>
      </c>
      <c r="AZ23" s="58" t="s">
        <v>67</v>
      </c>
      <c r="BA23" s="58" t="s">
        <v>67</v>
      </c>
    </row>
    <row r="24" spans="2:53" x14ac:dyDescent="0.25">
      <c r="B24" s="58">
        <v>2024</v>
      </c>
      <c r="C24" s="58">
        <v>891780111</v>
      </c>
      <c r="D24" s="59" t="s">
        <v>64</v>
      </c>
      <c r="E24" s="61" t="s">
        <v>12510</v>
      </c>
      <c r="F24" s="60" t="s">
        <v>12509</v>
      </c>
      <c r="G24" s="210">
        <v>0</v>
      </c>
      <c r="H24" s="61" t="s">
        <v>73</v>
      </c>
      <c r="I24" s="59" t="s">
        <v>65</v>
      </c>
      <c r="J24" s="60" t="s">
        <v>12465</v>
      </c>
      <c r="K24" s="60">
        <v>3900000</v>
      </c>
      <c r="L24" s="58" t="s">
        <v>68</v>
      </c>
      <c r="M24" s="60" t="s">
        <v>6925</v>
      </c>
      <c r="N24" s="60">
        <v>85155135</v>
      </c>
      <c r="O24" s="64">
        <v>13</v>
      </c>
      <c r="P24" s="89">
        <v>45302</v>
      </c>
      <c r="Q24" s="60">
        <v>4518689382</v>
      </c>
      <c r="R24" s="166">
        <v>45306</v>
      </c>
      <c r="S24" s="60">
        <v>3900000</v>
      </c>
      <c r="T24" s="61" t="s">
        <v>66</v>
      </c>
      <c r="U24" s="60">
        <v>41947381</v>
      </c>
      <c r="V24" s="60" t="s">
        <v>7937</v>
      </c>
      <c r="W24" s="166">
        <v>45306</v>
      </c>
      <c r="X24" s="166">
        <v>45306</v>
      </c>
      <c r="Y24" s="68" t="s">
        <v>75</v>
      </c>
      <c r="Z24" s="166">
        <v>45324</v>
      </c>
      <c r="AA24" s="67">
        <f t="shared" si="0"/>
        <v>18</v>
      </c>
      <c r="AB24" s="67">
        <v>0</v>
      </c>
      <c r="AC24" s="237">
        <v>0</v>
      </c>
      <c r="AD24" s="67">
        <v>0</v>
      </c>
      <c r="AE24" s="89" t="s">
        <v>75</v>
      </c>
      <c r="AF24" s="67">
        <f t="shared" si="1"/>
        <v>0</v>
      </c>
      <c r="AG24" s="60">
        <v>0</v>
      </c>
      <c r="AH24" s="60">
        <v>0</v>
      </c>
      <c r="AI24" s="89" t="s">
        <v>75</v>
      </c>
      <c r="AJ24" s="61">
        <v>0</v>
      </c>
      <c r="AK24" s="65" t="s">
        <v>75</v>
      </c>
      <c r="AL24" s="65" t="s">
        <v>75</v>
      </c>
      <c r="AM24" s="67">
        <f t="shared" si="2"/>
        <v>0</v>
      </c>
      <c r="AN24" s="67">
        <f>+K24+AC24-AH24</f>
        <v>3900000</v>
      </c>
      <c r="AO24" s="61" t="s">
        <v>67</v>
      </c>
      <c r="AP24" s="60">
        <v>3900000</v>
      </c>
      <c r="AQ24" s="61" t="s">
        <v>86</v>
      </c>
      <c r="AR24" s="60">
        <v>0</v>
      </c>
      <c r="AS24" s="69" t="s">
        <v>75</v>
      </c>
      <c r="AT24" s="236">
        <v>3900000</v>
      </c>
      <c r="AU24" s="156">
        <f t="shared" si="3"/>
        <v>0</v>
      </c>
      <c r="AV24" s="72">
        <f t="shared" si="4"/>
        <v>1</v>
      </c>
      <c r="AW24" s="89" t="s">
        <v>75</v>
      </c>
      <c r="AX24" s="61" t="s">
        <v>98</v>
      </c>
      <c r="AY24" s="60" t="s">
        <v>12508</v>
      </c>
      <c r="AZ24" s="58" t="s">
        <v>67</v>
      </c>
      <c r="BA24" s="58" t="s">
        <v>67</v>
      </c>
    </row>
    <row r="25" spans="2:53" x14ac:dyDescent="0.25">
      <c r="B25" s="58">
        <v>2024</v>
      </c>
      <c r="C25" s="58">
        <v>891780111</v>
      </c>
      <c r="D25" s="59" t="s">
        <v>64</v>
      </c>
      <c r="E25" s="61" t="s">
        <v>12507</v>
      </c>
      <c r="F25" s="60" t="s">
        <v>12506</v>
      </c>
      <c r="G25" s="210">
        <v>0</v>
      </c>
      <c r="H25" s="61" t="s">
        <v>73</v>
      </c>
      <c r="I25" s="59" t="s">
        <v>65</v>
      </c>
      <c r="J25" s="60" t="s">
        <v>12498</v>
      </c>
      <c r="K25" s="60">
        <v>3900000</v>
      </c>
      <c r="L25" s="58" t="s">
        <v>68</v>
      </c>
      <c r="M25" s="60" t="s">
        <v>8817</v>
      </c>
      <c r="N25" s="60">
        <v>1082984559</v>
      </c>
      <c r="O25" s="64">
        <v>13</v>
      </c>
      <c r="P25" s="89">
        <v>45302</v>
      </c>
      <c r="Q25" s="60">
        <v>4518689382</v>
      </c>
      <c r="R25" s="166">
        <v>45306</v>
      </c>
      <c r="S25" s="60">
        <v>3900000</v>
      </c>
      <c r="T25" s="61" t="s">
        <v>66</v>
      </c>
      <c r="U25" s="60">
        <v>41947381</v>
      </c>
      <c r="V25" s="60" t="s">
        <v>7937</v>
      </c>
      <c r="W25" s="166">
        <v>45306</v>
      </c>
      <c r="X25" s="166">
        <v>45306</v>
      </c>
      <c r="Y25" s="68" t="s">
        <v>75</v>
      </c>
      <c r="Z25" s="166">
        <v>45324</v>
      </c>
      <c r="AA25" s="67">
        <f t="shared" si="0"/>
        <v>18</v>
      </c>
      <c r="AB25" s="67">
        <v>2</v>
      </c>
      <c r="AC25" s="237">
        <v>1500000</v>
      </c>
      <c r="AD25" s="67">
        <v>1</v>
      </c>
      <c r="AE25" s="89">
        <v>45331</v>
      </c>
      <c r="AF25" s="67">
        <f t="shared" si="1"/>
        <v>7</v>
      </c>
      <c r="AG25" s="60">
        <v>0</v>
      </c>
      <c r="AH25" s="60">
        <v>0</v>
      </c>
      <c r="AI25" s="89" t="s">
        <v>75</v>
      </c>
      <c r="AJ25" s="61">
        <v>0</v>
      </c>
      <c r="AK25" s="65" t="s">
        <v>75</v>
      </c>
      <c r="AL25" s="65" t="s">
        <v>75</v>
      </c>
      <c r="AM25" s="67">
        <f t="shared" si="2"/>
        <v>0</v>
      </c>
      <c r="AN25" s="67">
        <f>+K25+AC25-AH25</f>
        <v>5400000</v>
      </c>
      <c r="AO25" s="61" t="s">
        <v>67</v>
      </c>
      <c r="AP25" s="60">
        <v>3900000</v>
      </c>
      <c r="AQ25" s="61" t="s">
        <v>86</v>
      </c>
      <c r="AR25" s="60">
        <v>0</v>
      </c>
      <c r="AS25" s="69" t="s">
        <v>75</v>
      </c>
      <c r="AT25" s="236">
        <v>5400000</v>
      </c>
      <c r="AU25" s="156">
        <f t="shared" si="3"/>
        <v>0</v>
      </c>
      <c r="AV25" s="72">
        <f t="shared" si="4"/>
        <v>1</v>
      </c>
      <c r="AW25" s="89" t="s">
        <v>75</v>
      </c>
      <c r="AX25" s="61" t="s">
        <v>98</v>
      </c>
      <c r="AY25" s="60" t="s">
        <v>12505</v>
      </c>
      <c r="AZ25" s="58" t="s">
        <v>67</v>
      </c>
      <c r="BA25" s="58" t="s">
        <v>67</v>
      </c>
    </row>
    <row r="26" spans="2:53" x14ac:dyDescent="0.25">
      <c r="B26" s="58">
        <v>2024</v>
      </c>
      <c r="C26" s="58">
        <v>891780111</v>
      </c>
      <c r="D26" s="59" t="s">
        <v>64</v>
      </c>
      <c r="E26" s="61" t="s">
        <v>12504</v>
      </c>
      <c r="F26" s="60" t="s">
        <v>12503</v>
      </c>
      <c r="G26" s="210">
        <v>0</v>
      </c>
      <c r="H26" s="61" t="s">
        <v>73</v>
      </c>
      <c r="I26" s="59" t="s">
        <v>65</v>
      </c>
      <c r="J26" s="60" t="s">
        <v>12502</v>
      </c>
      <c r="K26" s="60">
        <v>3900000</v>
      </c>
      <c r="L26" s="58" t="s">
        <v>68</v>
      </c>
      <c r="M26" s="60" t="s">
        <v>8826</v>
      </c>
      <c r="N26" s="60">
        <v>1103111491</v>
      </c>
      <c r="O26" s="64">
        <v>13</v>
      </c>
      <c r="P26" s="89">
        <v>45302</v>
      </c>
      <c r="Q26" s="60">
        <v>4518689382</v>
      </c>
      <c r="R26" s="166">
        <v>45306</v>
      </c>
      <c r="S26" s="60">
        <v>3900000</v>
      </c>
      <c r="T26" s="61" t="s">
        <v>66</v>
      </c>
      <c r="U26" s="60">
        <v>41947381</v>
      </c>
      <c r="V26" s="60" t="s">
        <v>7937</v>
      </c>
      <c r="W26" s="166">
        <v>45306</v>
      </c>
      <c r="X26" s="166">
        <v>45306</v>
      </c>
      <c r="Y26" s="68" t="s">
        <v>75</v>
      </c>
      <c r="Z26" s="166">
        <v>45324</v>
      </c>
      <c r="AA26" s="67">
        <f t="shared" si="0"/>
        <v>18</v>
      </c>
      <c r="AB26" s="67">
        <v>2</v>
      </c>
      <c r="AC26" s="237">
        <v>1500000</v>
      </c>
      <c r="AD26" s="67">
        <v>1</v>
      </c>
      <c r="AE26" s="89">
        <v>45331</v>
      </c>
      <c r="AF26" s="67">
        <f t="shared" si="1"/>
        <v>7</v>
      </c>
      <c r="AG26" s="60">
        <v>0</v>
      </c>
      <c r="AH26" s="60">
        <v>0</v>
      </c>
      <c r="AI26" s="89" t="s">
        <v>75</v>
      </c>
      <c r="AJ26" s="61">
        <v>0</v>
      </c>
      <c r="AK26" s="65" t="s">
        <v>75</v>
      </c>
      <c r="AL26" s="65" t="s">
        <v>75</v>
      </c>
      <c r="AM26" s="67">
        <f t="shared" si="2"/>
        <v>0</v>
      </c>
      <c r="AN26" s="67">
        <f>+K26+AC26-AH26</f>
        <v>5400000</v>
      </c>
      <c r="AO26" s="61" t="s">
        <v>67</v>
      </c>
      <c r="AP26" s="60">
        <v>3900000</v>
      </c>
      <c r="AQ26" s="61" t="s">
        <v>86</v>
      </c>
      <c r="AR26" s="60">
        <v>0</v>
      </c>
      <c r="AS26" s="69" t="s">
        <v>75</v>
      </c>
      <c r="AT26" s="236">
        <v>5400000</v>
      </c>
      <c r="AU26" s="156">
        <f t="shared" si="3"/>
        <v>0</v>
      </c>
      <c r="AV26" s="72">
        <f t="shared" si="4"/>
        <v>1</v>
      </c>
      <c r="AW26" s="89" t="s">
        <v>75</v>
      </c>
      <c r="AX26" s="61" t="s">
        <v>98</v>
      </c>
      <c r="AY26" s="60" t="s">
        <v>12501</v>
      </c>
      <c r="AZ26" s="58" t="s">
        <v>67</v>
      </c>
      <c r="BA26" s="58" t="s">
        <v>67</v>
      </c>
    </row>
    <row r="27" spans="2:53" x14ac:dyDescent="0.25">
      <c r="B27" s="58">
        <v>2024</v>
      </c>
      <c r="C27" s="58">
        <v>891780111</v>
      </c>
      <c r="D27" s="59" t="s">
        <v>64</v>
      </c>
      <c r="E27" s="61" t="s">
        <v>12500</v>
      </c>
      <c r="F27" s="60" t="s">
        <v>12499</v>
      </c>
      <c r="G27" s="210">
        <v>0</v>
      </c>
      <c r="H27" s="61" t="s">
        <v>73</v>
      </c>
      <c r="I27" s="59" t="s">
        <v>65</v>
      </c>
      <c r="J27" s="60" t="s">
        <v>12498</v>
      </c>
      <c r="K27" s="60">
        <v>3900000</v>
      </c>
      <c r="L27" s="58" t="s">
        <v>68</v>
      </c>
      <c r="M27" s="60" t="s">
        <v>5819</v>
      </c>
      <c r="N27" s="60">
        <v>1143379940</v>
      </c>
      <c r="O27" s="64">
        <v>13</v>
      </c>
      <c r="P27" s="89">
        <v>45302</v>
      </c>
      <c r="Q27" s="60">
        <v>4518689382</v>
      </c>
      <c r="R27" s="166">
        <v>45306</v>
      </c>
      <c r="S27" s="60">
        <v>3900000</v>
      </c>
      <c r="T27" s="61" t="s">
        <v>66</v>
      </c>
      <c r="U27" s="60">
        <v>41947381</v>
      </c>
      <c r="V27" s="60" t="s">
        <v>7937</v>
      </c>
      <c r="W27" s="166">
        <v>45306</v>
      </c>
      <c r="X27" s="166">
        <v>45306</v>
      </c>
      <c r="Y27" s="68" t="s">
        <v>75</v>
      </c>
      <c r="Z27" s="166">
        <v>45324</v>
      </c>
      <c r="AA27" s="67">
        <f t="shared" si="0"/>
        <v>18</v>
      </c>
      <c r="AB27" s="67">
        <v>2</v>
      </c>
      <c r="AC27" s="237">
        <v>1500000</v>
      </c>
      <c r="AD27" s="67">
        <v>1</v>
      </c>
      <c r="AE27" s="89">
        <v>45331</v>
      </c>
      <c r="AF27" s="67">
        <f t="shared" si="1"/>
        <v>7</v>
      </c>
      <c r="AG27" s="60">
        <v>0</v>
      </c>
      <c r="AH27" s="60">
        <v>0</v>
      </c>
      <c r="AI27" s="89" t="s">
        <v>75</v>
      </c>
      <c r="AJ27" s="61">
        <v>0</v>
      </c>
      <c r="AK27" s="65" t="s">
        <v>75</v>
      </c>
      <c r="AL27" s="65" t="s">
        <v>75</v>
      </c>
      <c r="AM27" s="67">
        <f t="shared" si="2"/>
        <v>0</v>
      </c>
      <c r="AN27" s="67">
        <f>+K27+AC27-AH27</f>
        <v>5400000</v>
      </c>
      <c r="AO27" s="61" t="s">
        <v>67</v>
      </c>
      <c r="AP27" s="60">
        <v>3900000</v>
      </c>
      <c r="AQ27" s="61" t="s">
        <v>86</v>
      </c>
      <c r="AR27" s="60">
        <v>0</v>
      </c>
      <c r="AS27" s="69" t="s">
        <v>75</v>
      </c>
      <c r="AT27" s="236">
        <v>5400000</v>
      </c>
      <c r="AU27" s="156">
        <f t="shared" si="3"/>
        <v>0</v>
      </c>
      <c r="AV27" s="72">
        <f t="shared" si="4"/>
        <v>1</v>
      </c>
      <c r="AW27" s="89" t="s">
        <v>75</v>
      </c>
      <c r="AX27" s="61" t="s">
        <v>98</v>
      </c>
      <c r="AY27" s="60" t="s">
        <v>12497</v>
      </c>
      <c r="AZ27" s="58" t="s">
        <v>67</v>
      </c>
      <c r="BA27" s="58" t="s">
        <v>67</v>
      </c>
    </row>
    <row r="28" spans="2:53" x14ac:dyDescent="0.25">
      <c r="B28" s="58">
        <v>2024</v>
      </c>
      <c r="C28" s="58">
        <v>891780111</v>
      </c>
      <c r="D28" s="59" t="s">
        <v>64</v>
      </c>
      <c r="E28" s="61" t="s">
        <v>12496</v>
      </c>
      <c r="F28" s="60" t="s">
        <v>12495</v>
      </c>
      <c r="G28" s="210">
        <v>0</v>
      </c>
      <c r="H28" s="61" t="s">
        <v>73</v>
      </c>
      <c r="I28" s="59" t="s">
        <v>65</v>
      </c>
      <c r="J28" s="60" t="s">
        <v>12465</v>
      </c>
      <c r="K28" s="60">
        <v>2900000</v>
      </c>
      <c r="L28" s="58" t="s">
        <v>68</v>
      </c>
      <c r="M28" s="60" t="s">
        <v>12494</v>
      </c>
      <c r="N28" s="60">
        <v>84457565</v>
      </c>
      <c r="O28" s="64">
        <v>13</v>
      </c>
      <c r="P28" s="89">
        <v>45302</v>
      </c>
      <c r="Q28" s="60">
        <v>4518689382</v>
      </c>
      <c r="R28" s="166">
        <v>45306</v>
      </c>
      <c r="S28" s="60">
        <v>2900000</v>
      </c>
      <c r="T28" s="61" t="s">
        <v>66</v>
      </c>
      <c r="U28" s="60">
        <v>41947381</v>
      </c>
      <c r="V28" s="60" t="s">
        <v>7937</v>
      </c>
      <c r="W28" s="166">
        <v>45306</v>
      </c>
      <c r="X28" s="166">
        <v>45306</v>
      </c>
      <c r="Y28" s="68" t="s">
        <v>75</v>
      </c>
      <c r="Z28" s="166">
        <v>45318</v>
      </c>
      <c r="AA28" s="67">
        <f t="shared" si="0"/>
        <v>12</v>
      </c>
      <c r="AB28" s="67">
        <v>0</v>
      </c>
      <c r="AC28" s="237">
        <v>0</v>
      </c>
      <c r="AD28" s="67">
        <v>0</v>
      </c>
      <c r="AE28" s="89" t="s">
        <v>75</v>
      </c>
      <c r="AF28" s="67">
        <f t="shared" si="1"/>
        <v>0</v>
      </c>
      <c r="AG28" s="60">
        <v>0</v>
      </c>
      <c r="AH28" s="60">
        <v>0</v>
      </c>
      <c r="AI28" s="89" t="s">
        <v>75</v>
      </c>
      <c r="AJ28" s="61">
        <v>0</v>
      </c>
      <c r="AK28" s="65" t="s">
        <v>75</v>
      </c>
      <c r="AL28" s="65" t="s">
        <v>75</v>
      </c>
      <c r="AM28" s="67">
        <f t="shared" si="2"/>
        <v>0</v>
      </c>
      <c r="AN28" s="67">
        <f>+K28+AC28-AH28</f>
        <v>2900000</v>
      </c>
      <c r="AO28" s="61" t="s">
        <v>67</v>
      </c>
      <c r="AP28" s="60">
        <v>2900000</v>
      </c>
      <c r="AQ28" s="61" t="s">
        <v>86</v>
      </c>
      <c r="AR28" s="60">
        <v>0</v>
      </c>
      <c r="AS28" s="69" t="s">
        <v>75</v>
      </c>
      <c r="AT28" s="236">
        <v>2900000</v>
      </c>
      <c r="AU28" s="156">
        <f t="shared" si="3"/>
        <v>0</v>
      </c>
      <c r="AV28" s="72">
        <f t="shared" si="4"/>
        <v>1</v>
      </c>
      <c r="AW28" s="89" t="s">
        <v>75</v>
      </c>
      <c r="AX28" s="61" t="s">
        <v>98</v>
      </c>
      <c r="AY28" s="60" t="s">
        <v>12493</v>
      </c>
      <c r="AZ28" s="58" t="s">
        <v>67</v>
      </c>
      <c r="BA28" s="58" t="s">
        <v>67</v>
      </c>
    </row>
    <row r="29" spans="2:53" x14ac:dyDescent="0.25">
      <c r="B29" s="58">
        <v>2024</v>
      </c>
      <c r="C29" s="58">
        <v>891780111</v>
      </c>
      <c r="D29" s="59" t="s">
        <v>64</v>
      </c>
      <c r="E29" s="61" t="s">
        <v>12492</v>
      </c>
      <c r="F29" s="60" t="s">
        <v>12491</v>
      </c>
      <c r="G29" s="210">
        <v>0</v>
      </c>
      <c r="H29" s="61" t="s">
        <v>73</v>
      </c>
      <c r="I29" s="59" t="s">
        <v>65</v>
      </c>
      <c r="J29" s="60" t="s">
        <v>12465</v>
      </c>
      <c r="K29" s="60">
        <v>2900000</v>
      </c>
      <c r="L29" s="58" t="s">
        <v>68</v>
      </c>
      <c r="M29" s="60" t="s">
        <v>12490</v>
      </c>
      <c r="N29" s="60">
        <v>79575432</v>
      </c>
      <c r="O29" s="64">
        <v>13</v>
      </c>
      <c r="P29" s="89">
        <v>45302</v>
      </c>
      <c r="Q29" s="60">
        <v>4518689382</v>
      </c>
      <c r="R29" s="166">
        <v>45306</v>
      </c>
      <c r="S29" s="60">
        <v>2900000</v>
      </c>
      <c r="T29" s="61" t="s">
        <v>66</v>
      </c>
      <c r="U29" s="60">
        <v>41947381</v>
      </c>
      <c r="V29" s="60" t="s">
        <v>7937</v>
      </c>
      <c r="W29" s="166">
        <v>45306</v>
      </c>
      <c r="X29" s="166">
        <v>45306</v>
      </c>
      <c r="Y29" s="68" t="s">
        <v>75</v>
      </c>
      <c r="Z29" s="166">
        <v>45318</v>
      </c>
      <c r="AA29" s="67">
        <f t="shared" si="0"/>
        <v>12</v>
      </c>
      <c r="AB29" s="67">
        <v>0</v>
      </c>
      <c r="AC29" s="237">
        <v>0</v>
      </c>
      <c r="AD29" s="67">
        <v>0</v>
      </c>
      <c r="AE29" s="89" t="s">
        <v>75</v>
      </c>
      <c r="AF29" s="67">
        <f t="shared" si="1"/>
        <v>0</v>
      </c>
      <c r="AG29" s="60">
        <v>0</v>
      </c>
      <c r="AH29" s="60">
        <v>0</v>
      </c>
      <c r="AI29" s="89" t="s">
        <v>75</v>
      </c>
      <c r="AJ29" s="61">
        <v>0</v>
      </c>
      <c r="AK29" s="65" t="s">
        <v>75</v>
      </c>
      <c r="AL29" s="65" t="s">
        <v>75</v>
      </c>
      <c r="AM29" s="67">
        <f t="shared" si="2"/>
        <v>0</v>
      </c>
      <c r="AN29" s="67">
        <f>+K29+AC29-AH29</f>
        <v>2900000</v>
      </c>
      <c r="AO29" s="61" t="s">
        <v>67</v>
      </c>
      <c r="AP29" s="60">
        <v>2900000</v>
      </c>
      <c r="AQ29" s="61" t="s">
        <v>86</v>
      </c>
      <c r="AR29" s="60">
        <v>0</v>
      </c>
      <c r="AS29" s="69" t="s">
        <v>75</v>
      </c>
      <c r="AT29" s="236">
        <v>2900000</v>
      </c>
      <c r="AU29" s="156">
        <f t="shared" si="3"/>
        <v>0</v>
      </c>
      <c r="AV29" s="72">
        <f t="shared" si="4"/>
        <v>1</v>
      </c>
      <c r="AW29" s="89" t="s">
        <v>75</v>
      </c>
      <c r="AX29" s="61" t="s">
        <v>98</v>
      </c>
      <c r="AY29" s="60" t="s">
        <v>12489</v>
      </c>
      <c r="AZ29" s="58" t="s">
        <v>67</v>
      </c>
      <c r="BA29" s="58" t="s">
        <v>67</v>
      </c>
    </row>
    <row r="30" spans="2:53" x14ac:dyDescent="0.25">
      <c r="B30" s="58">
        <v>2024</v>
      </c>
      <c r="C30" s="58">
        <v>891780111</v>
      </c>
      <c r="D30" s="59" t="s">
        <v>64</v>
      </c>
      <c r="E30" s="61" t="s">
        <v>12488</v>
      </c>
      <c r="F30" s="60" t="s">
        <v>12487</v>
      </c>
      <c r="G30" s="210">
        <v>0</v>
      </c>
      <c r="H30" s="61" t="s">
        <v>73</v>
      </c>
      <c r="I30" s="59" t="s">
        <v>65</v>
      </c>
      <c r="J30" s="60" t="s">
        <v>12465</v>
      </c>
      <c r="K30" s="60">
        <v>2900000</v>
      </c>
      <c r="L30" s="58" t="s">
        <v>68</v>
      </c>
      <c r="M30" s="60" t="s">
        <v>12486</v>
      </c>
      <c r="N30" s="60">
        <v>1082963429</v>
      </c>
      <c r="O30" s="64">
        <v>13</v>
      </c>
      <c r="P30" s="89">
        <v>45302</v>
      </c>
      <c r="Q30" s="60">
        <v>4518689382</v>
      </c>
      <c r="R30" s="166">
        <v>45306</v>
      </c>
      <c r="S30" s="60">
        <v>2900000</v>
      </c>
      <c r="T30" s="61" t="s">
        <v>66</v>
      </c>
      <c r="U30" s="60">
        <v>41947381</v>
      </c>
      <c r="V30" s="60" t="s">
        <v>7937</v>
      </c>
      <c r="W30" s="166">
        <v>45306</v>
      </c>
      <c r="X30" s="166">
        <v>45306</v>
      </c>
      <c r="Y30" s="68" t="s">
        <v>75</v>
      </c>
      <c r="Z30" s="166">
        <v>45318</v>
      </c>
      <c r="AA30" s="67">
        <f t="shared" si="0"/>
        <v>12</v>
      </c>
      <c r="AB30" s="67">
        <v>0</v>
      </c>
      <c r="AC30" s="237">
        <v>0</v>
      </c>
      <c r="AD30" s="67">
        <v>0</v>
      </c>
      <c r="AE30" s="89" t="s">
        <v>75</v>
      </c>
      <c r="AF30" s="67">
        <f t="shared" si="1"/>
        <v>0</v>
      </c>
      <c r="AG30" s="60">
        <v>0</v>
      </c>
      <c r="AH30" s="60">
        <v>0</v>
      </c>
      <c r="AI30" s="89" t="s">
        <v>75</v>
      </c>
      <c r="AJ30" s="61">
        <v>0</v>
      </c>
      <c r="AK30" s="65" t="s">
        <v>75</v>
      </c>
      <c r="AL30" s="65" t="s">
        <v>75</v>
      </c>
      <c r="AM30" s="67">
        <f t="shared" si="2"/>
        <v>0</v>
      </c>
      <c r="AN30" s="67">
        <f>+K30+AC30-AH30</f>
        <v>2900000</v>
      </c>
      <c r="AO30" s="61" t="s">
        <v>67</v>
      </c>
      <c r="AP30" s="60">
        <v>2900000</v>
      </c>
      <c r="AQ30" s="61" t="s">
        <v>86</v>
      </c>
      <c r="AR30" s="60">
        <v>0</v>
      </c>
      <c r="AS30" s="69" t="s">
        <v>75</v>
      </c>
      <c r="AT30" s="236">
        <v>2900000</v>
      </c>
      <c r="AU30" s="156">
        <f t="shared" si="3"/>
        <v>0</v>
      </c>
      <c r="AV30" s="72">
        <f t="shared" si="4"/>
        <v>1</v>
      </c>
      <c r="AW30" s="89" t="s">
        <v>75</v>
      </c>
      <c r="AX30" s="61" t="s">
        <v>98</v>
      </c>
      <c r="AY30" s="60" t="s">
        <v>12485</v>
      </c>
      <c r="AZ30" s="58" t="s">
        <v>67</v>
      </c>
      <c r="BA30" s="58" t="s">
        <v>67</v>
      </c>
    </row>
    <row r="31" spans="2:53" x14ac:dyDescent="0.25">
      <c r="B31" s="58">
        <v>2024</v>
      </c>
      <c r="C31" s="58">
        <v>891780111</v>
      </c>
      <c r="D31" s="59" t="s">
        <v>64</v>
      </c>
      <c r="E31" s="61" t="s">
        <v>12484</v>
      </c>
      <c r="F31" s="60" t="s">
        <v>12483</v>
      </c>
      <c r="G31" s="210">
        <v>0</v>
      </c>
      <c r="H31" s="61" t="s">
        <v>73</v>
      </c>
      <c r="I31" s="59" t="s">
        <v>65</v>
      </c>
      <c r="J31" s="60" t="s">
        <v>12453</v>
      </c>
      <c r="K31" s="60">
        <v>3900000</v>
      </c>
      <c r="L31" s="58" t="s">
        <v>68</v>
      </c>
      <c r="M31" s="60" t="s">
        <v>7727</v>
      </c>
      <c r="N31" s="60">
        <v>1083003580</v>
      </c>
      <c r="O31" s="64">
        <v>13</v>
      </c>
      <c r="P31" s="89">
        <v>45302</v>
      </c>
      <c r="Q31" s="60">
        <v>4518689382</v>
      </c>
      <c r="R31" s="166">
        <v>45306</v>
      </c>
      <c r="S31" s="60">
        <v>3900000</v>
      </c>
      <c r="T31" s="61" t="s">
        <v>66</v>
      </c>
      <c r="U31" s="60">
        <v>41947381</v>
      </c>
      <c r="V31" s="60" t="s">
        <v>7937</v>
      </c>
      <c r="W31" s="166">
        <v>45306</v>
      </c>
      <c r="X31" s="166">
        <v>45306</v>
      </c>
      <c r="Y31" s="68" t="s">
        <v>75</v>
      </c>
      <c r="Z31" s="166">
        <v>45322</v>
      </c>
      <c r="AA31" s="67">
        <f t="shared" si="0"/>
        <v>16</v>
      </c>
      <c r="AB31" s="67">
        <v>0</v>
      </c>
      <c r="AC31" s="237">
        <v>0</v>
      </c>
      <c r="AD31" s="67">
        <v>0</v>
      </c>
      <c r="AE31" s="89" t="s">
        <v>75</v>
      </c>
      <c r="AF31" s="67">
        <f t="shared" si="1"/>
        <v>0</v>
      </c>
      <c r="AG31" s="60">
        <v>0</v>
      </c>
      <c r="AH31" s="60">
        <v>0</v>
      </c>
      <c r="AI31" s="89" t="s">
        <v>75</v>
      </c>
      <c r="AJ31" s="61">
        <v>0</v>
      </c>
      <c r="AK31" s="65" t="s">
        <v>75</v>
      </c>
      <c r="AL31" s="65" t="s">
        <v>75</v>
      </c>
      <c r="AM31" s="67">
        <f t="shared" si="2"/>
        <v>0</v>
      </c>
      <c r="AN31" s="67">
        <f>+K31+AC31-AH31</f>
        <v>3900000</v>
      </c>
      <c r="AO31" s="61" t="s">
        <v>67</v>
      </c>
      <c r="AP31" s="60">
        <v>3900000</v>
      </c>
      <c r="AQ31" s="61" t="s">
        <v>86</v>
      </c>
      <c r="AR31" s="60">
        <v>0</v>
      </c>
      <c r="AS31" s="69" t="s">
        <v>75</v>
      </c>
      <c r="AT31" s="236">
        <v>3900000</v>
      </c>
      <c r="AU31" s="156">
        <f t="shared" si="3"/>
        <v>0</v>
      </c>
      <c r="AV31" s="72">
        <f t="shared" si="4"/>
        <v>1</v>
      </c>
      <c r="AW31" s="89" t="s">
        <v>75</v>
      </c>
      <c r="AX31" s="61" t="s">
        <v>98</v>
      </c>
      <c r="AY31" s="60" t="s">
        <v>12482</v>
      </c>
      <c r="AZ31" s="58" t="s">
        <v>67</v>
      </c>
      <c r="BA31" s="58" t="s">
        <v>67</v>
      </c>
    </row>
    <row r="32" spans="2:53" x14ac:dyDescent="0.25">
      <c r="B32" s="58">
        <v>2024</v>
      </c>
      <c r="C32" s="58">
        <v>891780111</v>
      </c>
      <c r="D32" s="59" t="s">
        <v>64</v>
      </c>
      <c r="E32" s="61" t="s">
        <v>12481</v>
      </c>
      <c r="F32" s="60" t="s">
        <v>12480</v>
      </c>
      <c r="G32" s="210">
        <v>0</v>
      </c>
      <c r="H32" s="61" t="s">
        <v>73</v>
      </c>
      <c r="I32" s="59" t="s">
        <v>65</v>
      </c>
      <c r="J32" s="60" t="s">
        <v>12465</v>
      </c>
      <c r="K32" s="60">
        <v>2900000</v>
      </c>
      <c r="L32" s="58" t="s">
        <v>68</v>
      </c>
      <c r="M32" s="60" t="s">
        <v>8609</v>
      </c>
      <c r="N32" s="60">
        <v>1083567101</v>
      </c>
      <c r="O32" s="64">
        <v>13</v>
      </c>
      <c r="P32" s="89">
        <v>45302</v>
      </c>
      <c r="Q32" s="60">
        <v>4518689382</v>
      </c>
      <c r="R32" s="166">
        <v>45306</v>
      </c>
      <c r="S32" s="60">
        <v>2900000</v>
      </c>
      <c r="T32" s="61" t="s">
        <v>66</v>
      </c>
      <c r="U32" s="60">
        <v>41947381</v>
      </c>
      <c r="V32" s="60" t="s">
        <v>7937</v>
      </c>
      <c r="W32" s="166">
        <v>45306</v>
      </c>
      <c r="X32" s="166">
        <v>45306</v>
      </c>
      <c r="Y32" s="68" t="s">
        <v>75</v>
      </c>
      <c r="Z32" s="166">
        <v>45318</v>
      </c>
      <c r="AA32" s="67">
        <f t="shared" si="0"/>
        <v>12</v>
      </c>
      <c r="AB32" s="67">
        <v>0</v>
      </c>
      <c r="AC32" s="237">
        <v>0</v>
      </c>
      <c r="AD32" s="67">
        <v>0</v>
      </c>
      <c r="AE32" s="89" t="s">
        <v>75</v>
      </c>
      <c r="AF32" s="67">
        <f t="shared" si="1"/>
        <v>0</v>
      </c>
      <c r="AG32" s="60">
        <v>0</v>
      </c>
      <c r="AH32" s="60">
        <v>0</v>
      </c>
      <c r="AI32" s="89" t="s">
        <v>75</v>
      </c>
      <c r="AJ32" s="61">
        <v>0</v>
      </c>
      <c r="AK32" s="65" t="s">
        <v>75</v>
      </c>
      <c r="AL32" s="65" t="s">
        <v>75</v>
      </c>
      <c r="AM32" s="67">
        <f t="shared" si="2"/>
        <v>0</v>
      </c>
      <c r="AN32" s="67">
        <f>+K32+AC32-AH32</f>
        <v>2900000</v>
      </c>
      <c r="AO32" s="61" t="s">
        <v>67</v>
      </c>
      <c r="AP32" s="60">
        <v>2900000</v>
      </c>
      <c r="AQ32" s="61" t="s">
        <v>86</v>
      </c>
      <c r="AR32" s="60">
        <v>0</v>
      </c>
      <c r="AS32" s="69" t="s">
        <v>75</v>
      </c>
      <c r="AT32" s="236">
        <v>2900000</v>
      </c>
      <c r="AU32" s="156">
        <f t="shared" si="3"/>
        <v>0</v>
      </c>
      <c r="AV32" s="72">
        <f t="shared" si="4"/>
        <v>1</v>
      </c>
      <c r="AW32" s="89" t="s">
        <v>75</v>
      </c>
      <c r="AX32" s="61" t="s">
        <v>98</v>
      </c>
      <c r="AY32" s="60" t="s">
        <v>12479</v>
      </c>
      <c r="AZ32" s="58" t="s">
        <v>67</v>
      </c>
      <c r="BA32" s="58" t="s">
        <v>67</v>
      </c>
    </row>
    <row r="33" spans="2:53" x14ac:dyDescent="0.25">
      <c r="B33" s="58">
        <v>2024</v>
      </c>
      <c r="C33" s="58">
        <v>891780111</v>
      </c>
      <c r="D33" s="59" t="s">
        <v>64</v>
      </c>
      <c r="E33" s="61" t="s">
        <v>12478</v>
      </c>
      <c r="F33" s="60" t="s">
        <v>12477</v>
      </c>
      <c r="G33" s="210">
        <v>0</v>
      </c>
      <c r="H33" s="61" t="s">
        <v>73</v>
      </c>
      <c r="I33" s="59" t="s">
        <v>65</v>
      </c>
      <c r="J33" s="60" t="s">
        <v>12465</v>
      </c>
      <c r="K33" s="60">
        <v>3900000</v>
      </c>
      <c r="L33" s="58" t="s">
        <v>68</v>
      </c>
      <c r="M33" s="60" t="s">
        <v>12476</v>
      </c>
      <c r="N33" s="60">
        <v>1082870484</v>
      </c>
      <c r="O33" s="64">
        <v>13</v>
      </c>
      <c r="P33" s="89">
        <v>45302</v>
      </c>
      <c r="Q33" s="60">
        <v>4518689382</v>
      </c>
      <c r="R33" s="166">
        <v>45306</v>
      </c>
      <c r="S33" s="60">
        <v>3900000</v>
      </c>
      <c r="T33" s="61" t="s">
        <v>66</v>
      </c>
      <c r="U33" s="60">
        <v>41947381</v>
      </c>
      <c r="V33" s="60" t="s">
        <v>7937</v>
      </c>
      <c r="W33" s="166">
        <v>45306</v>
      </c>
      <c r="X33" s="166">
        <v>45306</v>
      </c>
      <c r="Y33" s="68" t="s">
        <v>75</v>
      </c>
      <c r="Z33" s="166">
        <v>45322</v>
      </c>
      <c r="AA33" s="67">
        <f t="shared" si="0"/>
        <v>16</v>
      </c>
      <c r="AB33" s="67">
        <v>0</v>
      </c>
      <c r="AC33" s="237">
        <v>0</v>
      </c>
      <c r="AD33" s="67">
        <v>0</v>
      </c>
      <c r="AE33" s="89" t="s">
        <v>75</v>
      </c>
      <c r="AF33" s="67">
        <f t="shared" si="1"/>
        <v>0</v>
      </c>
      <c r="AG33" s="60">
        <v>0</v>
      </c>
      <c r="AH33" s="60">
        <v>0</v>
      </c>
      <c r="AI33" s="89" t="s">
        <v>75</v>
      </c>
      <c r="AJ33" s="61">
        <v>0</v>
      </c>
      <c r="AK33" s="65" t="s">
        <v>75</v>
      </c>
      <c r="AL33" s="65" t="s">
        <v>75</v>
      </c>
      <c r="AM33" s="67">
        <f t="shared" si="2"/>
        <v>0</v>
      </c>
      <c r="AN33" s="67">
        <f>+K33+AC33-AH33</f>
        <v>3900000</v>
      </c>
      <c r="AO33" s="61" t="s">
        <v>67</v>
      </c>
      <c r="AP33" s="60">
        <v>3900000</v>
      </c>
      <c r="AQ33" s="61" t="s">
        <v>86</v>
      </c>
      <c r="AR33" s="60">
        <v>0</v>
      </c>
      <c r="AS33" s="69" t="s">
        <v>75</v>
      </c>
      <c r="AT33" s="236">
        <v>3900000</v>
      </c>
      <c r="AU33" s="156">
        <f t="shared" si="3"/>
        <v>0</v>
      </c>
      <c r="AV33" s="72">
        <f t="shared" si="4"/>
        <v>1</v>
      </c>
      <c r="AW33" s="89" t="s">
        <v>75</v>
      </c>
      <c r="AX33" s="61" t="s">
        <v>98</v>
      </c>
      <c r="AY33" s="60" t="s">
        <v>12475</v>
      </c>
      <c r="AZ33" s="58" t="s">
        <v>67</v>
      </c>
      <c r="BA33" s="58" t="s">
        <v>67</v>
      </c>
    </row>
    <row r="34" spans="2:53" x14ac:dyDescent="0.25">
      <c r="B34" s="58">
        <v>2024</v>
      </c>
      <c r="C34" s="58">
        <v>891780111</v>
      </c>
      <c r="D34" s="59" t="s">
        <v>64</v>
      </c>
      <c r="E34" s="61" t="s">
        <v>12474</v>
      </c>
      <c r="F34" s="60" t="s">
        <v>12473</v>
      </c>
      <c r="G34" s="210">
        <v>0</v>
      </c>
      <c r="H34" s="61" t="s">
        <v>73</v>
      </c>
      <c r="I34" s="59" t="s">
        <v>65</v>
      </c>
      <c r="J34" s="60" t="s">
        <v>12465</v>
      </c>
      <c r="K34" s="60">
        <v>2900000</v>
      </c>
      <c r="L34" s="58" t="s">
        <v>68</v>
      </c>
      <c r="M34" s="60" t="s">
        <v>12472</v>
      </c>
      <c r="N34" s="60">
        <v>1065654840</v>
      </c>
      <c r="O34" s="64">
        <v>13</v>
      </c>
      <c r="P34" s="89">
        <v>45302</v>
      </c>
      <c r="Q34" s="60">
        <v>4518689382</v>
      </c>
      <c r="R34" s="166">
        <v>45306</v>
      </c>
      <c r="S34" s="60">
        <v>2900000</v>
      </c>
      <c r="T34" s="61" t="s">
        <v>66</v>
      </c>
      <c r="U34" s="60">
        <v>41947381</v>
      </c>
      <c r="V34" s="60" t="s">
        <v>7937</v>
      </c>
      <c r="W34" s="166">
        <v>45306</v>
      </c>
      <c r="X34" s="166">
        <v>45306</v>
      </c>
      <c r="Y34" s="68" t="s">
        <v>75</v>
      </c>
      <c r="Z34" s="166">
        <v>45318</v>
      </c>
      <c r="AA34" s="67">
        <f t="shared" si="0"/>
        <v>12</v>
      </c>
      <c r="AB34" s="67">
        <v>0</v>
      </c>
      <c r="AC34" s="237">
        <v>0</v>
      </c>
      <c r="AD34" s="67">
        <v>0</v>
      </c>
      <c r="AE34" s="89" t="s">
        <v>75</v>
      </c>
      <c r="AF34" s="67">
        <f t="shared" si="1"/>
        <v>0</v>
      </c>
      <c r="AG34" s="60">
        <v>0</v>
      </c>
      <c r="AH34" s="60">
        <v>0</v>
      </c>
      <c r="AI34" s="89" t="s">
        <v>75</v>
      </c>
      <c r="AJ34" s="61">
        <v>0</v>
      </c>
      <c r="AK34" s="65" t="s">
        <v>75</v>
      </c>
      <c r="AL34" s="65" t="s">
        <v>75</v>
      </c>
      <c r="AM34" s="67">
        <f t="shared" si="2"/>
        <v>0</v>
      </c>
      <c r="AN34" s="67">
        <f>+K34+AC34-AH34</f>
        <v>2900000</v>
      </c>
      <c r="AO34" s="61" t="s">
        <v>67</v>
      </c>
      <c r="AP34" s="60">
        <v>2900000</v>
      </c>
      <c r="AQ34" s="61" t="s">
        <v>86</v>
      </c>
      <c r="AR34" s="60">
        <v>0</v>
      </c>
      <c r="AS34" s="69" t="s">
        <v>75</v>
      </c>
      <c r="AT34" s="236">
        <v>2900000</v>
      </c>
      <c r="AU34" s="156">
        <f t="shared" si="3"/>
        <v>0</v>
      </c>
      <c r="AV34" s="72">
        <f t="shared" si="4"/>
        <v>1</v>
      </c>
      <c r="AW34" s="89" t="s">
        <v>75</v>
      </c>
      <c r="AX34" s="61" t="s">
        <v>98</v>
      </c>
      <c r="AY34" s="60" t="s">
        <v>12471</v>
      </c>
      <c r="AZ34" s="58" t="s">
        <v>67</v>
      </c>
      <c r="BA34" s="58" t="s">
        <v>67</v>
      </c>
    </row>
    <row r="35" spans="2:53" x14ac:dyDescent="0.25">
      <c r="B35" s="58">
        <v>2024</v>
      </c>
      <c r="C35" s="58">
        <v>891780111</v>
      </c>
      <c r="D35" s="59" t="s">
        <v>64</v>
      </c>
      <c r="E35" s="61" t="s">
        <v>12470</v>
      </c>
      <c r="F35" s="60" t="s">
        <v>12469</v>
      </c>
      <c r="G35" s="210">
        <v>0</v>
      </c>
      <c r="H35" s="61" t="s">
        <v>73</v>
      </c>
      <c r="I35" s="59" t="s">
        <v>65</v>
      </c>
      <c r="J35" s="60" t="s">
        <v>12465</v>
      </c>
      <c r="K35" s="60">
        <v>2900000</v>
      </c>
      <c r="L35" s="58" t="s">
        <v>68</v>
      </c>
      <c r="M35" s="60" t="s">
        <v>8741</v>
      </c>
      <c r="N35" s="60">
        <v>7601477</v>
      </c>
      <c r="O35" s="64">
        <v>13</v>
      </c>
      <c r="P35" s="89">
        <v>45302</v>
      </c>
      <c r="Q35" s="60">
        <v>4518689382</v>
      </c>
      <c r="R35" s="166">
        <v>45306</v>
      </c>
      <c r="S35" s="60">
        <v>2900000</v>
      </c>
      <c r="T35" s="61" t="s">
        <v>66</v>
      </c>
      <c r="U35" s="60">
        <v>41947381</v>
      </c>
      <c r="V35" s="60" t="s">
        <v>7937</v>
      </c>
      <c r="W35" s="166">
        <v>45306</v>
      </c>
      <c r="X35" s="166">
        <v>45306</v>
      </c>
      <c r="Y35" s="68" t="s">
        <v>75</v>
      </c>
      <c r="Z35" s="166">
        <v>45318</v>
      </c>
      <c r="AA35" s="67">
        <f t="shared" si="0"/>
        <v>12</v>
      </c>
      <c r="AB35" s="67">
        <v>0</v>
      </c>
      <c r="AC35" s="237">
        <v>0</v>
      </c>
      <c r="AD35" s="67">
        <v>0</v>
      </c>
      <c r="AE35" s="89" t="s">
        <v>75</v>
      </c>
      <c r="AF35" s="67">
        <f t="shared" si="1"/>
        <v>0</v>
      </c>
      <c r="AG35" s="60">
        <v>0</v>
      </c>
      <c r="AH35" s="60">
        <v>0</v>
      </c>
      <c r="AI35" s="89" t="s">
        <v>75</v>
      </c>
      <c r="AJ35" s="61">
        <v>0</v>
      </c>
      <c r="AK35" s="65" t="s">
        <v>75</v>
      </c>
      <c r="AL35" s="65" t="s">
        <v>75</v>
      </c>
      <c r="AM35" s="67">
        <f t="shared" si="2"/>
        <v>0</v>
      </c>
      <c r="AN35" s="67">
        <f>+K35+AC35-AH35</f>
        <v>2900000</v>
      </c>
      <c r="AO35" s="61" t="s">
        <v>67</v>
      </c>
      <c r="AP35" s="60">
        <v>2900000</v>
      </c>
      <c r="AQ35" s="61" t="s">
        <v>86</v>
      </c>
      <c r="AR35" s="60">
        <v>0</v>
      </c>
      <c r="AS35" s="69" t="s">
        <v>75</v>
      </c>
      <c r="AT35" s="236">
        <v>2900000</v>
      </c>
      <c r="AU35" s="156">
        <f t="shared" si="3"/>
        <v>0</v>
      </c>
      <c r="AV35" s="72">
        <f t="shared" si="4"/>
        <v>1</v>
      </c>
      <c r="AW35" s="89" t="s">
        <v>75</v>
      </c>
      <c r="AX35" s="61" t="s">
        <v>98</v>
      </c>
      <c r="AY35" s="60" t="s">
        <v>12468</v>
      </c>
      <c r="AZ35" s="58" t="s">
        <v>67</v>
      </c>
      <c r="BA35" s="58" t="s">
        <v>67</v>
      </c>
    </row>
    <row r="36" spans="2:53" x14ac:dyDescent="0.25">
      <c r="B36" s="58">
        <v>2024</v>
      </c>
      <c r="C36" s="58">
        <v>891780111</v>
      </c>
      <c r="D36" s="59" t="s">
        <v>64</v>
      </c>
      <c r="E36" s="61" t="s">
        <v>12467</v>
      </c>
      <c r="F36" s="60" t="s">
        <v>12466</v>
      </c>
      <c r="G36" s="210">
        <v>0</v>
      </c>
      <c r="H36" s="61" t="s">
        <v>73</v>
      </c>
      <c r="I36" s="59" t="s">
        <v>65</v>
      </c>
      <c r="J36" s="60" t="s">
        <v>12465</v>
      </c>
      <c r="K36" s="60">
        <v>2900000</v>
      </c>
      <c r="L36" s="58" t="s">
        <v>68</v>
      </c>
      <c r="M36" s="60" t="s">
        <v>8657</v>
      </c>
      <c r="N36" s="60">
        <v>1082947495</v>
      </c>
      <c r="O36" s="64">
        <v>13</v>
      </c>
      <c r="P36" s="89">
        <v>45302</v>
      </c>
      <c r="Q36" s="60">
        <v>4518689382</v>
      </c>
      <c r="R36" s="166">
        <v>45306</v>
      </c>
      <c r="S36" s="60">
        <v>2900000</v>
      </c>
      <c r="T36" s="61" t="s">
        <v>66</v>
      </c>
      <c r="U36" s="60">
        <v>41947381</v>
      </c>
      <c r="V36" s="60" t="s">
        <v>7937</v>
      </c>
      <c r="W36" s="166">
        <v>45306</v>
      </c>
      <c r="X36" s="166">
        <v>45306</v>
      </c>
      <c r="Y36" s="68" t="s">
        <v>75</v>
      </c>
      <c r="Z36" s="166">
        <v>45318</v>
      </c>
      <c r="AA36" s="67">
        <f t="shared" si="0"/>
        <v>12</v>
      </c>
      <c r="AB36" s="67">
        <v>0</v>
      </c>
      <c r="AC36" s="237">
        <v>0</v>
      </c>
      <c r="AD36" s="67">
        <v>0</v>
      </c>
      <c r="AE36" s="89" t="s">
        <v>75</v>
      </c>
      <c r="AF36" s="67">
        <f t="shared" si="1"/>
        <v>0</v>
      </c>
      <c r="AG36" s="60">
        <v>0</v>
      </c>
      <c r="AH36" s="60">
        <v>0</v>
      </c>
      <c r="AI36" s="89" t="s">
        <v>75</v>
      </c>
      <c r="AJ36" s="61">
        <v>0</v>
      </c>
      <c r="AK36" s="65" t="s">
        <v>75</v>
      </c>
      <c r="AL36" s="65" t="s">
        <v>75</v>
      </c>
      <c r="AM36" s="67">
        <f t="shared" si="2"/>
        <v>0</v>
      </c>
      <c r="AN36" s="67">
        <f>+K36+AC36-AH36</f>
        <v>2900000</v>
      </c>
      <c r="AO36" s="61" t="s">
        <v>67</v>
      </c>
      <c r="AP36" s="60">
        <v>2900000</v>
      </c>
      <c r="AQ36" s="61" t="s">
        <v>86</v>
      </c>
      <c r="AR36" s="60">
        <v>0</v>
      </c>
      <c r="AS36" s="69" t="s">
        <v>75</v>
      </c>
      <c r="AT36" s="236">
        <v>2900000</v>
      </c>
      <c r="AU36" s="156">
        <f t="shared" si="3"/>
        <v>0</v>
      </c>
      <c r="AV36" s="72">
        <f t="shared" si="4"/>
        <v>1</v>
      </c>
      <c r="AW36" s="89" t="s">
        <v>75</v>
      </c>
      <c r="AX36" s="61" t="s">
        <v>98</v>
      </c>
      <c r="AY36" s="60" t="s">
        <v>12464</v>
      </c>
      <c r="AZ36" s="58" t="s">
        <v>67</v>
      </c>
      <c r="BA36" s="58" t="s">
        <v>67</v>
      </c>
    </row>
    <row r="37" spans="2:53" x14ac:dyDescent="0.25">
      <c r="B37" s="58">
        <v>2024</v>
      </c>
      <c r="C37" s="58">
        <v>891780111</v>
      </c>
      <c r="D37" s="59" t="s">
        <v>64</v>
      </c>
      <c r="E37" s="61" t="s">
        <v>12463</v>
      </c>
      <c r="F37" s="60" t="s">
        <v>12462</v>
      </c>
      <c r="G37" s="210">
        <v>0</v>
      </c>
      <c r="H37" s="61" t="s">
        <v>73</v>
      </c>
      <c r="I37" s="59" t="s">
        <v>65</v>
      </c>
      <c r="J37" s="60" t="s">
        <v>12453</v>
      </c>
      <c r="K37" s="60">
        <v>3900000</v>
      </c>
      <c r="L37" s="58" t="s">
        <v>68</v>
      </c>
      <c r="M37" s="60" t="s">
        <v>12461</v>
      </c>
      <c r="N37" s="60">
        <v>1128127123</v>
      </c>
      <c r="O37" s="64">
        <v>13</v>
      </c>
      <c r="P37" s="89">
        <v>45302</v>
      </c>
      <c r="Q37" s="60">
        <v>4518689382</v>
      </c>
      <c r="R37" s="166">
        <v>45306</v>
      </c>
      <c r="S37" s="60">
        <v>3900000</v>
      </c>
      <c r="T37" s="61" t="s">
        <v>66</v>
      </c>
      <c r="U37" s="60">
        <v>41947381</v>
      </c>
      <c r="V37" s="60" t="s">
        <v>7937</v>
      </c>
      <c r="W37" s="166">
        <v>45306</v>
      </c>
      <c r="X37" s="166">
        <v>45306</v>
      </c>
      <c r="Y37" s="68" t="s">
        <v>75</v>
      </c>
      <c r="Z37" s="166">
        <v>45324</v>
      </c>
      <c r="AA37" s="67">
        <f t="shared" si="0"/>
        <v>18</v>
      </c>
      <c r="AB37" s="67">
        <v>2</v>
      </c>
      <c r="AC37" s="237">
        <v>1100000</v>
      </c>
      <c r="AD37" s="67">
        <v>1</v>
      </c>
      <c r="AE37" s="89">
        <v>45331</v>
      </c>
      <c r="AF37" s="67">
        <f t="shared" si="1"/>
        <v>7</v>
      </c>
      <c r="AG37" s="60">
        <v>0</v>
      </c>
      <c r="AH37" s="60">
        <v>0</v>
      </c>
      <c r="AI37" s="89" t="s">
        <v>75</v>
      </c>
      <c r="AJ37" s="61">
        <v>0</v>
      </c>
      <c r="AK37" s="65" t="s">
        <v>75</v>
      </c>
      <c r="AL37" s="65" t="s">
        <v>75</v>
      </c>
      <c r="AM37" s="67">
        <f t="shared" si="2"/>
        <v>0</v>
      </c>
      <c r="AN37" s="67">
        <f>+K37+AC37-AH37</f>
        <v>5000000</v>
      </c>
      <c r="AO37" s="61" t="s">
        <v>67</v>
      </c>
      <c r="AP37" s="60">
        <v>3900000</v>
      </c>
      <c r="AQ37" s="61" t="s">
        <v>86</v>
      </c>
      <c r="AR37" s="60">
        <v>0</v>
      </c>
      <c r="AS37" s="69" t="s">
        <v>75</v>
      </c>
      <c r="AT37" s="236">
        <v>5000000</v>
      </c>
      <c r="AU37" s="156">
        <f t="shared" si="3"/>
        <v>0</v>
      </c>
      <c r="AV37" s="72">
        <f t="shared" si="4"/>
        <v>1</v>
      </c>
      <c r="AW37" s="89" t="s">
        <v>75</v>
      </c>
      <c r="AX37" s="61" t="s">
        <v>98</v>
      </c>
      <c r="AY37" s="60" t="s">
        <v>12460</v>
      </c>
      <c r="AZ37" s="58" t="s">
        <v>67</v>
      </c>
      <c r="BA37" s="58" t="s">
        <v>67</v>
      </c>
    </row>
    <row r="38" spans="2:53" x14ac:dyDescent="0.25">
      <c r="B38" s="58">
        <v>2024</v>
      </c>
      <c r="C38" s="58">
        <v>891780111</v>
      </c>
      <c r="D38" s="59" t="s">
        <v>64</v>
      </c>
      <c r="E38" s="61" t="s">
        <v>12459</v>
      </c>
      <c r="F38" s="60" t="s">
        <v>12458</v>
      </c>
      <c r="G38" s="210">
        <v>0</v>
      </c>
      <c r="H38" s="61" t="s">
        <v>73</v>
      </c>
      <c r="I38" s="59" t="s">
        <v>65</v>
      </c>
      <c r="J38" s="60" t="s">
        <v>12453</v>
      </c>
      <c r="K38" s="60">
        <v>3900000</v>
      </c>
      <c r="L38" s="58" t="s">
        <v>68</v>
      </c>
      <c r="M38" s="60" t="s">
        <v>12457</v>
      </c>
      <c r="N38" s="60">
        <v>36669052</v>
      </c>
      <c r="O38" s="64">
        <v>13</v>
      </c>
      <c r="P38" s="89">
        <v>45302</v>
      </c>
      <c r="Q38" s="60">
        <v>4518689382</v>
      </c>
      <c r="R38" s="166">
        <v>45306</v>
      </c>
      <c r="S38" s="60">
        <v>3900000</v>
      </c>
      <c r="T38" s="61" t="s">
        <v>66</v>
      </c>
      <c r="U38" s="60">
        <v>41947381</v>
      </c>
      <c r="V38" s="60" t="s">
        <v>7937</v>
      </c>
      <c r="W38" s="166">
        <v>45306</v>
      </c>
      <c r="X38" s="166">
        <v>45306</v>
      </c>
      <c r="Y38" s="68" t="s">
        <v>75</v>
      </c>
      <c r="Z38" s="166">
        <v>45324</v>
      </c>
      <c r="AA38" s="67">
        <f t="shared" si="0"/>
        <v>18</v>
      </c>
      <c r="AB38" s="67">
        <v>0</v>
      </c>
      <c r="AC38" s="237">
        <v>0</v>
      </c>
      <c r="AD38" s="209">
        <v>0</v>
      </c>
      <c r="AE38" s="89" t="s">
        <v>75</v>
      </c>
      <c r="AF38" s="67">
        <f t="shared" si="1"/>
        <v>0</v>
      </c>
      <c r="AG38" s="60">
        <v>0</v>
      </c>
      <c r="AH38" s="60">
        <v>0</v>
      </c>
      <c r="AI38" s="89" t="s">
        <v>75</v>
      </c>
      <c r="AJ38" s="61">
        <v>0</v>
      </c>
      <c r="AK38" s="65" t="s">
        <v>75</v>
      </c>
      <c r="AL38" s="65" t="s">
        <v>75</v>
      </c>
      <c r="AM38" s="67">
        <f t="shared" si="2"/>
        <v>0</v>
      </c>
      <c r="AN38" s="67">
        <f>+K38+AC38-AH38</f>
        <v>3900000</v>
      </c>
      <c r="AO38" s="61" t="s">
        <v>67</v>
      </c>
      <c r="AP38" s="60">
        <v>3900000</v>
      </c>
      <c r="AQ38" s="61" t="s">
        <v>86</v>
      </c>
      <c r="AR38" s="60">
        <v>0</v>
      </c>
      <c r="AS38" s="69" t="s">
        <v>75</v>
      </c>
      <c r="AT38" s="236">
        <v>3900000</v>
      </c>
      <c r="AU38" s="156">
        <f t="shared" si="3"/>
        <v>0</v>
      </c>
      <c r="AV38" s="72">
        <f t="shared" si="4"/>
        <v>1</v>
      </c>
      <c r="AW38" s="89" t="s">
        <v>75</v>
      </c>
      <c r="AX38" s="61" t="s">
        <v>98</v>
      </c>
      <c r="AY38" s="60" t="s">
        <v>12456</v>
      </c>
      <c r="AZ38" s="58" t="s">
        <v>67</v>
      </c>
      <c r="BA38" s="58" t="s">
        <v>67</v>
      </c>
    </row>
    <row r="39" spans="2:53" x14ac:dyDescent="0.25">
      <c r="B39" s="58">
        <v>2024</v>
      </c>
      <c r="C39" s="58">
        <v>891780111</v>
      </c>
      <c r="D39" s="59" t="s">
        <v>64</v>
      </c>
      <c r="E39" s="61" t="s">
        <v>12455</v>
      </c>
      <c r="F39" s="60" t="s">
        <v>12454</v>
      </c>
      <c r="G39" s="210">
        <v>0</v>
      </c>
      <c r="H39" s="61" t="s">
        <v>73</v>
      </c>
      <c r="I39" s="59" t="s">
        <v>65</v>
      </c>
      <c r="J39" s="60" t="s">
        <v>12453</v>
      </c>
      <c r="K39" s="60">
        <v>3900000</v>
      </c>
      <c r="L39" s="58" t="s">
        <v>68</v>
      </c>
      <c r="M39" s="60" t="s">
        <v>7111</v>
      </c>
      <c r="N39" s="60">
        <v>1221974278</v>
      </c>
      <c r="O39" s="64">
        <v>13</v>
      </c>
      <c r="P39" s="89">
        <v>45302</v>
      </c>
      <c r="Q39" s="60">
        <v>4518689382</v>
      </c>
      <c r="R39" s="166">
        <v>45306</v>
      </c>
      <c r="S39" s="60">
        <v>3900000</v>
      </c>
      <c r="T39" s="61" t="s">
        <v>66</v>
      </c>
      <c r="U39" s="60">
        <v>41947381</v>
      </c>
      <c r="V39" s="60" t="s">
        <v>7937</v>
      </c>
      <c r="W39" s="166">
        <v>45306</v>
      </c>
      <c r="X39" s="166">
        <v>45306</v>
      </c>
      <c r="Y39" s="68" t="s">
        <v>75</v>
      </c>
      <c r="Z39" s="166">
        <v>45324</v>
      </c>
      <c r="AA39" s="67">
        <f t="shared" si="0"/>
        <v>18</v>
      </c>
      <c r="AB39" s="67">
        <v>2</v>
      </c>
      <c r="AC39" s="237">
        <v>1100000</v>
      </c>
      <c r="AD39" s="67">
        <v>1</v>
      </c>
      <c r="AE39" s="89">
        <v>45331</v>
      </c>
      <c r="AF39" s="67">
        <f t="shared" si="1"/>
        <v>7</v>
      </c>
      <c r="AG39" s="60">
        <v>0</v>
      </c>
      <c r="AH39" s="60">
        <v>0</v>
      </c>
      <c r="AI39" s="89" t="s">
        <v>75</v>
      </c>
      <c r="AJ39" s="61">
        <v>0</v>
      </c>
      <c r="AK39" s="65" t="s">
        <v>75</v>
      </c>
      <c r="AL39" s="65" t="s">
        <v>75</v>
      </c>
      <c r="AM39" s="67">
        <f t="shared" si="2"/>
        <v>0</v>
      </c>
      <c r="AN39" s="67">
        <f>+K39+AC39-AH39</f>
        <v>5000000</v>
      </c>
      <c r="AO39" s="61" t="s">
        <v>67</v>
      </c>
      <c r="AP39" s="60">
        <v>3900000</v>
      </c>
      <c r="AQ39" s="61" t="s">
        <v>86</v>
      </c>
      <c r="AR39" s="60">
        <v>0</v>
      </c>
      <c r="AS39" s="69" t="s">
        <v>75</v>
      </c>
      <c r="AT39" s="236">
        <v>5000000</v>
      </c>
      <c r="AU39" s="156">
        <f t="shared" si="3"/>
        <v>0</v>
      </c>
      <c r="AV39" s="72">
        <f t="shared" si="4"/>
        <v>1</v>
      </c>
      <c r="AW39" s="89" t="s">
        <v>75</v>
      </c>
      <c r="AX39" s="61" t="s">
        <v>98</v>
      </c>
      <c r="AY39" s="60" t="s">
        <v>12452</v>
      </c>
      <c r="AZ39" s="58" t="s">
        <v>67</v>
      </c>
      <c r="BA39" s="58" t="s">
        <v>67</v>
      </c>
    </row>
    <row r="40" spans="2:53" x14ac:dyDescent="0.25">
      <c r="B40" s="58">
        <v>2024</v>
      </c>
      <c r="C40" s="58">
        <v>891780111</v>
      </c>
      <c r="D40" s="59" t="s">
        <v>64</v>
      </c>
      <c r="E40" s="61" t="s">
        <v>12451</v>
      </c>
      <c r="F40" s="60" t="s">
        <v>12450</v>
      </c>
      <c r="G40" s="210">
        <v>0</v>
      </c>
      <c r="H40" s="61" t="s">
        <v>73</v>
      </c>
      <c r="I40" s="59" t="s">
        <v>65</v>
      </c>
      <c r="J40" s="60" t="s">
        <v>12449</v>
      </c>
      <c r="K40" s="60">
        <v>13667000</v>
      </c>
      <c r="L40" s="58" t="s">
        <v>68</v>
      </c>
      <c r="M40" s="60" t="s">
        <v>9717</v>
      </c>
      <c r="N40" s="60">
        <v>1082941024</v>
      </c>
      <c r="O40" s="64">
        <v>14</v>
      </c>
      <c r="P40" s="166">
        <v>45302</v>
      </c>
      <c r="Q40" s="60">
        <v>2126349000</v>
      </c>
      <c r="R40" s="166">
        <v>45306</v>
      </c>
      <c r="S40" s="60">
        <v>13667000</v>
      </c>
      <c r="T40" s="61" t="s">
        <v>66</v>
      </c>
      <c r="U40" s="60">
        <v>12621405</v>
      </c>
      <c r="V40" s="60" t="s">
        <v>3878</v>
      </c>
      <c r="W40" s="166">
        <v>45306</v>
      </c>
      <c r="X40" s="166">
        <v>45306</v>
      </c>
      <c r="Y40" s="68" t="s">
        <v>75</v>
      </c>
      <c r="Z40" s="166">
        <v>45457</v>
      </c>
      <c r="AA40" s="67">
        <f t="shared" si="0"/>
        <v>151</v>
      </c>
      <c r="AB40" s="67">
        <v>2</v>
      </c>
      <c r="AC40" s="237">
        <v>1333000</v>
      </c>
      <c r="AD40" s="67">
        <v>1</v>
      </c>
      <c r="AE40" s="244">
        <v>45473</v>
      </c>
      <c r="AF40" s="67">
        <f t="shared" si="1"/>
        <v>16</v>
      </c>
      <c r="AG40" s="60">
        <v>0</v>
      </c>
      <c r="AH40" s="60">
        <v>0</v>
      </c>
      <c r="AI40" s="89" t="s">
        <v>75</v>
      </c>
      <c r="AJ40" s="61">
        <v>0</v>
      </c>
      <c r="AK40" s="65" t="s">
        <v>75</v>
      </c>
      <c r="AL40" s="65" t="s">
        <v>75</v>
      </c>
      <c r="AM40" s="67">
        <f t="shared" si="2"/>
        <v>0</v>
      </c>
      <c r="AN40" s="67">
        <f>+K40+AC40-AH40</f>
        <v>15000000</v>
      </c>
      <c r="AO40" s="61" t="s">
        <v>67</v>
      </c>
      <c r="AP40" s="60">
        <v>13667000</v>
      </c>
      <c r="AQ40" s="61" t="s">
        <v>86</v>
      </c>
      <c r="AR40" s="60">
        <v>0</v>
      </c>
      <c r="AS40" s="69" t="s">
        <v>75</v>
      </c>
      <c r="AT40" s="236">
        <v>15000000</v>
      </c>
      <c r="AU40" s="156">
        <f t="shared" si="3"/>
        <v>0</v>
      </c>
      <c r="AV40" s="72">
        <f t="shared" si="4"/>
        <v>1</v>
      </c>
      <c r="AW40" s="89" t="s">
        <v>75</v>
      </c>
      <c r="AX40" s="61" t="s">
        <v>98</v>
      </c>
      <c r="AY40" s="60" t="s">
        <v>12448</v>
      </c>
      <c r="AZ40" s="58" t="s">
        <v>67</v>
      </c>
      <c r="BA40" s="58" t="s">
        <v>67</v>
      </c>
    </row>
    <row r="41" spans="2:53" x14ac:dyDescent="0.25">
      <c r="B41" s="58">
        <v>2024</v>
      </c>
      <c r="C41" s="58">
        <v>891780111</v>
      </c>
      <c r="D41" s="59" t="s">
        <v>64</v>
      </c>
      <c r="E41" s="61" t="s">
        <v>12447</v>
      </c>
      <c r="F41" s="60" t="s">
        <v>12446</v>
      </c>
      <c r="G41" s="210">
        <v>0</v>
      </c>
      <c r="H41" s="61" t="s">
        <v>73</v>
      </c>
      <c r="I41" s="59" t="s">
        <v>65</v>
      </c>
      <c r="J41" s="60" t="s">
        <v>12445</v>
      </c>
      <c r="K41" s="60">
        <v>28233000</v>
      </c>
      <c r="L41" s="58" t="s">
        <v>68</v>
      </c>
      <c r="M41" s="60" t="s">
        <v>9165</v>
      </c>
      <c r="N41" s="60">
        <v>84457585</v>
      </c>
      <c r="O41" s="64">
        <v>13</v>
      </c>
      <c r="P41" s="89">
        <v>45302</v>
      </c>
      <c r="Q41" s="60">
        <v>4518689382</v>
      </c>
      <c r="R41" s="166">
        <v>45306</v>
      </c>
      <c r="S41" s="60">
        <v>28233000</v>
      </c>
      <c r="T41" s="61" t="s">
        <v>66</v>
      </c>
      <c r="U41" s="60">
        <v>85455983</v>
      </c>
      <c r="V41" s="60" t="s">
        <v>6859</v>
      </c>
      <c r="W41" s="166">
        <v>45306</v>
      </c>
      <c r="X41" s="166">
        <v>45306</v>
      </c>
      <c r="Y41" s="68" t="s">
        <v>75</v>
      </c>
      <c r="Z41" s="166">
        <v>45457</v>
      </c>
      <c r="AA41" s="67">
        <f t="shared" si="0"/>
        <v>151</v>
      </c>
      <c r="AB41" s="67">
        <v>2</v>
      </c>
      <c r="AC41" s="237">
        <v>2934000</v>
      </c>
      <c r="AD41" s="67">
        <v>1</v>
      </c>
      <c r="AE41" s="244">
        <v>45473</v>
      </c>
      <c r="AF41" s="67">
        <f t="shared" si="1"/>
        <v>16</v>
      </c>
      <c r="AG41" s="60">
        <v>0</v>
      </c>
      <c r="AH41" s="60">
        <v>0</v>
      </c>
      <c r="AI41" s="89" t="s">
        <v>75</v>
      </c>
      <c r="AJ41" s="61">
        <v>0</v>
      </c>
      <c r="AK41" s="65" t="s">
        <v>75</v>
      </c>
      <c r="AL41" s="65" t="s">
        <v>75</v>
      </c>
      <c r="AM41" s="67">
        <f t="shared" si="2"/>
        <v>0</v>
      </c>
      <c r="AN41" s="67">
        <f>+K41+AC41-AH41</f>
        <v>31167000</v>
      </c>
      <c r="AO41" s="61" t="s">
        <v>67</v>
      </c>
      <c r="AP41" s="60">
        <v>28233000</v>
      </c>
      <c r="AQ41" s="61" t="s">
        <v>86</v>
      </c>
      <c r="AR41" s="60">
        <v>0</v>
      </c>
      <c r="AS41" s="69" t="s">
        <v>75</v>
      </c>
      <c r="AT41" s="236">
        <v>31167000</v>
      </c>
      <c r="AU41" s="156">
        <f t="shared" si="3"/>
        <v>0</v>
      </c>
      <c r="AV41" s="72">
        <f t="shared" si="4"/>
        <v>1</v>
      </c>
      <c r="AW41" s="89" t="s">
        <v>75</v>
      </c>
      <c r="AX41" s="61" t="s">
        <v>98</v>
      </c>
      <c r="AY41" s="60" t="s">
        <v>12444</v>
      </c>
      <c r="AZ41" s="58" t="s">
        <v>67</v>
      </c>
      <c r="BA41" s="58" t="s">
        <v>67</v>
      </c>
    </row>
    <row r="42" spans="2:53" x14ac:dyDescent="0.25">
      <c r="B42" s="58">
        <v>2024</v>
      </c>
      <c r="C42" s="58">
        <v>891780111</v>
      </c>
      <c r="D42" s="59" t="s">
        <v>64</v>
      </c>
      <c r="E42" s="61" t="s">
        <v>12443</v>
      </c>
      <c r="F42" s="60" t="s">
        <v>12442</v>
      </c>
      <c r="G42" s="210">
        <v>0</v>
      </c>
      <c r="H42" s="61" t="s">
        <v>73</v>
      </c>
      <c r="I42" s="59" t="s">
        <v>65</v>
      </c>
      <c r="J42" s="60" t="s">
        <v>12438</v>
      </c>
      <c r="K42" s="60">
        <v>2900000</v>
      </c>
      <c r="L42" s="58" t="s">
        <v>68</v>
      </c>
      <c r="M42" s="60" t="s">
        <v>7059</v>
      </c>
      <c r="N42" s="60">
        <v>1082912086</v>
      </c>
      <c r="O42" s="64">
        <v>13</v>
      </c>
      <c r="P42" s="89">
        <v>45302</v>
      </c>
      <c r="Q42" s="60">
        <v>4518689382</v>
      </c>
      <c r="R42" s="166">
        <v>45307</v>
      </c>
      <c r="S42" s="60">
        <v>2900000</v>
      </c>
      <c r="T42" s="61" t="s">
        <v>66</v>
      </c>
      <c r="U42" s="60">
        <v>41947381</v>
      </c>
      <c r="V42" s="60" t="s">
        <v>7937</v>
      </c>
      <c r="W42" s="166">
        <v>45307</v>
      </c>
      <c r="X42" s="166">
        <v>45307</v>
      </c>
      <c r="Y42" s="68" t="s">
        <v>75</v>
      </c>
      <c r="Z42" s="166">
        <v>45318</v>
      </c>
      <c r="AA42" s="67">
        <f t="shared" si="0"/>
        <v>11</v>
      </c>
      <c r="AB42" s="67">
        <v>0</v>
      </c>
      <c r="AC42" s="237">
        <v>0</v>
      </c>
      <c r="AD42" s="67">
        <v>0</v>
      </c>
      <c r="AE42" s="89" t="s">
        <v>75</v>
      </c>
      <c r="AF42" s="67">
        <f t="shared" si="1"/>
        <v>0</v>
      </c>
      <c r="AG42" s="60">
        <v>0</v>
      </c>
      <c r="AH42" s="60">
        <v>0</v>
      </c>
      <c r="AI42" s="89" t="s">
        <v>75</v>
      </c>
      <c r="AJ42" s="61">
        <v>0</v>
      </c>
      <c r="AK42" s="65" t="s">
        <v>75</v>
      </c>
      <c r="AL42" s="65" t="s">
        <v>75</v>
      </c>
      <c r="AM42" s="67">
        <f t="shared" si="2"/>
        <v>0</v>
      </c>
      <c r="AN42" s="67">
        <f>+K42+AC42-AH42</f>
        <v>2900000</v>
      </c>
      <c r="AO42" s="61" t="s">
        <v>67</v>
      </c>
      <c r="AP42" s="60">
        <v>2900000</v>
      </c>
      <c r="AQ42" s="61" t="s">
        <v>86</v>
      </c>
      <c r="AR42" s="60">
        <v>0</v>
      </c>
      <c r="AS42" s="69" t="s">
        <v>75</v>
      </c>
      <c r="AT42" s="236">
        <v>2900000</v>
      </c>
      <c r="AU42" s="156">
        <f t="shared" si="3"/>
        <v>0</v>
      </c>
      <c r="AV42" s="72">
        <f t="shared" si="4"/>
        <v>1</v>
      </c>
      <c r="AW42" s="89" t="s">
        <v>75</v>
      </c>
      <c r="AX42" s="61" t="s">
        <v>98</v>
      </c>
      <c r="AY42" s="60" t="s">
        <v>12441</v>
      </c>
      <c r="AZ42" s="58" t="s">
        <v>67</v>
      </c>
      <c r="BA42" s="58" t="s">
        <v>67</v>
      </c>
    </row>
    <row r="43" spans="2:53" x14ac:dyDescent="0.25">
      <c r="B43" s="58">
        <v>2024</v>
      </c>
      <c r="C43" s="58">
        <v>891780111</v>
      </c>
      <c r="D43" s="59" t="s">
        <v>64</v>
      </c>
      <c r="E43" s="61" t="s">
        <v>12440</v>
      </c>
      <c r="F43" s="60" t="s">
        <v>12439</v>
      </c>
      <c r="G43" s="210">
        <v>0</v>
      </c>
      <c r="H43" s="61" t="s">
        <v>73</v>
      </c>
      <c r="I43" s="59" t="s">
        <v>65</v>
      </c>
      <c r="J43" s="60" t="s">
        <v>12438</v>
      </c>
      <c r="K43" s="60">
        <v>2900000</v>
      </c>
      <c r="L43" s="58" t="s">
        <v>68</v>
      </c>
      <c r="M43" s="60" t="s">
        <v>9829</v>
      </c>
      <c r="N43" s="60">
        <v>57466769</v>
      </c>
      <c r="O43" s="64">
        <v>13</v>
      </c>
      <c r="P43" s="89">
        <v>45302</v>
      </c>
      <c r="Q43" s="60">
        <v>4518689382</v>
      </c>
      <c r="R43" s="166">
        <v>45307</v>
      </c>
      <c r="S43" s="60">
        <v>2900000</v>
      </c>
      <c r="T43" s="61" t="s">
        <v>66</v>
      </c>
      <c r="U43" s="60">
        <v>41947381</v>
      </c>
      <c r="V43" s="60" t="s">
        <v>7937</v>
      </c>
      <c r="W43" s="166">
        <v>45307</v>
      </c>
      <c r="X43" s="166">
        <v>45307</v>
      </c>
      <c r="Y43" s="68" t="s">
        <v>75</v>
      </c>
      <c r="Z43" s="166">
        <v>45318</v>
      </c>
      <c r="AA43" s="67">
        <f t="shared" si="0"/>
        <v>11</v>
      </c>
      <c r="AB43" s="67">
        <v>0</v>
      </c>
      <c r="AC43" s="237">
        <v>0</v>
      </c>
      <c r="AD43" s="67">
        <v>0</v>
      </c>
      <c r="AE43" s="89" t="s">
        <v>75</v>
      </c>
      <c r="AF43" s="67">
        <f t="shared" si="1"/>
        <v>0</v>
      </c>
      <c r="AG43" s="60">
        <v>0</v>
      </c>
      <c r="AH43" s="60">
        <v>0</v>
      </c>
      <c r="AI43" s="89" t="s">
        <v>75</v>
      </c>
      <c r="AJ43" s="61">
        <v>0</v>
      </c>
      <c r="AK43" s="65" t="s">
        <v>75</v>
      </c>
      <c r="AL43" s="65" t="s">
        <v>75</v>
      </c>
      <c r="AM43" s="67">
        <f t="shared" si="2"/>
        <v>0</v>
      </c>
      <c r="AN43" s="67">
        <f>+K43+AC43-AH43</f>
        <v>2900000</v>
      </c>
      <c r="AO43" s="61" t="s">
        <v>67</v>
      </c>
      <c r="AP43" s="60">
        <v>2900000</v>
      </c>
      <c r="AQ43" s="61" t="s">
        <v>86</v>
      </c>
      <c r="AR43" s="60">
        <v>0</v>
      </c>
      <c r="AS43" s="69" t="s">
        <v>75</v>
      </c>
      <c r="AT43" s="236">
        <v>2900000</v>
      </c>
      <c r="AU43" s="156">
        <f t="shared" si="3"/>
        <v>0</v>
      </c>
      <c r="AV43" s="72">
        <f t="shared" si="4"/>
        <v>1</v>
      </c>
      <c r="AW43" s="89" t="s">
        <v>75</v>
      </c>
      <c r="AX43" s="61" t="s">
        <v>98</v>
      </c>
      <c r="AY43" s="60" t="s">
        <v>12437</v>
      </c>
      <c r="AZ43" s="58" t="s">
        <v>67</v>
      </c>
      <c r="BA43" s="58" t="s">
        <v>67</v>
      </c>
    </row>
    <row r="44" spans="2:53" x14ac:dyDescent="0.25">
      <c r="B44" s="58">
        <v>2024</v>
      </c>
      <c r="C44" s="58">
        <v>891780111</v>
      </c>
      <c r="D44" s="59" t="s">
        <v>64</v>
      </c>
      <c r="E44" s="61" t="s">
        <v>12436</v>
      </c>
      <c r="F44" s="60" t="s">
        <v>12435</v>
      </c>
      <c r="G44" s="210">
        <v>0</v>
      </c>
      <c r="H44" s="61" t="s">
        <v>73</v>
      </c>
      <c r="I44" s="59" t="s">
        <v>65</v>
      </c>
      <c r="J44" s="60" t="s">
        <v>12434</v>
      </c>
      <c r="K44" s="60">
        <v>15000000</v>
      </c>
      <c r="L44" s="58" t="s">
        <v>68</v>
      </c>
      <c r="M44" s="60" t="s">
        <v>8192</v>
      </c>
      <c r="N44" s="60">
        <v>57414091</v>
      </c>
      <c r="O44" s="64">
        <v>13</v>
      </c>
      <c r="P44" s="89">
        <v>45302</v>
      </c>
      <c r="Q44" s="60">
        <v>4518689382</v>
      </c>
      <c r="R44" s="166">
        <v>45307</v>
      </c>
      <c r="S44" s="60">
        <v>15000000</v>
      </c>
      <c r="T44" s="61" t="s">
        <v>66</v>
      </c>
      <c r="U44" s="60">
        <v>36557666</v>
      </c>
      <c r="V44" s="60" t="s">
        <v>4526</v>
      </c>
      <c r="W44" s="166">
        <v>45307</v>
      </c>
      <c r="X44" s="166">
        <v>45307</v>
      </c>
      <c r="Y44" s="68" t="s">
        <v>75</v>
      </c>
      <c r="Z44" s="166">
        <v>45457</v>
      </c>
      <c r="AA44" s="67">
        <f t="shared" si="0"/>
        <v>150</v>
      </c>
      <c r="AB44" s="67">
        <v>2</v>
      </c>
      <c r="AC44" s="237">
        <v>1600000</v>
      </c>
      <c r="AD44" s="67">
        <v>1</v>
      </c>
      <c r="AE44" s="244">
        <v>45473</v>
      </c>
      <c r="AF44" s="67">
        <f t="shared" si="1"/>
        <v>16</v>
      </c>
      <c r="AG44" s="60">
        <v>0</v>
      </c>
      <c r="AH44" s="60">
        <v>0</v>
      </c>
      <c r="AI44" s="89" t="s">
        <v>75</v>
      </c>
      <c r="AJ44" s="61">
        <v>0</v>
      </c>
      <c r="AK44" s="65" t="s">
        <v>75</v>
      </c>
      <c r="AL44" s="65" t="s">
        <v>75</v>
      </c>
      <c r="AM44" s="67">
        <f t="shared" si="2"/>
        <v>0</v>
      </c>
      <c r="AN44" s="67">
        <f>+K44+AC44-AH44</f>
        <v>16600000</v>
      </c>
      <c r="AO44" s="61" t="s">
        <v>67</v>
      </c>
      <c r="AP44" s="60">
        <v>15000000</v>
      </c>
      <c r="AQ44" s="61" t="s">
        <v>86</v>
      </c>
      <c r="AR44" s="60">
        <v>0</v>
      </c>
      <c r="AS44" s="69" t="s">
        <v>75</v>
      </c>
      <c r="AT44" s="236">
        <v>16600000</v>
      </c>
      <c r="AU44" s="156">
        <f t="shared" si="3"/>
        <v>0</v>
      </c>
      <c r="AV44" s="72">
        <f t="shared" si="4"/>
        <v>1</v>
      </c>
      <c r="AW44" s="89" t="s">
        <v>75</v>
      </c>
      <c r="AX44" s="61" t="s">
        <v>98</v>
      </c>
      <c r="AY44" s="60" t="s">
        <v>12433</v>
      </c>
      <c r="AZ44" s="58" t="s">
        <v>67</v>
      </c>
      <c r="BA44" s="58" t="s">
        <v>67</v>
      </c>
    </row>
    <row r="45" spans="2:53" x14ac:dyDescent="0.25">
      <c r="B45" s="58">
        <v>2024</v>
      </c>
      <c r="C45" s="58">
        <v>891780111</v>
      </c>
      <c r="D45" s="59" t="s">
        <v>64</v>
      </c>
      <c r="E45" s="61" t="s">
        <v>12432</v>
      </c>
      <c r="F45" s="60" t="s">
        <v>12431</v>
      </c>
      <c r="G45" s="210">
        <v>0</v>
      </c>
      <c r="H45" s="61" t="s">
        <v>73</v>
      </c>
      <c r="I45" s="59" t="s">
        <v>65</v>
      </c>
      <c r="J45" s="60" t="s">
        <v>12430</v>
      </c>
      <c r="K45" s="60">
        <v>18000000</v>
      </c>
      <c r="L45" s="58" t="s">
        <v>68</v>
      </c>
      <c r="M45" s="60" t="s">
        <v>8952</v>
      </c>
      <c r="N45" s="60">
        <v>39049050</v>
      </c>
      <c r="O45" s="64">
        <v>13</v>
      </c>
      <c r="P45" s="89">
        <v>45302</v>
      </c>
      <c r="Q45" s="60">
        <v>4518689382</v>
      </c>
      <c r="R45" s="166">
        <v>45307</v>
      </c>
      <c r="S45" s="60">
        <v>18000000</v>
      </c>
      <c r="T45" s="61" t="s">
        <v>66</v>
      </c>
      <c r="U45" s="60">
        <v>36557666</v>
      </c>
      <c r="V45" s="60" t="s">
        <v>4526</v>
      </c>
      <c r="W45" s="166">
        <v>45307</v>
      </c>
      <c r="X45" s="166">
        <v>45307</v>
      </c>
      <c r="Y45" s="68" t="s">
        <v>75</v>
      </c>
      <c r="Z45" s="166">
        <v>45457</v>
      </c>
      <c r="AA45" s="67">
        <f t="shared" si="0"/>
        <v>150</v>
      </c>
      <c r="AB45" s="67">
        <v>3</v>
      </c>
      <c r="AC45" s="237">
        <v>2350000</v>
      </c>
      <c r="AD45" s="67">
        <v>1</v>
      </c>
      <c r="AE45" s="244">
        <v>45473</v>
      </c>
      <c r="AF45" s="67">
        <f t="shared" si="1"/>
        <v>16</v>
      </c>
      <c r="AG45" s="60">
        <v>0</v>
      </c>
      <c r="AH45" s="60">
        <v>0</v>
      </c>
      <c r="AI45" s="89" t="s">
        <v>75</v>
      </c>
      <c r="AJ45" s="61">
        <v>0</v>
      </c>
      <c r="AK45" s="65" t="s">
        <v>75</v>
      </c>
      <c r="AL45" s="65" t="s">
        <v>75</v>
      </c>
      <c r="AM45" s="67">
        <f t="shared" si="2"/>
        <v>0</v>
      </c>
      <c r="AN45" s="67">
        <f>+K45+AC45-AH45</f>
        <v>20350000</v>
      </c>
      <c r="AO45" s="61" t="s">
        <v>67</v>
      </c>
      <c r="AP45" s="60">
        <v>18000000</v>
      </c>
      <c r="AQ45" s="61" t="s">
        <v>86</v>
      </c>
      <c r="AR45" s="60">
        <v>0</v>
      </c>
      <c r="AS45" s="69" t="s">
        <v>75</v>
      </c>
      <c r="AT45" s="236">
        <v>20350000</v>
      </c>
      <c r="AU45" s="156">
        <f t="shared" si="3"/>
        <v>0</v>
      </c>
      <c r="AV45" s="72">
        <f t="shared" si="4"/>
        <v>1</v>
      </c>
      <c r="AW45" s="89" t="s">
        <v>75</v>
      </c>
      <c r="AX45" s="61" t="s">
        <v>98</v>
      </c>
      <c r="AY45" s="60" t="s">
        <v>12429</v>
      </c>
      <c r="AZ45" s="58" t="s">
        <v>67</v>
      </c>
      <c r="BA45" s="58" t="s">
        <v>67</v>
      </c>
    </row>
    <row r="46" spans="2:53" x14ac:dyDescent="0.25">
      <c r="B46" s="58">
        <v>2024</v>
      </c>
      <c r="C46" s="58">
        <v>891780111</v>
      </c>
      <c r="D46" s="59" t="s">
        <v>64</v>
      </c>
      <c r="E46" s="61" t="s">
        <v>12428</v>
      </c>
      <c r="F46" s="60" t="s">
        <v>12427</v>
      </c>
      <c r="G46" s="210">
        <v>0</v>
      </c>
      <c r="H46" s="61" t="s">
        <v>73</v>
      </c>
      <c r="I46" s="59" t="s">
        <v>65</v>
      </c>
      <c r="J46" s="60" t="s">
        <v>12426</v>
      </c>
      <c r="K46" s="60">
        <v>12833000</v>
      </c>
      <c r="L46" s="58" t="s">
        <v>68</v>
      </c>
      <c r="M46" s="60" t="s">
        <v>9030</v>
      </c>
      <c r="N46" s="60">
        <v>1082880869</v>
      </c>
      <c r="O46" s="64">
        <v>14</v>
      </c>
      <c r="P46" s="166">
        <v>45302</v>
      </c>
      <c r="Q46" s="60">
        <v>2126349000</v>
      </c>
      <c r="R46" s="166">
        <v>45307</v>
      </c>
      <c r="S46" s="60">
        <v>12833000</v>
      </c>
      <c r="T46" s="61" t="s">
        <v>66</v>
      </c>
      <c r="U46" s="60">
        <v>57444673</v>
      </c>
      <c r="V46" s="60" t="s">
        <v>4095</v>
      </c>
      <c r="W46" s="166">
        <v>45307</v>
      </c>
      <c r="X46" s="166">
        <v>45307</v>
      </c>
      <c r="Y46" s="68" t="s">
        <v>75</v>
      </c>
      <c r="Z46" s="166">
        <v>45457</v>
      </c>
      <c r="AA46" s="67">
        <f t="shared" si="0"/>
        <v>150</v>
      </c>
      <c r="AB46" s="67">
        <v>2</v>
      </c>
      <c r="AC46" s="237">
        <v>1334000</v>
      </c>
      <c r="AD46" s="67">
        <v>1</v>
      </c>
      <c r="AE46" s="244">
        <v>45473</v>
      </c>
      <c r="AF46" s="67">
        <f t="shared" si="1"/>
        <v>16</v>
      </c>
      <c r="AG46" s="60">
        <v>0</v>
      </c>
      <c r="AH46" s="60">
        <v>0</v>
      </c>
      <c r="AI46" s="89" t="s">
        <v>75</v>
      </c>
      <c r="AJ46" s="61">
        <v>0</v>
      </c>
      <c r="AK46" s="65" t="s">
        <v>75</v>
      </c>
      <c r="AL46" s="65" t="s">
        <v>75</v>
      </c>
      <c r="AM46" s="67">
        <f t="shared" si="2"/>
        <v>0</v>
      </c>
      <c r="AN46" s="67">
        <f>+K46+AC46-AH46</f>
        <v>14167000</v>
      </c>
      <c r="AO46" s="61" t="s">
        <v>67</v>
      </c>
      <c r="AP46" s="60">
        <v>12833000</v>
      </c>
      <c r="AQ46" s="61" t="s">
        <v>86</v>
      </c>
      <c r="AR46" s="60">
        <v>0</v>
      </c>
      <c r="AS46" s="69" t="s">
        <v>75</v>
      </c>
      <c r="AT46" s="236">
        <v>14167000</v>
      </c>
      <c r="AU46" s="156">
        <f t="shared" si="3"/>
        <v>0</v>
      </c>
      <c r="AV46" s="72">
        <f t="shared" si="4"/>
        <v>1</v>
      </c>
      <c r="AW46" s="89" t="s">
        <v>75</v>
      </c>
      <c r="AX46" s="61" t="s">
        <v>98</v>
      </c>
      <c r="AY46" s="60" t="s">
        <v>12425</v>
      </c>
      <c r="AZ46" s="58" t="s">
        <v>67</v>
      </c>
      <c r="BA46" s="58" t="s">
        <v>67</v>
      </c>
    </row>
    <row r="47" spans="2:53" x14ac:dyDescent="0.25">
      <c r="B47" s="58">
        <v>2024</v>
      </c>
      <c r="C47" s="58">
        <v>891780111</v>
      </c>
      <c r="D47" s="59" t="s">
        <v>64</v>
      </c>
      <c r="E47" s="61" t="s">
        <v>12424</v>
      </c>
      <c r="F47" s="60" t="s">
        <v>12423</v>
      </c>
      <c r="G47" s="210">
        <v>0</v>
      </c>
      <c r="H47" s="61" t="s">
        <v>73</v>
      </c>
      <c r="I47" s="59" t="s">
        <v>65</v>
      </c>
      <c r="J47" s="60" t="s">
        <v>12422</v>
      </c>
      <c r="K47" s="60">
        <v>10780000</v>
      </c>
      <c r="L47" s="58" t="s">
        <v>68</v>
      </c>
      <c r="M47" s="60" t="s">
        <v>9294</v>
      </c>
      <c r="N47" s="60">
        <v>1082915041</v>
      </c>
      <c r="O47" s="64">
        <v>14</v>
      </c>
      <c r="P47" s="166">
        <v>45302</v>
      </c>
      <c r="Q47" s="60">
        <v>2126349000</v>
      </c>
      <c r="R47" s="166">
        <v>45307</v>
      </c>
      <c r="S47" s="60">
        <v>10780000</v>
      </c>
      <c r="T47" s="61" t="s">
        <v>66</v>
      </c>
      <c r="U47" s="60">
        <v>57444673</v>
      </c>
      <c r="V47" s="60" t="s">
        <v>4095</v>
      </c>
      <c r="W47" s="166">
        <v>45307</v>
      </c>
      <c r="X47" s="166">
        <v>45307</v>
      </c>
      <c r="Y47" s="68" t="s">
        <v>75</v>
      </c>
      <c r="Z47" s="166">
        <v>45457</v>
      </c>
      <c r="AA47" s="67">
        <f t="shared" si="0"/>
        <v>150</v>
      </c>
      <c r="AB47" s="67">
        <v>2</v>
      </c>
      <c r="AC47" s="237">
        <v>1120000</v>
      </c>
      <c r="AD47" s="67">
        <v>1</v>
      </c>
      <c r="AE47" s="244">
        <v>45473</v>
      </c>
      <c r="AF47" s="67">
        <f t="shared" si="1"/>
        <v>16</v>
      </c>
      <c r="AG47" s="60">
        <v>0</v>
      </c>
      <c r="AH47" s="60">
        <v>0</v>
      </c>
      <c r="AI47" s="89" t="s">
        <v>75</v>
      </c>
      <c r="AJ47" s="61">
        <v>0</v>
      </c>
      <c r="AK47" s="65" t="s">
        <v>75</v>
      </c>
      <c r="AL47" s="65" t="s">
        <v>75</v>
      </c>
      <c r="AM47" s="67">
        <f t="shared" si="2"/>
        <v>0</v>
      </c>
      <c r="AN47" s="67">
        <f>+K47+AC47-AH47</f>
        <v>11900000</v>
      </c>
      <c r="AO47" s="61" t="s">
        <v>67</v>
      </c>
      <c r="AP47" s="60">
        <v>10780000</v>
      </c>
      <c r="AQ47" s="61" t="s">
        <v>86</v>
      </c>
      <c r="AR47" s="60">
        <v>0</v>
      </c>
      <c r="AS47" s="69" t="s">
        <v>75</v>
      </c>
      <c r="AT47" s="236">
        <v>11900000</v>
      </c>
      <c r="AU47" s="156">
        <f t="shared" si="3"/>
        <v>0</v>
      </c>
      <c r="AV47" s="72">
        <f t="shared" si="4"/>
        <v>1</v>
      </c>
      <c r="AW47" s="89" t="s">
        <v>75</v>
      </c>
      <c r="AX47" s="61" t="s">
        <v>98</v>
      </c>
      <c r="AY47" s="60" t="s">
        <v>12421</v>
      </c>
      <c r="AZ47" s="58" t="s">
        <v>67</v>
      </c>
      <c r="BA47" s="58" t="s">
        <v>67</v>
      </c>
    </row>
    <row r="48" spans="2:53" x14ac:dyDescent="0.25">
      <c r="B48" s="58">
        <v>2024</v>
      </c>
      <c r="C48" s="58">
        <v>891780111</v>
      </c>
      <c r="D48" s="59" t="s">
        <v>64</v>
      </c>
      <c r="E48" s="61" t="s">
        <v>12420</v>
      </c>
      <c r="F48" s="60" t="s">
        <v>12419</v>
      </c>
      <c r="G48" s="210">
        <v>0</v>
      </c>
      <c r="H48" s="61" t="s">
        <v>73</v>
      </c>
      <c r="I48" s="59" t="s">
        <v>65</v>
      </c>
      <c r="J48" s="60" t="s">
        <v>12418</v>
      </c>
      <c r="K48" s="60">
        <v>16500000</v>
      </c>
      <c r="L48" s="58" t="s">
        <v>68</v>
      </c>
      <c r="M48" s="60" t="s">
        <v>9323</v>
      </c>
      <c r="N48" s="60">
        <v>26671855</v>
      </c>
      <c r="O48" s="64">
        <v>13</v>
      </c>
      <c r="P48" s="89">
        <v>45302</v>
      </c>
      <c r="Q48" s="60">
        <v>4518689382</v>
      </c>
      <c r="R48" s="166">
        <v>45307</v>
      </c>
      <c r="S48" s="60">
        <v>16500000</v>
      </c>
      <c r="T48" s="61" t="s">
        <v>66</v>
      </c>
      <c r="U48" s="60">
        <v>39058006</v>
      </c>
      <c r="V48" s="60" t="s">
        <v>8970</v>
      </c>
      <c r="W48" s="166">
        <v>45307</v>
      </c>
      <c r="X48" s="166">
        <v>45307</v>
      </c>
      <c r="Y48" s="68" t="s">
        <v>75</v>
      </c>
      <c r="Z48" s="166">
        <v>45457</v>
      </c>
      <c r="AA48" s="67">
        <f t="shared" si="0"/>
        <v>150</v>
      </c>
      <c r="AB48" s="67">
        <v>0</v>
      </c>
      <c r="AC48" s="237">
        <v>0</v>
      </c>
      <c r="AD48" s="67">
        <v>0</v>
      </c>
      <c r="AE48" s="89" t="s">
        <v>75</v>
      </c>
      <c r="AF48" s="67">
        <f t="shared" si="1"/>
        <v>0</v>
      </c>
      <c r="AG48" s="60">
        <v>0</v>
      </c>
      <c r="AH48" s="60">
        <v>0</v>
      </c>
      <c r="AI48" s="89" t="s">
        <v>75</v>
      </c>
      <c r="AJ48" s="61">
        <v>0</v>
      </c>
      <c r="AK48" s="65" t="s">
        <v>75</v>
      </c>
      <c r="AL48" s="65" t="s">
        <v>75</v>
      </c>
      <c r="AM48" s="67">
        <f t="shared" si="2"/>
        <v>0</v>
      </c>
      <c r="AN48" s="67">
        <f>+K48+AC48-AH48</f>
        <v>16500000</v>
      </c>
      <c r="AO48" s="61" t="s">
        <v>67</v>
      </c>
      <c r="AP48" s="60">
        <v>16500000</v>
      </c>
      <c r="AQ48" s="61" t="s">
        <v>86</v>
      </c>
      <c r="AR48" s="60">
        <v>0</v>
      </c>
      <c r="AS48" s="69" t="s">
        <v>75</v>
      </c>
      <c r="AT48" s="236">
        <v>16500000</v>
      </c>
      <c r="AU48" s="156">
        <f t="shared" si="3"/>
        <v>0</v>
      </c>
      <c r="AV48" s="72">
        <f t="shared" si="4"/>
        <v>1</v>
      </c>
      <c r="AW48" s="89" t="s">
        <v>75</v>
      </c>
      <c r="AX48" s="61" t="s">
        <v>98</v>
      </c>
      <c r="AY48" s="60" t="s">
        <v>12417</v>
      </c>
      <c r="AZ48" s="58" t="s">
        <v>67</v>
      </c>
      <c r="BA48" s="58" t="s">
        <v>67</v>
      </c>
    </row>
    <row r="49" spans="2:53" x14ac:dyDescent="0.25">
      <c r="B49" s="58">
        <v>2024</v>
      </c>
      <c r="C49" s="58">
        <v>891780111</v>
      </c>
      <c r="D49" s="59" t="s">
        <v>64</v>
      </c>
      <c r="E49" s="61" t="s">
        <v>12416</v>
      </c>
      <c r="F49" s="60" t="s">
        <v>12415</v>
      </c>
      <c r="G49" s="210">
        <v>0</v>
      </c>
      <c r="H49" s="61" t="s">
        <v>73</v>
      </c>
      <c r="I49" s="59" t="s">
        <v>65</v>
      </c>
      <c r="J49" s="60" t="s">
        <v>12414</v>
      </c>
      <c r="K49" s="60">
        <v>16400000</v>
      </c>
      <c r="L49" s="58" t="s">
        <v>68</v>
      </c>
      <c r="M49" s="60" t="s">
        <v>8679</v>
      </c>
      <c r="N49" s="60">
        <v>1082999140</v>
      </c>
      <c r="O49" s="64">
        <v>13</v>
      </c>
      <c r="P49" s="89">
        <v>45302</v>
      </c>
      <c r="Q49" s="60">
        <v>4518689382</v>
      </c>
      <c r="R49" s="166">
        <v>45307</v>
      </c>
      <c r="S49" s="60">
        <v>16400000</v>
      </c>
      <c r="T49" s="61" t="s">
        <v>66</v>
      </c>
      <c r="U49" s="60">
        <v>15443332</v>
      </c>
      <c r="V49" s="60" t="s">
        <v>3157</v>
      </c>
      <c r="W49" s="166">
        <v>45307</v>
      </c>
      <c r="X49" s="166">
        <v>45307</v>
      </c>
      <c r="Y49" s="68" t="s">
        <v>75</v>
      </c>
      <c r="Z49" s="166">
        <v>45457</v>
      </c>
      <c r="AA49" s="67">
        <f t="shared" si="0"/>
        <v>150</v>
      </c>
      <c r="AB49" s="67">
        <v>2</v>
      </c>
      <c r="AC49" s="237">
        <v>1600000</v>
      </c>
      <c r="AD49" s="67">
        <v>1</v>
      </c>
      <c r="AE49" s="244">
        <v>45473</v>
      </c>
      <c r="AF49" s="67">
        <f t="shared" si="1"/>
        <v>16</v>
      </c>
      <c r="AG49" s="60">
        <v>0</v>
      </c>
      <c r="AH49" s="60">
        <v>0</v>
      </c>
      <c r="AI49" s="89" t="s">
        <v>75</v>
      </c>
      <c r="AJ49" s="61">
        <v>0</v>
      </c>
      <c r="AK49" s="65" t="s">
        <v>75</v>
      </c>
      <c r="AL49" s="65" t="s">
        <v>75</v>
      </c>
      <c r="AM49" s="67">
        <f t="shared" si="2"/>
        <v>0</v>
      </c>
      <c r="AN49" s="67">
        <f>+K49+AC49-AH49</f>
        <v>18000000</v>
      </c>
      <c r="AO49" s="61" t="s">
        <v>67</v>
      </c>
      <c r="AP49" s="60">
        <v>16400000</v>
      </c>
      <c r="AQ49" s="61" t="s">
        <v>86</v>
      </c>
      <c r="AR49" s="60">
        <v>0</v>
      </c>
      <c r="AS49" s="69" t="s">
        <v>75</v>
      </c>
      <c r="AT49" s="236">
        <v>18000000</v>
      </c>
      <c r="AU49" s="156">
        <f t="shared" si="3"/>
        <v>0</v>
      </c>
      <c r="AV49" s="72">
        <f t="shared" si="4"/>
        <v>1</v>
      </c>
      <c r="AW49" s="89" t="s">
        <v>75</v>
      </c>
      <c r="AX49" s="61" t="s">
        <v>98</v>
      </c>
      <c r="AY49" s="60" t="s">
        <v>12413</v>
      </c>
      <c r="AZ49" s="58" t="s">
        <v>67</v>
      </c>
      <c r="BA49" s="58" t="s">
        <v>67</v>
      </c>
    </row>
    <row r="50" spans="2:53" x14ac:dyDescent="0.25">
      <c r="B50" s="58">
        <v>2024</v>
      </c>
      <c r="C50" s="58">
        <v>891780111</v>
      </c>
      <c r="D50" s="59" t="s">
        <v>64</v>
      </c>
      <c r="E50" s="61" t="s">
        <v>12412</v>
      </c>
      <c r="F50" s="60" t="s">
        <v>12411</v>
      </c>
      <c r="G50" s="210">
        <v>0</v>
      </c>
      <c r="H50" s="61" t="s">
        <v>73</v>
      </c>
      <c r="I50" s="59" t="s">
        <v>65</v>
      </c>
      <c r="J50" s="60" t="s">
        <v>12410</v>
      </c>
      <c r="K50" s="60">
        <v>10500000</v>
      </c>
      <c r="L50" s="58" t="s">
        <v>68</v>
      </c>
      <c r="M50" s="60" t="s">
        <v>9537</v>
      </c>
      <c r="N50" s="60">
        <v>1081925361</v>
      </c>
      <c r="O50" s="64">
        <v>14</v>
      </c>
      <c r="P50" s="166">
        <v>45302</v>
      </c>
      <c r="Q50" s="60">
        <v>2126349000</v>
      </c>
      <c r="R50" s="166">
        <v>45307</v>
      </c>
      <c r="S50" s="60">
        <v>10500000</v>
      </c>
      <c r="T50" s="61" t="s">
        <v>66</v>
      </c>
      <c r="U50" s="60">
        <v>57444673</v>
      </c>
      <c r="V50" s="60" t="s">
        <v>4095</v>
      </c>
      <c r="W50" s="166">
        <v>45307</v>
      </c>
      <c r="X50" s="166">
        <v>45307</v>
      </c>
      <c r="Y50" s="68" t="s">
        <v>75</v>
      </c>
      <c r="Z50" s="166">
        <v>45457</v>
      </c>
      <c r="AA50" s="67">
        <f t="shared" si="0"/>
        <v>150</v>
      </c>
      <c r="AB50" s="67">
        <v>2</v>
      </c>
      <c r="AC50" s="237">
        <v>1120000</v>
      </c>
      <c r="AD50" s="67">
        <v>1</v>
      </c>
      <c r="AE50" s="244">
        <v>45473</v>
      </c>
      <c r="AF50" s="67">
        <f t="shared" si="1"/>
        <v>16</v>
      </c>
      <c r="AG50" s="60">
        <v>0</v>
      </c>
      <c r="AH50" s="60">
        <v>0</v>
      </c>
      <c r="AI50" s="89" t="s">
        <v>75</v>
      </c>
      <c r="AJ50" s="61">
        <v>0</v>
      </c>
      <c r="AK50" s="65" t="s">
        <v>75</v>
      </c>
      <c r="AL50" s="65" t="s">
        <v>75</v>
      </c>
      <c r="AM50" s="67">
        <f t="shared" si="2"/>
        <v>0</v>
      </c>
      <c r="AN50" s="67">
        <f>+K50+AC50-AH50</f>
        <v>11620000</v>
      </c>
      <c r="AO50" s="61" t="s">
        <v>67</v>
      </c>
      <c r="AP50" s="60">
        <v>10500000</v>
      </c>
      <c r="AQ50" s="61" t="s">
        <v>86</v>
      </c>
      <c r="AR50" s="60">
        <v>0</v>
      </c>
      <c r="AS50" s="69" t="s">
        <v>75</v>
      </c>
      <c r="AT50" s="236">
        <v>11620000</v>
      </c>
      <c r="AU50" s="156">
        <f t="shared" si="3"/>
        <v>0</v>
      </c>
      <c r="AV50" s="72">
        <f t="shared" si="4"/>
        <v>1</v>
      </c>
      <c r="AW50" s="89" t="s">
        <v>75</v>
      </c>
      <c r="AX50" s="61" t="s">
        <v>98</v>
      </c>
      <c r="AY50" s="60" t="s">
        <v>12409</v>
      </c>
      <c r="AZ50" s="58" t="s">
        <v>67</v>
      </c>
      <c r="BA50" s="58" t="s">
        <v>67</v>
      </c>
    </row>
    <row r="51" spans="2:53" x14ac:dyDescent="0.25">
      <c r="B51" s="58">
        <v>2024</v>
      </c>
      <c r="C51" s="58">
        <v>891780111</v>
      </c>
      <c r="D51" s="59" t="s">
        <v>64</v>
      </c>
      <c r="E51" s="61" t="s">
        <v>12408</v>
      </c>
      <c r="F51" s="60" t="s">
        <v>12407</v>
      </c>
      <c r="G51" s="210">
        <v>0</v>
      </c>
      <c r="H51" s="61" t="s">
        <v>73</v>
      </c>
      <c r="I51" s="59" t="s">
        <v>65</v>
      </c>
      <c r="J51" s="60" t="s">
        <v>12406</v>
      </c>
      <c r="K51" s="60">
        <v>30500000</v>
      </c>
      <c r="L51" s="58" t="s">
        <v>68</v>
      </c>
      <c r="M51" s="60" t="s">
        <v>8492</v>
      </c>
      <c r="N51" s="60">
        <v>36724902</v>
      </c>
      <c r="O51" s="64">
        <v>13</v>
      </c>
      <c r="P51" s="89">
        <v>45302</v>
      </c>
      <c r="Q51" s="60">
        <v>4518689382</v>
      </c>
      <c r="R51" s="166">
        <v>45307</v>
      </c>
      <c r="S51" s="60">
        <v>30500000</v>
      </c>
      <c r="T51" s="61" t="s">
        <v>66</v>
      </c>
      <c r="U51" s="60">
        <v>12621405</v>
      </c>
      <c r="V51" s="60" t="s">
        <v>3878</v>
      </c>
      <c r="W51" s="166">
        <v>45307</v>
      </c>
      <c r="X51" s="166">
        <v>45307</v>
      </c>
      <c r="Y51" s="68" t="s">
        <v>75</v>
      </c>
      <c r="Z51" s="166">
        <v>45457</v>
      </c>
      <c r="AA51" s="67">
        <f t="shared" si="0"/>
        <v>150</v>
      </c>
      <c r="AB51" s="67">
        <v>2</v>
      </c>
      <c r="AC51" s="237">
        <v>3050000</v>
      </c>
      <c r="AD51" s="67">
        <v>1</v>
      </c>
      <c r="AE51" s="244">
        <v>45473</v>
      </c>
      <c r="AF51" s="67">
        <f t="shared" si="1"/>
        <v>16</v>
      </c>
      <c r="AG51" s="60">
        <v>0</v>
      </c>
      <c r="AH51" s="60">
        <v>0</v>
      </c>
      <c r="AI51" s="89" t="s">
        <v>75</v>
      </c>
      <c r="AJ51" s="61">
        <v>0</v>
      </c>
      <c r="AK51" s="65" t="s">
        <v>75</v>
      </c>
      <c r="AL51" s="65" t="s">
        <v>75</v>
      </c>
      <c r="AM51" s="67">
        <f t="shared" si="2"/>
        <v>0</v>
      </c>
      <c r="AN51" s="67">
        <f>+K51+AC51-AH51</f>
        <v>33550000</v>
      </c>
      <c r="AO51" s="61" t="s">
        <v>67</v>
      </c>
      <c r="AP51" s="60">
        <v>30500000</v>
      </c>
      <c r="AQ51" s="61" t="s">
        <v>86</v>
      </c>
      <c r="AR51" s="60">
        <v>0</v>
      </c>
      <c r="AS51" s="69" t="s">
        <v>75</v>
      </c>
      <c r="AT51" s="236">
        <v>33550000</v>
      </c>
      <c r="AU51" s="156">
        <f t="shared" si="3"/>
        <v>0</v>
      </c>
      <c r="AV51" s="72">
        <f t="shared" si="4"/>
        <v>1</v>
      </c>
      <c r="AW51" s="89" t="s">
        <v>75</v>
      </c>
      <c r="AX51" s="61" t="s">
        <v>98</v>
      </c>
      <c r="AY51" s="60" t="s">
        <v>12405</v>
      </c>
      <c r="AZ51" s="58" t="s">
        <v>67</v>
      </c>
      <c r="BA51" s="58" t="s">
        <v>67</v>
      </c>
    </row>
    <row r="52" spans="2:53" x14ac:dyDescent="0.25">
      <c r="B52" s="58">
        <v>2024</v>
      </c>
      <c r="C52" s="58">
        <v>891780111</v>
      </c>
      <c r="D52" s="59" t="s">
        <v>64</v>
      </c>
      <c r="E52" s="61" t="s">
        <v>12404</v>
      </c>
      <c r="F52" s="60" t="s">
        <v>12403</v>
      </c>
      <c r="G52" s="210">
        <v>0</v>
      </c>
      <c r="H52" s="61" t="s">
        <v>73</v>
      </c>
      <c r="I52" s="59" t="s">
        <v>65</v>
      </c>
      <c r="J52" s="60" t="s">
        <v>12402</v>
      </c>
      <c r="K52" s="60">
        <v>15000000</v>
      </c>
      <c r="L52" s="58" t="s">
        <v>68</v>
      </c>
      <c r="M52" s="60" t="s">
        <v>9313</v>
      </c>
      <c r="N52" s="60">
        <v>57461973</v>
      </c>
      <c r="O52" s="64">
        <v>13</v>
      </c>
      <c r="P52" s="89">
        <v>45302</v>
      </c>
      <c r="Q52" s="60">
        <v>4518689382</v>
      </c>
      <c r="R52" s="166">
        <v>45307</v>
      </c>
      <c r="S52" s="60">
        <v>15000000</v>
      </c>
      <c r="T52" s="61" t="s">
        <v>66</v>
      </c>
      <c r="U52" s="60">
        <v>85460625</v>
      </c>
      <c r="V52" s="60" t="s">
        <v>8147</v>
      </c>
      <c r="W52" s="166">
        <v>45307</v>
      </c>
      <c r="X52" s="166">
        <v>45307</v>
      </c>
      <c r="Y52" s="68" t="s">
        <v>75</v>
      </c>
      <c r="Z52" s="166">
        <v>45457</v>
      </c>
      <c r="AA52" s="67">
        <f t="shared" si="0"/>
        <v>150</v>
      </c>
      <c r="AB52" s="67">
        <v>2</v>
      </c>
      <c r="AC52" s="237">
        <v>1600000</v>
      </c>
      <c r="AD52" s="67">
        <v>1</v>
      </c>
      <c r="AE52" s="244">
        <v>45473</v>
      </c>
      <c r="AF52" s="67">
        <f t="shared" si="1"/>
        <v>16</v>
      </c>
      <c r="AG52" s="60">
        <v>0</v>
      </c>
      <c r="AH52" s="60">
        <v>0</v>
      </c>
      <c r="AI52" s="89" t="s">
        <v>75</v>
      </c>
      <c r="AJ52" s="61">
        <v>0</v>
      </c>
      <c r="AK52" s="65" t="s">
        <v>75</v>
      </c>
      <c r="AL52" s="65" t="s">
        <v>75</v>
      </c>
      <c r="AM52" s="67">
        <f t="shared" si="2"/>
        <v>0</v>
      </c>
      <c r="AN52" s="67">
        <f>+K52+AC52-AH52</f>
        <v>16600000</v>
      </c>
      <c r="AO52" s="61" t="s">
        <v>67</v>
      </c>
      <c r="AP52" s="60">
        <v>15000000</v>
      </c>
      <c r="AQ52" s="61" t="s">
        <v>86</v>
      </c>
      <c r="AR52" s="60">
        <v>0</v>
      </c>
      <c r="AS52" s="69" t="s">
        <v>75</v>
      </c>
      <c r="AT52" s="236">
        <v>16600000</v>
      </c>
      <c r="AU52" s="156">
        <f t="shared" si="3"/>
        <v>0</v>
      </c>
      <c r="AV52" s="72">
        <f t="shared" si="4"/>
        <v>1</v>
      </c>
      <c r="AW52" s="89" t="s">
        <v>75</v>
      </c>
      <c r="AX52" s="61" t="s">
        <v>98</v>
      </c>
      <c r="AY52" s="60" t="s">
        <v>12401</v>
      </c>
      <c r="AZ52" s="58" t="s">
        <v>67</v>
      </c>
      <c r="BA52" s="58" t="s">
        <v>67</v>
      </c>
    </row>
    <row r="53" spans="2:53" x14ac:dyDescent="0.25">
      <c r="B53" s="58">
        <v>2024</v>
      </c>
      <c r="C53" s="58">
        <v>891780111</v>
      </c>
      <c r="D53" s="59" t="s">
        <v>64</v>
      </c>
      <c r="E53" s="61" t="s">
        <v>12400</v>
      </c>
      <c r="F53" s="60" t="s">
        <v>12399</v>
      </c>
      <c r="G53" s="210">
        <v>0</v>
      </c>
      <c r="H53" s="61" t="s">
        <v>73</v>
      </c>
      <c r="I53" s="59" t="s">
        <v>65</v>
      </c>
      <c r="J53" s="60" t="s">
        <v>12398</v>
      </c>
      <c r="K53" s="60">
        <v>16500000</v>
      </c>
      <c r="L53" s="58" t="s">
        <v>68</v>
      </c>
      <c r="M53" s="60" t="s">
        <v>8029</v>
      </c>
      <c r="N53" s="60">
        <v>1084739561</v>
      </c>
      <c r="O53" s="64">
        <v>13</v>
      </c>
      <c r="P53" s="89">
        <v>45302</v>
      </c>
      <c r="Q53" s="60">
        <v>4518689382</v>
      </c>
      <c r="R53" s="166">
        <v>45307</v>
      </c>
      <c r="S53" s="60">
        <v>16500000</v>
      </c>
      <c r="T53" s="61" t="s">
        <v>66</v>
      </c>
      <c r="U53" s="60">
        <v>1192791759</v>
      </c>
      <c r="V53" s="60" t="s">
        <v>1211</v>
      </c>
      <c r="W53" s="166">
        <v>45307</v>
      </c>
      <c r="X53" s="166">
        <v>45307</v>
      </c>
      <c r="Y53" s="68" t="s">
        <v>75</v>
      </c>
      <c r="Z53" s="166">
        <v>45457</v>
      </c>
      <c r="AA53" s="67">
        <f t="shared" si="0"/>
        <v>150</v>
      </c>
      <c r="AB53" s="67">
        <v>0</v>
      </c>
      <c r="AC53" s="237">
        <v>0</v>
      </c>
      <c r="AD53" s="67">
        <v>0</v>
      </c>
      <c r="AE53" s="89" t="s">
        <v>75</v>
      </c>
      <c r="AF53" s="67">
        <f t="shared" si="1"/>
        <v>0</v>
      </c>
      <c r="AG53" s="60">
        <v>0</v>
      </c>
      <c r="AH53" s="60">
        <v>0</v>
      </c>
      <c r="AI53" s="89" t="s">
        <v>75</v>
      </c>
      <c r="AJ53" s="61">
        <v>0</v>
      </c>
      <c r="AK53" s="65" t="s">
        <v>75</v>
      </c>
      <c r="AL53" s="65" t="s">
        <v>75</v>
      </c>
      <c r="AM53" s="67">
        <f t="shared" si="2"/>
        <v>0</v>
      </c>
      <c r="AN53" s="67">
        <f>+K53+AC53-AH53</f>
        <v>16500000</v>
      </c>
      <c r="AO53" s="61" t="s">
        <v>67</v>
      </c>
      <c r="AP53" s="60">
        <v>16500000</v>
      </c>
      <c r="AQ53" s="61" t="s">
        <v>86</v>
      </c>
      <c r="AR53" s="60">
        <v>0</v>
      </c>
      <c r="AS53" s="69" t="s">
        <v>75</v>
      </c>
      <c r="AT53" s="236">
        <v>16500000</v>
      </c>
      <c r="AU53" s="156">
        <f t="shared" si="3"/>
        <v>0</v>
      </c>
      <c r="AV53" s="72">
        <f t="shared" si="4"/>
        <v>1</v>
      </c>
      <c r="AW53" s="89" t="s">
        <v>75</v>
      </c>
      <c r="AX53" s="61" t="s">
        <v>98</v>
      </c>
      <c r="AY53" s="60" t="s">
        <v>12397</v>
      </c>
      <c r="AZ53" s="58" t="s">
        <v>67</v>
      </c>
      <c r="BA53" s="58" t="s">
        <v>67</v>
      </c>
    </row>
    <row r="54" spans="2:53" x14ac:dyDescent="0.25">
      <c r="B54" s="58">
        <v>2024</v>
      </c>
      <c r="C54" s="58">
        <v>891780111</v>
      </c>
      <c r="D54" s="59" t="s">
        <v>64</v>
      </c>
      <c r="E54" s="61" t="s">
        <v>12396</v>
      </c>
      <c r="F54" s="60" t="s">
        <v>12395</v>
      </c>
      <c r="G54" s="210">
        <v>0</v>
      </c>
      <c r="H54" s="61" t="s">
        <v>73</v>
      </c>
      <c r="I54" s="59" t="s">
        <v>65</v>
      </c>
      <c r="J54" s="60" t="s">
        <v>12394</v>
      </c>
      <c r="K54" s="60">
        <v>15000000</v>
      </c>
      <c r="L54" s="58" t="s">
        <v>68</v>
      </c>
      <c r="M54" s="60" t="s">
        <v>9210</v>
      </c>
      <c r="N54" s="60">
        <v>1082881245</v>
      </c>
      <c r="O54" s="64">
        <v>13</v>
      </c>
      <c r="P54" s="89">
        <v>45302</v>
      </c>
      <c r="Q54" s="60">
        <v>4518689382</v>
      </c>
      <c r="R54" s="166">
        <v>45307</v>
      </c>
      <c r="S54" s="60">
        <v>15000000</v>
      </c>
      <c r="T54" s="61" t="s">
        <v>66</v>
      </c>
      <c r="U54" s="60">
        <v>36557666</v>
      </c>
      <c r="V54" s="60" t="s">
        <v>4526</v>
      </c>
      <c r="W54" s="166">
        <v>45307</v>
      </c>
      <c r="X54" s="166">
        <v>45307</v>
      </c>
      <c r="Y54" s="68" t="s">
        <v>75</v>
      </c>
      <c r="Z54" s="166">
        <v>45457</v>
      </c>
      <c r="AA54" s="67">
        <f t="shared" si="0"/>
        <v>150</v>
      </c>
      <c r="AB54" s="67">
        <v>0</v>
      </c>
      <c r="AC54" s="237">
        <v>0</v>
      </c>
      <c r="AD54" s="67">
        <v>0</v>
      </c>
      <c r="AE54" s="89" t="s">
        <v>75</v>
      </c>
      <c r="AF54" s="67">
        <f t="shared" si="1"/>
        <v>0</v>
      </c>
      <c r="AG54" s="60">
        <v>0</v>
      </c>
      <c r="AH54" s="60">
        <v>0</v>
      </c>
      <c r="AI54" s="89" t="s">
        <v>75</v>
      </c>
      <c r="AJ54" s="61">
        <v>0</v>
      </c>
      <c r="AK54" s="65" t="s">
        <v>75</v>
      </c>
      <c r="AL54" s="65" t="s">
        <v>75</v>
      </c>
      <c r="AM54" s="67">
        <f t="shared" si="2"/>
        <v>0</v>
      </c>
      <c r="AN54" s="67">
        <f>+K54+AC54-AH54</f>
        <v>15000000</v>
      </c>
      <c r="AO54" s="61" t="s">
        <v>67</v>
      </c>
      <c r="AP54" s="60">
        <v>15000000</v>
      </c>
      <c r="AQ54" s="61" t="s">
        <v>86</v>
      </c>
      <c r="AR54" s="60">
        <v>0</v>
      </c>
      <c r="AS54" s="69" t="s">
        <v>75</v>
      </c>
      <c r="AT54" s="236">
        <v>15000000</v>
      </c>
      <c r="AU54" s="156">
        <f t="shared" si="3"/>
        <v>0</v>
      </c>
      <c r="AV54" s="72">
        <f t="shared" si="4"/>
        <v>1</v>
      </c>
      <c r="AW54" s="89" t="s">
        <v>75</v>
      </c>
      <c r="AX54" s="61" t="s">
        <v>98</v>
      </c>
      <c r="AY54" s="60" t="s">
        <v>12393</v>
      </c>
      <c r="AZ54" s="58" t="s">
        <v>67</v>
      </c>
      <c r="BA54" s="58" t="s">
        <v>67</v>
      </c>
    </row>
    <row r="55" spans="2:53" x14ac:dyDescent="0.25">
      <c r="B55" s="58">
        <v>2024</v>
      </c>
      <c r="C55" s="58">
        <v>891780111</v>
      </c>
      <c r="D55" s="59" t="s">
        <v>64</v>
      </c>
      <c r="E55" s="61" t="s">
        <v>12392</v>
      </c>
      <c r="F55" s="60" t="s">
        <v>12391</v>
      </c>
      <c r="G55" s="210">
        <v>0</v>
      </c>
      <c r="H55" s="61" t="s">
        <v>73</v>
      </c>
      <c r="I55" s="59" t="s">
        <v>65</v>
      </c>
      <c r="J55" s="60" t="s">
        <v>12390</v>
      </c>
      <c r="K55" s="60">
        <v>15000000</v>
      </c>
      <c r="L55" s="58" t="s">
        <v>68</v>
      </c>
      <c r="M55" s="60" t="s">
        <v>8624</v>
      </c>
      <c r="N55" s="60">
        <v>57466453</v>
      </c>
      <c r="O55" s="64">
        <v>13</v>
      </c>
      <c r="P55" s="89">
        <v>45302</v>
      </c>
      <c r="Q55" s="60">
        <v>4518689382</v>
      </c>
      <c r="R55" s="166">
        <v>45307</v>
      </c>
      <c r="S55" s="60">
        <v>15000000</v>
      </c>
      <c r="T55" s="61" t="s">
        <v>66</v>
      </c>
      <c r="U55" s="60">
        <v>36557666</v>
      </c>
      <c r="V55" s="60" t="s">
        <v>4526</v>
      </c>
      <c r="W55" s="166">
        <v>45307</v>
      </c>
      <c r="X55" s="166">
        <v>45307</v>
      </c>
      <c r="Y55" s="68" t="s">
        <v>75</v>
      </c>
      <c r="Z55" s="166">
        <v>45457</v>
      </c>
      <c r="AA55" s="67">
        <f t="shared" si="0"/>
        <v>150</v>
      </c>
      <c r="AB55" s="67">
        <v>2</v>
      </c>
      <c r="AC55" s="237">
        <v>1600000</v>
      </c>
      <c r="AD55" s="67">
        <v>1</v>
      </c>
      <c r="AE55" s="244">
        <v>45473</v>
      </c>
      <c r="AF55" s="67">
        <f t="shared" si="1"/>
        <v>16</v>
      </c>
      <c r="AG55" s="60">
        <v>0</v>
      </c>
      <c r="AH55" s="60">
        <v>0</v>
      </c>
      <c r="AI55" s="89" t="s">
        <v>75</v>
      </c>
      <c r="AJ55" s="61">
        <v>0</v>
      </c>
      <c r="AK55" s="65" t="s">
        <v>75</v>
      </c>
      <c r="AL55" s="65" t="s">
        <v>75</v>
      </c>
      <c r="AM55" s="67">
        <f t="shared" si="2"/>
        <v>0</v>
      </c>
      <c r="AN55" s="67">
        <f>+K55+AC55-AH55</f>
        <v>16600000</v>
      </c>
      <c r="AO55" s="61" t="s">
        <v>67</v>
      </c>
      <c r="AP55" s="60">
        <v>15000000</v>
      </c>
      <c r="AQ55" s="61" t="s">
        <v>86</v>
      </c>
      <c r="AR55" s="60">
        <v>0</v>
      </c>
      <c r="AS55" s="69" t="s">
        <v>75</v>
      </c>
      <c r="AT55" s="236">
        <v>16600000</v>
      </c>
      <c r="AU55" s="156">
        <f t="shared" si="3"/>
        <v>0</v>
      </c>
      <c r="AV55" s="72">
        <f t="shared" si="4"/>
        <v>1</v>
      </c>
      <c r="AW55" s="89" t="s">
        <v>75</v>
      </c>
      <c r="AX55" s="61" t="s">
        <v>98</v>
      </c>
      <c r="AY55" s="60" t="s">
        <v>12389</v>
      </c>
      <c r="AZ55" s="58" t="s">
        <v>67</v>
      </c>
      <c r="BA55" s="58" t="s">
        <v>67</v>
      </c>
    </row>
    <row r="56" spans="2:53" x14ac:dyDescent="0.25">
      <c r="B56" s="58">
        <v>2024</v>
      </c>
      <c r="C56" s="58">
        <v>891780111</v>
      </c>
      <c r="D56" s="59" t="s">
        <v>64</v>
      </c>
      <c r="E56" s="61" t="s">
        <v>12388</v>
      </c>
      <c r="F56" s="60" t="s">
        <v>12387</v>
      </c>
      <c r="G56" s="210">
        <v>0</v>
      </c>
      <c r="H56" s="61" t="s">
        <v>73</v>
      </c>
      <c r="I56" s="59" t="s">
        <v>65</v>
      </c>
      <c r="J56" s="60" t="s">
        <v>12386</v>
      </c>
      <c r="K56" s="60">
        <v>16500000</v>
      </c>
      <c r="L56" s="58" t="s">
        <v>68</v>
      </c>
      <c r="M56" s="60" t="s">
        <v>7857</v>
      </c>
      <c r="N56" s="60">
        <v>36563913</v>
      </c>
      <c r="O56" s="64">
        <v>13</v>
      </c>
      <c r="P56" s="89">
        <v>45302</v>
      </c>
      <c r="Q56" s="60">
        <v>4518689382</v>
      </c>
      <c r="R56" s="166">
        <v>45308</v>
      </c>
      <c r="S56" s="60">
        <v>16500000</v>
      </c>
      <c r="T56" s="61" t="s">
        <v>66</v>
      </c>
      <c r="U56" s="60">
        <v>57461216</v>
      </c>
      <c r="V56" s="60" t="s">
        <v>3359</v>
      </c>
      <c r="W56" s="166">
        <v>45308</v>
      </c>
      <c r="X56" s="166">
        <v>45308</v>
      </c>
      <c r="Y56" s="68" t="s">
        <v>75</v>
      </c>
      <c r="Z56" s="166">
        <v>45457</v>
      </c>
      <c r="AA56" s="67">
        <f t="shared" si="0"/>
        <v>149</v>
      </c>
      <c r="AB56" s="67">
        <v>0</v>
      </c>
      <c r="AC56" s="237">
        <v>0</v>
      </c>
      <c r="AD56" s="67">
        <v>0</v>
      </c>
      <c r="AE56" s="89" t="s">
        <v>75</v>
      </c>
      <c r="AF56" s="67">
        <f t="shared" si="1"/>
        <v>0</v>
      </c>
      <c r="AG56" s="60">
        <v>0</v>
      </c>
      <c r="AH56" s="60">
        <v>0</v>
      </c>
      <c r="AI56" s="89" t="s">
        <v>75</v>
      </c>
      <c r="AJ56" s="61">
        <v>0</v>
      </c>
      <c r="AK56" s="65" t="s">
        <v>75</v>
      </c>
      <c r="AL56" s="65" t="s">
        <v>75</v>
      </c>
      <c r="AM56" s="67">
        <f t="shared" si="2"/>
        <v>0</v>
      </c>
      <c r="AN56" s="67">
        <f>+K56+AC56-AH56</f>
        <v>16500000</v>
      </c>
      <c r="AO56" s="61" t="s">
        <v>67</v>
      </c>
      <c r="AP56" s="60">
        <v>16500000</v>
      </c>
      <c r="AQ56" s="61" t="s">
        <v>86</v>
      </c>
      <c r="AR56" s="60">
        <v>0</v>
      </c>
      <c r="AS56" s="69" t="s">
        <v>75</v>
      </c>
      <c r="AT56" s="236">
        <v>16500000</v>
      </c>
      <c r="AU56" s="156">
        <f t="shared" si="3"/>
        <v>0</v>
      </c>
      <c r="AV56" s="72">
        <f t="shared" si="4"/>
        <v>1</v>
      </c>
      <c r="AW56" s="89" t="s">
        <v>75</v>
      </c>
      <c r="AX56" s="61" t="s">
        <v>98</v>
      </c>
      <c r="AY56" s="60" t="s">
        <v>12385</v>
      </c>
      <c r="AZ56" s="58" t="s">
        <v>67</v>
      </c>
      <c r="BA56" s="58" t="s">
        <v>67</v>
      </c>
    </row>
    <row r="57" spans="2:53" x14ac:dyDescent="0.25">
      <c r="B57" s="58">
        <v>2024</v>
      </c>
      <c r="C57" s="58">
        <v>891780111</v>
      </c>
      <c r="D57" s="59" t="s">
        <v>64</v>
      </c>
      <c r="E57" s="61" t="s">
        <v>12384</v>
      </c>
      <c r="F57" s="60" t="s">
        <v>12383</v>
      </c>
      <c r="G57" s="210">
        <v>0</v>
      </c>
      <c r="H57" s="61" t="s">
        <v>73</v>
      </c>
      <c r="I57" s="59" t="s">
        <v>65</v>
      </c>
      <c r="J57" s="60" t="s">
        <v>12382</v>
      </c>
      <c r="K57" s="60">
        <v>15000000</v>
      </c>
      <c r="L57" s="58" t="s">
        <v>68</v>
      </c>
      <c r="M57" s="60" t="s">
        <v>12381</v>
      </c>
      <c r="N57" s="60">
        <v>1235538780</v>
      </c>
      <c r="O57" s="64">
        <v>13</v>
      </c>
      <c r="P57" s="89">
        <v>45302</v>
      </c>
      <c r="Q57" s="60">
        <v>4518689382</v>
      </c>
      <c r="R57" s="166">
        <v>45308</v>
      </c>
      <c r="S57" s="60">
        <v>15000000</v>
      </c>
      <c r="T57" s="61" t="s">
        <v>66</v>
      </c>
      <c r="U57" s="60">
        <v>57461216</v>
      </c>
      <c r="V57" s="60" t="s">
        <v>3359</v>
      </c>
      <c r="W57" s="166">
        <v>45308</v>
      </c>
      <c r="X57" s="166">
        <v>45308</v>
      </c>
      <c r="Y57" s="68" t="s">
        <v>75</v>
      </c>
      <c r="Z57" s="166">
        <v>45457</v>
      </c>
      <c r="AA57" s="67">
        <f t="shared" si="0"/>
        <v>149</v>
      </c>
      <c r="AB57" s="67">
        <v>0</v>
      </c>
      <c r="AC57" s="237">
        <v>0</v>
      </c>
      <c r="AD57" s="67">
        <v>0</v>
      </c>
      <c r="AE57" s="89" t="s">
        <v>75</v>
      </c>
      <c r="AF57" s="67">
        <f t="shared" si="1"/>
        <v>0</v>
      </c>
      <c r="AG57" s="60">
        <v>0</v>
      </c>
      <c r="AH57" s="60">
        <v>0</v>
      </c>
      <c r="AI57" s="89" t="s">
        <v>75</v>
      </c>
      <c r="AJ57" s="61">
        <v>0</v>
      </c>
      <c r="AK57" s="65" t="s">
        <v>75</v>
      </c>
      <c r="AL57" s="65" t="s">
        <v>75</v>
      </c>
      <c r="AM57" s="67">
        <f t="shared" si="2"/>
        <v>0</v>
      </c>
      <c r="AN57" s="67">
        <f>+K57+AC57-AH57</f>
        <v>15000000</v>
      </c>
      <c r="AO57" s="61" t="s">
        <v>67</v>
      </c>
      <c r="AP57" s="60">
        <v>15000000</v>
      </c>
      <c r="AQ57" s="61" t="s">
        <v>86</v>
      </c>
      <c r="AR57" s="60">
        <v>0</v>
      </c>
      <c r="AS57" s="69" t="s">
        <v>75</v>
      </c>
      <c r="AT57" s="236">
        <v>15000000</v>
      </c>
      <c r="AU57" s="156">
        <f t="shared" si="3"/>
        <v>0</v>
      </c>
      <c r="AV57" s="72">
        <f t="shared" si="4"/>
        <v>1</v>
      </c>
      <c r="AW57" s="89" t="s">
        <v>75</v>
      </c>
      <c r="AX57" s="61" t="s">
        <v>98</v>
      </c>
      <c r="AY57" s="60" t="s">
        <v>12380</v>
      </c>
      <c r="AZ57" s="58" t="s">
        <v>67</v>
      </c>
      <c r="BA57" s="58" t="s">
        <v>67</v>
      </c>
    </row>
    <row r="58" spans="2:53" x14ac:dyDescent="0.25">
      <c r="B58" s="58">
        <v>2024</v>
      </c>
      <c r="C58" s="58">
        <v>891780111</v>
      </c>
      <c r="D58" s="59" t="s">
        <v>64</v>
      </c>
      <c r="E58" s="61" t="s">
        <v>12379</v>
      </c>
      <c r="F58" s="60" t="s">
        <v>12378</v>
      </c>
      <c r="G58" s="210">
        <v>0</v>
      </c>
      <c r="H58" s="61" t="s">
        <v>73</v>
      </c>
      <c r="I58" s="59" t="s">
        <v>65</v>
      </c>
      <c r="J58" s="60" t="s">
        <v>12377</v>
      </c>
      <c r="K58" s="60">
        <v>10780000</v>
      </c>
      <c r="L58" s="58" t="s">
        <v>68</v>
      </c>
      <c r="M58" s="60" t="s">
        <v>9005</v>
      </c>
      <c r="N58" s="60">
        <v>1082963378</v>
      </c>
      <c r="O58" s="64">
        <v>14</v>
      </c>
      <c r="P58" s="166">
        <v>45302</v>
      </c>
      <c r="Q58" s="60">
        <v>2126349000</v>
      </c>
      <c r="R58" s="166">
        <v>45308</v>
      </c>
      <c r="S58" s="60">
        <v>10780000</v>
      </c>
      <c r="T58" s="61" t="s">
        <v>66</v>
      </c>
      <c r="U58" s="60">
        <v>7631392</v>
      </c>
      <c r="V58" s="60" t="s">
        <v>8350</v>
      </c>
      <c r="W58" s="166">
        <v>45308</v>
      </c>
      <c r="X58" s="166">
        <v>45308</v>
      </c>
      <c r="Y58" s="68" t="s">
        <v>75</v>
      </c>
      <c r="Z58" s="166">
        <v>45457</v>
      </c>
      <c r="AA58" s="67">
        <f t="shared" si="0"/>
        <v>149</v>
      </c>
      <c r="AB58" s="67">
        <v>2</v>
      </c>
      <c r="AC58" s="237">
        <v>1120000</v>
      </c>
      <c r="AD58" s="67">
        <v>1</v>
      </c>
      <c r="AE58" s="244">
        <v>45473</v>
      </c>
      <c r="AF58" s="67">
        <f t="shared" si="1"/>
        <v>16</v>
      </c>
      <c r="AG58" s="60">
        <v>0</v>
      </c>
      <c r="AH58" s="60">
        <v>0</v>
      </c>
      <c r="AI58" s="89" t="s">
        <v>75</v>
      </c>
      <c r="AJ58" s="61">
        <v>0</v>
      </c>
      <c r="AK58" s="65" t="s">
        <v>75</v>
      </c>
      <c r="AL58" s="65" t="s">
        <v>75</v>
      </c>
      <c r="AM58" s="67">
        <f t="shared" si="2"/>
        <v>0</v>
      </c>
      <c r="AN58" s="67">
        <f>+K58+AC58-AH58</f>
        <v>11900000</v>
      </c>
      <c r="AO58" s="61" t="s">
        <v>67</v>
      </c>
      <c r="AP58" s="60">
        <v>10780000</v>
      </c>
      <c r="AQ58" s="61" t="s">
        <v>86</v>
      </c>
      <c r="AR58" s="60">
        <v>0</v>
      </c>
      <c r="AS58" s="69" t="s">
        <v>75</v>
      </c>
      <c r="AT58" s="236">
        <v>11900000</v>
      </c>
      <c r="AU58" s="156">
        <f t="shared" si="3"/>
        <v>0</v>
      </c>
      <c r="AV58" s="72">
        <f t="shared" si="4"/>
        <v>1</v>
      </c>
      <c r="AW58" s="89" t="s">
        <v>75</v>
      </c>
      <c r="AX58" s="61" t="s">
        <v>98</v>
      </c>
      <c r="AY58" s="60" t="s">
        <v>12376</v>
      </c>
      <c r="AZ58" s="58" t="s">
        <v>67</v>
      </c>
      <c r="BA58" s="58" t="s">
        <v>67</v>
      </c>
    </row>
    <row r="59" spans="2:53" x14ac:dyDescent="0.25">
      <c r="B59" s="58">
        <v>2024</v>
      </c>
      <c r="C59" s="58">
        <v>891780111</v>
      </c>
      <c r="D59" s="59" t="s">
        <v>64</v>
      </c>
      <c r="E59" s="61" t="s">
        <v>12375</v>
      </c>
      <c r="F59" s="60" t="s">
        <v>12374</v>
      </c>
      <c r="G59" s="210">
        <v>0</v>
      </c>
      <c r="H59" s="61" t="s">
        <v>73</v>
      </c>
      <c r="I59" s="59" t="s">
        <v>65</v>
      </c>
      <c r="J59" s="60" t="s">
        <v>12373</v>
      </c>
      <c r="K59" s="60">
        <v>12833000</v>
      </c>
      <c r="L59" s="58" t="s">
        <v>68</v>
      </c>
      <c r="M59" s="60" t="s">
        <v>9255</v>
      </c>
      <c r="N59" s="60">
        <v>1004346785</v>
      </c>
      <c r="O59" s="64">
        <v>14</v>
      </c>
      <c r="P59" s="166">
        <v>45302</v>
      </c>
      <c r="Q59" s="60">
        <v>2126349000</v>
      </c>
      <c r="R59" s="166">
        <v>45308</v>
      </c>
      <c r="S59" s="60">
        <v>12833000</v>
      </c>
      <c r="T59" s="61" t="s">
        <v>66</v>
      </c>
      <c r="U59" s="60">
        <v>7631392</v>
      </c>
      <c r="V59" s="60" t="s">
        <v>8350</v>
      </c>
      <c r="W59" s="166">
        <v>45308</v>
      </c>
      <c r="X59" s="166">
        <v>45308</v>
      </c>
      <c r="Y59" s="68" t="s">
        <v>75</v>
      </c>
      <c r="Z59" s="166">
        <v>45457</v>
      </c>
      <c r="AA59" s="67">
        <f t="shared" si="0"/>
        <v>149</v>
      </c>
      <c r="AB59" s="67">
        <v>2</v>
      </c>
      <c r="AC59" s="237">
        <v>1334000</v>
      </c>
      <c r="AD59" s="67">
        <v>1</v>
      </c>
      <c r="AE59" s="244">
        <v>45473</v>
      </c>
      <c r="AF59" s="67">
        <f t="shared" si="1"/>
        <v>16</v>
      </c>
      <c r="AG59" s="60">
        <v>0</v>
      </c>
      <c r="AH59" s="60">
        <v>0</v>
      </c>
      <c r="AI59" s="89" t="s">
        <v>75</v>
      </c>
      <c r="AJ59" s="61">
        <v>0</v>
      </c>
      <c r="AK59" s="65" t="s">
        <v>75</v>
      </c>
      <c r="AL59" s="65" t="s">
        <v>75</v>
      </c>
      <c r="AM59" s="67">
        <f t="shared" si="2"/>
        <v>0</v>
      </c>
      <c r="AN59" s="67">
        <f>+K59+AC59-AH59</f>
        <v>14167000</v>
      </c>
      <c r="AO59" s="61" t="s">
        <v>67</v>
      </c>
      <c r="AP59" s="60">
        <v>12833000</v>
      </c>
      <c r="AQ59" s="61" t="s">
        <v>86</v>
      </c>
      <c r="AR59" s="60">
        <v>0</v>
      </c>
      <c r="AS59" s="69" t="s">
        <v>75</v>
      </c>
      <c r="AT59" s="236">
        <v>14167000</v>
      </c>
      <c r="AU59" s="156">
        <f t="shared" si="3"/>
        <v>0</v>
      </c>
      <c r="AV59" s="72">
        <f t="shared" si="4"/>
        <v>1</v>
      </c>
      <c r="AW59" s="89" t="s">
        <v>75</v>
      </c>
      <c r="AX59" s="61" t="s">
        <v>98</v>
      </c>
      <c r="AY59" s="60" t="s">
        <v>12372</v>
      </c>
      <c r="AZ59" s="58" t="s">
        <v>67</v>
      </c>
      <c r="BA59" s="58" t="s">
        <v>67</v>
      </c>
    </row>
    <row r="60" spans="2:53" x14ac:dyDescent="0.25">
      <c r="B60" s="58">
        <v>2024</v>
      </c>
      <c r="C60" s="58">
        <v>891780111</v>
      </c>
      <c r="D60" s="59" t="s">
        <v>64</v>
      </c>
      <c r="E60" s="61" t="s">
        <v>12371</v>
      </c>
      <c r="F60" s="60" t="s">
        <v>12370</v>
      </c>
      <c r="G60" s="210">
        <v>0</v>
      </c>
      <c r="H60" s="61" t="s">
        <v>73</v>
      </c>
      <c r="I60" s="59" t="s">
        <v>65</v>
      </c>
      <c r="J60" s="60" t="s">
        <v>12000</v>
      </c>
      <c r="K60" s="60">
        <v>10780000</v>
      </c>
      <c r="L60" s="58" t="s">
        <v>68</v>
      </c>
      <c r="M60" s="60" t="s">
        <v>9150</v>
      </c>
      <c r="N60" s="60">
        <v>39049110</v>
      </c>
      <c r="O60" s="64">
        <v>14</v>
      </c>
      <c r="P60" s="166">
        <v>45302</v>
      </c>
      <c r="Q60" s="60">
        <v>2126349000</v>
      </c>
      <c r="R60" s="166">
        <v>45308</v>
      </c>
      <c r="S60" s="60">
        <v>10780000</v>
      </c>
      <c r="T60" s="61" t="s">
        <v>66</v>
      </c>
      <c r="U60" s="60">
        <v>7631392</v>
      </c>
      <c r="V60" s="60" t="s">
        <v>8350</v>
      </c>
      <c r="W60" s="166">
        <v>45308</v>
      </c>
      <c r="X60" s="166">
        <v>45308</v>
      </c>
      <c r="Y60" s="68" t="s">
        <v>75</v>
      </c>
      <c r="Z60" s="166">
        <v>45457</v>
      </c>
      <c r="AA60" s="67">
        <f t="shared" si="0"/>
        <v>149</v>
      </c>
      <c r="AB60" s="67">
        <v>2</v>
      </c>
      <c r="AC60" s="237">
        <v>1120000</v>
      </c>
      <c r="AD60" s="67">
        <v>1</v>
      </c>
      <c r="AE60" s="244">
        <v>45473</v>
      </c>
      <c r="AF60" s="67">
        <f t="shared" si="1"/>
        <v>16</v>
      </c>
      <c r="AG60" s="60">
        <v>0</v>
      </c>
      <c r="AH60" s="60">
        <v>0</v>
      </c>
      <c r="AI60" s="89" t="s">
        <v>75</v>
      </c>
      <c r="AJ60" s="61">
        <v>0</v>
      </c>
      <c r="AK60" s="65" t="s">
        <v>75</v>
      </c>
      <c r="AL60" s="65" t="s">
        <v>75</v>
      </c>
      <c r="AM60" s="67">
        <f t="shared" si="2"/>
        <v>0</v>
      </c>
      <c r="AN60" s="67">
        <f>+K60+AC60-AH60</f>
        <v>11900000</v>
      </c>
      <c r="AO60" s="61" t="s">
        <v>67</v>
      </c>
      <c r="AP60" s="60">
        <v>10780000</v>
      </c>
      <c r="AQ60" s="61" t="s">
        <v>86</v>
      </c>
      <c r="AR60" s="60">
        <v>0</v>
      </c>
      <c r="AS60" s="69" t="s">
        <v>75</v>
      </c>
      <c r="AT60" s="236">
        <v>11900000</v>
      </c>
      <c r="AU60" s="156">
        <f t="shared" si="3"/>
        <v>0</v>
      </c>
      <c r="AV60" s="72">
        <f t="shared" si="4"/>
        <v>1</v>
      </c>
      <c r="AW60" s="89" t="s">
        <v>75</v>
      </c>
      <c r="AX60" s="61" t="s">
        <v>98</v>
      </c>
      <c r="AY60" s="60" t="s">
        <v>12369</v>
      </c>
      <c r="AZ60" s="58" t="s">
        <v>67</v>
      </c>
      <c r="BA60" s="58" t="s">
        <v>67</v>
      </c>
    </row>
    <row r="61" spans="2:53" x14ac:dyDescent="0.25">
      <c r="B61" s="58">
        <v>2024</v>
      </c>
      <c r="C61" s="58">
        <v>891780111</v>
      </c>
      <c r="D61" s="59" t="s">
        <v>64</v>
      </c>
      <c r="E61" s="61" t="s">
        <v>12368</v>
      </c>
      <c r="F61" s="60" t="s">
        <v>12367</v>
      </c>
      <c r="G61" s="210">
        <v>0</v>
      </c>
      <c r="H61" s="61" t="s">
        <v>73</v>
      </c>
      <c r="I61" s="59" t="s">
        <v>65</v>
      </c>
      <c r="J61" s="60" t="s">
        <v>12366</v>
      </c>
      <c r="K61" s="60">
        <v>16500000</v>
      </c>
      <c r="L61" s="58" t="s">
        <v>68</v>
      </c>
      <c r="M61" s="60" t="s">
        <v>9352</v>
      </c>
      <c r="N61" s="60">
        <v>7143181</v>
      </c>
      <c r="O61" s="64">
        <v>13</v>
      </c>
      <c r="P61" s="89">
        <v>45302</v>
      </c>
      <c r="Q61" s="60">
        <v>4518689382</v>
      </c>
      <c r="R61" s="166">
        <v>45308</v>
      </c>
      <c r="S61" s="60">
        <v>16500000</v>
      </c>
      <c r="T61" s="61" t="s">
        <v>66</v>
      </c>
      <c r="U61" s="60">
        <v>57461216</v>
      </c>
      <c r="V61" s="60" t="s">
        <v>3359</v>
      </c>
      <c r="W61" s="166">
        <v>45308</v>
      </c>
      <c r="X61" s="166">
        <v>45308</v>
      </c>
      <c r="Y61" s="68" t="s">
        <v>75</v>
      </c>
      <c r="Z61" s="166">
        <v>45457</v>
      </c>
      <c r="AA61" s="67">
        <f t="shared" si="0"/>
        <v>149</v>
      </c>
      <c r="AB61" s="67">
        <v>2</v>
      </c>
      <c r="AC61" s="237">
        <v>1760000</v>
      </c>
      <c r="AD61" s="67">
        <v>1</v>
      </c>
      <c r="AE61" s="244">
        <v>45473</v>
      </c>
      <c r="AF61" s="67">
        <f t="shared" si="1"/>
        <v>16</v>
      </c>
      <c r="AG61" s="60">
        <v>0</v>
      </c>
      <c r="AH61" s="60">
        <v>0</v>
      </c>
      <c r="AI61" s="89" t="s">
        <v>75</v>
      </c>
      <c r="AJ61" s="61">
        <v>0</v>
      </c>
      <c r="AK61" s="65" t="s">
        <v>75</v>
      </c>
      <c r="AL61" s="65" t="s">
        <v>75</v>
      </c>
      <c r="AM61" s="67">
        <f t="shared" si="2"/>
        <v>0</v>
      </c>
      <c r="AN61" s="67">
        <f>+K61+AC61-AH61</f>
        <v>18260000</v>
      </c>
      <c r="AO61" s="61" t="s">
        <v>67</v>
      </c>
      <c r="AP61" s="60">
        <v>16500000</v>
      </c>
      <c r="AQ61" s="61" t="s">
        <v>86</v>
      </c>
      <c r="AR61" s="60">
        <v>0</v>
      </c>
      <c r="AS61" s="69" t="s">
        <v>75</v>
      </c>
      <c r="AT61" s="236">
        <v>18260000</v>
      </c>
      <c r="AU61" s="156">
        <f t="shared" si="3"/>
        <v>0</v>
      </c>
      <c r="AV61" s="72">
        <f t="shared" si="4"/>
        <v>1</v>
      </c>
      <c r="AW61" s="89" t="s">
        <v>75</v>
      </c>
      <c r="AX61" s="61" t="s">
        <v>98</v>
      </c>
      <c r="AY61" s="60" t="s">
        <v>12365</v>
      </c>
      <c r="AZ61" s="58" t="s">
        <v>67</v>
      </c>
      <c r="BA61" s="58" t="s">
        <v>67</v>
      </c>
    </row>
    <row r="62" spans="2:53" x14ac:dyDescent="0.25">
      <c r="B62" s="58">
        <v>2024</v>
      </c>
      <c r="C62" s="58">
        <v>891780111</v>
      </c>
      <c r="D62" s="59" t="s">
        <v>64</v>
      </c>
      <c r="E62" s="61" t="s">
        <v>12364</v>
      </c>
      <c r="F62" s="60" t="s">
        <v>12363</v>
      </c>
      <c r="G62" s="210">
        <v>0</v>
      </c>
      <c r="H62" s="61" t="s">
        <v>73</v>
      </c>
      <c r="I62" s="59" t="s">
        <v>65</v>
      </c>
      <c r="J62" s="60" t="s">
        <v>12362</v>
      </c>
      <c r="K62" s="60">
        <v>10500000</v>
      </c>
      <c r="L62" s="58" t="s">
        <v>68</v>
      </c>
      <c r="M62" s="60" t="s">
        <v>7895</v>
      </c>
      <c r="N62" s="60">
        <v>36729283</v>
      </c>
      <c r="O62" s="64">
        <v>14</v>
      </c>
      <c r="P62" s="166">
        <v>45302</v>
      </c>
      <c r="Q62" s="60">
        <v>2126349000</v>
      </c>
      <c r="R62" s="166">
        <v>45308</v>
      </c>
      <c r="S62" s="60">
        <v>10500000</v>
      </c>
      <c r="T62" s="61" t="s">
        <v>66</v>
      </c>
      <c r="U62" s="60">
        <v>36718996</v>
      </c>
      <c r="V62" s="60" t="s">
        <v>7586</v>
      </c>
      <c r="W62" s="166">
        <v>45308</v>
      </c>
      <c r="X62" s="166">
        <v>45308</v>
      </c>
      <c r="Y62" s="68" t="s">
        <v>75</v>
      </c>
      <c r="Z62" s="166">
        <v>45457</v>
      </c>
      <c r="AA62" s="67">
        <f t="shared" si="0"/>
        <v>149</v>
      </c>
      <c r="AB62" s="67">
        <v>2</v>
      </c>
      <c r="AC62" s="237">
        <v>1120000</v>
      </c>
      <c r="AD62" s="67">
        <v>1</v>
      </c>
      <c r="AE62" s="244">
        <v>45473</v>
      </c>
      <c r="AF62" s="67">
        <f t="shared" si="1"/>
        <v>16</v>
      </c>
      <c r="AG62" s="60">
        <v>0</v>
      </c>
      <c r="AH62" s="60">
        <v>0</v>
      </c>
      <c r="AI62" s="89" t="s">
        <v>75</v>
      </c>
      <c r="AJ62" s="61">
        <v>0</v>
      </c>
      <c r="AK62" s="65" t="s">
        <v>75</v>
      </c>
      <c r="AL62" s="65" t="s">
        <v>75</v>
      </c>
      <c r="AM62" s="67">
        <f t="shared" si="2"/>
        <v>0</v>
      </c>
      <c r="AN62" s="67">
        <f>+K62+AC62-AH62</f>
        <v>11620000</v>
      </c>
      <c r="AO62" s="61" t="s">
        <v>67</v>
      </c>
      <c r="AP62" s="60">
        <v>10500000</v>
      </c>
      <c r="AQ62" s="61" t="s">
        <v>86</v>
      </c>
      <c r="AR62" s="60">
        <v>0</v>
      </c>
      <c r="AS62" s="69" t="s">
        <v>75</v>
      </c>
      <c r="AT62" s="236">
        <v>11620000</v>
      </c>
      <c r="AU62" s="156">
        <f t="shared" si="3"/>
        <v>0</v>
      </c>
      <c r="AV62" s="72">
        <f t="shared" si="4"/>
        <v>1</v>
      </c>
      <c r="AW62" s="89" t="s">
        <v>75</v>
      </c>
      <c r="AX62" s="61" t="s">
        <v>98</v>
      </c>
      <c r="AY62" s="60" t="s">
        <v>12361</v>
      </c>
      <c r="AZ62" s="58" t="s">
        <v>67</v>
      </c>
      <c r="BA62" s="58" t="s">
        <v>67</v>
      </c>
    </row>
    <row r="63" spans="2:53" x14ac:dyDescent="0.25">
      <c r="B63" s="58">
        <v>2024</v>
      </c>
      <c r="C63" s="58">
        <v>891780111</v>
      </c>
      <c r="D63" s="59" t="s">
        <v>64</v>
      </c>
      <c r="E63" s="61" t="s">
        <v>12360</v>
      </c>
      <c r="F63" s="60" t="s">
        <v>12359</v>
      </c>
      <c r="G63" s="210">
        <v>0</v>
      </c>
      <c r="H63" s="61" t="s">
        <v>73</v>
      </c>
      <c r="I63" s="59" t="s">
        <v>65</v>
      </c>
      <c r="J63" s="60" t="s">
        <v>12355</v>
      </c>
      <c r="K63" s="60">
        <v>3900000</v>
      </c>
      <c r="L63" s="58" t="s">
        <v>68</v>
      </c>
      <c r="M63" s="60" t="s">
        <v>8619</v>
      </c>
      <c r="N63" s="60">
        <v>63549864</v>
      </c>
      <c r="O63" s="64">
        <v>13</v>
      </c>
      <c r="P63" s="89">
        <v>45302</v>
      </c>
      <c r="Q63" s="60">
        <v>4518689382</v>
      </c>
      <c r="R63" s="166">
        <v>45308</v>
      </c>
      <c r="S63" s="60">
        <v>3900000</v>
      </c>
      <c r="T63" s="61" t="s">
        <v>66</v>
      </c>
      <c r="U63" s="60">
        <v>41947381</v>
      </c>
      <c r="V63" s="60" t="s">
        <v>7937</v>
      </c>
      <c r="W63" s="166">
        <v>45308</v>
      </c>
      <c r="X63" s="166">
        <v>45308</v>
      </c>
      <c r="Y63" s="68" t="s">
        <v>75</v>
      </c>
      <c r="Z63" s="166">
        <v>45324</v>
      </c>
      <c r="AA63" s="67">
        <f t="shared" si="0"/>
        <v>16</v>
      </c>
      <c r="AB63" s="67">
        <v>2</v>
      </c>
      <c r="AC63" s="237">
        <v>1100000</v>
      </c>
      <c r="AD63" s="67">
        <v>1</v>
      </c>
      <c r="AE63" s="89">
        <v>45331</v>
      </c>
      <c r="AF63" s="67">
        <f t="shared" si="1"/>
        <v>7</v>
      </c>
      <c r="AG63" s="60">
        <v>0</v>
      </c>
      <c r="AH63" s="60">
        <v>0</v>
      </c>
      <c r="AI63" s="89" t="s">
        <v>75</v>
      </c>
      <c r="AJ63" s="61">
        <v>0</v>
      </c>
      <c r="AK63" s="65" t="s">
        <v>75</v>
      </c>
      <c r="AL63" s="65" t="s">
        <v>75</v>
      </c>
      <c r="AM63" s="67">
        <f t="shared" si="2"/>
        <v>0</v>
      </c>
      <c r="AN63" s="67">
        <f>+K63+AC63-AH63</f>
        <v>5000000</v>
      </c>
      <c r="AO63" s="61" t="s">
        <v>67</v>
      </c>
      <c r="AP63" s="60">
        <v>3900000</v>
      </c>
      <c r="AQ63" s="61" t="s">
        <v>86</v>
      </c>
      <c r="AR63" s="60">
        <v>0</v>
      </c>
      <c r="AS63" s="69" t="s">
        <v>75</v>
      </c>
      <c r="AT63" s="236">
        <v>5000000</v>
      </c>
      <c r="AU63" s="156">
        <f t="shared" si="3"/>
        <v>0</v>
      </c>
      <c r="AV63" s="72">
        <f t="shared" si="4"/>
        <v>1</v>
      </c>
      <c r="AW63" s="89" t="s">
        <v>75</v>
      </c>
      <c r="AX63" s="61" t="s">
        <v>98</v>
      </c>
      <c r="AY63" s="60" t="s">
        <v>12358</v>
      </c>
      <c r="AZ63" s="58" t="s">
        <v>67</v>
      </c>
      <c r="BA63" s="58" t="s">
        <v>67</v>
      </c>
    </row>
    <row r="64" spans="2:53" x14ac:dyDescent="0.25">
      <c r="B64" s="58">
        <v>2024</v>
      </c>
      <c r="C64" s="58">
        <v>891780111</v>
      </c>
      <c r="D64" s="59" t="s">
        <v>64</v>
      </c>
      <c r="E64" s="61" t="s">
        <v>12357</v>
      </c>
      <c r="F64" s="60" t="s">
        <v>12356</v>
      </c>
      <c r="G64" s="210">
        <v>0</v>
      </c>
      <c r="H64" s="61" t="s">
        <v>73</v>
      </c>
      <c r="I64" s="59" t="s">
        <v>65</v>
      </c>
      <c r="J64" s="60" t="s">
        <v>12355</v>
      </c>
      <c r="K64" s="60">
        <v>3900000</v>
      </c>
      <c r="L64" s="58" t="s">
        <v>68</v>
      </c>
      <c r="M64" s="60" t="s">
        <v>12354</v>
      </c>
      <c r="N64" s="60">
        <v>57293236</v>
      </c>
      <c r="O64" s="64">
        <v>13</v>
      </c>
      <c r="P64" s="89">
        <v>45302</v>
      </c>
      <c r="Q64" s="60">
        <v>4518689382</v>
      </c>
      <c r="R64" s="166">
        <v>45308</v>
      </c>
      <c r="S64" s="60">
        <v>3900000</v>
      </c>
      <c r="T64" s="61" t="s">
        <v>66</v>
      </c>
      <c r="U64" s="60">
        <v>41947381</v>
      </c>
      <c r="V64" s="60" t="s">
        <v>7937</v>
      </c>
      <c r="W64" s="166">
        <v>45308</v>
      </c>
      <c r="X64" s="166">
        <v>45308</v>
      </c>
      <c r="Y64" s="68" t="s">
        <v>75</v>
      </c>
      <c r="Z64" s="166">
        <v>45324</v>
      </c>
      <c r="AA64" s="67">
        <f t="shared" si="0"/>
        <v>16</v>
      </c>
      <c r="AB64" s="67">
        <v>2</v>
      </c>
      <c r="AC64" s="237">
        <v>1100000</v>
      </c>
      <c r="AD64" s="67">
        <v>1</v>
      </c>
      <c r="AE64" s="89">
        <v>45331</v>
      </c>
      <c r="AF64" s="67">
        <f t="shared" si="1"/>
        <v>7</v>
      </c>
      <c r="AG64" s="60">
        <v>0</v>
      </c>
      <c r="AH64" s="60">
        <v>0</v>
      </c>
      <c r="AI64" s="89" t="s">
        <v>75</v>
      </c>
      <c r="AJ64" s="61">
        <v>0</v>
      </c>
      <c r="AK64" s="65" t="s">
        <v>75</v>
      </c>
      <c r="AL64" s="65" t="s">
        <v>75</v>
      </c>
      <c r="AM64" s="67">
        <f t="shared" si="2"/>
        <v>0</v>
      </c>
      <c r="AN64" s="67">
        <f>+K64+AC64-AH64</f>
        <v>5000000</v>
      </c>
      <c r="AO64" s="61" t="s">
        <v>67</v>
      </c>
      <c r="AP64" s="60">
        <v>3900000</v>
      </c>
      <c r="AQ64" s="61" t="s">
        <v>86</v>
      </c>
      <c r="AR64" s="60">
        <v>0</v>
      </c>
      <c r="AS64" s="69" t="s">
        <v>75</v>
      </c>
      <c r="AT64" s="236">
        <v>5000000</v>
      </c>
      <c r="AU64" s="156">
        <f t="shared" si="3"/>
        <v>0</v>
      </c>
      <c r="AV64" s="72">
        <f t="shared" si="4"/>
        <v>1</v>
      </c>
      <c r="AW64" s="89" t="s">
        <v>75</v>
      </c>
      <c r="AX64" s="61" t="s">
        <v>98</v>
      </c>
      <c r="AY64" s="60" t="s">
        <v>12353</v>
      </c>
      <c r="AZ64" s="58" t="s">
        <v>67</v>
      </c>
      <c r="BA64" s="58" t="s">
        <v>67</v>
      </c>
    </row>
    <row r="65" spans="2:53" x14ac:dyDescent="0.25">
      <c r="B65" s="58">
        <v>2024</v>
      </c>
      <c r="C65" s="58">
        <v>891780111</v>
      </c>
      <c r="D65" s="59" t="s">
        <v>64</v>
      </c>
      <c r="E65" s="61" t="s">
        <v>12352</v>
      </c>
      <c r="F65" s="60" t="s">
        <v>12351</v>
      </c>
      <c r="G65" s="210">
        <v>0</v>
      </c>
      <c r="H65" s="61" t="s">
        <v>73</v>
      </c>
      <c r="I65" s="59" t="s">
        <v>65</v>
      </c>
      <c r="J65" s="60" t="s">
        <v>12350</v>
      </c>
      <c r="K65" s="60">
        <v>2900000</v>
      </c>
      <c r="L65" s="58" t="s">
        <v>68</v>
      </c>
      <c r="M65" s="60" t="s">
        <v>8961</v>
      </c>
      <c r="N65" s="60">
        <v>1082983719</v>
      </c>
      <c r="O65" s="64">
        <v>13</v>
      </c>
      <c r="P65" s="89">
        <v>45302</v>
      </c>
      <c r="Q65" s="60">
        <v>4518689382</v>
      </c>
      <c r="R65" s="166">
        <v>45308</v>
      </c>
      <c r="S65" s="60">
        <v>2900000</v>
      </c>
      <c r="T65" s="61" t="s">
        <v>66</v>
      </c>
      <c r="U65" s="60">
        <v>41947381</v>
      </c>
      <c r="V65" s="60" t="s">
        <v>7937</v>
      </c>
      <c r="W65" s="166">
        <v>45308</v>
      </c>
      <c r="X65" s="166">
        <v>45308</v>
      </c>
      <c r="Y65" s="68" t="s">
        <v>75</v>
      </c>
      <c r="Z65" s="166">
        <v>45318</v>
      </c>
      <c r="AA65" s="67">
        <f t="shared" si="0"/>
        <v>10</v>
      </c>
      <c r="AB65" s="67">
        <v>0</v>
      </c>
      <c r="AC65" s="237">
        <v>0</v>
      </c>
      <c r="AD65" s="67">
        <v>0</v>
      </c>
      <c r="AE65" s="89" t="s">
        <v>75</v>
      </c>
      <c r="AF65" s="67">
        <f t="shared" si="1"/>
        <v>0</v>
      </c>
      <c r="AG65" s="60">
        <v>0</v>
      </c>
      <c r="AH65" s="60">
        <v>0</v>
      </c>
      <c r="AI65" s="89" t="s">
        <v>75</v>
      </c>
      <c r="AJ65" s="61">
        <v>0</v>
      </c>
      <c r="AK65" s="65" t="s">
        <v>75</v>
      </c>
      <c r="AL65" s="65" t="s">
        <v>75</v>
      </c>
      <c r="AM65" s="67">
        <f t="shared" si="2"/>
        <v>0</v>
      </c>
      <c r="AN65" s="67">
        <f>+K65+AC65-AH65</f>
        <v>2900000</v>
      </c>
      <c r="AO65" s="61" t="s">
        <v>67</v>
      </c>
      <c r="AP65" s="60">
        <v>2900000</v>
      </c>
      <c r="AQ65" s="61" t="s">
        <v>86</v>
      </c>
      <c r="AR65" s="60">
        <v>0</v>
      </c>
      <c r="AS65" s="69" t="s">
        <v>75</v>
      </c>
      <c r="AT65" s="236">
        <v>2900000</v>
      </c>
      <c r="AU65" s="156">
        <f t="shared" si="3"/>
        <v>0</v>
      </c>
      <c r="AV65" s="72">
        <f t="shared" si="4"/>
        <v>1</v>
      </c>
      <c r="AW65" s="89" t="s">
        <v>75</v>
      </c>
      <c r="AX65" s="61" t="s">
        <v>98</v>
      </c>
      <c r="AY65" s="60" t="s">
        <v>12349</v>
      </c>
      <c r="AZ65" s="58" t="s">
        <v>67</v>
      </c>
      <c r="BA65" s="58" t="s">
        <v>67</v>
      </c>
    </row>
    <row r="66" spans="2:53" x14ac:dyDescent="0.25">
      <c r="B66" s="58">
        <v>2024</v>
      </c>
      <c r="C66" s="58">
        <v>891780111</v>
      </c>
      <c r="D66" s="59" t="s">
        <v>64</v>
      </c>
      <c r="E66" s="61" t="s">
        <v>12348</v>
      </c>
      <c r="F66" s="60" t="s">
        <v>12347</v>
      </c>
      <c r="G66" s="210">
        <v>0</v>
      </c>
      <c r="H66" s="61" t="s">
        <v>73</v>
      </c>
      <c r="I66" s="59" t="s">
        <v>65</v>
      </c>
      <c r="J66" s="60" t="s">
        <v>12346</v>
      </c>
      <c r="K66" s="60">
        <v>10500000</v>
      </c>
      <c r="L66" s="58" t="s">
        <v>68</v>
      </c>
      <c r="M66" s="60" t="s">
        <v>8781</v>
      </c>
      <c r="N66" s="60">
        <v>1148701328</v>
      </c>
      <c r="O66" s="64">
        <v>14</v>
      </c>
      <c r="P66" s="166">
        <v>45302</v>
      </c>
      <c r="Q66" s="60">
        <v>2126349000</v>
      </c>
      <c r="R66" s="166">
        <v>45308</v>
      </c>
      <c r="S66" s="60">
        <v>10500000</v>
      </c>
      <c r="T66" s="61" t="s">
        <v>66</v>
      </c>
      <c r="U66" s="60">
        <v>57297693</v>
      </c>
      <c r="V66" s="60" t="s">
        <v>11593</v>
      </c>
      <c r="W66" s="166">
        <v>45308</v>
      </c>
      <c r="X66" s="166">
        <v>45308</v>
      </c>
      <c r="Y66" s="68" t="s">
        <v>75</v>
      </c>
      <c r="Z66" s="166">
        <v>45457</v>
      </c>
      <c r="AA66" s="67">
        <f t="shared" si="0"/>
        <v>149</v>
      </c>
      <c r="AB66" s="67">
        <v>2</v>
      </c>
      <c r="AC66" s="237">
        <v>1050000</v>
      </c>
      <c r="AD66" s="67">
        <v>1</v>
      </c>
      <c r="AE66" s="244">
        <v>45473</v>
      </c>
      <c r="AF66" s="67">
        <f t="shared" si="1"/>
        <v>16</v>
      </c>
      <c r="AG66" s="60">
        <v>0</v>
      </c>
      <c r="AH66" s="60">
        <v>0</v>
      </c>
      <c r="AI66" s="89" t="s">
        <v>75</v>
      </c>
      <c r="AJ66" s="61">
        <v>0</v>
      </c>
      <c r="AK66" s="65" t="s">
        <v>75</v>
      </c>
      <c r="AL66" s="65" t="s">
        <v>75</v>
      </c>
      <c r="AM66" s="67">
        <f t="shared" si="2"/>
        <v>0</v>
      </c>
      <c r="AN66" s="67">
        <f>+K66+AC66-AH66</f>
        <v>11550000</v>
      </c>
      <c r="AO66" s="61" t="s">
        <v>67</v>
      </c>
      <c r="AP66" s="60">
        <v>10500000</v>
      </c>
      <c r="AQ66" s="61" t="s">
        <v>86</v>
      </c>
      <c r="AR66" s="60">
        <v>0</v>
      </c>
      <c r="AS66" s="69" t="s">
        <v>75</v>
      </c>
      <c r="AT66" s="236">
        <v>11550000</v>
      </c>
      <c r="AU66" s="156">
        <f t="shared" si="3"/>
        <v>0</v>
      </c>
      <c r="AV66" s="72">
        <f t="shared" si="4"/>
        <v>1</v>
      </c>
      <c r="AW66" s="89" t="s">
        <v>75</v>
      </c>
      <c r="AX66" s="61" t="s">
        <v>98</v>
      </c>
      <c r="AY66" s="60" t="s">
        <v>12345</v>
      </c>
      <c r="AZ66" s="58" t="s">
        <v>67</v>
      </c>
      <c r="BA66" s="58" t="s">
        <v>67</v>
      </c>
    </row>
    <row r="67" spans="2:53" x14ac:dyDescent="0.25">
      <c r="B67" s="58">
        <v>2024</v>
      </c>
      <c r="C67" s="58">
        <v>891780111</v>
      </c>
      <c r="D67" s="59" t="s">
        <v>64</v>
      </c>
      <c r="E67" s="61" t="s">
        <v>12344</v>
      </c>
      <c r="F67" s="60" t="s">
        <v>12343</v>
      </c>
      <c r="G67" s="210">
        <v>0</v>
      </c>
      <c r="H67" s="61" t="s">
        <v>73</v>
      </c>
      <c r="I67" s="59" t="s">
        <v>65</v>
      </c>
      <c r="J67" s="60" t="s">
        <v>12342</v>
      </c>
      <c r="K67" s="60">
        <v>12500000</v>
      </c>
      <c r="L67" s="58" t="s">
        <v>68</v>
      </c>
      <c r="M67" s="60" t="s">
        <v>8565</v>
      </c>
      <c r="N67" s="60">
        <v>9091645</v>
      </c>
      <c r="O67" s="64">
        <v>13</v>
      </c>
      <c r="P67" s="89">
        <v>45302</v>
      </c>
      <c r="Q67" s="60">
        <v>4518689382</v>
      </c>
      <c r="R67" s="166">
        <v>45308</v>
      </c>
      <c r="S67" s="60">
        <v>12500000</v>
      </c>
      <c r="T67" s="61" t="s">
        <v>66</v>
      </c>
      <c r="U67" s="60">
        <v>36557666</v>
      </c>
      <c r="V67" s="60" t="s">
        <v>4526</v>
      </c>
      <c r="W67" s="166">
        <v>45308</v>
      </c>
      <c r="X67" s="166">
        <v>45308</v>
      </c>
      <c r="Y67" s="68" t="s">
        <v>75</v>
      </c>
      <c r="Z67" s="166">
        <v>45457</v>
      </c>
      <c r="AA67" s="67">
        <f t="shared" si="0"/>
        <v>149</v>
      </c>
      <c r="AB67" s="67">
        <v>2</v>
      </c>
      <c r="AC67" s="237">
        <v>1333000</v>
      </c>
      <c r="AD67" s="67">
        <v>1</v>
      </c>
      <c r="AE67" s="244">
        <v>45473</v>
      </c>
      <c r="AF67" s="67">
        <f t="shared" si="1"/>
        <v>16</v>
      </c>
      <c r="AG67" s="60">
        <v>0</v>
      </c>
      <c r="AH67" s="60">
        <v>0</v>
      </c>
      <c r="AI67" s="89" t="s">
        <v>75</v>
      </c>
      <c r="AJ67" s="61">
        <v>0</v>
      </c>
      <c r="AK67" s="65" t="s">
        <v>75</v>
      </c>
      <c r="AL67" s="65" t="s">
        <v>75</v>
      </c>
      <c r="AM67" s="67">
        <f t="shared" si="2"/>
        <v>0</v>
      </c>
      <c r="AN67" s="67">
        <f>+K67+AC67-AH67</f>
        <v>13833000</v>
      </c>
      <c r="AO67" s="61" t="s">
        <v>67</v>
      </c>
      <c r="AP67" s="60">
        <v>12500000</v>
      </c>
      <c r="AQ67" s="61" t="s">
        <v>86</v>
      </c>
      <c r="AR67" s="60">
        <v>0</v>
      </c>
      <c r="AS67" s="69" t="s">
        <v>75</v>
      </c>
      <c r="AT67" s="236">
        <v>13833000</v>
      </c>
      <c r="AU67" s="156">
        <f t="shared" si="3"/>
        <v>0</v>
      </c>
      <c r="AV67" s="72">
        <f t="shared" si="4"/>
        <v>1</v>
      </c>
      <c r="AW67" s="89" t="s">
        <v>75</v>
      </c>
      <c r="AX67" s="61" t="s">
        <v>98</v>
      </c>
      <c r="AY67" s="60" t="s">
        <v>12341</v>
      </c>
      <c r="AZ67" s="58" t="s">
        <v>67</v>
      </c>
      <c r="BA67" s="58" t="s">
        <v>67</v>
      </c>
    </row>
    <row r="68" spans="2:53" x14ac:dyDescent="0.25">
      <c r="B68" s="58">
        <v>2024</v>
      </c>
      <c r="C68" s="58">
        <v>891780111</v>
      </c>
      <c r="D68" s="59" t="s">
        <v>64</v>
      </c>
      <c r="E68" s="61" t="s">
        <v>12340</v>
      </c>
      <c r="F68" s="60" t="s">
        <v>12339</v>
      </c>
      <c r="G68" s="210">
        <v>0</v>
      </c>
      <c r="H68" s="61" t="s">
        <v>73</v>
      </c>
      <c r="I68" s="59" t="s">
        <v>65</v>
      </c>
      <c r="J68" s="60" t="s">
        <v>12338</v>
      </c>
      <c r="K68" s="60">
        <v>20500000</v>
      </c>
      <c r="L68" s="58" t="s">
        <v>68</v>
      </c>
      <c r="M68" s="60" t="s">
        <v>8745</v>
      </c>
      <c r="N68" s="60">
        <v>1082968283</v>
      </c>
      <c r="O68" s="64">
        <v>13</v>
      </c>
      <c r="P68" s="89">
        <v>45302</v>
      </c>
      <c r="Q68" s="60">
        <v>4518689382</v>
      </c>
      <c r="R68" s="166">
        <v>45308</v>
      </c>
      <c r="S68" s="60">
        <v>20500000</v>
      </c>
      <c r="T68" s="61" t="s">
        <v>66</v>
      </c>
      <c r="U68" s="60">
        <v>12621405</v>
      </c>
      <c r="V68" s="60" t="s">
        <v>3878</v>
      </c>
      <c r="W68" s="166">
        <v>45308</v>
      </c>
      <c r="X68" s="166">
        <v>45308</v>
      </c>
      <c r="Y68" s="68" t="s">
        <v>75</v>
      </c>
      <c r="Z68" s="166">
        <v>45457</v>
      </c>
      <c r="AA68" s="67">
        <f t="shared" si="0"/>
        <v>149</v>
      </c>
      <c r="AB68" s="67">
        <v>2</v>
      </c>
      <c r="AC68" s="237">
        <v>2187000</v>
      </c>
      <c r="AD68" s="67">
        <v>1</v>
      </c>
      <c r="AE68" s="244">
        <v>45473</v>
      </c>
      <c r="AF68" s="67">
        <f t="shared" si="1"/>
        <v>16</v>
      </c>
      <c r="AG68" s="60">
        <v>0</v>
      </c>
      <c r="AH68" s="60">
        <v>0</v>
      </c>
      <c r="AI68" s="89" t="s">
        <v>75</v>
      </c>
      <c r="AJ68" s="61">
        <v>0</v>
      </c>
      <c r="AK68" s="65" t="s">
        <v>75</v>
      </c>
      <c r="AL68" s="65" t="s">
        <v>75</v>
      </c>
      <c r="AM68" s="67">
        <f t="shared" si="2"/>
        <v>0</v>
      </c>
      <c r="AN68" s="67">
        <f>+K68+AC68-AH68</f>
        <v>22687000</v>
      </c>
      <c r="AO68" s="61" t="s">
        <v>67</v>
      </c>
      <c r="AP68" s="60">
        <v>20500000</v>
      </c>
      <c r="AQ68" s="61" t="s">
        <v>86</v>
      </c>
      <c r="AR68" s="60">
        <v>0</v>
      </c>
      <c r="AS68" s="69" t="s">
        <v>75</v>
      </c>
      <c r="AT68" s="236">
        <v>22687000</v>
      </c>
      <c r="AU68" s="156">
        <f t="shared" si="3"/>
        <v>0</v>
      </c>
      <c r="AV68" s="72">
        <f t="shared" si="4"/>
        <v>1</v>
      </c>
      <c r="AW68" s="89" t="s">
        <v>75</v>
      </c>
      <c r="AX68" s="61" t="s">
        <v>98</v>
      </c>
      <c r="AY68" s="60" t="s">
        <v>12337</v>
      </c>
      <c r="AZ68" s="58" t="s">
        <v>67</v>
      </c>
      <c r="BA68" s="58" t="s">
        <v>67</v>
      </c>
    </row>
    <row r="69" spans="2:53" x14ac:dyDescent="0.25">
      <c r="B69" s="58">
        <v>2024</v>
      </c>
      <c r="C69" s="58">
        <v>891780111</v>
      </c>
      <c r="D69" s="59" t="s">
        <v>64</v>
      </c>
      <c r="E69" s="61" t="s">
        <v>12336</v>
      </c>
      <c r="F69" s="60" t="s">
        <v>12335</v>
      </c>
      <c r="G69" s="210">
        <v>0</v>
      </c>
      <c r="H69" s="61" t="s">
        <v>73</v>
      </c>
      <c r="I69" s="59" t="s">
        <v>65</v>
      </c>
      <c r="J69" s="60" t="s">
        <v>12334</v>
      </c>
      <c r="K69" s="60">
        <v>12500000</v>
      </c>
      <c r="L69" s="58" t="s">
        <v>68</v>
      </c>
      <c r="M69" s="60" t="s">
        <v>8449</v>
      </c>
      <c r="N69" s="60">
        <v>39047351</v>
      </c>
      <c r="O69" s="64">
        <v>14</v>
      </c>
      <c r="P69" s="166">
        <v>45302</v>
      </c>
      <c r="Q69" s="60">
        <v>2126349000</v>
      </c>
      <c r="R69" s="166">
        <v>45308</v>
      </c>
      <c r="S69" s="60">
        <v>12500000</v>
      </c>
      <c r="T69" s="61" t="s">
        <v>66</v>
      </c>
      <c r="U69" s="60">
        <v>57441846</v>
      </c>
      <c r="V69" s="60" t="s">
        <v>8207</v>
      </c>
      <c r="W69" s="166">
        <v>45308</v>
      </c>
      <c r="X69" s="166">
        <v>45308</v>
      </c>
      <c r="Y69" s="68" t="s">
        <v>75</v>
      </c>
      <c r="Z69" s="166">
        <v>45457</v>
      </c>
      <c r="AA69" s="67">
        <f t="shared" si="0"/>
        <v>149</v>
      </c>
      <c r="AB69" s="67">
        <v>2</v>
      </c>
      <c r="AC69" s="237">
        <v>1333000</v>
      </c>
      <c r="AD69" s="67">
        <v>1</v>
      </c>
      <c r="AE69" s="244">
        <v>45473</v>
      </c>
      <c r="AF69" s="67">
        <f t="shared" si="1"/>
        <v>16</v>
      </c>
      <c r="AG69" s="60">
        <v>0</v>
      </c>
      <c r="AH69" s="60">
        <v>0</v>
      </c>
      <c r="AI69" s="89" t="s">
        <v>75</v>
      </c>
      <c r="AJ69" s="61">
        <v>0</v>
      </c>
      <c r="AK69" s="65" t="s">
        <v>75</v>
      </c>
      <c r="AL69" s="65" t="s">
        <v>75</v>
      </c>
      <c r="AM69" s="67">
        <f t="shared" si="2"/>
        <v>0</v>
      </c>
      <c r="AN69" s="67">
        <f>+K69+AC69-AH69</f>
        <v>13833000</v>
      </c>
      <c r="AO69" s="61" t="s">
        <v>67</v>
      </c>
      <c r="AP69" s="60">
        <v>12500000</v>
      </c>
      <c r="AQ69" s="61" t="s">
        <v>86</v>
      </c>
      <c r="AR69" s="60">
        <v>0</v>
      </c>
      <c r="AS69" s="69" t="s">
        <v>75</v>
      </c>
      <c r="AT69" s="236">
        <v>13833000</v>
      </c>
      <c r="AU69" s="156">
        <f t="shared" si="3"/>
        <v>0</v>
      </c>
      <c r="AV69" s="72">
        <f t="shared" si="4"/>
        <v>1</v>
      </c>
      <c r="AW69" s="89" t="s">
        <v>75</v>
      </c>
      <c r="AX69" s="61" t="s">
        <v>98</v>
      </c>
      <c r="AY69" s="60" t="s">
        <v>12333</v>
      </c>
      <c r="AZ69" s="58" t="s">
        <v>67</v>
      </c>
      <c r="BA69" s="58" t="s">
        <v>67</v>
      </c>
    </row>
    <row r="70" spans="2:53" x14ac:dyDescent="0.25">
      <c r="B70" s="58">
        <v>2024</v>
      </c>
      <c r="C70" s="58">
        <v>891780111</v>
      </c>
      <c r="D70" s="59" t="s">
        <v>64</v>
      </c>
      <c r="E70" s="61" t="s">
        <v>12332</v>
      </c>
      <c r="F70" s="60" t="s">
        <v>12331</v>
      </c>
      <c r="G70" s="210">
        <v>0</v>
      </c>
      <c r="H70" s="61" t="s">
        <v>73</v>
      </c>
      <c r="I70" s="59" t="s">
        <v>65</v>
      </c>
      <c r="J70" s="60" t="s">
        <v>12330</v>
      </c>
      <c r="K70" s="60">
        <v>12500000</v>
      </c>
      <c r="L70" s="58" t="s">
        <v>68</v>
      </c>
      <c r="M70" s="60" t="s">
        <v>8454</v>
      </c>
      <c r="N70" s="60">
        <v>36729451</v>
      </c>
      <c r="O70" s="64">
        <v>14</v>
      </c>
      <c r="P70" s="166">
        <v>45302</v>
      </c>
      <c r="Q70" s="60">
        <v>2126349000</v>
      </c>
      <c r="R70" s="166">
        <v>45308</v>
      </c>
      <c r="S70" s="60">
        <v>12500000</v>
      </c>
      <c r="T70" s="61" t="s">
        <v>66</v>
      </c>
      <c r="U70" s="60">
        <v>57441846</v>
      </c>
      <c r="V70" s="60" t="s">
        <v>8207</v>
      </c>
      <c r="W70" s="166">
        <v>45308</v>
      </c>
      <c r="X70" s="166">
        <v>45308</v>
      </c>
      <c r="Y70" s="68" t="s">
        <v>75</v>
      </c>
      <c r="Z70" s="166">
        <v>45457</v>
      </c>
      <c r="AA70" s="67">
        <f t="shared" si="0"/>
        <v>149</v>
      </c>
      <c r="AB70" s="67">
        <v>2</v>
      </c>
      <c r="AC70" s="237">
        <v>1333000</v>
      </c>
      <c r="AD70" s="67">
        <v>1</v>
      </c>
      <c r="AE70" s="244">
        <v>45473</v>
      </c>
      <c r="AF70" s="67">
        <f t="shared" si="1"/>
        <v>16</v>
      </c>
      <c r="AG70" s="60">
        <v>0</v>
      </c>
      <c r="AH70" s="60">
        <v>0</v>
      </c>
      <c r="AI70" s="89" t="s">
        <v>75</v>
      </c>
      <c r="AJ70" s="61">
        <v>0</v>
      </c>
      <c r="AK70" s="65" t="s">
        <v>75</v>
      </c>
      <c r="AL70" s="65" t="s">
        <v>75</v>
      </c>
      <c r="AM70" s="67">
        <f t="shared" si="2"/>
        <v>0</v>
      </c>
      <c r="AN70" s="67">
        <f>+K70+AC70-AH70</f>
        <v>13833000</v>
      </c>
      <c r="AO70" s="61" t="s">
        <v>67</v>
      </c>
      <c r="AP70" s="60">
        <v>12500000</v>
      </c>
      <c r="AQ70" s="61" t="s">
        <v>86</v>
      </c>
      <c r="AR70" s="60">
        <v>0</v>
      </c>
      <c r="AS70" s="69" t="s">
        <v>75</v>
      </c>
      <c r="AT70" s="236">
        <v>13833000</v>
      </c>
      <c r="AU70" s="156">
        <f t="shared" si="3"/>
        <v>0</v>
      </c>
      <c r="AV70" s="72">
        <f t="shared" si="4"/>
        <v>1</v>
      </c>
      <c r="AW70" s="89" t="s">
        <v>75</v>
      </c>
      <c r="AX70" s="61" t="s">
        <v>98</v>
      </c>
      <c r="AY70" s="60" t="s">
        <v>12329</v>
      </c>
      <c r="AZ70" s="58" t="s">
        <v>67</v>
      </c>
      <c r="BA70" s="58" t="s">
        <v>67</v>
      </c>
    </row>
    <row r="71" spans="2:53" x14ac:dyDescent="0.25">
      <c r="B71" s="58">
        <v>2024</v>
      </c>
      <c r="C71" s="58">
        <v>891780111</v>
      </c>
      <c r="D71" s="59" t="s">
        <v>64</v>
      </c>
      <c r="E71" s="61" t="s">
        <v>12328</v>
      </c>
      <c r="F71" s="60" t="s">
        <v>12327</v>
      </c>
      <c r="G71" s="210">
        <v>0</v>
      </c>
      <c r="H71" s="61" t="s">
        <v>73</v>
      </c>
      <c r="I71" s="59" t="s">
        <v>65</v>
      </c>
      <c r="J71" s="60" t="s">
        <v>12326</v>
      </c>
      <c r="K71" s="60">
        <v>17710000</v>
      </c>
      <c r="L71" s="58" t="s">
        <v>68</v>
      </c>
      <c r="M71" s="60" t="s">
        <v>9347</v>
      </c>
      <c r="N71" s="60">
        <v>7601915</v>
      </c>
      <c r="O71" s="64">
        <v>13</v>
      </c>
      <c r="P71" s="89">
        <v>45302</v>
      </c>
      <c r="Q71" s="60">
        <v>4518689382</v>
      </c>
      <c r="R71" s="166">
        <v>45308</v>
      </c>
      <c r="S71" s="60">
        <v>17710000</v>
      </c>
      <c r="T71" s="61" t="s">
        <v>66</v>
      </c>
      <c r="U71" s="60">
        <v>39058006</v>
      </c>
      <c r="V71" s="60" t="s">
        <v>8970</v>
      </c>
      <c r="W71" s="166">
        <v>45308</v>
      </c>
      <c r="X71" s="166">
        <v>45308</v>
      </c>
      <c r="Y71" s="68" t="s">
        <v>75</v>
      </c>
      <c r="Z71" s="166">
        <v>45457</v>
      </c>
      <c r="AA71" s="67">
        <f t="shared" si="0"/>
        <v>149</v>
      </c>
      <c r="AB71" s="67">
        <v>0</v>
      </c>
      <c r="AC71" s="237">
        <v>0</v>
      </c>
      <c r="AD71" s="67">
        <v>0</v>
      </c>
      <c r="AE71" s="89" t="s">
        <v>75</v>
      </c>
      <c r="AF71" s="67">
        <f t="shared" si="1"/>
        <v>0</v>
      </c>
      <c r="AG71" s="60">
        <v>0</v>
      </c>
      <c r="AH71" s="60">
        <v>0</v>
      </c>
      <c r="AI71" s="89" t="s">
        <v>75</v>
      </c>
      <c r="AJ71" s="61">
        <v>0</v>
      </c>
      <c r="AK71" s="65" t="s">
        <v>75</v>
      </c>
      <c r="AL71" s="65" t="s">
        <v>75</v>
      </c>
      <c r="AM71" s="67">
        <f t="shared" si="2"/>
        <v>0</v>
      </c>
      <c r="AN71" s="67">
        <f>+K71+AC71-AH71</f>
        <v>17710000</v>
      </c>
      <c r="AO71" s="61" t="s">
        <v>67</v>
      </c>
      <c r="AP71" s="60">
        <v>17710000</v>
      </c>
      <c r="AQ71" s="61" t="s">
        <v>86</v>
      </c>
      <c r="AR71" s="60">
        <v>0</v>
      </c>
      <c r="AS71" s="69" t="s">
        <v>75</v>
      </c>
      <c r="AT71" s="236">
        <v>17710000</v>
      </c>
      <c r="AU71" s="156">
        <f t="shared" si="3"/>
        <v>0</v>
      </c>
      <c r="AV71" s="72">
        <f t="shared" si="4"/>
        <v>1</v>
      </c>
      <c r="AW71" s="89" t="s">
        <v>75</v>
      </c>
      <c r="AX71" s="61" t="s">
        <v>98</v>
      </c>
      <c r="AY71" s="60" t="s">
        <v>12325</v>
      </c>
      <c r="AZ71" s="58" t="s">
        <v>67</v>
      </c>
      <c r="BA71" s="58" t="s">
        <v>67</v>
      </c>
    </row>
    <row r="72" spans="2:53" x14ac:dyDescent="0.25">
      <c r="B72" s="58">
        <v>2024</v>
      </c>
      <c r="C72" s="58">
        <v>891780111</v>
      </c>
      <c r="D72" s="59" t="s">
        <v>64</v>
      </c>
      <c r="E72" s="61" t="s">
        <v>12324</v>
      </c>
      <c r="F72" s="60" t="s">
        <v>12323</v>
      </c>
      <c r="G72" s="210">
        <v>0</v>
      </c>
      <c r="H72" s="61" t="s">
        <v>73</v>
      </c>
      <c r="I72" s="59" t="s">
        <v>65</v>
      </c>
      <c r="J72" s="60" t="s">
        <v>12322</v>
      </c>
      <c r="K72" s="60">
        <v>16500000</v>
      </c>
      <c r="L72" s="58" t="s">
        <v>68</v>
      </c>
      <c r="M72" s="60" t="s">
        <v>9747</v>
      </c>
      <c r="N72" s="60">
        <v>1082911157</v>
      </c>
      <c r="O72" s="64">
        <v>13</v>
      </c>
      <c r="P72" s="89">
        <v>45302</v>
      </c>
      <c r="Q72" s="60">
        <v>4518689382</v>
      </c>
      <c r="R72" s="166">
        <v>45308</v>
      </c>
      <c r="S72" s="60">
        <v>16500000</v>
      </c>
      <c r="T72" s="61" t="s">
        <v>66</v>
      </c>
      <c r="U72" s="60">
        <v>12621405</v>
      </c>
      <c r="V72" s="60" t="s">
        <v>3878</v>
      </c>
      <c r="W72" s="166">
        <v>45308</v>
      </c>
      <c r="X72" s="166">
        <v>45308</v>
      </c>
      <c r="Y72" s="68" t="s">
        <v>75</v>
      </c>
      <c r="Z72" s="166">
        <v>45457</v>
      </c>
      <c r="AA72" s="67">
        <f t="shared" ref="AA72:AA135" si="5">+IF(Y72="1800-01-01",Z72-X72,Z72-Y72)</f>
        <v>149</v>
      </c>
      <c r="AB72" s="67">
        <v>0</v>
      </c>
      <c r="AC72" s="237">
        <v>0</v>
      </c>
      <c r="AD72" s="67">
        <v>0</v>
      </c>
      <c r="AE72" s="89" t="s">
        <v>75</v>
      </c>
      <c r="AF72" s="67">
        <f t="shared" ref="AF72:AF135" si="6">+IF(AE72="1800-01-01",0,AE72-Z72)</f>
        <v>0</v>
      </c>
      <c r="AG72" s="60">
        <v>1</v>
      </c>
      <c r="AH72" s="60">
        <v>13090000</v>
      </c>
      <c r="AI72" s="89">
        <v>45336</v>
      </c>
      <c r="AJ72" s="61">
        <v>0</v>
      </c>
      <c r="AK72" s="65" t="s">
        <v>75</v>
      </c>
      <c r="AL72" s="65" t="s">
        <v>75</v>
      </c>
      <c r="AM72" s="67">
        <f t="shared" ref="AM72:AM135" si="7">+IF(AK72="1800-01-01",0,AL72-AK72)</f>
        <v>0</v>
      </c>
      <c r="AN72" s="67">
        <f>+K72+AC72-AH72</f>
        <v>3410000</v>
      </c>
      <c r="AO72" s="61" t="s">
        <v>67</v>
      </c>
      <c r="AP72" s="60">
        <v>16500000</v>
      </c>
      <c r="AQ72" s="61" t="s">
        <v>86</v>
      </c>
      <c r="AR72" s="60">
        <v>0</v>
      </c>
      <c r="AS72" s="69" t="s">
        <v>75</v>
      </c>
      <c r="AT72" s="236">
        <v>3410000</v>
      </c>
      <c r="AU72" s="156">
        <f t="shared" ref="AU72:AU135" si="8">AN72-AT72</f>
        <v>0</v>
      </c>
      <c r="AV72" s="72">
        <f t="shared" ref="AV72:AV135" si="9">+IFERROR(AT72/AN72,"_")</f>
        <v>1</v>
      </c>
      <c r="AW72" s="89">
        <v>45355</v>
      </c>
      <c r="AX72" s="61" t="s">
        <v>1864</v>
      </c>
      <c r="AY72" s="60" t="s">
        <v>12321</v>
      </c>
      <c r="AZ72" s="58" t="s">
        <v>67</v>
      </c>
      <c r="BA72" s="58" t="s">
        <v>67</v>
      </c>
    </row>
    <row r="73" spans="2:53" x14ac:dyDescent="0.25">
      <c r="B73" s="58">
        <v>2024</v>
      </c>
      <c r="C73" s="58">
        <v>891780111</v>
      </c>
      <c r="D73" s="59" t="s">
        <v>64</v>
      </c>
      <c r="E73" s="61" t="s">
        <v>12320</v>
      </c>
      <c r="F73" s="60" t="s">
        <v>12319</v>
      </c>
      <c r="G73" s="210">
        <v>0</v>
      </c>
      <c r="H73" s="61" t="s">
        <v>73</v>
      </c>
      <c r="I73" s="59" t="s">
        <v>65</v>
      </c>
      <c r="J73" s="60" t="s">
        <v>12318</v>
      </c>
      <c r="K73" s="60">
        <v>15400000</v>
      </c>
      <c r="L73" s="58" t="s">
        <v>68</v>
      </c>
      <c r="M73" s="60" t="s">
        <v>8877</v>
      </c>
      <c r="N73" s="60">
        <v>1082927274</v>
      </c>
      <c r="O73" s="64">
        <v>13</v>
      </c>
      <c r="P73" s="89">
        <v>45302</v>
      </c>
      <c r="Q73" s="60">
        <v>4518689382</v>
      </c>
      <c r="R73" s="166">
        <v>45308</v>
      </c>
      <c r="S73" s="60">
        <v>15400000</v>
      </c>
      <c r="T73" s="61" t="s">
        <v>66</v>
      </c>
      <c r="U73" s="60">
        <v>57297693</v>
      </c>
      <c r="V73" s="60" t="s">
        <v>11593</v>
      </c>
      <c r="W73" s="166">
        <v>45308</v>
      </c>
      <c r="X73" s="166">
        <v>45308</v>
      </c>
      <c r="Y73" s="68" t="s">
        <v>75</v>
      </c>
      <c r="Z73" s="166">
        <v>45457</v>
      </c>
      <c r="AA73" s="67">
        <f t="shared" si="5"/>
        <v>149</v>
      </c>
      <c r="AB73" s="67">
        <v>2</v>
      </c>
      <c r="AC73" s="237">
        <v>1600000</v>
      </c>
      <c r="AD73" s="67">
        <v>1</v>
      </c>
      <c r="AE73" s="244">
        <v>45473</v>
      </c>
      <c r="AF73" s="67">
        <f t="shared" si="6"/>
        <v>16</v>
      </c>
      <c r="AG73" s="60">
        <v>0</v>
      </c>
      <c r="AH73" s="60">
        <v>0</v>
      </c>
      <c r="AI73" s="89" t="s">
        <v>75</v>
      </c>
      <c r="AJ73" s="61">
        <v>0</v>
      </c>
      <c r="AK73" s="65" t="s">
        <v>75</v>
      </c>
      <c r="AL73" s="65" t="s">
        <v>75</v>
      </c>
      <c r="AM73" s="67">
        <f t="shared" si="7"/>
        <v>0</v>
      </c>
      <c r="AN73" s="67">
        <f>+K73+AC73-AH73</f>
        <v>17000000</v>
      </c>
      <c r="AO73" s="61" t="s">
        <v>67</v>
      </c>
      <c r="AP73" s="60">
        <v>15400000</v>
      </c>
      <c r="AQ73" s="61" t="s">
        <v>86</v>
      </c>
      <c r="AR73" s="60">
        <v>0</v>
      </c>
      <c r="AS73" s="69" t="s">
        <v>75</v>
      </c>
      <c r="AT73" s="236">
        <v>17000000</v>
      </c>
      <c r="AU73" s="156">
        <f t="shared" si="8"/>
        <v>0</v>
      </c>
      <c r="AV73" s="72">
        <f t="shared" si="9"/>
        <v>1</v>
      </c>
      <c r="AW73" s="89" t="s">
        <v>75</v>
      </c>
      <c r="AX73" s="61" t="s">
        <v>98</v>
      </c>
      <c r="AY73" s="60" t="s">
        <v>12317</v>
      </c>
      <c r="AZ73" s="58" t="s">
        <v>67</v>
      </c>
      <c r="BA73" s="58" t="s">
        <v>67</v>
      </c>
    </row>
    <row r="74" spans="2:53" x14ac:dyDescent="0.25">
      <c r="B74" s="58">
        <v>2024</v>
      </c>
      <c r="C74" s="58">
        <v>891780111</v>
      </c>
      <c r="D74" s="59" t="s">
        <v>64</v>
      </c>
      <c r="E74" s="61" t="s">
        <v>12316</v>
      </c>
      <c r="F74" s="60" t="s">
        <v>12315</v>
      </c>
      <c r="G74" s="210">
        <v>0</v>
      </c>
      <c r="H74" s="61" t="s">
        <v>73</v>
      </c>
      <c r="I74" s="59" t="s">
        <v>65</v>
      </c>
      <c r="J74" s="60" t="s">
        <v>12314</v>
      </c>
      <c r="K74" s="60">
        <v>10780000</v>
      </c>
      <c r="L74" s="58" t="s">
        <v>68</v>
      </c>
      <c r="M74" s="60" t="s">
        <v>9269</v>
      </c>
      <c r="N74" s="60">
        <v>5492235</v>
      </c>
      <c r="O74" s="64">
        <v>14</v>
      </c>
      <c r="P74" s="166">
        <v>45302</v>
      </c>
      <c r="Q74" s="60">
        <v>2126349000</v>
      </c>
      <c r="R74" s="166">
        <v>45308</v>
      </c>
      <c r="S74" s="60">
        <v>10780000</v>
      </c>
      <c r="T74" s="61" t="s">
        <v>66</v>
      </c>
      <c r="U74" s="60">
        <v>57444673</v>
      </c>
      <c r="V74" s="60" t="s">
        <v>4095</v>
      </c>
      <c r="W74" s="166">
        <v>45308</v>
      </c>
      <c r="X74" s="166">
        <v>45308</v>
      </c>
      <c r="Y74" s="68" t="s">
        <v>75</v>
      </c>
      <c r="Z74" s="166">
        <v>45457</v>
      </c>
      <c r="AA74" s="67">
        <f t="shared" si="5"/>
        <v>149</v>
      </c>
      <c r="AB74" s="67">
        <v>2</v>
      </c>
      <c r="AC74" s="237">
        <v>1120000</v>
      </c>
      <c r="AD74" s="67">
        <v>1</v>
      </c>
      <c r="AE74" s="244">
        <v>45473</v>
      </c>
      <c r="AF74" s="67">
        <f t="shared" si="6"/>
        <v>16</v>
      </c>
      <c r="AG74" s="60">
        <v>0</v>
      </c>
      <c r="AH74" s="60">
        <v>0</v>
      </c>
      <c r="AI74" s="89" t="s">
        <v>75</v>
      </c>
      <c r="AJ74" s="61">
        <v>0</v>
      </c>
      <c r="AK74" s="65" t="s">
        <v>75</v>
      </c>
      <c r="AL74" s="65" t="s">
        <v>75</v>
      </c>
      <c r="AM74" s="67">
        <f t="shared" si="7"/>
        <v>0</v>
      </c>
      <c r="AN74" s="67">
        <f>+K74+AC74-AH74</f>
        <v>11900000</v>
      </c>
      <c r="AO74" s="61" t="s">
        <v>67</v>
      </c>
      <c r="AP74" s="60">
        <v>10780000</v>
      </c>
      <c r="AQ74" s="61" t="s">
        <v>86</v>
      </c>
      <c r="AR74" s="60">
        <v>0</v>
      </c>
      <c r="AS74" s="69" t="s">
        <v>75</v>
      </c>
      <c r="AT74" s="236">
        <v>11900000</v>
      </c>
      <c r="AU74" s="156">
        <f t="shared" si="8"/>
        <v>0</v>
      </c>
      <c r="AV74" s="72">
        <f t="shared" si="9"/>
        <v>1</v>
      </c>
      <c r="AW74" s="89" t="s">
        <v>75</v>
      </c>
      <c r="AX74" s="61" t="s">
        <v>98</v>
      </c>
      <c r="AY74" s="60" t="s">
        <v>12313</v>
      </c>
      <c r="AZ74" s="58" t="s">
        <v>67</v>
      </c>
      <c r="BA74" s="58" t="s">
        <v>67</v>
      </c>
    </row>
    <row r="75" spans="2:53" x14ac:dyDescent="0.25">
      <c r="B75" s="58">
        <v>2024</v>
      </c>
      <c r="C75" s="58">
        <v>891780111</v>
      </c>
      <c r="D75" s="59" t="s">
        <v>64</v>
      </c>
      <c r="E75" s="61" t="s">
        <v>12312</v>
      </c>
      <c r="F75" s="60" t="s">
        <v>12311</v>
      </c>
      <c r="G75" s="210">
        <v>0</v>
      </c>
      <c r="H75" s="61" t="s">
        <v>73</v>
      </c>
      <c r="I75" s="59" t="s">
        <v>65</v>
      </c>
      <c r="J75" s="60" t="s">
        <v>12310</v>
      </c>
      <c r="K75" s="60">
        <v>18000000</v>
      </c>
      <c r="L75" s="58" t="s">
        <v>68</v>
      </c>
      <c r="M75" s="60" t="s">
        <v>8633</v>
      </c>
      <c r="N75" s="60">
        <v>22854984</v>
      </c>
      <c r="O75" s="64">
        <v>13</v>
      </c>
      <c r="P75" s="89">
        <v>45302</v>
      </c>
      <c r="Q75" s="60">
        <v>4518689382</v>
      </c>
      <c r="R75" s="166">
        <v>45308</v>
      </c>
      <c r="S75" s="60">
        <v>18000000</v>
      </c>
      <c r="T75" s="61" t="s">
        <v>66</v>
      </c>
      <c r="U75" s="60">
        <v>12621405</v>
      </c>
      <c r="V75" s="60" t="s">
        <v>3878</v>
      </c>
      <c r="W75" s="166">
        <v>45308</v>
      </c>
      <c r="X75" s="166">
        <v>45308</v>
      </c>
      <c r="Y75" s="68" t="s">
        <v>75</v>
      </c>
      <c r="Z75" s="166">
        <v>45457</v>
      </c>
      <c r="AA75" s="67">
        <f t="shared" si="5"/>
        <v>149</v>
      </c>
      <c r="AB75" s="67">
        <v>2</v>
      </c>
      <c r="AC75" s="237">
        <v>1920000</v>
      </c>
      <c r="AD75" s="67">
        <v>1</v>
      </c>
      <c r="AE75" s="244">
        <v>45473</v>
      </c>
      <c r="AF75" s="67">
        <f t="shared" si="6"/>
        <v>16</v>
      </c>
      <c r="AG75" s="60">
        <v>0</v>
      </c>
      <c r="AH75" s="60">
        <v>0</v>
      </c>
      <c r="AI75" s="89" t="s">
        <v>75</v>
      </c>
      <c r="AJ75" s="61">
        <v>0</v>
      </c>
      <c r="AK75" s="65" t="s">
        <v>75</v>
      </c>
      <c r="AL75" s="65" t="s">
        <v>75</v>
      </c>
      <c r="AM75" s="67">
        <f t="shared" si="7"/>
        <v>0</v>
      </c>
      <c r="AN75" s="67">
        <f>+K75+AC75-AH75</f>
        <v>19920000</v>
      </c>
      <c r="AO75" s="61" t="s">
        <v>67</v>
      </c>
      <c r="AP75" s="60">
        <v>18000000</v>
      </c>
      <c r="AQ75" s="61" t="s">
        <v>86</v>
      </c>
      <c r="AR75" s="60">
        <v>0</v>
      </c>
      <c r="AS75" s="69" t="s">
        <v>75</v>
      </c>
      <c r="AT75" s="236">
        <v>19920000</v>
      </c>
      <c r="AU75" s="156">
        <f t="shared" si="8"/>
        <v>0</v>
      </c>
      <c r="AV75" s="72">
        <f t="shared" si="9"/>
        <v>1</v>
      </c>
      <c r="AW75" s="89" t="s">
        <v>75</v>
      </c>
      <c r="AX75" s="61" t="s">
        <v>98</v>
      </c>
      <c r="AY75" s="60" t="s">
        <v>12309</v>
      </c>
      <c r="AZ75" s="58" t="s">
        <v>67</v>
      </c>
      <c r="BA75" s="58" t="s">
        <v>67</v>
      </c>
    </row>
    <row r="76" spans="2:53" x14ac:dyDescent="0.25">
      <c r="B76" s="58">
        <v>2024</v>
      </c>
      <c r="C76" s="58">
        <v>891780111</v>
      </c>
      <c r="D76" s="59" t="s">
        <v>64</v>
      </c>
      <c r="E76" s="61" t="s">
        <v>12308</v>
      </c>
      <c r="F76" s="60" t="s">
        <v>12307</v>
      </c>
      <c r="G76" s="210">
        <v>0</v>
      </c>
      <c r="H76" s="61" t="s">
        <v>73</v>
      </c>
      <c r="I76" s="59" t="s">
        <v>65</v>
      </c>
      <c r="J76" s="60" t="s">
        <v>12306</v>
      </c>
      <c r="K76" s="60">
        <v>10290000</v>
      </c>
      <c r="L76" s="58" t="s">
        <v>68</v>
      </c>
      <c r="M76" s="60" t="s">
        <v>8530</v>
      </c>
      <c r="N76" s="60">
        <v>1082410646</v>
      </c>
      <c r="O76" s="64">
        <v>14</v>
      </c>
      <c r="P76" s="166">
        <v>45302</v>
      </c>
      <c r="Q76" s="60">
        <v>2126349000</v>
      </c>
      <c r="R76" s="166">
        <v>45309</v>
      </c>
      <c r="S76" s="60">
        <v>10290000</v>
      </c>
      <c r="T76" s="61" t="s">
        <v>66</v>
      </c>
      <c r="U76" s="60">
        <v>57297693</v>
      </c>
      <c r="V76" s="60" t="s">
        <v>11593</v>
      </c>
      <c r="W76" s="166">
        <v>45308</v>
      </c>
      <c r="X76" s="166">
        <v>45309</v>
      </c>
      <c r="Y76" s="68" t="s">
        <v>75</v>
      </c>
      <c r="Z76" s="166">
        <v>45457</v>
      </c>
      <c r="AA76" s="67">
        <f t="shared" si="5"/>
        <v>148</v>
      </c>
      <c r="AB76" s="67">
        <v>2</v>
      </c>
      <c r="AC76" s="237">
        <v>1120000</v>
      </c>
      <c r="AD76" s="67">
        <v>1</v>
      </c>
      <c r="AE76" s="244">
        <v>45473</v>
      </c>
      <c r="AF76" s="67">
        <f t="shared" si="6"/>
        <v>16</v>
      </c>
      <c r="AG76" s="60">
        <v>0</v>
      </c>
      <c r="AH76" s="60">
        <v>0</v>
      </c>
      <c r="AI76" s="89" t="s">
        <v>75</v>
      </c>
      <c r="AJ76" s="61">
        <v>0</v>
      </c>
      <c r="AK76" s="65" t="s">
        <v>75</v>
      </c>
      <c r="AL76" s="65" t="s">
        <v>75</v>
      </c>
      <c r="AM76" s="67">
        <f t="shared" si="7"/>
        <v>0</v>
      </c>
      <c r="AN76" s="67">
        <f>+K76+AC76-AH76</f>
        <v>11410000</v>
      </c>
      <c r="AO76" s="61" t="s">
        <v>67</v>
      </c>
      <c r="AP76" s="60">
        <v>10290000</v>
      </c>
      <c r="AQ76" s="61" t="s">
        <v>86</v>
      </c>
      <c r="AR76" s="60">
        <v>0</v>
      </c>
      <c r="AS76" s="69" t="s">
        <v>75</v>
      </c>
      <c r="AT76" s="236">
        <v>11410000</v>
      </c>
      <c r="AU76" s="156">
        <f t="shared" si="8"/>
        <v>0</v>
      </c>
      <c r="AV76" s="72">
        <f t="shared" si="9"/>
        <v>1</v>
      </c>
      <c r="AW76" s="89" t="s">
        <v>75</v>
      </c>
      <c r="AX76" s="61" t="s">
        <v>98</v>
      </c>
      <c r="AY76" s="60" t="s">
        <v>12305</v>
      </c>
      <c r="AZ76" s="58" t="s">
        <v>67</v>
      </c>
      <c r="BA76" s="58" t="s">
        <v>67</v>
      </c>
    </row>
    <row r="77" spans="2:53" x14ac:dyDescent="0.25">
      <c r="B77" s="58">
        <v>2024</v>
      </c>
      <c r="C77" s="58">
        <v>891780111</v>
      </c>
      <c r="D77" s="59" t="s">
        <v>64</v>
      </c>
      <c r="E77" s="61" t="s">
        <v>12304</v>
      </c>
      <c r="F77" s="60" t="s">
        <v>12303</v>
      </c>
      <c r="G77" s="210">
        <v>0</v>
      </c>
      <c r="H77" s="61" t="s">
        <v>73</v>
      </c>
      <c r="I77" s="59" t="s">
        <v>65</v>
      </c>
      <c r="J77" s="60" t="s">
        <v>12302</v>
      </c>
      <c r="K77" s="60">
        <v>15000000</v>
      </c>
      <c r="L77" s="58" t="s">
        <v>68</v>
      </c>
      <c r="M77" s="60" t="s">
        <v>12301</v>
      </c>
      <c r="N77" s="60">
        <v>1083465166</v>
      </c>
      <c r="O77" s="64">
        <v>13</v>
      </c>
      <c r="P77" s="89">
        <v>45302</v>
      </c>
      <c r="Q77" s="60">
        <v>4518689382</v>
      </c>
      <c r="R77" s="166">
        <v>45308</v>
      </c>
      <c r="S77" s="60">
        <v>15000000</v>
      </c>
      <c r="T77" s="61" t="s">
        <v>66</v>
      </c>
      <c r="U77" s="60">
        <v>57441846</v>
      </c>
      <c r="V77" s="60" t="s">
        <v>8207</v>
      </c>
      <c r="W77" s="166">
        <v>45308</v>
      </c>
      <c r="X77" s="166">
        <v>45308</v>
      </c>
      <c r="Y77" s="68" t="s">
        <v>75</v>
      </c>
      <c r="Z77" s="166">
        <v>45457</v>
      </c>
      <c r="AA77" s="67">
        <f t="shared" si="5"/>
        <v>149</v>
      </c>
      <c r="AB77" s="67">
        <v>0</v>
      </c>
      <c r="AC77" s="237">
        <v>0</v>
      </c>
      <c r="AD77" s="67">
        <v>0</v>
      </c>
      <c r="AE77" s="89" t="s">
        <v>75</v>
      </c>
      <c r="AF77" s="67">
        <f t="shared" si="6"/>
        <v>0</v>
      </c>
      <c r="AG77" s="60">
        <v>1</v>
      </c>
      <c r="AH77" s="60">
        <v>12900000</v>
      </c>
      <c r="AI77" s="89">
        <v>45327</v>
      </c>
      <c r="AJ77" s="61">
        <v>0</v>
      </c>
      <c r="AK77" s="65" t="s">
        <v>75</v>
      </c>
      <c r="AL77" s="65" t="s">
        <v>75</v>
      </c>
      <c r="AM77" s="67">
        <f t="shared" si="7"/>
        <v>0</v>
      </c>
      <c r="AN77" s="67">
        <f>+K77+AC77-AH77</f>
        <v>2100000</v>
      </c>
      <c r="AO77" s="61" t="s">
        <v>67</v>
      </c>
      <c r="AP77" s="60">
        <v>15000000</v>
      </c>
      <c r="AQ77" s="61" t="s">
        <v>86</v>
      </c>
      <c r="AR77" s="60">
        <v>0</v>
      </c>
      <c r="AS77" s="69" t="s">
        <v>75</v>
      </c>
      <c r="AT77" s="236">
        <v>2100000</v>
      </c>
      <c r="AU77" s="156">
        <f t="shared" si="8"/>
        <v>0</v>
      </c>
      <c r="AV77" s="72">
        <f t="shared" si="9"/>
        <v>1</v>
      </c>
      <c r="AW77" s="89">
        <v>45355</v>
      </c>
      <c r="AX77" s="61" t="s">
        <v>1864</v>
      </c>
      <c r="AY77" s="60" t="s">
        <v>12300</v>
      </c>
      <c r="AZ77" s="58" t="s">
        <v>67</v>
      </c>
      <c r="BA77" s="58" t="s">
        <v>67</v>
      </c>
    </row>
    <row r="78" spans="2:53" x14ac:dyDescent="0.25">
      <c r="B78" s="58">
        <v>2024</v>
      </c>
      <c r="C78" s="58">
        <v>891780111</v>
      </c>
      <c r="D78" s="59" t="s">
        <v>64</v>
      </c>
      <c r="E78" s="61" t="s">
        <v>12299</v>
      </c>
      <c r="F78" s="60" t="s">
        <v>12298</v>
      </c>
      <c r="G78" s="210">
        <v>0</v>
      </c>
      <c r="H78" s="61" t="s">
        <v>73</v>
      </c>
      <c r="I78" s="59" t="s">
        <v>65</v>
      </c>
      <c r="J78" s="60" t="s">
        <v>12297</v>
      </c>
      <c r="K78" s="60">
        <v>19500000</v>
      </c>
      <c r="L78" s="58" t="s">
        <v>68</v>
      </c>
      <c r="M78" s="60" t="s">
        <v>9175</v>
      </c>
      <c r="N78" s="60">
        <v>1082889745</v>
      </c>
      <c r="O78" s="64">
        <v>13</v>
      </c>
      <c r="P78" s="89">
        <v>45302</v>
      </c>
      <c r="Q78" s="60">
        <v>4518689382</v>
      </c>
      <c r="R78" s="166">
        <v>45308</v>
      </c>
      <c r="S78" s="60">
        <v>19500000</v>
      </c>
      <c r="T78" s="61" t="s">
        <v>66</v>
      </c>
      <c r="U78" s="60">
        <v>36718996</v>
      </c>
      <c r="V78" s="60" t="s">
        <v>7586</v>
      </c>
      <c r="W78" s="166">
        <v>45308</v>
      </c>
      <c r="X78" s="166">
        <v>45308</v>
      </c>
      <c r="Y78" s="68" t="s">
        <v>75</v>
      </c>
      <c r="Z78" s="166">
        <v>45457</v>
      </c>
      <c r="AA78" s="67">
        <f t="shared" si="5"/>
        <v>149</v>
      </c>
      <c r="AB78" s="67">
        <v>0</v>
      </c>
      <c r="AC78" s="237">
        <v>0</v>
      </c>
      <c r="AD78" s="67">
        <v>0</v>
      </c>
      <c r="AE78" s="89" t="s">
        <v>75</v>
      </c>
      <c r="AF78" s="67">
        <f t="shared" si="6"/>
        <v>0</v>
      </c>
      <c r="AG78" s="60">
        <v>0</v>
      </c>
      <c r="AH78" s="60">
        <v>0</v>
      </c>
      <c r="AI78" s="89" t="s">
        <v>75</v>
      </c>
      <c r="AJ78" s="61">
        <v>0</v>
      </c>
      <c r="AK78" s="65" t="s">
        <v>75</v>
      </c>
      <c r="AL78" s="65" t="s">
        <v>75</v>
      </c>
      <c r="AM78" s="67">
        <f t="shared" si="7"/>
        <v>0</v>
      </c>
      <c r="AN78" s="67">
        <f>+K78+AC78-AH78</f>
        <v>19500000</v>
      </c>
      <c r="AO78" s="61" t="s">
        <v>67</v>
      </c>
      <c r="AP78" s="60">
        <v>19500000</v>
      </c>
      <c r="AQ78" s="61" t="s">
        <v>86</v>
      </c>
      <c r="AR78" s="60">
        <v>0</v>
      </c>
      <c r="AS78" s="69" t="s">
        <v>75</v>
      </c>
      <c r="AT78" s="236">
        <v>19500000</v>
      </c>
      <c r="AU78" s="156">
        <f t="shared" si="8"/>
        <v>0</v>
      </c>
      <c r="AV78" s="72">
        <f t="shared" si="9"/>
        <v>1</v>
      </c>
      <c r="AW78" s="89" t="s">
        <v>75</v>
      </c>
      <c r="AX78" s="61" t="s">
        <v>98</v>
      </c>
      <c r="AY78" s="60" t="s">
        <v>12296</v>
      </c>
      <c r="AZ78" s="58" t="s">
        <v>67</v>
      </c>
      <c r="BA78" s="58" t="s">
        <v>67</v>
      </c>
    </row>
    <row r="79" spans="2:53" x14ac:dyDescent="0.25">
      <c r="B79" s="58">
        <v>2024</v>
      </c>
      <c r="C79" s="58">
        <v>891780111</v>
      </c>
      <c r="D79" s="59" t="s">
        <v>64</v>
      </c>
      <c r="E79" s="61" t="s">
        <v>12295</v>
      </c>
      <c r="F79" s="60" t="s">
        <v>12294</v>
      </c>
      <c r="G79" s="210">
        <v>0</v>
      </c>
      <c r="H79" s="61" t="s">
        <v>73</v>
      </c>
      <c r="I79" s="59" t="s">
        <v>65</v>
      </c>
      <c r="J79" s="60" t="s">
        <v>12249</v>
      </c>
      <c r="K79" s="60">
        <v>10500000</v>
      </c>
      <c r="L79" s="58" t="s">
        <v>68</v>
      </c>
      <c r="M79" s="60" t="s">
        <v>7295</v>
      </c>
      <c r="N79" s="60">
        <v>1082889469</v>
      </c>
      <c r="O79" s="64">
        <v>14</v>
      </c>
      <c r="P79" s="166">
        <v>45302</v>
      </c>
      <c r="Q79" s="60">
        <v>2126349000</v>
      </c>
      <c r="R79" s="166">
        <v>45308</v>
      </c>
      <c r="S79" s="60">
        <v>10500000</v>
      </c>
      <c r="T79" s="61" t="s">
        <v>66</v>
      </c>
      <c r="U79" s="60">
        <v>7633817</v>
      </c>
      <c r="V79" s="60" t="s">
        <v>3276</v>
      </c>
      <c r="W79" s="166">
        <v>45308</v>
      </c>
      <c r="X79" s="166">
        <v>45308</v>
      </c>
      <c r="Y79" s="68" t="s">
        <v>75</v>
      </c>
      <c r="Z79" s="166">
        <v>45457</v>
      </c>
      <c r="AA79" s="67">
        <f t="shared" si="5"/>
        <v>149</v>
      </c>
      <c r="AB79" s="67">
        <v>2</v>
      </c>
      <c r="AC79" s="237">
        <v>1120000</v>
      </c>
      <c r="AD79" s="67">
        <v>1</v>
      </c>
      <c r="AE79" s="244">
        <v>45473</v>
      </c>
      <c r="AF79" s="67">
        <f t="shared" si="6"/>
        <v>16</v>
      </c>
      <c r="AG79" s="60">
        <v>0</v>
      </c>
      <c r="AH79" s="60">
        <v>0</v>
      </c>
      <c r="AI79" s="89" t="s">
        <v>75</v>
      </c>
      <c r="AJ79" s="61">
        <v>0</v>
      </c>
      <c r="AK79" s="65" t="s">
        <v>75</v>
      </c>
      <c r="AL79" s="65" t="s">
        <v>75</v>
      </c>
      <c r="AM79" s="67">
        <f t="shared" si="7"/>
        <v>0</v>
      </c>
      <c r="AN79" s="67">
        <f>+K79+AC79-AH79</f>
        <v>11620000</v>
      </c>
      <c r="AO79" s="61" t="s">
        <v>67</v>
      </c>
      <c r="AP79" s="60">
        <v>10500000</v>
      </c>
      <c r="AQ79" s="61" t="s">
        <v>86</v>
      </c>
      <c r="AR79" s="60">
        <v>0</v>
      </c>
      <c r="AS79" s="69" t="s">
        <v>75</v>
      </c>
      <c r="AT79" s="236">
        <v>11620000</v>
      </c>
      <c r="AU79" s="156">
        <f t="shared" si="8"/>
        <v>0</v>
      </c>
      <c r="AV79" s="72">
        <f t="shared" si="9"/>
        <v>1</v>
      </c>
      <c r="AW79" s="89" t="s">
        <v>75</v>
      </c>
      <c r="AX79" s="61" t="s">
        <v>98</v>
      </c>
      <c r="AY79" s="60" t="s">
        <v>12293</v>
      </c>
      <c r="AZ79" s="58" t="s">
        <v>67</v>
      </c>
      <c r="BA79" s="58" t="s">
        <v>67</v>
      </c>
    </row>
    <row r="80" spans="2:53" x14ac:dyDescent="0.25">
      <c r="B80" s="58">
        <v>2024</v>
      </c>
      <c r="C80" s="58">
        <v>891780111</v>
      </c>
      <c r="D80" s="59" t="s">
        <v>64</v>
      </c>
      <c r="E80" s="61" t="s">
        <v>12292</v>
      </c>
      <c r="F80" s="60" t="s">
        <v>12291</v>
      </c>
      <c r="G80" s="210">
        <v>0</v>
      </c>
      <c r="H80" s="61" t="s">
        <v>73</v>
      </c>
      <c r="I80" s="59" t="s">
        <v>65</v>
      </c>
      <c r="J80" s="60" t="s">
        <v>12290</v>
      </c>
      <c r="K80" s="60">
        <v>16500000</v>
      </c>
      <c r="L80" s="58" t="s">
        <v>68</v>
      </c>
      <c r="M80" s="60" t="s">
        <v>8422</v>
      </c>
      <c r="N80" s="60">
        <v>1216968632</v>
      </c>
      <c r="O80" s="64">
        <v>13</v>
      </c>
      <c r="P80" s="89">
        <v>45302</v>
      </c>
      <c r="Q80" s="60">
        <v>4518689382</v>
      </c>
      <c r="R80" s="166">
        <v>45308</v>
      </c>
      <c r="S80" s="60">
        <v>16500000</v>
      </c>
      <c r="T80" s="61" t="s">
        <v>66</v>
      </c>
      <c r="U80" s="60">
        <v>7633817</v>
      </c>
      <c r="V80" s="60" t="s">
        <v>3276</v>
      </c>
      <c r="W80" s="166">
        <v>45308</v>
      </c>
      <c r="X80" s="166">
        <v>45308</v>
      </c>
      <c r="Y80" s="68" t="s">
        <v>75</v>
      </c>
      <c r="Z80" s="166">
        <v>45457</v>
      </c>
      <c r="AA80" s="67">
        <f t="shared" si="5"/>
        <v>149</v>
      </c>
      <c r="AB80" s="67">
        <v>2</v>
      </c>
      <c r="AC80" s="237">
        <v>1760000</v>
      </c>
      <c r="AD80" s="67">
        <v>1</v>
      </c>
      <c r="AE80" s="244">
        <v>45473</v>
      </c>
      <c r="AF80" s="67">
        <f t="shared" si="6"/>
        <v>16</v>
      </c>
      <c r="AG80" s="60">
        <v>0</v>
      </c>
      <c r="AH80" s="60">
        <v>0</v>
      </c>
      <c r="AI80" s="89" t="s">
        <v>75</v>
      </c>
      <c r="AJ80" s="61">
        <v>0</v>
      </c>
      <c r="AK80" s="65" t="s">
        <v>75</v>
      </c>
      <c r="AL80" s="65" t="s">
        <v>75</v>
      </c>
      <c r="AM80" s="67">
        <f t="shared" si="7"/>
        <v>0</v>
      </c>
      <c r="AN80" s="67">
        <f>+K80+AC80-AH80</f>
        <v>18260000</v>
      </c>
      <c r="AO80" s="61" t="s">
        <v>67</v>
      </c>
      <c r="AP80" s="60">
        <v>16500000</v>
      </c>
      <c r="AQ80" s="61" t="s">
        <v>86</v>
      </c>
      <c r="AR80" s="60">
        <v>0</v>
      </c>
      <c r="AS80" s="69" t="s">
        <v>75</v>
      </c>
      <c r="AT80" s="236">
        <v>18260000</v>
      </c>
      <c r="AU80" s="156">
        <f t="shared" si="8"/>
        <v>0</v>
      </c>
      <c r="AV80" s="72">
        <f t="shared" si="9"/>
        <v>1</v>
      </c>
      <c r="AW80" s="89" t="s">
        <v>75</v>
      </c>
      <c r="AX80" s="61" t="s">
        <v>98</v>
      </c>
      <c r="AY80" s="60" t="s">
        <v>12289</v>
      </c>
      <c r="AZ80" s="58" t="s">
        <v>67</v>
      </c>
      <c r="BA80" s="58" t="s">
        <v>67</v>
      </c>
    </row>
    <row r="81" spans="2:53" x14ac:dyDescent="0.25">
      <c r="B81" s="58">
        <v>2024</v>
      </c>
      <c r="C81" s="58">
        <v>891780111</v>
      </c>
      <c r="D81" s="59" t="s">
        <v>64</v>
      </c>
      <c r="E81" s="61" t="s">
        <v>12288</v>
      </c>
      <c r="F81" s="60" t="s">
        <v>12287</v>
      </c>
      <c r="G81" s="210">
        <v>0</v>
      </c>
      <c r="H81" s="61" t="s">
        <v>73</v>
      </c>
      <c r="I81" s="59" t="s">
        <v>65</v>
      </c>
      <c r="J81" s="60" t="s">
        <v>12249</v>
      </c>
      <c r="K81" s="60">
        <v>10500000</v>
      </c>
      <c r="L81" s="58" t="s">
        <v>68</v>
      </c>
      <c r="M81" s="60" t="s">
        <v>8418</v>
      </c>
      <c r="N81" s="60">
        <v>36727735</v>
      </c>
      <c r="O81" s="64">
        <v>14</v>
      </c>
      <c r="P81" s="166">
        <v>45302</v>
      </c>
      <c r="Q81" s="60">
        <v>2126349000</v>
      </c>
      <c r="R81" s="166">
        <v>45308</v>
      </c>
      <c r="S81" s="60">
        <v>10500000</v>
      </c>
      <c r="T81" s="61" t="s">
        <v>66</v>
      </c>
      <c r="U81" s="60">
        <v>7633817</v>
      </c>
      <c r="V81" s="60" t="s">
        <v>3276</v>
      </c>
      <c r="W81" s="166">
        <v>45308</v>
      </c>
      <c r="X81" s="166">
        <v>45308</v>
      </c>
      <c r="Y81" s="68" t="s">
        <v>75</v>
      </c>
      <c r="Z81" s="166">
        <v>45457</v>
      </c>
      <c r="AA81" s="67">
        <f t="shared" si="5"/>
        <v>149</v>
      </c>
      <c r="AB81" s="67">
        <v>2</v>
      </c>
      <c r="AC81" s="237">
        <v>1120000</v>
      </c>
      <c r="AD81" s="67">
        <v>1</v>
      </c>
      <c r="AE81" s="244">
        <v>45473</v>
      </c>
      <c r="AF81" s="67">
        <f t="shared" si="6"/>
        <v>16</v>
      </c>
      <c r="AG81" s="60">
        <v>0</v>
      </c>
      <c r="AH81" s="60">
        <v>0</v>
      </c>
      <c r="AI81" s="89" t="s">
        <v>75</v>
      </c>
      <c r="AJ81" s="61">
        <v>0</v>
      </c>
      <c r="AK81" s="65" t="s">
        <v>75</v>
      </c>
      <c r="AL81" s="65" t="s">
        <v>75</v>
      </c>
      <c r="AM81" s="67">
        <f t="shared" si="7"/>
        <v>0</v>
      </c>
      <c r="AN81" s="67">
        <f>+K81+AC81-AH81</f>
        <v>11620000</v>
      </c>
      <c r="AO81" s="61" t="s">
        <v>67</v>
      </c>
      <c r="AP81" s="60">
        <v>10500000</v>
      </c>
      <c r="AQ81" s="61" t="s">
        <v>86</v>
      </c>
      <c r="AR81" s="60">
        <v>0</v>
      </c>
      <c r="AS81" s="69" t="s">
        <v>75</v>
      </c>
      <c r="AT81" s="236">
        <v>11620000</v>
      </c>
      <c r="AU81" s="156">
        <f t="shared" si="8"/>
        <v>0</v>
      </c>
      <c r="AV81" s="72">
        <f t="shared" si="9"/>
        <v>1</v>
      </c>
      <c r="AW81" s="89" t="s">
        <v>75</v>
      </c>
      <c r="AX81" s="61" t="s">
        <v>98</v>
      </c>
      <c r="AY81" s="60" t="s">
        <v>12286</v>
      </c>
      <c r="AZ81" s="58" t="s">
        <v>67</v>
      </c>
      <c r="BA81" s="58" t="s">
        <v>67</v>
      </c>
    </row>
    <row r="82" spans="2:53" x14ac:dyDescent="0.25">
      <c r="B82" s="58">
        <v>2024</v>
      </c>
      <c r="C82" s="58">
        <v>891780111</v>
      </c>
      <c r="D82" s="59" t="s">
        <v>64</v>
      </c>
      <c r="E82" s="61" t="s">
        <v>12285</v>
      </c>
      <c r="F82" s="60" t="s">
        <v>12284</v>
      </c>
      <c r="G82" s="210">
        <v>0</v>
      </c>
      <c r="H82" s="61" t="s">
        <v>73</v>
      </c>
      <c r="I82" s="59" t="s">
        <v>65</v>
      </c>
      <c r="J82" s="60" t="s">
        <v>12283</v>
      </c>
      <c r="K82" s="60">
        <v>12500000</v>
      </c>
      <c r="L82" s="58" t="s">
        <v>68</v>
      </c>
      <c r="M82" s="60" t="s">
        <v>8444</v>
      </c>
      <c r="N82" s="60">
        <v>84455851</v>
      </c>
      <c r="O82" s="64">
        <v>14</v>
      </c>
      <c r="P82" s="166">
        <v>45302</v>
      </c>
      <c r="Q82" s="60">
        <v>2126349000</v>
      </c>
      <c r="R82" s="166">
        <v>45308</v>
      </c>
      <c r="S82" s="60">
        <v>12500000</v>
      </c>
      <c r="T82" s="61" t="s">
        <v>66</v>
      </c>
      <c r="U82" s="60">
        <v>57441846</v>
      </c>
      <c r="V82" s="60" t="s">
        <v>8207</v>
      </c>
      <c r="W82" s="166">
        <v>45308</v>
      </c>
      <c r="X82" s="166">
        <v>45308</v>
      </c>
      <c r="Y82" s="68" t="s">
        <v>75</v>
      </c>
      <c r="Z82" s="166">
        <v>45457</v>
      </c>
      <c r="AA82" s="67">
        <f t="shared" si="5"/>
        <v>149</v>
      </c>
      <c r="AB82" s="67">
        <v>2</v>
      </c>
      <c r="AC82" s="237">
        <v>1333000</v>
      </c>
      <c r="AD82" s="67">
        <v>1</v>
      </c>
      <c r="AE82" s="244">
        <v>45473</v>
      </c>
      <c r="AF82" s="67">
        <f t="shared" si="6"/>
        <v>16</v>
      </c>
      <c r="AG82" s="60">
        <v>0</v>
      </c>
      <c r="AH82" s="60">
        <v>0</v>
      </c>
      <c r="AI82" s="89" t="s">
        <v>75</v>
      </c>
      <c r="AJ82" s="61">
        <v>0</v>
      </c>
      <c r="AK82" s="65" t="s">
        <v>75</v>
      </c>
      <c r="AL82" s="65" t="s">
        <v>75</v>
      </c>
      <c r="AM82" s="67">
        <f t="shared" si="7"/>
        <v>0</v>
      </c>
      <c r="AN82" s="67">
        <f>+K82+AC82-AH82</f>
        <v>13833000</v>
      </c>
      <c r="AO82" s="61" t="s">
        <v>67</v>
      </c>
      <c r="AP82" s="60">
        <v>12500000</v>
      </c>
      <c r="AQ82" s="61" t="s">
        <v>86</v>
      </c>
      <c r="AR82" s="60">
        <v>0</v>
      </c>
      <c r="AS82" s="69" t="s">
        <v>75</v>
      </c>
      <c r="AT82" s="236">
        <v>13833000</v>
      </c>
      <c r="AU82" s="156">
        <f t="shared" si="8"/>
        <v>0</v>
      </c>
      <c r="AV82" s="72">
        <f t="shared" si="9"/>
        <v>1</v>
      </c>
      <c r="AW82" s="89" t="s">
        <v>75</v>
      </c>
      <c r="AX82" s="61" t="s">
        <v>98</v>
      </c>
      <c r="AY82" s="60" t="s">
        <v>12282</v>
      </c>
      <c r="AZ82" s="58" t="s">
        <v>67</v>
      </c>
      <c r="BA82" s="58" t="s">
        <v>67</v>
      </c>
    </row>
    <row r="83" spans="2:53" x14ac:dyDescent="0.25">
      <c r="B83" s="58">
        <v>2024</v>
      </c>
      <c r="C83" s="58">
        <v>891780111</v>
      </c>
      <c r="D83" s="59" t="s">
        <v>64</v>
      </c>
      <c r="E83" s="61" t="s">
        <v>12281</v>
      </c>
      <c r="F83" s="60" t="s">
        <v>12280</v>
      </c>
      <c r="G83" s="210">
        <v>0</v>
      </c>
      <c r="H83" s="61" t="s">
        <v>73</v>
      </c>
      <c r="I83" s="59" t="s">
        <v>65</v>
      </c>
      <c r="J83" s="60" t="s">
        <v>12249</v>
      </c>
      <c r="K83" s="60">
        <v>10500000</v>
      </c>
      <c r="L83" s="58" t="s">
        <v>68</v>
      </c>
      <c r="M83" s="60" t="s">
        <v>8435</v>
      </c>
      <c r="N83" s="60">
        <v>85155288</v>
      </c>
      <c r="O83" s="64">
        <v>14</v>
      </c>
      <c r="P83" s="166">
        <v>45302</v>
      </c>
      <c r="Q83" s="60">
        <v>2126349000</v>
      </c>
      <c r="R83" s="166">
        <v>45308</v>
      </c>
      <c r="S83" s="60">
        <v>10500000</v>
      </c>
      <c r="T83" s="61" t="s">
        <v>66</v>
      </c>
      <c r="U83" s="60">
        <v>7633817</v>
      </c>
      <c r="V83" s="60" t="s">
        <v>3276</v>
      </c>
      <c r="W83" s="166">
        <v>45308</v>
      </c>
      <c r="X83" s="166">
        <v>45308</v>
      </c>
      <c r="Y83" s="68" t="s">
        <v>75</v>
      </c>
      <c r="Z83" s="166">
        <v>45457</v>
      </c>
      <c r="AA83" s="67">
        <f t="shared" si="5"/>
        <v>149</v>
      </c>
      <c r="AB83" s="67">
        <v>2</v>
      </c>
      <c r="AC83" s="237">
        <v>1120000</v>
      </c>
      <c r="AD83" s="67">
        <v>1</v>
      </c>
      <c r="AE83" s="244">
        <v>45473</v>
      </c>
      <c r="AF83" s="67">
        <f t="shared" si="6"/>
        <v>16</v>
      </c>
      <c r="AG83" s="60">
        <v>0</v>
      </c>
      <c r="AH83" s="60">
        <v>0</v>
      </c>
      <c r="AI83" s="89" t="s">
        <v>75</v>
      </c>
      <c r="AJ83" s="61">
        <v>0</v>
      </c>
      <c r="AK83" s="65" t="s">
        <v>75</v>
      </c>
      <c r="AL83" s="65" t="s">
        <v>75</v>
      </c>
      <c r="AM83" s="67">
        <f t="shared" si="7"/>
        <v>0</v>
      </c>
      <c r="AN83" s="67">
        <f>+K83+AC83-AH83</f>
        <v>11620000</v>
      </c>
      <c r="AO83" s="61" t="s">
        <v>67</v>
      </c>
      <c r="AP83" s="60">
        <v>10500000</v>
      </c>
      <c r="AQ83" s="61" t="s">
        <v>86</v>
      </c>
      <c r="AR83" s="60">
        <v>0</v>
      </c>
      <c r="AS83" s="69" t="s">
        <v>75</v>
      </c>
      <c r="AT83" s="236">
        <v>11620000</v>
      </c>
      <c r="AU83" s="156">
        <f t="shared" si="8"/>
        <v>0</v>
      </c>
      <c r="AV83" s="72">
        <f t="shared" si="9"/>
        <v>1</v>
      </c>
      <c r="AW83" s="89" t="s">
        <v>75</v>
      </c>
      <c r="AX83" s="61" t="s">
        <v>98</v>
      </c>
      <c r="AY83" s="60" t="s">
        <v>12279</v>
      </c>
      <c r="AZ83" s="58" t="s">
        <v>67</v>
      </c>
      <c r="BA83" s="58" t="s">
        <v>67</v>
      </c>
    </row>
    <row r="84" spans="2:53" x14ac:dyDescent="0.25">
      <c r="B84" s="58">
        <v>2024</v>
      </c>
      <c r="C84" s="58">
        <v>891780111</v>
      </c>
      <c r="D84" s="59" t="s">
        <v>64</v>
      </c>
      <c r="E84" s="61" t="s">
        <v>12278</v>
      </c>
      <c r="F84" s="60" t="s">
        <v>12277</v>
      </c>
      <c r="G84" s="210">
        <v>0</v>
      </c>
      <c r="H84" s="61" t="s">
        <v>73</v>
      </c>
      <c r="I84" s="59" t="s">
        <v>65</v>
      </c>
      <c r="J84" s="60" t="s">
        <v>12276</v>
      </c>
      <c r="K84" s="60">
        <v>21000000</v>
      </c>
      <c r="L84" s="58" t="s">
        <v>68</v>
      </c>
      <c r="M84" s="60" t="s">
        <v>12275</v>
      </c>
      <c r="N84" s="60">
        <v>1024505118</v>
      </c>
      <c r="O84" s="64">
        <v>13</v>
      </c>
      <c r="P84" s="89">
        <v>45302</v>
      </c>
      <c r="Q84" s="60">
        <v>4518689382</v>
      </c>
      <c r="R84" s="166">
        <v>45308</v>
      </c>
      <c r="S84" s="60">
        <v>21000000</v>
      </c>
      <c r="T84" s="61" t="s">
        <v>66</v>
      </c>
      <c r="U84" s="60">
        <v>7633817</v>
      </c>
      <c r="V84" s="60" t="s">
        <v>3276</v>
      </c>
      <c r="W84" s="166">
        <v>45308</v>
      </c>
      <c r="X84" s="166">
        <v>45308</v>
      </c>
      <c r="Y84" s="68" t="s">
        <v>75</v>
      </c>
      <c r="Z84" s="166">
        <v>45457</v>
      </c>
      <c r="AA84" s="67">
        <f t="shared" si="5"/>
        <v>149</v>
      </c>
      <c r="AB84" s="67">
        <v>0</v>
      </c>
      <c r="AC84" s="237">
        <v>0</v>
      </c>
      <c r="AD84" s="67">
        <v>0</v>
      </c>
      <c r="AE84" s="89" t="s">
        <v>75</v>
      </c>
      <c r="AF84" s="67">
        <f t="shared" si="6"/>
        <v>0</v>
      </c>
      <c r="AG84" s="60">
        <v>1</v>
      </c>
      <c r="AH84" s="60">
        <v>15120000</v>
      </c>
      <c r="AI84" s="89">
        <v>45348</v>
      </c>
      <c r="AJ84" s="61">
        <v>0</v>
      </c>
      <c r="AK84" s="65" t="s">
        <v>75</v>
      </c>
      <c r="AL84" s="65" t="s">
        <v>75</v>
      </c>
      <c r="AM84" s="67">
        <f t="shared" si="7"/>
        <v>0</v>
      </c>
      <c r="AN84" s="67">
        <f>+K84+AC84-AH84</f>
        <v>5880000</v>
      </c>
      <c r="AO84" s="61" t="s">
        <v>67</v>
      </c>
      <c r="AP84" s="60">
        <v>21000000</v>
      </c>
      <c r="AQ84" s="61" t="s">
        <v>86</v>
      </c>
      <c r="AR84" s="60">
        <v>0</v>
      </c>
      <c r="AS84" s="69" t="s">
        <v>75</v>
      </c>
      <c r="AT84" s="236">
        <v>5880000</v>
      </c>
      <c r="AU84" s="156">
        <f t="shared" si="8"/>
        <v>0</v>
      </c>
      <c r="AV84" s="72">
        <f t="shared" si="9"/>
        <v>1</v>
      </c>
      <c r="AW84" s="89" t="s">
        <v>75</v>
      </c>
      <c r="AX84" s="61" t="s">
        <v>1864</v>
      </c>
      <c r="AY84" s="60" t="s">
        <v>12274</v>
      </c>
      <c r="AZ84" s="58" t="s">
        <v>67</v>
      </c>
      <c r="BA84" s="58" t="s">
        <v>67</v>
      </c>
    </row>
    <row r="85" spans="2:53" x14ac:dyDescent="0.25">
      <c r="B85" s="58">
        <v>2024</v>
      </c>
      <c r="C85" s="58">
        <v>891780111</v>
      </c>
      <c r="D85" s="59" t="s">
        <v>64</v>
      </c>
      <c r="E85" s="61" t="s">
        <v>12273</v>
      </c>
      <c r="F85" s="60" t="s">
        <v>12272</v>
      </c>
      <c r="G85" s="210">
        <v>0</v>
      </c>
      <c r="H85" s="61" t="s">
        <v>73</v>
      </c>
      <c r="I85" s="59" t="s">
        <v>65</v>
      </c>
      <c r="J85" s="60" t="s">
        <v>12249</v>
      </c>
      <c r="K85" s="60">
        <v>10500000</v>
      </c>
      <c r="L85" s="58" t="s">
        <v>68</v>
      </c>
      <c r="M85" s="60" t="s">
        <v>8399</v>
      </c>
      <c r="N85" s="60">
        <v>1082478213</v>
      </c>
      <c r="O85" s="64">
        <v>14</v>
      </c>
      <c r="P85" s="166">
        <v>45302</v>
      </c>
      <c r="Q85" s="60">
        <v>2126349000</v>
      </c>
      <c r="R85" s="166">
        <v>45308</v>
      </c>
      <c r="S85" s="60">
        <v>10500000</v>
      </c>
      <c r="T85" s="61" t="s">
        <v>66</v>
      </c>
      <c r="U85" s="60">
        <v>7633817</v>
      </c>
      <c r="V85" s="60" t="s">
        <v>3276</v>
      </c>
      <c r="W85" s="166">
        <v>45308</v>
      </c>
      <c r="X85" s="166">
        <v>45308</v>
      </c>
      <c r="Y85" s="68" t="s">
        <v>75</v>
      </c>
      <c r="Z85" s="166">
        <v>45457</v>
      </c>
      <c r="AA85" s="67">
        <f t="shared" si="5"/>
        <v>149</v>
      </c>
      <c r="AB85" s="67">
        <v>2</v>
      </c>
      <c r="AC85" s="237">
        <v>1120000</v>
      </c>
      <c r="AD85" s="67">
        <v>1</v>
      </c>
      <c r="AE85" s="244">
        <v>45473</v>
      </c>
      <c r="AF85" s="67">
        <f t="shared" si="6"/>
        <v>16</v>
      </c>
      <c r="AG85" s="60">
        <v>0</v>
      </c>
      <c r="AH85" s="60">
        <v>0</v>
      </c>
      <c r="AI85" s="89" t="s">
        <v>75</v>
      </c>
      <c r="AJ85" s="61">
        <v>0</v>
      </c>
      <c r="AK85" s="65" t="s">
        <v>75</v>
      </c>
      <c r="AL85" s="65" t="s">
        <v>75</v>
      </c>
      <c r="AM85" s="67">
        <f t="shared" si="7"/>
        <v>0</v>
      </c>
      <c r="AN85" s="67">
        <f>+K85+AC85-AH85</f>
        <v>11620000</v>
      </c>
      <c r="AO85" s="61" t="s">
        <v>67</v>
      </c>
      <c r="AP85" s="60">
        <v>10500000</v>
      </c>
      <c r="AQ85" s="61" t="s">
        <v>86</v>
      </c>
      <c r="AR85" s="60">
        <v>0</v>
      </c>
      <c r="AS85" s="69" t="s">
        <v>75</v>
      </c>
      <c r="AT85" s="236">
        <v>11620000</v>
      </c>
      <c r="AU85" s="156">
        <f t="shared" si="8"/>
        <v>0</v>
      </c>
      <c r="AV85" s="72">
        <f t="shared" si="9"/>
        <v>1</v>
      </c>
      <c r="AW85" s="89" t="s">
        <v>75</v>
      </c>
      <c r="AX85" s="61" t="s">
        <v>98</v>
      </c>
      <c r="AY85" s="60" t="s">
        <v>12271</v>
      </c>
      <c r="AZ85" s="58" t="s">
        <v>67</v>
      </c>
      <c r="BA85" s="58" t="s">
        <v>67</v>
      </c>
    </row>
    <row r="86" spans="2:53" x14ac:dyDescent="0.25">
      <c r="B86" s="58">
        <v>2024</v>
      </c>
      <c r="C86" s="58">
        <v>891780111</v>
      </c>
      <c r="D86" s="59" t="s">
        <v>64</v>
      </c>
      <c r="E86" s="61" t="s">
        <v>12270</v>
      </c>
      <c r="F86" s="60" t="s">
        <v>12269</v>
      </c>
      <c r="G86" s="210">
        <v>0</v>
      </c>
      <c r="H86" s="61" t="s">
        <v>73</v>
      </c>
      <c r="I86" s="59" t="s">
        <v>65</v>
      </c>
      <c r="J86" s="60" t="s">
        <v>12097</v>
      </c>
      <c r="K86" s="60">
        <v>10780000</v>
      </c>
      <c r="L86" s="58" t="s">
        <v>68</v>
      </c>
      <c r="M86" s="60" t="s">
        <v>9483</v>
      </c>
      <c r="N86" s="60">
        <v>7631755</v>
      </c>
      <c r="O86" s="64">
        <v>14</v>
      </c>
      <c r="P86" s="166">
        <v>45302</v>
      </c>
      <c r="Q86" s="60">
        <v>2126349000</v>
      </c>
      <c r="R86" s="166">
        <v>45308</v>
      </c>
      <c r="S86" s="60">
        <v>10780000</v>
      </c>
      <c r="T86" s="61" t="s">
        <v>66</v>
      </c>
      <c r="U86" s="60">
        <v>85459497</v>
      </c>
      <c r="V86" s="60" t="s">
        <v>3402</v>
      </c>
      <c r="W86" s="166">
        <v>45308</v>
      </c>
      <c r="X86" s="166">
        <v>45308</v>
      </c>
      <c r="Y86" s="68" t="s">
        <v>75</v>
      </c>
      <c r="Z86" s="166">
        <v>45457</v>
      </c>
      <c r="AA86" s="67">
        <f t="shared" si="5"/>
        <v>149</v>
      </c>
      <c r="AB86" s="67">
        <v>2</v>
      </c>
      <c r="AC86" s="237">
        <v>1120000</v>
      </c>
      <c r="AD86" s="67">
        <v>1</v>
      </c>
      <c r="AE86" s="244">
        <v>45473</v>
      </c>
      <c r="AF86" s="67">
        <f t="shared" si="6"/>
        <v>16</v>
      </c>
      <c r="AG86" s="60">
        <v>0</v>
      </c>
      <c r="AH86" s="60">
        <v>0</v>
      </c>
      <c r="AI86" s="89" t="s">
        <v>75</v>
      </c>
      <c r="AJ86" s="61">
        <v>0</v>
      </c>
      <c r="AK86" s="65" t="s">
        <v>75</v>
      </c>
      <c r="AL86" s="65" t="s">
        <v>75</v>
      </c>
      <c r="AM86" s="67">
        <f t="shared" si="7"/>
        <v>0</v>
      </c>
      <c r="AN86" s="67">
        <f>+K86+AC86-AH86</f>
        <v>11900000</v>
      </c>
      <c r="AO86" s="61" t="s">
        <v>67</v>
      </c>
      <c r="AP86" s="60">
        <v>10780000</v>
      </c>
      <c r="AQ86" s="61" t="s">
        <v>86</v>
      </c>
      <c r="AR86" s="60">
        <v>0</v>
      </c>
      <c r="AS86" s="69" t="s">
        <v>75</v>
      </c>
      <c r="AT86" s="236">
        <v>11900000</v>
      </c>
      <c r="AU86" s="156">
        <f t="shared" si="8"/>
        <v>0</v>
      </c>
      <c r="AV86" s="72">
        <f t="shared" si="9"/>
        <v>1</v>
      </c>
      <c r="AW86" s="89" t="s">
        <v>75</v>
      </c>
      <c r="AX86" s="61" t="s">
        <v>98</v>
      </c>
      <c r="AY86" s="60" t="s">
        <v>12268</v>
      </c>
      <c r="AZ86" s="58" t="s">
        <v>67</v>
      </c>
      <c r="BA86" s="58" t="s">
        <v>67</v>
      </c>
    </row>
    <row r="87" spans="2:53" x14ac:dyDescent="0.25">
      <c r="B87" s="58">
        <v>2024</v>
      </c>
      <c r="C87" s="58">
        <v>891780111</v>
      </c>
      <c r="D87" s="59" t="s">
        <v>64</v>
      </c>
      <c r="E87" s="61" t="s">
        <v>12267</v>
      </c>
      <c r="F87" s="60" t="s">
        <v>12266</v>
      </c>
      <c r="G87" s="210">
        <v>0</v>
      </c>
      <c r="H87" s="61" t="s">
        <v>73</v>
      </c>
      <c r="I87" s="59" t="s">
        <v>65</v>
      </c>
      <c r="J87" s="60" t="s">
        <v>12265</v>
      </c>
      <c r="K87" s="60">
        <v>10500000</v>
      </c>
      <c r="L87" s="58" t="s">
        <v>68</v>
      </c>
      <c r="M87" s="60" t="s">
        <v>8431</v>
      </c>
      <c r="N87" s="60">
        <v>1082983512</v>
      </c>
      <c r="O87" s="64">
        <v>14</v>
      </c>
      <c r="P87" s="166">
        <v>45302</v>
      </c>
      <c r="Q87" s="60">
        <v>2126349000</v>
      </c>
      <c r="R87" s="166">
        <v>45308</v>
      </c>
      <c r="S87" s="60">
        <v>10500000</v>
      </c>
      <c r="T87" s="61" t="s">
        <v>66</v>
      </c>
      <c r="U87" s="60">
        <v>7633817</v>
      </c>
      <c r="V87" s="60" t="s">
        <v>3276</v>
      </c>
      <c r="W87" s="166">
        <v>45308</v>
      </c>
      <c r="X87" s="166">
        <v>45308</v>
      </c>
      <c r="Y87" s="68" t="s">
        <v>75</v>
      </c>
      <c r="Z87" s="166">
        <v>45457</v>
      </c>
      <c r="AA87" s="67">
        <f t="shared" si="5"/>
        <v>149</v>
      </c>
      <c r="AB87" s="67">
        <v>2</v>
      </c>
      <c r="AC87" s="237">
        <v>1120000</v>
      </c>
      <c r="AD87" s="67">
        <v>1</v>
      </c>
      <c r="AE87" s="244">
        <v>45473</v>
      </c>
      <c r="AF87" s="67">
        <f t="shared" si="6"/>
        <v>16</v>
      </c>
      <c r="AG87" s="60">
        <v>0</v>
      </c>
      <c r="AH87" s="60">
        <v>0</v>
      </c>
      <c r="AI87" s="89" t="s">
        <v>75</v>
      </c>
      <c r="AJ87" s="61">
        <v>0</v>
      </c>
      <c r="AK87" s="65" t="s">
        <v>75</v>
      </c>
      <c r="AL87" s="65" t="s">
        <v>75</v>
      </c>
      <c r="AM87" s="67">
        <f t="shared" si="7"/>
        <v>0</v>
      </c>
      <c r="AN87" s="67">
        <f>+K87+AC87-AH87</f>
        <v>11620000</v>
      </c>
      <c r="AO87" s="61" t="s">
        <v>67</v>
      </c>
      <c r="AP87" s="60">
        <v>10500000</v>
      </c>
      <c r="AQ87" s="61" t="s">
        <v>86</v>
      </c>
      <c r="AR87" s="60">
        <v>0</v>
      </c>
      <c r="AS87" s="69" t="s">
        <v>75</v>
      </c>
      <c r="AT87" s="236">
        <v>11620000</v>
      </c>
      <c r="AU87" s="156">
        <f t="shared" si="8"/>
        <v>0</v>
      </c>
      <c r="AV87" s="72">
        <f t="shared" si="9"/>
        <v>1</v>
      </c>
      <c r="AW87" s="89" t="s">
        <v>75</v>
      </c>
      <c r="AX87" s="61" t="s">
        <v>98</v>
      </c>
      <c r="AY87" s="60" t="s">
        <v>12264</v>
      </c>
      <c r="AZ87" s="58" t="s">
        <v>67</v>
      </c>
      <c r="BA87" s="58" t="s">
        <v>67</v>
      </c>
    </row>
    <row r="88" spans="2:53" x14ac:dyDescent="0.25">
      <c r="B88" s="58">
        <v>2024</v>
      </c>
      <c r="C88" s="58">
        <v>891780111</v>
      </c>
      <c r="D88" s="59" t="s">
        <v>64</v>
      </c>
      <c r="E88" s="61" t="s">
        <v>12263</v>
      </c>
      <c r="F88" s="60" t="s">
        <v>12262</v>
      </c>
      <c r="G88" s="210">
        <v>0</v>
      </c>
      <c r="H88" s="61" t="s">
        <v>73</v>
      </c>
      <c r="I88" s="59" t="s">
        <v>65</v>
      </c>
      <c r="J88" s="60" t="s">
        <v>12261</v>
      </c>
      <c r="K88" s="60">
        <v>10500000</v>
      </c>
      <c r="L88" s="58" t="s">
        <v>68</v>
      </c>
      <c r="M88" s="60" t="s">
        <v>8408</v>
      </c>
      <c r="N88" s="60">
        <v>57298171</v>
      </c>
      <c r="O88" s="64">
        <v>14</v>
      </c>
      <c r="P88" s="166">
        <v>45302</v>
      </c>
      <c r="Q88" s="60">
        <v>2126349000</v>
      </c>
      <c r="R88" s="166">
        <v>45308</v>
      </c>
      <c r="S88" s="60">
        <v>10500000</v>
      </c>
      <c r="T88" s="61" t="s">
        <v>66</v>
      </c>
      <c r="U88" s="60">
        <v>7633817</v>
      </c>
      <c r="V88" s="60" t="s">
        <v>3276</v>
      </c>
      <c r="W88" s="166">
        <v>45308</v>
      </c>
      <c r="X88" s="166">
        <v>45308</v>
      </c>
      <c r="Y88" s="68" t="s">
        <v>75</v>
      </c>
      <c r="Z88" s="166">
        <v>45457</v>
      </c>
      <c r="AA88" s="67">
        <f t="shared" si="5"/>
        <v>149</v>
      </c>
      <c r="AB88" s="67">
        <v>2</v>
      </c>
      <c r="AC88" s="237">
        <v>1120000</v>
      </c>
      <c r="AD88" s="67">
        <v>1</v>
      </c>
      <c r="AE88" s="244">
        <v>45473</v>
      </c>
      <c r="AF88" s="67">
        <f t="shared" si="6"/>
        <v>16</v>
      </c>
      <c r="AG88" s="60">
        <v>0</v>
      </c>
      <c r="AH88" s="60">
        <v>0</v>
      </c>
      <c r="AI88" s="89" t="s">
        <v>75</v>
      </c>
      <c r="AJ88" s="61">
        <v>0</v>
      </c>
      <c r="AK88" s="65" t="s">
        <v>75</v>
      </c>
      <c r="AL88" s="65" t="s">
        <v>75</v>
      </c>
      <c r="AM88" s="67">
        <f t="shared" si="7"/>
        <v>0</v>
      </c>
      <c r="AN88" s="67">
        <f>+K88+AC88-AH88</f>
        <v>11620000</v>
      </c>
      <c r="AO88" s="61" t="s">
        <v>67</v>
      </c>
      <c r="AP88" s="60">
        <v>10500000</v>
      </c>
      <c r="AQ88" s="61" t="s">
        <v>86</v>
      </c>
      <c r="AR88" s="60">
        <v>0</v>
      </c>
      <c r="AS88" s="69" t="s">
        <v>75</v>
      </c>
      <c r="AT88" s="236">
        <v>11620000</v>
      </c>
      <c r="AU88" s="156">
        <f t="shared" si="8"/>
        <v>0</v>
      </c>
      <c r="AV88" s="72">
        <f t="shared" si="9"/>
        <v>1</v>
      </c>
      <c r="AW88" s="89" t="s">
        <v>75</v>
      </c>
      <c r="AX88" s="61" t="s">
        <v>98</v>
      </c>
      <c r="AY88" s="60" t="s">
        <v>12260</v>
      </c>
      <c r="AZ88" s="58" t="s">
        <v>67</v>
      </c>
      <c r="BA88" s="58" t="s">
        <v>67</v>
      </c>
    </row>
    <row r="89" spans="2:53" x14ac:dyDescent="0.25">
      <c r="B89" s="58">
        <v>2024</v>
      </c>
      <c r="C89" s="58">
        <v>891780111</v>
      </c>
      <c r="D89" s="59" t="s">
        <v>64</v>
      </c>
      <c r="E89" s="61" t="s">
        <v>12259</v>
      </c>
      <c r="F89" s="60" t="s">
        <v>12258</v>
      </c>
      <c r="G89" s="210">
        <v>0</v>
      </c>
      <c r="H89" s="61" t="s">
        <v>73</v>
      </c>
      <c r="I89" s="59" t="s">
        <v>65</v>
      </c>
      <c r="J89" s="60" t="s">
        <v>12257</v>
      </c>
      <c r="K89" s="60">
        <v>10500000</v>
      </c>
      <c r="L89" s="58" t="s">
        <v>68</v>
      </c>
      <c r="M89" s="60" t="s">
        <v>8809</v>
      </c>
      <c r="N89" s="60">
        <v>1007558518</v>
      </c>
      <c r="O89" s="64">
        <v>14</v>
      </c>
      <c r="P89" s="166">
        <v>45302</v>
      </c>
      <c r="Q89" s="60">
        <v>2126349000</v>
      </c>
      <c r="R89" s="166">
        <v>45308</v>
      </c>
      <c r="S89" s="60">
        <v>10500000</v>
      </c>
      <c r="T89" s="61" t="s">
        <v>66</v>
      </c>
      <c r="U89" s="60">
        <v>57297693</v>
      </c>
      <c r="V89" s="60" t="s">
        <v>11593</v>
      </c>
      <c r="W89" s="166">
        <v>45308</v>
      </c>
      <c r="X89" s="166">
        <v>45308</v>
      </c>
      <c r="Y89" s="68" t="s">
        <v>75</v>
      </c>
      <c r="Z89" s="166">
        <v>45457</v>
      </c>
      <c r="AA89" s="67">
        <f t="shared" si="5"/>
        <v>149</v>
      </c>
      <c r="AB89" s="67">
        <v>3</v>
      </c>
      <c r="AC89" s="237">
        <v>2650000</v>
      </c>
      <c r="AD89" s="67">
        <v>1</v>
      </c>
      <c r="AE89" s="89">
        <v>45473</v>
      </c>
      <c r="AF89" s="67">
        <f t="shared" si="6"/>
        <v>16</v>
      </c>
      <c r="AG89" s="60">
        <v>0</v>
      </c>
      <c r="AH89" s="60">
        <v>0</v>
      </c>
      <c r="AI89" s="89" t="s">
        <v>75</v>
      </c>
      <c r="AJ89" s="61">
        <v>0</v>
      </c>
      <c r="AK89" s="65" t="s">
        <v>75</v>
      </c>
      <c r="AL89" s="65" t="s">
        <v>75</v>
      </c>
      <c r="AM89" s="67">
        <f t="shared" si="7"/>
        <v>0</v>
      </c>
      <c r="AN89" s="67">
        <f>+K89+AC89-AH89</f>
        <v>13150000</v>
      </c>
      <c r="AO89" s="61" t="s">
        <v>67</v>
      </c>
      <c r="AP89" s="60">
        <v>10500000</v>
      </c>
      <c r="AQ89" s="61" t="s">
        <v>86</v>
      </c>
      <c r="AR89" s="60">
        <v>0</v>
      </c>
      <c r="AS89" s="69" t="s">
        <v>75</v>
      </c>
      <c r="AT89" s="236">
        <v>13150000</v>
      </c>
      <c r="AU89" s="156">
        <f t="shared" si="8"/>
        <v>0</v>
      </c>
      <c r="AV89" s="72">
        <f t="shared" si="9"/>
        <v>1</v>
      </c>
      <c r="AW89" s="89" t="s">
        <v>75</v>
      </c>
      <c r="AX89" s="61" t="s">
        <v>98</v>
      </c>
      <c r="AY89" s="60" t="s">
        <v>12256</v>
      </c>
      <c r="AZ89" s="58" t="s">
        <v>67</v>
      </c>
      <c r="BA89" s="58" t="s">
        <v>67</v>
      </c>
    </row>
    <row r="90" spans="2:53" x14ac:dyDescent="0.25">
      <c r="B90" s="58">
        <v>2024</v>
      </c>
      <c r="C90" s="58">
        <v>891780111</v>
      </c>
      <c r="D90" s="59" t="s">
        <v>64</v>
      </c>
      <c r="E90" s="61" t="s">
        <v>12255</v>
      </c>
      <c r="F90" s="60" t="s">
        <v>12254</v>
      </c>
      <c r="G90" s="210">
        <v>0</v>
      </c>
      <c r="H90" s="61" t="s">
        <v>73</v>
      </c>
      <c r="I90" s="59" t="s">
        <v>65</v>
      </c>
      <c r="J90" s="60" t="s">
        <v>12249</v>
      </c>
      <c r="K90" s="60">
        <v>10500000</v>
      </c>
      <c r="L90" s="58" t="s">
        <v>68</v>
      </c>
      <c r="M90" s="60" t="s">
        <v>12253</v>
      </c>
      <c r="N90" s="60">
        <v>7634703</v>
      </c>
      <c r="O90" s="64">
        <v>14</v>
      </c>
      <c r="P90" s="166">
        <v>45302</v>
      </c>
      <c r="Q90" s="60">
        <v>2126349000</v>
      </c>
      <c r="R90" s="166">
        <v>45308</v>
      </c>
      <c r="S90" s="60">
        <v>10500000</v>
      </c>
      <c r="T90" s="61" t="s">
        <v>66</v>
      </c>
      <c r="U90" s="60">
        <v>7633817</v>
      </c>
      <c r="V90" s="60" t="s">
        <v>3276</v>
      </c>
      <c r="W90" s="166">
        <v>45308</v>
      </c>
      <c r="X90" s="166">
        <v>45308</v>
      </c>
      <c r="Y90" s="68" t="s">
        <v>75</v>
      </c>
      <c r="Z90" s="166">
        <v>45457</v>
      </c>
      <c r="AA90" s="67">
        <f t="shared" si="5"/>
        <v>149</v>
      </c>
      <c r="AB90" s="67">
        <v>0</v>
      </c>
      <c r="AC90" s="237">
        <v>0</v>
      </c>
      <c r="AD90" s="67">
        <v>0</v>
      </c>
      <c r="AE90" s="89" t="s">
        <v>75</v>
      </c>
      <c r="AF90" s="67">
        <f t="shared" si="6"/>
        <v>0</v>
      </c>
      <c r="AG90" s="60">
        <v>0</v>
      </c>
      <c r="AH90" s="60">
        <v>0</v>
      </c>
      <c r="AI90" s="89" t="s">
        <v>75</v>
      </c>
      <c r="AJ90" s="61">
        <v>0</v>
      </c>
      <c r="AK90" s="65" t="s">
        <v>75</v>
      </c>
      <c r="AL90" s="65" t="s">
        <v>75</v>
      </c>
      <c r="AM90" s="67">
        <f t="shared" si="7"/>
        <v>0</v>
      </c>
      <c r="AN90" s="67">
        <f>+K90+AC90-AH90</f>
        <v>10500000</v>
      </c>
      <c r="AO90" s="61" t="s">
        <v>67</v>
      </c>
      <c r="AP90" s="60">
        <v>10500000</v>
      </c>
      <c r="AQ90" s="61" t="s">
        <v>86</v>
      </c>
      <c r="AR90" s="60">
        <v>0</v>
      </c>
      <c r="AS90" s="69" t="s">
        <v>75</v>
      </c>
      <c r="AT90" s="236">
        <v>10500000</v>
      </c>
      <c r="AU90" s="156">
        <f t="shared" si="8"/>
        <v>0</v>
      </c>
      <c r="AV90" s="72">
        <f t="shared" si="9"/>
        <v>1</v>
      </c>
      <c r="AW90" s="89" t="s">
        <v>75</v>
      </c>
      <c r="AX90" s="61" t="s">
        <v>98</v>
      </c>
      <c r="AY90" s="60" t="s">
        <v>12252</v>
      </c>
      <c r="AZ90" s="58" t="s">
        <v>67</v>
      </c>
      <c r="BA90" s="58" t="s">
        <v>67</v>
      </c>
    </row>
    <row r="91" spans="2:53" x14ac:dyDescent="0.25">
      <c r="B91" s="58">
        <v>2024</v>
      </c>
      <c r="C91" s="58">
        <v>891780111</v>
      </c>
      <c r="D91" s="59" t="s">
        <v>64</v>
      </c>
      <c r="E91" s="61" t="s">
        <v>12251</v>
      </c>
      <c r="F91" s="60" t="s">
        <v>12250</v>
      </c>
      <c r="G91" s="210">
        <v>0</v>
      </c>
      <c r="H91" s="61" t="s">
        <v>73</v>
      </c>
      <c r="I91" s="59" t="s">
        <v>65</v>
      </c>
      <c r="J91" s="60" t="s">
        <v>12249</v>
      </c>
      <c r="K91" s="60">
        <v>10500000</v>
      </c>
      <c r="L91" s="58" t="s">
        <v>68</v>
      </c>
      <c r="M91" s="60" t="s">
        <v>7546</v>
      </c>
      <c r="N91" s="60">
        <v>84456714</v>
      </c>
      <c r="O91" s="64">
        <v>14</v>
      </c>
      <c r="P91" s="166">
        <v>45302</v>
      </c>
      <c r="Q91" s="60">
        <v>2126349000</v>
      </c>
      <c r="R91" s="166">
        <v>45308</v>
      </c>
      <c r="S91" s="60">
        <v>10500000</v>
      </c>
      <c r="T91" s="61" t="s">
        <v>66</v>
      </c>
      <c r="U91" s="60">
        <v>7633817</v>
      </c>
      <c r="V91" s="60" t="s">
        <v>3276</v>
      </c>
      <c r="W91" s="166">
        <v>45308</v>
      </c>
      <c r="X91" s="166">
        <v>45308</v>
      </c>
      <c r="Y91" s="68" t="s">
        <v>75</v>
      </c>
      <c r="Z91" s="166">
        <v>45457</v>
      </c>
      <c r="AA91" s="67">
        <f t="shared" si="5"/>
        <v>149</v>
      </c>
      <c r="AB91" s="67">
        <v>0</v>
      </c>
      <c r="AC91" s="237">
        <v>0</v>
      </c>
      <c r="AD91" s="67">
        <v>0</v>
      </c>
      <c r="AE91" s="89" t="s">
        <v>75</v>
      </c>
      <c r="AF91" s="67">
        <f t="shared" si="6"/>
        <v>0</v>
      </c>
      <c r="AG91" s="60">
        <v>0</v>
      </c>
      <c r="AH91" s="60">
        <v>0</v>
      </c>
      <c r="AI91" s="89" t="s">
        <v>75</v>
      </c>
      <c r="AJ91" s="61">
        <v>0</v>
      </c>
      <c r="AK91" s="65" t="s">
        <v>75</v>
      </c>
      <c r="AL91" s="65" t="s">
        <v>75</v>
      </c>
      <c r="AM91" s="67">
        <f t="shared" si="7"/>
        <v>0</v>
      </c>
      <c r="AN91" s="67">
        <f>+K91+AC91-AH91</f>
        <v>10500000</v>
      </c>
      <c r="AO91" s="61" t="s">
        <v>67</v>
      </c>
      <c r="AP91" s="60">
        <v>10500000</v>
      </c>
      <c r="AQ91" s="61" t="s">
        <v>86</v>
      </c>
      <c r="AR91" s="60">
        <v>0</v>
      </c>
      <c r="AS91" s="69" t="s">
        <v>75</v>
      </c>
      <c r="AT91" s="236">
        <v>10500000</v>
      </c>
      <c r="AU91" s="156">
        <f t="shared" si="8"/>
        <v>0</v>
      </c>
      <c r="AV91" s="72">
        <f t="shared" si="9"/>
        <v>1</v>
      </c>
      <c r="AW91" s="89" t="s">
        <v>75</v>
      </c>
      <c r="AX91" s="61" t="s">
        <v>98</v>
      </c>
      <c r="AY91" s="60" t="s">
        <v>12248</v>
      </c>
      <c r="AZ91" s="58" t="s">
        <v>67</v>
      </c>
      <c r="BA91" s="58" t="s">
        <v>67</v>
      </c>
    </row>
    <row r="92" spans="2:53" x14ac:dyDescent="0.25">
      <c r="B92" s="58">
        <v>2024</v>
      </c>
      <c r="C92" s="58">
        <v>891780111</v>
      </c>
      <c r="D92" s="59" t="s">
        <v>64</v>
      </c>
      <c r="E92" s="61" t="s">
        <v>12247</v>
      </c>
      <c r="F92" s="60" t="s">
        <v>12246</v>
      </c>
      <c r="G92" s="210">
        <v>0</v>
      </c>
      <c r="H92" s="61" t="s">
        <v>73</v>
      </c>
      <c r="I92" s="59" t="s">
        <v>65</v>
      </c>
      <c r="J92" s="60" t="s">
        <v>12245</v>
      </c>
      <c r="K92" s="60">
        <v>10780000</v>
      </c>
      <c r="L92" s="58" t="s">
        <v>68</v>
      </c>
      <c r="M92" s="60" t="s">
        <v>9634</v>
      </c>
      <c r="N92" s="60">
        <v>85476117</v>
      </c>
      <c r="O92" s="64">
        <v>14</v>
      </c>
      <c r="P92" s="166">
        <v>45302</v>
      </c>
      <c r="Q92" s="60">
        <v>2126349000</v>
      </c>
      <c r="R92" s="166">
        <v>45308</v>
      </c>
      <c r="S92" s="60">
        <v>10780000</v>
      </c>
      <c r="T92" s="61" t="s">
        <v>66</v>
      </c>
      <c r="U92" s="60">
        <v>85459497</v>
      </c>
      <c r="V92" s="60" t="s">
        <v>3402</v>
      </c>
      <c r="W92" s="166">
        <v>45308</v>
      </c>
      <c r="X92" s="166">
        <v>45308</v>
      </c>
      <c r="Y92" s="68" t="s">
        <v>75</v>
      </c>
      <c r="Z92" s="166">
        <v>45457</v>
      </c>
      <c r="AA92" s="67">
        <f t="shared" si="5"/>
        <v>149</v>
      </c>
      <c r="AB92" s="67">
        <v>2</v>
      </c>
      <c r="AC92" s="237">
        <v>1120000</v>
      </c>
      <c r="AD92" s="67">
        <v>1</v>
      </c>
      <c r="AE92" s="244">
        <v>45473</v>
      </c>
      <c r="AF92" s="67">
        <f t="shared" si="6"/>
        <v>16</v>
      </c>
      <c r="AG92" s="60">
        <v>0</v>
      </c>
      <c r="AH92" s="60">
        <v>0</v>
      </c>
      <c r="AI92" s="89" t="s">
        <v>75</v>
      </c>
      <c r="AJ92" s="61">
        <v>0</v>
      </c>
      <c r="AK92" s="65" t="s">
        <v>75</v>
      </c>
      <c r="AL92" s="65" t="s">
        <v>75</v>
      </c>
      <c r="AM92" s="67">
        <f t="shared" si="7"/>
        <v>0</v>
      </c>
      <c r="AN92" s="67">
        <f>+K92+AC92-AH92</f>
        <v>11900000</v>
      </c>
      <c r="AO92" s="61" t="s">
        <v>67</v>
      </c>
      <c r="AP92" s="60">
        <v>10780000</v>
      </c>
      <c r="AQ92" s="61" t="s">
        <v>86</v>
      </c>
      <c r="AR92" s="60">
        <v>0</v>
      </c>
      <c r="AS92" s="69" t="s">
        <v>75</v>
      </c>
      <c r="AT92" s="236">
        <v>11900000</v>
      </c>
      <c r="AU92" s="156">
        <f t="shared" si="8"/>
        <v>0</v>
      </c>
      <c r="AV92" s="72">
        <f t="shared" si="9"/>
        <v>1</v>
      </c>
      <c r="AW92" s="89" t="s">
        <v>75</v>
      </c>
      <c r="AX92" s="61" t="s">
        <v>98</v>
      </c>
      <c r="AY92" s="60" t="s">
        <v>12244</v>
      </c>
      <c r="AZ92" s="58" t="s">
        <v>67</v>
      </c>
      <c r="BA92" s="58" t="s">
        <v>67</v>
      </c>
    </row>
    <row r="93" spans="2:53" x14ac:dyDescent="0.25">
      <c r="B93" s="58">
        <v>2024</v>
      </c>
      <c r="C93" s="58">
        <v>891780111</v>
      </c>
      <c r="D93" s="59" t="s">
        <v>64</v>
      </c>
      <c r="E93" s="61" t="s">
        <v>12243</v>
      </c>
      <c r="F93" s="60" t="s">
        <v>12242</v>
      </c>
      <c r="G93" s="210">
        <v>0</v>
      </c>
      <c r="H93" s="61" t="s">
        <v>73</v>
      </c>
      <c r="I93" s="59" t="s">
        <v>65</v>
      </c>
      <c r="J93" s="60" t="s">
        <v>12101</v>
      </c>
      <c r="K93" s="60">
        <v>10780000</v>
      </c>
      <c r="L93" s="58" t="s">
        <v>68</v>
      </c>
      <c r="M93" s="60" t="s">
        <v>9692</v>
      </c>
      <c r="N93" s="60">
        <v>85455874</v>
      </c>
      <c r="O93" s="64">
        <v>14</v>
      </c>
      <c r="P93" s="166">
        <v>45302</v>
      </c>
      <c r="Q93" s="60">
        <v>2126349000</v>
      </c>
      <c r="R93" s="166">
        <v>45308</v>
      </c>
      <c r="S93" s="60">
        <v>10780000</v>
      </c>
      <c r="T93" s="61" t="s">
        <v>66</v>
      </c>
      <c r="U93" s="60">
        <v>85459497</v>
      </c>
      <c r="V93" s="60" t="s">
        <v>3402</v>
      </c>
      <c r="W93" s="166">
        <v>45308</v>
      </c>
      <c r="X93" s="166">
        <v>45308</v>
      </c>
      <c r="Y93" s="68" t="s">
        <v>75</v>
      </c>
      <c r="Z93" s="166">
        <v>45457</v>
      </c>
      <c r="AA93" s="67">
        <f t="shared" si="5"/>
        <v>149</v>
      </c>
      <c r="AB93" s="67">
        <v>2</v>
      </c>
      <c r="AC93" s="237">
        <v>1120000</v>
      </c>
      <c r="AD93" s="67">
        <v>1</v>
      </c>
      <c r="AE93" s="244">
        <v>45473</v>
      </c>
      <c r="AF93" s="67">
        <f t="shared" si="6"/>
        <v>16</v>
      </c>
      <c r="AG93" s="60">
        <v>0</v>
      </c>
      <c r="AH93" s="60">
        <v>0</v>
      </c>
      <c r="AI93" s="89" t="s">
        <v>75</v>
      </c>
      <c r="AJ93" s="61">
        <v>0</v>
      </c>
      <c r="AK93" s="65" t="s">
        <v>75</v>
      </c>
      <c r="AL93" s="65" t="s">
        <v>75</v>
      </c>
      <c r="AM93" s="67">
        <f t="shared" si="7"/>
        <v>0</v>
      </c>
      <c r="AN93" s="67">
        <f>+K93+AC93-AH93</f>
        <v>11900000</v>
      </c>
      <c r="AO93" s="61" t="s">
        <v>67</v>
      </c>
      <c r="AP93" s="60">
        <v>10780000</v>
      </c>
      <c r="AQ93" s="61" t="s">
        <v>86</v>
      </c>
      <c r="AR93" s="60">
        <v>0</v>
      </c>
      <c r="AS93" s="69" t="s">
        <v>75</v>
      </c>
      <c r="AT93" s="236">
        <v>11900000</v>
      </c>
      <c r="AU93" s="156">
        <f t="shared" si="8"/>
        <v>0</v>
      </c>
      <c r="AV93" s="72">
        <f t="shared" si="9"/>
        <v>1</v>
      </c>
      <c r="AW93" s="89" t="s">
        <v>75</v>
      </c>
      <c r="AX93" s="61" t="s">
        <v>98</v>
      </c>
      <c r="AY93" s="60" t="s">
        <v>12241</v>
      </c>
      <c r="AZ93" s="58" t="s">
        <v>67</v>
      </c>
      <c r="BA93" s="58" t="s">
        <v>67</v>
      </c>
    </row>
    <row r="94" spans="2:53" x14ac:dyDescent="0.25">
      <c r="B94" s="58">
        <v>2024</v>
      </c>
      <c r="C94" s="58">
        <v>891780111</v>
      </c>
      <c r="D94" s="59" t="s">
        <v>64</v>
      </c>
      <c r="E94" s="61" t="s">
        <v>12240</v>
      </c>
      <c r="F94" s="60" t="s">
        <v>12239</v>
      </c>
      <c r="G94" s="210">
        <v>0</v>
      </c>
      <c r="H94" s="61" t="s">
        <v>73</v>
      </c>
      <c r="I94" s="59" t="s">
        <v>65</v>
      </c>
      <c r="J94" s="60" t="s">
        <v>12238</v>
      </c>
      <c r="K94" s="60">
        <v>12833000</v>
      </c>
      <c r="L94" s="58" t="s">
        <v>68</v>
      </c>
      <c r="M94" s="60" t="s">
        <v>8990</v>
      </c>
      <c r="N94" s="60">
        <v>57466567</v>
      </c>
      <c r="O94" s="64">
        <v>14</v>
      </c>
      <c r="P94" s="166">
        <v>45302</v>
      </c>
      <c r="Q94" s="60">
        <v>2126349000</v>
      </c>
      <c r="R94" s="166">
        <v>45308</v>
      </c>
      <c r="S94" s="60">
        <v>12833000</v>
      </c>
      <c r="T94" s="61" t="s">
        <v>66</v>
      </c>
      <c r="U94" s="60">
        <v>57444673</v>
      </c>
      <c r="V94" s="60" t="s">
        <v>4095</v>
      </c>
      <c r="W94" s="166">
        <v>45308</v>
      </c>
      <c r="X94" s="166">
        <v>45308</v>
      </c>
      <c r="Y94" s="68" t="s">
        <v>75</v>
      </c>
      <c r="Z94" s="166">
        <v>45457</v>
      </c>
      <c r="AA94" s="67">
        <f t="shared" si="5"/>
        <v>149</v>
      </c>
      <c r="AB94" s="67">
        <v>2</v>
      </c>
      <c r="AC94" s="237">
        <v>1334000</v>
      </c>
      <c r="AD94" s="67">
        <v>1</v>
      </c>
      <c r="AE94" s="244">
        <v>45473</v>
      </c>
      <c r="AF94" s="67">
        <f t="shared" si="6"/>
        <v>16</v>
      </c>
      <c r="AG94" s="60">
        <v>0</v>
      </c>
      <c r="AH94" s="60">
        <v>0</v>
      </c>
      <c r="AI94" s="89" t="s">
        <v>75</v>
      </c>
      <c r="AJ94" s="61">
        <v>0</v>
      </c>
      <c r="AK94" s="65" t="s">
        <v>75</v>
      </c>
      <c r="AL94" s="65" t="s">
        <v>75</v>
      </c>
      <c r="AM94" s="67">
        <f t="shared" si="7"/>
        <v>0</v>
      </c>
      <c r="AN94" s="67">
        <f>+K94+AC94-AH94</f>
        <v>14167000</v>
      </c>
      <c r="AO94" s="61" t="s">
        <v>67</v>
      </c>
      <c r="AP94" s="60">
        <v>12833000</v>
      </c>
      <c r="AQ94" s="61" t="s">
        <v>86</v>
      </c>
      <c r="AR94" s="60">
        <v>0</v>
      </c>
      <c r="AS94" s="69" t="s">
        <v>75</v>
      </c>
      <c r="AT94" s="236">
        <v>14167000</v>
      </c>
      <c r="AU94" s="156">
        <f t="shared" si="8"/>
        <v>0</v>
      </c>
      <c r="AV94" s="72">
        <f t="shared" si="9"/>
        <v>1</v>
      </c>
      <c r="AW94" s="89" t="s">
        <v>75</v>
      </c>
      <c r="AX94" s="61" t="s">
        <v>98</v>
      </c>
      <c r="AY94" s="60" t="s">
        <v>12237</v>
      </c>
      <c r="AZ94" s="58" t="s">
        <v>67</v>
      </c>
      <c r="BA94" s="58" t="s">
        <v>67</v>
      </c>
    </row>
    <row r="95" spans="2:53" x14ac:dyDescent="0.25">
      <c r="B95" s="58">
        <v>2024</v>
      </c>
      <c r="C95" s="58">
        <v>891780111</v>
      </c>
      <c r="D95" s="59" t="s">
        <v>64</v>
      </c>
      <c r="E95" s="61" t="s">
        <v>12236</v>
      </c>
      <c r="F95" s="60" t="s">
        <v>12235</v>
      </c>
      <c r="G95" s="210">
        <v>0</v>
      </c>
      <c r="H95" s="61" t="s">
        <v>73</v>
      </c>
      <c r="I95" s="59" t="s">
        <v>65</v>
      </c>
      <c r="J95" s="60" t="s">
        <v>12234</v>
      </c>
      <c r="K95" s="60">
        <v>12500000</v>
      </c>
      <c r="L95" s="58" t="s">
        <v>68</v>
      </c>
      <c r="M95" s="60" t="s">
        <v>8727</v>
      </c>
      <c r="N95" s="60">
        <v>7144425</v>
      </c>
      <c r="O95" s="64">
        <v>14</v>
      </c>
      <c r="P95" s="166">
        <v>45302</v>
      </c>
      <c r="Q95" s="60">
        <v>2126349000</v>
      </c>
      <c r="R95" s="166">
        <v>45308</v>
      </c>
      <c r="S95" s="60">
        <v>12500000</v>
      </c>
      <c r="T95" s="61" t="s">
        <v>66</v>
      </c>
      <c r="U95" s="60">
        <v>57297693</v>
      </c>
      <c r="V95" s="60" t="s">
        <v>11593</v>
      </c>
      <c r="W95" s="166">
        <v>45308</v>
      </c>
      <c r="X95" s="166">
        <v>45308</v>
      </c>
      <c r="Y95" s="68" t="s">
        <v>75</v>
      </c>
      <c r="Z95" s="166">
        <v>45457</v>
      </c>
      <c r="AA95" s="67">
        <f t="shared" si="5"/>
        <v>149</v>
      </c>
      <c r="AB95" s="67">
        <v>3</v>
      </c>
      <c r="AC95" s="237">
        <v>2250000</v>
      </c>
      <c r="AD95" s="67">
        <v>1</v>
      </c>
      <c r="AE95" s="89">
        <v>45473</v>
      </c>
      <c r="AF95" s="67">
        <f t="shared" si="6"/>
        <v>16</v>
      </c>
      <c r="AG95" s="60">
        <v>0</v>
      </c>
      <c r="AH95" s="60">
        <v>0</v>
      </c>
      <c r="AI95" s="89" t="s">
        <v>75</v>
      </c>
      <c r="AJ95" s="61">
        <v>0</v>
      </c>
      <c r="AK95" s="65" t="s">
        <v>75</v>
      </c>
      <c r="AL95" s="65" t="s">
        <v>75</v>
      </c>
      <c r="AM95" s="67">
        <f t="shared" si="7"/>
        <v>0</v>
      </c>
      <c r="AN95" s="67">
        <f>+K95+AC95-AH95</f>
        <v>14750000</v>
      </c>
      <c r="AO95" s="61" t="s">
        <v>67</v>
      </c>
      <c r="AP95" s="60">
        <v>12500000</v>
      </c>
      <c r="AQ95" s="61" t="s">
        <v>86</v>
      </c>
      <c r="AR95" s="60">
        <v>0</v>
      </c>
      <c r="AS95" s="69" t="s">
        <v>75</v>
      </c>
      <c r="AT95" s="236">
        <v>14750000</v>
      </c>
      <c r="AU95" s="156">
        <f t="shared" si="8"/>
        <v>0</v>
      </c>
      <c r="AV95" s="72">
        <f t="shared" si="9"/>
        <v>1</v>
      </c>
      <c r="AW95" s="89" t="s">
        <v>75</v>
      </c>
      <c r="AX95" s="61" t="s">
        <v>98</v>
      </c>
      <c r="AY95" s="60" t="s">
        <v>12233</v>
      </c>
      <c r="AZ95" s="58" t="s">
        <v>67</v>
      </c>
      <c r="BA95" s="58" t="s">
        <v>67</v>
      </c>
    </row>
    <row r="96" spans="2:53" x14ac:dyDescent="0.25">
      <c r="B96" s="58">
        <v>2024</v>
      </c>
      <c r="C96" s="58">
        <v>891780111</v>
      </c>
      <c r="D96" s="59" t="s">
        <v>64</v>
      </c>
      <c r="E96" s="61" t="s">
        <v>12232</v>
      </c>
      <c r="F96" s="60" t="s">
        <v>12231</v>
      </c>
      <c r="G96" s="210">
        <v>0</v>
      </c>
      <c r="H96" s="61" t="s">
        <v>73</v>
      </c>
      <c r="I96" s="59" t="s">
        <v>65</v>
      </c>
      <c r="J96" s="60" t="s">
        <v>12230</v>
      </c>
      <c r="K96" s="60">
        <v>10780000</v>
      </c>
      <c r="L96" s="58" t="s">
        <v>68</v>
      </c>
      <c r="M96" s="60" t="s">
        <v>8862</v>
      </c>
      <c r="N96" s="60">
        <v>1119816783</v>
      </c>
      <c r="O96" s="64">
        <v>14</v>
      </c>
      <c r="P96" s="166">
        <v>45302</v>
      </c>
      <c r="Q96" s="60">
        <v>2126349000</v>
      </c>
      <c r="R96" s="166">
        <v>45308</v>
      </c>
      <c r="S96" s="60">
        <v>10780000</v>
      </c>
      <c r="T96" s="61" t="s">
        <v>66</v>
      </c>
      <c r="U96" s="60">
        <v>7631392</v>
      </c>
      <c r="V96" s="60" t="s">
        <v>8350</v>
      </c>
      <c r="W96" s="166">
        <v>45308</v>
      </c>
      <c r="X96" s="166">
        <v>45308</v>
      </c>
      <c r="Y96" s="68" t="s">
        <v>75</v>
      </c>
      <c r="Z96" s="166">
        <v>45457</v>
      </c>
      <c r="AA96" s="67">
        <f t="shared" si="5"/>
        <v>149</v>
      </c>
      <c r="AB96" s="67">
        <v>2</v>
      </c>
      <c r="AC96" s="237">
        <v>1120000</v>
      </c>
      <c r="AD96" s="67">
        <v>1</v>
      </c>
      <c r="AE96" s="244">
        <v>45473</v>
      </c>
      <c r="AF96" s="67">
        <f t="shared" si="6"/>
        <v>16</v>
      </c>
      <c r="AG96" s="60">
        <v>0</v>
      </c>
      <c r="AH96" s="60">
        <v>0</v>
      </c>
      <c r="AI96" s="89" t="s">
        <v>75</v>
      </c>
      <c r="AJ96" s="61">
        <v>0</v>
      </c>
      <c r="AK96" s="65" t="s">
        <v>75</v>
      </c>
      <c r="AL96" s="65" t="s">
        <v>75</v>
      </c>
      <c r="AM96" s="67">
        <f t="shared" si="7"/>
        <v>0</v>
      </c>
      <c r="AN96" s="67">
        <f>+K96+AC96-AH96</f>
        <v>11900000</v>
      </c>
      <c r="AO96" s="61" t="s">
        <v>67</v>
      </c>
      <c r="AP96" s="60">
        <v>10780000</v>
      </c>
      <c r="AQ96" s="61" t="s">
        <v>86</v>
      </c>
      <c r="AR96" s="60">
        <v>0</v>
      </c>
      <c r="AS96" s="69" t="s">
        <v>75</v>
      </c>
      <c r="AT96" s="236">
        <v>11900000</v>
      </c>
      <c r="AU96" s="156">
        <f t="shared" si="8"/>
        <v>0</v>
      </c>
      <c r="AV96" s="72">
        <f t="shared" si="9"/>
        <v>1</v>
      </c>
      <c r="AW96" s="89" t="s">
        <v>75</v>
      </c>
      <c r="AX96" s="61" t="s">
        <v>98</v>
      </c>
      <c r="AY96" s="60" t="s">
        <v>12229</v>
      </c>
      <c r="AZ96" s="58" t="s">
        <v>67</v>
      </c>
      <c r="BA96" s="58" t="s">
        <v>67</v>
      </c>
    </row>
    <row r="97" spans="2:53" x14ac:dyDescent="0.25">
      <c r="B97" s="58">
        <v>2024</v>
      </c>
      <c r="C97" s="58">
        <v>891780111</v>
      </c>
      <c r="D97" s="59" t="s">
        <v>64</v>
      </c>
      <c r="E97" s="61" t="s">
        <v>12228</v>
      </c>
      <c r="F97" s="60" t="s">
        <v>12227</v>
      </c>
      <c r="G97" s="210">
        <v>0</v>
      </c>
      <c r="H97" s="61" t="s">
        <v>73</v>
      </c>
      <c r="I97" s="59" t="s">
        <v>65</v>
      </c>
      <c r="J97" s="60" t="s">
        <v>12226</v>
      </c>
      <c r="K97" s="60">
        <v>18480000</v>
      </c>
      <c r="L97" s="58" t="s">
        <v>68</v>
      </c>
      <c r="M97" s="60" t="s">
        <v>9638</v>
      </c>
      <c r="N97" s="60">
        <v>43760150</v>
      </c>
      <c r="O97" s="64">
        <v>13</v>
      </c>
      <c r="P97" s="89">
        <v>45302</v>
      </c>
      <c r="Q97" s="60">
        <v>4518689382</v>
      </c>
      <c r="R97" s="166">
        <v>45308</v>
      </c>
      <c r="S97" s="60">
        <v>18480000</v>
      </c>
      <c r="T97" s="61" t="s">
        <v>66</v>
      </c>
      <c r="U97" s="60">
        <v>93400727</v>
      </c>
      <c r="V97" s="60" t="s">
        <v>6940</v>
      </c>
      <c r="W97" s="166">
        <v>45308</v>
      </c>
      <c r="X97" s="166">
        <v>45308</v>
      </c>
      <c r="Y97" s="68" t="s">
        <v>75</v>
      </c>
      <c r="Z97" s="166">
        <v>45457</v>
      </c>
      <c r="AA97" s="67">
        <f t="shared" si="5"/>
        <v>149</v>
      </c>
      <c r="AB97" s="67">
        <v>2</v>
      </c>
      <c r="AC97" s="237">
        <v>1920000</v>
      </c>
      <c r="AD97" s="67">
        <v>1</v>
      </c>
      <c r="AE97" s="244">
        <v>45473</v>
      </c>
      <c r="AF97" s="67">
        <f t="shared" si="6"/>
        <v>16</v>
      </c>
      <c r="AG97" s="60">
        <v>0</v>
      </c>
      <c r="AH97" s="60">
        <v>0</v>
      </c>
      <c r="AI97" s="89" t="s">
        <v>75</v>
      </c>
      <c r="AJ97" s="61">
        <v>0</v>
      </c>
      <c r="AK97" s="65" t="s">
        <v>75</v>
      </c>
      <c r="AL97" s="65" t="s">
        <v>75</v>
      </c>
      <c r="AM97" s="67">
        <f t="shared" si="7"/>
        <v>0</v>
      </c>
      <c r="AN97" s="67">
        <f>+K97+AC97-AH97</f>
        <v>20400000</v>
      </c>
      <c r="AO97" s="61" t="s">
        <v>67</v>
      </c>
      <c r="AP97" s="60">
        <v>18480000</v>
      </c>
      <c r="AQ97" s="61" t="s">
        <v>86</v>
      </c>
      <c r="AR97" s="60">
        <v>0</v>
      </c>
      <c r="AS97" s="69" t="s">
        <v>75</v>
      </c>
      <c r="AT97" s="236">
        <v>20400000</v>
      </c>
      <c r="AU97" s="156">
        <f t="shared" si="8"/>
        <v>0</v>
      </c>
      <c r="AV97" s="72">
        <f t="shared" si="9"/>
        <v>1</v>
      </c>
      <c r="AW97" s="89" t="s">
        <v>75</v>
      </c>
      <c r="AX97" s="61" t="s">
        <v>98</v>
      </c>
      <c r="AY97" s="60" t="s">
        <v>12225</v>
      </c>
      <c r="AZ97" s="58" t="s">
        <v>67</v>
      </c>
      <c r="BA97" s="58" t="s">
        <v>67</v>
      </c>
    </row>
    <row r="98" spans="2:53" x14ac:dyDescent="0.25">
      <c r="B98" s="58">
        <v>2024</v>
      </c>
      <c r="C98" s="58">
        <v>891780111</v>
      </c>
      <c r="D98" s="59" t="s">
        <v>64</v>
      </c>
      <c r="E98" s="61" t="s">
        <v>12224</v>
      </c>
      <c r="F98" s="60" t="s">
        <v>12223</v>
      </c>
      <c r="G98" s="210">
        <v>0</v>
      </c>
      <c r="H98" s="61" t="s">
        <v>73</v>
      </c>
      <c r="I98" s="59" t="s">
        <v>65</v>
      </c>
      <c r="J98" s="60" t="s">
        <v>12222</v>
      </c>
      <c r="K98" s="60">
        <v>20000000</v>
      </c>
      <c r="L98" s="58" t="s">
        <v>68</v>
      </c>
      <c r="M98" s="60" t="s">
        <v>9235</v>
      </c>
      <c r="N98" s="60">
        <v>85151294</v>
      </c>
      <c r="O98" s="64">
        <v>13</v>
      </c>
      <c r="P98" s="89">
        <v>45302</v>
      </c>
      <c r="Q98" s="60">
        <v>4518689382</v>
      </c>
      <c r="R98" s="166">
        <v>45308</v>
      </c>
      <c r="S98" s="60">
        <v>20000000</v>
      </c>
      <c r="T98" s="61" t="s">
        <v>66</v>
      </c>
      <c r="U98" s="60">
        <v>84452087</v>
      </c>
      <c r="V98" s="60" t="s">
        <v>8559</v>
      </c>
      <c r="W98" s="166">
        <v>45308</v>
      </c>
      <c r="X98" s="166">
        <v>45308</v>
      </c>
      <c r="Y98" s="68" t="s">
        <v>75</v>
      </c>
      <c r="Z98" s="166">
        <v>45457</v>
      </c>
      <c r="AA98" s="67">
        <f t="shared" si="5"/>
        <v>149</v>
      </c>
      <c r="AB98" s="67">
        <v>2</v>
      </c>
      <c r="AC98" s="237">
        <v>2133000</v>
      </c>
      <c r="AD98" s="67">
        <v>1</v>
      </c>
      <c r="AE98" s="244">
        <v>45473</v>
      </c>
      <c r="AF98" s="67">
        <f t="shared" si="6"/>
        <v>16</v>
      </c>
      <c r="AG98" s="60">
        <v>0</v>
      </c>
      <c r="AH98" s="60">
        <v>0</v>
      </c>
      <c r="AI98" s="89" t="s">
        <v>75</v>
      </c>
      <c r="AJ98" s="61">
        <v>0</v>
      </c>
      <c r="AK98" s="65" t="s">
        <v>75</v>
      </c>
      <c r="AL98" s="65" t="s">
        <v>75</v>
      </c>
      <c r="AM98" s="67">
        <f t="shared" si="7"/>
        <v>0</v>
      </c>
      <c r="AN98" s="67">
        <f>+K98+AC98-AH98</f>
        <v>22133000</v>
      </c>
      <c r="AO98" s="61" t="s">
        <v>67</v>
      </c>
      <c r="AP98" s="60">
        <v>20000000</v>
      </c>
      <c r="AQ98" s="61" t="s">
        <v>86</v>
      </c>
      <c r="AR98" s="60">
        <v>0</v>
      </c>
      <c r="AS98" s="69" t="s">
        <v>75</v>
      </c>
      <c r="AT98" s="236">
        <v>22133000</v>
      </c>
      <c r="AU98" s="156">
        <f t="shared" si="8"/>
        <v>0</v>
      </c>
      <c r="AV98" s="72">
        <f t="shared" si="9"/>
        <v>1</v>
      </c>
      <c r="AW98" s="89" t="s">
        <v>75</v>
      </c>
      <c r="AX98" s="61" t="s">
        <v>98</v>
      </c>
      <c r="AY98" s="60" t="s">
        <v>12221</v>
      </c>
      <c r="AZ98" s="58" t="s">
        <v>67</v>
      </c>
      <c r="BA98" s="58" t="s">
        <v>67</v>
      </c>
    </row>
    <row r="99" spans="2:53" x14ac:dyDescent="0.25">
      <c r="B99" s="58">
        <v>2024</v>
      </c>
      <c r="C99" s="58">
        <v>891780111</v>
      </c>
      <c r="D99" s="59" t="s">
        <v>64</v>
      </c>
      <c r="E99" s="61" t="s">
        <v>12220</v>
      </c>
      <c r="F99" s="60" t="s">
        <v>12219</v>
      </c>
      <c r="G99" s="210">
        <v>0</v>
      </c>
      <c r="H99" s="61" t="s">
        <v>73</v>
      </c>
      <c r="I99" s="59" t="s">
        <v>65</v>
      </c>
      <c r="J99" s="60" t="s">
        <v>12218</v>
      </c>
      <c r="K99" s="60">
        <v>15000000</v>
      </c>
      <c r="L99" s="58" t="s">
        <v>68</v>
      </c>
      <c r="M99" s="60" t="s">
        <v>9556</v>
      </c>
      <c r="N99" s="60">
        <v>36720698</v>
      </c>
      <c r="O99" s="64">
        <v>13</v>
      </c>
      <c r="P99" s="89">
        <v>45302</v>
      </c>
      <c r="Q99" s="60">
        <v>4518689382</v>
      </c>
      <c r="R99" s="166">
        <v>45308</v>
      </c>
      <c r="S99" s="60">
        <v>15000000</v>
      </c>
      <c r="T99" s="61" t="s">
        <v>66</v>
      </c>
      <c r="U99" s="60">
        <v>84452087</v>
      </c>
      <c r="V99" s="60" t="s">
        <v>8559</v>
      </c>
      <c r="W99" s="166">
        <v>45308</v>
      </c>
      <c r="X99" s="166">
        <v>45308</v>
      </c>
      <c r="Y99" s="68" t="s">
        <v>75</v>
      </c>
      <c r="Z99" s="166">
        <v>45457</v>
      </c>
      <c r="AA99" s="67">
        <f t="shared" si="5"/>
        <v>149</v>
      </c>
      <c r="AB99" s="67">
        <v>2</v>
      </c>
      <c r="AC99" s="237">
        <v>1600000</v>
      </c>
      <c r="AD99" s="67">
        <v>1</v>
      </c>
      <c r="AE99" s="244">
        <v>45473</v>
      </c>
      <c r="AF99" s="67">
        <f t="shared" si="6"/>
        <v>16</v>
      </c>
      <c r="AG99" s="60">
        <v>0</v>
      </c>
      <c r="AH99" s="60">
        <v>0</v>
      </c>
      <c r="AI99" s="89" t="s">
        <v>75</v>
      </c>
      <c r="AJ99" s="61">
        <v>0</v>
      </c>
      <c r="AK99" s="65" t="s">
        <v>75</v>
      </c>
      <c r="AL99" s="65" t="s">
        <v>75</v>
      </c>
      <c r="AM99" s="67">
        <f t="shared" si="7"/>
        <v>0</v>
      </c>
      <c r="AN99" s="67">
        <f>+K99+AC99-AH99</f>
        <v>16600000</v>
      </c>
      <c r="AO99" s="61" t="s">
        <v>67</v>
      </c>
      <c r="AP99" s="60">
        <v>15000000</v>
      </c>
      <c r="AQ99" s="61" t="s">
        <v>86</v>
      </c>
      <c r="AR99" s="60">
        <v>0</v>
      </c>
      <c r="AS99" s="69" t="s">
        <v>75</v>
      </c>
      <c r="AT99" s="236">
        <v>16600000</v>
      </c>
      <c r="AU99" s="156">
        <f t="shared" si="8"/>
        <v>0</v>
      </c>
      <c r="AV99" s="72">
        <f t="shared" si="9"/>
        <v>1</v>
      </c>
      <c r="AW99" s="89" t="s">
        <v>75</v>
      </c>
      <c r="AX99" s="61" t="s">
        <v>98</v>
      </c>
      <c r="AY99" s="60" t="s">
        <v>12217</v>
      </c>
      <c r="AZ99" s="58" t="s">
        <v>67</v>
      </c>
      <c r="BA99" s="58" t="s">
        <v>67</v>
      </c>
    </row>
    <row r="100" spans="2:53" x14ac:dyDescent="0.25">
      <c r="B100" s="58">
        <v>2024</v>
      </c>
      <c r="C100" s="58">
        <v>891780111</v>
      </c>
      <c r="D100" s="59" t="s">
        <v>64</v>
      </c>
      <c r="E100" s="61" t="s">
        <v>12216</v>
      </c>
      <c r="F100" s="60" t="s">
        <v>12215</v>
      </c>
      <c r="G100" s="210">
        <v>0</v>
      </c>
      <c r="H100" s="61" t="s">
        <v>73</v>
      </c>
      <c r="I100" s="59" t="s">
        <v>65</v>
      </c>
      <c r="J100" s="60" t="s">
        <v>12214</v>
      </c>
      <c r="K100" s="60">
        <v>13417000</v>
      </c>
      <c r="L100" s="58" t="s">
        <v>68</v>
      </c>
      <c r="M100" s="60" t="s">
        <v>9551</v>
      </c>
      <c r="N100" s="60">
        <v>1043020726</v>
      </c>
      <c r="O100" s="64">
        <v>14</v>
      </c>
      <c r="P100" s="166">
        <v>45302</v>
      </c>
      <c r="Q100" s="60">
        <v>2126349000</v>
      </c>
      <c r="R100" s="166">
        <v>45308</v>
      </c>
      <c r="S100" s="60">
        <v>13417000</v>
      </c>
      <c r="T100" s="61" t="s">
        <v>66</v>
      </c>
      <c r="U100" s="60">
        <v>84452087</v>
      </c>
      <c r="V100" s="60" t="s">
        <v>8559</v>
      </c>
      <c r="W100" s="166">
        <v>45308</v>
      </c>
      <c r="X100" s="166">
        <v>45308</v>
      </c>
      <c r="Y100" s="68" t="s">
        <v>75</v>
      </c>
      <c r="Z100" s="166">
        <v>45457</v>
      </c>
      <c r="AA100" s="67">
        <f t="shared" si="5"/>
        <v>149</v>
      </c>
      <c r="AB100" s="67">
        <v>2</v>
      </c>
      <c r="AC100" s="237">
        <v>1333000</v>
      </c>
      <c r="AD100" s="67">
        <v>1</v>
      </c>
      <c r="AE100" s="244">
        <v>45473</v>
      </c>
      <c r="AF100" s="67">
        <f t="shared" si="6"/>
        <v>16</v>
      </c>
      <c r="AG100" s="60">
        <v>0</v>
      </c>
      <c r="AH100" s="60">
        <v>0</v>
      </c>
      <c r="AI100" s="89" t="s">
        <v>75</v>
      </c>
      <c r="AJ100" s="61">
        <v>0</v>
      </c>
      <c r="AK100" s="65" t="s">
        <v>75</v>
      </c>
      <c r="AL100" s="65" t="s">
        <v>75</v>
      </c>
      <c r="AM100" s="67">
        <f t="shared" si="7"/>
        <v>0</v>
      </c>
      <c r="AN100" s="67">
        <f>+K100+AC100-AH100</f>
        <v>14750000</v>
      </c>
      <c r="AO100" s="61" t="s">
        <v>67</v>
      </c>
      <c r="AP100" s="60">
        <v>13417000</v>
      </c>
      <c r="AQ100" s="61" t="s">
        <v>86</v>
      </c>
      <c r="AR100" s="60">
        <v>0</v>
      </c>
      <c r="AS100" s="69" t="s">
        <v>75</v>
      </c>
      <c r="AT100" s="236">
        <v>14750000</v>
      </c>
      <c r="AU100" s="156">
        <f t="shared" si="8"/>
        <v>0</v>
      </c>
      <c r="AV100" s="72">
        <f t="shared" si="9"/>
        <v>1</v>
      </c>
      <c r="AW100" s="89" t="s">
        <v>75</v>
      </c>
      <c r="AX100" s="61" t="s">
        <v>98</v>
      </c>
      <c r="AY100" s="60" t="s">
        <v>12213</v>
      </c>
      <c r="AZ100" s="58" t="s">
        <v>67</v>
      </c>
      <c r="BA100" s="58" t="s">
        <v>67</v>
      </c>
    </row>
    <row r="101" spans="2:53" x14ac:dyDescent="0.25">
      <c r="B101" s="58">
        <v>2024</v>
      </c>
      <c r="C101" s="58">
        <v>891780111</v>
      </c>
      <c r="D101" s="59" t="s">
        <v>64</v>
      </c>
      <c r="E101" s="61" t="s">
        <v>12212</v>
      </c>
      <c r="F101" s="60" t="s">
        <v>12211</v>
      </c>
      <c r="G101" s="210">
        <v>0</v>
      </c>
      <c r="H101" s="61" t="s">
        <v>73</v>
      </c>
      <c r="I101" s="59" t="s">
        <v>65</v>
      </c>
      <c r="J101" s="60" t="s">
        <v>12210</v>
      </c>
      <c r="K101" s="60">
        <v>14490000</v>
      </c>
      <c r="L101" s="58" t="s">
        <v>68</v>
      </c>
      <c r="M101" s="60" t="s">
        <v>9215</v>
      </c>
      <c r="N101" s="60">
        <v>1083042613</v>
      </c>
      <c r="O101" s="64">
        <v>13</v>
      </c>
      <c r="P101" s="89">
        <v>45302</v>
      </c>
      <c r="Q101" s="60">
        <v>4518689382</v>
      </c>
      <c r="R101" s="166">
        <v>45308</v>
      </c>
      <c r="S101" s="60">
        <v>14490000</v>
      </c>
      <c r="T101" s="61" t="s">
        <v>66</v>
      </c>
      <c r="U101" s="60">
        <v>84452087</v>
      </c>
      <c r="V101" s="60" t="s">
        <v>8559</v>
      </c>
      <c r="W101" s="166">
        <v>45308</v>
      </c>
      <c r="X101" s="166">
        <v>45308</v>
      </c>
      <c r="Y101" s="68" t="s">
        <v>75</v>
      </c>
      <c r="Z101" s="166">
        <v>45457</v>
      </c>
      <c r="AA101" s="67">
        <f t="shared" si="5"/>
        <v>149</v>
      </c>
      <c r="AB101" s="67">
        <v>0</v>
      </c>
      <c r="AC101" s="237">
        <v>0</v>
      </c>
      <c r="AD101" s="67">
        <v>0</v>
      </c>
      <c r="AE101" s="89" t="s">
        <v>75</v>
      </c>
      <c r="AF101" s="67">
        <f t="shared" si="6"/>
        <v>0</v>
      </c>
      <c r="AG101" s="60">
        <v>0</v>
      </c>
      <c r="AH101" s="60">
        <v>0</v>
      </c>
      <c r="AI101" s="89" t="s">
        <v>75</v>
      </c>
      <c r="AJ101" s="61">
        <v>0</v>
      </c>
      <c r="AK101" s="65" t="s">
        <v>75</v>
      </c>
      <c r="AL101" s="65" t="s">
        <v>75</v>
      </c>
      <c r="AM101" s="67">
        <f t="shared" si="7"/>
        <v>0</v>
      </c>
      <c r="AN101" s="67">
        <f>+K101+AC101-AH101</f>
        <v>14490000</v>
      </c>
      <c r="AO101" s="61" t="s">
        <v>67</v>
      </c>
      <c r="AP101" s="60">
        <v>14490000</v>
      </c>
      <c r="AQ101" s="61" t="s">
        <v>86</v>
      </c>
      <c r="AR101" s="60">
        <v>0</v>
      </c>
      <c r="AS101" s="69" t="s">
        <v>75</v>
      </c>
      <c r="AT101" s="236">
        <v>14490000</v>
      </c>
      <c r="AU101" s="156">
        <f t="shared" si="8"/>
        <v>0</v>
      </c>
      <c r="AV101" s="72">
        <f t="shared" si="9"/>
        <v>1</v>
      </c>
      <c r="AW101" s="89" t="s">
        <v>75</v>
      </c>
      <c r="AX101" s="61" t="s">
        <v>98</v>
      </c>
      <c r="AY101" s="60" t="s">
        <v>12209</v>
      </c>
      <c r="AZ101" s="58" t="s">
        <v>67</v>
      </c>
      <c r="BA101" s="58" t="s">
        <v>67</v>
      </c>
    </row>
    <row r="102" spans="2:53" x14ac:dyDescent="0.25">
      <c r="B102" s="58">
        <v>2024</v>
      </c>
      <c r="C102" s="58">
        <v>891780111</v>
      </c>
      <c r="D102" s="59" t="s">
        <v>64</v>
      </c>
      <c r="E102" s="61" t="s">
        <v>12208</v>
      </c>
      <c r="F102" s="60" t="s">
        <v>12207</v>
      </c>
      <c r="G102" s="210">
        <v>0</v>
      </c>
      <c r="H102" s="61" t="s">
        <v>73</v>
      </c>
      <c r="I102" s="59" t="s">
        <v>65</v>
      </c>
      <c r="J102" s="60" t="s">
        <v>12206</v>
      </c>
      <c r="K102" s="60">
        <v>41067000</v>
      </c>
      <c r="L102" s="58" t="s">
        <v>68</v>
      </c>
      <c r="M102" s="60" t="s">
        <v>9742</v>
      </c>
      <c r="N102" s="60">
        <v>13542773</v>
      </c>
      <c r="O102" s="64">
        <v>13</v>
      </c>
      <c r="P102" s="89">
        <v>45302</v>
      </c>
      <c r="Q102" s="60">
        <v>4518689382</v>
      </c>
      <c r="R102" s="166">
        <v>45308</v>
      </c>
      <c r="S102" s="60">
        <v>41067000</v>
      </c>
      <c r="T102" s="61" t="s">
        <v>66</v>
      </c>
      <c r="U102" s="60">
        <v>85455983</v>
      </c>
      <c r="V102" s="60" t="s">
        <v>6859</v>
      </c>
      <c r="W102" s="166">
        <v>45308</v>
      </c>
      <c r="X102" s="166">
        <v>45308</v>
      </c>
      <c r="Y102" s="68" t="s">
        <v>75</v>
      </c>
      <c r="Z102" s="166">
        <v>45457</v>
      </c>
      <c r="AA102" s="67">
        <f t="shared" si="5"/>
        <v>149</v>
      </c>
      <c r="AB102" s="67">
        <v>2</v>
      </c>
      <c r="AC102" s="237">
        <v>4266000</v>
      </c>
      <c r="AD102" s="67">
        <v>1</v>
      </c>
      <c r="AE102" s="244">
        <v>45473</v>
      </c>
      <c r="AF102" s="67">
        <f t="shared" si="6"/>
        <v>16</v>
      </c>
      <c r="AG102" s="60">
        <v>0</v>
      </c>
      <c r="AH102" s="60">
        <v>0</v>
      </c>
      <c r="AI102" s="89" t="s">
        <v>75</v>
      </c>
      <c r="AJ102" s="61">
        <v>0</v>
      </c>
      <c r="AK102" s="65" t="s">
        <v>75</v>
      </c>
      <c r="AL102" s="65" t="s">
        <v>75</v>
      </c>
      <c r="AM102" s="67">
        <f t="shared" si="7"/>
        <v>0</v>
      </c>
      <c r="AN102" s="67">
        <f>+K102+AC102-AH102</f>
        <v>45333000</v>
      </c>
      <c r="AO102" s="61" t="s">
        <v>67</v>
      </c>
      <c r="AP102" s="60">
        <v>41067000</v>
      </c>
      <c r="AQ102" s="61" t="s">
        <v>86</v>
      </c>
      <c r="AR102" s="60">
        <v>0</v>
      </c>
      <c r="AS102" s="69" t="s">
        <v>75</v>
      </c>
      <c r="AT102" s="236">
        <v>45333000</v>
      </c>
      <c r="AU102" s="156">
        <f t="shared" si="8"/>
        <v>0</v>
      </c>
      <c r="AV102" s="72">
        <f t="shared" si="9"/>
        <v>1</v>
      </c>
      <c r="AW102" s="89" t="s">
        <v>75</v>
      </c>
      <c r="AX102" s="61" t="s">
        <v>98</v>
      </c>
      <c r="AY102" s="60" t="s">
        <v>12205</v>
      </c>
      <c r="AZ102" s="58" t="s">
        <v>67</v>
      </c>
      <c r="BA102" s="58" t="s">
        <v>67</v>
      </c>
    </row>
    <row r="103" spans="2:53" x14ac:dyDescent="0.25">
      <c r="B103" s="58">
        <v>2024</v>
      </c>
      <c r="C103" s="58">
        <v>891780111</v>
      </c>
      <c r="D103" s="59" t="s">
        <v>64</v>
      </c>
      <c r="E103" s="61" t="s">
        <v>12204</v>
      </c>
      <c r="F103" s="60" t="s">
        <v>12203</v>
      </c>
      <c r="G103" s="210">
        <v>0</v>
      </c>
      <c r="H103" s="61" t="s">
        <v>73</v>
      </c>
      <c r="I103" s="59" t="s">
        <v>65</v>
      </c>
      <c r="J103" s="60" t="s">
        <v>12202</v>
      </c>
      <c r="K103" s="60">
        <v>12500000</v>
      </c>
      <c r="L103" s="58" t="s">
        <v>68</v>
      </c>
      <c r="M103" s="60" t="s">
        <v>8888</v>
      </c>
      <c r="N103" s="60">
        <v>1026256729</v>
      </c>
      <c r="O103" s="64">
        <v>14</v>
      </c>
      <c r="P103" s="166">
        <v>45302</v>
      </c>
      <c r="Q103" s="60">
        <v>2126349000</v>
      </c>
      <c r="R103" s="166">
        <v>45308</v>
      </c>
      <c r="S103" s="60">
        <v>12500000</v>
      </c>
      <c r="T103" s="61" t="s">
        <v>66</v>
      </c>
      <c r="U103" s="60">
        <v>57297693</v>
      </c>
      <c r="V103" s="60" t="s">
        <v>11593</v>
      </c>
      <c r="W103" s="166">
        <v>45308</v>
      </c>
      <c r="X103" s="166">
        <v>45308</v>
      </c>
      <c r="Y103" s="68" t="s">
        <v>75</v>
      </c>
      <c r="Z103" s="166">
        <v>45457</v>
      </c>
      <c r="AA103" s="67">
        <f t="shared" si="5"/>
        <v>149</v>
      </c>
      <c r="AB103" s="67">
        <v>2</v>
      </c>
      <c r="AC103" s="237">
        <v>1250000</v>
      </c>
      <c r="AD103" s="67">
        <v>1</v>
      </c>
      <c r="AE103" s="244">
        <v>45473</v>
      </c>
      <c r="AF103" s="67">
        <f t="shared" si="6"/>
        <v>16</v>
      </c>
      <c r="AG103" s="60">
        <v>0</v>
      </c>
      <c r="AH103" s="60">
        <v>0</v>
      </c>
      <c r="AI103" s="89" t="s">
        <v>75</v>
      </c>
      <c r="AJ103" s="61">
        <v>0</v>
      </c>
      <c r="AK103" s="65" t="s">
        <v>75</v>
      </c>
      <c r="AL103" s="65" t="s">
        <v>75</v>
      </c>
      <c r="AM103" s="67">
        <f t="shared" si="7"/>
        <v>0</v>
      </c>
      <c r="AN103" s="67">
        <f>+K103+AC103-AH103</f>
        <v>13750000</v>
      </c>
      <c r="AO103" s="61" t="s">
        <v>67</v>
      </c>
      <c r="AP103" s="60">
        <v>12500000</v>
      </c>
      <c r="AQ103" s="61" t="s">
        <v>86</v>
      </c>
      <c r="AR103" s="60">
        <v>0</v>
      </c>
      <c r="AS103" s="69" t="s">
        <v>75</v>
      </c>
      <c r="AT103" s="236">
        <v>13750000</v>
      </c>
      <c r="AU103" s="156">
        <f t="shared" si="8"/>
        <v>0</v>
      </c>
      <c r="AV103" s="72">
        <f t="shared" si="9"/>
        <v>1</v>
      </c>
      <c r="AW103" s="89" t="s">
        <v>75</v>
      </c>
      <c r="AX103" s="61" t="s">
        <v>98</v>
      </c>
      <c r="AY103" s="60" t="s">
        <v>12201</v>
      </c>
      <c r="AZ103" s="58" t="s">
        <v>67</v>
      </c>
      <c r="BA103" s="58" t="s">
        <v>67</v>
      </c>
    </row>
    <row r="104" spans="2:53" x14ac:dyDescent="0.25">
      <c r="B104" s="58">
        <v>2024</v>
      </c>
      <c r="C104" s="58">
        <v>891780111</v>
      </c>
      <c r="D104" s="59" t="s">
        <v>64</v>
      </c>
      <c r="E104" s="61" t="s">
        <v>12200</v>
      </c>
      <c r="F104" s="60" t="s">
        <v>12199</v>
      </c>
      <c r="G104" s="210">
        <v>0</v>
      </c>
      <c r="H104" s="61" t="s">
        <v>73</v>
      </c>
      <c r="I104" s="59" t="s">
        <v>65</v>
      </c>
      <c r="J104" s="60" t="s">
        <v>12198</v>
      </c>
      <c r="K104" s="60">
        <v>10290000</v>
      </c>
      <c r="L104" s="58" t="s">
        <v>68</v>
      </c>
      <c r="M104" s="60" t="s">
        <v>8525</v>
      </c>
      <c r="N104" s="60">
        <v>1082903162</v>
      </c>
      <c r="O104" s="64">
        <v>14</v>
      </c>
      <c r="P104" s="166">
        <v>45302</v>
      </c>
      <c r="Q104" s="60">
        <v>2126349000</v>
      </c>
      <c r="R104" s="166">
        <v>45308</v>
      </c>
      <c r="S104" s="60">
        <v>10290000</v>
      </c>
      <c r="T104" s="61" t="s">
        <v>66</v>
      </c>
      <c r="U104" s="60">
        <v>57297693</v>
      </c>
      <c r="V104" s="60" t="s">
        <v>11593</v>
      </c>
      <c r="W104" s="166">
        <v>45308</v>
      </c>
      <c r="X104" s="166">
        <v>45308</v>
      </c>
      <c r="Y104" s="68" t="s">
        <v>75</v>
      </c>
      <c r="Z104" s="166">
        <v>45457</v>
      </c>
      <c r="AA104" s="67">
        <f t="shared" si="5"/>
        <v>149</v>
      </c>
      <c r="AB104" s="67">
        <v>2</v>
      </c>
      <c r="AC104" s="237">
        <v>1120000</v>
      </c>
      <c r="AD104" s="67">
        <v>1</v>
      </c>
      <c r="AE104" s="244">
        <v>45473</v>
      </c>
      <c r="AF104" s="67">
        <f t="shared" si="6"/>
        <v>16</v>
      </c>
      <c r="AG104" s="60">
        <v>0</v>
      </c>
      <c r="AH104" s="60">
        <v>0</v>
      </c>
      <c r="AI104" s="89" t="s">
        <v>75</v>
      </c>
      <c r="AJ104" s="61">
        <v>0</v>
      </c>
      <c r="AK104" s="65" t="s">
        <v>75</v>
      </c>
      <c r="AL104" s="65" t="s">
        <v>75</v>
      </c>
      <c r="AM104" s="67">
        <f t="shared" si="7"/>
        <v>0</v>
      </c>
      <c r="AN104" s="67">
        <f>+K104+AC104-AH104</f>
        <v>11410000</v>
      </c>
      <c r="AO104" s="61" t="s">
        <v>67</v>
      </c>
      <c r="AP104" s="60">
        <v>10290000</v>
      </c>
      <c r="AQ104" s="61" t="s">
        <v>86</v>
      </c>
      <c r="AR104" s="60">
        <v>0</v>
      </c>
      <c r="AS104" s="69" t="s">
        <v>75</v>
      </c>
      <c r="AT104" s="236">
        <v>11410000</v>
      </c>
      <c r="AU104" s="156">
        <f t="shared" si="8"/>
        <v>0</v>
      </c>
      <c r="AV104" s="72">
        <f t="shared" si="9"/>
        <v>1</v>
      </c>
      <c r="AW104" s="89" t="s">
        <v>75</v>
      </c>
      <c r="AX104" s="61" t="s">
        <v>98</v>
      </c>
      <c r="AY104" s="60" t="s">
        <v>12197</v>
      </c>
      <c r="AZ104" s="58" t="s">
        <v>67</v>
      </c>
      <c r="BA104" s="58" t="s">
        <v>67</v>
      </c>
    </row>
    <row r="105" spans="2:53" x14ac:dyDescent="0.25">
      <c r="B105" s="58">
        <v>2024</v>
      </c>
      <c r="C105" s="58">
        <v>891780111</v>
      </c>
      <c r="D105" s="59" t="s">
        <v>64</v>
      </c>
      <c r="E105" s="61" t="s">
        <v>12196</v>
      </c>
      <c r="F105" s="60" t="s">
        <v>12195</v>
      </c>
      <c r="G105" s="210">
        <v>0</v>
      </c>
      <c r="H105" s="61" t="s">
        <v>73</v>
      </c>
      <c r="I105" s="59" t="s">
        <v>65</v>
      </c>
      <c r="J105" s="60" t="s">
        <v>12101</v>
      </c>
      <c r="K105" s="60">
        <v>10780000</v>
      </c>
      <c r="L105" s="58" t="s">
        <v>68</v>
      </c>
      <c r="M105" s="60" t="s">
        <v>9487</v>
      </c>
      <c r="N105" s="60">
        <v>7144181</v>
      </c>
      <c r="O105" s="64">
        <v>14</v>
      </c>
      <c r="P105" s="166">
        <v>45302</v>
      </c>
      <c r="Q105" s="60">
        <v>2126349000</v>
      </c>
      <c r="R105" s="166">
        <v>45308</v>
      </c>
      <c r="S105" s="60">
        <v>10780000</v>
      </c>
      <c r="T105" s="61" t="s">
        <v>66</v>
      </c>
      <c r="U105" s="60">
        <v>85459497</v>
      </c>
      <c r="V105" s="60" t="s">
        <v>3402</v>
      </c>
      <c r="W105" s="166">
        <v>45308</v>
      </c>
      <c r="X105" s="166">
        <v>45308</v>
      </c>
      <c r="Y105" s="68" t="s">
        <v>75</v>
      </c>
      <c r="Z105" s="166">
        <v>45457</v>
      </c>
      <c r="AA105" s="67">
        <f t="shared" si="5"/>
        <v>149</v>
      </c>
      <c r="AB105" s="67">
        <v>2</v>
      </c>
      <c r="AC105" s="237">
        <v>1120000</v>
      </c>
      <c r="AD105" s="67">
        <v>1</v>
      </c>
      <c r="AE105" s="244">
        <v>45473</v>
      </c>
      <c r="AF105" s="67">
        <f t="shared" si="6"/>
        <v>16</v>
      </c>
      <c r="AG105" s="60">
        <v>0</v>
      </c>
      <c r="AH105" s="60">
        <v>0</v>
      </c>
      <c r="AI105" s="89" t="s">
        <v>75</v>
      </c>
      <c r="AJ105" s="61">
        <v>0</v>
      </c>
      <c r="AK105" s="65" t="s">
        <v>75</v>
      </c>
      <c r="AL105" s="65" t="s">
        <v>75</v>
      </c>
      <c r="AM105" s="67">
        <f t="shared" si="7"/>
        <v>0</v>
      </c>
      <c r="AN105" s="67">
        <f>+K105+AC105-AH105</f>
        <v>11900000</v>
      </c>
      <c r="AO105" s="61" t="s">
        <v>67</v>
      </c>
      <c r="AP105" s="60">
        <v>10780000</v>
      </c>
      <c r="AQ105" s="61" t="s">
        <v>86</v>
      </c>
      <c r="AR105" s="60">
        <v>0</v>
      </c>
      <c r="AS105" s="69" t="s">
        <v>75</v>
      </c>
      <c r="AT105" s="236">
        <v>11900000</v>
      </c>
      <c r="AU105" s="156">
        <f t="shared" si="8"/>
        <v>0</v>
      </c>
      <c r="AV105" s="72">
        <f t="shared" si="9"/>
        <v>1</v>
      </c>
      <c r="AW105" s="89" t="s">
        <v>75</v>
      </c>
      <c r="AX105" s="61" t="s">
        <v>98</v>
      </c>
      <c r="AY105" s="60" t="s">
        <v>12194</v>
      </c>
      <c r="AZ105" s="58" t="s">
        <v>67</v>
      </c>
      <c r="BA105" s="58" t="s">
        <v>67</v>
      </c>
    </row>
    <row r="106" spans="2:53" x14ac:dyDescent="0.25">
      <c r="B106" s="58">
        <v>2024</v>
      </c>
      <c r="C106" s="58">
        <v>891780111</v>
      </c>
      <c r="D106" s="59" t="s">
        <v>64</v>
      </c>
      <c r="E106" s="61" t="s">
        <v>12193</v>
      </c>
      <c r="F106" s="60" t="s">
        <v>12192</v>
      </c>
      <c r="G106" s="210">
        <v>0</v>
      </c>
      <c r="H106" s="61" t="s">
        <v>73</v>
      </c>
      <c r="I106" s="59" t="s">
        <v>65</v>
      </c>
      <c r="J106" s="60" t="s">
        <v>12101</v>
      </c>
      <c r="K106" s="60">
        <v>10780000</v>
      </c>
      <c r="L106" s="58" t="s">
        <v>68</v>
      </c>
      <c r="M106" s="60" t="s">
        <v>7821</v>
      </c>
      <c r="N106" s="60">
        <v>85466757</v>
      </c>
      <c r="O106" s="64">
        <v>14</v>
      </c>
      <c r="P106" s="166">
        <v>45302</v>
      </c>
      <c r="Q106" s="60">
        <v>2126349000</v>
      </c>
      <c r="R106" s="166">
        <v>45308</v>
      </c>
      <c r="S106" s="60">
        <v>10780000</v>
      </c>
      <c r="T106" s="61" t="s">
        <v>66</v>
      </c>
      <c r="U106" s="60">
        <v>85459497</v>
      </c>
      <c r="V106" s="60" t="s">
        <v>3402</v>
      </c>
      <c r="W106" s="166">
        <v>45308</v>
      </c>
      <c r="X106" s="166">
        <v>45308</v>
      </c>
      <c r="Y106" s="68" t="s">
        <v>75</v>
      </c>
      <c r="Z106" s="166">
        <v>45457</v>
      </c>
      <c r="AA106" s="67">
        <f t="shared" si="5"/>
        <v>149</v>
      </c>
      <c r="AB106" s="67">
        <v>2</v>
      </c>
      <c r="AC106" s="237">
        <v>1120000</v>
      </c>
      <c r="AD106" s="67">
        <v>1</v>
      </c>
      <c r="AE106" s="244">
        <v>45473</v>
      </c>
      <c r="AF106" s="67">
        <f t="shared" si="6"/>
        <v>16</v>
      </c>
      <c r="AG106" s="60">
        <v>0</v>
      </c>
      <c r="AH106" s="60">
        <v>0</v>
      </c>
      <c r="AI106" s="89" t="s">
        <v>75</v>
      </c>
      <c r="AJ106" s="61">
        <v>0</v>
      </c>
      <c r="AK106" s="65" t="s">
        <v>75</v>
      </c>
      <c r="AL106" s="65" t="s">
        <v>75</v>
      </c>
      <c r="AM106" s="67">
        <f t="shared" si="7"/>
        <v>0</v>
      </c>
      <c r="AN106" s="67">
        <f>+K106+AC106-AH106</f>
        <v>11900000</v>
      </c>
      <c r="AO106" s="61" t="s">
        <v>67</v>
      </c>
      <c r="AP106" s="60">
        <v>10780000</v>
      </c>
      <c r="AQ106" s="61" t="s">
        <v>86</v>
      </c>
      <c r="AR106" s="60">
        <v>0</v>
      </c>
      <c r="AS106" s="69" t="s">
        <v>75</v>
      </c>
      <c r="AT106" s="236">
        <v>11900000</v>
      </c>
      <c r="AU106" s="156">
        <f t="shared" si="8"/>
        <v>0</v>
      </c>
      <c r="AV106" s="72">
        <f t="shared" si="9"/>
        <v>1</v>
      </c>
      <c r="AW106" s="89" t="s">
        <v>75</v>
      </c>
      <c r="AX106" s="61" t="s">
        <v>98</v>
      </c>
      <c r="AY106" s="60" t="s">
        <v>12191</v>
      </c>
      <c r="AZ106" s="58" t="s">
        <v>67</v>
      </c>
      <c r="BA106" s="58" t="s">
        <v>67</v>
      </c>
    </row>
    <row r="107" spans="2:53" x14ac:dyDescent="0.25">
      <c r="B107" s="58">
        <v>2024</v>
      </c>
      <c r="C107" s="58">
        <v>891780111</v>
      </c>
      <c r="D107" s="59" t="s">
        <v>64</v>
      </c>
      <c r="E107" s="61" t="s">
        <v>12190</v>
      </c>
      <c r="F107" s="60" t="s">
        <v>12189</v>
      </c>
      <c r="G107" s="210">
        <v>0</v>
      </c>
      <c r="H107" s="61" t="s">
        <v>73</v>
      </c>
      <c r="I107" s="59" t="s">
        <v>65</v>
      </c>
      <c r="J107" s="60" t="s">
        <v>12188</v>
      </c>
      <c r="K107" s="60">
        <v>16500000</v>
      </c>
      <c r="L107" s="58" t="s">
        <v>68</v>
      </c>
      <c r="M107" s="60" t="s">
        <v>9478</v>
      </c>
      <c r="N107" s="60">
        <v>84453261</v>
      </c>
      <c r="O107" s="64">
        <v>13</v>
      </c>
      <c r="P107" s="89">
        <v>45302</v>
      </c>
      <c r="Q107" s="60">
        <v>4518689382</v>
      </c>
      <c r="R107" s="166">
        <v>45308</v>
      </c>
      <c r="S107" s="60">
        <v>16500000</v>
      </c>
      <c r="T107" s="61" t="s">
        <v>66</v>
      </c>
      <c r="U107" s="60">
        <v>85459497</v>
      </c>
      <c r="V107" s="60" t="s">
        <v>3402</v>
      </c>
      <c r="W107" s="166">
        <v>45308</v>
      </c>
      <c r="X107" s="166">
        <v>45308</v>
      </c>
      <c r="Y107" s="68" t="s">
        <v>75</v>
      </c>
      <c r="Z107" s="166">
        <v>45457</v>
      </c>
      <c r="AA107" s="67">
        <f t="shared" si="5"/>
        <v>149</v>
      </c>
      <c r="AB107" s="67">
        <v>2</v>
      </c>
      <c r="AC107" s="237">
        <v>1760000</v>
      </c>
      <c r="AD107" s="67">
        <v>1</v>
      </c>
      <c r="AE107" s="244">
        <v>45473</v>
      </c>
      <c r="AF107" s="67">
        <f t="shared" si="6"/>
        <v>16</v>
      </c>
      <c r="AG107" s="60">
        <v>0</v>
      </c>
      <c r="AH107" s="60">
        <v>0</v>
      </c>
      <c r="AI107" s="89" t="s">
        <v>75</v>
      </c>
      <c r="AJ107" s="61">
        <v>0</v>
      </c>
      <c r="AK107" s="65" t="s">
        <v>75</v>
      </c>
      <c r="AL107" s="65" t="s">
        <v>75</v>
      </c>
      <c r="AM107" s="67">
        <f t="shared" si="7"/>
        <v>0</v>
      </c>
      <c r="AN107" s="67">
        <f>+K107+AC107-AH107</f>
        <v>18260000</v>
      </c>
      <c r="AO107" s="61" t="s">
        <v>67</v>
      </c>
      <c r="AP107" s="60">
        <v>16500000</v>
      </c>
      <c r="AQ107" s="61" t="s">
        <v>86</v>
      </c>
      <c r="AR107" s="60">
        <v>0</v>
      </c>
      <c r="AS107" s="69" t="s">
        <v>75</v>
      </c>
      <c r="AT107" s="236">
        <v>18260000</v>
      </c>
      <c r="AU107" s="156">
        <f t="shared" si="8"/>
        <v>0</v>
      </c>
      <c r="AV107" s="72">
        <f t="shared" si="9"/>
        <v>1</v>
      </c>
      <c r="AW107" s="89" t="s">
        <v>75</v>
      </c>
      <c r="AX107" s="61" t="s">
        <v>98</v>
      </c>
      <c r="AY107" s="60" t="s">
        <v>12187</v>
      </c>
      <c r="AZ107" s="58" t="s">
        <v>67</v>
      </c>
      <c r="BA107" s="58" t="s">
        <v>67</v>
      </c>
    </row>
    <row r="108" spans="2:53" x14ac:dyDescent="0.25">
      <c r="B108" s="58">
        <v>2024</v>
      </c>
      <c r="C108" s="58">
        <v>891780111</v>
      </c>
      <c r="D108" s="59" t="s">
        <v>64</v>
      </c>
      <c r="E108" s="61" t="s">
        <v>12186</v>
      </c>
      <c r="F108" s="60" t="s">
        <v>12185</v>
      </c>
      <c r="G108" s="210">
        <v>0</v>
      </c>
      <c r="H108" s="61" t="s">
        <v>73</v>
      </c>
      <c r="I108" s="59" t="s">
        <v>65</v>
      </c>
      <c r="J108" s="60" t="s">
        <v>12184</v>
      </c>
      <c r="K108" s="60">
        <v>12500000</v>
      </c>
      <c r="L108" s="58" t="s">
        <v>68</v>
      </c>
      <c r="M108" s="60" t="s">
        <v>8921</v>
      </c>
      <c r="N108" s="60">
        <v>57427809</v>
      </c>
      <c r="O108" s="64">
        <v>14</v>
      </c>
      <c r="P108" s="166">
        <v>45302</v>
      </c>
      <c r="Q108" s="60">
        <v>2126349000</v>
      </c>
      <c r="R108" s="166">
        <v>45308</v>
      </c>
      <c r="S108" s="60">
        <v>12500000</v>
      </c>
      <c r="T108" s="61" t="s">
        <v>66</v>
      </c>
      <c r="U108" s="60">
        <v>36557666</v>
      </c>
      <c r="V108" s="60" t="s">
        <v>4526</v>
      </c>
      <c r="W108" s="166">
        <v>45308</v>
      </c>
      <c r="X108" s="166">
        <v>45308</v>
      </c>
      <c r="Y108" s="68" t="s">
        <v>75</v>
      </c>
      <c r="Z108" s="166">
        <v>45457</v>
      </c>
      <c r="AA108" s="67">
        <f t="shared" si="5"/>
        <v>149</v>
      </c>
      <c r="AB108" s="67">
        <v>2</v>
      </c>
      <c r="AC108" s="237">
        <v>1333000</v>
      </c>
      <c r="AD108" s="67">
        <v>1</v>
      </c>
      <c r="AE108" s="244">
        <v>45473</v>
      </c>
      <c r="AF108" s="67">
        <f t="shared" si="6"/>
        <v>16</v>
      </c>
      <c r="AG108" s="60">
        <v>0</v>
      </c>
      <c r="AH108" s="60">
        <v>0</v>
      </c>
      <c r="AI108" s="89" t="s">
        <v>75</v>
      </c>
      <c r="AJ108" s="61">
        <v>0</v>
      </c>
      <c r="AK108" s="65" t="s">
        <v>75</v>
      </c>
      <c r="AL108" s="65" t="s">
        <v>75</v>
      </c>
      <c r="AM108" s="67">
        <f t="shared" si="7"/>
        <v>0</v>
      </c>
      <c r="AN108" s="67">
        <f>+K108+AC108-AH108</f>
        <v>13833000</v>
      </c>
      <c r="AO108" s="61" t="s">
        <v>67</v>
      </c>
      <c r="AP108" s="60">
        <v>12500000</v>
      </c>
      <c r="AQ108" s="61" t="s">
        <v>86</v>
      </c>
      <c r="AR108" s="60">
        <v>0</v>
      </c>
      <c r="AS108" s="69" t="s">
        <v>75</v>
      </c>
      <c r="AT108" s="236">
        <v>13833000</v>
      </c>
      <c r="AU108" s="156">
        <f t="shared" si="8"/>
        <v>0</v>
      </c>
      <c r="AV108" s="72">
        <f t="shared" si="9"/>
        <v>1</v>
      </c>
      <c r="AW108" s="89" t="s">
        <v>75</v>
      </c>
      <c r="AX108" s="61" t="s">
        <v>98</v>
      </c>
      <c r="AY108" s="60" t="s">
        <v>12183</v>
      </c>
      <c r="AZ108" s="58" t="s">
        <v>67</v>
      </c>
      <c r="BA108" s="58" t="s">
        <v>67</v>
      </c>
    </row>
    <row r="109" spans="2:53" x14ac:dyDescent="0.25">
      <c r="B109" s="58">
        <v>2024</v>
      </c>
      <c r="C109" s="58">
        <v>891780111</v>
      </c>
      <c r="D109" s="59" t="s">
        <v>64</v>
      </c>
      <c r="E109" s="61" t="s">
        <v>12182</v>
      </c>
      <c r="F109" s="60" t="s">
        <v>12181</v>
      </c>
      <c r="G109" s="210">
        <v>0</v>
      </c>
      <c r="H109" s="61" t="s">
        <v>73</v>
      </c>
      <c r="I109" s="59" t="s">
        <v>65</v>
      </c>
      <c r="J109" s="60" t="s">
        <v>12180</v>
      </c>
      <c r="K109" s="60">
        <v>15000000</v>
      </c>
      <c r="L109" s="58" t="s">
        <v>68</v>
      </c>
      <c r="M109" s="60" t="s">
        <v>9566</v>
      </c>
      <c r="N109" s="60">
        <v>1020750597</v>
      </c>
      <c r="O109" s="64">
        <v>13</v>
      </c>
      <c r="P109" s="89">
        <v>45302</v>
      </c>
      <c r="Q109" s="60">
        <v>4518689382</v>
      </c>
      <c r="R109" s="166">
        <v>45308</v>
      </c>
      <c r="S109" s="60">
        <v>15000000</v>
      </c>
      <c r="T109" s="61" t="s">
        <v>66</v>
      </c>
      <c r="U109" s="60">
        <v>57461216</v>
      </c>
      <c r="V109" s="60" t="s">
        <v>3359</v>
      </c>
      <c r="W109" s="166">
        <v>45308</v>
      </c>
      <c r="X109" s="166">
        <v>45308</v>
      </c>
      <c r="Y109" s="68" t="s">
        <v>75</v>
      </c>
      <c r="Z109" s="166">
        <v>45457</v>
      </c>
      <c r="AA109" s="67">
        <f t="shared" si="5"/>
        <v>149</v>
      </c>
      <c r="AB109" s="67">
        <v>2</v>
      </c>
      <c r="AC109" s="237">
        <v>1600000</v>
      </c>
      <c r="AD109" s="67">
        <v>1</v>
      </c>
      <c r="AE109" s="244">
        <v>45473</v>
      </c>
      <c r="AF109" s="67">
        <f t="shared" si="6"/>
        <v>16</v>
      </c>
      <c r="AG109" s="60">
        <v>0</v>
      </c>
      <c r="AH109" s="60">
        <v>0</v>
      </c>
      <c r="AI109" s="89" t="s">
        <v>75</v>
      </c>
      <c r="AJ109" s="61">
        <v>0</v>
      </c>
      <c r="AK109" s="65" t="s">
        <v>75</v>
      </c>
      <c r="AL109" s="65" t="s">
        <v>75</v>
      </c>
      <c r="AM109" s="67">
        <f t="shared" si="7"/>
        <v>0</v>
      </c>
      <c r="AN109" s="67">
        <f>+K109+AC109-AH109</f>
        <v>16600000</v>
      </c>
      <c r="AO109" s="61" t="s">
        <v>67</v>
      </c>
      <c r="AP109" s="60">
        <v>15000000</v>
      </c>
      <c r="AQ109" s="61" t="s">
        <v>86</v>
      </c>
      <c r="AR109" s="60">
        <v>0</v>
      </c>
      <c r="AS109" s="69" t="s">
        <v>75</v>
      </c>
      <c r="AT109" s="236">
        <v>16600000</v>
      </c>
      <c r="AU109" s="156">
        <f t="shared" si="8"/>
        <v>0</v>
      </c>
      <c r="AV109" s="72">
        <f t="shared" si="9"/>
        <v>1</v>
      </c>
      <c r="AW109" s="89" t="s">
        <v>75</v>
      </c>
      <c r="AX109" s="61" t="s">
        <v>98</v>
      </c>
      <c r="AY109" s="60" t="s">
        <v>12179</v>
      </c>
      <c r="AZ109" s="58" t="s">
        <v>67</v>
      </c>
      <c r="BA109" s="58" t="s">
        <v>67</v>
      </c>
    </row>
    <row r="110" spans="2:53" x14ac:dyDescent="0.25">
      <c r="B110" s="58">
        <v>2024</v>
      </c>
      <c r="C110" s="58">
        <v>891780111</v>
      </c>
      <c r="D110" s="59" t="s">
        <v>64</v>
      </c>
      <c r="E110" s="61" t="s">
        <v>12178</v>
      </c>
      <c r="F110" s="60" t="s">
        <v>12177</v>
      </c>
      <c r="G110" s="210">
        <v>0</v>
      </c>
      <c r="H110" s="61" t="s">
        <v>73</v>
      </c>
      <c r="I110" s="59" t="s">
        <v>65</v>
      </c>
      <c r="J110" s="60" t="s">
        <v>12176</v>
      </c>
      <c r="K110" s="60">
        <v>14760000</v>
      </c>
      <c r="L110" s="58" t="s">
        <v>68</v>
      </c>
      <c r="M110" s="60" t="s">
        <v>9318</v>
      </c>
      <c r="N110" s="60">
        <v>1148702081</v>
      </c>
      <c r="O110" s="64">
        <v>13</v>
      </c>
      <c r="P110" s="89">
        <v>45302</v>
      </c>
      <c r="Q110" s="60">
        <v>4518689382</v>
      </c>
      <c r="R110" s="166">
        <v>45308</v>
      </c>
      <c r="S110" s="60">
        <v>14760000</v>
      </c>
      <c r="T110" s="61" t="s">
        <v>66</v>
      </c>
      <c r="U110" s="60">
        <v>85449357</v>
      </c>
      <c r="V110" s="60" t="s">
        <v>7147</v>
      </c>
      <c r="W110" s="166">
        <v>45308</v>
      </c>
      <c r="X110" s="166">
        <v>45308</v>
      </c>
      <c r="Y110" s="68" t="s">
        <v>75</v>
      </c>
      <c r="Z110" s="166">
        <v>45457</v>
      </c>
      <c r="AA110" s="67">
        <f t="shared" si="5"/>
        <v>149</v>
      </c>
      <c r="AB110" s="67">
        <v>2</v>
      </c>
      <c r="AC110" s="237">
        <v>1440000</v>
      </c>
      <c r="AD110" s="67">
        <v>1</v>
      </c>
      <c r="AE110" s="244">
        <v>45473</v>
      </c>
      <c r="AF110" s="67">
        <f t="shared" si="6"/>
        <v>16</v>
      </c>
      <c r="AG110" s="60">
        <v>0</v>
      </c>
      <c r="AH110" s="60">
        <v>0</v>
      </c>
      <c r="AI110" s="89" t="s">
        <v>75</v>
      </c>
      <c r="AJ110" s="61">
        <v>0</v>
      </c>
      <c r="AK110" s="65" t="s">
        <v>75</v>
      </c>
      <c r="AL110" s="65" t="s">
        <v>75</v>
      </c>
      <c r="AM110" s="67">
        <f t="shared" si="7"/>
        <v>0</v>
      </c>
      <c r="AN110" s="67">
        <f>+K110+AC110-AH110</f>
        <v>16200000</v>
      </c>
      <c r="AO110" s="61" t="s">
        <v>67</v>
      </c>
      <c r="AP110" s="60">
        <v>14760000</v>
      </c>
      <c r="AQ110" s="61" t="s">
        <v>86</v>
      </c>
      <c r="AR110" s="60">
        <v>0</v>
      </c>
      <c r="AS110" s="69" t="s">
        <v>75</v>
      </c>
      <c r="AT110" s="236">
        <v>16200000</v>
      </c>
      <c r="AU110" s="156">
        <f t="shared" si="8"/>
        <v>0</v>
      </c>
      <c r="AV110" s="72">
        <f t="shared" si="9"/>
        <v>1</v>
      </c>
      <c r="AW110" s="89" t="s">
        <v>75</v>
      </c>
      <c r="AX110" s="61" t="s">
        <v>98</v>
      </c>
      <c r="AY110" s="60" t="s">
        <v>12175</v>
      </c>
      <c r="AZ110" s="58" t="s">
        <v>67</v>
      </c>
      <c r="BA110" s="58" t="s">
        <v>67</v>
      </c>
    </row>
    <row r="111" spans="2:53" x14ac:dyDescent="0.25">
      <c r="B111" s="58">
        <v>2024</v>
      </c>
      <c r="C111" s="58">
        <v>891780111</v>
      </c>
      <c r="D111" s="59" t="s">
        <v>64</v>
      </c>
      <c r="E111" s="61" t="s">
        <v>12174</v>
      </c>
      <c r="F111" s="60" t="s">
        <v>12173</v>
      </c>
      <c r="G111" s="210">
        <v>0</v>
      </c>
      <c r="H111" s="61" t="s">
        <v>73</v>
      </c>
      <c r="I111" s="59" t="s">
        <v>65</v>
      </c>
      <c r="J111" s="60" t="s">
        <v>12172</v>
      </c>
      <c r="K111" s="60">
        <v>16500000</v>
      </c>
      <c r="L111" s="58" t="s">
        <v>68</v>
      </c>
      <c r="M111" s="60" t="s">
        <v>9250</v>
      </c>
      <c r="N111" s="60">
        <v>85472799</v>
      </c>
      <c r="O111" s="64">
        <v>13</v>
      </c>
      <c r="P111" s="89">
        <v>45302</v>
      </c>
      <c r="Q111" s="60">
        <v>4518689382</v>
      </c>
      <c r="R111" s="166">
        <v>45308</v>
      </c>
      <c r="S111" s="60">
        <v>16500000</v>
      </c>
      <c r="T111" s="61" t="s">
        <v>66</v>
      </c>
      <c r="U111" s="60">
        <v>12621405</v>
      </c>
      <c r="V111" s="60" t="s">
        <v>3878</v>
      </c>
      <c r="W111" s="166">
        <v>45308</v>
      </c>
      <c r="X111" s="166">
        <v>45308</v>
      </c>
      <c r="Y111" s="68" t="s">
        <v>75</v>
      </c>
      <c r="Z111" s="166">
        <v>45457</v>
      </c>
      <c r="AA111" s="67">
        <f t="shared" si="5"/>
        <v>149</v>
      </c>
      <c r="AB111" s="67">
        <v>2</v>
      </c>
      <c r="AC111" s="237">
        <v>1760000</v>
      </c>
      <c r="AD111" s="67">
        <v>1</v>
      </c>
      <c r="AE111" s="244">
        <v>45473</v>
      </c>
      <c r="AF111" s="67">
        <f t="shared" si="6"/>
        <v>16</v>
      </c>
      <c r="AG111" s="60">
        <v>0</v>
      </c>
      <c r="AH111" s="60">
        <v>0</v>
      </c>
      <c r="AI111" s="89" t="s">
        <v>75</v>
      </c>
      <c r="AJ111" s="61">
        <v>0</v>
      </c>
      <c r="AK111" s="65" t="s">
        <v>75</v>
      </c>
      <c r="AL111" s="65" t="s">
        <v>75</v>
      </c>
      <c r="AM111" s="67">
        <f t="shared" si="7"/>
        <v>0</v>
      </c>
      <c r="AN111" s="67">
        <f>+K111+AC111-AH111</f>
        <v>18260000</v>
      </c>
      <c r="AO111" s="61" t="s">
        <v>67</v>
      </c>
      <c r="AP111" s="60">
        <v>16500000</v>
      </c>
      <c r="AQ111" s="61" t="s">
        <v>86</v>
      </c>
      <c r="AR111" s="60">
        <v>0</v>
      </c>
      <c r="AS111" s="69" t="s">
        <v>75</v>
      </c>
      <c r="AT111" s="236">
        <v>18260000</v>
      </c>
      <c r="AU111" s="156">
        <f t="shared" si="8"/>
        <v>0</v>
      </c>
      <c r="AV111" s="72">
        <f t="shared" si="9"/>
        <v>1</v>
      </c>
      <c r="AW111" s="89" t="s">
        <v>75</v>
      </c>
      <c r="AX111" s="61" t="s">
        <v>98</v>
      </c>
      <c r="AY111" s="60" t="s">
        <v>12171</v>
      </c>
      <c r="AZ111" s="58" t="s">
        <v>67</v>
      </c>
      <c r="BA111" s="58" t="s">
        <v>67</v>
      </c>
    </row>
    <row r="112" spans="2:53" x14ac:dyDescent="0.25">
      <c r="B112" s="58">
        <v>2024</v>
      </c>
      <c r="C112" s="58">
        <v>891780111</v>
      </c>
      <c r="D112" s="59" t="s">
        <v>64</v>
      </c>
      <c r="E112" s="61" t="s">
        <v>12170</v>
      </c>
      <c r="F112" s="60" t="s">
        <v>12169</v>
      </c>
      <c r="G112" s="210">
        <v>0</v>
      </c>
      <c r="H112" s="61" t="s">
        <v>73</v>
      </c>
      <c r="I112" s="59" t="s">
        <v>65</v>
      </c>
      <c r="J112" s="60" t="s">
        <v>12168</v>
      </c>
      <c r="K112" s="60">
        <v>20500000</v>
      </c>
      <c r="L112" s="58" t="s">
        <v>68</v>
      </c>
      <c r="M112" s="60" t="s">
        <v>8760</v>
      </c>
      <c r="N112" s="60">
        <v>1083009761</v>
      </c>
      <c r="O112" s="64">
        <v>13</v>
      </c>
      <c r="P112" s="89">
        <v>45302</v>
      </c>
      <c r="Q112" s="60">
        <v>4518689382</v>
      </c>
      <c r="R112" s="166">
        <v>45308</v>
      </c>
      <c r="S112" s="60">
        <v>20500000</v>
      </c>
      <c r="T112" s="61" t="s">
        <v>66</v>
      </c>
      <c r="U112" s="60">
        <v>12621405</v>
      </c>
      <c r="V112" s="60" t="s">
        <v>3878</v>
      </c>
      <c r="W112" s="166">
        <v>45308</v>
      </c>
      <c r="X112" s="166">
        <v>45308</v>
      </c>
      <c r="Y112" s="68" t="s">
        <v>75</v>
      </c>
      <c r="Z112" s="166">
        <v>45457</v>
      </c>
      <c r="AA112" s="67">
        <f t="shared" si="5"/>
        <v>149</v>
      </c>
      <c r="AB112" s="67">
        <v>2</v>
      </c>
      <c r="AC112" s="237">
        <v>2187000</v>
      </c>
      <c r="AD112" s="67">
        <v>1</v>
      </c>
      <c r="AE112" s="244">
        <v>45473</v>
      </c>
      <c r="AF112" s="67">
        <f t="shared" si="6"/>
        <v>16</v>
      </c>
      <c r="AG112" s="60">
        <v>0</v>
      </c>
      <c r="AH112" s="60">
        <v>0</v>
      </c>
      <c r="AI112" s="89" t="s">
        <v>75</v>
      </c>
      <c r="AJ112" s="61">
        <v>0</v>
      </c>
      <c r="AK112" s="65" t="s">
        <v>75</v>
      </c>
      <c r="AL112" s="65" t="s">
        <v>75</v>
      </c>
      <c r="AM112" s="67">
        <f t="shared" si="7"/>
        <v>0</v>
      </c>
      <c r="AN112" s="67">
        <f>+K112+AC112-AH112</f>
        <v>22687000</v>
      </c>
      <c r="AO112" s="61" t="s">
        <v>67</v>
      </c>
      <c r="AP112" s="60">
        <v>20500000</v>
      </c>
      <c r="AQ112" s="61" t="s">
        <v>86</v>
      </c>
      <c r="AR112" s="60">
        <v>0</v>
      </c>
      <c r="AS112" s="69" t="s">
        <v>75</v>
      </c>
      <c r="AT112" s="236">
        <v>22687000</v>
      </c>
      <c r="AU112" s="156">
        <f t="shared" si="8"/>
        <v>0</v>
      </c>
      <c r="AV112" s="72">
        <f t="shared" si="9"/>
        <v>1</v>
      </c>
      <c r="AW112" s="89" t="s">
        <v>75</v>
      </c>
      <c r="AX112" s="61" t="s">
        <v>98</v>
      </c>
      <c r="AY112" s="60" t="s">
        <v>12167</v>
      </c>
      <c r="AZ112" s="58" t="s">
        <v>67</v>
      </c>
      <c r="BA112" s="58" t="s">
        <v>67</v>
      </c>
    </row>
    <row r="113" spans="2:53" x14ac:dyDescent="0.25">
      <c r="B113" s="58">
        <v>2024</v>
      </c>
      <c r="C113" s="58">
        <v>891780111</v>
      </c>
      <c r="D113" s="59" t="s">
        <v>64</v>
      </c>
      <c r="E113" s="61" t="s">
        <v>12166</v>
      </c>
      <c r="F113" s="60" t="s">
        <v>12165</v>
      </c>
      <c r="G113" s="210">
        <v>0</v>
      </c>
      <c r="H113" s="61" t="s">
        <v>73</v>
      </c>
      <c r="I113" s="59" t="s">
        <v>65</v>
      </c>
      <c r="J113" s="60" t="s">
        <v>12164</v>
      </c>
      <c r="K113" s="60">
        <v>23500000</v>
      </c>
      <c r="L113" s="58" t="s">
        <v>68</v>
      </c>
      <c r="M113" s="60" t="s">
        <v>8589</v>
      </c>
      <c r="N113" s="60">
        <v>1082961349</v>
      </c>
      <c r="O113" s="64">
        <v>13</v>
      </c>
      <c r="P113" s="89">
        <v>45302</v>
      </c>
      <c r="Q113" s="60">
        <v>4518689382</v>
      </c>
      <c r="R113" s="166">
        <v>45308</v>
      </c>
      <c r="S113" s="60">
        <v>23500000</v>
      </c>
      <c r="T113" s="61" t="s">
        <v>66</v>
      </c>
      <c r="U113" s="60">
        <v>12621405</v>
      </c>
      <c r="V113" s="60" t="s">
        <v>3878</v>
      </c>
      <c r="W113" s="166">
        <v>45308</v>
      </c>
      <c r="X113" s="166">
        <v>45308</v>
      </c>
      <c r="Y113" s="68" t="s">
        <v>75</v>
      </c>
      <c r="Z113" s="166">
        <v>45457</v>
      </c>
      <c r="AA113" s="67">
        <f t="shared" si="5"/>
        <v>149</v>
      </c>
      <c r="AB113" s="67">
        <v>2</v>
      </c>
      <c r="AC113" s="237">
        <v>2507000</v>
      </c>
      <c r="AD113" s="67">
        <v>1</v>
      </c>
      <c r="AE113" s="244">
        <v>45473</v>
      </c>
      <c r="AF113" s="67">
        <f t="shared" si="6"/>
        <v>16</v>
      </c>
      <c r="AG113" s="60">
        <v>0</v>
      </c>
      <c r="AH113" s="60">
        <v>0</v>
      </c>
      <c r="AI113" s="89" t="s">
        <v>75</v>
      </c>
      <c r="AJ113" s="61">
        <v>0</v>
      </c>
      <c r="AK113" s="65" t="s">
        <v>75</v>
      </c>
      <c r="AL113" s="65" t="s">
        <v>75</v>
      </c>
      <c r="AM113" s="67">
        <f t="shared" si="7"/>
        <v>0</v>
      </c>
      <c r="AN113" s="67">
        <f>+K113+AC113-AH113</f>
        <v>26007000</v>
      </c>
      <c r="AO113" s="61" t="s">
        <v>67</v>
      </c>
      <c r="AP113" s="60">
        <v>23500000</v>
      </c>
      <c r="AQ113" s="61" t="s">
        <v>86</v>
      </c>
      <c r="AR113" s="60">
        <v>0</v>
      </c>
      <c r="AS113" s="69" t="s">
        <v>75</v>
      </c>
      <c r="AT113" s="236">
        <v>26007000</v>
      </c>
      <c r="AU113" s="156">
        <f t="shared" si="8"/>
        <v>0</v>
      </c>
      <c r="AV113" s="72">
        <f t="shared" si="9"/>
        <v>1</v>
      </c>
      <c r="AW113" s="89" t="s">
        <v>75</v>
      </c>
      <c r="AX113" s="61" t="s">
        <v>98</v>
      </c>
      <c r="AY113" s="60" t="s">
        <v>12163</v>
      </c>
      <c r="AZ113" s="58" t="s">
        <v>67</v>
      </c>
      <c r="BA113" s="58" t="s">
        <v>67</v>
      </c>
    </row>
    <row r="114" spans="2:53" x14ac:dyDescent="0.25">
      <c r="B114" s="58">
        <v>2024</v>
      </c>
      <c r="C114" s="58">
        <v>891780111</v>
      </c>
      <c r="D114" s="59" t="s">
        <v>64</v>
      </c>
      <c r="E114" s="61" t="s">
        <v>12162</v>
      </c>
      <c r="F114" s="60" t="s">
        <v>12161</v>
      </c>
      <c r="G114" s="210">
        <v>0</v>
      </c>
      <c r="H114" s="61" t="s">
        <v>73</v>
      </c>
      <c r="I114" s="59" t="s">
        <v>65</v>
      </c>
      <c r="J114" s="60" t="s">
        <v>12160</v>
      </c>
      <c r="K114" s="60">
        <v>15000000</v>
      </c>
      <c r="L114" s="58" t="s">
        <v>68</v>
      </c>
      <c r="M114" s="60" t="s">
        <v>9575</v>
      </c>
      <c r="N114" s="60">
        <v>1083033427</v>
      </c>
      <c r="O114" s="64">
        <v>13</v>
      </c>
      <c r="P114" s="89">
        <v>45302</v>
      </c>
      <c r="Q114" s="60">
        <v>4518689382</v>
      </c>
      <c r="R114" s="166">
        <v>45308</v>
      </c>
      <c r="S114" s="60">
        <v>15000000</v>
      </c>
      <c r="T114" s="61" t="s">
        <v>66</v>
      </c>
      <c r="U114" s="60">
        <v>36564011</v>
      </c>
      <c r="V114" s="60" t="s">
        <v>7871</v>
      </c>
      <c r="W114" s="166">
        <v>45308</v>
      </c>
      <c r="X114" s="166">
        <v>45308</v>
      </c>
      <c r="Y114" s="68" t="s">
        <v>75</v>
      </c>
      <c r="Z114" s="166">
        <v>45457</v>
      </c>
      <c r="AA114" s="67">
        <f t="shared" si="5"/>
        <v>149</v>
      </c>
      <c r="AB114" s="67">
        <v>2</v>
      </c>
      <c r="AC114" s="237">
        <v>1600000</v>
      </c>
      <c r="AD114" s="67">
        <v>1</v>
      </c>
      <c r="AE114" s="244">
        <v>45473</v>
      </c>
      <c r="AF114" s="67">
        <f t="shared" si="6"/>
        <v>16</v>
      </c>
      <c r="AG114" s="60">
        <v>0</v>
      </c>
      <c r="AH114" s="60">
        <v>0</v>
      </c>
      <c r="AI114" s="89" t="s">
        <v>75</v>
      </c>
      <c r="AJ114" s="61">
        <v>0</v>
      </c>
      <c r="AK114" s="65" t="s">
        <v>75</v>
      </c>
      <c r="AL114" s="65" t="s">
        <v>75</v>
      </c>
      <c r="AM114" s="67">
        <f t="shared" si="7"/>
        <v>0</v>
      </c>
      <c r="AN114" s="67">
        <f>+K114+AC114-AH114</f>
        <v>16600000</v>
      </c>
      <c r="AO114" s="61" t="s">
        <v>67</v>
      </c>
      <c r="AP114" s="60">
        <v>15000000</v>
      </c>
      <c r="AQ114" s="61" t="s">
        <v>86</v>
      </c>
      <c r="AR114" s="60">
        <v>0</v>
      </c>
      <c r="AS114" s="69" t="s">
        <v>75</v>
      </c>
      <c r="AT114" s="236">
        <v>16600000</v>
      </c>
      <c r="AU114" s="156">
        <f t="shared" si="8"/>
        <v>0</v>
      </c>
      <c r="AV114" s="72">
        <f t="shared" si="9"/>
        <v>1</v>
      </c>
      <c r="AW114" s="89" t="s">
        <v>75</v>
      </c>
      <c r="AX114" s="61" t="s">
        <v>98</v>
      </c>
      <c r="AY114" s="60" t="s">
        <v>12159</v>
      </c>
      <c r="AZ114" s="58" t="s">
        <v>67</v>
      </c>
      <c r="BA114" s="58" t="s">
        <v>67</v>
      </c>
    </row>
    <row r="115" spans="2:53" x14ac:dyDescent="0.25">
      <c r="B115" s="58">
        <v>2024</v>
      </c>
      <c r="C115" s="58">
        <v>891780111</v>
      </c>
      <c r="D115" s="59" t="s">
        <v>64</v>
      </c>
      <c r="E115" s="61" t="s">
        <v>12158</v>
      </c>
      <c r="F115" s="60" t="s">
        <v>12157</v>
      </c>
      <c r="G115" s="210">
        <v>0</v>
      </c>
      <c r="H115" s="61" t="s">
        <v>73</v>
      </c>
      <c r="I115" s="59" t="s">
        <v>65</v>
      </c>
      <c r="J115" s="60" t="s">
        <v>12156</v>
      </c>
      <c r="K115" s="60">
        <v>16500000</v>
      </c>
      <c r="L115" s="58" t="s">
        <v>68</v>
      </c>
      <c r="M115" s="60" t="s">
        <v>8118</v>
      </c>
      <c r="N115" s="60">
        <v>1143142377</v>
      </c>
      <c r="O115" s="64">
        <v>13</v>
      </c>
      <c r="P115" s="89">
        <v>45302</v>
      </c>
      <c r="Q115" s="60">
        <v>4518689382</v>
      </c>
      <c r="R115" s="166">
        <v>45308</v>
      </c>
      <c r="S115" s="60">
        <v>16500000</v>
      </c>
      <c r="T115" s="61" t="s">
        <v>66</v>
      </c>
      <c r="U115" s="60">
        <v>1192791759</v>
      </c>
      <c r="V115" s="60" t="s">
        <v>1211</v>
      </c>
      <c r="W115" s="166">
        <v>45308</v>
      </c>
      <c r="X115" s="166">
        <v>45308</v>
      </c>
      <c r="Y115" s="68" t="s">
        <v>75</v>
      </c>
      <c r="Z115" s="166">
        <v>45457</v>
      </c>
      <c r="AA115" s="67">
        <f t="shared" si="5"/>
        <v>149</v>
      </c>
      <c r="AB115" s="67">
        <v>2</v>
      </c>
      <c r="AC115" s="237">
        <v>1760000</v>
      </c>
      <c r="AD115" s="67">
        <v>1</v>
      </c>
      <c r="AE115" s="244">
        <v>45473</v>
      </c>
      <c r="AF115" s="67">
        <f t="shared" si="6"/>
        <v>16</v>
      </c>
      <c r="AG115" s="60">
        <v>0</v>
      </c>
      <c r="AH115" s="60">
        <v>0</v>
      </c>
      <c r="AI115" s="89" t="s">
        <v>75</v>
      </c>
      <c r="AJ115" s="61">
        <v>0</v>
      </c>
      <c r="AK115" s="65" t="s">
        <v>75</v>
      </c>
      <c r="AL115" s="65" t="s">
        <v>75</v>
      </c>
      <c r="AM115" s="67">
        <f t="shared" si="7"/>
        <v>0</v>
      </c>
      <c r="AN115" s="67">
        <f>+K115+AC115-AH115</f>
        <v>18260000</v>
      </c>
      <c r="AO115" s="61" t="s">
        <v>67</v>
      </c>
      <c r="AP115" s="60">
        <v>16500000</v>
      </c>
      <c r="AQ115" s="61" t="s">
        <v>86</v>
      </c>
      <c r="AR115" s="60">
        <v>0</v>
      </c>
      <c r="AS115" s="69" t="s">
        <v>75</v>
      </c>
      <c r="AT115" s="236">
        <v>18260000</v>
      </c>
      <c r="AU115" s="156">
        <f t="shared" si="8"/>
        <v>0</v>
      </c>
      <c r="AV115" s="72">
        <f t="shared" si="9"/>
        <v>1</v>
      </c>
      <c r="AW115" s="89" t="s">
        <v>75</v>
      </c>
      <c r="AX115" s="61" t="s">
        <v>98</v>
      </c>
      <c r="AY115" s="60" t="s">
        <v>12155</v>
      </c>
      <c r="AZ115" s="58" t="s">
        <v>67</v>
      </c>
      <c r="BA115" s="58" t="s">
        <v>67</v>
      </c>
    </row>
    <row r="116" spans="2:53" x14ac:dyDescent="0.25">
      <c r="B116" s="58">
        <v>2024</v>
      </c>
      <c r="C116" s="58">
        <v>891780111</v>
      </c>
      <c r="D116" s="59" t="s">
        <v>64</v>
      </c>
      <c r="E116" s="61" t="s">
        <v>12154</v>
      </c>
      <c r="F116" s="60" t="s">
        <v>12153</v>
      </c>
      <c r="G116" s="210">
        <v>0</v>
      </c>
      <c r="H116" s="61" t="s">
        <v>73</v>
      </c>
      <c r="I116" s="59" t="s">
        <v>65</v>
      </c>
      <c r="J116" s="60" t="s">
        <v>12152</v>
      </c>
      <c r="K116" s="60">
        <v>12500000</v>
      </c>
      <c r="L116" s="58" t="s">
        <v>68</v>
      </c>
      <c r="M116" s="60" t="s">
        <v>8459</v>
      </c>
      <c r="N116" s="60">
        <v>32801897</v>
      </c>
      <c r="O116" s="64">
        <v>14</v>
      </c>
      <c r="P116" s="166">
        <v>45302</v>
      </c>
      <c r="Q116" s="60">
        <v>2126349000</v>
      </c>
      <c r="R116" s="166">
        <v>45309</v>
      </c>
      <c r="S116" s="60">
        <v>12500000</v>
      </c>
      <c r="T116" s="61" t="s">
        <v>66</v>
      </c>
      <c r="U116" s="60">
        <v>57441846</v>
      </c>
      <c r="V116" s="60" t="s">
        <v>8207</v>
      </c>
      <c r="W116" s="166">
        <v>45309</v>
      </c>
      <c r="X116" s="166">
        <v>45309</v>
      </c>
      <c r="Y116" s="68" t="s">
        <v>75</v>
      </c>
      <c r="Z116" s="166">
        <v>45457</v>
      </c>
      <c r="AA116" s="67">
        <f t="shared" si="5"/>
        <v>148</v>
      </c>
      <c r="AB116" s="67">
        <v>2</v>
      </c>
      <c r="AC116" s="237">
        <v>1333000</v>
      </c>
      <c r="AD116" s="67">
        <v>1</v>
      </c>
      <c r="AE116" s="244">
        <v>45473</v>
      </c>
      <c r="AF116" s="67">
        <f t="shared" si="6"/>
        <v>16</v>
      </c>
      <c r="AG116" s="60">
        <v>0</v>
      </c>
      <c r="AH116" s="60">
        <v>0</v>
      </c>
      <c r="AI116" s="89" t="s">
        <v>75</v>
      </c>
      <c r="AJ116" s="61">
        <v>0</v>
      </c>
      <c r="AK116" s="65" t="s">
        <v>75</v>
      </c>
      <c r="AL116" s="65" t="s">
        <v>75</v>
      </c>
      <c r="AM116" s="67">
        <f t="shared" si="7"/>
        <v>0</v>
      </c>
      <c r="AN116" s="67">
        <f>+K116+AC116-AH116</f>
        <v>13833000</v>
      </c>
      <c r="AO116" s="61" t="s">
        <v>67</v>
      </c>
      <c r="AP116" s="60">
        <v>12500000</v>
      </c>
      <c r="AQ116" s="61" t="s">
        <v>86</v>
      </c>
      <c r="AR116" s="60">
        <v>0</v>
      </c>
      <c r="AS116" s="69" t="s">
        <v>75</v>
      </c>
      <c r="AT116" s="236">
        <v>13833000</v>
      </c>
      <c r="AU116" s="156">
        <f t="shared" si="8"/>
        <v>0</v>
      </c>
      <c r="AV116" s="72">
        <f t="shared" si="9"/>
        <v>1</v>
      </c>
      <c r="AW116" s="89" t="s">
        <v>75</v>
      </c>
      <c r="AX116" s="61" t="s">
        <v>98</v>
      </c>
      <c r="AY116" s="60" t="s">
        <v>12151</v>
      </c>
      <c r="AZ116" s="58" t="s">
        <v>67</v>
      </c>
      <c r="BA116" s="58" t="s">
        <v>67</v>
      </c>
    </row>
    <row r="117" spans="2:53" x14ac:dyDescent="0.25">
      <c r="B117" s="58">
        <v>2024</v>
      </c>
      <c r="C117" s="58">
        <v>891780111</v>
      </c>
      <c r="D117" s="59" t="s">
        <v>64</v>
      </c>
      <c r="E117" s="61" t="s">
        <v>12150</v>
      </c>
      <c r="F117" s="60" t="s">
        <v>12149</v>
      </c>
      <c r="G117" s="210">
        <v>0</v>
      </c>
      <c r="H117" s="61" t="s">
        <v>73</v>
      </c>
      <c r="I117" s="59" t="s">
        <v>65</v>
      </c>
      <c r="J117" s="60" t="s">
        <v>12148</v>
      </c>
      <c r="K117" s="60">
        <v>15400000</v>
      </c>
      <c r="L117" s="58" t="s">
        <v>68</v>
      </c>
      <c r="M117" s="60" t="s">
        <v>8770</v>
      </c>
      <c r="N117" s="60">
        <v>7602221</v>
      </c>
      <c r="O117" s="64">
        <v>13</v>
      </c>
      <c r="P117" s="89">
        <v>45302</v>
      </c>
      <c r="Q117" s="60">
        <v>4518689382</v>
      </c>
      <c r="R117" s="166">
        <v>45309</v>
      </c>
      <c r="S117" s="60">
        <v>15400000</v>
      </c>
      <c r="T117" s="61" t="s">
        <v>66</v>
      </c>
      <c r="U117" s="60">
        <v>57297693</v>
      </c>
      <c r="V117" s="60" t="s">
        <v>11593</v>
      </c>
      <c r="W117" s="166">
        <v>45309</v>
      </c>
      <c r="X117" s="166">
        <v>45309</v>
      </c>
      <c r="Y117" s="68" t="s">
        <v>75</v>
      </c>
      <c r="Z117" s="166">
        <v>45457</v>
      </c>
      <c r="AA117" s="67">
        <f t="shared" si="5"/>
        <v>148</v>
      </c>
      <c r="AB117" s="67">
        <v>2</v>
      </c>
      <c r="AC117" s="237">
        <v>1600000</v>
      </c>
      <c r="AD117" s="67">
        <v>1</v>
      </c>
      <c r="AE117" s="244">
        <v>45473</v>
      </c>
      <c r="AF117" s="67">
        <f t="shared" si="6"/>
        <v>16</v>
      </c>
      <c r="AG117" s="60">
        <v>0</v>
      </c>
      <c r="AH117" s="60">
        <v>0</v>
      </c>
      <c r="AI117" s="89" t="s">
        <v>75</v>
      </c>
      <c r="AJ117" s="61">
        <v>0</v>
      </c>
      <c r="AK117" s="65" t="s">
        <v>75</v>
      </c>
      <c r="AL117" s="65" t="s">
        <v>75</v>
      </c>
      <c r="AM117" s="67">
        <f t="shared" si="7"/>
        <v>0</v>
      </c>
      <c r="AN117" s="67">
        <f>+K117+AC117-AH117</f>
        <v>17000000</v>
      </c>
      <c r="AO117" s="61" t="s">
        <v>67</v>
      </c>
      <c r="AP117" s="60">
        <v>15400000</v>
      </c>
      <c r="AQ117" s="61" t="s">
        <v>86</v>
      </c>
      <c r="AR117" s="60">
        <v>0</v>
      </c>
      <c r="AS117" s="69" t="s">
        <v>75</v>
      </c>
      <c r="AT117" s="236">
        <v>17000000</v>
      </c>
      <c r="AU117" s="156">
        <f t="shared" si="8"/>
        <v>0</v>
      </c>
      <c r="AV117" s="72">
        <f t="shared" si="9"/>
        <v>1</v>
      </c>
      <c r="AW117" s="89" t="s">
        <v>75</v>
      </c>
      <c r="AX117" s="61" t="s">
        <v>98</v>
      </c>
      <c r="AY117" s="60" t="s">
        <v>12147</v>
      </c>
      <c r="AZ117" s="58" t="s">
        <v>67</v>
      </c>
      <c r="BA117" s="58" t="s">
        <v>67</v>
      </c>
    </row>
    <row r="118" spans="2:53" x14ac:dyDescent="0.25">
      <c r="B118" s="58">
        <v>2024</v>
      </c>
      <c r="C118" s="58">
        <v>891780111</v>
      </c>
      <c r="D118" s="59" t="s">
        <v>64</v>
      </c>
      <c r="E118" s="61" t="s">
        <v>12146</v>
      </c>
      <c r="F118" s="60" t="s">
        <v>12145</v>
      </c>
      <c r="G118" s="210">
        <v>0</v>
      </c>
      <c r="H118" s="61" t="s">
        <v>73</v>
      </c>
      <c r="I118" s="59" t="s">
        <v>65</v>
      </c>
      <c r="J118" s="60" t="s">
        <v>12144</v>
      </c>
      <c r="K118" s="60">
        <v>16500000</v>
      </c>
      <c r="L118" s="58" t="s">
        <v>68</v>
      </c>
      <c r="M118" s="60" t="s">
        <v>9614</v>
      </c>
      <c r="N118" s="60">
        <v>7634651</v>
      </c>
      <c r="O118" s="64">
        <v>13</v>
      </c>
      <c r="P118" s="89">
        <v>45302</v>
      </c>
      <c r="Q118" s="60">
        <v>4518689382</v>
      </c>
      <c r="R118" s="166">
        <v>45309</v>
      </c>
      <c r="S118" s="60">
        <v>16500000</v>
      </c>
      <c r="T118" s="61" t="s">
        <v>66</v>
      </c>
      <c r="U118" s="60">
        <v>85459497</v>
      </c>
      <c r="V118" s="60" t="s">
        <v>3402</v>
      </c>
      <c r="W118" s="166">
        <v>45309</v>
      </c>
      <c r="X118" s="166">
        <v>45309</v>
      </c>
      <c r="Y118" s="68" t="s">
        <v>75</v>
      </c>
      <c r="Z118" s="166">
        <v>45457</v>
      </c>
      <c r="AA118" s="67">
        <f t="shared" si="5"/>
        <v>148</v>
      </c>
      <c r="AB118" s="67">
        <v>2</v>
      </c>
      <c r="AC118" s="237">
        <v>1760000</v>
      </c>
      <c r="AD118" s="67">
        <v>1</v>
      </c>
      <c r="AE118" s="244">
        <v>45473</v>
      </c>
      <c r="AF118" s="67">
        <f t="shared" si="6"/>
        <v>16</v>
      </c>
      <c r="AG118" s="60">
        <v>0</v>
      </c>
      <c r="AH118" s="60">
        <v>0</v>
      </c>
      <c r="AI118" s="89" t="s">
        <v>75</v>
      </c>
      <c r="AJ118" s="61">
        <v>0</v>
      </c>
      <c r="AK118" s="65" t="s">
        <v>75</v>
      </c>
      <c r="AL118" s="65" t="s">
        <v>75</v>
      </c>
      <c r="AM118" s="67">
        <f t="shared" si="7"/>
        <v>0</v>
      </c>
      <c r="AN118" s="67">
        <f>+K118+AC118-AH118</f>
        <v>18260000</v>
      </c>
      <c r="AO118" s="61" t="s">
        <v>67</v>
      </c>
      <c r="AP118" s="60">
        <v>16500000</v>
      </c>
      <c r="AQ118" s="61" t="s">
        <v>86</v>
      </c>
      <c r="AR118" s="60">
        <v>0</v>
      </c>
      <c r="AS118" s="69" t="s">
        <v>75</v>
      </c>
      <c r="AT118" s="236">
        <v>18260000</v>
      </c>
      <c r="AU118" s="156">
        <f t="shared" si="8"/>
        <v>0</v>
      </c>
      <c r="AV118" s="72">
        <f t="shared" si="9"/>
        <v>1</v>
      </c>
      <c r="AW118" s="89" t="s">
        <v>75</v>
      </c>
      <c r="AX118" s="61" t="s">
        <v>98</v>
      </c>
      <c r="AY118" s="60" t="s">
        <v>12143</v>
      </c>
      <c r="AZ118" s="58" t="s">
        <v>67</v>
      </c>
      <c r="BA118" s="58" t="s">
        <v>67</v>
      </c>
    </row>
    <row r="119" spans="2:53" x14ac:dyDescent="0.25">
      <c r="B119" s="58">
        <v>2024</v>
      </c>
      <c r="C119" s="58">
        <v>891780111</v>
      </c>
      <c r="D119" s="59" t="s">
        <v>64</v>
      </c>
      <c r="E119" s="61" t="s">
        <v>12142</v>
      </c>
      <c r="F119" s="60" t="s">
        <v>12141</v>
      </c>
      <c r="G119" s="210">
        <v>0</v>
      </c>
      <c r="H119" s="61" t="s">
        <v>73</v>
      </c>
      <c r="I119" s="59" t="s">
        <v>65</v>
      </c>
      <c r="J119" s="60" t="s">
        <v>12097</v>
      </c>
      <c r="K119" s="60">
        <v>10780000</v>
      </c>
      <c r="L119" s="58" t="s">
        <v>68</v>
      </c>
      <c r="M119" s="60" t="s">
        <v>9398</v>
      </c>
      <c r="N119" s="60">
        <v>84459314</v>
      </c>
      <c r="O119" s="64">
        <v>14</v>
      </c>
      <c r="P119" s="166">
        <v>45302</v>
      </c>
      <c r="Q119" s="60">
        <v>2126349000</v>
      </c>
      <c r="R119" s="166">
        <v>45309</v>
      </c>
      <c r="S119" s="60">
        <v>10780000</v>
      </c>
      <c r="T119" s="61" t="s">
        <v>66</v>
      </c>
      <c r="U119" s="60">
        <v>85459497</v>
      </c>
      <c r="V119" s="60" t="s">
        <v>3402</v>
      </c>
      <c r="W119" s="166">
        <v>45309</v>
      </c>
      <c r="X119" s="166">
        <v>45309</v>
      </c>
      <c r="Y119" s="68" t="s">
        <v>75</v>
      </c>
      <c r="Z119" s="166">
        <v>45457</v>
      </c>
      <c r="AA119" s="67">
        <f t="shared" si="5"/>
        <v>148</v>
      </c>
      <c r="AB119" s="67">
        <v>2</v>
      </c>
      <c r="AC119" s="237">
        <v>1120000</v>
      </c>
      <c r="AD119" s="67">
        <v>1</v>
      </c>
      <c r="AE119" s="244">
        <v>45473</v>
      </c>
      <c r="AF119" s="67">
        <f t="shared" si="6"/>
        <v>16</v>
      </c>
      <c r="AG119" s="60">
        <v>0</v>
      </c>
      <c r="AH119" s="60">
        <v>0</v>
      </c>
      <c r="AI119" s="89" t="s">
        <v>75</v>
      </c>
      <c r="AJ119" s="61">
        <v>0</v>
      </c>
      <c r="AK119" s="65" t="s">
        <v>75</v>
      </c>
      <c r="AL119" s="65" t="s">
        <v>75</v>
      </c>
      <c r="AM119" s="67">
        <f t="shared" si="7"/>
        <v>0</v>
      </c>
      <c r="AN119" s="67">
        <f>+K119+AC119-AH119</f>
        <v>11900000</v>
      </c>
      <c r="AO119" s="61" t="s">
        <v>67</v>
      </c>
      <c r="AP119" s="60">
        <v>10780000</v>
      </c>
      <c r="AQ119" s="61" t="s">
        <v>86</v>
      </c>
      <c r="AR119" s="60">
        <v>0</v>
      </c>
      <c r="AS119" s="69" t="s">
        <v>75</v>
      </c>
      <c r="AT119" s="236">
        <v>11900000</v>
      </c>
      <c r="AU119" s="156">
        <f t="shared" si="8"/>
        <v>0</v>
      </c>
      <c r="AV119" s="72">
        <f t="shared" si="9"/>
        <v>1</v>
      </c>
      <c r="AW119" s="89" t="s">
        <v>75</v>
      </c>
      <c r="AX119" s="61" t="s">
        <v>98</v>
      </c>
      <c r="AY119" s="60" t="s">
        <v>12140</v>
      </c>
      <c r="AZ119" s="58" t="s">
        <v>67</v>
      </c>
      <c r="BA119" s="58" t="s">
        <v>67</v>
      </c>
    </row>
    <row r="120" spans="2:53" x14ac:dyDescent="0.25">
      <c r="B120" s="58">
        <v>2024</v>
      </c>
      <c r="C120" s="58">
        <v>891780111</v>
      </c>
      <c r="D120" s="59" t="s">
        <v>64</v>
      </c>
      <c r="E120" s="61" t="s">
        <v>12139</v>
      </c>
      <c r="F120" s="60" t="s">
        <v>12138</v>
      </c>
      <c r="G120" s="210">
        <v>0</v>
      </c>
      <c r="H120" s="61" t="s">
        <v>73</v>
      </c>
      <c r="I120" s="59" t="s">
        <v>65</v>
      </c>
      <c r="J120" s="60" t="s">
        <v>12137</v>
      </c>
      <c r="K120" s="60">
        <v>16500000</v>
      </c>
      <c r="L120" s="58" t="s">
        <v>68</v>
      </c>
      <c r="M120" s="60" t="s">
        <v>9473</v>
      </c>
      <c r="N120" s="60">
        <v>1082990998</v>
      </c>
      <c r="O120" s="64">
        <v>13</v>
      </c>
      <c r="P120" s="89">
        <v>45302</v>
      </c>
      <c r="Q120" s="60">
        <v>4518689382</v>
      </c>
      <c r="R120" s="166">
        <v>45309</v>
      </c>
      <c r="S120" s="60">
        <v>16500000</v>
      </c>
      <c r="T120" s="61" t="s">
        <v>66</v>
      </c>
      <c r="U120" s="60">
        <v>57461216</v>
      </c>
      <c r="V120" s="60" t="s">
        <v>3359</v>
      </c>
      <c r="W120" s="166">
        <v>45309</v>
      </c>
      <c r="X120" s="166">
        <v>45309</v>
      </c>
      <c r="Y120" s="68" t="s">
        <v>75</v>
      </c>
      <c r="Z120" s="166">
        <v>45457</v>
      </c>
      <c r="AA120" s="67">
        <f t="shared" si="5"/>
        <v>148</v>
      </c>
      <c r="AB120" s="67">
        <v>3</v>
      </c>
      <c r="AC120" s="237">
        <v>7760000</v>
      </c>
      <c r="AD120" s="67">
        <v>1</v>
      </c>
      <c r="AE120" s="89">
        <v>45473</v>
      </c>
      <c r="AF120" s="67">
        <f t="shared" si="6"/>
        <v>16</v>
      </c>
      <c r="AG120" s="60">
        <v>0</v>
      </c>
      <c r="AH120" s="60">
        <v>0</v>
      </c>
      <c r="AI120" s="89" t="s">
        <v>75</v>
      </c>
      <c r="AJ120" s="61">
        <v>0</v>
      </c>
      <c r="AK120" s="65" t="s">
        <v>75</v>
      </c>
      <c r="AL120" s="65" t="s">
        <v>75</v>
      </c>
      <c r="AM120" s="67">
        <f t="shared" si="7"/>
        <v>0</v>
      </c>
      <c r="AN120" s="67">
        <f>+K120+AC120-AH120</f>
        <v>24260000</v>
      </c>
      <c r="AO120" s="61" t="s">
        <v>67</v>
      </c>
      <c r="AP120" s="60">
        <v>16500000</v>
      </c>
      <c r="AQ120" s="61" t="s">
        <v>86</v>
      </c>
      <c r="AR120" s="60">
        <v>0</v>
      </c>
      <c r="AS120" s="69" t="s">
        <v>75</v>
      </c>
      <c r="AT120" s="236">
        <v>24260000</v>
      </c>
      <c r="AU120" s="156">
        <f t="shared" si="8"/>
        <v>0</v>
      </c>
      <c r="AV120" s="72">
        <f t="shared" si="9"/>
        <v>1</v>
      </c>
      <c r="AW120" s="89" t="s">
        <v>75</v>
      </c>
      <c r="AX120" s="61" t="s">
        <v>98</v>
      </c>
      <c r="AY120" s="60" t="s">
        <v>12136</v>
      </c>
      <c r="AZ120" s="58" t="s">
        <v>67</v>
      </c>
      <c r="BA120" s="58" t="s">
        <v>67</v>
      </c>
    </row>
    <row r="121" spans="2:53" x14ac:dyDescent="0.25">
      <c r="B121" s="58">
        <v>2024</v>
      </c>
      <c r="C121" s="58">
        <v>891780111</v>
      </c>
      <c r="D121" s="59" t="s">
        <v>64</v>
      </c>
      <c r="E121" s="61" t="s">
        <v>12135</v>
      </c>
      <c r="F121" s="60" t="s">
        <v>12134</v>
      </c>
      <c r="G121" s="210">
        <v>0</v>
      </c>
      <c r="H121" s="61" t="s">
        <v>73</v>
      </c>
      <c r="I121" s="59" t="s">
        <v>65</v>
      </c>
      <c r="J121" s="60" t="s">
        <v>12133</v>
      </c>
      <c r="K121" s="60">
        <v>15000000</v>
      </c>
      <c r="L121" s="58" t="s">
        <v>68</v>
      </c>
      <c r="M121" s="60" t="s">
        <v>8233</v>
      </c>
      <c r="N121" s="60">
        <v>1065836973</v>
      </c>
      <c r="O121" s="64">
        <v>13</v>
      </c>
      <c r="P121" s="89">
        <v>45302</v>
      </c>
      <c r="Q121" s="60">
        <v>4518689382</v>
      </c>
      <c r="R121" s="166">
        <v>45309</v>
      </c>
      <c r="S121" s="60">
        <v>15000000</v>
      </c>
      <c r="T121" s="61" t="s">
        <v>66</v>
      </c>
      <c r="U121" s="60">
        <v>57461216</v>
      </c>
      <c r="V121" s="60" t="s">
        <v>3359</v>
      </c>
      <c r="W121" s="166">
        <v>45309</v>
      </c>
      <c r="X121" s="166">
        <v>45309</v>
      </c>
      <c r="Y121" s="68" t="s">
        <v>75</v>
      </c>
      <c r="Z121" s="166">
        <v>45457</v>
      </c>
      <c r="AA121" s="67">
        <f t="shared" si="5"/>
        <v>148</v>
      </c>
      <c r="AB121" s="67">
        <v>2</v>
      </c>
      <c r="AC121" s="237">
        <v>1600000</v>
      </c>
      <c r="AD121" s="67">
        <v>1</v>
      </c>
      <c r="AE121" s="244">
        <v>45473</v>
      </c>
      <c r="AF121" s="67">
        <f t="shared" si="6"/>
        <v>16</v>
      </c>
      <c r="AG121" s="60">
        <v>0</v>
      </c>
      <c r="AH121" s="60">
        <v>0</v>
      </c>
      <c r="AI121" s="89" t="s">
        <v>75</v>
      </c>
      <c r="AJ121" s="61">
        <v>0</v>
      </c>
      <c r="AK121" s="65" t="s">
        <v>75</v>
      </c>
      <c r="AL121" s="65" t="s">
        <v>75</v>
      </c>
      <c r="AM121" s="67">
        <f t="shared" si="7"/>
        <v>0</v>
      </c>
      <c r="AN121" s="67">
        <f>+K121+AC121-AH121</f>
        <v>16600000</v>
      </c>
      <c r="AO121" s="61" t="s">
        <v>67</v>
      </c>
      <c r="AP121" s="60">
        <v>15000000</v>
      </c>
      <c r="AQ121" s="61" t="s">
        <v>86</v>
      </c>
      <c r="AR121" s="60">
        <v>0</v>
      </c>
      <c r="AS121" s="69" t="s">
        <v>75</v>
      </c>
      <c r="AT121" s="236">
        <v>16600000</v>
      </c>
      <c r="AU121" s="156">
        <f t="shared" si="8"/>
        <v>0</v>
      </c>
      <c r="AV121" s="72">
        <f t="shared" si="9"/>
        <v>1</v>
      </c>
      <c r="AW121" s="89" t="s">
        <v>75</v>
      </c>
      <c r="AX121" s="61" t="s">
        <v>98</v>
      </c>
      <c r="AY121" s="60" t="s">
        <v>12132</v>
      </c>
      <c r="AZ121" s="58" t="s">
        <v>67</v>
      </c>
      <c r="BA121" s="58" t="s">
        <v>67</v>
      </c>
    </row>
    <row r="122" spans="2:53" x14ac:dyDescent="0.25">
      <c r="B122" s="58">
        <v>2024</v>
      </c>
      <c r="C122" s="58">
        <v>891780111</v>
      </c>
      <c r="D122" s="59" t="s">
        <v>64</v>
      </c>
      <c r="E122" s="61" t="s">
        <v>12131</v>
      </c>
      <c r="F122" s="60" t="s">
        <v>12130</v>
      </c>
      <c r="G122" s="210">
        <v>0</v>
      </c>
      <c r="H122" s="61" t="s">
        <v>73</v>
      </c>
      <c r="I122" s="59" t="s">
        <v>65</v>
      </c>
      <c r="J122" s="60" t="s">
        <v>12129</v>
      </c>
      <c r="K122" s="60">
        <v>14760000</v>
      </c>
      <c r="L122" s="58" t="s">
        <v>68</v>
      </c>
      <c r="M122" s="60" t="s">
        <v>9284</v>
      </c>
      <c r="N122" s="60">
        <v>1083029737</v>
      </c>
      <c r="O122" s="64">
        <v>13</v>
      </c>
      <c r="P122" s="89">
        <v>45302</v>
      </c>
      <c r="Q122" s="60">
        <v>4518689382</v>
      </c>
      <c r="R122" s="166">
        <v>45309</v>
      </c>
      <c r="S122" s="60">
        <v>14760000</v>
      </c>
      <c r="T122" s="61" t="s">
        <v>66</v>
      </c>
      <c r="U122" s="60">
        <v>7631392</v>
      </c>
      <c r="V122" s="60" t="s">
        <v>8350</v>
      </c>
      <c r="W122" s="166">
        <v>45309</v>
      </c>
      <c r="X122" s="166">
        <v>45309</v>
      </c>
      <c r="Y122" s="68" t="s">
        <v>75</v>
      </c>
      <c r="Z122" s="166">
        <v>45457</v>
      </c>
      <c r="AA122" s="67">
        <f t="shared" si="5"/>
        <v>148</v>
      </c>
      <c r="AB122" s="67">
        <v>2</v>
      </c>
      <c r="AC122" s="237">
        <v>1440000</v>
      </c>
      <c r="AD122" s="67">
        <v>1</v>
      </c>
      <c r="AE122" s="244">
        <v>45473</v>
      </c>
      <c r="AF122" s="67">
        <f t="shared" si="6"/>
        <v>16</v>
      </c>
      <c r="AG122" s="60">
        <v>0</v>
      </c>
      <c r="AH122" s="60">
        <v>0</v>
      </c>
      <c r="AI122" s="89" t="s">
        <v>75</v>
      </c>
      <c r="AJ122" s="61">
        <v>0</v>
      </c>
      <c r="AK122" s="65" t="s">
        <v>75</v>
      </c>
      <c r="AL122" s="65" t="s">
        <v>75</v>
      </c>
      <c r="AM122" s="67">
        <f t="shared" si="7"/>
        <v>0</v>
      </c>
      <c r="AN122" s="67">
        <f>+K122+AC122-AH122</f>
        <v>16200000</v>
      </c>
      <c r="AO122" s="61" t="s">
        <v>67</v>
      </c>
      <c r="AP122" s="60">
        <v>14760000</v>
      </c>
      <c r="AQ122" s="61" t="s">
        <v>86</v>
      </c>
      <c r="AR122" s="60">
        <v>0</v>
      </c>
      <c r="AS122" s="69" t="s">
        <v>75</v>
      </c>
      <c r="AT122" s="236">
        <v>16200000</v>
      </c>
      <c r="AU122" s="156">
        <f t="shared" si="8"/>
        <v>0</v>
      </c>
      <c r="AV122" s="72">
        <f t="shared" si="9"/>
        <v>1</v>
      </c>
      <c r="AW122" s="89" t="s">
        <v>75</v>
      </c>
      <c r="AX122" s="61" t="s">
        <v>98</v>
      </c>
      <c r="AY122" s="60" t="s">
        <v>12128</v>
      </c>
      <c r="AZ122" s="58" t="s">
        <v>67</v>
      </c>
      <c r="BA122" s="58" t="s">
        <v>67</v>
      </c>
    </row>
    <row r="123" spans="2:53" x14ac:dyDescent="0.25">
      <c r="B123" s="58">
        <v>2024</v>
      </c>
      <c r="C123" s="58">
        <v>891780111</v>
      </c>
      <c r="D123" s="59" t="s">
        <v>64</v>
      </c>
      <c r="E123" s="61" t="s">
        <v>12127</v>
      </c>
      <c r="F123" s="60" t="s">
        <v>12126</v>
      </c>
      <c r="G123" s="210">
        <v>0</v>
      </c>
      <c r="H123" s="61" t="s">
        <v>73</v>
      </c>
      <c r="I123" s="59" t="s">
        <v>65</v>
      </c>
      <c r="J123" s="60" t="s">
        <v>12125</v>
      </c>
      <c r="K123" s="60">
        <v>13860000</v>
      </c>
      <c r="L123" s="58" t="s">
        <v>68</v>
      </c>
      <c r="M123" s="60" t="s">
        <v>9274</v>
      </c>
      <c r="N123" s="60">
        <v>1083020916</v>
      </c>
      <c r="O123" s="64">
        <v>13</v>
      </c>
      <c r="P123" s="89">
        <v>45302</v>
      </c>
      <c r="Q123" s="60">
        <v>4518689382</v>
      </c>
      <c r="R123" s="166">
        <v>45309</v>
      </c>
      <c r="S123" s="60">
        <v>13860000</v>
      </c>
      <c r="T123" s="61" t="s">
        <v>66</v>
      </c>
      <c r="U123" s="60">
        <v>7631392</v>
      </c>
      <c r="V123" s="60" t="s">
        <v>8350</v>
      </c>
      <c r="W123" s="166">
        <v>45309</v>
      </c>
      <c r="X123" s="166">
        <v>45309</v>
      </c>
      <c r="Y123" s="68" t="s">
        <v>75</v>
      </c>
      <c r="Z123" s="166">
        <v>45457</v>
      </c>
      <c r="AA123" s="67">
        <f t="shared" si="5"/>
        <v>148</v>
      </c>
      <c r="AB123" s="67">
        <v>2</v>
      </c>
      <c r="AC123" s="237">
        <v>1440000</v>
      </c>
      <c r="AD123" s="67">
        <v>1</v>
      </c>
      <c r="AE123" s="244">
        <v>45473</v>
      </c>
      <c r="AF123" s="67">
        <f t="shared" si="6"/>
        <v>16</v>
      </c>
      <c r="AG123" s="60">
        <v>0</v>
      </c>
      <c r="AH123" s="60">
        <v>0</v>
      </c>
      <c r="AI123" s="89" t="s">
        <v>75</v>
      </c>
      <c r="AJ123" s="61">
        <v>0</v>
      </c>
      <c r="AK123" s="65" t="s">
        <v>75</v>
      </c>
      <c r="AL123" s="65" t="s">
        <v>75</v>
      </c>
      <c r="AM123" s="67">
        <f t="shared" si="7"/>
        <v>0</v>
      </c>
      <c r="AN123" s="67">
        <f>+K123+AC123-AH123</f>
        <v>15300000</v>
      </c>
      <c r="AO123" s="61" t="s">
        <v>67</v>
      </c>
      <c r="AP123" s="60">
        <v>13860000</v>
      </c>
      <c r="AQ123" s="61" t="s">
        <v>86</v>
      </c>
      <c r="AR123" s="60">
        <v>0</v>
      </c>
      <c r="AS123" s="69" t="s">
        <v>75</v>
      </c>
      <c r="AT123" s="236">
        <v>15300000</v>
      </c>
      <c r="AU123" s="156">
        <f t="shared" si="8"/>
        <v>0</v>
      </c>
      <c r="AV123" s="72">
        <f t="shared" si="9"/>
        <v>1</v>
      </c>
      <c r="AW123" s="89" t="s">
        <v>75</v>
      </c>
      <c r="AX123" s="61" t="s">
        <v>98</v>
      </c>
      <c r="AY123" s="60" t="s">
        <v>12124</v>
      </c>
      <c r="AZ123" s="58" t="s">
        <v>67</v>
      </c>
      <c r="BA123" s="58" t="s">
        <v>67</v>
      </c>
    </row>
    <row r="124" spans="2:53" x14ac:dyDescent="0.25">
      <c r="B124" s="58">
        <v>2024</v>
      </c>
      <c r="C124" s="58">
        <v>891780111</v>
      </c>
      <c r="D124" s="59" t="s">
        <v>64</v>
      </c>
      <c r="E124" s="61" t="s">
        <v>12123</v>
      </c>
      <c r="F124" s="60" t="s">
        <v>12122</v>
      </c>
      <c r="G124" s="210">
        <v>0</v>
      </c>
      <c r="H124" s="61" t="s">
        <v>73</v>
      </c>
      <c r="I124" s="59" t="s">
        <v>65</v>
      </c>
      <c r="J124" s="60" t="s">
        <v>12121</v>
      </c>
      <c r="K124" s="60">
        <v>17760000</v>
      </c>
      <c r="L124" s="58" t="s">
        <v>68</v>
      </c>
      <c r="M124" s="60" t="s">
        <v>8699</v>
      </c>
      <c r="N124" s="60">
        <v>1082926372</v>
      </c>
      <c r="O124" s="64">
        <v>13</v>
      </c>
      <c r="P124" s="89">
        <v>45302</v>
      </c>
      <c r="Q124" s="60">
        <v>4518689382</v>
      </c>
      <c r="R124" s="166">
        <v>45309</v>
      </c>
      <c r="S124" s="60">
        <v>17760000</v>
      </c>
      <c r="T124" s="61" t="s">
        <v>66</v>
      </c>
      <c r="U124" s="60">
        <v>12621405</v>
      </c>
      <c r="V124" s="60" t="s">
        <v>3878</v>
      </c>
      <c r="W124" s="166">
        <v>45309</v>
      </c>
      <c r="X124" s="166">
        <v>45309</v>
      </c>
      <c r="Y124" s="68" t="s">
        <v>75</v>
      </c>
      <c r="Z124" s="166">
        <v>45457</v>
      </c>
      <c r="AA124" s="67">
        <f t="shared" si="5"/>
        <v>148</v>
      </c>
      <c r="AB124" s="67">
        <v>2</v>
      </c>
      <c r="AC124" s="237">
        <v>1920000</v>
      </c>
      <c r="AD124" s="67">
        <v>1</v>
      </c>
      <c r="AE124" s="244">
        <v>45473</v>
      </c>
      <c r="AF124" s="67">
        <f t="shared" si="6"/>
        <v>16</v>
      </c>
      <c r="AG124" s="60">
        <v>0</v>
      </c>
      <c r="AH124" s="60">
        <v>0</v>
      </c>
      <c r="AI124" s="89" t="s">
        <v>75</v>
      </c>
      <c r="AJ124" s="61">
        <v>0</v>
      </c>
      <c r="AK124" s="65" t="s">
        <v>75</v>
      </c>
      <c r="AL124" s="65" t="s">
        <v>75</v>
      </c>
      <c r="AM124" s="67">
        <f t="shared" si="7"/>
        <v>0</v>
      </c>
      <c r="AN124" s="67">
        <f>+K124+AC124-AH124</f>
        <v>19680000</v>
      </c>
      <c r="AO124" s="61" t="s">
        <v>67</v>
      </c>
      <c r="AP124" s="60">
        <v>17760000</v>
      </c>
      <c r="AQ124" s="61" t="s">
        <v>86</v>
      </c>
      <c r="AR124" s="60">
        <v>0</v>
      </c>
      <c r="AS124" s="69" t="s">
        <v>75</v>
      </c>
      <c r="AT124" s="236">
        <v>19680000</v>
      </c>
      <c r="AU124" s="156">
        <f t="shared" si="8"/>
        <v>0</v>
      </c>
      <c r="AV124" s="72">
        <f t="shared" si="9"/>
        <v>1</v>
      </c>
      <c r="AW124" s="89" t="s">
        <v>75</v>
      </c>
      <c r="AX124" s="61" t="s">
        <v>98</v>
      </c>
      <c r="AY124" s="60" t="s">
        <v>12120</v>
      </c>
      <c r="AZ124" s="58" t="s">
        <v>67</v>
      </c>
      <c r="BA124" s="58" t="s">
        <v>67</v>
      </c>
    </row>
    <row r="125" spans="2:53" x14ac:dyDescent="0.25">
      <c r="B125" s="58">
        <v>2024</v>
      </c>
      <c r="C125" s="58">
        <v>891780111</v>
      </c>
      <c r="D125" s="59" t="s">
        <v>64</v>
      </c>
      <c r="E125" s="61" t="s">
        <v>12119</v>
      </c>
      <c r="F125" s="60" t="s">
        <v>12118</v>
      </c>
      <c r="G125" s="210">
        <v>0</v>
      </c>
      <c r="H125" s="61" t="s">
        <v>73</v>
      </c>
      <c r="I125" s="59" t="s">
        <v>65</v>
      </c>
      <c r="J125" s="60" t="s">
        <v>12117</v>
      </c>
      <c r="K125" s="60">
        <v>23187000</v>
      </c>
      <c r="L125" s="58" t="s">
        <v>68</v>
      </c>
      <c r="M125" s="60" t="s">
        <v>8750</v>
      </c>
      <c r="N125" s="60">
        <v>18491956</v>
      </c>
      <c r="O125" s="64">
        <v>13</v>
      </c>
      <c r="P125" s="89">
        <v>45302</v>
      </c>
      <c r="Q125" s="60">
        <v>4518689382</v>
      </c>
      <c r="R125" s="166">
        <v>45309</v>
      </c>
      <c r="S125" s="60">
        <v>23187000</v>
      </c>
      <c r="T125" s="61" t="s">
        <v>66</v>
      </c>
      <c r="U125" s="60">
        <v>12621405</v>
      </c>
      <c r="V125" s="60" t="s">
        <v>3878</v>
      </c>
      <c r="W125" s="166">
        <v>45309</v>
      </c>
      <c r="X125" s="166">
        <v>45309</v>
      </c>
      <c r="Y125" s="68" t="s">
        <v>75</v>
      </c>
      <c r="Z125" s="166">
        <v>45457</v>
      </c>
      <c r="AA125" s="67">
        <f t="shared" si="5"/>
        <v>148</v>
      </c>
      <c r="AB125" s="67">
        <v>2</v>
      </c>
      <c r="AC125" s="237">
        <v>2506000</v>
      </c>
      <c r="AD125" s="67">
        <v>1</v>
      </c>
      <c r="AE125" s="244">
        <v>45473</v>
      </c>
      <c r="AF125" s="67">
        <f t="shared" si="6"/>
        <v>16</v>
      </c>
      <c r="AG125" s="60">
        <v>0</v>
      </c>
      <c r="AH125" s="60">
        <v>0</v>
      </c>
      <c r="AI125" s="89" t="s">
        <v>75</v>
      </c>
      <c r="AJ125" s="61">
        <v>0</v>
      </c>
      <c r="AK125" s="65" t="s">
        <v>75</v>
      </c>
      <c r="AL125" s="65" t="s">
        <v>75</v>
      </c>
      <c r="AM125" s="67">
        <f t="shared" si="7"/>
        <v>0</v>
      </c>
      <c r="AN125" s="67">
        <f>+K125+AC125-AH125</f>
        <v>25693000</v>
      </c>
      <c r="AO125" s="61" t="s">
        <v>67</v>
      </c>
      <c r="AP125" s="60">
        <v>23187000</v>
      </c>
      <c r="AQ125" s="61" t="s">
        <v>86</v>
      </c>
      <c r="AR125" s="60">
        <v>0</v>
      </c>
      <c r="AS125" s="69" t="s">
        <v>75</v>
      </c>
      <c r="AT125" s="236">
        <v>25693000</v>
      </c>
      <c r="AU125" s="156">
        <f t="shared" si="8"/>
        <v>0</v>
      </c>
      <c r="AV125" s="72">
        <f t="shared" si="9"/>
        <v>1</v>
      </c>
      <c r="AW125" s="89" t="s">
        <v>75</v>
      </c>
      <c r="AX125" s="61" t="s">
        <v>98</v>
      </c>
      <c r="AY125" s="60" t="s">
        <v>12116</v>
      </c>
      <c r="AZ125" s="58" t="s">
        <v>67</v>
      </c>
      <c r="BA125" s="58" t="s">
        <v>67</v>
      </c>
    </row>
    <row r="126" spans="2:53" x14ac:dyDescent="0.25">
      <c r="B126" s="58">
        <v>2024</v>
      </c>
      <c r="C126" s="58">
        <v>891780111</v>
      </c>
      <c r="D126" s="59" t="s">
        <v>64</v>
      </c>
      <c r="E126" s="61" t="s">
        <v>12115</v>
      </c>
      <c r="F126" s="60" t="s">
        <v>12114</v>
      </c>
      <c r="G126" s="210">
        <v>0</v>
      </c>
      <c r="H126" s="61" t="s">
        <v>73</v>
      </c>
      <c r="I126" s="59" t="s">
        <v>65</v>
      </c>
      <c r="J126" s="60" t="s">
        <v>12113</v>
      </c>
      <c r="K126" s="60">
        <v>18500000</v>
      </c>
      <c r="L126" s="58" t="s">
        <v>68</v>
      </c>
      <c r="M126" s="60" t="s">
        <v>8218</v>
      </c>
      <c r="N126" s="60">
        <v>57427903</v>
      </c>
      <c r="O126" s="64">
        <v>13</v>
      </c>
      <c r="P126" s="89">
        <v>45302</v>
      </c>
      <c r="Q126" s="60">
        <v>4518689382</v>
      </c>
      <c r="R126" s="166">
        <v>45309</v>
      </c>
      <c r="S126" s="60">
        <v>18500000</v>
      </c>
      <c r="T126" s="61" t="s">
        <v>66</v>
      </c>
      <c r="U126" s="60">
        <v>57441846</v>
      </c>
      <c r="V126" s="60" t="s">
        <v>8207</v>
      </c>
      <c r="W126" s="166">
        <v>45309</v>
      </c>
      <c r="X126" s="166">
        <v>45309</v>
      </c>
      <c r="Y126" s="68" t="s">
        <v>75</v>
      </c>
      <c r="Z126" s="166">
        <v>45457</v>
      </c>
      <c r="AA126" s="67">
        <f t="shared" si="5"/>
        <v>148</v>
      </c>
      <c r="AB126" s="67">
        <v>2</v>
      </c>
      <c r="AC126" s="237">
        <v>1973000</v>
      </c>
      <c r="AD126" s="67">
        <v>1</v>
      </c>
      <c r="AE126" s="244">
        <v>45473</v>
      </c>
      <c r="AF126" s="67">
        <f t="shared" si="6"/>
        <v>16</v>
      </c>
      <c r="AG126" s="60">
        <v>0</v>
      </c>
      <c r="AH126" s="60">
        <v>0</v>
      </c>
      <c r="AI126" s="89" t="s">
        <v>75</v>
      </c>
      <c r="AJ126" s="61">
        <v>0</v>
      </c>
      <c r="AK126" s="65" t="s">
        <v>75</v>
      </c>
      <c r="AL126" s="65" t="s">
        <v>75</v>
      </c>
      <c r="AM126" s="67">
        <f t="shared" si="7"/>
        <v>0</v>
      </c>
      <c r="AN126" s="67">
        <f>+K126+AC126-AH126</f>
        <v>20473000</v>
      </c>
      <c r="AO126" s="61" t="s">
        <v>67</v>
      </c>
      <c r="AP126" s="60">
        <v>18500000</v>
      </c>
      <c r="AQ126" s="61" t="s">
        <v>86</v>
      </c>
      <c r="AR126" s="60">
        <v>0</v>
      </c>
      <c r="AS126" s="69" t="s">
        <v>75</v>
      </c>
      <c r="AT126" s="236">
        <v>20473000</v>
      </c>
      <c r="AU126" s="156">
        <f t="shared" si="8"/>
        <v>0</v>
      </c>
      <c r="AV126" s="72">
        <f t="shared" si="9"/>
        <v>1</v>
      </c>
      <c r="AW126" s="89" t="s">
        <v>75</v>
      </c>
      <c r="AX126" s="61" t="s">
        <v>98</v>
      </c>
      <c r="AY126" s="60" t="s">
        <v>12112</v>
      </c>
      <c r="AZ126" s="58" t="s">
        <v>67</v>
      </c>
      <c r="BA126" s="58" t="s">
        <v>67</v>
      </c>
    </row>
    <row r="127" spans="2:53" x14ac:dyDescent="0.25">
      <c r="B127" s="58">
        <v>2024</v>
      </c>
      <c r="C127" s="58">
        <v>891780111</v>
      </c>
      <c r="D127" s="59" t="s">
        <v>64</v>
      </c>
      <c r="E127" s="61" t="s">
        <v>12111</v>
      </c>
      <c r="F127" s="60" t="s">
        <v>12110</v>
      </c>
      <c r="G127" s="210">
        <v>0</v>
      </c>
      <c r="H127" s="61" t="s">
        <v>73</v>
      </c>
      <c r="I127" s="59" t="s">
        <v>65</v>
      </c>
      <c r="J127" s="60" t="s">
        <v>11976</v>
      </c>
      <c r="K127" s="60">
        <v>4200000</v>
      </c>
      <c r="L127" s="58" t="s">
        <v>68</v>
      </c>
      <c r="M127" s="60" t="s">
        <v>12109</v>
      </c>
      <c r="N127" s="60">
        <v>1007900189</v>
      </c>
      <c r="O127" s="64">
        <v>14</v>
      </c>
      <c r="P127" s="166">
        <v>45302</v>
      </c>
      <c r="Q127" s="60">
        <v>2126349000</v>
      </c>
      <c r="R127" s="166">
        <v>45309</v>
      </c>
      <c r="S127" s="60">
        <v>4200000</v>
      </c>
      <c r="T127" s="61" t="s">
        <v>66</v>
      </c>
      <c r="U127" s="60">
        <v>7631392</v>
      </c>
      <c r="V127" s="60" t="s">
        <v>8350</v>
      </c>
      <c r="W127" s="166">
        <v>45309</v>
      </c>
      <c r="X127" s="166">
        <v>45309</v>
      </c>
      <c r="Y127" s="68" t="s">
        <v>75</v>
      </c>
      <c r="Z127" s="166">
        <v>45362</v>
      </c>
      <c r="AA127" s="67">
        <f t="shared" si="5"/>
        <v>53</v>
      </c>
      <c r="AB127" s="67">
        <v>2</v>
      </c>
      <c r="AC127" s="237">
        <v>1330000</v>
      </c>
      <c r="AD127" s="67">
        <v>1</v>
      </c>
      <c r="AE127" s="244">
        <v>45383</v>
      </c>
      <c r="AF127" s="67">
        <f t="shared" si="6"/>
        <v>21</v>
      </c>
      <c r="AG127" s="60">
        <v>0</v>
      </c>
      <c r="AH127" s="60">
        <v>0</v>
      </c>
      <c r="AI127" s="89" t="s">
        <v>75</v>
      </c>
      <c r="AJ127" s="61">
        <v>0</v>
      </c>
      <c r="AK127" s="65" t="s">
        <v>75</v>
      </c>
      <c r="AL127" s="65" t="s">
        <v>75</v>
      </c>
      <c r="AM127" s="67">
        <f t="shared" si="7"/>
        <v>0</v>
      </c>
      <c r="AN127" s="67">
        <f>+K127+AC127-AH127</f>
        <v>5530000</v>
      </c>
      <c r="AO127" s="61" t="s">
        <v>67</v>
      </c>
      <c r="AP127" s="60">
        <v>4200000</v>
      </c>
      <c r="AQ127" s="61" t="s">
        <v>86</v>
      </c>
      <c r="AR127" s="60">
        <v>0</v>
      </c>
      <c r="AS127" s="69" t="s">
        <v>75</v>
      </c>
      <c r="AT127" s="236">
        <v>5530000</v>
      </c>
      <c r="AU127" s="156">
        <f t="shared" si="8"/>
        <v>0</v>
      </c>
      <c r="AV127" s="72">
        <f t="shared" si="9"/>
        <v>1</v>
      </c>
      <c r="AW127" s="89" t="s">
        <v>75</v>
      </c>
      <c r="AX127" s="61" t="s">
        <v>98</v>
      </c>
      <c r="AY127" s="60" t="s">
        <v>12108</v>
      </c>
      <c r="AZ127" s="58" t="s">
        <v>67</v>
      </c>
      <c r="BA127" s="58" t="s">
        <v>67</v>
      </c>
    </row>
    <row r="128" spans="2:53" x14ac:dyDescent="0.25">
      <c r="B128" s="58">
        <v>2024</v>
      </c>
      <c r="C128" s="58">
        <v>891780111</v>
      </c>
      <c r="D128" s="59" t="s">
        <v>64</v>
      </c>
      <c r="E128" s="61" t="s">
        <v>12107</v>
      </c>
      <c r="F128" s="60" t="s">
        <v>12106</v>
      </c>
      <c r="G128" s="210">
        <v>0</v>
      </c>
      <c r="H128" s="61" t="s">
        <v>73</v>
      </c>
      <c r="I128" s="59" t="s">
        <v>65</v>
      </c>
      <c r="J128" s="60" t="s">
        <v>12105</v>
      </c>
      <c r="K128" s="60">
        <v>16940000</v>
      </c>
      <c r="L128" s="58" t="s">
        <v>68</v>
      </c>
      <c r="M128" s="60" t="s">
        <v>8321</v>
      </c>
      <c r="N128" s="60">
        <v>1083015178</v>
      </c>
      <c r="O128" s="64">
        <v>13</v>
      </c>
      <c r="P128" s="89">
        <v>45302</v>
      </c>
      <c r="Q128" s="60">
        <v>4518689382</v>
      </c>
      <c r="R128" s="166">
        <v>45309</v>
      </c>
      <c r="S128" s="60">
        <v>16940000</v>
      </c>
      <c r="T128" s="61" t="s">
        <v>66</v>
      </c>
      <c r="U128" s="60">
        <v>85468582</v>
      </c>
      <c r="V128" s="60" t="s">
        <v>6844</v>
      </c>
      <c r="W128" s="166">
        <v>45309</v>
      </c>
      <c r="X128" s="166">
        <v>45309</v>
      </c>
      <c r="Y128" s="68" t="s">
        <v>75</v>
      </c>
      <c r="Z128" s="166">
        <v>45457</v>
      </c>
      <c r="AA128" s="67">
        <f t="shared" si="5"/>
        <v>148</v>
      </c>
      <c r="AB128" s="67">
        <v>2</v>
      </c>
      <c r="AC128" s="237">
        <v>1760000</v>
      </c>
      <c r="AD128" s="67">
        <v>1</v>
      </c>
      <c r="AE128" s="244">
        <v>45473</v>
      </c>
      <c r="AF128" s="67">
        <f t="shared" si="6"/>
        <v>16</v>
      </c>
      <c r="AG128" s="60">
        <v>0</v>
      </c>
      <c r="AH128" s="60">
        <v>0</v>
      </c>
      <c r="AI128" s="89" t="s">
        <v>75</v>
      </c>
      <c r="AJ128" s="61">
        <v>0</v>
      </c>
      <c r="AK128" s="65" t="s">
        <v>75</v>
      </c>
      <c r="AL128" s="65" t="s">
        <v>75</v>
      </c>
      <c r="AM128" s="67">
        <f t="shared" si="7"/>
        <v>0</v>
      </c>
      <c r="AN128" s="67">
        <f>+K128+AC128-AH128</f>
        <v>18700000</v>
      </c>
      <c r="AO128" s="61" t="s">
        <v>67</v>
      </c>
      <c r="AP128" s="60">
        <v>16940000</v>
      </c>
      <c r="AQ128" s="61" t="s">
        <v>86</v>
      </c>
      <c r="AR128" s="60">
        <v>0</v>
      </c>
      <c r="AS128" s="69" t="s">
        <v>75</v>
      </c>
      <c r="AT128" s="236">
        <v>18700000</v>
      </c>
      <c r="AU128" s="156">
        <f t="shared" si="8"/>
        <v>0</v>
      </c>
      <c r="AV128" s="72">
        <f t="shared" si="9"/>
        <v>1</v>
      </c>
      <c r="AW128" s="89" t="s">
        <v>75</v>
      </c>
      <c r="AX128" s="61" t="s">
        <v>98</v>
      </c>
      <c r="AY128" s="60" t="s">
        <v>12104</v>
      </c>
      <c r="AZ128" s="58" t="s">
        <v>67</v>
      </c>
      <c r="BA128" s="58" t="s">
        <v>67</v>
      </c>
    </row>
    <row r="129" spans="2:53" x14ac:dyDescent="0.25">
      <c r="B129" s="58">
        <v>2024</v>
      </c>
      <c r="C129" s="58">
        <v>891780111</v>
      </c>
      <c r="D129" s="59" t="s">
        <v>64</v>
      </c>
      <c r="E129" s="61" t="s">
        <v>12103</v>
      </c>
      <c r="F129" s="60" t="s">
        <v>12102</v>
      </c>
      <c r="G129" s="210">
        <v>0</v>
      </c>
      <c r="H129" s="61" t="s">
        <v>73</v>
      </c>
      <c r="I129" s="59" t="s">
        <v>65</v>
      </c>
      <c r="J129" s="60" t="s">
        <v>12101</v>
      </c>
      <c r="K129" s="60">
        <v>10780000</v>
      </c>
      <c r="L129" s="58" t="s">
        <v>68</v>
      </c>
      <c r="M129" s="60" t="s">
        <v>9403</v>
      </c>
      <c r="N129" s="60">
        <v>12637472</v>
      </c>
      <c r="O129" s="64">
        <v>14</v>
      </c>
      <c r="P129" s="166">
        <v>45302</v>
      </c>
      <c r="Q129" s="60">
        <v>2126349000</v>
      </c>
      <c r="R129" s="166">
        <v>45309</v>
      </c>
      <c r="S129" s="60">
        <v>10780000</v>
      </c>
      <c r="T129" s="61" t="s">
        <v>66</v>
      </c>
      <c r="U129" s="60">
        <v>85459497</v>
      </c>
      <c r="V129" s="60" t="s">
        <v>3402</v>
      </c>
      <c r="W129" s="166">
        <v>45309</v>
      </c>
      <c r="X129" s="166">
        <v>45309</v>
      </c>
      <c r="Y129" s="68" t="s">
        <v>75</v>
      </c>
      <c r="Z129" s="166">
        <v>45457</v>
      </c>
      <c r="AA129" s="67">
        <f t="shared" si="5"/>
        <v>148</v>
      </c>
      <c r="AB129" s="67">
        <v>2</v>
      </c>
      <c r="AC129" s="237">
        <v>1120000</v>
      </c>
      <c r="AD129" s="67">
        <v>1</v>
      </c>
      <c r="AE129" s="244">
        <v>45473</v>
      </c>
      <c r="AF129" s="67">
        <f t="shared" si="6"/>
        <v>16</v>
      </c>
      <c r="AG129" s="60">
        <v>0</v>
      </c>
      <c r="AH129" s="60">
        <v>0</v>
      </c>
      <c r="AI129" s="89" t="s">
        <v>75</v>
      </c>
      <c r="AJ129" s="61">
        <v>0</v>
      </c>
      <c r="AK129" s="65" t="s">
        <v>75</v>
      </c>
      <c r="AL129" s="65" t="s">
        <v>75</v>
      </c>
      <c r="AM129" s="67">
        <f t="shared" si="7"/>
        <v>0</v>
      </c>
      <c r="AN129" s="67">
        <f>+K129+AC129-AH129</f>
        <v>11900000</v>
      </c>
      <c r="AO129" s="61" t="s">
        <v>67</v>
      </c>
      <c r="AP129" s="60">
        <v>10780000</v>
      </c>
      <c r="AQ129" s="61" t="s">
        <v>86</v>
      </c>
      <c r="AR129" s="60">
        <v>0</v>
      </c>
      <c r="AS129" s="69" t="s">
        <v>75</v>
      </c>
      <c r="AT129" s="236">
        <v>11900000</v>
      </c>
      <c r="AU129" s="156">
        <f t="shared" si="8"/>
        <v>0</v>
      </c>
      <c r="AV129" s="72">
        <f t="shared" si="9"/>
        <v>1</v>
      </c>
      <c r="AW129" s="89" t="s">
        <v>75</v>
      </c>
      <c r="AX129" s="61" t="s">
        <v>98</v>
      </c>
      <c r="AY129" s="60" t="s">
        <v>12100</v>
      </c>
      <c r="AZ129" s="58" t="s">
        <v>67</v>
      </c>
      <c r="BA129" s="58" t="s">
        <v>67</v>
      </c>
    </row>
    <row r="130" spans="2:53" x14ac:dyDescent="0.25">
      <c r="B130" s="58">
        <v>2024</v>
      </c>
      <c r="C130" s="58">
        <v>891780111</v>
      </c>
      <c r="D130" s="59" t="s">
        <v>64</v>
      </c>
      <c r="E130" s="61" t="s">
        <v>12099</v>
      </c>
      <c r="F130" s="60" t="s">
        <v>12098</v>
      </c>
      <c r="G130" s="210">
        <v>0</v>
      </c>
      <c r="H130" s="61" t="s">
        <v>73</v>
      </c>
      <c r="I130" s="59" t="s">
        <v>65</v>
      </c>
      <c r="J130" s="60" t="s">
        <v>12097</v>
      </c>
      <c r="K130" s="60">
        <v>10500000</v>
      </c>
      <c r="L130" s="58" t="s">
        <v>68</v>
      </c>
      <c r="M130" s="60" t="s">
        <v>7812</v>
      </c>
      <c r="N130" s="60">
        <v>84455698</v>
      </c>
      <c r="O130" s="64">
        <v>14</v>
      </c>
      <c r="P130" s="166">
        <v>45302</v>
      </c>
      <c r="Q130" s="60">
        <v>2126349000</v>
      </c>
      <c r="R130" s="166">
        <v>45309</v>
      </c>
      <c r="S130" s="60">
        <v>10500000</v>
      </c>
      <c r="T130" s="61" t="s">
        <v>66</v>
      </c>
      <c r="U130" s="60">
        <v>85459497</v>
      </c>
      <c r="V130" s="60" t="s">
        <v>3402</v>
      </c>
      <c r="W130" s="166">
        <v>45309</v>
      </c>
      <c r="X130" s="166">
        <v>45309</v>
      </c>
      <c r="Y130" s="68" t="s">
        <v>75</v>
      </c>
      <c r="Z130" s="166">
        <v>45457</v>
      </c>
      <c r="AA130" s="67">
        <f t="shared" si="5"/>
        <v>148</v>
      </c>
      <c r="AB130" s="67">
        <v>0</v>
      </c>
      <c r="AC130" s="237">
        <v>0</v>
      </c>
      <c r="AD130" s="67">
        <v>0</v>
      </c>
      <c r="AE130" s="89" t="s">
        <v>75</v>
      </c>
      <c r="AF130" s="67">
        <f t="shared" si="6"/>
        <v>0</v>
      </c>
      <c r="AG130" s="60">
        <v>0</v>
      </c>
      <c r="AH130" s="60">
        <v>0</v>
      </c>
      <c r="AI130" s="89" t="s">
        <v>75</v>
      </c>
      <c r="AJ130" s="61">
        <v>0</v>
      </c>
      <c r="AK130" s="65" t="s">
        <v>75</v>
      </c>
      <c r="AL130" s="65" t="s">
        <v>75</v>
      </c>
      <c r="AM130" s="67">
        <f t="shared" si="7"/>
        <v>0</v>
      </c>
      <c r="AN130" s="67">
        <f>+K130+AC130-AH130</f>
        <v>10500000</v>
      </c>
      <c r="AO130" s="61" t="s">
        <v>67</v>
      </c>
      <c r="AP130" s="60">
        <v>10500000</v>
      </c>
      <c r="AQ130" s="61" t="s">
        <v>86</v>
      </c>
      <c r="AR130" s="60">
        <v>0</v>
      </c>
      <c r="AS130" s="69" t="s">
        <v>75</v>
      </c>
      <c r="AT130" s="236">
        <v>10500000</v>
      </c>
      <c r="AU130" s="156">
        <f t="shared" si="8"/>
        <v>0</v>
      </c>
      <c r="AV130" s="72">
        <f t="shared" si="9"/>
        <v>1</v>
      </c>
      <c r="AW130" s="89" t="s">
        <v>75</v>
      </c>
      <c r="AX130" s="61" t="s">
        <v>98</v>
      </c>
      <c r="AY130" s="60" t="s">
        <v>12096</v>
      </c>
      <c r="AZ130" s="58" t="s">
        <v>67</v>
      </c>
      <c r="BA130" s="58" t="s">
        <v>67</v>
      </c>
    </row>
    <row r="131" spans="2:53" x14ac:dyDescent="0.25">
      <c r="B131" s="58">
        <v>2024</v>
      </c>
      <c r="C131" s="58">
        <v>891780111</v>
      </c>
      <c r="D131" s="59" t="s">
        <v>64</v>
      </c>
      <c r="E131" s="61" t="s">
        <v>12095</v>
      </c>
      <c r="F131" s="60" t="s">
        <v>12094</v>
      </c>
      <c r="G131" s="210">
        <v>0</v>
      </c>
      <c r="H131" s="61" t="s">
        <v>73</v>
      </c>
      <c r="I131" s="59" t="s">
        <v>65</v>
      </c>
      <c r="J131" s="60" t="s">
        <v>12093</v>
      </c>
      <c r="K131" s="60">
        <v>12500000</v>
      </c>
      <c r="L131" s="58" t="s">
        <v>68</v>
      </c>
      <c r="M131" s="60" t="s">
        <v>9604</v>
      </c>
      <c r="N131" s="60">
        <v>57438355</v>
      </c>
      <c r="O131" s="64">
        <v>14</v>
      </c>
      <c r="P131" s="166">
        <v>45302</v>
      </c>
      <c r="Q131" s="60">
        <v>2126349000</v>
      </c>
      <c r="R131" s="166">
        <v>45309</v>
      </c>
      <c r="S131" s="60">
        <v>12500000</v>
      </c>
      <c r="T131" s="61" t="s">
        <v>66</v>
      </c>
      <c r="U131" s="60">
        <v>85459497</v>
      </c>
      <c r="V131" s="60" t="s">
        <v>3402</v>
      </c>
      <c r="W131" s="166">
        <v>45309</v>
      </c>
      <c r="X131" s="166">
        <v>45309</v>
      </c>
      <c r="Y131" s="68" t="s">
        <v>75</v>
      </c>
      <c r="Z131" s="166">
        <v>45457</v>
      </c>
      <c r="AA131" s="67">
        <f t="shared" si="5"/>
        <v>148</v>
      </c>
      <c r="AB131" s="67">
        <v>2</v>
      </c>
      <c r="AC131" s="237">
        <v>1333000</v>
      </c>
      <c r="AD131" s="67">
        <v>1</v>
      </c>
      <c r="AE131" s="244">
        <v>45473</v>
      </c>
      <c r="AF131" s="67">
        <f t="shared" si="6"/>
        <v>16</v>
      </c>
      <c r="AG131" s="60">
        <v>0</v>
      </c>
      <c r="AH131" s="60">
        <v>0</v>
      </c>
      <c r="AI131" s="89" t="s">
        <v>75</v>
      </c>
      <c r="AJ131" s="61">
        <v>0</v>
      </c>
      <c r="AK131" s="65" t="s">
        <v>75</v>
      </c>
      <c r="AL131" s="65" t="s">
        <v>75</v>
      </c>
      <c r="AM131" s="67">
        <f t="shared" si="7"/>
        <v>0</v>
      </c>
      <c r="AN131" s="67">
        <f>+K131+AC131-AH131</f>
        <v>13833000</v>
      </c>
      <c r="AO131" s="61" t="s">
        <v>67</v>
      </c>
      <c r="AP131" s="60">
        <v>12500000</v>
      </c>
      <c r="AQ131" s="61" t="s">
        <v>86</v>
      </c>
      <c r="AR131" s="60">
        <v>0</v>
      </c>
      <c r="AS131" s="69" t="s">
        <v>75</v>
      </c>
      <c r="AT131" s="236">
        <v>13833000</v>
      </c>
      <c r="AU131" s="156">
        <f t="shared" si="8"/>
        <v>0</v>
      </c>
      <c r="AV131" s="72">
        <f t="shared" si="9"/>
        <v>1</v>
      </c>
      <c r="AW131" s="89" t="s">
        <v>75</v>
      </c>
      <c r="AX131" s="61" t="s">
        <v>98</v>
      </c>
      <c r="AY131" s="60" t="s">
        <v>12092</v>
      </c>
      <c r="AZ131" s="58" t="s">
        <v>67</v>
      </c>
      <c r="BA131" s="58" t="s">
        <v>67</v>
      </c>
    </row>
    <row r="132" spans="2:53" x14ac:dyDescent="0.25">
      <c r="B132" s="58">
        <v>2024</v>
      </c>
      <c r="C132" s="58">
        <v>891780111</v>
      </c>
      <c r="D132" s="59" t="s">
        <v>64</v>
      </c>
      <c r="E132" s="61" t="s">
        <v>12091</v>
      </c>
      <c r="F132" s="60" t="s">
        <v>12090</v>
      </c>
      <c r="G132" s="210">
        <v>0</v>
      </c>
      <c r="H132" s="61" t="s">
        <v>73</v>
      </c>
      <c r="I132" s="59" t="s">
        <v>65</v>
      </c>
      <c r="J132" s="60" t="s">
        <v>12089</v>
      </c>
      <c r="K132" s="60">
        <v>16500000</v>
      </c>
      <c r="L132" s="58" t="s">
        <v>68</v>
      </c>
      <c r="M132" s="60" t="s">
        <v>8570</v>
      </c>
      <c r="N132" s="60">
        <v>75035405</v>
      </c>
      <c r="O132" s="64">
        <v>13</v>
      </c>
      <c r="P132" s="89">
        <v>45302</v>
      </c>
      <c r="Q132" s="60">
        <v>4518689382</v>
      </c>
      <c r="R132" s="166">
        <v>45309</v>
      </c>
      <c r="S132" s="60">
        <v>16500000</v>
      </c>
      <c r="T132" s="61" t="s">
        <v>66</v>
      </c>
      <c r="U132" s="60">
        <v>85152695</v>
      </c>
      <c r="V132" s="60" t="s">
        <v>6952</v>
      </c>
      <c r="W132" s="166">
        <v>45309</v>
      </c>
      <c r="X132" s="166">
        <v>45309</v>
      </c>
      <c r="Y132" s="68" t="s">
        <v>75</v>
      </c>
      <c r="Z132" s="166">
        <v>45457</v>
      </c>
      <c r="AA132" s="67">
        <f t="shared" si="5"/>
        <v>148</v>
      </c>
      <c r="AB132" s="67">
        <v>2</v>
      </c>
      <c r="AC132" s="237">
        <v>1760000</v>
      </c>
      <c r="AD132" s="67">
        <v>1</v>
      </c>
      <c r="AE132" s="244">
        <v>45473</v>
      </c>
      <c r="AF132" s="67">
        <f t="shared" si="6"/>
        <v>16</v>
      </c>
      <c r="AG132" s="60">
        <v>0</v>
      </c>
      <c r="AH132" s="60">
        <v>0</v>
      </c>
      <c r="AI132" s="89" t="s">
        <v>75</v>
      </c>
      <c r="AJ132" s="61">
        <v>0</v>
      </c>
      <c r="AK132" s="65" t="s">
        <v>75</v>
      </c>
      <c r="AL132" s="65" t="s">
        <v>75</v>
      </c>
      <c r="AM132" s="67">
        <f t="shared" si="7"/>
        <v>0</v>
      </c>
      <c r="AN132" s="67">
        <f>+K132+AC132-AH132</f>
        <v>18260000</v>
      </c>
      <c r="AO132" s="61" t="s">
        <v>67</v>
      </c>
      <c r="AP132" s="60">
        <v>16500000</v>
      </c>
      <c r="AQ132" s="61" t="s">
        <v>86</v>
      </c>
      <c r="AR132" s="60">
        <v>0</v>
      </c>
      <c r="AS132" s="69" t="s">
        <v>75</v>
      </c>
      <c r="AT132" s="236">
        <v>18260000</v>
      </c>
      <c r="AU132" s="156">
        <f t="shared" si="8"/>
        <v>0</v>
      </c>
      <c r="AV132" s="72">
        <f t="shared" si="9"/>
        <v>1</v>
      </c>
      <c r="AW132" s="89" t="s">
        <v>75</v>
      </c>
      <c r="AX132" s="61" t="s">
        <v>98</v>
      </c>
      <c r="AY132" s="60" t="s">
        <v>12088</v>
      </c>
      <c r="AZ132" s="58" t="s">
        <v>67</v>
      </c>
      <c r="BA132" s="58" t="s">
        <v>67</v>
      </c>
    </row>
    <row r="133" spans="2:53" x14ac:dyDescent="0.25">
      <c r="B133" s="58">
        <v>2024</v>
      </c>
      <c r="C133" s="58">
        <v>891780111</v>
      </c>
      <c r="D133" s="59" t="s">
        <v>64</v>
      </c>
      <c r="E133" s="61" t="s">
        <v>12087</v>
      </c>
      <c r="F133" s="60" t="s">
        <v>12086</v>
      </c>
      <c r="G133" s="210">
        <v>0</v>
      </c>
      <c r="H133" s="61" t="s">
        <v>73</v>
      </c>
      <c r="I133" s="59" t="s">
        <v>65</v>
      </c>
      <c r="J133" s="60" t="s">
        <v>12085</v>
      </c>
      <c r="K133" s="60">
        <v>10500000</v>
      </c>
      <c r="L133" s="58" t="s">
        <v>68</v>
      </c>
      <c r="M133" s="60" t="s">
        <v>8684</v>
      </c>
      <c r="N133" s="60">
        <v>19517646</v>
      </c>
      <c r="O133" s="64">
        <v>14</v>
      </c>
      <c r="P133" s="166">
        <v>45302</v>
      </c>
      <c r="Q133" s="60">
        <v>2126349000</v>
      </c>
      <c r="R133" s="166">
        <v>45309</v>
      </c>
      <c r="S133" s="60">
        <v>10500000</v>
      </c>
      <c r="T133" s="61" t="s">
        <v>66</v>
      </c>
      <c r="U133" s="60">
        <v>85152695</v>
      </c>
      <c r="V133" s="60" t="s">
        <v>6952</v>
      </c>
      <c r="W133" s="166">
        <v>45309</v>
      </c>
      <c r="X133" s="166">
        <v>45309</v>
      </c>
      <c r="Y133" s="68" t="s">
        <v>75</v>
      </c>
      <c r="Z133" s="166">
        <v>45457</v>
      </c>
      <c r="AA133" s="67">
        <f t="shared" si="5"/>
        <v>148</v>
      </c>
      <c r="AB133" s="67">
        <v>2</v>
      </c>
      <c r="AC133" s="237">
        <v>1120000</v>
      </c>
      <c r="AD133" s="67">
        <v>1</v>
      </c>
      <c r="AE133" s="244">
        <v>45473</v>
      </c>
      <c r="AF133" s="67">
        <f t="shared" si="6"/>
        <v>16</v>
      </c>
      <c r="AG133" s="60">
        <v>0</v>
      </c>
      <c r="AH133" s="60">
        <v>0</v>
      </c>
      <c r="AI133" s="89" t="s">
        <v>75</v>
      </c>
      <c r="AJ133" s="61">
        <v>0</v>
      </c>
      <c r="AK133" s="65" t="s">
        <v>75</v>
      </c>
      <c r="AL133" s="65" t="s">
        <v>75</v>
      </c>
      <c r="AM133" s="67">
        <f t="shared" si="7"/>
        <v>0</v>
      </c>
      <c r="AN133" s="67">
        <f>+K133+AC133-AH133</f>
        <v>11620000</v>
      </c>
      <c r="AO133" s="61" t="s">
        <v>67</v>
      </c>
      <c r="AP133" s="60">
        <v>10500000</v>
      </c>
      <c r="AQ133" s="61" t="s">
        <v>86</v>
      </c>
      <c r="AR133" s="60">
        <v>0</v>
      </c>
      <c r="AS133" s="69" t="s">
        <v>75</v>
      </c>
      <c r="AT133" s="236">
        <v>11620000</v>
      </c>
      <c r="AU133" s="156">
        <f t="shared" si="8"/>
        <v>0</v>
      </c>
      <c r="AV133" s="72">
        <f t="shared" si="9"/>
        <v>1</v>
      </c>
      <c r="AW133" s="89" t="s">
        <v>75</v>
      </c>
      <c r="AX133" s="61" t="s">
        <v>98</v>
      </c>
      <c r="AY133" s="60" t="s">
        <v>12084</v>
      </c>
      <c r="AZ133" s="58" t="s">
        <v>67</v>
      </c>
      <c r="BA133" s="58" t="s">
        <v>67</v>
      </c>
    </row>
    <row r="134" spans="2:53" x14ac:dyDescent="0.25">
      <c r="B134" s="58">
        <v>2024</v>
      </c>
      <c r="C134" s="58">
        <v>891780111</v>
      </c>
      <c r="D134" s="59" t="s">
        <v>64</v>
      </c>
      <c r="E134" s="61" t="s">
        <v>12083</v>
      </c>
      <c r="F134" s="60" t="s">
        <v>12082</v>
      </c>
      <c r="G134" s="210">
        <v>0</v>
      </c>
      <c r="H134" s="61" t="s">
        <v>73</v>
      </c>
      <c r="I134" s="59" t="s">
        <v>65</v>
      </c>
      <c r="J134" s="60" t="s">
        <v>12081</v>
      </c>
      <c r="K134" s="60">
        <v>18000000</v>
      </c>
      <c r="L134" s="58" t="s">
        <v>68</v>
      </c>
      <c r="M134" s="60" t="s">
        <v>9205</v>
      </c>
      <c r="N134" s="60">
        <v>1082964829</v>
      </c>
      <c r="O134" s="64">
        <v>13</v>
      </c>
      <c r="P134" s="89">
        <v>45302</v>
      </c>
      <c r="Q134" s="60">
        <v>4518689382</v>
      </c>
      <c r="R134" s="166">
        <v>45309</v>
      </c>
      <c r="S134" s="60">
        <v>18000000</v>
      </c>
      <c r="T134" s="61" t="s">
        <v>66</v>
      </c>
      <c r="U134" s="60">
        <v>85152695</v>
      </c>
      <c r="V134" s="60" t="s">
        <v>6952</v>
      </c>
      <c r="W134" s="166">
        <v>45309</v>
      </c>
      <c r="X134" s="166">
        <v>45309</v>
      </c>
      <c r="Y134" s="68" t="s">
        <v>75</v>
      </c>
      <c r="Z134" s="166">
        <v>45457</v>
      </c>
      <c r="AA134" s="67">
        <f t="shared" si="5"/>
        <v>148</v>
      </c>
      <c r="AB134" s="67">
        <v>2</v>
      </c>
      <c r="AC134" s="237">
        <v>1920000</v>
      </c>
      <c r="AD134" s="67">
        <v>1</v>
      </c>
      <c r="AE134" s="244">
        <v>45473</v>
      </c>
      <c r="AF134" s="67">
        <f t="shared" si="6"/>
        <v>16</v>
      </c>
      <c r="AG134" s="60">
        <v>0</v>
      </c>
      <c r="AH134" s="60">
        <v>0</v>
      </c>
      <c r="AI134" s="89" t="s">
        <v>75</v>
      </c>
      <c r="AJ134" s="61">
        <v>0</v>
      </c>
      <c r="AK134" s="65" t="s">
        <v>75</v>
      </c>
      <c r="AL134" s="65" t="s">
        <v>75</v>
      </c>
      <c r="AM134" s="67">
        <f t="shared" si="7"/>
        <v>0</v>
      </c>
      <c r="AN134" s="67">
        <f>+K134+AC134-AH134</f>
        <v>19920000</v>
      </c>
      <c r="AO134" s="61" t="s">
        <v>67</v>
      </c>
      <c r="AP134" s="60">
        <v>18000000</v>
      </c>
      <c r="AQ134" s="61" t="s">
        <v>86</v>
      </c>
      <c r="AR134" s="60">
        <v>0</v>
      </c>
      <c r="AS134" s="69" t="s">
        <v>75</v>
      </c>
      <c r="AT134" s="236">
        <v>19920000</v>
      </c>
      <c r="AU134" s="156">
        <f t="shared" si="8"/>
        <v>0</v>
      </c>
      <c r="AV134" s="72">
        <f t="shared" si="9"/>
        <v>1</v>
      </c>
      <c r="AW134" s="89" t="s">
        <v>75</v>
      </c>
      <c r="AX134" s="61" t="s">
        <v>98</v>
      </c>
      <c r="AY134" s="60" t="s">
        <v>12080</v>
      </c>
      <c r="AZ134" s="58" t="s">
        <v>67</v>
      </c>
      <c r="BA134" s="58" t="s">
        <v>67</v>
      </c>
    </row>
    <row r="135" spans="2:53" x14ac:dyDescent="0.25">
      <c r="B135" s="58">
        <v>2024</v>
      </c>
      <c r="C135" s="58">
        <v>891780111</v>
      </c>
      <c r="D135" s="59" t="s">
        <v>64</v>
      </c>
      <c r="E135" s="61" t="s">
        <v>12079</v>
      </c>
      <c r="F135" s="60" t="s">
        <v>12078</v>
      </c>
      <c r="G135" s="210">
        <v>0</v>
      </c>
      <c r="H135" s="61" t="s">
        <v>73</v>
      </c>
      <c r="I135" s="59" t="s">
        <v>65</v>
      </c>
      <c r="J135" s="60" t="s">
        <v>10273</v>
      </c>
      <c r="K135" s="60">
        <v>16500000</v>
      </c>
      <c r="L135" s="58" t="s">
        <v>68</v>
      </c>
      <c r="M135" s="60" t="s">
        <v>12077</v>
      </c>
      <c r="N135" s="60">
        <v>1082948279</v>
      </c>
      <c r="O135" s="64">
        <v>13</v>
      </c>
      <c r="P135" s="89">
        <v>45302</v>
      </c>
      <c r="Q135" s="60">
        <v>4518689382</v>
      </c>
      <c r="R135" s="166">
        <v>45309</v>
      </c>
      <c r="S135" s="60">
        <v>16500000</v>
      </c>
      <c r="T135" s="61" t="s">
        <v>66</v>
      </c>
      <c r="U135" s="60">
        <v>36557666</v>
      </c>
      <c r="V135" s="60" t="s">
        <v>4526</v>
      </c>
      <c r="W135" s="166">
        <v>45309</v>
      </c>
      <c r="X135" s="166">
        <v>45309</v>
      </c>
      <c r="Y135" s="68" t="s">
        <v>75</v>
      </c>
      <c r="Z135" s="166">
        <v>45457</v>
      </c>
      <c r="AA135" s="67">
        <f t="shared" si="5"/>
        <v>148</v>
      </c>
      <c r="AB135" s="67">
        <v>0</v>
      </c>
      <c r="AC135" s="237">
        <v>0</v>
      </c>
      <c r="AD135" s="67">
        <v>0</v>
      </c>
      <c r="AE135" s="89" t="s">
        <v>75</v>
      </c>
      <c r="AF135" s="67">
        <f t="shared" si="6"/>
        <v>0</v>
      </c>
      <c r="AG135" s="60">
        <v>1</v>
      </c>
      <c r="AH135" s="60">
        <v>11440000</v>
      </c>
      <c r="AI135" s="89">
        <v>45351</v>
      </c>
      <c r="AJ135" s="61">
        <v>0</v>
      </c>
      <c r="AK135" s="65" t="s">
        <v>75</v>
      </c>
      <c r="AL135" s="65" t="s">
        <v>75</v>
      </c>
      <c r="AM135" s="67">
        <f t="shared" si="7"/>
        <v>0</v>
      </c>
      <c r="AN135" s="67">
        <f>+K135+AC135-AH135</f>
        <v>5060000</v>
      </c>
      <c r="AO135" s="61" t="s">
        <v>67</v>
      </c>
      <c r="AP135" s="60">
        <v>16500000</v>
      </c>
      <c r="AQ135" s="61" t="s">
        <v>86</v>
      </c>
      <c r="AR135" s="60">
        <v>0</v>
      </c>
      <c r="AS135" s="69" t="s">
        <v>75</v>
      </c>
      <c r="AT135" s="236">
        <v>5060000</v>
      </c>
      <c r="AU135" s="156">
        <f t="shared" si="8"/>
        <v>0</v>
      </c>
      <c r="AV135" s="72">
        <f t="shared" si="9"/>
        <v>1</v>
      </c>
      <c r="AW135" s="89" t="s">
        <v>75</v>
      </c>
      <c r="AX135" s="61" t="s">
        <v>1864</v>
      </c>
      <c r="AY135" s="60" t="s">
        <v>12076</v>
      </c>
      <c r="AZ135" s="58" t="s">
        <v>67</v>
      </c>
      <c r="BA135" s="58" t="s">
        <v>67</v>
      </c>
    </row>
    <row r="136" spans="2:53" x14ac:dyDescent="0.25">
      <c r="B136" s="58">
        <v>2024</v>
      </c>
      <c r="C136" s="58">
        <v>891780111</v>
      </c>
      <c r="D136" s="59" t="s">
        <v>64</v>
      </c>
      <c r="E136" s="61" t="s">
        <v>12075</v>
      </c>
      <c r="F136" s="60" t="s">
        <v>12074</v>
      </c>
      <c r="G136" s="210">
        <v>0</v>
      </c>
      <c r="H136" s="61" t="s">
        <v>73</v>
      </c>
      <c r="I136" s="59" t="s">
        <v>65</v>
      </c>
      <c r="J136" s="60" t="s">
        <v>12073</v>
      </c>
      <c r="K136" s="60">
        <v>15000000</v>
      </c>
      <c r="L136" s="58" t="s">
        <v>68</v>
      </c>
      <c r="M136" s="60" t="s">
        <v>8072</v>
      </c>
      <c r="N136" s="60">
        <v>7634587</v>
      </c>
      <c r="O136" s="64">
        <v>13</v>
      </c>
      <c r="P136" s="89">
        <v>45302</v>
      </c>
      <c r="Q136" s="60">
        <v>4518689382</v>
      </c>
      <c r="R136" s="166">
        <v>45309</v>
      </c>
      <c r="S136" s="60">
        <v>15000000</v>
      </c>
      <c r="T136" s="61" t="s">
        <v>66</v>
      </c>
      <c r="U136" s="60">
        <v>85152695</v>
      </c>
      <c r="V136" s="60" t="s">
        <v>6952</v>
      </c>
      <c r="W136" s="166">
        <v>45309</v>
      </c>
      <c r="X136" s="166">
        <v>45309</v>
      </c>
      <c r="Y136" s="68" t="s">
        <v>75</v>
      </c>
      <c r="Z136" s="166">
        <v>45457</v>
      </c>
      <c r="AA136" s="67">
        <f t="shared" ref="AA136:AA199" si="10">+IF(Y136="1800-01-01",Z136-X136,Z136-Y136)</f>
        <v>148</v>
      </c>
      <c r="AB136" s="67">
        <v>2</v>
      </c>
      <c r="AC136" s="237">
        <v>1600000</v>
      </c>
      <c r="AD136" s="67">
        <v>1</v>
      </c>
      <c r="AE136" s="244">
        <v>45473</v>
      </c>
      <c r="AF136" s="67">
        <f t="shared" ref="AF136:AF199" si="11">+IF(AE136="1800-01-01",0,AE136-Z136)</f>
        <v>16</v>
      </c>
      <c r="AG136" s="60">
        <v>0</v>
      </c>
      <c r="AH136" s="60">
        <v>0</v>
      </c>
      <c r="AI136" s="89" t="s">
        <v>75</v>
      </c>
      <c r="AJ136" s="61">
        <v>0</v>
      </c>
      <c r="AK136" s="65" t="s">
        <v>75</v>
      </c>
      <c r="AL136" s="65" t="s">
        <v>75</v>
      </c>
      <c r="AM136" s="67">
        <f t="shared" ref="AM136:AM199" si="12">+IF(AK136="1800-01-01",0,AL136-AK136)</f>
        <v>0</v>
      </c>
      <c r="AN136" s="67">
        <f>+K136+AC136-AH136</f>
        <v>16600000</v>
      </c>
      <c r="AO136" s="61" t="s">
        <v>67</v>
      </c>
      <c r="AP136" s="60">
        <v>15000000</v>
      </c>
      <c r="AQ136" s="61" t="s">
        <v>86</v>
      </c>
      <c r="AR136" s="60">
        <v>0</v>
      </c>
      <c r="AS136" s="69" t="s">
        <v>75</v>
      </c>
      <c r="AT136" s="236">
        <v>16600000</v>
      </c>
      <c r="AU136" s="156">
        <f t="shared" ref="AU136:AU199" si="13">AN136-AT136</f>
        <v>0</v>
      </c>
      <c r="AV136" s="72">
        <f t="shared" ref="AV136:AV199" si="14">+IFERROR(AT136/AN136,"_")</f>
        <v>1</v>
      </c>
      <c r="AW136" s="89" t="s">
        <v>75</v>
      </c>
      <c r="AX136" s="61" t="s">
        <v>98</v>
      </c>
      <c r="AY136" s="60" t="s">
        <v>12072</v>
      </c>
      <c r="AZ136" s="58" t="s">
        <v>67</v>
      </c>
      <c r="BA136" s="58" t="s">
        <v>67</v>
      </c>
    </row>
    <row r="137" spans="2:53" x14ac:dyDescent="0.25">
      <c r="B137" s="58">
        <v>2024</v>
      </c>
      <c r="C137" s="58">
        <v>891780111</v>
      </c>
      <c r="D137" s="59" t="s">
        <v>64</v>
      </c>
      <c r="E137" s="61" t="s">
        <v>12071</v>
      </c>
      <c r="F137" s="60" t="s">
        <v>12070</v>
      </c>
      <c r="G137" s="210">
        <v>0</v>
      </c>
      <c r="H137" s="61" t="s">
        <v>73</v>
      </c>
      <c r="I137" s="59" t="s">
        <v>65</v>
      </c>
      <c r="J137" s="60" t="s">
        <v>12069</v>
      </c>
      <c r="K137" s="60">
        <v>12833000</v>
      </c>
      <c r="L137" s="58" t="s">
        <v>68</v>
      </c>
      <c r="M137" s="60" t="s">
        <v>8894</v>
      </c>
      <c r="N137" s="60">
        <v>57428933</v>
      </c>
      <c r="O137" s="64">
        <v>14</v>
      </c>
      <c r="P137" s="166">
        <v>45302</v>
      </c>
      <c r="Q137" s="60">
        <v>2126349000</v>
      </c>
      <c r="R137" s="166">
        <v>45309</v>
      </c>
      <c r="S137" s="60">
        <v>12833000</v>
      </c>
      <c r="T137" s="61" t="s">
        <v>66</v>
      </c>
      <c r="U137" s="60">
        <v>57435262</v>
      </c>
      <c r="V137" s="60" t="s">
        <v>8893</v>
      </c>
      <c r="W137" s="166">
        <v>45309</v>
      </c>
      <c r="X137" s="166">
        <v>45309</v>
      </c>
      <c r="Y137" s="68" t="s">
        <v>75</v>
      </c>
      <c r="Z137" s="166">
        <v>45457</v>
      </c>
      <c r="AA137" s="67">
        <f t="shared" si="10"/>
        <v>148</v>
      </c>
      <c r="AB137" s="67">
        <v>0</v>
      </c>
      <c r="AC137" s="237">
        <v>0</v>
      </c>
      <c r="AD137" s="67">
        <v>0</v>
      </c>
      <c r="AE137" s="89" t="s">
        <v>75</v>
      </c>
      <c r="AF137" s="67">
        <f t="shared" si="11"/>
        <v>0</v>
      </c>
      <c r="AG137" s="60">
        <v>1</v>
      </c>
      <c r="AH137" s="60">
        <v>8666000</v>
      </c>
      <c r="AI137" s="89">
        <v>45352</v>
      </c>
      <c r="AJ137" s="61">
        <v>0</v>
      </c>
      <c r="AK137" s="65" t="s">
        <v>75</v>
      </c>
      <c r="AL137" s="65" t="s">
        <v>75</v>
      </c>
      <c r="AM137" s="67">
        <f t="shared" si="12"/>
        <v>0</v>
      </c>
      <c r="AN137" s="67">
        <f>+K137+AC137-AH137</f>
        <v>4167000</v>
      </c>
      <c r="AO137" s="61" t="s">
        <v>67</v>
      </c>
      <c r="AP137" s="60">
        <v>12833000</v>
      </c>
      <c r="AQ137" s="61" t="s">
        <v>86</v>
      </c>
      <c r="AR137" s="60">
        <v>0</v>
      </c>
      <c r="AS137" s="69" t="s">
        <v>75</v>
      </c>
      <c r="AT137" s="236">
        <v>4167000</v>
      </c>
      <c r="AU137" s="156">
        <f t="shared" si="13"/>
        <v>0</v>
      </c>
      <c r="AV137" s="72">
        <f t="shared" si="14"/>
        <v>1</v>
      </c>
      <c r="AW137" s="89" t="s">
        <v>75</v>
      </c>
      <c r="AX137" s="61" t="s">
        <v>1864</v>
      </c>
      <c r="AY137" s="60" t="s">
        <v>12068</v>
      </c>
      <c r="AZ137" s="58" t="s">
        <v>67</v>
      </c>
      <c r="BA137" s="58" t="s">
        <v>67</v>
      </c>
    </row>
    <row r="138" spans="2:53" x14ac:dyDescent="0.25">
      <c r="B138" s="58">
        <v>2024</v>
      </c>
      <c r="C138" s="58">
        <v>891780111</v>
      </c>
      <c r="D138" s="59" t="s">
        <v>64</v>
      </c>
      <c r="E138" s="61" t="s">
        <v>12067</v>
      </c>
      <c r="F138" s="60" t="s">
        <v>12066</v>
      </c>
      <c r="G138" s="210">
        <v>0</v>
      </c>
      <c r="H138" s="61" t="s">
        <v>73</v>
      </c>
      <c r="I138" s="59" t="s">
        <v>65</v>
      </c>
      <c r="J138" s="60" t="s">
        <v>12065</v>
      </c>
      <c r="K138" s="60">
        <v>13500000</v>
      </c>
      <c r="L138" s="58" t="s">
        <v>68</v>
      </c>
      <c r="M138" s="60" t="s">
        <v>9045</v>
      </c>
      <c r="N138" s="60">
        <v>1082969436</v>
      </c>
      <c r="O138" s="64">
        <v>13</v>
      </c>
      <c r="P138" s="89">
        <v>45302</v>
      </c>
      <c r="Q138" s="60">
        <v>4518689382</v>
      </c>
      <c r="R138" s="166">
        <v>45309</v>
      </c>
      <c r="S138" s="60">
        <v>13500000</v>
      </c>
      <c r="T138" s="61" t="s">
        <v>66</v>
      </c>
      <c r="U138" s="60">
        <v>36564011</v>
      </c>
      <c r="V138" s="60" t="s">
        <v>7871</v>
      </c>
      <c r="W138" s="166">
        <v>45309</v>
      </c>
      <c r="X138" s="166">
        <v>45309</v>
      </c>
      <c r="Y138" s="68" t="s">
        <v>75</v>
      </c>
      <c r="Z138" s="166">
        <v>45457</v>
      </c>
      <c r="AA138" s="67">
        <f t="shared" si="10"/>
        <v>148</v>
      </c>
      <c r="AB138" s="67">
        <v>0</v>
      </c>
      <c r="AC138" s="237">
        <v>0</v>
      </c>
      <c r="AD138" s="67">
        <v>0</v>
      </c>
      <c r="AE138" s="89" t="s">
        <v>75</v>
      </c>
      <c r="AF138" s="67">
        <f t="shared" si="11"/>
        <v>0</v>
      </c>
      <c r="AG138" s="60">
        <v>0</v>
      </c>
      <c r="AH138" s="60">
        <v>0</v>
      </c>
      <c r="AI138" s="89" t="s">
        <v>75</v>
      </c>
      <c r="AJ138" s="61">
        <v>0</v>
      </c>
      <c r="AK138" s="65" t="s">
        <v>75</v>
      </c>
      <c r="AL138" s="65" t="s">
        <v>75</v>
      </c>
      <c r="AM138" s="67">
        <f t="shared" si="12"/>
        <v>0</v>
      </c>
      <c r="AN138" s="67">
        <f>+K138+AC138-AH138</f>
        <v>13500000</v>
      </c>
      <c r="AO138" s="61" t="s">
        <v>67</v>
      </c>
      <c r="AP138" s="60">
        <v>13500000</v>
      </c>
      <c r="AQ138" s="61" t="s">
        <v>86</v>
      </c>
      <c r="AR138" s="60">
        <v>0</v>
      </c>
      <c r="AS138" s="69" t="s">
        <v>75</v>
      </c>
      <c r="AT138" s="236">
        <v>13500000</v>
      </c>
      <c r="AU138" s="156">
        <f t="shared" si="13"/>
        <v>0</v>
      </c>
      <c r="AV138" s="72">
        <f t="shared" si="14"/>
        <v>1</v>
      </c>
      <c r="AW138" s="89" t="s">
        <v>75</v>
      </c>
      <c r="AX138" s="61" t="s">
        <v>98</v>
      </c>
      <c r="AY138" s="60" t="s">
        <v>12064</v>
      </c>
      <c r="AZ138" s="58" t="s">
        <v>67</v>
      </c>
      <c r="BA138" s="58" t="s">
        <v>67</v>
      </c>
    </row>
    <row r="139" spans="2:53" x14ac:dyDescent="0.25">
      <c r="B139" s="58">
        <v>2024</v>
      </c>
      <c r="C139" s="58">
        <v>891780111</v>
      </c>
      <c r="D139" s="59" t="s">
        <v>64</v>
      </c>
      <c r="E139" s="61" t="s">
        <v>12063</v>
      </c>
      <c r="F139" s="60" t="s">
        <v>12062</v>
      </c>
      <c r="G139" s="210">
        <v>0</v>
      </c>
      <c r="H139" s="61" t="s">
        <v>73</v>
      </c>
      <c r="I139" s="59" t="s">
        <v>65</v>
      </c>
      <c r="J139" s="60" t="s">
        <v>12061</v>
      </c>
      <c r="K139" s="60">
        <v>32067000</v>
      </c>
      <c r="L139" s="58" t="s">
        <v>68</v>
      </c>
      <c r="M139" s="60" t="s">
        <v>8599</v>
      </c>
      <c r="N139" s="60">
        <v>12564024</v>
      </c>
      <c r="O139" s="64">
        <v>13</v>
      </c>
      <c r="P139" s="89">
        <v>45302</v>
      </c>
      <c r="Q139" s="60">
        <v>4518689382</v>
      </c>
      <c r="R139" s="166">
        <v>45309</v>
      </c>
      <c r="S139" s="60">
        <v>32067000</v>
      </c>
      <c r="T139" s="61" t="s">
        <v>66</v>
      </c>
      <c r="U139" s="60">
        <v>12621405</v>
      </c>
      <c r="V139" s="60" t="s">
        <v>3878</v>
      </c>
      <c r="W139" s="166">
        <v>45309</v>
      </c>
      <c r="X139" s="166">
        <v>45309</v>
      </c>
      <c r="Y139" s="68" t="s">
        <v>75</v>
      </c>
      <c r="Z139" s="166">
        <v>45457</v>
      </c>
      <c r="AA139" s="67">
        <f t="shared" si="10"/>
        <v>148</v>
      </c>
      <c r="AB139" s="67">
        <v>2</v>
      </c>
      <c r="AC139" s="237">
        <v>3466000</v>
      </c>
      <c r="AD139" s="67">
        <v>1</v>
      </c>
      <c r="AE139" s="244">
        <v>45473</v>
      </c>
      <c r="AF139" s="67">
        <f t="shared" si="11"/>
        <v>16</v>
      </c>
      <c r="AG139" s="60">
        <v>0</v>
      </c>
      <c r="AH139" s="60">
        <v>0</v>
      </c>
      <c r="AI139" s="89" t="s">
        <v>75</v>
      </c>
      <c r="AJ139" s="61">
        <v>0</v>
      </c>
      <c r="AK139" s="65" t="s">
        <v>75</v>
      </c>
      <c r="AL139" s="65" t="s">
        <v>75</v>
      </c>
      <c r="AM139" s="67">
        <f t="shared" si="12"/>
        <v>0</v>
      </c>
      <c r="AN139" s="67">
        <f>+K139+AC139-AH139</f>
        <v>35533000</v>
      </c>
      <c r="AO139" s="61" t="s">
        <v>67</v>
      </c>
      <c r="AP139" s="60">
        <v>32067000</v>
      </c>
      <c r="AQ139" s="61" t="s">
        <v>86</v>
      </c>
      <c r="AR139" s="60">
        <v>0</v>
      </c>
      <c r="AS139" s="69" t="s">
        <v>75</v>
      </c>
      <c r="AT139" s="236">
        <v>35533000</v>
      </c>
      <c r="AU139" s="156">
        <f t="shared" si="13"/>
        <v>0</v>
      </c>
      <c r="AV139" s="72">
        <f t="shared" si="14"/>
        <v>1</v>
      </c>
      <c r="AW139" s="89" t="s">
        <v>75</v>
      </c>
      <c r="AX139" s="61" t="s">
        <v>98</v>
      </c>
      <c r="AY139" s="60" t="s">
        <v>12060</v>
      </c>
      <c r="AZ139" s="58" t="s">
        <v>67</v>
      </c>
      <c r="BA139" s="58" t="s">
        <v>67</v>
      </c>
    </row>
    <row r="140" spans="2:53" x14ac:dyDescent="0.25">
      <c r="B140" s="58">
        <v>2024</v>
      </c>
      <c r="C140" s="58">
        <v>891780111</v>
      </c>
      <c r="D140" s="59" t="s">
        <v>64</v>
      </c>
      <c r="E140" s="61" t="s">
        <v>12059</v>
      </c>
      <c r="F140" s="60" t="s">
        <v>12058</v>
      </c>
      <c r="G140" s="210">
        <v>0</v>
      </c>
      <c r="H140" s="61" t="s">
        <v>73</v>
      </c>
      <c r="I140" s="59" t="s">
        <v>65</v>
      </c>
      <c r="J140" s="60" t="s">
        <v>12057</v>
      </c>
      <c r="K140" s="60">
        <v>10500000</v>
      </c>
      <c r="L140" s="58" t="s">
        <v>68</v>
      </c>
      <c r="M140" s="60" t="s">
        <v>9519</v>
      </c>
      <c r="N140" s="60">
        <v>1083040669</v>
      </c>
      <c r="O140" s="64">
        <v>14</v>
      </c>
      <c r="P140" s="166">
        <v>45302</v>
      </c>
      <c r="Q140" s="60">
        <v>2126349000</v>
      </c>
      <c r="R140" s="166">
        <v>45309</v>
      </c>
      <c r="S140" s="60">
        <v>10500000</v>
      </c>
      <c r="T140" s="61" t="s">
        <v>66</v>
      </c>
      <c r="U140" s="60">
        <v>36718996</v>
      </c>
      <c r="V140" s="60" t="s">
        <v>7586</v>
      </c>
      <c r="W140" s="166">
        <v>45309</v>
      </c>
      <c r="X140" s="166">
        <v>45309</v>
      </c>
      <c r="Y140" s="68" t="s">
        <v>75</v>
      </c>
      <c r="Z140" s="166">
        <v>45457</v>
      </c>
      <c r="AA140" s="67">
        <f t="shared" si="10"/>
        <v>148</v>
      </c>
      <c r="AB140" s="67">
        <v>2</v>
      </c>
      <c r="AC140" s="237">
        <v>1120000</v>
      </c>
      <c r="AD140" s="67">
        <v>1</v>
      </c>
      <c r="AE140" s="244">
        <v>45473</v>
      </c>
      <c r="AF140" s="67">
        <f t="shared" si="11"/>
        <v>16</v>
      </c>
      <c r="AG140" s="60">
        <v>0</v>
      </c>
      <c r="AH140" s="60">
        <v>0</v>
      </c>
      <c r="AI140" s="89" t="s">
        <v>75</v>
      </c>
      <c r="AJ140" s="61">
        <v>0</v>
      </c>
      <c r="AK140" s="65" t="s">
        <v>75</v>
      </c>
      <c r="AL140" s="65" t="s">
        <v>75</v>
      </c>
      <c r="AM140" s="67">
        <f t="shared" si="12"/>
        <v>0</v>
      </c>
      <c r="AN140" s="67">
        <f>+K140+AC140-AH140</f>
        <v>11620000</v>
      </c>
      <c r="AO140" s="61" t="s">
        <v>67</v>
      </c>
      <c r="AP140" s="60">
        <v>10500000</v>
      </c>
      <c r="AQ140" s="61" t="s">
        <v>86</v>
      </c>
      <c r="AR140" s="60">
        <v>0</v>
      </c>
      <c r="AS140" s="69" t="s">
        <v>75</v>
      </c>
      <c r="AT140" s="236">
        <v>11620000</v>
      </c>
      <c r="AU140" s="156">
        <f t="shared" si="13"/>
        <v>0</v>
      </c>
      <c r="AV140" s="72">
        <f t="shared" si="14"/>
        <v>1</v>
      </c>
      <c r="AW140" s="89" t="s">
        <v>75</v>
      </c>
      <c r="AX140" s="61" t="s">
        <v>98</v>
      </c>
      <c r="AY140" s="60" t="s">
        <v>12056</v>
      </c>
      <c r="AZ140" s="58" t="s">
        <v>67</v>
      </c>
      <c r="BA140" s="58" t="s">
        <v>67</v>
      </c>
    </row>
    <row r="141" spans="2:53" x14ac:dyDescent="0.25">
      <c r="B141" s="58">
        <v>2024</v>
      </c>
      <c r="C141" s="58">
        <v>891780111</v>
      </c>
      <c r="D141" s="59" t="s">
        <v>64</v>
      </c>
      <c r="E141" s="61" t="s">
        <v>12055</v>
      </c>
      <c r="F141" s="60" t="s">
        <v>12054</v>
      </c>
      <c r="G141" s="210">
        <v>0</v>
      </c>
      <c r="H141" s="61" t="s">
        <v>73</v>
      </c>
      <c r="I141" s="59" t="s">
        <v>65</v>
      </c>
      <c r="J141" s="60" t="s">
        <v>12053</v>
      </c>
      <c r="K141" s="60">
        <v>15000000</v>
      </c>
      <c r="L141" s="58" t="s">
        <v>68</v>
      </c>
      <c r="M141" s="60" t="s">
        <v>12052</v>
      </c>
      <c r="N141" s="60">
        <v>1082984161</v>
      </c>
      <c r="O141" s="64">
        <v>13</v>
      </c>
      <c r="P141" s="89">
        <v>45302</v>
      </c>
      <c r="Q141" s="60">
        <v>4518689382</v>
      </c>
      <c r="R141" s="166">
        <v>45309</v>
      </c>
      <c r="S141" s="60">
        <v>15000000</v>
      </c>
      <c r="T141" s="61" t="s">
        <v>66</v>
      </c>
      <c r="U141" s="60">
        <v>36718996</v>
      </c>
      <c r="V141" s="60" t="s">
        <v>7586</v>
      </c>
      <c r="W141" s="166">
        <v>45309</v>
      </c>
      <c r="X141" s="166">
        <v>45309</v>
      </c>
      <c r="Y141" s="68" t="s">
        <v>75</v>
      </c>
      <c r="Z141" s="166">
        <v>45457</v>
      </c>
      <c r="AA141" s="67">
        <f t="shared" si="10"/>
        <v>148</v>
      </c>
      <c r="AB141" s="67">
        <v>0</v>
      </c>
      <c r="AC141" s="237">
        <v>0</v>
      </c>
      <c r="AD141" s="67">
        <v>0</v>
      </c>
      <c r="AE141" s="89" t="s">
        <v>75</v>
      </c>
      <c r="AF141" s="67">
        <f t="shared" si="11"/>
        <v>0</v>
      </c>
      <c r="AG141" s="60">
        <v>0</v>
      </c>
      <c r="AH141" s="60">
        <v>0</v>
      </c>
      <c r="AI141" s="89" t="s">
        <v>75</v>
      </c>
      <c r="AJ141" s="61">
        <v>0</v>
      </c>
      <c r="AK141" s="65" t="s">
        <v>75</v>
      </c>
      <c r="AL141" s="65" t="s">
        <v>75</v>
      </c>
      <c r="AM141" s="67">
        <f t="shared" si="12"/>
        <v>0</v>
      </c>
      <c r="AN141" s="67">
        <f>+K141+AC141-AH141</f>
        <v>15000000</v>
      </c>
      <c r="AO141" s="61" t="s">
        <v>67</v>
      </c>
      <c r="AP141" s="60">
        <v>15000000</v>
      </c>
      <c r="AQ141" s="61" t="s">
        <v>86</v>
      </c>
      <c r="AR141" s="60">
        <v>0</v>
      </c>
      <c r="AS141" s="69" t="s">
        <v>75</v>
      </c>
      <c r="AT141" s="236">
        <v>15000000</v>
      </c>
      <c r="AU141" s="156">
        <f t="shared" si="13"/>
        <v>0</v>
      </c>
      <c r="AV141" s="72">
        <f t="shared" si="14"/>
        <v>1</v>
      </c>
      <c r="AW141" s="89" t="s">
        <v>75</v>
      </c>
      <c r="AX141" s="61" t="s">
        <v>98</v>
      </c>
      <c r="AY141" s="60" t="s">
        <v>12051</v>
      </c>
      <c r="AZ141" s="58" t="s">
        <v>67</v>
      </c>
      <c r="BA141" s="58" t="s">
        <v>67</v>
      </c>
    </row>
    <row r="142" spans="2:53" x14ac:dyDescent="0.25">
      <c r="B142" s="58">
        <v>2024</v>
      </c>
      <c r="C142" s="58">
        <v>891780111</v>
      </c>
      <c r="D142" s="59" t="s">
        <v>64</v>
      </c>
      <c r="E142" s="61" t="s">
        <v>12050</v>
      </c>
      <c r="F142" s="60" t="s">
        <v>12049</v>
      </c>
      <c r="G142" s="210">
        <v>0</v>
      </c>
      <c r="H142" s="61" t="s">
        <v>73</v>
      </c>
      <c r="I142" s="59" t="s">
        <v>65</v>
      </c>
      <c r="J142" s="60" t="s">
        <v>12048</v>
      </c>
      <c r="K142" s="60">
        <v>14760000</v>
      </c>
      <c r="L142" s="58" t="s">
        <v>68</v>
      </c>
      <c r="M142" s="60" t="s">
        <v>1449</v>
      </c>
      <c r="N142" s="60">
        <v>1084789302</v>
      </c>
      <c r="O142" s="64">
        <v>13</v>
      </c>
      <c r="P142" s="89">
        <v>45302</v>
      </c>
      <c r="Q142" s="60">
        <v>4518689382</v>
      </c>
      <c r="R142" s="166">
        <v>45309</v>
      </c>
      <c r="S142" s="60">
        <v>14760000</v>
      </c>
      <c r="T142" s="61" t="s">
        <v>66</v>
      </c>
      <c r="U142" s="60">
        <v>72004252</v>
      </c>
      <c r="V142" s="60" t="s">
        <v>8946</v>
      </c>
      <c r="W142" s="166">
        <v>45309</v>
      </c>
      <c r="X142" s="166">
        <v>45309</v>
      </c>
      <c r="Y142" s="68" t="s">
        <v>75</v>
      </c>
      <c r="Z142" s="166">
        <v>45457</v>
      </c>
      <c r="AA142" s="67">
        <f t="shared" si="10"/>
        <v>148</v>
      </c>
      <c r="AB142" s="67">
        <v>3</v>
      </c>
      <c r="AC142" s="237">
        <v>4440000</v>
      </c>
      <c r="AD142" s="67">
        <v>1</v>
      </c>
      <c r="AE142" s="89">
        <v>45473</v>
      </c>
      <c r="AF142" s="67">
        <f t="shared" si="11"/>
        <v>16</v>
      </c>
      <c r="AG142" s="60">
        <v>0</v>
      </c>
      <c r="AH142" s="60">
        <v>0</v>
      </c>
      <c r="AI142" s="89" t="s">
        <v>75</v>
      </c>
      <c r="AJ142" s="61">
        <v>0</v>
      </c>
      <c r="AK142" s="65" t="s">
        <v>75</v>
      </c>
      <c r="AL142" s="65" t="s">
        <v>75</v>
      </c>
      <c r="AM142" s="67">
        <f t="shared" si="12"/>
        <v>0</v>
      </c>
      <c r="AN142" s="67">
        <f>+K142+AC142-AH142</f>
        <v>19200000</v>
      </c>
      <c r="AO142" s="61" t="s">
        <v>67</v>
      </c>
      <c r="AP142" s="60">
        <v>14760000</v>
      </c>
      <c r="AQ142" s="61" t="s">
        <v>86</v>
      </c>
      <c r="AR142" s="60">
        <v>0</v>
      </c>
      <c r="AS142" s="69" t="s">
        <v>75</v>
      </c>
      <c r="AT142" s="236">
        <v>19200000</v>
      </c>
      <c r="AU142" s="156">
        <f t="shared" si="13"/>
        <v>0</v>
      </c>
      <c r="AV142" s="72">
        <f t="shared" si="14"/>
        <v>1</v>
      </c>
      <c r="AW142" s="89" t="s">
        <v>75</v>
      </c>
      <c r="AX142" s="61" t="s">
        <v>98</v>
      </c>
      <c r="AY142" s="60" t="s">
        <v>12047</v>
      </c>
      <c r="AZ142" s="58" t="s">
        <v>67</v>
      </c>
      <c r="BA142" s="58" t="s">
        <v>67</v>
      </c>
    </row>
    <row r="143" spans="2:53" x14ac:dyDescent="0.25">
      <c r="B143" s="58">
        <v>2024</v>
      </c>
      <c r="C143" s="58">
        <v>891780111</v>
      </c>
      <c r="D143" s="59" t="s">
        <v>64</v>
      </c>
      <c r="E143" s="61" t="s">
        <v>12046</v>
      </c>
      <c r="F143" s="60" t="s">
        <v>12045</v>
      </c>
      <c r="G143" s="210">
        <v>0</v>
      </c>
      <c r="H143" s="61" t="s">
        <v>73</v>
      </c>
      <c r="I143" s="59" t="s">
        <v>65</v>
      </c>
      <c r="J143" s="60" t="s">
        <v>12044</v>
      </c>
      <c r="K143" s="60">
        <v>18000000</v>
      </c>
      <c r="L143" s="58" t="s">
        <v>68</v>
      </c>
      <c r="M143" s="60" t="s">
        <v>9504</v>
      </c>
      <c r="N143" s="60">
        <v>57295586</v>
      </c>
      <c r="O143" s="64">
        <v>13</v>
      </c>
      <c r="P143" s="89">
        <v>45302</v>
      </c>
      <c r="Q143" s="60">
        <v>4518689382</v>
      </c>
      <c r="R143" s="166">
        <v>45309</v>
      </c>
      <c r="S143" s="60">
        <v>18000000</v>
      </c>
      <c r="T143" s="61" t="s">
        <v>66</v>
      </c>
      <c r="U143" s="60">
        <v>1082889541</v>
      </c>
      <c r="V143" s="60" t="s">
        <v>3963</v>
      </c>
      <c r="W143" s="166">
        <v>45309</v>
      </c>
      <c r="X143" s="166">
        <v>45309</v>
      </c>
      <c r="Y143" s="68" t="s">
        <v>75</v>
      </c>
      <c r="Z143" s="166">
        <v>45457</v>
      </c>
      <c r="AA143" s="67">
        <f t="shared" si="10"/>
        <v>148</v>
      </c>
      <c r="AB143" s="67">
        <v>2</v>
      </c>
      <c r="AC143" s="237">
        <v>1920000</v>
      </c>
      <c r="AD143" s="67">
        <v>1</v>
      </c>
      <c r="AE143" s="244">
        <v>45473</v>
      </c>
      <c r="AF143" s="67">
        <f t="shared" si="11"/>
        <v>16</v>
      </c>
      <c r="AG143" s="60">
        <v>0</v>
      </c>
      <c r="AH143" s="60">
        <v>0</v>
      </c>
      <c r="AI143" s="89" t="s">
        <v>75</v>
      </c>
      <c r="AJ143" s="61">
        <v>0</v>
      </c>
      <c r="AK143" s="65" t="s">
        <v>75</v>
      </c>
      <c r="AL143" s="65" t="s">
        <v>75</v>
      </c>
      <c r="AM143" s="67">
        <f t="shared" si="12"/>
        <v>0</v>
      </c>
      <c r="AN143" s="67">
        <f>+K143+AC143-AH143</f>
        <v>19920000</v>
      </c>
      <c r="AO143" s="61" t="s">
        <v>67</v>
      </c>
      <c r="AP143" s="60">
        <v>18000000</v>
      </c>
      <c r="AQ143" s="61" t="s">
        <v>86</v>
      </c>
      <c r="AR143" s="60">
        <v>0</v>
      </c>
      <c r="AS143" s="69" t="s">
        <v>75</v>
      </c>
      <c r="AT143" s="236">
        <v>19920000</v>
      </c>
      <c r="AU143" s="156">
        <f t="shared" si="13"/>
        <v>0</v>
      </c>
      <c r="AV143" s="72">
        <f t="shared" si="14"/>
        <v>1</v>
      </c>
      <c r="AW143" s="89" t="s">
        <v>75</v>
      </c>
      <c r="AX143" s="61" t="s">
        <v>98</v>
      </c>
      <c r="AY143" s="60" t="s">
        <v>12043</v>
      </c>
      <c r="AZ143" s="58" t="s">
        <v>67</v>
      </c>
      <c r="BA143" s="58" t="s">
        <v>67</v>
      </c>
    </row>
    <row r="144" spans="2:53" x14ac:dyDescent="0.25">
      <c r="B144" s="58">
        <v>2024</v>
      </c>
      <c r="C144" s="58">
        <v>891780111</v>
      </c>
      <c r="D144" s="59" t="s">
        <v>64</v>
      </c>
      <c r="E144" s="61" t="s">
        <v>12042</v>
      </c>
      <c r="F144" s="60" t="s">
        <v>12041</v>
      </c>
      <c r="G144" s="210">
        <v>0</v>
      </c>
      <c r="H144" s="61" t="s">
        <v>73</v>
      </c>
      <c r="I144" s="59" t="s">
        <v>65</v>
      </c>
      <c r="J144" s="60" t="s">
        <v>12040</v>
      </c>
      <c r="K144" s="60">
        <v>23500000</v>
      </c>
      <c r="L144" s="58" t="s">
        <v>68</v>
      </c>
      <c r="M144" s="60" t="s">
        <v>8857</v>
      </c>
      <c r="N144" s="60">
        <v>1082977841</v>
      </c>
      <c r="O144" s="64">
        <v>13</v>
      </c>
      <c r="P144" s="89">
        <v>45302</v>
      </c>
      <c r="Q144" s="60">
        <v>4518689382</v>
      </c>
      <c r="R144" s="166">
        <v>45309</v>
      </c>
      <c r="S144" s="60">
        <v>23500000</v>
      </c>
      <c r="T144" s="61" t="s">
        <v>66</v>
      </c>
      <c r="U144" s="60">
        <v>85460304</v>
      </c>
      <c r="V144" s="60" t="s">
        <v>8856</v>
      </c>
      <c r="W144" s="166">
        <v>45309</v>
      </c>
      <c r="X144" s="166">
        <v>45309</v>
      </c>
      <c r="Y144" s="68" t="s">
        <v>75</v>
      </c>
      <c r="Z144" s="166">
        <v>45457</v>
      </c>
      <c r="AA144" s="67">
        <f t="shared" si="10"/>
        <v>148</v>
      </c>
      <c r="AB144" s="67">
        <v>2</v>
      </c>
      <c r="AC144" s="237">
        <v>2507000</v>
      </c>
      <c r="AD144" s="67">
        <v>1</v>
      </c>
      <c r="AE144" s="244">
        <v>45473</v>
      </c>
      <c r="AF144" s="67">
        <f t="shared" si="11"/>
        <v>16</v>
      </c>
      <c r="AG144" s="60">
        <v>0</v>
      </c>
      <c r="AH144" s="60">
        <v>0</v>
      </c>
      <c r="AI144" s="89" t="s">
        <v>75</v>
      </c>
      <c r="AJ144" s="61">
        <v>0</v>
      </c>
      <c r="AK144" s="65" t="s">
        <v>75</v>
      </c>
      <c r="AL144" s="65" t="s">
        <v>75</v>
      </c>
      <c r="AM144" s="67">
        <f t="shared" si="12"/>
        <v>0</v>
      </c>
      <c r="AN144" s="67">
        <f>+K144+AC144-AH144</f>
        <v>26007000</v>
      </c>
      <c r="AO144" s="61" t="s">
        <v>67</v>
      </c>
      <c r="AP144" s="60">
        <v>23500000</v>
      </c>
      <c r="AQ144" s="61" t="s">
        <v>86</v>
      </c>
      <c r="AR144" s="60">
        <v>0</v>
      </c>
      <c r="AS144" s="69" t="s">
        <v>75</v>
      </c>
      <c r="AT144" s="236">
        <v>26007000</v>
      </c>
      <c r="AU144" s="156">
        <f t="shared" si="13"/>
        <v>0</v>
      </c>
      <c r="AV144" s="72">
        <f t="shared" si="14"/>
        <v>1</v>
      </c>
      <c r="AW144" s="89" t="s">
        <v>75</v>
      </c>
      <c r="AX144" s="61" t="s">
        <v>98</v>
      </c>
      <c r="AY144" s="60" t="s">
        <v>12039</v>
      </c>
      <c r="AZ144" s="58" t="s">
        <v>67</v>
      </c>
      <c r="BA144" s="58" t="s">
        <v>67</v>
      </c>
    </row>
    <row r="145" spans="2:53" x14ac:dyDescent="0.25">
      <c r="B145" s="58">
        <v>2024</v>
      </c>
      <c r="C145" s="58">
        <v>891780111</v>
      </c>
      <c r="D145" s="59" t="s">
        <v>64</v>
      </c>
      <c r="E145" s="61" t="s">
        <v>12038</v>
      </c>
      <c r="F145" s="60" t="s">
        <v>12037</v>
      </c>
      <c r="G145" s="210">
        <v>0</v>
      </c>
      <c r="H145" s="61" t="s">
        <v>73</v>
      </c>
      <c r="I145" s="59" t="s">
        <v>65</v>
      </c>
      <c r="J145" s="60" t="s">
        <v>12036</v>
      </c>
      <c r="K145" s="60">
        <v>16170000</v>
      </c>
      <c r="L145" s="58" t="s">
        <v>68</v>
      </c>
      <c r="M145" s="60" t="s">
        <v>9722</v>
      </c>
      <c r="N145" s="60">
        <v>1083025029</v>
      </c>
      <c r="O145" s="64">
        <v>13</v>
      </c>
      <c r="P145" s="89">
        <v>45302</v>
      </c>
      <c r="Q145" s="60">
        <v>4518689382</v>
      </c>
      <c r="R145" s="166">
        <v>45309</v>
      </c>
      <c r="S145" s="60">
        <v>16170000</v>
      </c>
      <c r="T145" s="61" t="s">
        <v>66</v>
      </c>
      <c r="U145" s="60">
        <v>21400608</v>
      </c>
      <c r="V145" s="60" t="s">
        <v>9696</v>
      </c>
      <c r="W145" s="166">
        <v>45309</v>
      </c>
      <c r="X145" s="166">
        <v>45309</v>
      </c>
      <c r="Y145" s="68" t="s">
        <v>75</v>
      </c>
      <c r="Z145" s="166">
        <v>45457</v>
      </c>
      <c r="AA145" s="67">
        <f t="shared" si="10"/>
        <v>148</v>
      </c>
      <c r="AB145" s="67">
        <v>2</v>
      </c>
      <c r="AC145" s="237">
        <v>3760000</v>
      </c>
      <c r="AD145" s="67">
        <v>1</v>
      </c>
      <c r="AE145" s="244">
        <v>45473</v>
      </c>
      <c r="AF145" s="67">
        <f t="shared" si="11"/>
        <v>16</v>
      </c>
      <c r="AG145" s="60">
        <v>0</v>
      </c>
      <c r="AH145" s="60">
        <v>0</v>
      </c>
      <c r="AI145" s="89" t="s">
        <v>75</v>
      </c>
      <c r="AJ145" s="61">
        <v>0</v>
      </c>
      <c r="AK145" s="65" t="s">
        <v>75</v>
      </c>
      <c r="AL145" s="65" t="s">
        <v>75</v>
      </c>
      <c r="AM145" s="67">
        <f t="shared" si="12"/>
        <v>0</v>
      </c>
      <c r="AN145" s="67">
        <f>+K145+AC145-AH145</f>
        <v>19930000</v>
      </c>
      <c r="AO145" s="61" t="s">
        <v>67</v>
      </c>
      <c r="AP145" s="60">
        <v>16170000</v>
      </c>
      <c r="AQ145" s="61" t="s">
        <v>86</v>
      </c>
      <c r="AR145" s="60">
        <v>0</v>
      </c>
      <c r="AS145" s="69" t="s">
        <v>75</v>
      </c>
      <c r="AT145" s="236">
        <v>19930000</v>
      </c>
      <c r="AU145" s="156">
        <f t="shared" si="13"/>
        <v>0</v>
      </c>
      <c r="AV145" s="72">
        <f t="shared" si="14"/>
        <v>1</v>
      </c>
      <c r="AW145" s="89" t="s">
        <v>75</v>
      </c>
      <c r="AX145" s="61" t="s">
        <v>98</v>
      </c>
      <c r="AY145" s="60" t="s">
        <v>12035</v>
      </c>
      <c r="AZ145" s="58" t="s">
        <v>67</v>
      </c>
      <c r="BA145" s="58" t="s">
        <v>67</v>
      </c>
    </row>
    <row r="146" spans="2:53" x14ac:dyDescent="0.25">
      <c r="B146" s="58">
        <v>2024</v>
      </c>
      <c r="C146" s="58">
        <v>891780111</v>
      </c>
      <c r="D146" s="59" t="s">
        <v>64</v>
      </c>
      <c r="E146" s="61" t="s">
        <v>12034</v>
      </c>
      <c r="F146" s="60" t="s">
        <v>12033</v>
      </c>
      <c r="G146" s="210">
        <v>0</v>
      </c>
      <c r="H146" s="61" t="s">
        <v>73</v>
      </c>
      <c r="I146" s="59" t="s">
        <v>65</v>
      </c>
      <c r="J146" s="60" t="s">
        <v>12032</v>
      </c>
      <c r="K146" s="60">
        <v>15000000</v>
      </c>
      <c r="L146" s="58" t="s">
        <v>68</v>
      </c>
      <c r="M146" s="60" t="s">
        <v>9468</v>
      </c>
      <c r="N146" s="60">
        <v>1082916060</v>
      </c>
      <c r="O146" s="64">
        <v>13</v>
      </c>
      <c r="P146" s="89">
        <v>45302</v>
      </c>
      <c r="Q146" s="60">
        <v>4518689382</v>
      </c>
      <c r="R146" s="166">
        <v>45309</v>
      </c>
      <c r="S146" s="60">
        <v>15000000</v>
      </c>
      <c r="T146" s="61" t="s">
        <v>66</v>
      </c>
      <c r="U146" s="60">
        <v>85449357</v>
      </c>
      <c r="V146" s="60" t="s">
        <v>7147</v>
      </c>
      <c r="W146" s="166">
        <v>45309</v>
      </c>
      <c r="X146" s="166">
        <v>45309</v>
      </c>
      <c r="Y146" s="68" t="s">
        <v>75</v>
      </c>
      <c r="Z146" s="166">
        <v>45457</v>
      </c>
      <c r="AA146" s="67">
        <f t="shared" si="10"/>
        <v>148</v>
      </c>
      <c r="AB146" s="67">
        <v>3</v>
      </c>
      <c r="AC146" s="237">
        <v>3100000</v>
      </c>
      <c r="AD146" s="67">
        <v>1</v>
      </c>
      <c r="AE146" s="89">
        <v>45473</v>
      </c>
      <c r="AF146" s="67">
        <f t="shared" si="11"/>
        <v>16</v>
      </c>
      <c r="AG146" s="60">
        <v>0</v>
      </c>
      <c r="AH146" s="60">
        <v>0</v>
      </c>
      <c r="AI146" s="89" t="s">
        <v>75</v>
      </c>
      <c r="AJ146" s="61">
        <v>0</v>
      </c>
      <c r="AK146" s="65" t="s">
        <v>75</v>
      </c>
      <c r="AL146" s="65" t="s">
        <v>75</v>
      </c>
      <c r="AM146" s="67">
        <f t="shared" si="12"/>
        <v>0</v>
      </c>
      <c r="AN146" s="67">
        <f>+K146+AC146-AH146</f>
        <v>18100000</v>
      </c>
      <c r="AO146" s="61" t="s">
        <v>67</v>
      </c>
      <c r="AP146" s="60">
        <v>15000000</v>
      </c>
      <c r="AQ146" s="61" t="s">
        <v>86</v>
      </c>
      <c r="AR146" s="60">
        <v>0</v>
      </c>
      <c r="AS146" s="69" t="s">
        <v>75</v>
      </c>
      <c r="AT146" s="236">
        <v>18100000</v>
      </c>
      <c r="AU146" s="156">
        <f t="shared" si="13"/>
        <v>0</v>
      </c>
      <c r="AV146" s="72">
        <f t="shared" si="14"/>
        <v>1</v>
      </c>
      <c r="AW146" s="89" t="s">
        <v>75</v>
      </c>
      <c r="AX146" s="61" t="s">
        <v>98</v>
      </c>
      <c r="AY146" s="60" t="s">
        <v>12031</v>
      </c>
      <c r="AZ146" s="58" t="s">
        <v>67</v>
      </c>
      <c r="BA146" s="58" t="s">
        <v>67</v>
      </c>
    </row>
    <row r="147" spans="2:53" x14ac:dyDescent="0.25">
      <c r="B147" s="58">
        <v>2024</v>
      </c>
      <c r="C147" s="58">
        <v>891780111</v>
      </c>
      <c r="D147" s="59" t="s">
        <v>64</v>
      </c>
      <c r="E147" s="61" t="s">
        <v>12030</v>
      </c>
      <c r="F147" s="60" t="s">
        <v>12029</v>
      </c>
      <c r="G147" s="210">
        <v>0</v>
      </c>
      <c r="H147" s="61" t="s">
        <v>73</v>
      </c>
      <c r="I147" s="59" t="s">
        <v>65</v>
      </c>
      <c r="J147" s="60" t="s">
        <v>12028</v>
      </c>
      <c r="K147" s="60">
        <v>14800000</v>
      </c>
      <c r="L147" s="58" t="s">
        <v>68</v>
      </c>
      <c r="M147" s="60" t="s">
        <v>7906</v>
      </c>
      <c r="N147" s="60">
        <v>1083553499</v>
      </c>
      <c r="O147" s="64">
        <v>13</v>
      </c>
      <c r="P147" s="89">
        <v>45302</v>
      </c>
      <c r="Q147" s="60">
        <v>4518689382</v>
      </c>
      <c r="R147" s="166">
        <v>45309</v>
      </c>
      <c r="S147" s="60">
        <v>14800000</v>
      </c>
      <c r="T147" s="61" t="s">
        <v>66</v>
      </c>
      <c r="U147" s="60">
        <v>7144495</v>
      </c>
      <c r="V147" s="60" t="s">
        <v>7905</v>
      </c>
      <c r="W147" s="166">
        <v>45309</v>
      </c>
      <c r="X147" s="166">
        <v>45309</v>
      </c>
      <c r="Y147" s="68" t="s">
        <v>75</v>
      </c>
      <c r="Z147" s="166">
        <v>45457</v>
      </c>
      <c r="AA147" s="67">
        <f t="shared" si="10"/>
        <v>148</v>
      </c>
      <c r="AB147" s="67">
        <v>2</v>
      </c>
      <c r="AC147" s="237">
        <v>1500000</v>
      </c>
      <c r="AD147" s="67">
        <v>1</v>
      </c>
      <c r="AE147" s="244">
        <v>45473</v>
      </c>
      <c r="AF147" s="67">
        <f t="shared" si="11"/>
        <v>16</v>
      </c>
      <c r="AG147" s="60">
        <v>0</v>
      </c>
      <c r="AH147" s="60">
        <v>0</v>
      </c>
      <c r="AI147" s="89" t="s">
        <v>75</v>
      </c>
      <c r="AJ147" s="61">
        <v>0</v>
      </c>
      <c r="AK147" s="65" t="s">
        <v>75</v>
      </c>
      <c r="AL147" s="65" t="s">
        <v>75</v>
      </c>
      <c r="AM147" s="67">
        <f t="shared" si="12"/>
        <v>0</v>
      </c>
      <c r="AN147" s="67">
        <f>+K147+AC147-AH147</f>
        <v>16300000</v>
      </c>
      <c r="AO147" s="61" t="s">
        <v>67</v>
      </c>
      <c r="AP147" s="60">
        <v>14800000</v>
      </c>
      <c r="AQ147" s="61" t="s">
        <v>86</v>
      </c>
      <c r="AR147" s="60">
        <v>0</v>
      </c>
      <c r="AS147" s="69" t="s">
        <v>75</v>
      </c>
      <c r="AT147" s="236">
        <v>16300000</v>
      </c>
      <c r="AU147" s="156">
        <f t="shared" si="13"/>
        <v>0</v>
      </c>
      <c r="AV147" s="72">
        <f t="shared" si="14"/>
        <v>1</v>
      </c>
      <c r="AW147" s="89" t="s">
        <v>75</v>
      </c>
      <c r="AX147" s="61" t="s">
        <v>98</v>
      </c>
      <c r="AY147" s="60" t="s">
        <v>12027</v>
      </c>
      <c r="AZ147" s="58" t="s">
        <v>67</v>
      </c>
      <c r="BA147" s="58" t="s">
        <v>67</v>
      </c>
    </row>
    <row r="148" spans="2:53" x14ac:dyDescent="0.25">
      <c r="B148" s="58">
        <v>2024</v>
      </c>
      <c r="C148" s="58">
        <v>891780111</v>
      </c>
      <c r="D148" s="59" t="s">
        <v>64</v>
      </c>
      <c r="E148" s="61" t="s">
        <v>12026</v>
      </c>
      <c r="F148" s="60" t="s">
        <v>12025</v>
      </c>
      <c r="G148" s="210">
        <v>0</v>
      </c>
      <c r="H148" s="61" t="s">
        <v>73</v>
      </c>
      <c r="I148" s="59" t="s">
        <v>65</v>
      </c>
      <c r="J148" s="60" t="s">
        <v>12024</v>
      </c>
      <c r="K148" s="60">
        <v>16500000</v>
      </c>
      <c r="L148" s="58" t="s">
        <v>68</v>
      </c>
      <c r="M148" s="60" t="s">
        <v>9245</v>
      </c>
      <c r="N148" s="60">
        <v>7602309</v>
      </c>
      <c r="O148" s="64">
        <v>13</v>
      </c>
      <c r="P148" s="89">
        <v>45302</v>
      </c>
      <c r="Q148" s="60">
        <v>4518689382</v>
      </c>
      <c r="R148" s="166">
        <v>45309</v>
      </c>
      <c r="S148" s="60">
        <v>16500000</v>
      </c>
      <c r="T148" s="61" t="s">
        <v>66</v>
      </c>
      <c r="U148" s="60">
        <v>39058006</v>
      </c>
      <c r="V148" s="60" t="s">
        <v>8970</v>
      </c>
      <c r="W148" s="166">
        <v>45309</v>
      </c>
      <c r="X148" s="166">
        <v>45309</v>
      </c>
      <c r="Y148" s="68" t="s">
        <v>75</v>
      </c>
      <c r="Z148" s="166">
        <v>45457</v>
      </c>
      <c r="AA148" s="67">
        <f t="shared" si="10"/>
        <v>148</v>
      </c>
      <c r="AB148" s="67">
        <v>0</v>
      </c>
      <c r="AC148" s="237">
        <v>0</v>
      </c>
      <c r="AD148" s="67">
        <v>0</v>
      </c>
      <c r="AE148" s="89" t="s">
        <v>75</v>
      </c>
      <c r="AF148" s="67">
        <f t="shared" si="11"/>
        <v>0</v>
      </c>
      <c r="AG148" s="60">
        <v>0</v>
      </c>
      <c r="AH148" s="60">
        <v>0</v>
      </c>
      <c r="AI148" s="89" t="s">
        <v>75</v>
      </c>
      <c r="AJ148" s="61">
        <v>0</v>
      </c>
      <c r="AK148" s="65" t="s">
        <v>75</v>
      </c>
      <c r="AL148" s="65" t="s">
        <v>75</v>
      </c>
      <c r="AM148" s="67">
        <f t="shared" si="12"/>
        <v>0</v>
      </c>
      <c r="AN148" s="67">
        <f>+K148+AC148-AH148</f>
        <v>16500000</v>
      </c>
      <c r="AO148" s="61" t="s">
        <v>67</v>
      </c>
      <c r="AP148" s="60">
        <v>16500000</v>
      </c>
      <c r="AQ148" s="61" t="s">
        <v>86</v>
      </c>
      <c r="AR148" s="60">
        <v>0</v>
      </c>
      <c r="AS148" s="69" t="s">
        <v>75</v>
      </c>
      <c r="AT148" s="236">
        <v>16500000</v>
      </c>
      <c r="AU148" s="156">
        <f t="shared" si="13"/>
        <v>0</v>
      </c>
      <c r="AV148" s="72">
        <f t="shared" si="14"/>
        <v>1</v>
      </c>
      <c r="AW148" s="89" t="s">
        <v>75</v>
      </c>
      <c r="AX148" s="61" t="s">
        <v>98</v>
      </c>
      <c r="AY148" s="60" t="s">
        <v>12023</v>
      </c>
      <c r="AZ148" s="58" t="s">
        <v>67</v>
      </c>
      <c r="BA148" s="58" t="s">
        <v>67</v>
      </c>
    </row>
    <row r="149" spans="2:53" x14ac:dyDescent="0.25">
      <c r="B149" s="58">
        <v>2024</v>
      </c>
      <c r="C149" s="58">
        <v>891780111</v>
      </c>
      <c r="D149" s="59" t="s">
        <v>64</v>
      </c>
      <c r="E149" s="61" t="s">
        <v>12022</v>
      </c>
      <c r="F149" s="60" t="s">
        <v>12021</v>
      </c>
      <c r="G149" s="210">
        <v>0</v>
      </c>
      <c r="H149" s="61" t="s">
        <v>73</v>
      </c>
      <c r="I149" s="59" t="s">
        <v>65</v>
      </c>
      <c r="J149" s="60" t="s">
        <v>12020</v>
      </c>
      <c r="K149" s="60">
        <v>16500000</v>
      </c>
      <c r="L149" s="58" t="s">
        <v>68</v>
      </c>
      <c r="M149" s="60" t="s">
        <v>8604</v>
      </c>
      <c r="N149" s="60">
        <v>84450965</v>
      </c>
      <c r="O149" s="64">
        <v>13</v>
      </c>
      <c r="P149" s="89">
        <v>45302</v>
      </c>
      <c r="Q149" s="60">
        <v>4518689382</v>
      </c>
      <c r="R149" s="166">
        <v>45309</v>
      </c>
      <c r="S149" s="60">
        <v>16500000</v>
      </c>
      <c r="T149" s="61" t="s">
        <v>66</v>
      </c>
      <c r="U149" s="60">
        <v>36694483</v>
      </c>
      <c r="V149" s="60" t="s">
        <v>8033</v>
      </c>
      <c r="W149" s="166">
        <v>45309</v>
      </c>
      <c r="X149" s="166">
        <v>45309</v>
      </c>
      <c r="Y149" s="68" t="s">
        <v>75</v>
      </c>
      <c r="Z149" s="166">
        <v>45457</v>
      </c>
      <c r="AA149" s="67">
        <f t="shared" si="10"/>
        <v>148</v>
      </c>
      <c r="AB149" s="67">
        <v>2</v>
      </c>
      <c r="AC149" s="237">
        <v>1760000</v>
      </c>
      <c r="AD149" s="67">
        <v>1</v>
      </c>
      <c r="AE149" s="244">
        <v>45473</v>
      </c>
      <c r="AF149" s="67">
        <f t="shared" si="11"/>
        <v>16</v>
      </c>
      <c r="AG149" s="60">
        <v>0</v>
      </c>
      <c r="AH149" s="60">
        <v>0</v>
      </c>
      <c r="AI149" s="89" t="s">
        <v>75</v>
      </c>
      <c r="AJ149" s="61">
        <v>0</v>
      </c>
      <c r="AK149" s="65" t="s">
        <v>75</v>
      </c>
      <c r="AL149" s="65" t="s">
        <v>75</v>
      </c>
      <c r="AM149" s="67">
        <f t="shared" si="12"/>
        <v>0</v>
      </c>
      <c r="AN149" s="67">
        <f>+K149+AC149-AH149</f>
        <v>18260000</v>
      </c>
      <c r="AO149" s="61" t="s">
        <v>67</v>
      </c>
      <c r="AP149" s="60">
        <v>16500000</v>
      </c>
      <c r="AQ149" s="61" t="s">
        <v>86</v>
      </c>
      <c r="AR149" s="60">
        <v>0</v>
      </c>
      <c r="AS149" s="69" t="s">
        <v>75</v>
      </c>
      <c r="AT149" s="236">
        <v>18260000</v>
      </c>
      <c r="AU149" s="156">
        <f t="shared" si="13"/>
        <v>0</v>
      </c>
      <c r="AV149" s="72">
        <f t="shared" si="14"/>
        <v>1</v>
      </c>
      <c r="AW149" s="89" t="s">
        <v>75</v>
      </c>
      <c r="AX149" s="61" t="s">
        <v>98</v>
      </c>
      <c r="AY149" s="60" t="s">
        <v>12019</v>
      </c>
      <c r="AZ149" s="58" t="s">
        <v>67</v>
      </c>
      <c r="BA149" s="58" t="s">
        <v>67</v>
      </c>
    </row>
    <row r="150" spans="2:53" x14ac:dyDescent="0.25">
      <c r="B150" s="58">
        <v>2024</v>
      </c>
      <c r="C150" s="58">
        <v>891780111</v>
      </c>
      <c r="D150" s="59" t="s">
        <v>64</v>
      </c>
      <c r="E150" s="61" t="s">
        <v>12018</v>
      </c>
      <c r="F150" s="60" t="s">
        <v>12017</v>
      </c>
      <c r="G150" s="210">
        <v>0</v>
      </c>
      <c r="H150" s="61" t="s">
        <v>73</v>
      </c>
      <c r="I150" s="59" t="s">
        <v>65</v>
      </c>
      <c r="J150" s="60" t="s">
        <v>12016</v>
      </c>
      <c r="K150" s="60">
        <v>36000000</v>
      </c>
      <c r="L150" s="58" t="s">
        <v>68</v>
      </c>
      <c r="M150" s="60" t="s">
        <v>8926</v>
      </c>
      <c r="N150" s="60">
        <v>51937854</v>
      </c>
      <c r="O150" s="64">
        <v>14</v>
      </c>
      <c r="P150" s="166">
        <v>45302</v>
      </c>
      <c r="Q150" s="60">
        <v>2126349000</v>
      </c>
      <c r="R150" s="166">
        <v>45309</v>
      </c>
      <c r="S150" s="60">
        <v>36000000</v>
      </c>
      <c r="T150" s="61" t="s">
        <v>66</v>
      </c>
      <c r="U150" s="60">
        <v>72175281</v>
      </c>
      <c r="V150" s="60" t="s">
        <v>3682</v>
      </c>
      <c r="W150" s="166">
        <v>45309</v>
      </c>
      <c r="X150" s="166">
        <v>45309</v>
      </c>
      <c r="Y150" s="68" t="s">
        <v>75</v>
      </c>
      <c r="Z150" s="166">
        <v>45457</v>
      </c>
      <c r="AA150" s="67">
        <f t="shared" si="10"/>
        <v>148</v>
      </c>
      <c r="AB150" s="67">
        <v>2</v>
      </c>
      <c r="AC150" s="237">
        <v>3840000</v>
      </c>
      <c r="AD150" s="67">
        <v>1</v>
      </c>
      <c r="AE150" s="244">
        <v>45473</v>
      </c>
      <c r="AF150" s="67">
        <f t="shared" si="11"/>
        <v>16</v>
      </c>
      <c r="AG150" s="60">
        <v>0</v>
      </c>
      <c r="AH150" s="60">
        <v>0</v>
      </c>
      <c r="AI150" s="89" t="s">
        <v>75</v>
      </c>
      <c r="AJ150" s="61">
        <v>0</v>
      </c>
      <c r="AK150" s="65" t="s">
        <v>75</v>
      </c>
      <c r="AL150" s="65" t="s">
        <v>75</v>
      </c>
      <c r="AM150" s="67">
        <f t="shared" si="12"/>
        <v>0</v>
      </c>
      <c r="AN150" s="67">
        <f>+K150+AC150-AH150</f>
        <v>39840000</v>
      </c>
      <c r="AO150" s="61" t="s">
        <v>67</v>
      </c>
      <c r="AP150" s="60">
        <v>36000000</v>
      </c>
      <c r="AQ150" s="61" t="s">
        <v>86</v>
      </c>
      <c r="AR150" s="60">
        <v>0</v>
      </c>
      <c r="AS150" s="69" t="s">
        <v>75</v>
      </c>
      <c r="AT150" s="236">
        <v>39840000</v>
      </c>
      <c r="AU150" s="156">
        <f t="shared" si="13"/>
        <v>0</v>
      </c>
      <c r="AV150" s="72">
        <f t="shared" si="14"/>
        <v>1</v>
      </c>
      <c r="AW150" s="89" t="s">
        <v>75</v>
      </c>
      <c r="AX150" s="61" t="s">
        <v>98</v>
      </c>
      <c r="AY150" s="60" t="s">
        <v>12015</v>
      </c>
      <c r="AZ150" s="58" t="s">
        <v>67</v>
      </c>
      <c r="BA150" s="58" t="s">
        <v>67</v>
      </c>
    </row>
    <row r="151" spans="2:53" x14ac:dyDescent="0.25">
      <c r="B151" s="58">
        <v>2024</v>
      </c>
      <c r="C151" s="58">
        <v>891780111</v>
      </c>
      <c r="D151" s="59" t="s">
        <v>64</v>
      </c>
      <c r="E151" s="61" t="s">
        <v>12014</v>
      </c>
      <c r="F151" s="60" t="s">
        <v>12013</v>
      </c>
      <c r="G151" s="210">
        <v>0</v>
      </c>
      <c r="H151" s="61" t="s">
        <v>73</v>
      </c>
      <c r="I151" s="59" t="s">
        <v>65</v>
      </c>
      <c r="J151" s="60" t="s">
        <v>12012</v>
      </c>
      <c r="K151" s="60">
        <v>16500000</v>
      </c>
      <c r="L151" s="58" t="s">
        <v>68</v>
      </c>
      <c r="M151" s="60" t="s">
        <v>8755</v>
      </c>
      <c r="N151" s="60">
        <v>1082934684</v>
      </c>
      <c r="O151" s="64">
        <v>13</v>
      </c>
      <c r="P151" s="89">
        <v>45302</v>
      </c>
      <c r="Q151" s="60">
        <v>4518689382</v>
      </c>
      <c r="R151" s="166">
        <v>45309</v>
      </c>
      <c r="S151" s="60">
        <v>16500000</v>
      </c>
      <c r="T151" s="61" t="s">
        <v>66</v>
      </c>
      <c r="U151" s="60">
        <v>72175281</v>
      </c>
      <c r="V151" s="60" t="s">
        <v>3682</v>
      </c>
      <c r="W151" s="166">
        <v>45309</v>
      </c>
      <c r="X151" s="166">
        <v>45309</v>
      </c>
      <c r="Y151" s="68" t="s">
        <v>75</v>
      </c>
      <c r="Z151" s="166">
        <v>45457</v>
      </c>
      <c r="AA151" s="67">
        <f t="shared" si="10"/>
        <v>148</v>
      </c>
      <c r="AB151" s="67">
        <v>2</v>
      </c>
      <c r="AC151" s="237">
        <v>1760000</v>
      </c>
      <c r="AD151" s="67">
        <v>1</v>
      </c>
      <c r="AE151" s="244">
        <v>45473</v>
      </c>
      <c r="AF151" s="67">
        <f t="shared" si="11"/>
        <v>16</v>
      </c>
      <c r="AG151" s="60">
        <v>0</v>
      </c>
      <c r="AH151" s="60">
        <v>0</v>
      </c>
      <c r="AI151" s="89" t="s">
        <v>75</v>
      </c>
      <c r="AJ151" s="61">
        <v>0</v>
      </c>
      <c r="AK151" s="65" t="s">
        <v>75</v>
      </c>
      <c r="AL151" s="65" t="s">
        <v>75</v>
      </c>
      <c r="AM151" s="67">
        <f t="shared" si="12"/>
        <v>0</v>
      </c>
      <c r="AN151" s="67">
        <f>+K151+AC151-AH151</f>
        <v>18260000</v>
      </c>
      <c r="AO151" s="61" t="s">
        <v>67</v>
      </c>
      <c r="AP151" s="60">
        <v>16500000</v>
      </c>
      <c r="AQ151" s="61" t="s">
        <v>86</v>
      </c>
      <c r="AR151" s="60">
        <v>0</v>
      </c>
      <c r="AS151" s="69" t="s">
        <v>75</v>
      </c>
      <c r="AT151" s="236">
        <v>18260000</v>
      </c>
      <c r="AU151" s="156">
        <f t="shared" si="13"/>
        <v>0</v>
      </c>
      <c r="AV151" s="72">
        <f t="shared" si="14"/>
        <v>1</v>
      </c>
      <c r="AW151" s="89" t="s">
        <v>75</v>
      </c>
      <c r="AX151" s="61" t="s">
        <v>98</v>
      </c>
      <c r="AY151" s="60" t="s">
        <v>12011</v>
      </c>
      <c r="AZ151" s="58" t="s">
        <v>67</v>
      </c>
      <c r="BA151" s="58" t="s">
        <v>67</v>
      </c>
    </row>
    <row r="152" spans="2:53" x14ac:dyDescent="0.25">
      <c r="B152" s="58">
        <v>2024</v>
      </c>
      <c r="C152" s="58">
        <v>891780111</v>
      </c>
      <c r="D152" s="59" t="s">
        <v>64</v>
      </c>
      <c r="E152" s="61" t="s">
        <v>12010</v>
      </c>
      <c r="F152" s="60" t="s">
        <v>12009</v>
      </c>
      <c r="G152" s="210">
        <v>0</v>
      </c>
      <c r="H152" s="61" t="s">
        <v>73</v>
      </c>
      <c r="I152" s="59" t="s">
        <v>65</v>
      </c>
      <c r="J152" s="60" t="s">
        <v>12008</v>
      </c>
      <c r="K152" s="60">
        <v>15000000</v>
      </c>
      <c r="L152" s="58" t="s">
        <v>68</v>
      </c>
      <c r="M152" s="60" t="s">
        <v>8704</v>
      </c>
      <c r="N152" s="60">
        <v>57427768</v>
      </c>
      <c r="O152" s="64">
        <v>13</v>
      </c>
      <c r="P152" s="89">
        <v>45302</v>
      </c>
      <c r="Q152" s="60">
        <v>4518689382</v>
      </c>
      <c r="R152" s="166">
        <v>45309</v>
      </c>
      <c r="S152" s="60">
        <v>15000000</v>
      </c>
      <c r="T152" s="61" t="s">
        <v>66</v>
      </c>
      <c r="U152" s="60">
        <v>36557666</v>
      </c>
      <c r="V152" s="60" t="s">
        <v>4526</v>
      </c>
      <c r="W152" s="166">
        <v>45309</v>
      </c>
      <c r="X152" s="166">
        <v>45309</v>
      </c>
      <c r="Y152" s="68" t="s">
        <v>75</v>
      </c>
      <c r="Z152" s="166">
        <v>45457</v>
      </c>
      <c r="AA152" s="67">
        <f t="shared" si="10"/>
        <v>148</v>
      </c>
      <c r="AB152" s="67">
        <v>2</v>
      </c>
      <c r="AC152" s="237">
        <v>1600000</v>
      </c>
      <c r="AD152" s="67">
        <v>1</v>
      </c>
      <c r="AE152" s="244">
        <v>45473</v>
      </c>
      <c r="AF152" s="67">
        <f t="shared" si="11"/>
        <v>16</v>
      </c>
      <c r="AG152" s="60">
        <v>0</v>
      </c>
      <c r="AH152" s="60">
        <v>0</v>
      </c>
      <c r="AI152" s="89" t="s">
        <v>75</v>
      </c>
      <c r="AJ152" s="61">
        <v>0</v>
      </c>
      <c r="AK152" s="65" t="s">
        <v>75</v>
      </c>
      <c r="AL152" s="65" t="s">
        <v>75</v>
      </c>
      <c r="AM152" s="67">
        <f t="shared" si="12"/>
        <v>0</v>
      </c>
      <c r="AN152" s="67">
        <f>+K152+AC152-AH152</f>
        <v>16600000</v>
      </c>
      <c r="AO152" s="61" t="s">
        <v>67</v>
      </c>
      <c r="AP152" s="60">
        <v>15000000</v>
      </c>
      <c r="AQ152" s="61" t="s">
        <v>86</v>
      </c>
      <c r="AR152" s="60">
        <v>0</v>
      </c>
      <c r="AS152" s="69" t="s">
        <v>75</v>
      </c>
      <c r="AT152" s="236">
        <v>16600000</v>
      </c>
      <c r="AU152" s="156">
        <f t="shared" si="13"/>
        <v>0</v>
      </c>
      <c r="AV152" s="72">
        <f t="shared" si="14"/>
        <v>1</v>
      </c>
      <c r="AW152" s="89" t="s">
        <v>75</v>
      </c>
      <c r="AX152" s="61" t="s">
        <v>98</v>
      </c>
      <c r="AY152" s="60" t="s">
        <v>12007</v>
      </c>
      <c r="AZ152" s="58" t="s">
        <v>67</v>
      </c>
      <c r="BA152" s="58" t="s">
        <v>67</v>
      </c>
    </row>
    <row r="153" spans="2:53" x14ac:dyDescent="0.25">
      <c r="B153" s="58">
        <v>2024</v>
      </c>
      <c r="C153" s="58">
        <v>891780111</v>
      </c>
      <c r="D153" s="59" t="s">
        <v>64</v>
      </c>
      <c r="E153" s="61" t="s">
        <v>12006</v>
      </c>
      <c r="F153" s="60" t="s">
        <v>12005</v>
      </c>
      <c r="G153" s="210">
        <v>0</v>
      </c>
      <c r="H153" s="61" t="s">
        <v>73</v>
      </c>
      <c r="I153" s="59" t="s">
        <v>65</v>
      </c>
      <c r="J153" s="60" t="s">
        <v>12004</v>
      </c>
      <c r="K153" s="60">
        <v>16500000</v>
      </c>
      <c r="L153" s="58" t="s">
        <v>68</v>
      </c>
      <c r="M153" s="60" t="s">
        <v>9020</v>
      </c>
      <c r="N153" s="60">
        <v>1082902423</v>
      </c>
      <c r="O153" s="64">
        <v>13</v>
      </c>
      <c r="P153" s="89">
        <v>45302</v>
      </c>
      <c r="Q153" s="60">
        <v>4518689382</v>
      </c>
      <c r="R153" s="166">
        <v>45309</v>
      </c>
      <c r="S153" s="60">
        <v>16500000</v>
      </c>
      <c r="T153" s="61" t="s">
        <v>66</v>
      </c>
      <c r="U153" s="60">
        <v>57461216</v>
      </c>
      <c r="V153" s="60" t="s">
        <v>3359</v>
      </c>
      <c r="W153" s="166">
        <v>45309</v>
      </c>
      <c r="X153" s="166">
        <v>45309</v>
      </c>
      <c r="Y153" s="68" t="s">
        <v>75</v>
      </c>
      <c r="Z153" s="166">
        <v>45457</v>
      </c>
      <c r="AA153" s="67">
        <f t="shared" si="10"/>
        <v>148</v>
      </c>
      <c r="AB153" s="67">
        <v>2</v>
      </c>
      <c r="AC153" s="237">
        <v>1760000</v>
      </c>
      <c r="AD153" s="67">
        <v>1</v>
      </c>
      <c r="AE153" s="244">
        <v>45473</v>
      </c>
      <c r="AF153" s="67">
        <f t="shared" si="11"/>
        <v>16</v>
      </c>
      <c r="AG153" s="60">
        <v>0</v>
      </c>
      <c r="AH153" s="60">
        <v>0</v>
      </c>
      <c r="AI153" s="89" t="s">
        <v>75</v>
      </c>
      <c r="AJ153" s="61">
        <v>0</v>
      </c>
      <c r="AK153" s="65" t="s">
        <v>75</v>
      </c>
      <c r="AL153" s="65" t="s">
        <v>75</v>
      </c>
      <c r="AM153" s="67">
        <f t="shared" si="12"/>
        <v>0</v>
      </c>
      <c r="AN153" s="67">
        <f>+K153+AC153-AH153</f>
        <v>18260000</v>
      </c>
      <c r="AO153" s="61" t="s">
        <v>67</v>
      </c>
      <c r="AP153" s="60">
        <v>16500000</v>
      </c>
      <c r="AQ153" s="61" t="s">
        <v>86</v>
      </c>
      <c r="AR153" s="60">
        <v>0</v>
      </c>
      <c r="AS153" s="69" t="s">
        <v>75</v>
      </c>
      <c r="AT153" s="236">
        <v>18260000</v>
      </c>
      <c r="AU153" s="156">
        <f t="shared" si="13"/>
        <v>0</v>
      </c>
      <c r="AV153" s="72">
        <f t="shared" si="14"/>
        <v>1</v>
      </c>
      <c r="AW153" s="89" t="s">
        <v>75</v>
      </c>
      <c r="AX153" s="61" t="s">
        <v>98</v>
      </c>
      <c r="AY153" s="60" t="s">
        <v>12003</v>
      </c>
      <c r="AZ153" s="58" t="s">
        <v>67</v>
      </c>
      <c r="BA153" s="58" t="s">
        <v>67</v>
      </c>
    </row>
    <row r="154" spans="2:53" x14ac:dyDescent="0.25">
      <c r="B154" s="58">
        <v>2024</v>
      </c>
      <c r="C154" s="58">
        <v>891780111</v>
      </c>
      <c r="D154" s="59" t="s">
        <v>64</v>
      </c>
      <c r="E154" s="61" t="s">
        <v>12002</v>
      </c>
      <c r="F154" s="60" t="s">
        <v>12001</v>
      </c>
      <c r="G154" s="210">
        <v>0</v>
      </c>
      <c r="H154" s="61" t="s">
        <v>73</v>
      </c>
      <c r="I154" s="59" t="s">
        <v>65</v>
      </c>
      <c r="J154" s="60" t="s">
        <v>12000</v>
      </c>
      <c r="K154" s="60">
        <v>10780000</v>
      </c>
      <c r="L154" s="58" t="s">
        <v>68</v>
      </c>
      <c r="M154" s="60" t="s">
        <v>9260</v>
      </c>
      <c r="N154" s="60">
        <v>1082900551</v>
      </c>
      <c r="O154" s="64">
        <v>14</v>
      </c>
      <c r="P154" s="166">
        <v>45302</v>
      </c>
      <c r="Q154" s="60">
        <v>2126349000</v>
      </c>
      <c r="R154" s="166">
        <v>45309</v>
      </c>
      <c r="S154" s="60">
        <v>10780000</v>
      </c>
      <c r="T154" s="61" t="s">
        <v>66</v>
      </c>
      <c r="U154" s="60">
        <v>7631392</v>
      </c>
      <c r="V154" s="60" t="s">
        <v>8350</v>
      </c>
      <c r="W154" s="166">
        <v>45309</v>
      </c>
      <c r="X154" s="166">
        <v>45309</v>
      </c>
      <c r="Y154" s="68" t="s">
        <v>75</v>
      </c>
      <c r="Z154" s="166">
        <v>45457</v>
      </c>
      <c r="AA154" s="67">
        <f t="shared" si="10"/>
        <v>148</v>
      </c>
      <c r="AB154" s="67">
        <v>2</v>
      </c>
      <c r="AC154" s="237">
        <v>1120000</v>
      </c>
      <c r="AD154" s="67">
        <v>1</v>
      </c>
      <c r="AE154" s="244">
        <v>45473</v>
      </c>
      <c r="AF154" s="67">
        <f t="shared" si="11"/>
        <v>16</v>
      </c>
      <c r="AG154" s="60">
        <v>0</v>
      </c>
      <c r="AH154" s="60">
        <v>0</v>
      </c>
      <c r="AI154" s="89" t="s">
        <v>75</v>
      </c>
      <c r="AJ154" s="61">
        <v>0</v>
      </c>
      <c r="AK154" s="65" t="s">
        <v>75</v>
      </c>
      <c r="AL154" s="65" t="s">
        <v>75</v>
      </c>
      <c r="AM154" s="67">
        <f t="shared" si="12"/>
        <v>0</v>
      </c>
      <c r="AN154" s="67">
        <f>+K154+AC154-AH154</f>
        <v>11900000</v>
      </c>
      <c r="AO154" s="61" t="s">
        <v>67</v>
      </c>
      <c r="AP154" s="60">
        <v>10780000</v>
      </c>
      <c r="AQ154" s="61" t="s">
        <v>86</v>
      </c>
      <c r="AR154" s="60">
        <v>0</v>
      </c>
      <c r="AS154" s="69" t="s">
        <v>75</v>
      </c>
      <c r="AT154" s="236">
        <v>11900000</v>
      </c>
      <c r="AU154" s="156">
        <f t="shared" si="13"/>
        <v>0</v>
      </c>
      <c r="AV154" s="72">
        <f t="shared" si="14"/>
        <v>1</v>
      </c>
      <c r="AW154" s="89" t="s">
        <v>75</v>
      </c>
      <c r="AX154" s="61" t="s">
        <v>98</v>
      </c>
      <c r="AY154" s="60" t="s">
        <v>11999</v>
      </c>
      <c r="AZ154" s="58" t="s">
        <v>67</v>
      </c>
      <c r="BA154" s="58" t="s">
        <v>67</v>
      </c>
    </row>
    <row r="155" spans="2:53" x14ac:dyDescent="0.25">
      <c r="B155" s="58">
        <v>2024</v>
      </c>
      <c r="C155" s="58">
        <v>891780111</v>
      </c>
      <c r="D155" s="59" t="s">
        <v>64</v>
      </c>
      <c r="E155" s="61" t="s">
        <v>11998</v>
      </c>
      <c r="F155" s="60" t="s">
        <v>11997</v>
      </c>
      <c r="G155" s="210">
        <v>0</v>
      </c>
      <c r="H155" s="61" t="s">
        <v>73</v>
      </c>
      <c r="I155" s="59" t="s">
        <v>65</v>
      </c>
      <c r="J155" s="60" t="s">
        <v>11996</v>
      </c>
      <c r="K155" s="60">
        <v>15000000</v>
      </c>
      <c r="L155" s="58" t="s">
        <v>68</v>
      </c>
      <c r="M155" s="60" t="s">
        <v>9417</v>
      </c>
      <c r="N155" s="60">
        <v>1081928917</v>
      </c>
      <c r="O155" s="64">
        <v>13</v>
      </c>
      <c r="P155" s="89">
        <v>45302</v>
      </c>
      <c r="Q155" s="60">
        <v>4518689382</v>
      </c>
      <c r="R155" s="166">
        <v>45309</v>
      </c>
      <c r="S155" s="60">
        <v>15000000</v>
      </c>
      <c r="T155" s="61" t="s">
        <v>66</v>
      </c>
      <c r="U155" s="60">
        <v>36718996</v>
      </c>
      <c r="V155" s="60" t="s">
        <v>7586</v>
      </c>
      <c r="W155" s="166">
        <v>45309</v>
      </c>
      <c r="X155" s="166">
        <v>45309</v>
      </c>
      <c r="Y155" s="68" t="s">
        <v>75</v>
      </c>
      <c r="Z155" s="166">
        <v>45457</v>
      </c>
      <c r="AA155" s="67">
        <f t="shared" si="10"/>
        <v>148</v>
      </c>
      <c r="AB155" s="67">
        <v>0</v>
      </c>
      <c r="AC155" s="237">
        <v>0</v>
      </c>
      <c r="AD155" s="67">
        <v>0</v>
      </c>
      <c r="AE155" s="89" t="s">
        <v>75</v>
      </c>
      <c r="AF155" s="67">
        <f t="shared" si="11"/>
        <v>0</v>
      </c>
      <c r="AG155" s="60">
        <v>0</v>
      </c>
      <c r="AH155" s="60">
        <v>0</v>
      </c>
      <c r="AI155" s="89" t="s">
        <v>75</v>
      </c>
      <c r="AJ155" s="61">
        <v>0</v>
      </c>
      <c r="AK155" s="65" t="s">
        <v>75</v>
      </c>
      <c r="AL155" s="65" t="s">
        <v>75</v>
      </c>
      <c r="AM155" s="67">
        <f t="shared" si="12"/>
        <v>0</v>
      </c>
      <c r="AN155" s="67">
        <f>+K155+AC155-AH155</f>
        <v>15000000</v>
      </c>
      <c r="AO155" s="61" t="s">
        <v>67</v>
      </c>
      <c r="AP155" s="60">
        <v>15000000</v>
      </c>
      <c r="AQ155" s="61" t="s">
        <v>86</v>
      </c>
      <c r="AR155" s="60">
        <v>0</v>
      </c>
      <c r="AS155" s="69" t="s">
        <v>75</v>
      </c>
      <c r="AT155" s="236">
        <v>15000000</v>
      </c>
      <c r="AU155" s="156">
        <f t="shared" si="13"/>
        <v>0</v>
      </c>
      <c r="AV155" s="72">
        <f t="shared" si="14"/>
        <v>1</v>
      </c>
      <c r="AW155" s="89" t="s">
        <v>75</v>
      </c>
      <c r="AX155" s="61" t="s">
        <v>98</v>
      </c>
      <c r="AY155" s="60" t="s">
        <v>11995</v>
      </c>
      <c r="AZ155" s="58" t="s">
        <v>67</v>
      </c>
      <c r="BA155" s="58" t="s">
        <v>67</v>
      </c>
    </row>
    <row r="156" spans="2:53" x14ac:dyDescent="0.25">
      <c r="B156" s="58">
        <v>2024</v>
      </c>
      <c r="C156" s="58">
        <v>891780111</v>
      </c>
      <c r="D156" s="59" t="s">
        <v>64</v>
      </c>
      <c r="E156" s="61" t="s">
        <v>11994</v>
      </c>
      <c r="F156" s="60" t="s">
        <v>11993</v>
      </c>
      <c r="G156" s="210">
        <v>0</v>
      </c>
      <c r="H156" s="61" t="s">
        <v>73</v>
      </c>
      <c r="I156" s="59" t="s">
        <v>65</v>
      </c>
      <c r="J156" s="60" t="s">
        <v>11992</v>
      </c>
      <c r="K156" s="60">
        <v>15000000</v>
      </c>
      <c r="L156" s="58" t="s">
        <v>68</v>
      </c>
      <c r="M156" s="60" t="s">
        <v>8594</v>
      </c>
      <c r="N156" s="60">
        <v>1083041507</v>
      </c>
      <c r="O156" s="64">
        <v>13</v>
      </c>
      <c r="P156" s="89">
        <v>45302</v>
      </c>
      <c r="Q156" s="60">
        <v>4518689382</v>
      </c>
      <c r="R156" s="166">
        <v>45309</v>
      </c>
      <c r="S156" s="60">
        <v>15000000</v>
      </c>
      <c r="T156" s="61" t="s">
        <v>66</v>
      </c>
      <c r="U156" s="60">
        <v>57461216</v>
      </c>
      <c r="V156" s="60" t="s">
        <v>3359</v>
      </c>
      <c r="W156" s="166">
        <v>45309</v>
      </c>
      <c r="X156" s="166">
        <v>45309</v>
      </c>
      <c r="Y156" s="68" t="s">
        <v>75</v>
      </c>
      <c r="Z156" s="166">
        <v>45457</v>
      </c>
      <c r="AA156" s="67">
        <f t="shared" si="10"/>
        <v>148</v>
      </c>
      <c r="AB156" s="67">
        <v>2</v>
      </c>
      <c r="AC156" s="237">
        <v>1600000</v>
      </c>
      <c r="AD156" s="67">
        <v>1</v>
      </c>
      <c r="AE156" s="244">
        <v>45473</v>
      </c>
      <c r="AF156" s="67">
        <f t="shared" si="11"/>
        <v>16</v>
      </c>
      <c r="AG156" s="60">
        <v>0</v>
      </c>
      <c r="AH156" s="60">
        <v>0</v>
      </c>
      <c r="AI156" s="89" t="s">
        <v>75</v>
      </c>
      <c r="AJ156" s="61">
        <v>0</v>
      </c>
      <c r="AK156" s="65" t="s">
        <v>75</v>
      </c>
      <c r="AL156" s="65" t="s">
        <v>75</v>
      </c>
      <c r="AM156" s="67">
        <f t="shared" si="12"/>
        <v>0</v>
      </c>
      <c r="AN156" s="67">
        <f>+K156+AC156-AH156</f>
        <v>16600000</v>
      </c>
      <c r="AO156" s="61" t="s">
        <v>67</v>
      </c>
      <c r="AP156" s="60">
        <v>15000000</v>
      </c>
      <c r="AQ156" s="61" t="s">
        <v>86</v>
      </c>
      <c r="AR156" s="60">
        <v>0</v>
      </c>
      <c r="AS156" s="69" t="s">
        <v>75</v>
      </c>
      <c r="AT156" s="236">
        <v>16600000</v>
      </c>
      <c r="AU156" s="156">
        <f t="shared" si="13"/>
        <v>0</v>
      </c>
      <c r="AV156" s="72">
        <f t="shared" si="14"/>
        <v>1</v>
      </c>
      <c r="AW156" s="89" t="s">
        <v>75</v>
      </c>
      <c r="AX156" s="61" t="s">
        <v>98</v>
      </c>
      <c r="AY156" s="60" t="s">
        <v>11991</v>
      </c>
      <c r="AZ156" s="58" t="s">
        <v>67</v>
      </c>
      <c r="BA156" s="58" t="s">
        <v>67</v>
      </c>
    </row>
    <row r="157" spans="2:53" x14ac:dyDescent="0.25">
      <c r="B157" s="58">
        <v>2024</v>
      </c>
      <c r="C157" s="58">
        <v>891780111</v>
      </c>
      <c r="D157" s="59" t="s">
        <v>64</v>
      </c>
      <c r="E157" s="61" t="s">
        <v>11990</v>
      </c>
      <c r="F157" s="60" t="s">
        <v>11989</v>
      </c>
      <c r="G157" s="210">
        <v>0</v>
      </c>
      <c r="H157" s="61" t="s">
        <v>73</v>
      </c>
      <c r="I157" s="59" t="s">
        <v>65</v>
      </c>
      <c r="J157" s="60" t="s">
        <v>11976</v>
      </c>
      <c r="K157" s="60">
        <v>4200000</v>
      </c>
      <c r="L157" s="58" t="s">
        <v>68</v>
      </c>
      <c r="M157" s="60" t="s">
        <v>11988</v>
      </c>
      <c r="N157" s="60">
        <v>1085325414</v>
      </c>
      <c r="O157" s="64">
        <v>14</v>
      </c>
      <c r="P157" s="166">
        <v>45302</v>
      </c>
      <c r="Q157" s="60">
        <v>2126349000</v>
      </c>
      <c r="R157" s="166">
        <v>45309</v>
      </c>
      <c r="S157" s="60">
        <v>4200000</v>
      </c>
      <c r="T157" s="61" t="s">
        <v>66</v>
      </c>
      <c r="U157" s="60">
        <v>7631392</v>
      </c>
      <c r="V157" s="60" t="s">
        <v>8350</v>
      </c>
      <c r="W157" s="166">
        <v>45309</v>
      </c>
      <c r="X157" s="166">
        <v>45309</v>
      </c>
      <c r="Y157" s="68" t="s">
        <v>75</v>
      </c>
      <c r="Z157" s="166">
        <v>45362</v>
      </c>
      <c r="AA157" s="67">
        <f t="shared" si="10"/>
        <v>53</v>
      </c>
      <c r="AB157" s="67">
        <v>2</v>
      </c>
      <c r="AC157" s="237">
        <v>1330000</v>
      </c>
      <c r="AD157" s="67">
        <v>1</v>
      </c>
      <c r="AE157" s="89">
        <v>45383</v>
      </c>
      <c r="AF157" s="67">
        <f t="shared" si="11"/>
        <v>21</v>
      </c>
      <c r="AG157" s="60">
        <v>0</v>
      </c>
      <c r="AH157" s="60">
        <v>0</v>
      </c>
      <c r="AI157" s="89" t="s">
        <v>75</v>
      </c>
      <c r="AJ157" s="61">
        <v>0</v>
      </c>
      <c r="AK157" s="65" t="s">
        <v>75</v>
      </c>
      <c r="AL157" s="65" t="s">
        <v>75</v>
      </c>
      <c r="AM157" s="67">
        <f t="shared" si="12"/>
        <v>0</v>
      </c>
      <c r="AN157" s="67">
        <f>+K157+AC157-AH157</f>
        <v>5530000</v>
      </c>
      <c r="AO157" s="61" t="s">
        <v>67</v>
      </c>
      <c r="AP157" s="60">
        <v>4200000</v>
      </c>
      <c r="AQ157" s="61" t="s">
        <v>86</v>
      </c>
      <c r="AR157" s="60">
        <v>0</v>
      </c>
      <c r="AS157" s="69" t="s">
        <v>75</v>
      </c>
      <c r="AT157" s="236">
        <v>5530000</v>
      </c>
      <c r="AU157" s="156">
        <f t="shared" si="13"/>
        <v>0</v>
      </c>
      <c r="AV157" s="72">
        <f t="shared" si="14"/>
        <v>1</v>
      </c>
      <c r="AW157" s="89" t="s">
        <v>75</v>
      </c>
      <c r="AX157" s="61" t="s">
        <v>98</v>
      </c>
      <c r="AY157" s="60" t="s">
        <v>11987</v>
      </c>
      <c r="AZ157" s="58" t="s">
        <v>67</v>
      </c>
      <c r="BA157" s="58" t="s">
        <v>67</v>
      </c>
    </row>
    <row r="158" spans="2:53" x14ac:dyDescent="0.25">
      <c r="B158" s="58">
        <v>2024</v>
      </c>
      <c r="C158" s="58">
        <v>891780111</v>
      </c>
      <c r="D158" s="59" t="s">
        <v>64</v>
      </c>
      <c r="E158" s="61" t="s">
        <v>11986</v>
      </c>
      <c r="F158" s="60" t="s">
        <v>11985</v>
      </c>
      <c r="G158" s="210">
        <v>0</v>
      </c>
      <c r="H158" s="61" t="s">
        <v>73</v>
      </c>
      <c r="I158" s="59" t="s">
        <v>65</v>
      </c>
      <c r="J158" s="60" t="s">
        <v>11984</v>
      </c>
      <c r="K158" s="60">
        <v>12500000</v>
      </c>
      <c r="L158" s="58" t="s">
        <v>68</v>
      </c>
      <c r="M158" s="60" t="s">
        <v>7417</v>
      </c>
      <c r="N158" s="60">
        <v>1045743528</v>
      </c>
      <c r="O158" s="64">
        <v>14</v>
      </c>
      <c r="P158" s="166">
        <v>45302</v>
      </c>
      <c r="Q158" s="60">
        <v>2126349000</v>
      </c>
      <c r="R158" s="166">
        <v>45309</v>
      </c>
      <c r="S158" s="60">
        <v>12500000</v>
      </c>
      <c r="T158" s="61" t="s">
        <v>66</v>
      </c>
      <c r="U158" s="60">
        <v>85449357</v>
      </c>
      <c r="V158" s="60" t="s">
        <v>7147</v>
      </c>
      <c r="W158" s="166">
        <v>45309</v>
      </c>
      <c r="X158" s="166">
        <v>45309</v>
      </c>
      <c r="Y158" s="68" t="s">
        <v>75</v>
      </c>
      <c r="Z158" s="166">
        <v>45457</v>
      </c>
      <c r="AA158" s="67">
        <f t="shared" si="10"/>
        <v>148</v>
      </c>
      <c r="AB158" s="67">
        <v>2</v>
      </c>
      <c r="AC158" s="237">
        <v>1333000</v>
      </c>
      <c r="AD158" s="67">
        <v>1</v>
      </c>
      <c r="AE158" s="244">
        <v>45473</v>
      </c>
      <c r="AF158" s="67">
        <f t="shared" si="11"/>
        <v>16</v>
      </c>
      <c r="AG158" s="60">
        <v>0</v>
      </c>
      <c r="AH158" s="60">
        <v>0</v>
      </c>
      <c r="AI158" s="89" t="s">
        <v>75</v>
      </c>
      <c r="AJ158" s="61">
        <v>0</v>
      </c>
      <c r="AK158" s="65" t="s">
        <v>75</v>
      </c>
      <c r="AL158" s="65" t="s">
        <v>75</v>
      </c>
      <c r="AM158" s="67">
        <f t="shared" si="12"/>
        <v>0</v>
      </c>
      <c r="AN158" s="67">
        <f>+K158+AC158-AH158</f>
        <v>13833000</v>
      </c>
      <c r="AO158" s="61" t="s">
        <v>67</v>
      </c>
      <c r="AP158" s="60">
        <v>12500000</v>
      </c>
      <c r="AQ158" s="61" t="s">
        <v>86</v>
      </c>
      <c r="AR158" s="60">
        <v>0</v>
      </c>
      <c r="AS158" s="69" t="s">
        <v>75</v>
      </c>
      <c r="AT158" s="236">
        <v>13833000</v>
      </c>
      <c r="AU158" s="156">
        <f t="shared" si="13"/>
        <v>0</v>
      </c>
      <c r="AV158" s="72">
        <f t="shared" si="14"/>
        <v>1</v>
      </c>
      <c r="AW158" s="89" t="s">
        <v>75</v>
      </c>
      <c r="AX158" s="61" t="s">
        <v>98</v>
      </c>
      <c r="AY158" s="60" t="s">
        <v>11983</v>
      </c>
      <c r="AZ158" s="58" t="s">
        <v>67</v>
      </c>
      <c r="BA158" s="58" t="s">
        <v>67</v>
      </c>
    </row>
    <row r="159" spans="2:53" x14ac:dyDescent="0.25">
      <c r="B159" s="58">
        <v>2024</v>
      </c>
      <c r="C159" s="58">
        <v>891780111</v>
      </c>
      <c r="D159" s="59" t="s">
        <v>64</v>
      </c>
      <c r="E159" s="61" t="s">
        <v>11982</v>
      </c>
      <c r="F159" s="60" t="s">
        <v>11981</v>
      </c>
      <c r="G159" s="210">
        <v>0</v>
      </c>
      <c r="H159" s="61" t="s">
        <v>73</v>
      </c>
      <c r="I159" s="59" t="s">
        <v>65</v>
      </c>
      <c r="J159" s="60" t="s">
        <v>11980</v>
      </c>
      <c r="K159" s="60">
        <v>16400000</v>
      </c>
      <c r="L159" s="58" t="s">
        <v>68</v>
      </c>
      <c r="M159" s="60" t="s">
        <v>9328</v>
      </c>
      <c r="N159" s="60">
        <v>1082941397</v>
      </c>
      <c r="O159" s="64">
        <v>13</v>
      </c>
      <c r="P159" s="89">
        <v>45302</v>
      </c>
      <c r="Q159" s="60">
        <v>4518689382</v>
      </c>
      <c r="R159" s="166">
        <v>45309</v>
      </c>
      <c r="S159" s="60">
        <v>16400000</v>
      </c>
      <c r="T159" s="61" t="s">
        <v>66</v>
      </c>
      <c r="U159" s="60">
        <v>57435262</v>
      </c>
      <c r="V159" s="60" t="s">
        <v>8893</v>
      </c>
      <c r="W159" s="166">
        <v>45309</v>
      </c>
      <c r="X159" s="166">
        <v>45309</v>
      </c>
      <c r="Y159" s="68" t="s">
        <v>75</v>
      </c>
      <c r="Z159" s="166">
        <v>45457</v>
      </c>
      <c r="AA159" s="67">
        <f t="shared" si="10"/>
        <v>148</v>
      </c>
      <c r="AB159" s="67">
        <v>3</v>
      </c>
      <c r="AC159" s="237">
        <v>3100000</v>
      </c>
      <c r="AD159" s="67">
        <v>1</v>
      </c>
      <c r="AE159" s="89">
        <v>45473</v>
      </c>
      <c r="AF159" s="67">
        <f t="shared" si="11"/>
        <v>16</v>
      </c>
      <c r="AG159" s="60">
        <v>0</v>
      </c>
      <c r="AH159" s="60">
        <v>0</v>
      </c>
      <c r="AI159" s="89" t="s">
        <v>75</v>
      </c>
      <c r="AJ159" s="61">
        <v>0</v>
      </c>
      <c r="AK159" s="65" t="s">
        <v>75</v>
      </c>
      <c r="AL159" s="65" t="s">
        <v>75</v>
      </c>
      <c r="AM159" s="67">
        <f t="shared" si="12"/>
        <v>0</v>
      </c>
      <c r="AN159" s="67">
        <f>+K159+AC159-AH159</f>
        <v>19500000</v>
      </c>
      <c r="AO159" s="61" t="s">
        <v>67</v>
      </c>
      <c r="AP159" s="60">
        <v>16400000</v>
      </c>
      <c r="AQ159" s="61" t="s">
        <v>86</v>
      </c>
      <c r="AR159" s="60">
        <v>0</v>
      </c>
      <c r="AS159" s="69" t="s">
        <v>75</v>
      </c>
      <c r="AT159" s="236">
        <v>19500000</v>
      </c>
      <c r="AU159" s="156">
        <f t="shared" si="13"/>
        <v>0</v>
      </c>
      <c r="AV159" s="72">
        <f t="shared" si="14"/>
        <v>1</v>
      </c>
      <c r="AW159" s="89" t="s">
        <v>75</v>
      </c>
      <c r="AX159" s="61" t="s">
        <v>98</v>
      </c>
      <c r="AY159" s="60" t="s">
        <v>11979</v>
      </c>
      <c r="AZ159" s="58" t="s">
        <v>67</v>
      </c>
      <c r="BA159" s="58" t="s">
        <v>67</v>
      </c>
    </row>
    <row r="160" spans="2:53" x14ac:dyDescent="0.25">
      <c r="B160" s="58">
        <v>2024</v>
      </c>
      <c r="C160" s="58">
        <v>891780111</v>
      </c>
      <c r="D160" s="59" t="s">
        <v>64</v>
      </c>
      <c r="E160" s="61" t="s">
        <v>11978</v>
      </c>
      <c r="F160" s="60" t="s">
        <v>11977</v>
      </c>
      <c r="G160" s="210">
        <v>0</v>
      </c>
      <c r="H160" s="61" t="s">
        <v>73</v>
      </c>
      <c r="I160" s="59" t="s">
        <v>65</v>
      </c>
      <c r="J160" s="60" t="s">
        <v>11976</v>
      </c>
      <c r="K160" s="60">
        <v>4200000</v>
      </c>
      <c r="L160" s="58" t="s">
        <v>68</v>
      </c>
      <c r="M160" s="60" t="s">
        <v>11975</v>
      </c>
      <c r="N160" s="60">
        <v>1082950584</v>
      </c>
      <c r="O160" s="64">
        <v>14</v>
      </c>
      <c r="P160" s="166">
        <v>45302</v>
      </c>
      <c r="Q160" s="60">
        <v>2126349000</v>
      </c>
      <c r="R160" s="166">
        <v>45309</v>
      </c>
      <c r="S160" s="60">
        <v>4200000</v>
      </c>
      <c r="T160" s="61" t="s">
        <v>66</v>
      </c>
      <c r="U160" s="60">
        <v>7631392</v>
      </c>
      <c r="V160" s="60" t="s">
        <v>8350</v>
      </c>
      <c r="W160" s="166">
        <v>45309</v>
      </c>
      <c r="X160" s="166">
        <v>45309</v>
      </c>
      <c r="Y160" s="68" t="s">
        <v>75</v>
      </c>
      <c r="Z160" s="166">
        <v>45362</v>
      </c>
      <c r="AA160" s="67">
        <f t="shared" si="10"/>
        <v>53</v>
      </c>
      <c r="AB160" s="67">
        <v>2</v>
      </c>
      <c r="AC160" s="237">
        <v>1330000</v>
      </c>
      <c r="AD160" s="67">
        <v>1</v>
      </c>
      <c r="AE160" s="89">
        <v>45383</v>
      </c>
      <c r="AF160" s="67">
        <f t="shared" si="11"/>
        <v>21</v>
      </c>
      <c r="AG160" s="60">
        <v>0</v>
      </c>
      <c r="AH160" s="60">
        <v>0</v>
      </c>
      <c r="AI160" s="89" t="s">
        <v>75</v>
      </c>
      <c r="AJ160" s="61">
        <v>0</v>
      </c>
      <c r="AK160" s="65" t="s">
        <v>75</v>
      </c>
      <c r="AL160" s="65" t="s">
        <v>75</v>
      </c>
      <c r="AM160" s="67">
        <f t="shared" si="12"/>
        <v>0</v>
      </c>
      <c r="AN160" s="67">
        <f>+K160+AC160-AH160</f>
        <v>5530000</v>
      </c>
      <c r="AO160" s="61" t="s">
        <v>67</v>
      </c>
      <c r="AP160" s="60">
        <v>4200000</v>
      </c>
      <c r="AQ160" s="61" t="s">
        <v>86</v>
      </c>
      <c r="AR160" s="60">
        <v>0</v>
      </c>
      <c r="AS160" s="69" t="s">
        <v>75</v>
      </c>
      <c r="AT160" s="236">
        <v>5530000</v>
      </c>
      <c r="AU160" s="156">
        <f t="shared" si="13"/>
        <v>0</v>
      </c>
      <c r="AV160" s="72">
        <f t="shared" si="14"/>
        <v>1</v>
      </c>
      <c r="AW160" s="89" t="s">
        <v>75</v>
      </c>
      <c r="AX160" s="61" t="s">
        <v>98</v>
      </c>
      <c r="AY160" s="60" t="s">
        <v>11974</v>
      </c>
      <c r="AZ160" s="58" t="s">
        <v>67</v>
      </c>
      <c r="BA160" s="58" t="s">
        <v>67</v>
      </c>
    </row>
    <row r="161" spans="2:53" x14ac:dyDescent="0.25">
      <c r="B161" s="58">
        <v>2024</v>
      </c>
      <c r="C161" s="58">
        <v>891780111</v>
      </c>
      <c r="D161" s="59" t="s">
        <v>64</v>
      </c>
      <c r="E161" s="61" t="s">
        <v>11973</v>
      </c>
      <c r="F161" s="60" t="s">
        <v>11972</v>
      </c>
      <c r="G161" s="210">
        <v>0</v>
      </c>
      <c r="H161" s="61" t="s">
        <v>73</v>
      </c>
      <c r="I161" s="59" t="s">
        <v>65</v>
      </c>
      <c r="J161" s="60" t="s">
        <v>11971</v>
      </c>
      <c r="K161" s="60">
        <v>30500000</v>
      </c>
      <c r="L161" s="58" t="s">
        <v>68</v>
      </c>
      <c r="M161" s="60" t="s">
        <v>8995</v>
      </c>
      <c r="N161" s="60">
        <v>39029599</v>
      </c>
      <c r="O161" s="64">
        <v>13</v>
      </c>
      <c r="P161" s="89">
        <v>45302</v>
      </c>
      <c r="Q161" s="60">
        <v>4518689382</v>
      </c>
      <c r="R161" s="166">
        <v>45310</v>
      </c>
      <c r="S161" s="60">
        <v>30500000</v>
      </c>
      <c r="T161" s="61" t="s">
        <v>66</v>
      </c>
      <c r="U161" s="60">
        <v>36694483</v>
      </c>
      <c r="V161" s="60" t="s">
        <v>8033</v>
      </c>
      <c r="W161" s="166">
        <v>45310</v>
      </c>
      <c r="X161" s="166">
        <v>45310</v>
      </c>
      <c r="Y161" s="68" t="s">
        <v>75</v>
      </c>
      <c r="Z161" s="166">
        <v>45457</v>
      </c>
      <c r="AA161" s="67">
        <f t="shared" si="10"/>
        <v>147</v>
      </c>
      <c r="AB161" s="67">
        <v>2</v>
      </c>
      <c r="AC161" s="237">
        <v>3253000</v>
      </c>
      <c r="AD161" s="67">
        <v>1</v>
      </c>
      <c r="AE161" s="244">
        <v>45473</v>
      </c>
      <c r="AF161" s="67">
        <f t="shared" si="11"/>
        <v>16</v>
      </c>
      <c r="AG161" s="60">
        <v>0</v>
      </c>
      <c r="AH161" s="60">
        <v>0</v>
      </c>
      <c r="AI161" s="89" t="s">
        <v>75</v>
      </c>
      <c r="AJ161" s="61">
        <v>0</v>
      </c>
      <c r="AK161" s="65" t="s">
        <v>75</v>
      </c>
      <c r="AL161" s="65" t="s">
        <v>75</v>
      </c>
      <c r="AM161" s="67">
        <f t="shared" si="12"/>
        <v>0</v>
      </c>
      <c r="AN161" s="67">
        <f>+K161+AC161-AH161</f>
        <v>33753000</v>
      </c>
      <c r="AO161" s="61" t="s">
        <v>67</v>
      </c>
      <c r="AP161" s="60">
        <v>30500000</v>
      </c>
      <c r="AQ161" s="61" t="s">
        <v>86</v>
      </c>
      <c r="AR161" s="60">
        <v>0</v>
      </c>
      <c r="AS161" s="69" t="s">
        <v>75</v>
      </c>
      <c r="AT161" s="236">
        <v>33753000</v>
      </c>
      <c r="AU161" s="156">
        <f t="shared" si="13"/>
        <v>0</v>
      </c>
      <c r="AV161" s="72">
        <f t="shared" si="14"/>
        <v>1</v>
      </c>
      <c r="AW161" s="89" t="s">
        <v>75</v>
      </c>
      <c r="AX161" s="61" t="s">
        <v>98</v>
      </c>
      <c r="AY161" s="60" t="s">
        <v>11970</v>
      </c>
      <c r="AZ161" s="58" t="s">
        <v>67</v>
      </c>
      <c r="BA161" s="58" t="s">
        <v>67</v>
      </c>
    </row>
    <row r="162" spans="2:53" x14ac:dyDescent="0.25">
      <c r="B162" s="58">
        <v>2024</v>
      </c>
      <c r="C162" s="58">
        <v>891780111</v>
      </c>
      <c r="D162" s="59" t="s">
        <v>64</v>
      </c>
      <c r="E162" s="61" t="s">
        <v>11969</v>
      </c>
      <c r="F162" s="60" t="s">
        <v>11968</v>
      </c>
      <c r="G162" s="210">
        <v>0</v>
      </c>
      <c r="H162" s="61" t="s">
        <v>73</v>
      </c>
      <c r="I162" s="59" t="s">
        <v>65</v>
      </c>
      <c r="J162" s="60" t="s">
        <v>11967</v>
      </c>
      <c r="K162" s="60">
        <v>16500000</v>
      </c>
      <c r="L162" s="58" t="s">
        <v>68</v>
      </c>
      <c r="M162" s="60" t="s">
        <v>9561</v>
      </c>
      <c r="N162" s="60">
        <v>1082966872</v>
      </c>
      <c r="O162" s="64">
        <v>13</v>
      </c>
      <c r="P162" s="89">
        <v>45302</v>
      </c>
      <c r="Q162" s="60">
        <v>4518689382</v>
      </c>
      <c r="R162" s="166">
        <v>45310</v>
      </c>
      <c r="S162" s="60">
        <v>16500000</v>
      </c>
      <c r="T162" s="61" t="s">
        <v>66</v>
      </c>
      <c r="U162" s="60">
        <v>1192791759</v>
      </c>
      <c r="V162" s="60" t="s">
        <v>1211</v>
      </c>
      <c r="W162" s="166">
        <v>45310</v>
      </c>
      <c r="X162" s="166">
        <v>45310</v>
      </c>
      <c r="Y162" s="68" t="s">
        <v>75</v>
      </c>
      <c r="Z162" s="166">
        <v>45457</v>
      </c>
      <c r="AA162" s="67">
        <f t="shared" si="10"/>
        <v>147</v>
      </c>
      <c r="AB162" s="67">
        <v>2</v>
      </c>
      <c r="AC162" s="237">
        <v>1760000</v>
      </c>
      <c r="AD162" s="67">
        <v>1</v>
      </c>
      <c r="AE162" s="244">
        <v>45473</v>
      </c>
      <c r="AF162" s="67">
        <f t="shared" si="11"/>
        <v>16</v>
      </c>
      <c r="AG162" s="60">
        <v>0</v>
      </c>
      <c r="AH162" s="60">
        <v>0</v>
      </c>
      <c r="AI162" s="89" t="s">
        <v>75</v>
      </c>
      <c r="AJ162" s="61">
        <v>0</v>
      </c>
      <c r="AK162" s="65" t="s">
        <v>75</v>
      </c>
      <c r="AL162" s="65" t="s">
        <v>75</v>
      </c>
      <c r="AM162" s="67">
        <f t="shared" si="12"/>
        <v>0</v>
      </c>
      <c r="AN162" s="67">
        <f>+K162+AC162-AH162</f>
        <v>18260000</v>
      </c>
      <c r="AO162" s="61" t="s">
        <v>67</v>
      </c>
      <c r="AP162" s="60">
        <v>16500000</v>
      </c>
      <c r="AQ162" s="61" t="s">
        <v>86</v>
      </c>
      <c r="AR162" s="60">
        <v>0</v>
      </c>
      <c r="AS162" s="69" t="s">
        <v>75</v>
      </c>
      <c r="AT162" s="236">
        <v>18260000</v>
      </c>
      <c r="AU162" s="156">
        <f t="shared" si="13"/>
        <v>0</v>
      </c>
      <c r="AV162" s="72">
        <f t="shared" si="14"/>
        <v>1</v>
      </c>
      <c r="AW162" s="89" t="s">
        <v>75</v>
      </c>
      <c r="AX162" s="61" t="s">
        <v>98</v>
      </c>
      <c r="AY162" s="60" t="s">
        <v>11966</v>
      </c>
      <c r="AZ162" s="58" t="s">
        <v>67</v>
      </c>
      <c r="BA162" s="58" t="s">
        <v>67</v>
      </c>
    </row>
    <row r="163" spans="2:53" x14ac:dyDescent="0.25">
      <c r="B163" s="58">
        <v>2024</v>
      </c>
      <c r="C163" s="58">
        <v>891780111</v>
      </c>
      <c r="D163" s="59" t="s">
        <v>64</v>
      </c>
      <c r="E163" s="61" t="s">
        <v>11965</v>
      </c>
      <c r="F163" s="60" t="s">
        <v>11964</v>
      </c>
      <c r="G163" s="210">
        <v>0</v>
      </c>
      <c r="H163" s="61" t="s">
        <v>73</v>
      </c>
      <c r="I163" s="59" t="s">
        <v>65</v>
      </c>
      <c r="J163" s="60" t="s">
        <v>11963</v>
      </c>
      <c r="K163" s="60">
        <v>18000000</v>
      </c>
      <c r="L163" s="58" t="s">
        <v>68</v>
      </c>
      <c r="M163" s="60" t="s">
        <v>7971</v>
      </c>
      <c r="N163" s="60">
        <v>1216966715</v>
      </c>
      <c r="O163" s="64">
        <v>13</v>
      </c>
      <c r="P163" s="89">
        <v>45302</v>
      </c>
      <c r="Q163" s="60">
        <v>4518689382</v>
      </c>
      <c r="R163" s="166">
        <v>45310</v>
      </c>
      <c r="S163" s="60">
        <v>18000000</v>
      </c>
      <c r="T163" s="61" t="s">
        <v>66</v>
      </c>
      <c r="U163" s="60">
        <v>1082889541</v>
      </c>
      <c r="V163" s="60" t="s">
        <v>3963</v>
      </c>
      <c r="W163" s="166">
        <v>45310</v>
      </c>
      <c r="X163" s="166">
        <v>45310</v>
      </c>
      <c r="Y163" s="68" t="s">
        <v>75</v>
      </c>
      <c r="Z163" s="166">
        <v>45457</v>
      </c>
      <c r="AA163" s="67">
        <f t="shared" si="10"/>
        <v>147</v>
      </c>
      <c r="AB163" s="67">
        <v>0</v>
      </c>
      <c r="AC163" s="237">
        <v>0</v>
      </c>
      <c r="AD163" s="67">
        <v>0</v>
      </c>
      <c r="AE163" s="89" t="s">
        <v>75</v>
      </c>
      <c r="AF163" s="67">
        <f t="shared" si="11"/>
        <v>0</v>
      </c>
      <c r="AG163" s="60">
        <v>0</v>
      </c>
      <c r="AH163" s="60">
        <v>0</v>
      </c>
      <c r="AI163" s="89" t="s">
        <v>75</v>
      </c>
      <c r="AJ163" s="61">
        <v>0</v>
      </c>
      <c r="AK163" s="65" t="s">
        <v>75</v>
      </c>
      <c r="AL163" s="65" t="s">
        <v>75</v>
      </c>
      <c r="AM163" s="67">
        <f t="shared" si="12"/>
        <v>0</v>
      </c>
      <c r="AN163" s="67">
        <f>+K163+AC163-AH163</f>
        <v>18000000</v>
      </c>
      <c r="AO163" s="61" t="s">
        <v>67</v>
      </c>
      <c r="AP163" s="60">
        <v>18000000</v>
      </c>
      <c r="AQ163" s="61" t="s">
        <v>86</v>
      </c>
      <c r="AR163" s="60">
        <v>0</v>
      </c>
      <c r="AS163" s="69" t="s">
        <v>75</v>
      </c>
      <c r="AT163" s="236">
        <v>18000000</v>
      </c>
      <c r="AU163" s="156">
        <f t="shared" si="13"/>
        <v>0</v>
      </c>
      <c r="AV163" s="72">
        <f t="shared" si="14"/>
        <v>1</v>
      </c>
      <c r="AW163" s="89" t="s">
        <v>75</v>
      </c>
      <c r="AX163" s="61" t="s">
        <v>98</v>
      </c>
      <c r="AY163" s="60" t="s">
        <v>11962</v>
      </c>
      <c r="AZ163" s="58" t="s">
        <v>67</v>
      </c>
      <c r="BA163" s="58" t="s">
        <v>67</v>
      </c>
    </row>
    <row r="164" spans="2:53" x14ac:dyDescent="0.25">
      <c r="B164" s="58">
        <v>2024</v>
      </c>
      <c r="C164" s="58">
        <v>891780111</v>
      </c>
      <c r="D164" s="59" t="s">
        <v>64</v>
      </c>
      <c r="E164" s="61" t="s">
        <v>11961</v>
      </c>
      <c r="F164" s="60" t="s">
        <v>11960</v>
      </c>
      <c r="G164" s="210">
        <v>0</v>
      </c>
      <c r="H164" s="61" t="s">
        <v>73</v>
      </c>
      <c r="I164" s="59" t="s">
        <v>65</v>
      </c>
      <c r="J164" s="60" t="s">
        <v>11959</v>
      </c>
      <c r="K164" s="60">
        <v>15000000</v>
      </c>
      <c r="L164" s="58" t="s">
        <v>68</v>
      </c>
      <c r="M164" s="60" t="s">
        <v>6641</v>
      </c>
      <c r="N164" s="60">
        <v>1082992753</v>
      </c>
      <c r="O164" s="64">
        <v>13</v>
      </c>
      <c r="P164" s="89">
        <v>45302</v>
      </c>
      <c r="Q164" s="60">
        <v>4518689382</v>
      </c>
      <c r="R164" s="166">
        <v>45310</v>
      </c>
      <c r="S164" s="60">
        <v>15000000</v>
      </c>
      <c r="T164" s="61" t="s">
        <v>66</v>
      </c>
      <c r="U164" s="60">
        <v>36718996</v>
      </c>
      <c r="V164" s="60" t="s">
        <v>7586</v>
      </c>
      <c r="W164" s="166">
        <v>45310</v>
      </c>
      <c r="X164" s="166">
        <v>45310</v>
      </c>
      <c r="Y164" s="68" t="s">
        <v>75</v>
      </c>
      <c r="Z164" s="166">
        <v>45457</v>
      </c>
      <c r="AA164" s="67">
        <f t="shared" si="10"/>
        <v>147</v>
      </c>
      <c r="AB164" s="67">
        <v>2</v>
      </c>
      <c r="AC164" s="237">
        <v>1600000</v>
      </c>
      <c r="AD164" s="67">
        <v>1</v>
      </c>
      <c r="AE164" s="244">
        <v>45473</v>
      </c>
      <c r="AF164" s="67">
        <f t="shared" si="11"/>
        <v>16</v>
      </c>
      <c r="AG164" s="60">
        <v>0</v>
      </c>
      <c r="AH164" s="60">
        <v>0</v>
      </c>
      <c r="AI164" s="89" t="s">
        <v>75</v>
      </c>
      <c r="AJ164" s="61">
        <v>0</v>
      </c>
      <c r="AK164" s="65" t="s">
        <v>75</v>
      </c>
      <c r="AL164" s="65" t="s">
        <v>75</v>
      </c>
      <c r="AM164" s="67">
        <f t="shared" si="12"/>
        <v>0</v>
      </c>
      <c r="AN164" s="67">
        <f>+K164+AC164-AH164</f>
        <v>16600000</v>
      </c>
      <c r="AO164" s="61" t="s">
        <v>67</v>
      </c>
      <c r="AP164" s="60">
        <v>15000000</v>
      </c>
      <c r="AQ164" s="61" t="s">
        <v>86</v>
      </c>
      <c r="AR164" s="60">
        <v>0</v>
      </c>
      <c r="AS164" s="69" t="s">
        <v>75</v>
      </c>
      <c r="AT164" s="236">
        <v>16600000</v>
      </c>
      <c r="AU164" s="156">
        <f t="shared" si="13"/>
        <v>0</v>
      </c>
      <c r="AV164" s="72">
        <f t="shared" si="14"/>
        <v>1</v>
      </c>
      <c r="AW164" s="89" t="s">
        <v>75</v>
      </c>
      <c r="AX164" s="61" t="s">
        <v>98</v>
      </c>
      <c r="AY164" s="60" t="s">
        <v>11958</v>
      </c>
      <c r="AZ164" s="58" t="s">
        <v>67</v>
      </c>
      <c r="BA164" s="58" t="s">
        <v>67</v>
      </c>
    </row>
    <row r="165" spans="2:53" x14ac:dyDescent="0.25">
      <c r="B165" s="58">
        <v>2024</v>
      </c>
      <c r="C165" s="58">
        <v>891780111</v>
      </c>
      <c r="D165" s="59" t="s">
        <v>64</v>
      </c>
      <c r="E165" s="61" t="s">
        <v>11957</v>
      </c>
      <c r="F165" s="60" t="s">
        <v>11956</v>
      </c>
      <c r="G165" s="210">
        <v>0</v>
      </c>
      <c r="H165" s="61" t="s">
        <v>73</v>
      </c>
      <c r="I165" s="59" t="s">
        <v>65</v>
      </c>
      <c r="J165" s="60" t="s">
        <v>11955</v>
      </c>
      <c r="K165" s="60">
        <v>22403000</v>
      </c>
      <c r="L165" s="58" t="s">
        <v>68</v>
      </c>
      <c r="M165" s="60" t="s">
        <v>8867</v>
      </c>
      <c r="N165" s="60">
        <v>1004370372</v>
      </c>
      <c r="O165" s="64">
        <v>13</v>
      </c>
      <c r="P165" s="89">
        <v>45302</v>
      </c>
      <c r="Q165" s="60">
        <v>4518689382</v>
      </c>
      <c r="R165" s="166">
        <v>45313</v>
      </c>
      <c r="S165" s="60">
        <v>22403000</v>
      </c>
      <c r="T165" s="61" t="s">
        <v>66</v>
      </c>
      <c r="U165" s="60">
        <v>85460304</v>
      </c>
      <c r="V165" s="60" t="s">
        <v>8856</v>
      </c>
      <c r="W165" s="166">
        <v>45310</v>
      </c>
      <c r="X165" s="166">
        <v>45313</v>
      </c>
      <c r="Y165" s="68" t="s">
        <v>75</v>
      </c>
      <c r="Z165" s="166">
        <v>45457</v>
      </c>
      <c r="AA165" s="67">
        <f t="shared" si="10"/>
        <v>144</v>
      </c>
      <c r="AB165" s="67">
        <v>2</v>
      </c>
      <c r="AC165" s="237">
        <v>2507000</v>
      </c>
      <c r="AD165" s="67">
        <v>1</v>
      </c>
      <c r="AE165" s="244">
        <v>45473</v>
      </c>
      <c r="AF165" s="67">
        <f t="shared" si="11"/>
        <v>16</v>
      </c>
      <c r="AG165" s="60">
        <v>0</v>
      </c>
      <c r="AH165" s="60">
        <v>0</v>
      </c>
      <c r="AI165" s="89" t="s">
        <v>75</v>
      </c>
      <c r="AJ165" s="61">
        <v>0</v>
      </c>
      <c r="AK165" s="65" t="s">
        <v>75</v>
      </c>
      <c r="AL165" s="65" t="s">
        <v>75</v>
      </c>
      <c r="AM165" s="67">
        <f t="shared" si="12"/>
        <v>0</v>
      </c>
      <c r="AN165" s="67">
        <f>+K165+AC165-AH165</f>
        <v>24910000</v>
      </c>
      <c r="AO165" s="61" t="s">
        <v>67</v>
      </c>
      <c r="AP165" s="60">
        <v>22403000</v>
      </c>
      <c r="AQ165" s="61" t="s">
        <v>86</v>
      </c>
      <c r="AR165" s="60">
        <v>0</v>
      </c>
      <c r="AS165" s="69" t="s">
        <v>75</v>
      </c>
      <c r="AT165" s="236">
        <v>24910000</v>
      </c>
      <c r="AU165" s="156">
        <f t="shared" si="13"/>
        <v>0</v>
      </c>
      <c r="AV165" s="72">
        <f t="shared" si="14"/>
        <v>1</v>
      </c>
      <c r="AW165" s="89" t="s">
        <v>75</v>
      </c>
      <c r="AX165" s="61" t="s">
        <v>98</v>
      </c>
      <c r="AY165" s="60" t="s">
        <v>11954</v>
      </c>
      <c r="AZ165" s="58" t="s">
        <v>67</v>
      </c>
      <c r="BA165" s="58" t="s">
        <v>67</v>
      </c>
    </row>
    <row r="166" spans="2:53" x14ac:dyDescent="0.25">
      <c r="B166" s="58">
        <v>2024</v>
      </c>
      <c r="C166" s="58">
        <v>891780111</v>
      </c>
      <c r="D166" s="59" t="s">
        <v>64</v>
      </c>
      <c r="E166" s="61" t="s">
        <v>11953</v>
      </c>
      <c r="F166" s="60" t="s">
        <v>11952</v>
      </c>
      <c r="G166" s="210">
        <v>0</v>
      </c>
      <c r="H166" s="61" t="s">
        <v>73</v>
      </c>
      <c r="I166" s="59" t="s">
        <v>65</v>
      </c>
      <c r="J166" s="60" t="s">
        <v>11951</v>
      </c>
      <c r="K166" s="60">
        <v>15000000</v>
      </c>
      <c r="L166" s="58" t="s">
        <v>68</v>
      </c>
      <c r="M166" s="60" t="s">
        <v>8326</v>
      </c>
      <c r="N166" s="60">
        <v>1082840247</v>
      </c>
      <c r="O166" s="64">
        <v>13</v>
      </c>
      <c r="P166" s="89">
        <v>45302</v>
      </c>
      <c r="Q166" s="60">
        <v>4518689382</v>
      </c>
      <c r="R166" s="166">
        <v>45310</v>
      </c>
      <c r="S166" s="60">
        <v>15000000</v>
      </c>
      <c r="T166" s="61" t="s">
        <v>66</v>
      </c>
      <c r="U166" s="60">
        <v>1082889541</v>
      </c>
      <c r="V166" s="60" t="s">
        <v>3963</v>
      </c>
      <c r="W166" s="166">
        <v>45310</v>
      </c>
      <c r="X166" s="166">
        <v>45310</v>
      </c>
      <c r="Y166" s="68" t="s">
        <v>75</v>
      </c>
      <c r="Z166" s="166">
        <v>45457</v>
      </c>
      <c r="AA166" s="67">
        <f t="shared" si="10"/>
        <v>147</v>
      </c>
      <c r="AB166" s="67">
        <v>2</v>
      </c>
      <c r="AC166" s="237">
        <v>1600000</v>
      </c>
      <c r="AD166" s="67">
        <v>1</v>
      </c>
      <c r="AE166" s="244">
        <v>45473</v>
      </c>
      <c r="AF166" s="67">
        <f t="shared" si="11"/>
        <v>16</v>
      </c>
      <c r="AG166" s="60">
        <v>0</v>
      </c>
      <c r="AH166" s="60">
        <v>0</v>
      </c>
      <c r="AI166" s="89" t="s">
        <v>75</v>
      </c>
      <c r="AJ166" s="61">
        <v>0</v>
      </c>
      <c r="AK166" s="65" t="s">
        <v>75</v>
      </c>
      <c r="AL166" s="65" t="s">
        <v>75</v>
      </c>
      <c r="AM166" s="67">
        <f t="shared" si="12"/>
        <v>0</v>
      </c>
      <c r="AN166" s="67">
        <f>+K166+AC166-AH166</f>
        <v>16600000</v>
      </c>
      <c r="AO166" s="61" t="s">
        <v>67</v>
      </c>
      <c r="AP166" s="60">
        <v>15000000</v>
      </c>
      <c r="AQ166" s="61" t="s">
        <v>86</v>
      </c>
      <c r="AR166" s="60">
        <v>0</v>
      </c>
      <c r="AS166" s="69" t="s">
        <v>75</v>
      </c>
      <c r="AT166" s="236">
        <v>16600000</v>
      </c>
      <c r="AU166" s="156">
        <f t="shared" si="13"/>
        <v>0</v>
      </c>
      <c r="AV166" s="72">
        <f t="shared" si="14"/>
        <v>1</v>
      </c>
      <c r="AW166" s="89" t="s">
        <v>75</v>
      </c>
      <c r="AX166" s="61" t="s">
        <v>98</v>
      </c>
      <c r="AY166" s="60" t="s">
        <v>11950</v>
      </c>
      <c r="AZ166" s="58" t="s">
        <v>67</v>
      </c>
      <c r="BA166" s="58" t="s">
        <v>67</v>
      </c>
    </row>
    <row r="167" spans="2:53" x14ac:dyDescent="0.25">
      <c r="B167" s="58">
        <v>2024</v>
      </c>
      <c r="C167" s="58">
        <v>891780111</v>
      </c>
      <c r="D167" s="59" t="s">
        <v>64</v>
      </c>
      <c r="E167" s="61" t="s">
        <v>11949</v>
      </c>
      <c r="F167" s="60" t="s">
        <v>11948</v>
      </c>
      <c r="G167" s="210">
        <v>0</v>
      </c>
      <c r="H167" s="61" t="s">
        <v>73</v>
      </c>
      <c r="I167" s="59" t="s">
        <v>65</v>
      </c>
      <c r="J167" s="60" t="s">
        <v>11947</v>
      </c>
      <c r="K167" s="60">
        <v>30500000</v>
      </c>
      <c r="L167" s="58" t="s">
        <v>68</v>
      </c>
      <c r="M167" s="60" t="s">
        <v>7841</v>
      </c>
      <c r="N167" s="60">
        <v>85450384</v>
      </c>
      <c r="O167" s="64">
        <v>13</v>
      </c>
      <c r="P167" s="89">
        <v>45302</v>
      </c>
      <c r="Q167" s="60">
        <v>4518689382</v>
      </c>
      <c r="R167" s="166">
        <v>45310</v>
      </c>
      <c r="S167" s="60">
        <v>30500000</v>
      </c>
      <c r="T167" s="61" t="s">
        <v>66</v>
      </c>
      <c r="U167" s="60">
        <v>85455983</v>
      </c>
      <c r="V167" s="60" t="s">
        <v>6859</v>
      </c>
      <c r="W167" s="166">
        <v>45310</v>
      </c>
      <c r="X167" s="166">
        <v>45310</v>
      </c>
      <c r="Y167" s="68" t="s">
        <v>75</v>
      </c>
      <c r="Z167" s="166">
        <v>45457</v>
      </c>
      <c r="AA167" s="67">
        <f t="shared" si="10"/>
        <v>147</v>
      </c>
      <c r="AB167" s="67">
        <v>2</v>
      </c>
      <c r="AC167" s="237">
        <v>3253000</v>
      </c>
      <c r="AD167" s="67">
        <v>1</v>
      </c>
      <c r="AE167" s="244">
        <v>45473</v>
      </c>
      <c r="AF167" s="67">
        <f t="shared" si="11"/>
        <v>16</v>
      </c>
      <c r="AG167" s="60">
        <v>0</v>
      </c>
      <c r="AH167" s="60">
        <v>0</v>
      </c>
      <c r="AI167" s="89" t="s">
        <v>75</v>
      </c>
      <c r="AJ167" s="61">
        <v>0</v>
      </c>
      <c r="AK167" s="65" t="s">
        <v>75</v>
      </c>
      <c r="AL167" s="65" t="s">
        <v>75</v>
      </c>
      <c r="AM167" s="67">
        <f t="shared" si="12"/>
        <v>0</v>
      </c>
      <c r="AN167" s="67">
        <f>+K167+AC167-AH167</f>
        <v>33753000</v>
      </c>
      <c r="AO167" s="61" t="s">
        <v>67</v>
      </c>
      <c r="AP167" s="60">
        <v>30500000</v>
      </c>
      <c r="AQ167" s="61" t="s">
        <v>86</v>
      </c>
      <c r="AR167" s="60">
        <v>0</v>
      </c>
      <c r="AS167" s="69" t="s">
        <v>75</v>
      </c>
      <c r="AT167" s="236">
        <v>33753000</v>
      </c>
      <c r="AU167" s="156">
        <f t="shared" si="13"/>
        <v>0</v>
      </c>
      <c r="AV167" s="72">
        <f t="shared" si="14"/>
        <v>1</v>
      </c>
      <c r="AW167" s="89" t="s">
        <v>75</v>
      </c>
      <c r="AX167" s="61" t="s">
        <v>98</v>
      </c>
      <c r="AY167" s="60" t="s">
        <v>11946</v>
      </c>
      <c r="AZ167" s="58" t="s">
        <v>67</v>
      </c>
      <c r="BA167" s="58" t="s">
        <v>67</v>
      </c>
    </row>
    <row r="168" spans="2:53" x14ac:dyDescent="0.25">
      <c r="B168" s="58">
        <v>2024</v>
      </c>
      <c r="C168" s="58">
        <v>891780111</v>
      </c>
      <c r="D168" s="59" t="s">
        <v>64</v>
      </c>
      <c r="E168" s="61" t="s">
        <v>11945</v>
      </c>
      <c r="F168" s="60" t="s">
        <v>11944</v>
      </c>
      <c r="G168" s="210">
        <v>0</v>
      </c>
      <c r="H168" s="61" t="s">
        <v>73</v>
      </c>
      <c r="I168" s="59" t="s">
        <v>65</v>
      </c>
      <c r="J168" s="60" t="s">
        <v>11943</v>
      </c>
      <c r="K168" s="60">
        <v>16400000</v>
      </c>
      <c r="L168" s="58" t="s">
        <v>68</v>
      </c>
      <c r="M168" s="60" t="s">
        <v>8172</v>
      </c>
      <c r="N168" s="60">
        <v>1082981735</v>
      </c>
      <c r="O168" s="64">
        <v>13</v>
      </c>
      <c r="P168" s="89">
        <v>45302</v>
      </c>
      <c r="Q168" s="60">
        <v>4518689382</v>
      </c>
      <c r="R168" s="166">
        <v>45310</v>
      </c>
      <c r="S168" s="60">
        <v>16400000</v>
      </c>
      <c r="T168" s="61" t="s">
        <v>66</v>
      </c>
      <c r="U168" s="60">
        <v>36694483</v>
      </c>
      <c r="V168" s="60" t="s">
        <v>8033</v>
      </c>
      <c r="W168" s="166">
        <v>45310</v>
      </c>
      <c r="X168" s="166">
        <v>45310</v>
      </c>
      <c r="Y168" s="68" t="s">
        <v>75</v>
      </c>
      <c r="Z168" s="166">
        <v>45457</v>
      </c>
      <c r="AA168" s="67">
        <f t="shared" si="10"/>
        <v>147</v>
      </c>
      <c r="AB168" s="67">
        <v>0</v>
      </c>
      <c r="AC168" s="237">
        <v>0</v>
      </c>
      <c r="AD168" s="67">
        <v>0</v>
      </c>
      <c r="AE168" s="89" t="s">
        <v>75</v>
      </c>
      <c r="AF168" s="67">
        <f t="shared" si="11"/>
        <v>0</v>
      </c>
      <c r="AG168" s="60">
        <v>0</v>
      </c>
      <c r="AH168" s="60">
        <v>0</v>
      </c>
      <c r="AI168" s="89" t="s">
        <v>75</v>
      </c>
      <c r="AJ168" s="61">
        <v>0</v>
      </c>
      <c r="AK168" s="65" t="s">
        <v>75</v>
      </c>
      <c r="AL168" s="65" t="s">
        <v>75</v>
      </c>
      <c r="AM168" s="67">
        <f t="shared" si="12"/>
        <v>0</v>
      </c>
      <c r="AN168" s="67">
        <f>+K168+AC168-AH168</f>
        <v>16400000</v>
      </c>
      <c r="AO168" s="61" t="s">
        <v>67</v>
      </c>
      <c r="AP168" s="60">
        <v>16400000</v>
      </c>
      <c r="AQ168" s="61" t="s">
        <v>86</v>
      </c>
      <c r="AR168" s="60">
        <v>0</v>
      </c>
      <c r="AS168" s="69" t="s">
        <v>75</v>
      </c>
      <c r="AT168" s="236">
        <v>16400000</v>
      </c>
      <c r="AU168" s="156">
        <f t="shared" si="13"/>
        <v>0</v>
      </c>
      <c r="AV168" s="72">
        <f t="shared" si="14"/>
        <v>1</v>
      </c>
      <c r="AW168" s="89" t="s">
        <v>75</v>
      </c>
      <c r="AX168" s="61" t="s">
        <v>98</v>
      </c>
      <c r="AY168" s="60" t="s">
        <v>11942</v>
      </c>
      <c r="AZ168" s="58" t="s">
        <v>67</v>
      </c>
      <c r="BA168" s="58" t="s">
        <v>67</v>
      </c>
    </row>
    <row r="169" spans="2:53" x14ac:dyDescent="0.25">
      <c r="B169" s="58">
        <v>2024</v>
      </c>
      <c r="C169" s="58">
        <v>891780111</v>
      </c>
      <c r="D169" s="59" t="s">
        <v>64</v>
      </c>
      <c r="E169" s="61" t="s">
        <v>11941</v>
      </c>
      <c r="F169" s="60" t="s">
        <v>11940</v>
      </c>
      <c r="G169" s="210">
        <v>0</v>
      </c>
      <c r="H169" s="61" t="s">
        <v>73</v>
      </c>
      <c r="I169" s="59" t="s">
        <v>65</v>
      </c>
      <c r="J169" s="60" t="s">
        <v>11939</v>
      </c>
      <c r="K169" s="60">
        <v>18000000</v>
      </c>
      <c r="L169" s="58" t="s">
        <v>68</v>
      </c>
      <c r="M169" s="60" t="s">
        <v>11938</v>
      </c>
      <c r="N169" s="60">
        <v>1082908015</v>
      </c>
      <c r="O169" s="64">
        <v>13</v>
      </c>
      <c r="P169" s="89">
        <v>45302</v>
      </c>
      <c r="Q169" s="60">
        <v>4518689382</v>
      </c>
      <c r="R169" s="166">
        <v>45310</v>
      </c>
      <c r="S169" s="60">
        <v>18000000</v>
      </c>
      <c r="T169" s="61" t="s">
        <v>66</v>
      </c>
      <c r="U169" s="60">
        <v>57464638</v>
      </c>
      <c r="V169" s="60" t="s">
        <v>6833</v>
      </c>
      <c r="W169" s="166">
        <v>45310</v>
      </c>
      <c r="X169" s="166">
        <v>45310</v>
      </c>
      <c r="Y169" s="68" t="s">
        <v>75</v>
      </c>
      <c r="Z169" s="166">
        <v>45457</v>
      </c>
      <c r="AA169" s="67">
        <f t="shared" si="10"/>
        <v>147</v>
      </c>
      <c r="AB169" s="67">
        <v>0</v>
      </c>
      <c r="AC169" s="237">
        <v>0</v>
      </c>
      <c r="AD169" s="67">
        <v>0</v>
      </c>
      <c r="AE169" s="89" t="s">
        <v>75</v>
      </c>
      <c r="AF169" s="67">
        <f t="shared" si="11"/>
        <v>0</v>
      </c>
      <c r="AG169" s="60">
        <v>1</v>
      </c>
      <c r="AH169" s="60">
        <v>11160000</v>
      </c>
      <c r="AI169" s="89">
        <v>45362</v>
      </c>
      <c r="AJ169" s="61">
        <v>0</v>
      </c>
      <c r="AK169" s="65" t="s">
        <v>75</v>
      </c>
      <c r="AL169" s="65" t="s">
        <v>75</v>
      </c>
      <c r="AM169" s="67">
        <f t="shared" si="12"/>
        <v>0</v>
      </c>
      <c r="AN169" s="67">
        <f>+K169+AC169-AH169</f>
        <v>6840000</v>
      </c>
      <c r="AO169" s="61" t="s">
        <v>67</v>
      </c>
      <c r="AP169" s="60">
        <v>18000000</v>
      </c>
      <c r="AQ169" s="61" t="s">
        <v>86</v>
      </c>
      <c r="AR169" s="60">
        <v>0</v>
      </c>
      <c r="AS169" s="69" t="s">
        <v>75</v>
      </c>
      <c r="AT169" s="236">
        <v>6840000</v>
      </c>
      <c r="AU169" s="156">
        <f t="shared" si="13"/>
        <v>0</v>
      </c>
      <c r="AV169" s="72">
        <f t="shared" si="14"/>
        <v>1</v>
      </c>
      <c r="AW169" s="89" t="s">
        <v>75</v>
      </c>
      <c r="AX169" s="61" t="s">
        <v>1864</v>
      </c>
      <c r="AY169" s="60" t="s">
        <v>11937</v>
      </c>
      <c r="AZ169" s="58" t="s">
        <v>67</v>
      </c>
      <c r="BA169" s="58" t="s">
        <v>67</v>
      </c>
    </row>
    <row r="170" spans="2:53" x14ac:dyDescent="0.25">
      <c r="B170" s="58">
        <v>2024</v>
      </c>
      <c r="C170" s="58">
        <v>891780111</v>
      </c>
      <c r="D170" s="59" t="s">
        <v>64</v>
      </c>
      <c r="E170" s="61" t="s">
        <v>11936</v>
      </c>
      <c r="F170" s="60" t="s">
        <v>11935</v>
      </c>
      <c r="G170" s="210">
        <v>0</v>
      </c>
      <c r="H170" s="61" t="s">
        <v>73</v>
      </c>
      <c r="I170" s="59" t="s">
        <v>65</v>
      </c>
      <c r="J170" s="60" t="s">
        <v>11934</v>
      </c>
      <c r="K170" s="60">
        <v>15000000</v>
      </c>
      <c r="L170" s="58" t="s">
        <v>68</v>
      </c>
      <c r="M170" s="60" t="s">
        <v>9060</v>
      </c>
      <c r="N170" s="60">
        <v>1082946247</v>
      </c>
      <c r="O170" s="64">
        <v>13</v>
      </c>
      <c r="P170" s="89">
        <v>45302</v>
      </c>
      <c r="Q170" s="60">
        <v>4518689382</v>
      </c>
      <c r="R170" s="166">
        <v>45310</v>
      </c>
      <c r="S170" s="60">
        <v>15000000</v>
      </c>
      <c r="T170" s="61" t="s">
        <v>66</v>
      </c>
      <c r="U170" s="60">
        <v>85152695</v>
      </c>
      <c r="V170" s="60" t="s">
        <v>6952</v>
      </c>
      <c r="W170" s="166">
        <v>45310</v>
      </c>
      <c r="X170" s="166">
        <v>45310</v>
      </c>
      <c r="Y170" s="68" t="s">
        <v>75</v>
      </c>
      <c r="Z170" s="166">
        <v>45457</v>
      </c>
      <c r="AA170" s="67">
        <f t="shared" si="10"/>
        <v>147</v>
      </c>
      <c r="AB170" s="67">
        <v>2</v>
      </c>
      <c r="AC170" s="237">
        <v>1600000</v>
      </c>
      <c r="AD170" s="67">
        <v>1</v>
      </c>
      <c r="AE170" s="89">
        <v>45473</v>
      </c>
      <c r="AF170" s="67">
        <f t="shared" si="11"/>
        <v>16</v>
      </c>
      <c r="AG170" s="60">
        <v>0</v>
      </c>
      <c r="AH170" s="60">
        <v>0</v>
      </c>
      <c r="AI170" s="89" t="s">
        <v>75</v>
      </c>
      <c r="AJ170" s="61">
        <v>0</v>
      </c>
      <c r="AK170" s="65" t="s">
        <v>75</v>
      </c>
      <c r="AL170" s="65" t="s">
        <v>75</v>
      </c>
      <c r="AM170" s="67">
        <f t="shared" si="12"/>
        <v>0</v>
      </c>
      <c r="AN170" s="67">
        <f>+K170+AC170-AH170</f>
        <v>16600000</v>
      </c>
      <c r="AO170" s="61" t="s">
        <v>67</v>
      </c>
      <c r="AP170" s="60">
        <v>15000000</v>
      </c>
      <c r="AQ170" s="61" t="s">
        <v>86</v>
      </c>
      <c r="AR170" s="60">
        <v>0</v>
      </c>
      <c r="AS170" s="69" t="s">
        <v>75</v>
      </c>
      <c r="AT170" s="236">
        <v>16600000</v>
      </c>
      <c r="AU170" s="156">
        <f t="shared" si="13"/>
        <v>0</v>
      </c>
      <c r="AV170" s="72">
        <f t="shared" si="14"/>
        <v>1</v>
      </c>
      <c r="AW170" s="89" t="s">
        <v>75</v>
      </c>
      <c r="AX170" s="61" t="s">
        <v>98</v>
      </c>
      <c r="AY170" s="60" t="s">
        <v>11933</v>
      </c>
      <c r="AZ170" s="58" t="s">
        <v>67</v>
      </c>
      <c r="BA170" s="58" t="s">
        <v>67</v>
      </c>
    </row>
    <row r="171" spans="2:53" x14ac:dyDescent="0.25">
      <c r="B171" s="58">
        <v>2024</v>
      </c>
      <c r="C171" s="58">
        <v>891780111</v>
      </c>
      <c r="D171" s="59" t="s">
        <v>64</v>
      </c>
      <c r="E171" s="61" t="s">
        <v>11932</v>
      </c>
      <c r="F171" s="60" t="s">
        <v>11931</v>
      </c>
      <c r="G171" s="210">
        <v>0</v>
      </c>
      <c r="H171" s="61" t="s">
        <v>73</v>
      </c>
      <c r="I171" s="59" t="s">
        <v>65</v>
      </c>
      <c r="J171" s="60" t="s">
        <v>11930</v>
      </c>
      <c r="K171" s="60">
        <v>30000000</v>
      </c>
      <c r="L171" s="58" t="s">
        <v>68</v>
      </c>
      <c r="M171" s="60" t="s">
        <v>9653</v>
      </c>
      <c r="N171" s="60">
        <v>19601307</v>
      </c>
      <c r="O171" s="64">
        <v>13</v>
      </c>
      <c r="P171" s="89">
        <v>45302</v>
      </c>
      <c r="Q171" s="60">
        <v>4518689382</v>
      </c>
      <c r="R171" s="166">
        <v>45310</v>
      </c>
      <c r="S171" s="60">
        <v>30000000</v>
      </c>
      <c r="T171" s="61" t="s">
        <v>66</v>
      </c>
      <c r="U171" s="60">
        <v>84457182</v>
      </c>
      <c r="V171" s="60" t="s">
        <v>11534</v>
      </c>
      <c r="W171" s="166">
        <v>45310</v>
      </c>
      <c r="X171" s="166">
        <v>45310</v>
      </c>
      <c r="Y171" s="68" t="s">
        <v>75</v>
      </c>
      <c r="Z171" s="166">
        <v>45457</v>
      </c>
      <c r="AA171" s="67">
        <f t="shared" si="10"/>
        <v>147</v>
      </c>
      <c r="AB171" s="67">
        <v>2</v>
      </c>
      <c r="AC171" s="237">
        <v>3200000</v>
      </c>
      <c r="AD171" s="67">
        <v>1</v>
      </c>
      <c r="AE171" s="89">
        <v>45473</v>
      </c>
      <c r="AF171" s="67">
        <f t="shared" si="11"/>
        <v>16</v>
      </c>
      <c r="AG171" s="60">
        <v>0</v>
      </c>
      <c r="AH171" s="60">
        <v>0</v>
      </c>
      <c r="AI171" s="89" t="s">
        <v>75</v>
      </c>
      <c r="AJ171" s="61">
        <v>0</v>
      </c>
      <c r="AK171" s="65" t="s">
        <v>75</v>
      </c>
      <c r="AL171" s="65" t="s">
        <v>75</v>
      </c>
      <c r="AM171" s="67">
        <f t="shared" si="12"/>
        <v>0</v>
      </c>
      <c r="AN171" s="67">
        <f>+K171+AC171-AH171</f>
        <v>33200000</v>
      </c>
      <c r="AO171" s="61" t="s">
        <v>67</v>
      </c>
      <c r="AP171" s="60">
        <v>30000000</v>
      </c>
      <c r="AQ171" s="61" t="s">
        <v>86</v>
      </c>
      <c r="AR171" s="60">
        <v>0</v>
      </c>
      <c r="AS171" s="69" t="s">
        <v>75</v>
      </c>
      <c r="AT171" s="236">
        <v>33200000</v>
      </c>
      <c r="AU171" s="156">
        <f t="shared" si="13"/>
        <v>0</v>
      </c>
      <c r="AV171" s="72">
        <f t="shared" si="14"/>
        <v>1</v>
      </c>
      <c r="AW171" s="89" t="s">
        <v>75</v>
      </c>
      <c r="AX171" s="61" t="s">
        <v>98</v>
      </c>
      <c r="AY171" s="60" t="s">
        <v>11929</v>
      </c>
      <c r="AZ171" s="58" t="s">
        <v>67</v>
      </c>
      <c r="BA171" s="58" t="s">
        <v>67</v>
      </c>
    </row>
    <row r="172" spans="2:53" x14ac:dyDescent="0.25">
      <c r="B172" s="58">
        <v>2024</v>
      </c>
      <c r="C172" s="58">
        <v>891780111</v>
      </c>
      <c r="D172" s="59" t="s">
        <v>64</v>
      </c>
      <c r="E172" s="61" t="s">
        <v>11928</v>
      </c>
      <c r="F172" s="60" t="s">
        <v>11927</v>
      </c>
      <c r="G172" s="210">
        <v>0</v>
      </c>
      <c r="H172" s="61" t="s">
        <v>73</v>
      </c>
      <c r="I172" s="59" t="s">
        <v>65</v>
      </c>
      <c r="J172" s="60" t="s">
        <v>11926</v>
      </c>
      <c r="K172" s="60">
        <v>13860000</v>
      </c>
      <c r="L172" s="58" t="s">
        <v>68</v>
      </c>
      <c r="M172" s="60" t="s">
        <v>9035</v>
      </c>
      <c r="N172" s="60">
        <v>85462989</v>
      </c>
      <c r="O172" s="64">
        <v>13</v>
      </c>
      <c r="P172" s="89">
        <v>45302</v>
      </c>
      <c r="Q172" s="60">
        <v>4518689382</v>
      </c>
      <c r="R172" s="166">
        <v>45310</v>
      </c>
      <c r="S172" s="60">
        <v>13860000</v>
      </c>
      <c r="T172" s="61" t="s">
        <v>66</v>
      </c>
      <c r="U172" s="60">
        <v>36665858</v>
      </c>
      <c r="V172" s="60" t="s">
        <v>3237</v>
      </c>
      <c r="W172" s="166">
        <v>45310</v>
      </c>
      <c r="X172" s="166">
        <v>45310</v>
      </c>
      <c r="Y172" s="68" t="s">
        <v>75</v>
      </c>
      <c r="Z172" s="166">
        <v>45457</v>
      </c>
      <c r="AA172" s="67">
        <f t="shared" si="10"/>
        <v>147</v>
      </c>
      <c r="AB172" s="67">
        <v>2</v>
      </c>
      <c r="AC172" s="237">
        <v>1440000</v>
      </c>
      <c r="AD172" s="67">
        <v>1</v>
      </c>
      <c r="AE172" s="89">
        <v>45473</v>
      </c>
      <c r="AF172" s="67">
        <f t="shared" si="11"/>
        <v>16</v>
      </c>
      <c r="AG172" s="60">
        <v>0</v>
      </c>
      <c r="AH172" s="60">
        <v>0</v>
      </c>
      <c r="AI172" s="89" t="s">
        <v>75</v>
      </c>
      <c r="AJ172" s="61">
        <v>0</v>
      </c>
      <c r="AK172" s="65" t="s">
        <v>75</v>
      </c>
      <c r="AL172" s="65" t="s">
        <v>75</v>
      </c>
      <c r="AM172" s="67">
        <f t="shared" si="12"/>
        <v>0</v>
      </c>
      <c r="AN172" s="67">
        <f>+K172+AC172-AH172</f>
        <v>15300000</v>
      </c>
      <c r="AO172" s="61" t="s">
        <v>67</v>
      </c>
      <c r="AP172" s="60">
        <v>13860000</v>
      </c>
      <c r="AQ172" s="61" t="s">
        <v>86</v>
      </c>
      <c r="AR172" s="60">
        <v>0</v>
      </c>
      <c r="AS172" s="69" t="s">
        <v>75</v>
      </c>
      <c r="AT172" s="236">
        <v>15300000</v>
      </c>
      <c r="AU172" s="156">
        <f t="shared" si="13"/>
        <v>0</v>
      </c>
      <c r="AV172" s="72">
        <f t="shared" si="14"/>
        <v>1</v>
      </c>
      <c r="AW172" s="89" t="s">
        <v>75</v>
      </c>
      <c r="AX172" s="61" t="s">
        <v>98</v>
      </c>
      <c r="AY172" s="60" t="s">
        <v>11925</v>
      </c>
      <c r="AZ172" s="58" t="s">
        <v>67</v>
      </c>
      <c r="BA172" s="58" t="s">
        <v>67</v>
      </c>
    </row>
    <row r="173" spans="2:53" x14ac:dyDescent="0.25">
      <c r="B173" s="58">
        <v>2024</v>
      </c>
      <c r="C173" s="58">
        <v>891780111</v>
      </c>
      <c r="D173" s="59" t="s">
        <v>64</v>
      </c>
      <c r="E173" s="61" t="s">
        <v>11924</v>
      </c>
      <c r="F173" s="60" t="s">
        <v>11923</v>
      </c>
      <c r="G173" s="210">
        <v>0</v>
      </c>
      <c r="H173" s="61" t="s">
        <v>73</v>
      </c>
      <c r="I173" s="59" t="s">
        <v>65</v>
      </c>
      <c r="J173" s="60" t="s">
        <v>11922</v>
      </c>
      <c r="K173" s="60">
        <v>14800000</v>
      </c>
      <c r="L173" s="58" t="s">
        <v>68</v>
      </c>
      <c r="M173" s="60" t="s">
        <v>7407</v>
      </c>
      <c r="N173" s="60">
        <v>1083045649</v>
      </c>
      <c r="O173" s="64">
        <v>13</v>
      </c>
      <c r="P173" s="89">
        <v>45302</v>
      </c>
      <c r="Q173" s="60">
        <v>4518689382</v>
      </c>
      <c r="R173" s="166">
        <v>45310</v>
      </c>
      <c r="S173" s="60">
        <v>14800000</v>
      </c>
      <c r="T173" s="61" t="s">
        <v>66</v>
      </c>
      <c r="U173" s="60">
        <v>1082868728</v>
      </c>
      <c r="V173" s="60" t="s">
        <v>7011</v>
      </c>
      <c r="W173" s="166">
        <v>45310</v>
      </c>
      <c r="X173" s="166">
        <v>45310</v>
      </c>
      <c r="Y173" s="68" t="s">
        <v>75</v>
      </c>
      <c r="Z173" s="166">
        <v>45457</v>
      </c>
      <c r="AA173" s="67">
        <f t="shared" si="10"/>
        <v>147</v>
      </c>
      <c r="AB173" s="67">
        <v>2</v>
      </c>
      <c r="AC173" s="237">
        <v>1500000</v>
      </c>
      <c r="AD173" s="67">
        <v>1</v>
      </c>
      <c r="AE173" s="89">
        <v>45473</v>
      </c>
      <c r="AF173" s="67">
        <f t="shared" si="11"/>
        <v>16</v>
      </c>
      <c r="AG173" s="60">
        <v>0</v>
      </c>
      <c r="AH173" s="60">
        <v>0</v>
      </c>
      <c r="AI173" s="89" t="s">
        <v>75</v>
      </c>
      <c r="AJ173" s="61">
        <v>0</v>
      </c>
      <c r="AK173" s="65" t="s">
        <v>75</v>
      </c>
      <c r="AL173" s="65" t="s">
        <v>75</v>
      </c>
      <c r="AM173" s="67">
        <f t="shared" si="12"/>
        <v>0</v>
      </c>
      <c r="AN173" s="67">
        <f>+K173+AC173-AH173</f>
        <v>16300000</v>
      </c>
      <c r="AO173" s="61" t="s">
        <v>67</v>
      </c>
      <c r="AP173" s="60">
        <v>14800000</v>
      </c>
      <c r="AQ173" s="61" t="s">
        <v>86</v>
      </c>
      <c r="AR173" s="60">
        <v>0</v>
      </c>
      <c r="AS173" s="69" t="s">
        <v>75</v>
      </c>
      <c r="AT173" s="236">
        <v>16300000</v>
      </c>
      <c r="AU173" s="156">
        <f t="shared" si="13"/>
        <v>0</v>
      </c>
      <c r="AV173" s="72">
        <f t="shared" si="14"/>
        <v>1</v>
      </c>
      <c r="AW173" s="89" t="s">
        <v>75</v>
      </c>
      <c r="AX173" s="61" t="s">
        <v>98</v>
      </c>
      <c r="AY173" s="60" t="s">
        <v>11921</v>
      </c>
      <c r="AZ173" s="58" t="s">
        <v>67</v>
      </c>
      <c r="BA173" s="58" t="s">
        <v>67</v>
      </c>
    </row>
    <row r="174" spans="2:53" x14ac:dyDescent="0.25">
      <c r="B174" s="58">
        <v>2024</v>
      </c>
      <c r="C174" s="58">
        <v>891780111</v>
      </c>
      <c r="D174" s="59" t="s">
        <v>64</v>
      </c>
      <c r="E174" s="61" t="s">
        <v>11920</v>
      </c>
      <c r="F174" s="60" t="s">
        <v>11919</v>
      </c>
      <c r="G174" s="210">
        <v>0</v>
      </c>
      <c r="H174" s="61" t="s">
        <v>73</v>
      </c>
      <c r="I174" s="59" t="s">
        <v>65</v>
      </c>
      <c r="J174" s="60" t="s">
        <v>11918</v>
      </c>
      <c r="K174" s="60">
        <v>16100000</v>
      </c>
      <c r="L174" s="58" t="s">
        <v>68</v>
      </c>
      <c r="M174" s="60" t="s">
        <v>9702</v>
      </c>
      <c r="N174" s="60">
        <v>1083567834</v>
      </c>
      <c r="O174" s="64">
        <v>13</v>
      </c>
      <c r="P174" s="89">
        <v>45302</v>
      </c>
      <c r="Q174" s="60">
        <v>4518689382</v>
      </c>
      <c r="R174" s="166">
        <v>45310</v>
      </c>
      <c r="S174" s="60">
        <v>16100000</v>
      </c>
      <c r="T174" s="61" t="s">
        <v>66</v>
      </c>
      <c r="U174" s="60">
        <v>84457182</v>
      </c>
      <c r="V174" s="60" t="s">
        <v>11534</v>
      </c>
      <c r="W174" s="166">
        <v>45310</v>
      </c>
      <c r="X174" s="166">
        <v>45310</v>
      </c>
      <c r="Y174" s="68" t="s">
        <v>75</v>
      </c>
      <c r="Z174" s="166">
        <v>45457</v>
      </c>
      <c r="AA174" s="67">
        <f t="shared" si="10"/>
        <v>147</v>
      </c>
      <c r="AB174" s="67">
        <v>2</v>
      </c>
      <c r="AC174" s="237">
        <v>1600000</v>
      </c>
      <c r="AD174" s="67">
        <v>1</v>
      </c>
      <c r="AE174" s="89">
        <v>45473</v>
      </c>
      <c r="AF174" s="67">
        <f t="shared" si="11"/>
        <v>16</v>
      </c>
      <c r="AG174" s="60">
        <v>0</v>
      </c>
      <c r="AH174" s="60">
        <v>0</v>
      </c>
      <c r="AI174" s="89" t="s">
        <v>75</v>
      </c>
      <c r="AJ174" s="61">
        <v>0</v>
      </c>
      <c r="AK174" s="65" t="s">
        <v>75</v>
      </c>
      <c r="AL174" s="65" t="s">
        <v>75</v>
      </c>
      <c r="AM174" s="67">
        <f t="shared" si="12"/>
        <v>0</v>
      </c>
      <c r="AN174" s="67">
        <f>+K174+AC174-AH174</f>
        <v>17700000</v>
      </c>
      <c r="AO174" s="61" t="s">
        <v>67</v>
      </c>
      <c r="AP174" s="60">
        <v>16100000</v>
      </c>
      <c r="AQ174" s="61" t="s">
        <v>86</v>
      </c>
      <c r="AR174" s="60">
        <v>0</v>
      </c>
      <c r="AS174" s="69" t="s">
        <v>75</v>
      </c>
      <c r="AT174" s="236">
        <v>17700000</v>
      </c>
      <c r="AU174" s="156">
        <f t="shared" si="13"/>
        <v>0</v>
      </c>
      <c r="AV174" s="72">
        <f t="shared" si="14"/>
        <v>1</v>
      </c>
      <c r="AW174" s="89" t="s">
        <v>75</v>
      </c>
      <c r="AX174" s="61" t="s">
        <v>98</v>
      </c>
      <c r="AY174" s="60" t="s">
        <v>11917</v>
      </c>
      <c r="AZ174" s="58" t="s">
        <v>67</v>
      </c>
      <c r="BA174" s="58" t="s">
        <v>67</v>
      </c>
    </row>
    <row r="175" spans="2:53" x14ac:dyDescent="0.25">
      <c r="B175" s="58">
        <v>2024</v>
      </c>
      <c r="C175" s="58">
        <v>891780111</v>
      </c>
      <c r="D175" s="59" t="s">
        <v>64</v>
      </c>
      <c r="E175" s="61" t="s">
        <v>11916</v>
      </c>
      <c r="F175" s="60" t="s">
        <v>11915</v>
      </c>
      <c r="G175" s="210">
        <v>0</v>
      </c>
      <c r="H175" s="61" t="s">
        <v>73</v>
      </c>
      <c r="I175" s="59" t="s">
        <v>65</v>
      </c>
      <c r="J175" s="60" t="s">
        <v>11914</v>
      </c>
      <c r="K175" s="60">
        <v>10500000</v>
      </c>
      <c r="L175" s="58" t="s">
        <v>68</v>
      </c>
      <c r="M175" s="60" t="s">
        <v>8034</v>
      </c>
      <c r="N175" s="60">
        <v>1079916249</v>
      </c>
      <c r="O175" s="64">
        <v>14</v>
      </c>
      <c r="P175" s="166">
        <v>45302</v>
      </c>
      <c r="Q175" s="60">
        <v>2126349000</v>
      </c>
      <c r="R175" s="166">
        <v>45310</v>
      </c>
      <c r="S175" s="60">
        <v>10500000</v>
      </c>
      <c r="T175" s="61" t="s">
        <v>66</v>
      </c>
      <c r="U175" s="60">
        <v>36694483</v>
      </c>
      <c r="V175" s="60" t="s">
        <v>8033</v>
      </c>
      <c r="W175" s="166">
        <v>45310</v>
      </c>
      <c r="X175" s="166">
        <v>45310</v>
      </c>
      <c r="Y175" s="68" t="s">
        <v>75</v>
      </c>
      <c r="Z175" s="166">
        <v>45457</v>
      </c>
      <c r="AA175" s="67">
        <f t="shared" si="10"/>
        <v>147</v>
      </c>
      <c r="AB175" s="67">
        <v>3</v>
      </c>
      <c r="AC175" s="237">
        <v>1120000</v>
      </c>
      <c r="AD175" s="67">
        <v>2</v>
      </c>
      <c r="AE175" s="89">
        <v>45475</v>
      </c>
      <c r="AF175" s="67">
        <f t="shared" si="11"/>
        <v>18</v>
      </c>
      <c r="AG175" s="60">
        <v>0</v>
      </c>
      <c r="AH175" s="60">
        <v>0</v>
      </c>
      <c r="AI175" s="89" t="s">
        <v>75</v>
      </c>
      <c r="AJ175" s="61">
        <v>0</v>
      </c>
      <c r="AK175" s="65" t="s">
        <v>75</v>
      </c>
      <c r="AL175" s="65" t="s">
        <v>75</v>
      </c>
      <c r="AM175" s="67">
        <f t="shared" si="12"/>
        <v>0</v>
      </c>
      <c r="AN175" s="67">
        <f>+K175+AC175-AH175</f>
        <v>11620000</v>
      </c>
      <c r="AO175" s="61" t="s">
        <v>67</v>
      </c>
      <c r="AP175" s="60">
        <v>10500000</v>
      </c>
      <c r="AQ175" s="61" t="s">
        <v>86</v>
      </c>
      <c r="AR175" s="60">
        <v>0</v>
      </c>
      <c r="AS175" s="69" t="s">
        <v>75</v>
      </c>
      <c r="AT175" s="236">
        <v>11620000</v>
      </c>
      <c r="AU175" s="156">
        <f t="shared" si="13"/>
        <v>0</v>
      </c>
      <c r="AV175" s="72">
        <f t="shared" si="14"/>
        <v>1</v>
      </c>
      <c r="AW175" s="89" t="s">
        <v>75</v>
      </c>
      <c r="AX175" s="61" t="s">
        <v>98</v>
      </c>
      <c r="AY175" s="60" t="s">
        <v>11913</v>
      </c>
      <c r="AZ175" s="58" t="s">
        <v>67</v>
      </c>
      <c r="BA175" s="58" t="s">
        <v>67</v>
      </c>
    </row>
    <row r="176" spans="2:53" x14ac:dyDescent="0.25">
      <c r="B176" s="58">
        <v>2024</v>
      </c>
      <c r="C176" s="58">
        <v>891780111</v>
      </c>
      <c r="D176" s="59" t="s">
        <v>64</v>
      </c>
      <c r="E176" s="61" t="s">
        <v>11912</v>
      </c>
      <c r="F176" s="60" t="s">
        <v>11911</v>
      </c>
      <c r="G176" s="210">
        <v>0</v>
      </c>
      <c r="H176" s="61" t="s">
        <v>73</v>
      </c>
      <c r="I176" s="59" t="s">
        <v>65</v>
      </c>
      <c r="J176" s="60" t="s">
        <v>11535</v>
      </c>
      <c r="K176" s="60">
        <v>12833000</v>
      </c>
      <c r="L176" s="58" t="s">
        <v>68</v>
      </c>
      <c r="M176" s="60" t="s">
        <v>9180</v>
      </c>
      <c r="N176" s="60">
        <v>84451148</v>
      </c>
      <c r="O176" s="64">
        <v>14</v>
      </c>
      <c r="P176" s="166">
        <v>45302</v>
      </c>
      <c r="Q176" s="60">
        <v>2126349000</v>
      </c>
      <c r="R176" s="166">
        <v>45310</v>
      </c>
      <c r="S176" s="60">
        <v>12833000</v>
      </c>
      <c r="T176" s="61" t="s">
        <v>66</v>
      </c>
      <c r="U176" s="60">
        <v>84457182</v>
      </c>
      <c r="V176" s="60" t="s">
        <v>11534</v>
      </c>
      <c r="W176" s="166">
        <v>45310</v>
      </c>
      <c r="X176" s="166">
        <v>45310</v>
      </c>
      <c r="Y176" s="68" t="s">
        <v>75</v>
      </c>
      <c r="Z176" s="166">
        <v>45457</v>
      </c>
      <c r="AA176" s="67">
        <f t="shared" si="10"/>
        <v>147</v>
      </c>
      <c r="AB176" s="67">
        <v>2</v>
      </c>
      <c r="AC176" s="237">
        <v>1334000</v>
      </c>
      <c r="AD176" s="67">
        <v>1</v>
      </c>
      <c r="AE176" s="89">
        <v>45473</v>
      </c>
      <c r="AF176" s="67">
        <f t="shared" si="11"/>
        <v>16</v>
      </c>
      <c r="AG176" s="60">
        <v>0</v>
      </c>
      <c r="AH176" s="60">
        <v>0</v>
      </c>
      <c r="AI176" s="89" t="s">
        <v>75</v>
      </c>
      <c r="AJ176" s="61">
        <v>0</v>
      </c>
      <c r="AK176" s="65" t="s">
        <v>75</v>
      </c>
      <c r="AL176" s="65" t="s">
        <v>75</v>
      </c>
      <c r="AM176" s="67">
        <f t="shared" si="12"/>
        <v>0</v>
      </c>
      <c r="AN176" s="67">
        <f>+K176+AC176-AH176</f>
        <v>14167000</v>
      </c>
      <c r="AO176" s="61" t="s">
        <v>67</v>
      </c>
      <c r="AP176" s="60">
        <v>12833000</v>
      </c>
      <c r="AQ176" s="61" t="s">
        <v>86</v>
      </c>
      <c r="AR176" s="60">
        <v>0</v>
      </c>
      <c r="AS176" s="69" t="s">
        <v>75</v>
      </c>
      <c r="AT176" s="236">
        <v>14167000</v>
      </c>
      <c r="AU176" s="156">
        <f t="shared" si="13"/>
        <v>0</v>
      </c>
      <c r="AV176" s="72">
        <f t="shared" si="14"/>
        <v>1</v>
      </c>
      <c r="AW176" s="89" t="s">
        <v>75</v>
      </c>
      <c r="AX176" s="61" t="s">
        <v>98</v>
      </c>
      <c r="AY176" s="60" t="s">
        <v>11910</v>
      </c>
      <c r="AZ176" s="58" t="s">
        <v>67</v>
      </c>
      <c r="BA176" s="58" t="s">
        <v>67</v>
      </c>
    </row>
    <row r="177" spans="2:53" x14ac:dyDescent="0.25">
      <c r="B177" s="58">
        <v>2024</v>
      </c>
      <c r="C177" s="58">
        <v>891780111</v>
      </c>
      <c r="D177" s="59" t="s">
        <v>64</v>
      </c>
      <c r="E177" s="61" t="s">
        <v>11909</v>
      </c>
      <c r="F177" s="60" t="s">
        <v>11908</v>
      </c>
      <c r="G177" s="210">
        <v>0</v>
      </c>
      <c r="H177" s="61" t="s">
        <v>73</v>
      </c>
      <c r="I177" s="59" t="s">
        <v>65</v>
      </c>
      <c r="J177" s="60" t="s">
        <v>10042</v>
      </c>
      <c r="K177" s="60">
        <v>10500000</v>
      </c>
      <c r="L177" s="58" t="s">
        <v>68</v>
      </c>
      <c r="M177" s="60" t="s">
        <v>11907</v>
      </c>
      <c r="N177" s="60">
        <v>1082954479</v>
      </c>
      <c r="O177" s="64">
        <v>14</v>
      </c>
      <c r="P177" s="166">
        <v>45302</v>
      </c>
      <c r="Q177" s="60">
        <v>2126349000</v>
      </c>
      <c r="R177" s="166">
        <v>45310</v>
      </c>
      <c r="S177" s="60">
        <v>10500000</v>
      </c>
      <c r="T177" s="61" t="s">
        <v>66</v>
      </c>
      <c r="U177" s="60">
        <v>36694483</v>
      </c>
      <c r="V177" s="60" t="s">
        <v>8033</v>
      </c>
      <c r="W177" s="166">
        <v>45310</v>
      </c>
      <c r="X177" s="166">
        <v>45310</v>
      </c>
      <c r="Y177" s="68" t="s">
        <v>75</v>
      </c>
      <c r="Z177" s="166">
        <v>45457</v>
      </c>
      <c r="AA177" s="67">
        <f t="shared" si="10"/>
        <v>147</v>
      </c>
      <c r="AB177" s="67">
        <v>2</v>
      </c>
      <c r="AC177" s="237">
        <v>1120000</v>
      </c>
      <c r="AD177" s="67">
        <v>1</v>
      </c>
      <c r="AE177" s="89">
        <v>45473</v>
      </c>
      <c r="AF177" s="67">
        <f t="shared" si="11"/>
        <v>16</v>
      </c>
      <c r="AG177" s="60">
        <v>0</v>
      </c>
      <c r="AH177" s="60">
        <v>0</v>
      </c>
      <c r="AI177" s="89" t="s">
        <v>75</v>
      </c>
      <c r="AJ177" s="61">
        <v>0</v>
      </c>
      <c r="AK177" s="65" t="s">
        <v>75</v>
      </c>
      <c r="AL177" s="65" t="s">
        <v>75</v>
      </c>
      <c r="AM177" s="67">
        <f t="shared" si="12"/>
        <v>0</v>
      </c>
      <c r="AN177" s="67">
        <f>+K177+AC177-AH177</f>
        <v>11620000</v>
      </c>
      <c r="AO177" s="61" t="s">
        <v>67</v>
      </c>
      <c r="AP177" s="60">
        <v>10500000</v>
      </c>
      <c r="AQ177" s="61" t="s">
        <v>86</v>
      </c>
      <c r="AR177" s="60">
        <v>0</v>
      </c>
      <c r="AS177" s="69" t="s">
        <v>75</v>
      </c>
      <c r="AT177" s="236">
        <v>11620000</v>
      </c>
      <c r="AU177" s="156">
        <f t="shared" si="13"/>
        <v>0</v>
      </c>
      <c r="AV177" s="72">
        <f t="shared" si="14"/>
        <v>1</v>
      </c>
      <c r="AW177" s="89" t="s">
        <v>75</v>
      </c>
      <c r="AX177" s="61" t="s">
        <v>98</v>
      </c>
      <c r="AY177" s="60" t="s">
        <v>11906</v>
      </c>
      <c r="AZ177" s="58" t="s">
        <v>67</v>
      </c>
      <c r="BA177" s="58" t="s">
        <v>67</v>
      </c>
    </row>
    <row r="178" spans="2:53" x14ac:dyDescent="0.25">
      <c r="B178" s="58">
        <v>2024</v>
      </c>
      <c r="C178" s="58">
        <v>891780111</v>
      </c>
      <c r="D178" s="59" t="s">
        <v>64</v>
      </c>
      <c r="E178" s="61" t="s">
        <v>11905</v>
      </c>
      <c r="F178" s="60" t="s">
        <v>11904</v>
      </c>
      <c r="G178" s="210">
        <v>0</v>
      </c>
      <c r="H178" s="61" t="s">
        <v>73</v>
      </c>
      <c r="I178" s="59" t="s">
        <v>65</v>
      </c>
      <c r="J178" s="60" t="s">
        <v>11903</v>
      </c>
      <c r="K178" s="60">
        <v>13500000</v>
      </c>
      <c r="L178" s="58" t="s">
        <v>68</v>
      </c>
      <c r="M178" s="60" t="s">
        <v>8014</v>
      </c>
      <c r="N178" s="60">
        <v>85449538</v>
      </c>
      <c r="O178" s="64">
        <v>13</v>
      </c>
      <c r="P178" s="89">
        <v>45302</v>
      </c>
      <c r="Q178" s="60">
        <v>4518689382</v>
      </c>
      <c r="R178" s="166">
        <v>45310</v>
      </c>
      <c r="S178" s="60">
        <v>13500000</v>
      </c>
      <c r="T178" s="61" t="s">
        <v>66</v>
      </c>
      <c r="U178" s="60">
        <v>36557666</v>
      </c>
      <c r="V178" s="60" t="s">
        <v>4526</v>
      </c>
      <c r="W178" s="166">
        <v>45310</v>
      </c>
      <c r="X178" s="166">
        <v>45310</v>
      </c>
      <c r="Y178" s="68" t="s">
        <v>75</v>
      </c>
      <c r="Z178" s="166">
        <v>45457</v>
      </c>
      <c r="AA178" s="67">
        <f t="shared" si="10"/>
        <v>147</v>
      </c>
      <c r="AB178" s="67">
        <v>2</v>
      </c>
      <c r="AC178" s="237">
        <v>1440000</v>
      </c>
      <c r="AD178" s="67">
        <v>1</v>
      </c>
      <c r="AE178" s="89">
        <v>45473</v>
      </c>
      <c r="AF178" s="67">
        <f t="shared" si="11"/>
        <v>16</v>
      </c>
      <c r="AG178" s="60">
        <v>0</v>
      </c>
      <c r="AH178" s="60">
        <v>0</v>
      </c>
      <c r="AI178" s="89" t="s">
        <v>75</v>
      </c>
      <c r="AJ178" s="61">
        <v>0</v>
      </c>
      <c r="AK178" s="65" t="s">
        <v>75</v>
      </c>
      <c r="AL178" s="65" t="s">
        <v>75</v>
      </c>
      <c r="AM178" s="67">
        <f t="shared" si="12"/>
        <v>0</v>
      </c>
      <c r="AN178" s="67">
        <f>+K178+AC178-AH178</f>
        <v>14940000</v>
      </c>
      <c r="AO178" s="61" t="s">
        <v>67</v>
      </c>
      <c r="AP178" s="60">
        <v>13500000</v>
      </c>
      <c r="AQ178" s="61" t="s">
        <v>86</v>
      </c>
      <c r="AR178" s="60">
        <v>0</v>
      </c>
      <c r="AS178" s="69" t="s">
        <v>75</v>
      </c>
      <c r="AT178" s="236">
        <v>14940000</v>
      </c>
      <c r="AU178" s="156">
        <f t="shared" si="13"/>
        <v>0</v>
      </c>
      <c r="AV178" s="72">
        <f t="shared" si="14"/>
        <v>1</v>
      </c>
      <c r="AW178" s="89" t="s">
        <v>75</v>
      </c>
      <c r="AX178" s="61" t="s">
        <v>98</v>
      </c>
      <c r="AY178" s="60" t="s">
        <v>11902</v>
      </c>
      <c r="AZ178" s="58" t="s">
        <v>67</v>
      </c>
      <c r="BA178" s="58" t="s">
        <v>67</v>
      </c>
    </row>
    <row r="179" spans="2:53" x14ac:dyDescent="0.25">
      <c r="B179" s="58">
        <v>2024</v>
      </c>
      <c r="C179" s="58">
        <v>891780111</v>
      </c>
      <c r="D179" s="59" t="s">
        <v>64</v>
      </c>
      <c r="E179" s="61" t="s">
        <v>11901</v>
      </c>
      <c r="F179" s="60" t="s">
        <v>11900</v>
      </c>
      <c r="G179" s="210">
        <v>0</v>
      </c>
      <c r="H179" s="61" t="s">
        <v>73</v>
      </c>
      <c r="I179" s="59" t="s">
        <v>65</v>
      </c>
      <c r="J179" s="60" t="s">
        <v>11899</v>
      </c>
      <c r="K179" s="60">
        <v>12500000</v>
      </c>
      <c r="L179" s="58" t="s">
        <v>68</v>
      </c>
      <c r="M179" s="60" t="s">
        <v>8177</v>
      </c>
      <c r="N179" s="60">
        <v>57434959</v>
      </c>
      <c r="O179" s="64">
        <v>14</v>
      </c>
      <c r="P179" s="166">
        <v>45302</v>
      </c>
      <c r="Q179" s="60">
        <v>2126349000</v>
      </c>
      <c r="R179" s="166">
        <v>45310</v>
      </c>
      <c r="S179" s="60">
        <v>12500000</v>
      </c>
      <c r="T179" s="61" t="s">
        <v>66</v>
      </c>
      <c r="U179" s="60">
        <v>36694483</v>
      </c>
      <c r="V179" s="60" t="s">
        <v>8033</v>
      </c>
      <c r="W179" s="166">
        <v>45310</v>
      </c>
      <c r="X179" s="166">
        <v>45310</v>
      </c>
      <c r="Y179" s="68" t="s">
        <v>75</v>
      </c>
      <c r="Z179" s="166">
        <v>45457</v>
      </c>
      <c r="AA179" s="67">
        <f t="shared" si="10"/>
        <v>147</v>
      </c>
      <c r="AB179" s="67">
        <v>0</v>
      </c>
      <c r="AC179" s="237">
        <v>0</v>
      </c>
      <c r="AD179" s="67">
        <v>0</v>
      </c>
      <c r="AE179" s="89" t="s">
        <v>75</v>
      </c>
      <c r="AF179" s="67">
        <f t="shared" si="11"/>
        <v>0</v>
      </c>
      <c r="AG179" s="60">
        <v>0</v>
      </c>
      <c r="AH179" s="60">
        <v>0</v>
      </c>
      <c r="AI179" s="89" t="s">
        <v>75</v>
      </c>
      <c r="AJ179" s="61">
        <v>0</v>
      </c>
      <c r="AK179" s="65" t="s">
        <v>75</v>
      </c>
      <c r="AL179" s="65" t="s">
        <v>75</v>
      </c>
      <c r="AM179" s="67">
        <f t="shared" si="12"/>
        <v>0</v>
      </c>
      <c r="AN179" s="67">
        <f>+K179+AC179-AH179</f>
        <v>12500000</v>
      </c>
      <c r="AO179" s="61" t="s">
        <v>67</v>
      </c>
      <c r="AP179" s="60">
        <v>12500000</v>
      </c>
      <c r="AQ179" s="61" t="s">
        <v>86</v>
      </c>
      <c r="AR179" s="60">
        <v>0</v>
      </c>
      <c r="AS179" s="69" t="s">
        <v>75</v>
      </c>
      <c r="AT179" s="236">
        <v>12500000</v>
      </c>
      <c r="AU179" s="156">
        <f t="shared" si="13"/>
        <v>0</v>
      </c>
      <c r="AV179" s="72">
        <f t="shared" si="14"/>
        <v>1</v>
      </c>
      <c r="AW179" s="89" t="s">
        <v>75</v>
      </c>
      <c r="AX179" s="61" t="s">
        <v>98</v>
      </c>
      <c r="AY179" s="60" t="s">
        <v>11898</v>
      </c>
      <c r="AZ179" s="58" t="s">
        <v>67</v>
      </c>
      <c r="BA179" s="58" t="s">
        <v>67</v>
      </c>
    </row>
    <row r="180" spans="2:53" x14ac:dyDescent="0.25">
      <c r="B180" s="58">
        <v>2024</v>
      </c>
      <c r="C180" s="58">
        <v>891780111</v>
      </c>
      <c r="D180" s="59" t="s">
        <v>64</v>
      </c>
      <c r="E180" s="61" t="s">
        <v>11897</v>
      </c>
      <c r="F180" s="60" t="s">
        <v>11896</v>
      </c>
      <c r="G180" s="210">
        <v>0</v>
      </c>
      <c r="H180" s="61" t="s">
        <v>73</v>
      </c>
      <c r="I180" s="59" t="s">
        <v>65</v>
      </c>
      <c r="J180" s="60" t="s">
        <v>11895</v>
      </c>
      <c r="K180" s="60">
        <v>12500000</v>
      </c>
      <c r="L180" s="58" t="s">
        <v>68</v>
      </c>
      <c r="M180" s="60" t="s">
        <v>11894</v>
      </c>
      <c r="N180" s="60">
        <v>1082250050</v>
      </c>
      <c r="O180" s="64">
        <v>14</v>
      </c>
      <c r="P180" s="166">
        <v>45302</v>
      </c>
      <c r="Q180" s="60">
        <v>2126349000</v>
      </c>
      <c r="R180" s="166">
        <v>45310</v>
      </c>
      <c r="S180" s="60">
        <v>12500000</v>
      </c>
      <c r="T180" s="61" t="s">
        <v>66</v>
      </c>
      <c r="U180" s="60">
        <v>85449357</v>
      </c>
      <c r="V180" s="60" t="s">
        <v>7147</v>
      </c>
      <c r="W180" s="166">
        <v>45310</v>
      </c>
      <c r="X180" s="166">
        <v>45310</v>
      </c>
      <c r="Y180" s="68" t="s">
        <v>75</v>
      </c>
      <c r="Z180" s="166">
        <v>45457</v>
      </c>
      <c r="AA180" s="67">
        <f t="shared" si="10"/>
        <v>147</v>
      </c>
      <c r="AB180" s="67">
        <v>2</v>
      </c>
      <c r="AC180" s="237">
        <v>1333000</v>
      </c>
      <c r="AD180" s="67">
        <v>1</v>
      </c>
      <c r="AE180" s="244">
        <v>45473</v>
      </c>
      <c r="AF180" s="67">
        <f t="shared" si="11"/>
        <v>16</v>
      </c>
      <c r="AG180" s="60">
        <v>0</v>
      </c>
      <c r="AH180" s="60">
        <v>0</v>
      </c>
      <c r="AI180" s="89" t="s">
        <v>75</v>
      </c>
      <c r="AJ180" s="61">
        <v>0</v>
      </c>
      <c r="AK180" s="65" t="s">
        <v>75</v>
      </c>
      <c r="AL180" s="65" t="s">
        <v>75</v>
      </c>
      <c r="AM180" s="67">
        <f t="shared" si="12"/>
        <v>0</v>
      </c>
      <c r="AN180" s="67">
        <f>+K180+AC180-AH180</f>
        <v>13833000</v>
      </c>
      <c r="AO180" s="61" t="s">
        <v>67</v>
      </c>
      <c r="AP180" s="60">
        <v>12500000</v>
      </c>
      <c r="AQ180" s="61" t="s">
        <v>86</v>
      </c>
      <c r="AR180" s="60">
        <v>0</v>
      </c>
      <c r="AS180" s="69" t="s">
        <v>75</v>
      </c>
      <c r="AT180" s="236">
        <v>13833000</v>
      </c>
      <c r="AU180" s="156">
        <f t="shared" si="13"/>
        <v>0</v>
      </c>
      <c r="AV180" s="72">
        <f t="shared" si="14"/>
        <v>1</v>
      </c>
      <c r="AW180" s="89" t="s">
        <v>75</v>
      </c>
      <c r="AX180" s="61" t="s">
        <v>98</v>
      </c>
      <c r="AY180" s="60" t="s">
        <v>11893</v>
      </c>
      <c r="AZ180" s="58" t="s">
        <v>67</v>
      </c>
      <c r="BA180" s="58" t="s">
        <v>67</v>
      </c>
    </row>
    <row r="181" spans="2:53" x14ac:dyDescent="0.25">
      <c r="B181" s="58">
        <v>2024</v>
      </c>
      <c r="C181" s="58">
        <v>891780111</v>
      </c>
      <c r="D181" s="59" t="s">
        <v>64</v>
      </c>
      <c r="E181" s="61" t="s">
        <v>11892</v>
      </c>
      <c r="F181" s="60" t="s">
        <v>11891</v>
      </c>
      <c r="G181" s="210">
        <v>0</v>
      </c>
      <c r="H181" s="61" t="s">
        <v>73</v>
      </c>
      <c r="I181" s="59" t="s">
        <v>65</v>
      </c>
      <c r="J181" s="60" t="s">
        <v>9870</v>
      </c>
      <c r="K181" s="60">
        <v>16500000</v>
      </c>
      <c r="L181" s="58" t="s">
        <v>68</v>
      </c>
      <c r="M181" s="60" t="s">
        <v>8580</v>
      </c>
      <c r="N181" s="60">
        <v>1082941715</v>
      </c>
      <c r="O181" s="64">
        <v>13</v>
      </c>
      <c r="P181" s="89">
        <v>45302</v>
      </c>
      <c r="Q181" s="60">
        <v>4518689382</v>
      </c>
      <c r="R181" s="166">
        <v>45310</v>
      </c>
      <c r="S181" s="60">
        <v>16500000</v>
      </c>
      <c r="T181" s="61" t="s">
        <v>66</v>
      </c>
      <c r="U181" s="60">
        <v>84457182</v>
      </c>
      <c r="V181" s="60" t="s">
        <v>11534</v>
      </c>
      <c r="W181" s="166">
        <v>45310</v>
      </c>
      <c r="X181" s="166">
        <v>45310</v>
      </c>
      <c r="Y181" s="68" t="s">
        <v>75</v>
      </c>
      <c r="Z181" s="166">
        <v>45457</v>
      </c>
      <c r="AA181" s="67">
        <f t="shared" si="10"/>
        <v>147</v>
      </c>
      <c r="AB181" s="67">
        <v>2</v>
      </c>
      <c r="AC181" s="237">
        <v>1760000</v>
      </c>
      <c r="AD181" s="67">
        <v>1</v>
      </c>
      <c r="AE181" s="244">
        <v>45473</v>
      </c>
      <c r="AF181" s="67">
        <f t="shared" si="11"/>
        <v>16</v>
      </c>
      <c r="AG181" s="60">
        <v>0</v>
      </c>
      <c r="AH181" s="60">
        <v>0</v>
      </c>
      <c r="AI181" s="89" t="s">
        <v>75</v>
      </c>
      <c r="AJ181" s="61">
        <v>0</v>
      </c>
      <c r="AK181" s="65" t="s">
        <v>75</v>
      </c>
      <c r="AL181" s="65" t="s">
        <v>75</v>
      </c>
      <c r="AM181" s="67">
        <f t="shared" si="12"/>
        <v>0</v>
      </c>
      <c r="AN181" s="67">
        <f>+K181+AC181-AH181</f>
        <v>18260000</v>
      </c>
      <c r="AO181" s="61" t="s">
        <v>67</v>
      </c>
      <c r="AP181" s="60">
        <v>16500000</v>
      </c>
      <c r="AQ181" s="61" t="s">
        <v>86</v>
      </c>
      <c r="AR181" s="60">
        <v>0</v>
      </c>
      <c r="AS181" s="69" t="s">
        <v>75</v>
      </c>
      <c r="AT181" s="236">
        <v>18260000</v>
      </c>
      <c r="AU181" s="156">
        <f t="shared" si="13"/>
        <v>0</v>
      </c>
      <c r="AV181" s="72">
        <f t="shared" si="14"/>
        <v>1</v>
      </c>
      <c r="AW181" s="89" t="s">
        <v>75</v>
      </c>
      <c r="AX181" s="61" t="s">
        <v>98</v>
      </c>
      <c r="AY181" s="60" t="s">
        <v>11890</v>
      </c>
      <c r="AZ181" s="58" t="s">
        <v>67</v>
      </c>
      <c r="BA181" s="58" t="s">
        <v>67</v>
      </c>
    </row>
    <row r="182" spans="2:53" x14ac:dyDescent="0.25">
      <c r="B182" s="58">
        <v>2024</v>
      </c>
      <c r="C182" s="58">
        <v>891780111</v>
      </c>
      <c r="D182" s="59" t="s">
        <v>64</v>
      </c>
      <c r="E182" s="61" t="s">
        <v>11889</v>
      </c>
      <c r="F182" s="60" t="s">
        <v>11888</v>
      </c>
      <c r="G182" s="210">
        <v>0</v>
      </c>
      <c r="H182" s="61" t="s">
        <v>73</v>
      </c>
      <c r="I182" s="59" t="s">
        <v>65</v>
      </c>
      <c r="J182" s="60" t="s">
        <v>11887</v>
      </c>
      <c r="K182" s="60">
        <v>12833000</v>
      </c>
      <c r="L182" s="58" t="s">
        <v>68</v>
      </c>
      <c r="M182" s="60" t="s">
        <v>7621</v>
      </c>
      <c r="N182" s="60">
        <v>36548858</v>
      </c>
      <c r="O182" s="64">
        <v>14</v>
      </c>
      <c r="P182" s="166">
        <v>45302</v>
      </c>
      <c r="Q182" s="60">
        <v>2126349000</v>
      </c>
      <c r="R182" s="166">
        <v>45310</v>
      </c>
      <c r="S182" s="60">
        <v>12833000</v>
      </c>
      <c r="T182" s="61" t="s">
        <v>66</v>
      </c>
      <c r="U182" s="60">
        <v>84457182</v>
      </c>
      <c r="V182" s="60" t="s">
        <v>11534</v>
      </c>
      <c r="W182" s="166">
        <v>45310</v>
      </c>
      <c r="X182" s="166">
        <v>45310</v>
      </c>
      <c r="Y182" s="68" t="s">
        <v>75</v>
      </c>
      <c r="Z182" s="166">
        <v>45457</v>
      </c>
      <c r="AA182" s="67">
        <f t="shared" si="10"/>
        <v>147</v>
      </c>
      <c r="AB182" s="67">
        <v>0</v>
      </c>
      <c r="AC182" s="237">
        <v>0</v>
      </c>
      <c r="AD182" s="67">
        <v>0</v>
      </c>
      <c r="AE182" s="89" t="s">
        <v>75</v>
      </c>
      <c r="AF182" s="67">
        <f t="shared" si="11"/>
        <v>0</v>
      </c>
      <c r="AG182" s="60">
        <v>0</v>
      </c>
      <c r="AH182" s="60">
        <v>0</v>
      </c>
      <c r="AI182" s="89" t="s">
        <v>75</v>
      </c>
      <c r="AJ182" s="61">
        <v>0</v>
      </c>
      <c r="AK182" s="65" t="s">
        <v>75</v>
      </c>
      <c r="AL182" s="65" t="s">
        <v>75</v>
      </c>
      <c r="AM182" s="67">
        <f t="shared" si="12"/>
        <v>0</v>
      </c>
      <c r="AN182" s="67">
        <f>+K182+AC182-AH182</f>
        <v>12833000</v>
      </c>
      <c r="AO182" s="61" t="s">
        <v>67</v>
      </c>
      <c r="AP182" s="60">
        <v>12833000</v>
      </c>
      <c r="AQ182" s="61" t="s">
        <v>86</v>
      </c>
      <c r="AR182" s="60">
        <v>0</v>
      </c>
      <c r="AS182" s="69" t="s">
        <v>75</v>
      </c>
      <c r="AT182" s="236">
        <v>12833000</v>
      </c>
      <c r="AU182" s="156">
        <f t="shared" si="13"/>
        <v>0</v>
      </c>
      <c r="AV182" s="72">
        <f t="shared" si="14"/>
        <v>1</v>
      </c>
      <c r="AW182" s="89" t="s">
        <v>75</v>
      </c>
      <c r="AX182" s="61" t="s">
        <v>98</v>
      </c>
      <c r="AY182" s="60" t="s">
        <v>11886</v>
      </c>
      <c r="AZ182" s="58" t="s">
        <v>67</v>
      </c>
      <c r="BA182" s="58" t="s">
        <v>67</v>
      </c>
    </row>
    <row r="183" spans="2:53" x14ac:dyDescent="0.25">
      <c r="B183" s="58">
        <v>2024</v>
      </c>
      <c r="C183" s="58">
        <v>891780111</v>
      </c>
      <c r="D183" s="59" t="s">
        <v>64</v>
      </c>
      <c r="E183" s="61" t="s">
        <v>11885</v>
      </c>
      <c r="F183" s="60" t="s">
        <v>11884</v>
      </c>
      <c r="G183" s="210">
        <v>0</v>
      </c>
      <c r="H183" s="61" t="s">
        <v>73</v>
      </c>
      <c r="I183" s="59" t="s">
        <v>65</v>
      </c>
      <c r="J183" s="60" t="s">
        <v>11703</v>
      </c>
      <c r="K183" s="60">
        <v>16500000</v>
      </c>
      <c r="L183" s="58" t="s">
        <v>68</v>
      </c>
      <c r="M183" s="60" t="s">
        <v>9422</v>
      </c>
      <c r="N183" s="60">
        <v>85472349</v>
      </c>
      <c r="O183" s="64">
        <v>13</v>
      </c>
      <c r="P183" s="89">
        <v>45302</v>
      </c>
      <c r="Q183" s="60">
        <v>4518689382</v>
      </c>
      <c r="R183" s="166">
        <v>45310</v>
      </c>
      <c r="S183" s="60">
        <v>16500000</v>
      </c>
      <c r="T183" s="61" t="s">
        <v>66</v>
      </c>
      <c r="U183" s="60">
        <v>85449357</v>
      </c>
      <c r="V183" s="60" t="s">
        <v>7147</v>
      </c>
      <c r="W183" s="166">
        <v>45310</v>
      </c>
      <c r="X183" s="166">
        <v>45310</v>
      </c>
      <c r="Y183" s="68" t="s">
        <v>75</v>
      </c>
      <c r="Z183" s="166">
        <v>45457</v>
      </c>
      <c r="AA183" s="67">
        <f t="shared" si="10"/>
        <v>147</v>
      </c>
      <c r="AB183" s="67">
        <v>2</v>
      </c>
      <c r="AC183" s="237">
        <v>1760000</v>
      </c>
      <c r="AD183" s="67">
        <v>1</v>
      </c>
      <c r="AE183" s="244">
        <v>45473</v>
      </c>
      <c r="AF183" s="67">
        <f t="shared" si="11"/>
        <v>16</v>
      </c>
      <c r="AG183" s="60">
        <v>0</v>
      </c>
      <c r="AH183" s="60">
        <v>0</v>
      </c>
      <c r="AI183" s="89" t="s">
        <v>75</v>
      </c>
      <c r="AJ183" s="61">
        <v>0</v>
      </c>
      <c r="AK183" s="65" t="s">
        <v>75</v>
      </c>
      <c r="AL183" s="65" t="s">
        <v>75</v>
      </c>
      <c r="AM183" s="67">
        <f t="shared" si="12"/>
        <v>0</v>
      </c>
      <c r="AN183" s="67">
        <f>+K183+AC183-AH183</f>
        <v>18260000</v>
      </c>
      <c r="AO183" s="61" t="s">
        <v>67</v>
      </c>
      <c r="AP183" s="60">
        <v>16500000</v>
      </c>
      <c r="AQ183" s="61" t="s">
        <v>86</v>
      </c>
      <c r="AR183" s="60">
        <v>0</v>
      </c>
      <c r="AS183" s="69" t="s">
        <v>75</v>
      </c>
      <c r="AT183" s="236">
        <v>18260000</v>
      </c>
      <c r="AU183" s="156">
        <f t="shared" si="13"/>
        <v>0</v>
      </c>
      <c r="AV183" s="72">
        <f t="shared" si="14"/>
        <v>1</v>
      </c>
      <c r="AW183" s="89" t="s">
        <v>75</v>
      </c>
      <c r="AX183" s="61" t="s">
        <v>98</v>
      </c>
      <c r="AY183" s="60" t="s">
        <v>11883</v>
      </c>
      <c r="AZ183" s="58" t="s">
        <v>67</v>
      </c>
      <c r="BA183" s="58" t="s">
        <v>67</v>
      </c>
    </row>
    <row r="184" spans="2:53" x14ac:dyDescent="0.25">
      <c r="B184" s="58">
        <v>2024</v>
      </c>
      <c r="C184" s="58">
        <v>891780111</v>
      </c>
      <c r="D184" s="59" t="s">
        <v>64</v>
      </c>
      <c r="E184" s="61" t="s">
        <v>11882</v>
      </c>
      <c r="F184" s="60" t="s">
        <v>11881</v>
      </c>
      <c r="G184" s="210">
        <v>0</v>
      </c>
      <c r="H184" s="61" t="s">
        <v>73</v>
      </c>
      <c r="I184" s="59" t="s">
        <v>65</v>
      </c>
      <c r="J184" s="60" t="s">
        <v>11880</v>
      </c>
      <c r="K184" s="60">
        <v>15400000</v>
      </c>
      <c r="L184" s="58" t="s">
        <v>68</v>
      </c>
      <c r="M184" s="60" t="s">
        <v>9185</v>
      </c>
      <c r="N184" s="60">
        <v>1082872335</v>
      </c>
      <c r="O184" s="64">
        <v>13</v>
      </c>
      <c r="P184" s="89">
        <v>45302</v>
      </c>
      <c r="Q184" s="60">
        <v>4518689382</v>
      </c>
      <c r="R184" s="166">
        <v>45310</v>
      </c>
      <c r="S184" s="60">
        <v>15400000</v>
      </c>
      <c r="T184" s="61" t="s">
        <v>66</v>
      </c>
      <c r="U184" s="60">
        <v>84457182</v>
      </c>
      <c r="V184" s="60" t="s">
        <v>11534</v>
      </c>
      <c r="W184" s="166">
        <v>45310</v>
      </c>
      <c r="X184" s="166">
        <v>45310</v>
      </c>
      <c r="Y184" s="68" t="s">
        <v>75</v>
      </c>
      <c r="Z184" s="166">
        <v>45457</v>
      </c>
      <c r="AA184" s="67">
        <f t="shared" si="10"/>
        <v>147</v>
      </c>
      <c r="AB184" s="67">
        <v>2</v>
      </c>
      <c r="AC184" s="237">
        <v>1600000</v>
      </c>
      <c r="AD184" s="67">
        <v>1</v>
      </c>
      <c r="AE184" s="244">
        <v>45473</v>
      </c>
      <c r="AF184" s="67">
        <f t="shared" si="11"/>
        <v>16</v>
      </c>
      <c r="AG184" s="60">
        <v>0</v>
      </c>
      <c r="AH184" s="60">
        <v>0</v>
      </c>
      <c r="AI184" s="89" t="s">
        <v>75</v>
      </c>
      <c r="AJ184" s="61">
        <v>0</v>
      </c>
      <c r="AK184" s="65" t="s">
        <v>75</v>
      </c>
      <c r="AL184" s="65" t="s">
        <v>75</v>
      </c>
      <c r="AM184" s="67">
        <f t="shared" si="12"/>
        <v>0</v>
      </c>
      <c r="AN184" s="67">
        <f>+K184+AC184-AH184</f>
        <v>17000000</v>
      </c>
      <c r="AO184" s="61" t="s">
        <v>67</v>
      </c>
      <c r="AP184" s="60">
        <v>15400000</v>
      </c>
      <c r="AQ184" s="61" t="s">
        <v>86</v>
      </c>
      <c r="AR184" s="60">
        <v>0</v>
      </c>
      <c r="AS184" s="69" t="s">
        <v>75</v>
      </c>
      <c r="AT184" s="236">
        <v>17000000</v>
      </c>
      <c r="AU184" s="156">
        <f t="shared" si="13"/>
        <v>0</v>
      </c>
      <c r="AV184" s="72">
        <f t="shared" si="14"/>
        <v>1</v>
      </c>
      <c r="AW184" s="89" t="s">
        <v>75</v>
      </c>
      <c r="AX184" s="61" t="s">
        <v>98</v>
      </c>
      <c r="AY184" s="60" t="s">
        <v>11879</v>
      </c>
      <c r="AZ184" s="58" t="s">
        <v>67</v>
      </c>
      <c r="BA184" s="58" t="s">
        <v>67</v>
      </c>
    </row>
    <row r="185" spans="2:53" x14ac:dyDescent="0.25">
      <c r="B185" s="58">
        <v>2024</v>
      </c>
      <c r="C185" s="58">
        <v>891780111</v>
      </c>
      <c r="D185" s="59" t="s">
        <v>64</v>
      </c>
      <c r="E185" s="61" t="s">
        <v>11878</v>
      </c>
      <c r="F185" s="60" t="s">
        <v>11877</v>
      </c>
      <c r="G185" s="210">
        <v>0</v>
      </c>
      <c r="H185" s="61" t="s">
        <v>73</v>
      </c>
      <c r="I185" s="59" t="s">
        <v>65</v>
      </c>
      <c r="J185" s="60" t="s">
        <v>11876</v>
      </c>
      <c r="K185" s="60">
        <v>14800000</v>
      </c>
      <c r="L185" s="58" t="s">
        <v>68</v>
      </c>
      <c r="M185" s="60" t="s">
        <v>9010</v>
      </c>
      <c r="N185" s="60">
        <v>1083039682</v>
      </c>
      <c r="O185" s="64">
        <v>13</v>
      </c>
      <c r="P185" s="89">
        <v>45302</v>
      </c>
      <c r="Q185" s="60">
        <v>4518689382</v>
      </c>
      <c r="R185" s="166">
        <v>45310</v>
      </c>
      <c r="S185" s="60">
        <v>14800000</v>
      </c>
      <c r="T185" s="61" t="s">
        <v>66</v>
      </c>
      <c r="U185" s="60">
        <v>93400727</v>
      </c>
      <c r="V185" s="60" t="s">
        <v>6940</v>
      </c>
      <c r="W185" s="166">
        <v>45310</v>
      </c>
      <c r="X185" s="166">
        <v>45310</v>
      </c>
      <c r="Y185" s="68" t="s">
        <v>75</v>
      </c>
      <c r="Z185" s="166">
        <v>45457</v>
      </c>
      <c r="AA185" s="67">
        <f t="shared" si="10"/>
        <v>147</v>
      </c>
      <c r="AB185" s="67">
        <v>2</v>
      </c>
      <c r="AC185" s="237">
        <v>1600000</v>
      </c>
      <c r="AD185" s="67">
        <v>1</v>
      </c>
      <c r="AE185" s="244">
        <v>45473</v>
      </c>
      <c r="AF185" s="67">
        <f t="shared" si="11"/>
        <v>16</v>
      </c>
      <c r="AG185" s="60">
        <v>0</v>
      </c>
      <c r="AH185" s="60">
        <v>0</v>
      </c>
      <c r="AI185" s="89" t="s">
        <v>75</v>
      </c>
      <c r="AJ185" s="61">
        <v>0</v>
      </c>
      <c r="AK185" s="65" t="s">
        <v>75</v>
      </c>
      <c r="AL185" s="65" t="s">
        <v>75</v>
      </c>
      <c r="AM185" s="67">
        <f t="shared" si="12"/>
        <v>0</v>
      </c>
      <c r="AN185" s="67">
        <f>+K185+AC185-AH185</f>
        <v>16400000</v>
      </c>
      <c r="AO185" s="61" t="s">
        <v>67</v>
      </c>
      <c r="AP185" s="60">
        <v>14800000</v>
      </c>
      <c r="AQ185" s="61" t="s">
        <v>86</v>
      </c>
      <c r="AR185" s="60">
        <v>0</v>
      </c>
      <c r="AS185" s="69" t="s">
        <v>75</v>
      </c>
      <c r="AT185" s="236">
        <v>16400000</v>
      </c>
      <c r="AU185" s="156">
        <f t="shared" si="13"/>
        <v>0</v>
      </c>
      <c r="AV185" s="72">
        <f t="shared" si="14"/>
        <v>1</v>
      </c>
      <c r="AW185" s="89" t="s">
        <v>75</v>
      </c>
      <c r="AX185" s="61" t="s">
        <v>98</v>
      </c>
      <c r="AY185" s="60" t="s">
        <v>11875</v>
      </c>
      <c r="AZ185" s="58" t="s">
        <v>67</v>
      </c>
      <c r="BA185" s="58" t="s">
        <v>67</v>
      </c>
    </row>
    <row r="186" spans="2:53" x14ac:dyDescent="0.25">
      <c r="B186" s="58">
        <v>2024</v>
      </c>
      <c r="C186" s="58">
        <v>891780111</v>
      </c>
      <c r="D186" s="59" t="s">
        <v>64</v>
      </c>
      <c r="E186" s="61" t="s">
        <v>11874</v>
      </c>
      <c r="F186" s="60" t="s">
        <v>11873</v>
      </c>
      <c r="G186" s="210">
        <v>0</v>
      </c>
      <c r="H186" s="61" t="s">
        <v>73</v>
      </c>
      <c r="I186" s="59" t="s">
        <v>65</v>
      </c>
      <c r="J186" s="60" t="s">
        <v>11872</v>
      </c>
      <c r="K186" s="60">
        <v>15000000</v>
      </c>
      <c r="L186" s="58" t="s">
        <v>68</v>
      </c>
      <c r="M186" s="60" t="s">
        <v>9055</v>
      </c>
      <c r="N186" s="60">
        <v>1082921709</v>
      </c>
      <c r="O186" s="64">
        <v>13</v>
      </c>
      <c r="P186" s="89">
        <v>45302</v>
      </c>
      <c r="Q186" s="60">
        <v>4518689382</v>
      </c>
      <c r="R186" s="166">
        <v>45310</v>
      </c>
      <c r="S186" s="60">
        <v>15000000</v>
      </c>
      <c r="T186" s="61" t="s">
        <v>66</v>
      </c>
      <c r="U186" s="60">
        <v>72175281</v>
      </c>
      <c r="V186" s="60" t="s">
        <v>3682</v>
      </c>
      <c r="W186" s="166">
        <v>45310</v>
      </c>
      <c r="X186" s="166">
        <v>45310</v>
      </c>
      <c r="Y186" s="68" t="s">
        <v>75</v>
      </c>
      <c r="Z186" s="166">
        <v>45457</v>
      </c>
      <c r="AA186" s="67">
        <f t="shared" si="10"/>
        <v>147</v>
      </c>
      <c r="AB186" s="67">
        <v>2</v>
      </c>
      <c r="AC186" s="237">
        <v>1600000</v>
      </c>
      <c r="AD186" s="67">
        <v>1</v>
      </c>
      <c r="AE186" s="244">
        <v>45473</v>
      </c>
      <c r="AF186" s="67">
        <f t="shared" si="11"/>
        <v>16</v>
      </c>
      <c r="AG186" s="60">
        <v>0</v>
      </c>
      <c r="AH186" s="60">
        <v>0</v>
      </c>
      <c r="AI186" s="89" t="s">
        <v>75</v>
      </c>
      <c r="AJ186" s="61">
        <v>0</v>
      </c>
      <c r="AK186" s="65" t="s">
        <v>75</v>
      </c>
      <c r="AL186" s="65" t="s">
        <v>75</v>
      </c>
      <c r="AM186" s="67">
        <f t="shared" si="12"/>
        <v>0</v>
      </c>
      <c r="AN186" s="67">
        <f>+K186+AC186-AH186</f>
        <v>16600000</v>
      </c>
      <c r="AO186" s="61" t="s">
        <v>67</v>
      </c>
      <c r="AP186" s="60">
        <v>15000000</v>
      </c>
      <c r="AQ186" s="61" t="s">
        <v>86</v>
      </c>
      <c r="AR186" s="60">
        <v>0</v>
      </c>
      <c r="AS186" s="69" t="s">
        <v>75</v>
      </c>
      <c r="AT186" s="236">
        <v>16600000</v>
      </c>
      <c r="AU186" s="156">
        <f t="shared" si="13"/>
        <v>0</v>
      </c>
      <c r="AV186" s="72">
        <f t="shared" si="14"/>
        <v>1</v>
      </c>
      <c r="AW186" s="89" t="s">
        <v>75</v>
      </c>
      <c r="AX186" s="61" t="s">
        <v>98</v>
      </c>
      <c r="AY186" s="60" t="s">
        <v>11871</v>
      </c>
      <c r="AZ186" s="58" t="s">
        <v>67</v>
      </c>
      <c r="BA186" s="58" t="s">
        <v>67</v>
      </c>
    </row>
    <row r="187" spans="2:53" x14ac:dyDescent="0.25">
      <c r="B187" s="58">
        <v>2024</v>
      </c>
      <c r="C187" s="58">
        <v>891780111</v>
      </c>
      <c r="D187" s="59" t="s">
        <v>64</v>
      </c>
      <c r="E187" s="61" t="s">
        <v>11870</v>
      </c>
      <c r="F187" s="60" t="s">
        <v>11869</v>
      </c>
      <c r="G187" s="210">
        <v>0</v>
      </c>
      <c r="H187" s="61" t="s">
        <v>73</v>
      </c>
      <c r="I187" s="59" t="s">
        <v>65</v>
      </c>
      <c r="J187" s="60" t="s">
        <v>11868</v>
      </c>
      <c r="K187" s="60">
        <v>15000000</v>
      </c>
      <c r="L187" s="58" t="s">
        <v>68</v>
      </c>
      <c r="M187" s="60" t="s">
        <v>11867</v>
      </c>
      <c r="N187" s="60">
        <v>1082949085</v>
      </c>
      <c r="O187" s="64">
        <v>13</v>
      </c>
      <c r="P187" s="89">
        <v>45302</v>
      </c>
      <c r="Q187" s="60">
        <v>4518689382</v>
      </c>
      <c r="R187" s="166">
        <v>45310</v>
      </c>
      <c r="S187" s="60">
        <v>15000000</v>
      </c>
      <c r="T187" s="61" t="s">
        <v>66</v>
      </c>
      <c r="U187" s="60">
        <v>72175281</v>
      </c>
      <c r="V187" s="60" t="s">
        <v>3682</v>
      </c>
      <c r="W187" s="166">
        <v>45310</v>
      </c>
      <c r="X187" s="166">
        <v>45310</v>
      </c>
      <c r="Y187" s="68" t="s">
        <v>75</v>
      </c>
      <c r="Z187" s="166">
        <v>45457</v>
      </c>
      <c r="AA187" s="67">
        <f t="shared" si="10"/>
        <v>147</v>
      </c>
      <c r="AB187" s="67">
        <v>0</v>
      </c>
      <c r="AC187" s="237">
        <v>0</v>
      </c>
      <c r="AD187" s="67">
        <v>0</v>
      </c>
      <c r="AE187" s="89" t="s">
        <v>75</v>
      </c>
      <c r="AF187" s="67">
        <f t="shared" si="11"/>
        <v>0</v>
      </c>
      <c r="AG187" s="60">
        <v>0</v>
      </c>
      <c r="AH187" s="60">
        <v>0</v>
      </c>
      <c r="AI187" s="89" t="s">
        <v>75</v>
      </c>
      <c r="AJ187" s="61">
        <v>0</v>
      </c>
      <c r="AK187" s="65" t="s">
        <v>75</v>
      </c>
      <c r="AL187" s="65" t="s">
        <v>75</v>
      </c>
      <c r="AM187" s="67">
        <f t="shared" si="12"/>
        <v>0</v>
      </c>
      <c r="AN187" s="67">
        <f>+K187+AC187-AH187</f>
        <v>15000000</v>
      </c>
      <c r="AO187" s="61" t="s">
        <v>67</v>
      </c>
      <c r="AP187" s="60">
        <v>15000000</v>
      </c>
      <c r="AQ187" s="61" t="s">
        <v>86</v>
      </c>
      <c r="AR187" s="60">
        <v>0</v>
      </c>
      <c r="AS187" s="69" t="s">
        <v>75</v>
      </c>
      <c r="AT187" s="236">
        <v>15000000</v>
      </c>
      <c r="AU187" s="156">
        <f t="shared" si="13"/>
        <v>0</v>
      </c>
      <c r="AV187" s="72">
        <f t="shared" si="14"/>
        <v>1</v>
      </c>
      <c r="AW187" s="89" t="s">
        <v>75</v>
      </c>
      <c r="AX187" s="61" t="s">
        <v>98</v>
      </c>
      <c r="AY187" s="60" t="s">
        <v>11866</v>
      </c>
      <c r="AZ187" s="58" t="s">
        <v>67</v>
      </c>
      <c r="BA187" s="58" t="s">
        <v>67</v>
      </c>
    </row>
    <row r="188" spans="2:53" x14ac:dyDescent="0.25">
      <c r="B188" s="58">
        <v>2024</v>
      </c>
      <c r="C188" s="58">
        <v>891780111</v>
      </c>
      <c r="D188" s="59" t="s">
        <v>64</v>
      </c>
      <c r="E188" s="61" t="s">
        <v>11865</v>
      </c>
      <c r="F188" s="60" t="s">
        <v>11864</v>
      </c>
      <c r="G188" s="210">
        <v>0</v>
      </c>
      <c r="H188" s="61" t="s">
        <v>73</v>
      </c>
      <c r="I188" s="59" t="s">
        <v>65</v>
      </c>
      <c r="J188" s="60" t="s">
        <v>11863</v>
      </c>
      <c r="K188" s="60">
        <v>15000000</v>
      </c>
      <c r="L188" s="58" t="s">
        <v>68</v>
      </c>
      <c r="M188" s="60" t="s">
        <v>9190</v>
      </c>
      <c r="N188" s="60">
        <v>1082952176</v>
      </c>
      <c r="O188" s="64">
        <v>13</v>
      </c>
      <c r="P188" s="89">
        <v>45302</v>
      </c>
      <c r="Q188" s="60">
        <v>4518689382</v>
      </c>
      <c r="R188" s="166">
        <v>45310</v>
      </c>
      <c r="S188" s="60">
        <v>15000000</v>
      </c>
      <c r="T188" s="61" t="s">
        <v>66</v>
      </c>
      <c r="U188" s="60">
        <v>85449357</v>
      </c>
      <c r="V188" s="60" t="s">
        <v>7147</v>
      </c>
      <c r="W188" s="166">
        <v>45310</v>
      </c>
      <c r="X188" s="166">
        <v>45310</v>
      </c>
      <c r="Y188" s="68" t="s">
        <v>75</v>
      </c>
      <c r="Z188" s="166">
        <v>45457</v>
      </c>
      <c r="AA188" s="67">
        <f t="shared" si="10"/>
        <v>147</v>
      </c>
      <c r="AB188" s="67">
        <v>3</v>
      </c>
      <c r="AC188" s="237">
        <v>3100000</v>
      </c>
      <c r="AD188" s="67">
        <v>1</v>
      </c>
      <c r="AE188" s="89">
        <v>45473</v>
      </c>
      <c r="AF188" s="67">
        <f t="shared" si="11"/>
        <v>16</v>
      </c>
      <c r="AG188" s="60">
        <v>0</v>
      </c>
      <c r="AH188" s="60">
        <v>0</v>
      </c>
      <c r="AI188" s="89" t="s">
        <v>75</v>
      </c>
      <c r="AJ188" s="61">
        <v>0</v>
      </c>
      <c r="AK188" s="65" t="s">
        <v>75</v>
      </c>
      <c r="AL188" s="65" t="s">
        <v>75</v>
      </c>
      <c r="AM188" s="67">
        <f t="shared" si="12"/>
        <v>0</v>
      </c>
      <c r="AN188" s="67">
        <f>+K188+AC188-AH188</f>
        <v>18100000</v>
      </c>
      <c r="AO188" s="61" t="s">
        <v>67</v>
      </c>
      <c r="AP188" s="60">
        <v>15000000</v>
      </c>
      <c r="AQ188" s="61" t="s">
        <v>86</v>
      </c>
      <c r="AR188" s="60">
        <v>0</v>
      </c>
      <c r="AS188" s="69" t="s">
        <v>75</v>
      </c>
      <c r="AT188" s="236">
        <v>18100000</v>
      </c>
      <c r="AU188" s="156">
        <f t="shared" si="13"/>
        <v>0</v>
      </c>
      <c r="AV188" s="72">
        <f t="shared" si="14"/>
        <v>1</v>
      </c>
      <c r="AW188" s="89" t="s">
        <v>75</v>
      </c>
      <c r="AX188" s="61" t="s">
        <v>98</v>
      </c>
      <c r="AY188" s="60" t="s">
        <v>11862</v>
      </c>
      <c r="AZ188" s="58" t="s">
        <v>67</v>
      </c>
      <c r="BA188" s="58" t="s">
        <v>67</v>
      </c>
    </row>
    <row r="189" spans="2:53" x14ac:dyDescent="0.25">
      <c r="B189" s="58">
        <v>2024</v>
      </c>
      <c r="C189" s="58">
        <v>891780111</v>
      </c>
      <c r="D189" s="59" t="s">
        <v>64</v>
      </c>
      <c r="E189" s="61" t="s">
        <v>11861</v>
      </c>
      <c r="F189" s="60" t="s">
        <v>11860</v>
      </c>
      <c r="G189" s="210">
        <v>0</v>
      </c>
      <c r="H189" s="61" t="s">
        <v>73</v>
      </c>
      <c r="I189" s="59" t="s">
        <v>65</v>
      </c>
      <c r="J189" s="60" t="s">
        <v>11859</v>
      </c>
      <c r="K189" s="60">
        <v>13417000</v>
      </c>
      <c r="L189" s="58" t="s">
        <v>68</v>
      </c>
      <c r="M189" s="60" t="s">
        <v>9040</v>
      </c>
      <c r="N189" s="60">
        <v>1082925612</v>
      </c>
      <c r="O189" s="64">
        <v>14</v>
      </c>
      <c r="P189" s="166">
        <v>45302</v>
      </c>
      <c r="Q189" s="60">
        <v>2126349000</v>
      </c>
      <c r="R189" s="166">
        <v>45310</v>
      </c>
      <c r="S189" s="60">
        <v>13417000</v>
      </c>
      <c r="T189" s="61" t="s">
        <v>66</v>
      </c>
      <c r="U189" s="60">
        <v>84457182</v>
      </c>
      <c r="V189" s="60" t="s">
        <v>11534</v>
      </c>
      <c r="W189" s="166">
        <v>45310</v>
      </c>
      <c r="X189" s="166">
        <v>45310</v>
      </c>
      <c r="Y189" s="68" t="s">
        <v>75</v>
      </c>
      <c r="Z189" s="166">
        <v>45457</v>
      </c>
      <c r="AA189" s="67">
        <f t="shared" si="10"/>
        <v>147</v>
      </c>
      <c r="AB189" s="67">
        <v>3</v>
      </c>
      <c r="AC189" s="237">
        <v>2333000</v>
      </c>
      <c r="AD189" s="67">
        <v>1</v>
      </c>
      <c r="AE189" s="89">
        <v>45473</v>
      </c>
      <c r="AF189" s="67">
        <f t="shared" si="11"/>
        <v>16</v>
      </c>
      <c r="AG189" s="60">
        <v>0</v>
      </c>
      <c r="AH189" s="60">
        <v>0</v>
      </c>
      <c r="AI189" s="89" t="s">
        <v>75</v>
      </c>
      <c r="AJ189" s="61">
        <v>0</v>
      </c>
      <c r="AK189" s="65" t="s">
        <v>75</v>
      </c>
      <c r="AL189" s="65" t="s">
        <v>75</v>
      </c>
      <c r="AM189" s="67">
        <f t="shared" si="12"/>
        <v>0</v>
      </c>
      <c r="AN189" s="67">
        <f>+K189+AC189-AH189</f>
        <v>15750000</v>
      </c>
      <c r="AO189" s="61" t="s">
        <v>67</v>
      </c>
      <c r="AP189" s="60">
        <v>13417000</v>
      </c>
      <c r="AQ189" s="61" t="s">
        <v>86</v>
      </c>
      <c r="AR189" s="60">
        <v>0</v>
      </c>
      <c r="AS189" s="69" t="s">
        <v>75</v>
      </c>
      <c r="AT189" s="236">
        <v>15750000</v>
      </c>
      <c r="AU189" s="156">
        <f t="shared" si="13"/>
        <v>0</v>
      </c>
      <c r="AV189" s="72">
        <f t="shared" si="14"/>
        <v>1</v>
      </c>
      <c r="AW189" s="89" t="s">
        <v>75</v>
      </c>
      <c r="AX189" s="61" t="s">
        <v>98</v>
      </c>
      <c r="AY189" s="60" t="s">
        <v>11858</v>
      </c>
      <c r="AZ189" s="58" t="s">
        <v>67</v>
      </c>
      <c r="BA189" s="58" t="s">
        <v>67</v>
      </c>
    </row>
    <row r="190" spans="2:53" x14ac:dyDescent="0.25">
      <c r="B190" s="58">
        <v>2024</v>
      </c>
      <c r="C190" s="58">
        <v>891780111</v>
      </c>
      <c r="D190" s="59" t="s">
        <v>64</v>
      </c>
      <c r="E190" s="61" t="s">
        <v>11857</v>
      </c>
      <c r="F190" s="60" t="s">
        <v>11856</v>
      </c>
      <c r="G190" s="210">
        <v>0</v>
      </c>
      <c r="H190" s="61" t="s">
        <v>73</v>
      </c>
      <c r="I190" s="59" t="s">
        <v>65</v>
      </c>
      <c r="J190" s="60" t="s">
        <v>11855</v>
      </c>
      <c r="K190" s="60">
        <v>16400000</v>
      </c>
      <c r="L190" s="58" t="s">
        <v>68</v>
      </c>
      <c r="M190" s="60" t="s">
        <v>11854</v>
      </c>
      <c r="N190" s="60">
        <v>1143451176</v>
      </c>
      <c r="O190" s="64">
        <v>13</v>
      </c>
      <c r="P190" s="89">
        <v>45302</v>
      </c>
      <c r="Q190" s="60">
        <v>4518689382</v>
      </c>
      <c r="R190" s="166">
        <v>45310</v>
      </c>
      <c r="S190" s="60">
        <v>16400000</v>
      </c>
      <c r="T190" s="61" t="s">
        <v>66</v>
      </c>
      <c r="U190" s="60">
        <v>41947381</v>
      </c>
      <c r="V190" s="60" t="s">
        <v>7937</v>
      </c>
      <c r="W190" s="166">
        <v>45310</v>
      </c>
      <c r="X190" s="166">
        <v>45310</v>
      </c>
      <c r="Y190" s="68" t="s">
        <v>75</v>
      </c>
      <c r="Z190" s="166">
        <v>45457</v>
      </c>
      <c r="AA190" s="67">
        <f t="shared" si="10"/>
        <v>147</v>
      </c>
      <c r="AB190" s="67">
        <v>0</v>
      </c>
      <c r="AC190" s="237">
        <v>0</v>
      </c>
      <c r="AD190" s="67">
        <v>0</v>
      </c>
      <c r="AE190" s="89">
        <v>45590</v>
      </c>
      <c r="AF190" s="67">
        <f t="shared" si="11"/>
        <v>133</v>
      </c>
      <c r="AG190" s="60">
        <v>0</v>
      </c>
      <c r="AH190" s="60">
        <v>0</v>
      </c>
      <c r="AI190" s="89" t="s">
        <v>75</v>
      </c>
      <c r="AJ190" s="61">
        <v>1</v>
      </c>
      <c r="AK190" s="65">
        <v>45334</v>
      </c>
      <c r="AL190" s="65">
        <v>45467</v>
      </c>
      <c r="AM190" s="67">
        <f t="shared" si="12"/>
        <v>133</v>
      </c>
      <c r="AN190" s="67">
        <f>+K190+AC190-AH190</f>
        <v>16400000</v>
      </c>
      <c r="AO190" s="61" t="s">
        <v>67</v>
      </c>
      <c r="AP190" s="60">
        <v>16400000</v>
      </c>
      <c r="AQ190" s="61" t="s">
        <v>86</v>
      </c>
      <c r="AR190" s="60">
        <v>0</v>
      </c>
      <c r="AS190" s="69" t="s">
        <v>75</v>
      </c>
      <c r="AT190" s="236">
        <v>7900000</v>
      </c>
      <c r="AU190" s="156">
        <f t="shared" si="13"/>
        <v>8500000</v>
      </c>
      <c r="AV190" s="72">
        <f t="shared" si="14"/>
        <v>0.48170731707317072</v>
      </c>
      <c r="AW190" s="89" t="s">
        <v>75</v>
      </c>
      <c r="AX190" s="61" t="s">
        <v>101</v>
      </c>
      <c r="AY190" s="60" t="s">
        <v>11853</v>
      </c>
      <c r="AZ190" s="58" t="s">
        <v>67</v>
      </c>
      <c r="BA190" s="58" t="s">
        <v>67</v>
      </c>
    </row>
    <row r="191" spans="2:53" x14ac:dyDescent="0.25">
      <c r="B191" s="58">
        <v>2024</v>
      </c>
      <c r="C191" s="58">
        <v>891780111</v>
      </c>
      <c r="D191" s="59" t="s">
        <v>64</v>
      </c>
      <c r="E191" s="61" t="s">
        <v>11852</v>
      </c>
      <c r="F191" s="60" t="s">
        <v>11851</v>
      </c>
      <c r="G191" s="210">
        <v>0</v>
      </c>
      <c r="H191" s="61" t="s">
        <v>73</v>
      </c>
      <c r="I191" s="59" t="s">
        <v>65</v>
      </c>
      <c r="J191" s="60" t="s">
        <v>9870</v>
      </c>
      <c r="K191" s="60">
        <v>16280000</v>
      </c>
      <c r="L191" s="58" t="s">
        <v>68</v>
      </c>
      <c r="M191" s="60" t="s">
        <v>8335</v>
      </c>
      <c r="N191" s="60">
        <v>85155379</v>
      </c>
      <c r="O191" s="64">
        <v>13</v>
      </c>
      <c r="P191" s="89">
        <v>45302</v>
      </c>
      <c r="Q191" s="60">
        <v>4518689382</v>
      </c>
      <c r="R191" s="166">
        <v>45310</v>
      </c>
      <c r="S191" s="60">
        <v>16280000</v>
      </c>
      <c r="T191" s="61" t="s">
        <v>66</v>
      </c>
      <c r="U191" s="60">
        <v>84457182</v>
      </c>
      <c r="V191" s="60" t="s">
        <v>11534</v>
      </c>
      <c r="W191" s="166">
        <v>45310</v>
      </c>
      <c r="X191" s="166">
        <v>45310</v>
      </c>
      <c r="Y191" s="68" t="s">
        <v>75</v>
      </c>
      <c r="Z191" s="166">
        <v>45457</v>
      </c>
      <c r="AA191" s="67">
        <f t="shared" si="10"/>
        <v>147</v>
      </c>
      <c r="AB191" s="67">
        <v>2</v>
      </c>
      <c r="AC191" s="237">
        <v>1760000</v>
      </c>
      <c r="AD191" s="67">
        <v>1</v>
      </c>
      <c r="AE191" s="244">
        <v>45473</v>
      </c>
      <c r="AF191" s="67">
        <f t="shared" si="11"/>
        <v>16</v>
      </c>
      <c r="AG191" s="60">
        <v>0</v>
      </c>
      <c r="AH191" s="60">
        <v>0</v>
      </c>
      <c r="AI191" s="89" t="s">
        <v>75</v>
      </c>
      <c r="AJ191" s="61">
        <v>0</v>
      </c>
      <c r="AK191" s="65" t="s">
        <v>75</v>
      </c>
      <c r="AL191" s="65" t="s">
        <v>75</v>
      </c>
      <c r="AM191" s="67">
        <f t="shared" si="12"/>
        <v>0</v>
      </c>
      <c r="AN191" s="67">
        <f>+K191+AC191-AH191</f>
        <v>18040000</v>
      </c>
      <c r="AO191" s="61" t="s">
        <v>67</v>
      </c>
      <c r="AP191" s="60">
        <v>16280000</v>
      </c>
      <c r="AQ191" s="61" t="s">
        <v>86</v>
      </c>
      <c r="AR191" s="60">
        <v>0</v>
      </c>
      <c r="AS191" s="69" t="s">
        <v>75</v>
      </c>
      <c r="AT191" s="236">
        <v>18040000</v>
      </c>
      <c r="AU191" s="156">
        <f t="shared" si="13"/>
        <v>0</v>
      </c>
      <c r="AV191" s="72">
        <f t="shared" si="14"/>
        <v>1</v>
      </c>
      <c r="AW191" s="89" t="s">
        <v>75</v>
      </c>
      <c r="AX191" s="61" t="s">
        <v>98</v>
      </c>
      <c r="AY191" s="60" t="s">
        <v>11850</v>
      </c>
      <c r="AZ191" s="58" t="s">
        <v>67</v>
      </c>
      <c r="BA191" s="58" t="s">
        <v>67</v>
      </c>
    </row>
    <row r="192" spans="2:53" x14ac:dyDescent="0.25">
      <c r="B192" s="58">
        <v>2024</v>
      </c>
      <c r="C192" s="58">
        <v>891780111</v>
      </c>
      <c r="D192" s="59" t="s">
        <v>64</v>
      </c>
      <c r="E192" s="61" t="s">
        <v>11849</v>
      </c>
      <c r="F192" s="60" t="s">
        <v>11848</v>
      </c>
      <c r="G192" s="210">
        <v>0</v>
      </c>
      <c r="H192" s="61" t="s">
        <v>73</v>
      </c>
      <c r="I192" s="59" t="s">
        <v>65</v>
      </c>
      <c r="J192" s="60" t="s">
        <v>11847</v>
      </c>
      <c r="K192" s="60">
        <v>15000000</v>
      </c>
      <c r="L192" s="58" t="s">
        <v>68</v>
      </c>
      <c r="M192" s="60" t="s">
        <v>9426</v>
      </c>
      <c r="N192" s="60">
        <v>1082908421</v>
      </c>
      <c r="O192" s="64">
        <v>13</v>
      </c>
      <c r="P192" s="89">
        <v>45302</v>
      </c>
      <c r="Q192" s="60">
        <v>4518689382</v>
      </c>
      <c r="R192" s="166">
        <v>45310</v>
      </c>
      <c r="S192" s="60">
        <v>15000000</v>
      </c>
      <c r="T192" s="61" t="s">
        <v>66</v>
      </c>
      <c r="U192" s="60">
        <v>85449357</v>
      </c>
      <c r="V192" s="60" t="s">
        <v>7147</v>
      </c>
      <c r="W192" s="166">
        <v>45310</v>
      </c>
      <c r="X192" s="166">
        <v>45310</v>
      </c>
      <c r="Y192" s="68" t="s">
        <v>75</v>
      </c>
      <c r="Z192" s="166">
        <v>45457</v>
      </c>
      <c r="AA192" s="67">
        <f t="shared" si="10"/>
        <v>147</v>
      </c>
      <c r="AB192" s="67">
        <v>3</v>
      </c>
      <c r="AC192" s="237">
        <v>3100000</v>
      </c>
      <c r="AD192" s="67">
        <v>1</v>
      </c>
      <c r="AE192" s="89">
        <v>45473</v>
      </c>
      <c r="AF192" s="67">
        <f t="shared" si="11"/>
        <v>16</v>
      </c>
      <c r="AG192" s="60">
        <v>0</v>
      </c>
      <c r="AH192" s="60">
        <v>0</v>
      </c>
      <c r="AI192" s="89" t="s">
        <v>75</v>
      </c>
      <c r="AJ192" s="61">
        <v>0</v>
      </c>
      <c r="AK192" s="65" t="s">
        <v>75</v>
      </c>
      <c r="AL192" s="65" t="s">
        <v>75</v>
      </c>
      <c r="AM192" s="67">
        <f t="shared" si="12"/>
        <v>0</v>
      </c>
      <c r="AN192" s="67">
        <f>+K192+AC192-AH192</f>
        <v>18100000</v>
      </c>
      <c r="AO192" s="61" t="s">
        <v>67</v>
      </c>
      <c r="AP192" s="60">
        <v>15000000</v>
      </c>
      <c r="AQ192" s="61" t="s">
        <v>86</v>
      </c>
      <c r="AR192" s="60">
        <v>0</v>
      </c>
      <c r="AS192" s="69" t="s">
        <v>75</v>
      </c>
      <c r="AT192" s="236">
        <v>18100000</v>
      </c>
      <c r="AU192" s="156">
        <f t="shared" si="13"/>
        <v>0</v>
      </c>
      <c r="AV192" s="72">
        <f t="shared" si="14"/>
        <v>1</v>
      </c>
      <c r="AW192" s="89" t="s">
        <v>75</v>
      </c>
      <c r="AX192" s="61" t="s">
        <v>98</v>
      </c>
      <c r="AY192" s="60" t="s">
        <v>11846</v>
      </c>
      <c r="AZ192" s="58" t="s">
        <v>67</v>
      </c>
      <c r="BA192" s="58" t="s">
        <v>67</v>
      </c>
    </row>
    <row r="193" spans="2:53" x14ac:dyDescent="0.25">
      <c r="B193" s="58">
        <v>2024</v>
      </c>
      <c r="C193" s="58">
        <v>891780111</v>
      </c>
      <c r="D193" s="59" t="s">
        <v>64</v>
      </c>
      <c r="E193" s="61" t="s">
        <v>11845</v>
      </c>
      <c r="F193" s="60" t="s">
        <v>11844</v>
      </c>
      <c r="G193" s="210">
        <v>0</v>
      </c>
      <c r="H193" s="61" t="s">
        <v>73</v>
      </c>
      <c r="I193" s="59" t="s">
        <v>65</v>
      </c>
      <c r="J193" s="60" t="s">
        <v>11843</v>
      </c>
      <c r="K193" s="60">
        <v>16500000</v>
      </c>
      <c r="L193" s="58" t="s">
        <v>68</v>
      </c>
      <c r="M193" s="60" t="s">
        <v>9050</v>
      </c>
      <c r="N193" s="60">
        <v>1082925821</v>
      </c>
      <c r="O193" s="64">
        <v>13</v>
      </c>
      <c r="P193" s="89">
        <v>45302</v>
      </c>
      <c r="Q193" s="60">
        <v>4518689382</v>
      </c>
      <c r="R193" s="166">
        <v>45310</v>
      </c>
      <c r="S193" s="60">
        <v>16500000</v>
      </c>
      <c r="T193" s="61" t="s">
        <v>66</v>
      </c>
      <c r="U193" s="60">
        <v>72175281</v>
      </c>
      <c r="V193" s="60" t="s">
        <v>3682</v>
      </c>
      <c r="W193" s="166">
        <v>45310</v>
      </c>
      <c r="X193" s="166">
        <v>45310</v>
      </c>
      <c r="Y193" s="68" t="s">
        <v>75</v>
      </c>
      <c r="Z193" s="166">
        <v>45457</v>
      </c>
      <c r="AA193" s="67">
        <f t="shared" si="10"/>
        <v>147</v>
      </c>
      <c r="AB193" s="67">
        <v>0</v>
      </c>
      <c r="AC193" s="237">
        <v>0</v>
      </c>
      <c r="AD193" s="67">
        <v>0</v>
      </c>
      <c r="AE193" s="89" t="s">
        <v>75</v>
      </c>
      <c r="AF193" s="67">
        <f t="shared" si="11"/>
        <v>0</v>
      </c>
      <c r="AG193" s="60">
        <v>0</v>
      </c>
      <c r="AH193" s="60">
        <v>0</v>
      </c>
      <c r="AI193" s="89" t="s">
        <v>75</v>
      </c>
      <c r="AJ193" s="61">
        <v>0</v>
      </c>
      <c r="AK193" s="65" t="s">
        <v>75</v>
      </c>
      <c r="AL193" s="65" t="s">
        <v>75</v>
      </c>
      <c r="AM193" s="67">
        <f t="shared" si="12"/>
        <v>0</v>
      </c>
      <c r="AN193" s="67">
        <f>+K193+AC193-AH193</f>
        <v>16500000</v>
      </c>
      <c r="AO193" s="61" t="s">
        <v>67</v>
      </c>
      <c r="AP193" s="60">
        <v>16500000</v>
      </c>
      <c r="AQ193" s="61" t="s">
        <v>86</v>
      </c>
      <c r="AR193" s="60">
        <v>0</v>
      </c>
      <c r="AS193" s="69" t="s">
        <v>75</v>
      </c>
      <c r="AT193" s="236">
        <v>16500000</v>
      </c>
      <c r="AU193" s="156">
        <f t="shared" si="13"/>
        <v>0</v>
      </c>
      <c r="AV193" s="72">
        <f t="shared" si="14"/>
        <v>1</v>
      </c>
      <c r="AW193" s="89" t="s">
        <v>75</v>
      </c>
      <c r="AX193" s="61" t="s">
        <v>98</v>
      </c>
      <c r="AY193" s="60" t="s">
        <v>11842</v>
      </c>
      <c r="AZ193" s="58" t="s">
        <v>67</v>
      </c>
      <c r="BA193" s="58" t="s">
        <v>67</v>
      </c>
    </row>
    <row r="194" spans="2:53" x14ac:dyDescent="0.25">
      <c r="B194" s="58">
        <v>2024</v>
      </c>
      <c r="C194" s="58">
        <v>891780111</v>
      </c>
      <c r="D194" s="59" t="s">
        <v>64</v>
      </c>
      <c r="E194" s="61" t="s">
        <v>11841</v>
      </c>
      <c r="F194" s="60" t="s">
        <v>11840</v>
      </c>
      <c r="G194" s="210">
        <v>0</v>
      </c>
      <c r="H194" s="61" t="s">
        <v>73</v>
      </c>
      <c r="I194" s="59" t="s">
        <v>65</v>
      </c>
      <c r="J194" s="60" t="s">
        <v>11839</v>
      </c>
      <c r="K194" s="60">
        <v>13500000</v>
      </c>
      <c r="L194" s="58" t="s">
        <v>68</v>
      </c>
      <c r="M194" s="60" t="s">
        <v>8137</v>
      </c>
      <c r="N194" s="60">
        <v>57462117</v>
      </c>
      <c r="O194" s="64">
        <v>13</v>
      </c>
      <c r="P194" s="89">
        <v>45302</v>
      </c>
      <c r="Q194" s="60">
        <v>4518689382</v>
      </c>
      <c r="R194" s="166">
        <v>45310</v>
      </c>
      <c r="S194" s="60">
        <v>13500000</v>
      </c>
      <c r="T194" s="61" t="s">
        <v>66</v>
      </c>
      <c r="U194" s="60">
        <v>36694483</v>
      </c>
      <c r="V194" s="60" t="s">
        <v>8033</v>
      </c>
      <c r="W194" s="166">
        <v>45310</v>
      </c>
      <c r="X194" s="166">
        <v>45310</v>
      </c>
      <c r="Y194" s="68" t="s">
        <v>75</v>
      </c>
      <c r="Z194" s="166">
        <v>45457</v>
      </c>
      <c r="AA194" s="67">
        <f t="shared" si="10"/>
        <v>147</v>
      </c>
      <c r="AB194" s="67">
        <v>0</v>
      </c>
      <c r="AC194" s="237">
        <v>0</v>
      </c>
      <c r="AD194" s="67">
        <v>0</v>
      </c>
      <c r="AE194" s="89" t="s">
        <v>75</v>
      </c>
      <c r="AF194" s="67">
        <f t="shared" si="11"/>
        <v>0</v>
      </c>
      <c r="AG194" s="60">
        <v>0</v>
      </c>
      <c r="AH194" s="60">
        <v>0</v>
      </c>
      <c r="AI194" s="89" t="s">
        <v>75</v>
      </c>
      <c r="AJ194" s="61">
        <v>0</v>
      </c>
      <c r="AK194" s="65" t="s">
        <v>75</v>
      </c>
      <c r="AL194" s="65" t="s">
        <v>75</v>
      </c>
      <c r="AM194" s="67">
        <f t="shared" si="12"/>
        <v>0</v>
      </c>
      <c r="AN194" s="67">
        <f>+K194+AC194-AH194</f>
        <v>13500000</v>
      </c>
      <c r="AO194" s="61" t="s">
        <v>67</v>
      </c>
      <c r="AP194" s="60">
        <v>13500000</v>
      </c>
      <c r="AQ194" s="61" t="s">
        <v>86</v>
      </c>
      <c r="AR194" s="60">
        <v>0</v>
      </c>
      <c r="AS194" s="69" t="s">
        <v>75</v>
      </c>
      <c r="AT194" s="236">
        <v>13500000</v>
      </c>
      <c r="AU194" s="156">
        <f t="shared" si="13"/>
        <v>0</v>
      </c>
      <c r="AV194" s="72">
        <f t="shared" si="14"/>
        <v>1</v>
      </c>
      <c r="AW194" s="89" t="s">
        <v>75</v>
      </c>
      <c r="AX194" s="61" t="s">
        <v>98</v>
      </c>
      <c r="AY194" s="60" t="s">
        <v>11838</v>
      </c>
      <c r="AZ194" s="58" t="s">
        <v>67</v>
      </c>
      <c r="BA194" s="58" t="s">
        <v>67</v>
      </c>
    </row>
    <row r="195" spans="2:53" x14ac:dyDescent="0.25">
      <c r="B195" s="58">
        <v>2024</v>
      </c>
      <c r="C195" s="58">
        <v>891780111</v>
      </c>
      <c r="D195" s="59" t="s">
        <v>64</v>
      </c>
      <c r="E195" s="61" t="s">
        <v>11837</v>
      </c>
      <c r="F195" s="60" t="s">
        <v>11836</v>
      </c>
      <c r="G195" s="210">
        <v>0</v>
      </c>
      <c r="H195" s="61" t="s">
        <v>73</v>
      </c>
      <c r="I195" s="59" t="s">
        <v>65</v>
      </c>
      <c r="J195" s="60" t="s">
        <v>11835</v>
      </c>
      <c r="K195" s="60">
        <v>19500000</v>
      </c>
      <c r="L195" s="58" t="s">
        <v>68</v>
      </c>
      <c r="M195" s="60" t="s">
        <v>9109</v>
      </c>
      <c r="N195" s="60">
        <v>1018414715</v>
      </c>
      <c r="O195" s="64">
        <v>13</v>
      </c>
      <c r="P195" s="89">
        <v>45302</v>
      </c>
      <c r="Q195" s="60">
        <v>4518689382</v>
      </c>
      <c r="R195" s="166">
        <v>45310</v>
      </c>
      <c r="S195" s="60">
        <v>19500000</v>
      </c>
      <c r="T195" s="61" t="s">
        <v>66</v>
      </c>
      <c r="U195" s="60">
        <v>72175281</v>
      </c>
      <c r="V195" s="60" t="s">
        <v>3682</v>
      </c>
      <c r="W195" s="166">
        <v>45310</v>
      </c>
      <c r="X195" s="166">
        <v>45310</v>
      </c>
      <c r="Y195" s="68" t="s">
        <v>75</v>
      </c>
      <c r="Z195" s="166">
        <v>45457</v>
      </c>
      <c r="AA195" s="67">
        <f t="shared" si="10"/>
        <v>147</v>
      </c>
      <c r="AB195" s="67">
        <v>2</v>
      </c>
      <c r="AC195" s="237">
        <v>2080000</v>
      </c>
      <c r="AD195" s="67">
        <v>1</v>
      </c>
      <c r="AE195" s="244">
        <v>45473</v>
      </c>
      <c r="AF195" s="67">
        <f t="shared" si="11"/>
        <v>16</v>
      </c>
      <c r="AG195" s="60">
        <v>0</v>
      </c>
      <c r="AH195" s="60">
        <v>0</v>
      </c>
      <c r="AI195" s="89" t="s">
        <v>75</v>
      </c>
      <c r="AJ195" s="61">
        <v>0</v>
      </c>
      <c r="AK195" s="65" t="s">
        <v>75</v>
      </c>
      <c r="AL195" s="65" t="s">
        <v>75</v>
      </c>
      <c r="AM195" s="67">
        <f t="shared" si="12"/>
        <v>0</v>
      </c>
      <c r="AN195" s="67">
        <f>+K195+AC195-AH195</f>
        <v>21580000</v>
      </c>
      <c r="AO195" s="61" t="s">
        <v>67</v>
      </c>
      <c r="AP195" s="60">
        <v>19500000</v>
      </c>
      <c r="AQ195" s="61" t="s">
        <v>86</v>
      </c>
      <c r="AR195" s="60">
        <v>0</v>
      </c>
      <c r="AS195" s="69" t="s">
        <v>75</v>
      </c>
      <c r="AT195" s="236">
        <v>21580000</v>
      </c>
      <c r="AU195" s="156">
        <f t="shared" si="13"/>
        <v>0</v>
      </c>
      <c r="AV195" s="72">
        <f t="shared" si="14"/>
        <v>1</v>
      </c>
      <c r="AW195" s="89" t="s">
        <v>75</v>
      </c>
      <c r="AX195" s="61" t="s">
        <v>98</v>
      </c>
      <c r="AY195" s="60" t="s">
        <v>11834</v>
      </c>
      <c r="AZ195" s="58" t="s">
        <v>67</v>
      </c>
      <c r="BA195" s="58" t="s">
        <v>67</v>
      </c>
    </row>
    <row r="196" spans="2:53" x14ac:dyDescent="0.25">
      <c r="B196" s="58">
        <v>2024</v>
      </c>
      <c r="C196" s="58">
        <v>891780111</v>
      </c>
      <c r="D196" s="59" t="s">
        <v>64</v>
      </c>
      <c r="E196" s="61" t="s">
        <v>11833</v>
      </c>
      <c r="F196" s="60" t="s">
        <v>11832</v>
      </c>
      <c r="G196" s="210">
        <v>0</v>
      </c>
      <c r="H196" s="61" t="s">
        <v>73</v>
      </c>
      <c r="I196" s="59" t="s">
        <v>65</v>
      </c>
      <c r="J196" s="60" t="s">
        <v>11831</v>
      </c>
      <c r="K196" s="60">
        <v>11480000</v>
      </c>
      <c r="L196" s="58" t="s">
        <v>68</v>
      </c>
      <c r="M196" s="60" t="s">
        <v>9619</v>
      </c>
      <c r="N196" s="60">
        <v>1007934124</v>
      </c>
      <c r="O196" s="64">
        <v>14</v>
      </c>
      <c r="P196" s="166">
        <v>45302</v>
      </c>
      <c r="Q196" s="60">
        <v>2126349000</v>
      </c>
      <c r="R196" s="166">
        <v>45310</v>
      </c>
      <c r="S196" s="60">
        <v>11480000</v>
      </c>
      <c r="T196" s="61" t="s">
        <v>66</v>
      </c>
      <c r="U196" s="60">
        <v>85459497</v>
      </c>
      <c r="V196" s="60" t="s">
        <v>3402</v>
      </c>
      <c r="W196" s="166">
        <v>45310</v>
      </c>
      <c r="X196" s="166">
        <v>45310</v>
      </c>
      <c r="Y196" s="68" t="s">
        <v>75</v>
      </c>
      <c r="Z196" s="166">
        <v>45457</v>
      </c>
      <c r="AA196" s="67">
        <f t="shared" si="10"/>
        <v>147</v>
      </c>
      <c r="AB196" s="67">
        <v>2</v>
      </c>
      <c r="AC196" s="237">
        <v>1120000</v>
      </c>
      <c r="AD196" s="67">
        <v>1</v>
      </c>
      <c r="AE196" s="244">
        <v>45473</v>
      </c>
      <c r="AF196" s="67">
        <f t="shared" si="11"/>
        <v>16</v>
      </c>
      <c r="AG196" s="60">
        <v>0</v>
      </c>
      <c r="AH196" s="60">
        <v>0</v>
      </c>
      <c r="AI196" s="89" t="s">
        <v>75</v>
      </c>
      <c r="AJ196" s="61">
        <v>0</v>
      </c>
      <c r="AK196" s="65" t="s">
        <v>75</v>
      </c>
      <c r="AL196" s="65" t="s">
        <v>75</v>
      </c>
      <c r="AM196" s="67">
        <f t="shared" si="12"/>
        <v>0</v>
      </c>
      <c r="AN196" s="67">
        <f>+K196+AC196-AH196</f>
        <v>12600000</v>
      </c>
      <c r="AO196" s="61" t="s">
        <v>67</v>
      </c>
      <c r="AP196" s="60">
        <v>11480000</v>
      </c>
      <c r="AQ196" s="61" t="s">
        <v>86</v>
      </c>
      <c r="AR196" s="60">
        <v>0</v>
      </c>
      <c r="AS196" s="69" t="s">
        <v>75</v>
      </c>
      <c r="AT196" s="236">
        <v>12600000</v>
      </c>
      <c r="AU196" s="156">
        <f t="shared" si="13"/>
        <v>0</v>
      </c>
      <c r="AV196" s="72">
        <f t="shared" si="14"/>
        <v>1</v>
      </c>
      <c r="AW196" s="89" t="s">
        <v>75</v>
      </c>
      <c r="AX196" s="61" t="s">
        <v>98</v>
      </c>
      <c r="AY196" s="60" t="s">
        <v>11830</v>
      </c>
      <c r="AZ196" s="58" t="s">
        <v>67</v>
      </c>
      <c r="BA196" s="58" t="s">
        <v>67</v>
      </c>
    </row>
    <row r="197" spans="2:53" x14ac:dyDescent="0.25">
      <c r="B197" s="58">
        <v>2024</v>
      </c>
      <c r="C197" s="58">
        <v>891780111</v>
      </c>
      <c r="D197" s="59" t="s">
        <v>64</v>
      </c>
      <c r="E197" s="61" t="s">
        <v>11829</v>
      </c>
      <c r="F197" s="60" t="s">
        <v>11828</v>
      </c>
      <c r="G197" s="210">
        <v>0</v>
      </c>
      <c r="H197" s="61" t="s">
        <v>73</v>
      </c>
      <c r="I197" s="59" t="s">
        <v>65</v>
      </c>
      <c r="J197" s="60" t="s">
        <v>11827</v>
      </c>
      <c r="K197" s="60">
        <v>16500000</v>
      </c>
      <c r="L197" s="58" t="s">
        <v>68</v>
      </c>
      <c r="M197" s="60" t="s">
        <v>9065</v>
      </c>
      <c r="N197" s="60">
        <v>85468611</v>
      </c>
      <c r="O197" s="64">
        <v>13</v>
      </c>
      <c r="P197" s="89">
        <v>45302</v>
      </c>
      <c r="Q197" s="60">
        <v>4518689382</v>
      </c>
      <c r="R197" s="166">
        <v>45313</v>
      </c>
      <c r="S197" s="60">
        <v>16500000</v>
      </c>
      <c r="T197" s="61" t="s">
        <v>66</v>
      </c>
      <c r="U197" s="60">
        <v>72175281</v>
      </c>
      <c r="V197" s="60" t="s">
        <v>3682</v>
      </c>
      <c r="W197" s="166">
        <v>45313</v>
      </c>
      <c r="X197" s="166">
        <v>45313</v>
      </c>
      <c r="Y197" s="68" t="s">
        <v>75</v>
      </c>
      <c r="Z197" s="166">
        <v>45457</v>
      </c>
      <c r="AA197" s="67">
        <f t="shared" si="10"/>
        <v>144</v>
      </c>
      <c r="AB197" s="67">
        <v>2</v>
      </c>
      <c r="AC197" s="237">
        <v>1760000</v>
      </c>
      <c r="AD197" s="67">
        <v>1</v>
      </c>
      <c r="AE197" s="244">
        <v>45473</v>
      </c>
      <c r="AF197" s="67">
        <f t="shared" si="11"/>
        <v>16</v>
      </c>
      <c r="AG197" s="60">
        <v>0</v>
      </c>
      <c r="AH197" s="60">
        <v>0</v>
      </c>
      <c r="AI197" s="89" t="s">
        <v>75</v>
      </c>
      <c r="AJ197" s="61">
        <v>0</v>
      </c>
      <c r="AK197" s="65" t="s">
        <v>75</v>
      </c>
      <c r="AL197" s="65" t="s">
        <v>75</v>
      </c>
      <c r="AM197" s="67">
        <f t="shared" si="12"/>
        <v>0</v>
      </c>
      <c r="AN197" s="67">
        <f>+K197+AC197-AH197</f>
        <v>18260000</v>
      </c>
      <c r="AO197" s="61" t="s">
        <v>67</v>
      </c>
      <c r="AP197" s="60">
        <v>16500000</v>
      </c>
      <c r="AQ197" s="61" t="s">
        <v>86</v>
      </c>
      <c r="AR197" s="60">
        <v>0</v>
      </c>
      <c r="AS197" s="69" t="s">
        <v>75</v>
      </c>
      <c r="AT197" s="236">
        <v>18260000</v>
      </c>
      <c r="AU197" s="156">
        <f t="shared" si="13"/>
        <v>0</v>
      </c>
      <c r="AV197" s="72">
        <f t="shared" si="14"/>
        <v>1</v>
      </c>
      <c r="AW197" s="89" t="s">
        <v>75</v>
      </c>
      <c r="AX197" s="61" t="s">
        <v>98</v>
      </c>
      <c r="AY197" s="60" t="s">
        <v>11826</v>
      </c>
      <c r="AZ197" s="58" t="s">
        <v>67</v>
      </c>
      <c r="BA197" s="58" t="s">
        <v>67</v>
      </c>
    </row>
    <row r="198" spans="2:53" x14ac:dyDescent="0.25">
      <c r="B198" s="58">
        <v>2024</v>
      </c>
      <c r="C198" s="58">
        <v>891780111</v>
      </c>
      <c r="D198" s="59" t="s">
        <v>64</v>
      </c>
      <c r="E198" s="61" t="s">
        <v>11825</v>
      </c>
      <c r="F198" s="60" t="s">
        <v>11824</v>
      </c>
      <c r="G198" s="210">
        <v>0</v>
      </c>
      <c r="H198" s="61" t="s">
        <v>73</v>
      </c>
      <c r="I198" s="59" t="s">
        <v>65</v>
      </c>
      <c r="J198" s="60" t="s">
        <v>11823</v>
      </c>
      <c r="K198" s="60">
        <v>6800000</v>
      </c>
      <c r="L198" s="58" t="s">
        <v>68</v>
      </c>
      <c r="M198" s="60" t="s">
        <v>10101</v>
      </c>
      <c r="N198" s="60">
        <v>1114816077</v>
      </c>
      <c r="O198" s="60">
        <v>50</v>
      </c>
      <c r="P198" s="166">
        <v>45306</v>
      </c>
      <c r="Q198" s="60">
        <v>318249309.38</v>
      </c>
      <c r="R198" s="166">
        <v>45313</v>
      </c>
      <c r="S198" s="60">
        <v>6800000</v>
      </c>
      <c r="T198" s="61" t="s">
        <v>66</v>
      </c>
      <c r="U198" s="60">
        <v>1082870070</v>
      </c>
      <c r="V198" s="60" t="s">
        <v>8775</v>
      </c>
      <c r="W198" s="166">
        <v>45313</v>
      </c>
      <c r="X198" s="166">
        <v>45313</v>
      </c>
      <c r="Y198" s="68" t="s">
        <v>75</v>
      </c>
      <c r="Z198" s="166">
        <v>45351</v>
      </c>
      <c r="AA198" s="67">
        <f t="shared" si="10"/>
        <v>38</v>
      </c>
      <c r="AB198" s="67">
        <v>0</v>
      </c>
      <c r="AC198" s="237">
        <v>0</v>
      </c>
      <c r="AD198" s="67">
        <v>0</v>
      </c>
      <c r="AE198" s="89" t="s">
        <v>75</v>
      </c>
      <c r="AF198" s="67">
        <f t="shared" si="11"/>
        <v>0</v>
      </c>
      <c r="AG198" s="60">
        <v>0</v>
      </c>
      <c r="AH198" s="60">
        <v>0</v>
      </c>
      <c r="AI198" s="89" t="s">
        <v>75</v>
      </c>
      <c r="AJ198" s="61">
        <v>0</v>
      </c>
      <c r="AK198" s="65" t="s">
        <v>75</v>
      </c>
      <c r="AL198" s="65" t="s">
        <v>75</v>
      </c>
      <c r="AM198" s="67">
        <f t="shared" si="12"/>
        <v>0</v>
      </c>
      <c r="AN198" s="67">
        <f>+K198+AC198-AH198</f>
        <v>6800000</v>
      </c>
      <c r="AO198" s="61" t="s">
        <v>67</v>
      </c>
      <c r="AP198" s="60">
        <v>6800000</v>
      </c>
      <c r="AQ198" s="61" t="s">
        <v>86</v>
      </c>
      <c r="AR198" s="60">
        <v>0</v>
      </c>
      <c r="AS198" s="69" t="s">
        <v>75</v>
      </c>
      <c r="AT198" s="236">
        <v>6800000</v>
      </c>
      <c r="AU198" s="156">
        <f t="shared" si="13"/>
        <v>0</v>
      </c>
      <c r="AV198" s="72">
        <f t="shared" si="14"/>
        <v>1</v>
      </c>
      <c r="AW198" s="89" t="s">
        <v>75</v>
      </c>
      <c r="AX198" s="61" t="s">
        <v>98</v>
      </c>
      <c r="AY198" s="60" t="s">
        <v>11822</v>
      </c>
      <c r="AZ198" s="58" t="s">
        <v>67</v>
      </c>
      <c r="BA198" s="58" t="s">
        <v>67</v>
      </c>
    </row>
    <row r="199" spans="2:53" x14ac:dyDescent="0.25">
      <c r="B199" s="58">
        <v>2024</v>
      </c>
      <c r="C199" s="58">
        <v>891780111</v>
      </c>
      <c r="D199" s="59" t="s">
        <v>64</v>
      </c>
      <c r="E199" s="61" t="s">
        <v>11821</v>
      </c>
      <c r="F199" s="60" t="s">
        <v>11820</v>
      </c>
      <c r="G199" s="210">
        <v>0</v>
      </c>
      <c r="H199" s="61" t="s">
        <v>73</v>
      </c>
      <c r="I199" s="59" t="s">
        <v>65</v>
      </c>
      <c r="J199" s="60" t="s">
        <v>11819</v>
      </c>
      <c r="K199" s="60">
        <v>5750000</v>
      </c>
      <c r="L199" s="58" t="s">
        <v>68</v>
      </c>
      <c r="M199" s="60" t="s">
        <v>10081</v>
      </c>
      <c r="N199" s="60">
        <v>1083014411</v>
      </c>
      <c r="O199" s="60">
        <v>50</v>
      </c>
      <c r="P199" s="166">
        <v>45306</v>
      </c>
      <c r="Q199" s="60">
        <v>318249309.38</v>
      </c>
      <c r="R199" s="166">
        <v>45313</v>
      </c>
      <c r="S199" s="60">
        <v>5750000</v>
      </c>
      <c r="T199" s="61" t="s">
        <v>66</v>
      </c>
      <c r="U199" s="60">
        <v>1082870070</v>
      </c>
      <c r="V199" s="60" t="s">
        <v>8775</v>
      </c>
      <c r="W199" s="166">
        <v>45313</v>
      </c>
      <c r="X199" s="166">
        <v>45313</v>
      </c>
      <c r="Y199" s="68" t="s">
        <v>75</v>
      </c>
      <c r="Z199" s="166">
        <v>45351</v>
      </c>
      <c r="AA199" s="67">
        <f t="shared" si="10"/>
        <v>38</v>
      </c>
      <c r="AB199" s="67">
        <v>0</v>
      </c>
      <c r="AC199" s="237">
        <v>0</v>
      </c>
      <c r="AD199" s="67">
        <v>0</v>
      </c>
      <c r="AE199" s="89" t="s">
        <v>75</v>
      </c>
      <c r="AF199" s="67">
        <f t="shared" si="11"/>
        <v>0</v>
      </c>
      <c r="AG199" s="60">
        <v>0</v>
      </c>
      <c r="AH199" s="60">
        <v>0</v>
      </c>
      <c r="AI199" s="89" t="s">
        <v>75</v>
      </c>
      <c r="AJ199" s="61">
        <v>0</v>
      </c>
      <c r="AK199" s="65" t="s">
        <v>75</v>
      </c>
      <c r="AL199" s="65" t="s">
        <v>75</v>
      </c>
      <c r="AM199" s="67">
        <f t="shared" si="12"/>
        <v>0</v>
      </c>
      <c r="AN199" s="67">
        <f>+K199+AC199-AH199</f>
        <v>5750000</v>
      </c>
      <c r="AO199" s="61" t="s">
        <v>67</v>
      </c>
      <c r="AP199" s="60">
        <v>5750000</v>
      </c>
      <c r="AQ199" s="61" t="s">
        <v>86</v>
      </c>
      <c r="AR199" s="60">
        <v>0</v>
      </c>
      <c r="AS199" s="69" t="s">
        <v>75</v>
      </c>
      <c r="AT199" s="236">
        <v>5750000</v>
      </c>
      <c r="AU199" s="156">
        <f t="shared" si="13"/>
        <v>0</v>
      </c>
      <c r="AV199" s="72">
        <f t="shared" si="14"/>
        <v>1</v>
      </c>
      <c r="AW199" s="89" t="s">
        <v>75</v>
      </c>
      <c r="AX199" s="61" t="s">
        <v>98</v>
      </c>
      <c r="AY199" s="60" t="s">
        <v>11818</v>
      </c>
      <c r="AZ199" s="58" t="s">
        <v>67</v>
      </c>
      <c r="BA199" s="58" t="s">
        <v>67</v>
      </c>
    </row>
    <row r="200" spans="2:53" x14ac:dyDescent="0.25">
      <c r="B200" s="58">
        <v>2024</v>
      </c>
      <c r="C200" s="58">
        <v>891780111</v>
      </c>
      <c r="D200" s="59" t="s">
        <v>64</v>
      </c>
      <c r="E200" s="61" t="s">
        <v>11817</v>
      </c>
      <c r="F200" s="60" t="s">
        <v>11816</v>
      </c>
      <c r="G200" s="210">
        <v>0</v>
      </c>
      <c r="H200" s="61" t="s">
        <v>73</v>
      </c>
      <c r="I200" s="59" t="s">
        <v>65</v>
      </c>
      <c r="J200" s="60" t="s">
        <v>11815</v>
      </c>
      <c r="K200" s="60">
        <v>7000000</v>
      </c>
      <c r="L200" s="58" t="s">
        <v>68</v>
      </c>
      <c r="M200" s="60" t="s">
        <v>10109</v>
      </c>
      <c r="N200" s="60">
        <v>1143224044</v>
      </c>
      <c r="O200" s="60">
        <v>50</v>
      </c>
      <c r="P200" s="166">
        <v>45306</v>
      </c>
      <c r="Q200" s="60">
        <v>318249309.38</v>
      </c>
      <c r="R200" s="166">
        <v>45313</v>
      </c>
      <c r="S200" s="60">
        <v>7000000</v>
      </c>
      <c r="T200" s="61" t="s">
        <v>66</v>
      </c>
      <c r="U200" s="60">
        <v>1082870070</v>
      </c>
      <c r="V200" s="60" t="s">
        <v>8775</v>
      </c>
      <c r="W200" s="166">
        <v>45313</v>
      </c>
      <c r="X200" s="166">
        <v>45313</v>
      </c>
      <c r="Y200" s="68" t="s">
        <v>75</v>
      </c>
      <c r="Z200" s="166">
        <v>45351</v>
      </c>
      <c r="AA200" s="67">
        <f t="shared" ref="AA200:AA263" si="15">+IF(Y200="1800-01-01",Z200-X200,Z200-Y200)</f>
        <v>38</v>
      </c>
      <c r="AB200" s="67">
        <v>0</v>
      </c>
      <c r="AC200" s="237">
        <v>0</v>
      </c>
      <c r="AD200" s="67">
        <v>0</v>
      </c>
      <c r="AE200" s="89" t="s">
        <v>75</v>
      </c>
      <c r="AF200" s="67">
        <f t="shared" ref="AF200:AF263" si="16">+IF(AE200="1800-01-01",0,AE200-Z200)</f>
        <v>0</v>
      </c>
      <c r="AG200" s="60">
        <v>0</v>
      </c>
      <c r="AH200" s="60">
        <v>0</v>
      </c>
      <c r="AI200" s="89" t="s">
        <v>75</v>
      </c>
      <c r="AJ200" s="61">
        <v>0</v>
      </c>
      <c r="AK200" s="65" t="s">
        <v>75</v>
      </c>
      <c r="AL200" s="65" t="s">
        <v>75</v>
      </c>
      <c r="AM200" s="67">
        <f t="shared" ref="AM200:AM263" si="17">+IF(AK200="1800-01-01",0,AL200-AK200)</f>
        <v>0</v>
      </c>
      <c r="AN200" s="67">
        <f>+K200+AC200-AH200</f>
        <v>7000000</v>
      </c>
      <c r="AO200" s="61" t="s">
        <v>67</v>
      </c>
      <c r="AP200" s="60">
        <v>7000000</v>
      </c>
      <c r="AQ200" s="61" t="s">
        <v>86</v>
      </c>
      <c r="AR200" s="60">
        <v>0</v>
      </c>
      <c r="AS200" s="69" t="s">
        <v>75</v>
      </c>
      <c r="AT200" s="236">
        <v>7000000</v>
      </c>
      <c r="AU200" s="156">
        <f t="shared" ref="AU200:AU263" si="18">AN200-AT200</f>
        <v>0</v>
      </c>
      <c r="AV200" s="72">
        <f t="shared" ref="AV200:AV263" si="19">+IFERROR(AT200/AN200,"_")</f>
        <v>1</v>
      </c>
      <c r="AW200" s="89" t="s">
        <v>75</v>
      </c>
      <c r="AX200" s="61" t="s">
        <v>98</v>
      </c>
      <c r="AY200" s="60" t="s">
        <v>11814</v>
      </c>
      <c r="AZ200" s="58" t="s">
        <v>67</v>
      </c>
      <c r="BA200" s="58" t="s">
        <v>67</v>
      </c>
    </row>
    <row r="201" spans="2:53" x14ac:dyDescent="0.25">
      <c r="B201" s="58">
        <v>2024</v>
      </c>
      <c r="C201" s="58">
        <v>891780111</v>
      </c>
      <c r="D201" s="59" t="s">
        <v>64</v>
      </c>
      <c r="E201" s="61" t="s">
        <v>11813</v>
      </c>
      <c r="F201" s="60" t="s">
        <v>11812</v>
      </c>
      <c r="G201" s="210">
        <v>0</v>
      </c>
      <c r="H201" s="61" t="s">
        <v>73</v>
      </c>
      <c r="I201" s="59" t="s">
        <v>65</v>
      </c>
      <c r="J201" s="60" t="s">
        <v>10078</v>
      </c>
      <c r="K201" s="60">
        <v>6800000</v>
      </c>
      <c r="L201" s="58" t="s">
        <v>68</v>
      </c>
      <c r="M201" s="60" t="s">
        <v>10077</v>
      </c>
      <c r="N201" s="60">
        <v>1082909211</v>
      </c>
      <c r="O201" s="60">
        <v>50</v>
      </c>
      <c r="P201" s="166">
        <v>45306</v>
      </c>
      <c r="Q201" s="60">
        <v>318249309.38</v>
      </c>
      <c r="R201" s="166">
        <v>45313</v>
      </c>
      <c r="S201" s="60">
        <v>6800000</v>
      </c>
      <c r="T201" s="61" t="s">
        <v>66</v>
      </c>
      <c r="U201" s="60">
        <v>1082870070</v>
      </c>
      <c r="V201" s="60" t="s">
        <v>8775</v>
      </c>
      <c r="W201" s="166">
        <v>45313</v>
      </c>
      <c r="X201" s="166">
        <v>45313</v>
      </c>
      <c r="Y201" s="68" t="s">
        <v>75</v>
      </c>
      <c r="Z201" s="166">
        <v>45351</v>
      </c>
      <c r="AA201" s="67">
        <f t="shared" si="15"/>
        <v>38</v>
      </c>
      <c r="AB201" s="67">
        <v>0</v>
      </c>
      <c r="AC201" s="237">
        <v>0</v>
      </c>
      <c r="AD201" s="67">
        <v>0</v>
      </c>
      <c r="AE201" s="89" t="s">
        <v>75</v>
      </c>
      <c r="AF201" s="67">
        <f t="shared" si="16"/>
        <v>0</v>
      </c>
      <c r="AG201" s="60">
        <v>0</v>
      </c>
      <c r="AH201" s="60">
        <v>0</v>
      </c>
      <c r="AI201" s="89" t="s">
        <v>75</v>
      </c>
      <c r="AJ201" s="61">
        <v>0</v>
      </c>
      <c r="AK201" s="65" t="s">
        <v>75</v>
      </c>
      <c r="AL201" s="65" t="s">
        <v>75</v>
      </c>
      <c r="AM201" s="67">
        <f t="shared" si="17"/>
        <v>0</v>
      </c>
      <c r="AN201" s="67">
        <f>+K201+AC201-AH201</f>
        <v>6800000</v>
      </c>
      <c r="AO201" s="61" t="s">
        <v>67</v>
      </c>
      <c r="AP201" s="60">
        <v>6800000</v>
      </c>
      <c r="AQ201" s="61" t="s">
        <v>86</v>
      </c>
      <c r="AR201" s="60">
        <v>0</v>
      </c>
      <c r="AS201" s="69" t="s">
        <v>75</v>
      </c>
      <c r="AT201" s="236">
        <v>6800000</v>
      </c>
      <c r="AU201" s="156">
        <f t="shared" si="18"/>
        <v>0</v>
      </c>
      <c r="AV201" s="72">
        <f t="shared" si="19"/>
        <v>1</v>
      </c>
      <c r="AW201" s="89" t="s">
        <v>75</v>
      </c>
      <c r="AX201" s="61" t="s">
        <v>98</v>
      </c>
      <c r="AY201" s="60" t="s">
        <v>11811</v>
      </c>
      <c r="AZ201" s="58" t="s">
        <v>67</v>
      </c>
      <c r="BA201" s="58" t="s">
        <v>67</v>
      </c>
    </row>
    <row r="202" spans="2:53" x14ac:dyDescent="0.25">
      <c r="B202" s="58">
        <v>2024</v>
      </c>
      <c r="C202" s="58">
        <v>891780111</v>
      </c>
      <c r="D202" s="59" t="s">
        <v>64</v>
      </c>
      <c r="E202" s="61" t="s">
        <v>11810</v>
      </c>
      <c r="F202" s="60" t="s">
        <v>11809</v>
      </c>
      <c r="G202" s="210">
        <v>0</v>
      </c>
      <c r="H202" s="61" t="s">
        <v>73</v>
      </c>
      <c r="I202" s="59" t="s">
        <v>65</v>
      </c>
      <c r="J202" s="60" t="s">
        <v>10117</v>
      </c>
      <c r="K202" s="60">
        <v>5000000</v>
      </c>
      <c r="L202" s="58" t="s">
        <v>68</v>
      </c>
      <c r="M202" s="60" t="s">
        <v>10116</v>
      </c>
      <c r="N202" s="60">
        <v>1052983008</v>
      </c>
      <c r="O202" s="60">
        <v>50</v>
      </c>
      <c r="P202" s="166">
        <v>45306</v>
      </c>
      <c r="Q202" s="60">
        <v>318249309.38</v>
      </c>
      <c r="R202" s="166">
        <v>45313</v>
      </c>
      <c r="S202" s="60">
        <v>5000000</v>
      </c>
      <c r="T202" s="61" t="s">
        <v>66</v>
      </c>
      <c r="U202" s="60">
        <v>1082870070</v>
      </c>
      <c r="V202" s="60" t="s">
        <v>8775</v>
      </c>
      <c r="W202" s="166">
        <v>45313</v>
      </c>
      <c r="X202" s="166">
        <v>45313</v>
      </c>
      <c r="Y202" s="68" t="s">
        <v>75</v>
      </c>
      <c r="Z202" s="166">
        <v>45351</v>
      </c>
      <c r="AA202" s="67">
        <f t="shared" si="15"/>
        <v>38</v>
      </c>
      <c r="AB202" s="67">
        <v>0</v>
      </c>
      <c r="AC202" s="237">
        <v>0</v>
      </c>
      <c r="AD202" s="67">
        <v>0</v>
      </c>
      <c r="AE202" s="89" t="s">
        <v>75</v>
      </c>
      <c r="AF202" s="67">
        <f t="shared" si="16"/>
        <v>0</v>
      </c>
      <c r="AG202" s="60">
        <v>0</v>
      </c>
      <c r="AH202" s="60">
        <v>0</v>
      </c>
      <c r="AI202" s="89" t="s">
        <v>75</v>
      </c>
      <c r="AJ202" s="61">
        <v>0</v>
      </c>
      <c r="AK202" s="65" t="s">
        <v>75</v>
      </c>
      <c r="AL202" s="65" t="s">
        <v>75</v>
      </c>
      <c r="AM202" s="67">
        <f t="shared" si="17"/>
        <v>0</v>
      </c>
      <c r="AN202" s="67">
        <f>+K202+AC202-AH202</f>
        <v>5000000</v>
      </c>
      <c r="AO202" s="61" t="s">
        <v>67</v>
      </c>
      <c r="AP202" s="60">
        <v>5000000</v>
      </c>
      <c r="AQ202" s="61" t="s">
        <v>86</v>
      </c>
      <c r="AR202" s="60">
        <v>0</v>
      </c>
      <c r="AS202" s="69" t="s">
        <v>75</v>
      </c>
      <c r="AT202" s="236">
        <v>5000000</v>
      </c>
      <c r="AU202" s="156">
        <f t="shared" si="18"/>
        <v>0</v>
      </c>
      <c r="AV202" s="72">
        <f t="shared" si="19"/>
        <v>1</v>
      </c>
      <c r="AW202" s="89" t="s">
        <v>75</v>
      </c>
      <c r="AX202" s="61" t="s">
        <v>98</v>
      </c>
      <c r="AY202" s="60" t="s">
        <v>11808</v>
      </c>
      <c r="AZ202" s="58" t="s">
        <v>67</v>
      </c>
      <c r="BA202" s="58" t="s">
        <v>67</v>
      </c>
    </row>
    <row r="203" spans="2:53" x14ac:dyDescent="0.25">
      <c r="B203" s="58">
        <v>2024</v>
      </c>
      <c r="C203" s="58">
        <v>891780111</v>
      </c>
      <c r="D203" s="59" t="s">
        <v>64</v>
      </c>
      <c r="E203" s="61" t="s">
        <v>11807</v>
      </c>
      <c r="F203" s="60" t="s">
        <v>11806</v>
      </c>
      <c r="G203" s="210">
        <v>0</v>
      </c>
      <c r="H203" s="61" t="s">
        <v>73</v>
      </c>
      <c r="I203" s="59" t="s">
        <v>65</v>
      </c>
      <c r="J203" s="60" t="s">
        <v>10094</v>
      </c>
      <c r="K203" s="60">
        <v>4800000</v>
      </c>
      <c r="L203" s="58" t="s">
        <v>68</v>
      </c>
      <c r="M203" s="60" t="s">
        <v>995</v>
      </c>
      <c r="N203" s="60">
        <v>33224219</v>
      </c>
      <c r="O203" s="60">
        <v>50</v>
      </c>
      <c r="P203" s="166">
        <v>45306</v>
      </c>
      <c r="Q203" s="60">
        <v>318249309.38</v>
      </c>
      <c r="R203" s="166">
        <v>45313</v>
      </c>
      <c r="S203" s="60">
        <v>4800000</v>
      </c>
      <c r="T203" s="61" t="s">
        <v>66</v>
      </c>
      <c r="U203" s="60">
        <v>1082870070</v>
      </c>
      <c r="V203" s="60" t="s">
        <v>8775</v>
      </c>
      <c r="W203" s="166">
        <v>45313</v>
      </c>
      <c r="X203" s="166">
        <v>45313</v>
      </c>
      <c r="Y203" s="68" t="s">
        <v>75</v>
      </c>
      <c r="Z203" s="166">
        <v>45351</v>
      </c>
      <c r="AA203" s="67">
        <f t="shared" si="15"/>
        <v>38</v>
      </c>
      <c r="AB203" s="67">
        <v>0</v>
      </c>
      <c r="AC203" s="237">
        <v>0</v>
      </c>
      <c r="AD203" s="67">
        <v>0</v>
      </c>
      <c r="AE203" s="89" t="s">
        <v>75</v>
      </c>
      <c r="AF203" s="67">
        <f t="shared" si="16"/>
        <v>0</v>
      </c>
      <c r="AG203" s="60">
        <v>0</v>
      </c>
      <c r="AH203" s="60">
        <v>0</v>
      </c>
      <c r="AI203" s="89" t="s">
        <v>75</v>
      </c>
      <c r="AJ203" s="61">
        <v>0</v>
      </c>
      <c r="AK203" s="65" t="s">
        <v>75</v>
      </c>
      <c r="AL203" s="65" t="s">
        <v>75</v>
      </c>
      <c r="AM203" s="67">
        <f t="shared" si="17"/>
        <v>0</v>
      </c>
      <c r="AN203" s="67">
        <f>+K203+AC203-AH203</f>
        <v>4800000</v>
      </c>
      <c r="AO203" s="61" t="s">
        <v>67</v>
      </c>
      <c r="AP203" s="60">
        <v>4800000</v>
      </c>
      <c r="AQ203" s="61" t="s">
        <v>86</v>
      </c>
      <c r="AR203" s="60">
        <v>0</v>
      </c>
      <c r="AS203" s="69" t="s">
        <v>75</v>
      </c>
      <c r="AT203" s="236">
        <v>4800000</v>
      </c>
      <c r="AU203" s="156">
        <f t="shared" si="18"/>
        <v>0</v>
      </c>
      <c r="AV203" s="72">
        <f t="shared" si="19"/>
        <v>1</v>
      </c>
      <c r="AW203" s="89" t="s">
        <v>75</v>
      </c>
      <c r="AX203" s="61" t="s">
        <v>98</v>
      </c>
      <c r="AY203" s="60" t="s">
        <v>11805</v>
      </c>
      <c r="AZ203" s="58" t="s">
        <v>67</v>
      </c>
      <c r="BA203" s="58" t="s">
        <v>67</v>
      </c>
    </row>
    <row r="204" spans="2:53" x14ac:dyDescent="0.25">
      <c r="B204" s="58">
        <v>2024</v>
      </c>
      <c r="C204" s="58">
        <v>891780111</v>
      </c>
      <c r="D204" s="59" t="s">
        <v>64</v>
      </c>
      <c r="E204" s="61" t="s">
        <v>11804</v>
      </c>
      <c r="F204" s="60" t="s">
        <v>11803</v>
      </c>
      <c r="G204" s="210">
        <v>0</v>
      </c>
      <c r="H204" s="61" t="s">
        <v>73</v>
      </c>
      <c r="I204" s="59" t="s">
        <v>65</v>
      </c>
      <c r="J204" s="60" t="s">
        <v>11802</v>
      </c>
      <c r="K204" s="60">
        <v>18000000</v>
      </c>
      <c r="L204" s="58" t="s">
        <v>68</v>
      </c>
      <c r="M204" s="60" t="s">
        <v>5728</v>
      </c>
      <c r="N204" s="60">
        <v>85154107</v>
      </c>
      <c r="O204" s="64">
        <v>13</v>
      </c>
      <c r="P204" s="89">
        <v>45302</v>
      </c>
      <c r="Q204" s="60">
        <v>4518689382</v>
      </c>
      <c r="R204" s="166">
        <v>45313</v>
      </c>
      <c r="S204" s="60">
        <v>18000000</v>
      </c>
      <c r="T204" s="61" t="s">
        <v>66</v>
      </c>
      <c r="U204" s="60">
        <v>84452087</v>
      </c>
      <c r="V204" s="60" t="s">
        <v>8559</v>
      </c>
      <c r="W204" s="166">
        <v>45313</v>
      </c>
      <c r="X204" s="166">
        <v>45313</v>
      </c>
      <c r="Y204" s="68" t="s">
        <v>75</v>
      </c>
      <c r="Z204" s="166">
        <v>45457</v>
      </c>
      <c r="AA204" s="67">
        <f t="shared" si="15"/>
        <v>144</v>
      </c>
      <c r="AB204" s="67">
        <v>2</v>
      </c>
      <c r="AC204" s="237">
        <v>1920000</v>
      </c>
      <c r="AD204" s="67">
        <v>1</v>
      </c>
      <c r="AE204" s="244">
        <v>45473</v>
      </c>
      <c r="AF204" s="67">
        <f t="shared" si="16"/>
        <v>16</v>
      </c>
      <c r="AG204" s="60">
        <v>0</v>
      </c>
      <c r="AH204" s="60">
        <v>0</v>
      </c>
      <c r="AI204" s="89" t="s">
        <v>75</v>
      </c>
      <c r="AJ204" s="61">
        <v>0</v>
      </c>
      <c r="AK204" s="65" t="s">
        <v>75</v>
      </c>
      <c r="AL204" s="65" t="s">
        <v>75</v>
      </c>
      <c r="AM204" s="67">
        <f t="shared" si="17"/>
        <v>0</v>
      </c>
      <c r="AN204" s="67">
        <f>+K204+AC204-AH204</f>
        <v>19920000</v>
      </c>
      <c r="AO204" s="61" t="s">
        <v>67</v>
      </c>
      <c r="AP204" s="60">
        <v>18000000</v>
      </c>
      <c r="AQ204" s="61" t="s">
        <v>86</v>
      </c>
      <c r="AR204" s="60">
        <v>0</v>
      </c>
      <c r="AS204" s="69" t="s">
        <v>75</v>
      </c>
      <c r="AT204" s="236">
        <v>19920000</v>
      </c>
      <c r="AU204" s="156">
        <f t="shared" si="18"/>
        <v>0</v>
      </c>
      <c r="AV204" s="72">
        <f t="shared" si="19"/>
        <v>1</v>
      </c>
      <c r="AW204" s="89" t="s">
        <v>75</v>
      </c>
      <c r="AX204" s="61" t="s">
        <v>98</v>
      </c>
      <c r="AY204" s="60" t="s">
        <v>11801</v>
      </c>
      <c r="AZ204" s="58" t="s">
        <v>67</v>
      </c>
      <c r="BA204" s="58" t="s">
        <v>67</v>
      </c>
    </row>
    <row r="205" spans="2:53" x14ac:dyDescent="0.25">
      <c r="B205" s="58">
        <v>2024</v>
      </c>
      <c r="C205" s="58">
        <v>891780111</v>
      </c>
      <c r="D205" s="59" t="s">
        <v>64</v>
      </c>
      <c r="E205" s="61" t="s">
        <v>11800</v>
      </c>
      <c r="F205" s="60" t="s">
        <v>11799</v>
      </c>
      <c r="G205" s="210">
        <v>0</v>
      </c>
      <c r="H205" s="61" t="s">
        <v>73</v>
      </c>
      <c r="I205" s="59" t="s">
        <v>383</v>
      </c>
      <c r="J205" s="60" t="s">
        <v>11798</v>
      </c>
      <c r="K205" s="60">
        <v>14300000</v>
      </c>
      <c r="L205" s="58" t="s">
        <v>68</v>
      </c>
      <c r="M205" s="60" t="s">
        <v>7630</v>
      </c>
      <c r="N205" s="60">
        <v>1085045367</v>
      </c>
      <c r="O205" s="60">
        <v>93</v>
      </c>
      <c r="P205" s="166">
        <v>45309</v>
      </c>
      <c r="Q205" s="60">
        <v>14300000</v>
      </c>
      <c r="R205" s="166">
        <v>45313</v>
      </c>
      <c r="S205" s="60">
        <v>14300000</v>
      </c>
      <c r="T205" s="61" t="s">
        <v>66</v>
      </c>
      <c r="U205" s="60">
        <v>57461216</v>
      </c>
      <c r="V205" s="60" t="s">
        <v>3359</v>
      </c>
      <c r="W205" s="166">
        <v>45313</v>
      </c>
      <c r="X205" s="166">
        <v>45313</v>
      </c>
      <c r="Y205" s="68" t="s">
        <v>75</v>
      </c>
      <c r="Z205" s="166">
        <v>45457</v>
      </c>
      <c r="AA205" s="67">
        <f t="shared" si="15"/>
        <v>144</v>
      </c>
      <c r="AB205" s="67">
        <v>2</v>
      </c>
      <c r="AC205" s="237">
        <v>1525000</v>
      </c>
      <c r="AD205" s="67">
        <v>1</v>
      </c>
      <c r="AE205" s="244">
        <v>45473</v>
      </c>
      <c r="AF205" s="67">
        <f t="shared" si="16"/>
        <v>16</v>
      </c>
      <c r="AG205" s="60">
        <v>0</v>
      </c>
      <c r="AH205" s="60">
        <v>0</v>
      </c>
      <c r="AI205" s="89" t="s">
        <v>75</v>
      </c>
      <c r="AJ205" s="61">
        <v>0</v>
      </c>
      <c r="AK205" s="65" t="s">
        <v>75</v>
      </c>
      <c r="AL205" s="65" t="s">
        <v>75</v>
      </c>
      <c r="AM205" s="67">
        <f t="shared" si="17"/>
        <v>0</v>
      </c>
      <c r="AN205" s="67">
        <f>+K205+AC205-AH205</f>
        <v>15825000</v>
      </c>
      <c r="AO205" s="61" t="s">
        <v>67</v>
      </c>
      <c r="AP205" s="60">
        <v>14300000</v>
      </c>
      <c r="AQ205" s="61" t="s">
        <v>86</v>
      </c>
      <c r="AR205" s="60">
        <v>0</v>
      </c>
      <c r="AS205" s="69" t="s">
        <v>75</v>
      </c>
      <c r="AT205" s="236">
        <v>15825000</v>
      </c>
      <c r="AU205" s="156">
        <f t="shared" si="18"/>
        <v>0</v>
      </c>
      <c r="AV205" s="72">
        <f t="shared" si="19"/>
        <v>1</v>
      </c>
      <c r="AW205" s="89" t="s">
        <v>75</v>
      </c>
      <c r="AX205" s="61" t="s">
        <v>98</v>
      </c>
      <c r="AY205" s="60" t="s">
        <v>11797</v>
      </c>
      <c r="AZ205" s="58" t="s">
        <v>67</v>
      </c>
      <c r="BA205" s="58" t="s">
        <v>67</v>
      </c>
    </row>
    <row r="206" spans="2:53" x14ac:dyDescent="0.25">
      <c r="B206" s="58">
        <v>2024</v>
      </c>
      <c r="C206" s="58">
        <v>891780111</v>
      </c>
      <c r="D206" s="59" t="s">
        <v>64</v>
      </c>
      <c r="E206" s="61" t="s">
        <v>11796</v>
      </c>
      <c r="F206" s="60" t="s">
        <v>11795</v>
      </c>
      <c r="G206" s="210">
        <v>0</v>
      </c>
      <c r="H206" s="61" t="s">
        <v>73</v>
      </c>
      <c r="I206" s="59" t="s">
        <v>65</v>
      </c>
      <c r="J206" s="60" t="s">
        <v>11794</v>
      </c>
      <c r="K206" s="60">
        <v>14490000</v>
      </c>
      <c r="L206" s="58" t="s">
        <v>68</v>
      </c>
      <c r="M206" s="60" t="s">
        <v>9383</v>
      </c>
      <c r="N206" s="60">
        <v>1082852952</v>
      </c>
      <c r="O206" s="64">
        <v>13</v>
      </c>
      <c r="P206" s="89">
        <v>45302</v>
      </c>
      <c r="Q206" s="60">
        <v>4518689382</v>
      </c>
      <c r="R206" s="166">
        <v>45313</v>
      </c>
      <c r="S206" s="60">
        <v>14490000</v>
      </c>
      <c r="T206" s="61" t="s">
        <v>66</v>
      </c>
      <c r="U206" s="60">
        <v>84457182</v>
      </c>
      <c r="V206" s="60" t="s">
        <v>11534</v>
      </c>
      <c r="W206" s="166">
        <v>45313</v>
      </c>
      <c r="X206" s="166">
        <v>45313</v>
      </c>
      <c r="Y206" s="68" t="s">
        <v>75</v>
      </c>
      <c r="Z206" s="166">
        <v>45457</v>
      </c>
      <c r="AA206" s="67">
        <f t="shared" si="15"/>
        <v>144</v>
      </c>
      <c r="AB206" s="67">
        <v>2</v>
      </c>
      <c r="AC206" s="237">
        <v>1440000</v>
      </c>
      <c r="AD206" s="67">
        <v>1</v>
      </c>
      <c r="AE206" s="244">
        <v>45473</v>
      </c>
      <c r="AF206" s="67">
        <f t="shared" si="16"/>
        <v>16</v>
      </c>
      <c r="AG206" s="60">
        <v>0</v>
      </c>
      <c r="AH206" s="60">
        <v>0</v>
      </c>
      <c r="AI206" s="89" t="s">
        <v>75</v>
      </c>
      <c r="AJ206" s="61">
        <v>0</v>
      </c>
      <c r="AK206" s="65" t="s">
        <v>75</v>
      </c>
      <c r="AL206" s="65" t="s">
        <v>75</v>
      </c>
      <c r="AM206" s="67">
        <f t="shared" si="17"/>
        <v>0</v>
      </c>
      <c r="AN206" s="67">
        <f>+K206+AC206-AH206</f>
        <v>15930000</v>
      </c>
      <c r="AO206" s="61" t="s">
        <v>67</v>
      </c>
      <c r="AP206" s="60">
        <v>14490000</v>
      </c>
      <c r="AQ206" s="61" t="s">
        <v>86</v>
      </c>
      <c r="AR206" s="60">
        <v>0</v>
      </c>
      <c r="AS206" s="69" t="s">
        <v>75</v>
      </c>
      <c r="AT206" s="236">
        <v>15930000</v>
      </c>
      <c r="AU206" s="156">
        <f t="shared" si="18"/>
        <v>0</v>
      </c>
      <c r="AV206" s="72">
        <f t="shared" si="19"/>
        <v>1</v>
      </c>
      <c r="AW206" s="89" t="s">
        <v>75</v>
      </c>
      <c r="AX206" s="61" t="s">
        <v>98</v>
      </c>
      <c r="AY206" s="60" t="s">
        <v>11793</v>
      </c>
      <c r="AZ206" s="58" t="s">
        <v>67</v>
      </c>
      <c r="BA206" s="58" t="s">
        <v>67</v>
      </c>
    </row>
    <row r="207" spans="2:53" x14ac:dyDescent="0.25">
      <c r="B207" s="58">
        <v>2024</v>
      </c>
      <c r="C207" s="58">
        <v>891780111</v>
      </c>
      <c r="D207" s="59" t="s">
        <v>64</v>
      </c>
      <c r="E207" s="61" t="s">
        <v>11792</v>
      </c>
      <c r="F207" s="60" t="s">
        <v>11791</v>
      </c>
      <c r="G207" s="210">
        <v>0</v>
      </c>
      <c r="H207" s="61" t="s">
        <v>73</v>
      </c>
      <c r="I207" s="59" t="s">
        <v>65</v>
      </c>
      <c r="J207" s="60" t="s">
        <v>11790</v>
      </c>
      <c r="K207" s="60">
        <v>21320000</v>
      </c>
      <c r="L207" s="58" t="s">
        <v>68</v>
      </c>
      <c r="M207" s="60" t="s">
        <v>9115</v>
      </c>
      <c r="N207" s="60">
        <v>7601763</v>
      </c>
      <c r="O207" s="64">
        <v>13</v>
      </c>
      <c r="P207" s="89">
        <v>45302</v>
      </c>
      <c r="Q207" s="60">
        <v>4518689382</v>
      </c>
      <c r="R207" s="166">
        <v>45313</v>
      </c>
      <c r="S207" s="60">
        <v>21320000</v>
      </c>
      <c r="T207" s="61" t="s">
        <v>66</v>
      </c>
      <c r="U207" s="60">
        <v>26671578</v>
      </c>
      <c r="V207" s="60" t="s">
        <v>9114</v>
      </c>
      <c r="W207" s="166">
        <v>45313</v>
      </c>
      <c r="X207" s="166">
        <v>45313</v>
      </c>
      <c r="Y207" s="68" t="s">
        <v>75</v>
      </c>
      <c r="Z207" s="166">
        <v>45457</v>
      </c>
      <c r="AA207" s="67">
        <f t="shared" si="15"/>
        <v>144</v>
      </c>
      <c r="AB207" s="67">
        <v>2</v>
      </c>
      <c r="AC207" s="237">
        <v>2080000</v>
      </c>
      <c r="AD207" s="67">
        <v>1</v>
      </c>
      <c r="AE207" s="244">
        <v>45473</v>
      </c>
      <c r="AF207" s="67">
        <f t="shared" si="16"/>
        <v>16</v>
      </c>
      <c r="AG207" s="60">
        <v>0</v>
      </c>
      <c r="AH207" s="60">
        <v>0</v>
      </c>
      <c r="AI207" s="89" t="s">
        <v>75</v>
      </c>
      <c r="AJ207" s="61">
        <v>0</v>
      </c>
      <c r="AK207" s="65" t="s">
        <v>75</v>
      </c>
      <c r="AL207" s="65" t="s">
        <v>75</v>
      </c>
      <c r="AM207" s="67">
        <f t="shared" si="17"/>
        <v>0</v>
      </c>
      <c r="AN207" s="67">
        <f>+K207+AC207-AH207</f>
        <v>23400000</v>
      </c>
      <c r="AO207" s="61" t="s">
        <v>67</v>
      </c>
      <c r="AP207" s="60">
        <v>21320000</v>
      </c>
      <c r="AQ207" s="61" t="s">
        <v>86</v>
      </c>
      <c r="AR207" s="60">
        <v>0</v>
      </c>
      <c r="AS207" s="69" t="s">
        <v>75</v>
      </c>
      <c r="AT207" s="236">
        <v>23400000</v>
      </c>
      <c r="AU207" s="156">
        <f t="shared" si="18"/>
        <v>0</v>
      </c>
      <c r="AV207" s="72">
        <f t="shared" si="19"/>
        <v>1</v>
      </c>
      <c r="AW207" s="89" t="s">
        <v>75</v>
      </c>
      <c r="AX207" s="61" t="s">
        <v>98</v>
      </c>
      <c r="AY207" s="60" t="s">
        <v>11789</v>
      </c>
      <c r="AZ207" s="58" t="s">
        <v>67</v>
      </c>
      <c r="BA207" s="58" t="s">
        <v>67</v>
      </c>
    </row>
    <row r="208" spans="2:53" x14ac:dyDescent="0.25">
      <c r="B208" s="58">
        <v>2024</v>
      </c>
      <c r="C208" s="58">
        <v>891780111</v>
      </c>
      <c r="D208" s="59" t="s">
        <v>64</v>
      </c>
      <c r="E208" s="61" t="s">
        <v>11788</v>
      </c>
      <c r="F208" s="60" t="s">
        <v>11787</v>
      </c>
      <c r="G208" s="210">
        <v>0</v>
      </c>
      <c r="H208" s="61" t="s">
        <v>73</v>
      </c>
      <c r="I208" s="59" t="s">
        <v>65</v>
      </c>
      <c r="J208" s="60" t="s">
        <v>11786</v>
      </c>
      <c r="K208" s="60">
        <v>10500000</v>
      </c>
      <c r="L208" s="58" t="s">
        <v>68</v>
      </c>
      <c r="M208" s="60" t="s">
        <v>9542</v>
      </c>
      <c r="N208" s="60">
        <v>36555376</v>
      </c>
      <c r="O208" s="64">
        <v>14</v>
      </c>
      <c r="P208" s="166">
        <v>45302</v>
      </c>
      <c r="Q208" s="60">
        <v>2126349000</v>
      </c>
      <c r="R208" s="166">
        <v>45313</v>
      </c>
      <c r="S208" s="60">
        <v>10500000</v>
      </c>
      <c r="T208" s="61" t="s">
        <v>66</v>
      </c>
      <c r="U208" s="60">
        <v>36564011</v>
      </c>
      <c r="V208" s="60" t="s">
        <v>7871</v>
      </c>
      <c r="W208" s="166">
        <v>45313</v>
      </c>
      <c r="X208" s="166">
        <v>45313</v>
      </c>
      <c r="Y208" s="68" t="s">
        <v>75</v>
      </c>
      <c r="Z208" s="166">
        <v>45457</v>
      </c>
      <c r="AA208" s="67">
        <f t="shared" si="15"/>
        <v>144</v>
      </c>
      <c r="AB208" s="67">
        <v>0</v>
      </c>
      <c r="AC208" s="237">
        <v>0</v>
      </c>
      <c r="AD208" s="67">
        <v>0</v>
      </c>
      <c r="AE208" s="89" t="s">
        <v>75</v>
      </c>
      <c r="AF208" s="67">
        <f t="shared" si="16"/>
        <v>0</v>
      </c>
      <c r="AG208" s="60">
        <v>0</v>
      </c>
      <c r="AH208" s="60">
        <v>0</v>
      </c>
      <c r="AI208" s="89" t="s">
        <v>75</v>
      </c>
      <c r="AJ208" s="61">
        <v>0</v>
      </c>
      <c r="AK208" s="65" t="s">
        <v>75</v>
      </c>
      <c r="AL208" s="65" t="s">
        <v>75</v>
      </c>
      <c r="AM208" s="67">
        <f t="shared" si="17"/>
        <v>0</v>
      </c>
      <c r="AN208" s="67">
        <f>+K208+AC208-AH208</f>
        <v>10500000</v>
      </c>
      <c r="AO208" s="61" t="s">
        <v>67</v>
      </c>
      <c r="AP208" s="60">
        <v>10500000</v>
      </c>
      <c r="AQ208" s="61" t="s">
        <v>86</v>
      </c>
      <c r="AR208" s="60">
        <v>0</v>
      </c>
      <c r="AS208" s="69" t="s">
        <v>75</v>
      </c>
      <c r="AT208" s="236">
        <v>10500000</v>
      </c>
      <c r="AU208" s="156">
        <f t="shared" si="18"/>
        <v>0</v>
      </c>
      <c r="AV208" s="72">
        <f t="shared" si="19"/>
        <v>1</v>
      </c>
      <c r="AW208" s="89" t="s">
        <v>75</v>
      </c>
      <c r="AX208" s="61" t="s">
        <v>98</v>
      </c>
      <c r="AY208" s="60" t="s">
        <v>11785</v>
      </c>
      <c r="AZ208" s="58" t="s">
        <v>67</v>
      </c>
      <c r="BA208" s="58" t="s">
        <v>67</v>
      </c>
    </row>
    <row r="209" spans="2:53" x14ac:dyDescent="0.25">
      <c r="B209" s="58">
        <v>2024</v>
      </c>
      <c r="C209" s="58">
        <v>891780111</v>
      </c>
      <c r="D209" s="59" t="s">
        <v>64</v>
      </c>
      <c r="E209" s="61" t="s">
        <v>11784</v>
      </c>
      <c r="F209" s="60" t="s">
        <v>11783</v>
      </c>
      <c r="G209" s="245">
        <v>2020000100417</v>
      </c>
      <c r="H209" s="61" t="s">
        <v>73</v>
      </c>
      <c r="I209" s="59" t="s">
        <v>383</v>
      </c>
      <c r="J209" s="60" t="s">
        <v>11782</v>
      </c>
      <c r="K209" s="60">
        <v>13750000</v>
      </c>
      <c r="L209" s="58" t="s">
        <v>68</v>
      </c>
      <c r="M209" s="60" t="s">
        <v>9230</v>
      </c>
      <c r="N209" s="60">
        <v>4979940</v>
      </c>
      <c r="O209" s="60">
        <v>52</v>
      </c>
      <c r="P209" s="166">
        <v>45306</v>
      </c>
      <c r="Q209" s="60">
        <v>27500000</v>
      </c>
      <c r="R209" s="166">
        <v>45313</v>
      </c>
      <c r="S209" s="60">
        <v>13750000</v>
      </c>
      <c r="T209" s="61" t="s">
        <v>66</v>
      </c>
      <c r="U209" s="60">
        <v>36722626</v>
      </c>
      <c r="V209" s="60" t="s">
        <v>7779</v>
      </c>
      <c r="W209" s="166">
        <v>45313</v>
      </c>
      <c r="X209" s="166">
        <v>45313</v>
      </c>
      <c r="Y209" s="68" t="s">
        <v>75</v>
      </c>
      <c r="Z209" s="166">
        <v>45473</v>
      </c>
      <c r="AA209" s="67">
        <f t="shared" si="15"/>
        <v>160</v>
      </c>
      <c r="AB209" s="67">
        <v>0</v>
      </c>
      <c r="AC209" s="237">
        <v>0</v>
      </c>
      <c r="AD209" s="67">
        <v>0</v>
      </c>
      <c r="AE209" s="89" t="s">
        <v>75</v>
      </c>
      <c r="AF209" s="67">
        <f t="shared" si="16"/>
        <v>0</v>
      </c>
      <c r="AG209" s="60">
        <v>0</v>
      </c>
      <c r="AH209" s="60">
        <v>0</v>
      </c>
      <c r="AI209" s="89" t="s">
        <v>75</v>
      </c>
      <c r="AJ209" s="61">
        <v>0</v>
      </c>
      <c r="AK209" s="65" t="s">
        <v>75</v>
      </c>
      <c r="AL209" s="65" t="s">
        <v>75</v>
      </c>
      <c r="AM209" s="67">
        <f t="shared" si="17"/>
        <v>0</v>
      </c>
      <c r="AN209" s="67">
        <f>+K209+AC209-AH209</f>
        <v>13750000</v>
      </c>
      <c r="AO209" s="61" t="s">
        <v>86</v>
      </c>
      <c r="AP209" s="60">
        <v>0</v>
      </c>
      <c r="AQ209" s="61" t="s">
        <v>86</v>
      </c>
      <c r="AR209" s="60">
        <v>0</v>
      </c>
      <c r="AS209" s="69" t="s">
        <v>75</v>
      </c>
      <c r="AT209" s="236">
        <v>13750000</v>
      </c>
      <c r="AU209" s="156">
        <f t="shared" si="18"/>
        <v>0</v>
      </c>
      <c r="AV209" s="72">
        <f t="shared" si="19"/>
        <v>1</v>
      </c>
      <c r="AW209" s="89" t="s">
        <v>75</v>
      </c>
      <c r="AX209" s="61" t="s">
        <v>98</v>
      </c>
      <c r="AY209" s="60" t="s">
        <v>11781</v>
      </c>
      <c r="AZ209" s="58" t="s">
        <v>67</v>
      </c>
      <c r="BA209" s="58" t="s">
        <v>67</v>
      </c>
    </row>
    <row r="210" spans="2:53" x14ac:dyDescent="0.25">
      <c r="B210" s="58">
        <v>2024</v>
      </c>
      <c r="C210" s="58">
        <v>891780111</v>
      </c>
      <c r="D210" s="59" t="s">
        <v>64</v>
      </c>
      <c r="E210" s="61" t="s">
        <v>11780</v>
      </c>
      <c r="F210" s="60" t="s">
        <v>11779</v>
      </c>
      <c r="G210" s="210">
        <v>2020000100417</v>
      </c>
      <c r="H210" s="61" t="s">
        <v>73</v>
      </c>
      <c r="I210" s="59" t="s">
        <v>383</v>
      </c>
      <c r="J210" s="60" t="s">
        <v>11778</v>
      </c>
      <c r="K210" s="60">
        <v>13750000</v>
      </c>
      <c r="L210" s="58" t="s">
        <v>68</v>
      </c>
      <c r="M210" s="60" t="s">
        <v>9585</v>
      </c>
      <c r="N210" s="60">
        <v>1221976238</v>
      </c>
      <c r="O210" s="60">
        <v>52</v>
      </c>
      <c r="P210" s="166">
        <v>45306</v>
      </c>
      <c r="Q210" s="60">
        <v>27500000</v>
      </c>
      <c r="R210" s="166">
        <v>45313</v>
      </c>
      <c r="S210" s="60">
        <v>13750000</v>
      </c>
      <c r="T210" s="61" t="s">
        <v>66</v>
      </c>
      <c r="U210" s="60">
        <v>36722626</v>
      </c>
      <c r="V210" s="60" t="s">
        <v>7779</v>
      </c>
      <c r="W210" s="166">
        <v>45313</v>
      </c>
      <c r="X210" s="166">
        <v>45313</v>
      </c>
      <c r="Y210" s="68" t="s">
        <v>75</v>
      </c>
      <c r="Z210" s="166">
        <v>45473</v>
      </c>
      <c r="AA210" s="67">
        <f t="shared" si="15"/>
        <v>160</v>
      </c>
      <c r="AB210" s="67">
        <v>1</v>
      </c>
      <c r="AC210" s="237">
        <v>800000</v>
      </c>
      <c r="AD210" s="67">
        <v>0</v>
      </c>
      <c r="AE210" s="89" t="s">
        <v>75</v>
      </c>
      <c r="AF210" s="67">
        <f t="shared" si="16"/>
        <v>0</v>
      </c>
      <c r="AG210" s="60">
        <v>0</v>
      </c>
      <c r="AH210" s="60">
        <v>0</v>
      </c>
      <c r="AI210" s="89" t="s">
        <v>75</v>
      </c>
      <c r="AJ210" s="61">
        <v>0</v>
      </c>
      <c r="AK210" s="65" t="s">
        <v>75</v>
      </c>
      <c r="AL210" s="65" t="s">
        <v>75</v>
      </c>
      <c r="AM210" s="67">
        <f t="shared" si="17"/>
        <v>0</v>
      </c>
      <c r="AN210" s="67">
        <f>+K210+AC210-AH210</f>
        <v>14550000</v>
      </c>
      <c r="AO210" s="61" t="s">
        <v>86</v>
      </c>
      <c r="AP210" s="60">
        <v>0</v>
      </c>
      <c r="AQ210" s="61" t="s">
        <v>86</v>
      </c>
      <c r="AR210" s="60">
        <v>0</v>
      </c>
      <c r="AS210" s="69" t="s">
        <v>75</v>
      </c>
      <c r="AT210" s="236">
        <v>14550000</v>
      </c>
      <c r="AU210" s="156">
        <f t="shared" si="18"/>
        <v>0</v>
      </c>
      <c r="AV210" s="72">
        <f t="shared" si="19"/>
        <v>1</v>
      </c>
      <c r="AW210" s="89" t="s">
        <v>75</v>
      </c>
      <c r="AX210" s="61" t="s">
        <v>98</v>
      </c>
      <c r="AY210" s="60" t="s">
        <v>11777</v>
      </c>
      <c r="AZ210" s="58" t="s">
        <v>67</v>
      </c>
      <c r="BA210" s="58" t="s">
        <v>67</v>
      </c>
    </row>
    <row r="211" spans="2:53" x14ac:dyDescent="0.25">
      <c r="B211" s="58">
        <v>2024</v>
      </c>
      <c r="C211" s="58">
        <v>891780111</v>
      </c>
      <c r="D211" s="59" t="s">
        <v>64</v>
      </c>
      <c r="E211" s="61" t="s">
        <v>11776</v>
      </c>
      <c r="F211" s="60" t="s">
        <v>11775</v>
      </c>
      <c r="G211" s="210">
        <v>0</v>
      </c>
      <c r="H211" s="61" t="s">
        <v>73</v>
      </c>
      <c r="I211" s="59" t="s">
        <v>383</v>
      </c>
      <c r="J211" s="60" t="s">
        <v>11774</v>
      </c>
      <c r="K211" s="60">
        <v>11250000</v>
      </c>
      <c r="L211" s="58" t="s">
        <v>68</v>
      </c>
      <c r="M211" s="60" t="s">
        <v>9304</v>
      </c>
      <c r="N211" s="60">
        <v>1082982258</v>
      </c>
      <c r="O211" s="60">
        <v>104</v>
      </c>
      <c r="P211" s="166">
        <v>45310</v>
      </c>
      <c r="Q211" s="60">
        <v>77400000</v>
      </c>
      <c r="R211" s="166">
        <v>45313</v>
      </c>
      <c r="S211" s="60">
        <v>11250000</v>
      </c>
      <c r="T211" s="61" t="s">
        <v>66</v>
      </c>
      <c r="U211" s="60">
        <v>1192791759</v>
      </c>
      <c r="V211" s="60" t="s">
        <v>1211</v>
      </c>
      <c r="W211" s="166">
        <v>45313</v>
      </c>
      <c r="X211" s="166">
        <v>45313</v>
      </c>
      <c r="Y211" s="68" t="s">
        <v>75</v>
      </c>
      <c r="Z211" s="166">
        <v>45382</v>
      </c>
      <c r="AA211" s="67">
        <f t="shared" si="15"/>
        <v>69</v>
      </c>
      <c r="AB211" s="67">
        <v>0</v>
      </c>
      <c r="AC211" s="237">
        <v>0</v>
      </c>
      <c r="AD211" s="67">
        <v>0</v>
      </c>
      <c r="AE211" s="89" t="s">
        <v>75</v>
      </c>
      <c r="AF211" s="67">
        <f t="shared" si="16"/>
        <v>0</v>
      </c>
      <c r="AG211" s="60">
        <v>0</v>
      </c>
      <c r="AH211" s="60">
        <v>0</v>
      </c>
      <c r="AI211" s="89" t="s">
        <v>75</v>
      </c>
      <c r="AJ211" s="61">
        <v>0</v>
      </c>
      <c r="AK211" s="65" t="s">
        <v>75</v>
      </c>
      <c r="AL211" s="65" t="s">
        <v>75</v>
      </c>
      <c r="AM211" s="67">
        <f t="shared" si="17"/>
        <v>0</v>
      </c>
      <c r="AN211" s="67">
        <f>+K211+AC211-AH211</f>
        <v>11250000</v>
      </c>
      <c r="AO211" s="61" t="s">
        <v>67</v>
      </c>
      <c r="AP211" s="60">
        <v>11250000</v>
      </c>
      <c r="AQ211" s="61" t="s">
        <v>86</v>
      </c>
      <c r="AR211" s="60">
        <v>0</v>
      </c>
      <c r="AS211" s="69" t="s">
        <v>75</v>
      </c>
      <c r="AT211" s="236">
        <v>11250000</v>
      </c>
      <c r="AU211" s="156">
        <f t="shared" si="18"/>
        <v>0</v>
      </c>
      <c r="AV211" s="72">
        <f t="shared" si="19"/>
        <v>1</v>
      </c>
      <c r="AW211" s="89" t="s">
        <v>75</v>
      </c>
      <c r="AX211" s="61" t="s">
        <v>98</v>
      </c>
      <c r="AY211" s="60" t="s">
        <v>11773</v>
      </c>
      <c r="AZ211" s="58" t="s">
        <v>67</v>
      </c>
      <c r="BA211" s="58" t="s">
        <v>67</v>
      </c>
    </row>
    <row r="212" spans="2:53" x14ac:dyDescent="0.25">
      <c r="B212" s="58">
        <v>2024</v>
      </c>
      <c r="C212" s="58">
        <v>891780111</v>
      </c>
      <c r="D212" s="59" t="s">
        <v>64</v>
      </c>
      <c r="E212" s="61" t="s">
        <v>11772</v>
      </c>
      <c r="F212" s="60" t="s">
        <v>11771</v>
      </c>
      <c r="G212" s="210">
        <v>0</v>
      </c>
      <c r="H212" s="61" t="s">
        <v>73</v>
      </c>
      <c r="I212" s="59" t="s">
        <v>383</v>
      </c>
      <c r="J212" s="60" t="s">
        <v>10006</v>
      </c>
      <c r="K212" s="60">
        <v>9000000</v>
      </c>
      <c r="L212" s="58" t="s">
        <v>68</v>
      </c>
      <c r="M212" s="60" t="s">
        <v>9160</v>
      </c>
      <c r="N212" s="60">
        <v>1081823159</v>
      </c>
      <c r="O212" s="60">
        <v>104</v>
      </c>
      <c r="P212" s="166">
        <v>45310</v>
      </c>
      <c r="Q212" s="60">
        <v>77400000</v>
      </c>
      <c r="R212" s="166">
        <v>45313</v>
      </c>
      <c r="S212" s="60">
        <v>9000000</v>
      </c>
      <c r="T212" s="61" t="s">
        <v>66</v>
      </c>
      <c r="U212" s="60">
        <v>1192791759</v>
      </c>
      <c r="V212" s="60" t="s">
        <v>1211</v>
      </c>
      <c r="W212" s="166">
        <v>45313</v>
      </c>
      <c r="X212" s="166">
        <v>45313</v>
      </c>
      <c r="Y212" s="68" t="s">
        <v>75</v>
      </c>
      <c r="Z212" s="166">
        <v>45382</v>
      </c>
      <c r="AA212" s="67">
        <f t="shared" si="15"/>
        <v>69</v>
      </c>
      <c r="AB212" s="67">
        <v>0</v>
      </c>
      <c r="AC212" s="237">
        <v>0</v>
      </c>
      <c r="AD212" s="67">
        <v>0</v>
      </c>
      <c r="AE212" s="89" t="s">
        <v>75</v>
      </c>
      <c r="AF212" s="67">
        <f t="shared" si="16"/>
        <v>0</v>
      </c>
      <c r="AG212" s="60">
        <v>0</v>
      </c>
      <c r="AH212" s="60">
        <v>0</v>
      </c>
      <c r="AI212" s="89" t="s">
        <v>75</v>
      </c>
      <c r="AJ212" s="61">
        <v>0</v>
      </c>
      <c r="AK212" s="65" t="s">
        <v>75</v>
      </c>
      <c r="AL212" s="65" t="s">
        <v>75</v>
      </c>
      <c r="AM212" s="67">
        <f t="shared" si="17"/>
        <v>0</v>
      </c>
      <c r="AN212" s="67">
        <f>+K212+AC212-AH212</f>
        <v>9000000</v>
      </c>
      <c r="AO212" s="61" t="s">
        <v>67</v>
      </c>
      <c r="AP212" s="60">
        <v>9000000</v>
      </c>
      <c r="AQ212" s="61" t="s">
        <v>86</v>
      </c>
      <c r="AR212" s="60">
        <v>0</v>
      </c>
      <c r="AS212" s="69" t="s">
        <v>75</v>
      </c>
      <c r="AT212" s="236">
        <v>9000000</v>
      </c>
      <c r="AU212" s="156">
        <f t="shared" si="18"/>
        <v>0</v>
      </c>
      <c r="AV212" s="72">
        <f t="shared" si="19"/>
        <v>1</v>
      </c>
      <c r="AW212" s="89" t="s">
        <v>75</v>
      </c>
      <c r="AX212" s="61" t="s">
        <v>98</v>
      </c>
      <c r="AY212" s="60" t="s">
        <v>11770</v>
      </c>
      <c r="AZ212" s="58" t="s">
        <v>67</v>
      </c>
      <c r="BA212" s="58" t="s">
        <v>67</v>
      </c>
    </row>
    <row r="213" spans="2:53" x14ac:dyDescent="0.25">
      <c r="B213" s="58">
        <v>2024</v>
      </c>
      <c r="C213" s="58">
        <v>891780111</v>
      </c>
      <c r="D213" s="59" t="s">
        <v>64</v>
      </c>
      <c r="E213" s="61" t="s">
        <v>11769</v>
      </c>
      <c r="F213" s="60" t="s">
        <v>11768</v>
      </c>
      <c r="G213" s="210">
        <v>0</v>
      </c>
      <c r="H213" s="61" t="s">
        <v>73</v>
      </c>
      <c r="I213" s="59" t="s">
        <v>383</v>
      </c>
      <c r="J213" s="60" t="s">
        <v>11767</v>
      </c>
      <c r="K213" s="60">
        <v>9000000</v>
      </c>
      <c r="L213" s="58" t="s">
        <v>68</v>
      </c>
      <c r="M213" s="60" t="s">
        <v>8980</v>
      </c>
      <c r="N213" s="60">
        <v>1045684931</v>
      </c>
      <c r="O213" s="60">
        <v>104</v>
      </c>
      <c r="P213" s="166">
        <v>45310</v>
      </c>
      <c r="Q213" s="60">
        <v>77400000</v>
      </c>
      <c r="R213" s="166">
        <v>45313</v>
      </c>
      <c r="S213" s="60">
        <v>9000000</v>
      </c>
      <c r="T213" s="61" t="s">
        <v>66</v>
      </c>
      <c r="U213" s="60">
        <v>1192791759</v>
      </c>
      <c r="V213" s="60" t="s">
        <v>1211</v>
      </c>
      <c r="W213" s="166">
        <v>45313</v>
      </c>
      <c r="X213" s="166">
        <v>45313</v>
      </c>
      <c r="Y213" s="68" t="s">
        <v>75</v>
      </c>
      <c r="Z213" s="166">
        <v>45382</v>
      </c>
      <c r="AA213" s="67">
        <f t="shared" si="15"/>
        <v>69</v>
      </c>
      <c r="AB213" s="67">
        <v>0</v>
      </c>
      <c r="AC213" s="237">
        <v>0</v>
      </c>
      <c r="AD213" s="67">
        <v>0</v>
      </c>
      <c r="AE213" s="89" t="s">
        <v>75</v>
      </c>
      <c r="AF213" s="67">
        <f t="shared" si="16"/>
        <v>0</v>
      </c>
      <c r="AG213" s="60">
        <v>0</v>
      </c>
      <c r="AH213" s="60">
        <v>0</v>
      </c>
      <c r="AI213" s="89" t="s">
        <v>75</v>
      </c>
      <c r="AJ213" s="61">
        <v>0</v>
      </c>
      <c r="AK213" s="65" t="s">
        <v>75</v>
      </c>
      <c r="AL213" s="65" t="s">
        <v>75</v>
      </c>
      <c r="AM213" s="67">
        <f t="shared" si="17"/>
        <v>0</v>
      </c>
      <c r="AN213" s="67">
        <f>+K213+AC213-AH213</f>
        <v>9000000</v>
      </c>
      <c r="AO213" s="61" t="s">
        <v>67</v>
      </c>
      <c r="AP213" s="60">
        <v>9000000</v>
      </c>
      <c r="AQ213" s="61" t="s">
        <v>86</v>
      </c>
      <c r="AR213" s="60">
        <v>0</v>
      </c>
      <c r="AS213" s="69" t="s">
        <v>75</v>
      </c>
      <c r="AT213" s="236">
        <v>9000000</v>
      </c>
      <c r="AU213" s="156">
        <f t="shared" si="18"/>
        <v>0</v>
      </c>
      <c r="AV213" s="72">
        <f t="shared" si="19"/>
        <v>1</v>
      </c>
      <c r="AW213" s="89" t="s">
        <v>75</v>
      </c>
      <c r="AX213" s="61" t="s">
        <v>98</v>
      </c>
      <c r="AY213" s="60" t="s">
        <v>11766</v>
      </c>
      <c r="AZ213" s="58" t="s">
        <v>67</v>
      </c>
      <c r="BA213" s="58" t="s">
        <v>67</v>
      </c>
    </row>
    <row r="214" spans="2:53" x14ac:dyDescent="0.25">
      <c r="B214" s="58">
        <v>2024</v>
      </c>
      <c r="C214" s="58">
        <v>891780111</v>
      </c>
      <c r="D214" s="59" t="s">
        <v>64</v>
      </c>
      <c r="E214" s="61" t="s">
        <v>11765</v>
      </c>
      <c r="F214" s="60" t="s">
        <v>11764</v>
      </c>
      <c r="G214" s="210">
        <v>0</v>
      </c>
      <c r="H214" s="61" t="s">
        <v>73</v>
      </c>
      <c r="I214" s="59" t="s">
        <v>383</v>
      </c>
      <c r="J214" s="60" t="s">
        <v>11763</v>
      </c>
      <c r="K214" s="60">
        <v>9000000</v>
      </c>
      <c r="L214" s="58" t="s">
        <v>68</v>
      </c>
      <c r="M214" s="60" t="s">
        <v>8872</v>
      </c>
      <c r="N214" s="60">
        <v>1082983016</v>
      </c>
      <c r="O214" s="60">
        <v>104</v>
      </c>
      <c r="P214" s="166">
        <v>45310</v>
      </c>
      <c r="Q214" s="60">
        <v>77400000</v>
      </c>
      <c r="R214" s="166">
        <v>45313</v>
      </c>
      <c r="S214" s="60">
        <v>9000000</v>
      </c>
      <c r="T214" s="61" t="s">
        <v>66</v>
      </c>
      <c r="U214" s="60">
        <v>1192791759</v>
      </c>
      <c r="V214" s="60" t="s">
        <v>1211</v>
      </c>
      <c r="W214" s="166">
        <v>45313</v>
      </c>
      <c r="X214" s="166">
        <v>45313</v>
      </c>
      <c r="Y214" s="68" t="s">
        <v>75</v>
      </c>
      <c r="Z214" s="166">
        <v>45382</v>
      </c>
      <c r="AA214" s="67">
        <f t="shared" si="15"/>
        <v>69</v>
      </c>
      <c r="AB214" s="67">
        <v>0</v>
      </c>
      <c r="AC214" s="237">
        <v>0</v>
      </c>
      <c r="AD214" s="67">
        <v>0</v>
      </c>
      <c r="AE214" s="89" t="s">
        <v>75</v>
      </c>
      <c r="AF214" s="67">
        <f t="shared" si="16"/>
        <v>0</v>
      </c>
      <c r="AG214" s="60">
        <v>0</v>
      </c>
      <c r="AH214" s="60">
        <v>0</v>
      </c>
      <c r="AI214" s="89" t="s">
        <v>75</v>
      </c>
      <c r="AJ214" s="61">
        <v>0</v>
      </c>
      <c r="AK214" s="65" t="s">
        <v>75</v>
      </c>
      <c r="AL214" s="65" t="s">
        <v>75</v>
      </c>
      <c r="AM214" s="67">
        <f t="shared" si="17"/>
        <v>0</v>
      </c>
      <c r="AN214" s="67">
        <f>+K214+AC214-AH214</f>
        <v>9000000</v>
      </c>
      <c r="AO214" s="61" t="s">
        <v>67</v>
      </c>
      <c r="AP214" s="60">
        <v>9000000</v>
      </c>
      <c r="AQ214" s="61" t="s">
        <v>86</v>
      </c>
      <c r="AR214" s="60">
        <v>0</v>
      </c>
      <c r="AS214" s="69" t="s">
        <v>75</v>
      </c>
      <c r="AT214" s="236">
        <v>9000000</v>
      </c>
      <c r="AU214" s="156">
        <f t="shared" si="18"/>
        <v>0</v>
      </c>
      <c r="AV214" s="72">
        <f t="shared" si="19"/>
        <v>1</v>
      </c>
      <c r="AW214" s="89" t="s">
        <v>75</v>
      </c>
      <c r="AX214" s="61" t="s">
        <v>98</v>
      </c>
      <c r="AY214" s="60" t="s">
        <v>11762</v>
      </c>
      <c r="AZ214" s="58" t="s">
        <v>67</v>
      </c>
      <c r="BA214" s="58" t="s">
        <v>67</v>
      </c>
    </row>
    <row r="215" spans="2:53" x14ac:dyDescent="0.25">
      <c r="B215" s="58">
        <v>2024</v>
      </c>
      <c r="C215" s="58">
        <v>891780111</v>
      </c>
      <c r="D215" s="59" t="s">
        <v>64</v>
      </c>
      <c r="E215" s="61" t="s">
        <v>11761</v>
      </c>
      <c r="F215" s="60" t="s">
        <v>11760</v>
      </c>
      <c r="G215" s="210">
        <v>0</v>
      </c>
      <c r="H215" s="61" t="s">
        <v>73</v>
      </c>
      <c r="I215" s="59" t="s">
        <v>383</v>
      </c>
      <c r="J215" s="60" t="s">
        <v>11759</v>
      </c>
      <c r="K215" s="60">
        <v>7500000</v>
      </c>
      <c r="L215" s="58" t="s">
        <v>68</v>
      </c>
      <c r="M215" s="60" t="s">
        <v>8985</v>
      </c>
      <c r="N215" s="60">
        <v>1082932668</v>
      </c>
      <c r="O215" s="60">
        <v>104</v>
      </c>
      <c r="P215" s="166">
        <v>45310</v>
      </c>
      <c r="Q215" s="60">
        <v>77400000</v>
      </c>
      <c r="R215" s="166">
        <v>45313</v>
      </c>
      <c r="S215" s="60">
        <v>7500000</v>
      </c>
      <c r="T215" s="61" t="s">
        <v>66</v>
      </c>
      <c r="U215" s="60">
        <v>1192791759</v>
      </c>
      <c r="V215" s="60" t="s">
        <v>1211</v>
      </c>
      <c r="W215" s="166">
        <v>45313</v>
      </c>
      <c r="X215" s="166">
        <v>45313</v>
      </c>
      <c r="Y215" s="68" t="s">
        <v>75</v>
      </c>
      <c r="Z215" s="166">
        <v>45382</v>
      </c>
      <c r="AA215" s="67">
        <f t="shared" si="15"/>
        <v>69</v>
      </c>
      <c r="AB215" s="67">
        <v>0</v>
      </c>
      <c r="AC215" s="237">
        <v>0</v>
      </c>
      <c r="AD215" s="67">
        <v>0</v>
      </c>
      <c r="AE215" s="89" t="s">
        <v>75</v>
      </c>
      <c r="AF215" s="67">
        <f t="shared" si="16"/>
        <v>0</v>
      </c>
      <c r="AG215" s="60">
        <v>0</v>
      </c>
      <c r="AH215" s="60">
        <v>0</v>
      </c>
      <c r="AI215" s="89" t="s">
        <v>75</v>
      </c>
      <c r="AJ215" s="61">
        <v>0</v>
      </c>
      <c r="AK215" s="65" t="s">
        <v>75</v>
      </c>
      <c r="AL215" s="65" t="s">
        <v>75</v>
      </c>
      <c r="AM215" s="67">
        <f t="shared" si="17"/>
        <v>0</v>
      </c>
      <c r="AN215" s="67">
        <f>+K215+AC215-AH215</f>
        <v>7500000</v>
      </c>
      <c r="AO215" s="61" t="s">
        <v>67</v>
      </c>
      <c r="AP215" s="60">
        <v>7500000</v>
      </c>
      <c r="AQ215" s="61" t="s">
        <v>86</v>
      </c>
      <c r="AR215" s="60">
        <v>0</v>
      </c>
      <c r="AS215" s="69" t="s">
        <v>75</v>
      </c>
      <c r="AT215" s="236">
        <v>7500000</v>
      </c>
      <c r="AU215" s="156">
        <f t="shared" si="18"/>
        <v>0</v>
      </c>
      <c r="AV215" s="72">
        <f t="shared" si="19"/>
        <v>1</v>
      </c>
      <c r="AW215" s="89" t="s">
        <v>75</v>
      </c>
      <c r="AX215" s="61" t="s">
        <v>98</v>
      </c>
      <c r="AY215" s="60" t="s">
        <v>11758</v>
      </c>
      <c r="AZ215" s="58" t="s">
        <v>67</v>
      </c>
      <c r="BA215" s="58" t="s">
        <v>67</v>
      </c>
    </row>
    <row r="216" spans="2:53" x14ac:dyDescent="0.25">
      <c r="B216" s="58">
        <v>2024</v>
      </c>
      <c r="C216" s="58">
        <v>891780111</v>
      </c>
      <c r="D216" s="59" t="s">
        <v>64</v>
      </c>
      <c r="E216" s="61" t="s">
        <v>11757</v>
      </c>
      <c r="F216" s="60" t="s">
        <v>11756</v>
      </c>
      <c r="G216" s="210">
        <v>0</v>
      </c>
      <c r="H216" s="61" t="s">
        <v>73</v>
      </c>
      <c r="I216" s="59" t="s">
        <v>383</v>
      </c>
      <c r="J216" s="60" t="s">
        <v>11755</v>
      </c>
      <c r="K216" s="60">
        <v>9000000</v>
      </c>
      <c r="L216" s="58" t="s">
        <v>68</v>
      </c>
      <c r="M216" s="60" t="s">
        <v>11754</v>
      </c>
      <c r="N216" s="60">
        <v>7602961</v>
      </c>
      <c r="O216" s="60">
        <v>104</v>
      </c>
      <c r="P216" s="166">
        <v>45310</v>
      </c>
      <c r="Q216" s="60">
        <v>77400000</v>
      </c>
      <c r="R216" s="166">
        <v>45313</v>
      </c>
      <c r="S216" s="60">
        <v>9000000</v>
      </c>
      <c r="T216" s="61" t="s">
        <v>66</v>
      </c>
      <c r="U216" s="60">
        <v>1192791759</v>
      </c>
      <c r="V216" s="60" t="s">
        <v>1211</v>
      </c>
      <c r="W216" s="166">
        <v>45313</v>
      </c>
      <c r="X216" s="166">
        <v>45313</v>
      </c>
      <c r="Y216" s="68" t="s">
        <v>75</v>
      </c>
      <c r="Z216" s="166">
        <v>45382</v>
      </c>
      <c r="AA216" s="67">
        <f t="shared" si="15"/>
        <v>69</v>
      </c>
      <c r="AB216" s="67">
        <v>0</v>
      </c>
      <c r="AC216" s="237">
        <v>0</v>
      </c>
      <c r="AD216" s="67">
        <v>0</v>
      </c>
      <c r="AE216" s="89" t="s">
        <v>75</v>
      </c>
      <c r="AF216" s="67">
        <f t="shared" si="16"/>
        <v>0</v>
      </c>
      <c r="AG216" s="60">
        <v>0</v>
      </c>
      <c r="AH216" s="60">
        <v>0</v>
      </c>
      <c r="AI216" s="89" t="s">
        <v>75</v>
      </c>
      <c r="AJ216" s="61">
        <v>0</v>
      </c>
      <c r="AK216" s="65" t="s">
        <v>75</v>
      </c>
      <c r="AL216" s="65" t="s">
        <v>75</v>
      </c>
      <c r="AM216" s="67">
        <f t="shared" si="17"/>
        <v>0</v>
      </c>
      <c r="AN216" s="67">
        <f>+K216+AC216-AH216</f>
        <v>9000000</v>
      </c>
      <c r="AO216" s="61" t="s">
        <v>67</v>
      </c>
      <c r="AP216" s="60">
        <v>9000000</v>
      </c>
      <c r="AQ216" s="61" t="s">
        <v>86</v>
      </c>
      <c r="AR216" s="60">
        <v>0</v>
      </c>
      <c r="AS216" s="69" t="s">
        <v>75</v>
      </c>
      <c r="AT216" s="236">
        <v>9000000</v>
      </c>
      <c r="AU216" s="156">
        <f t="shared" si="18"/>
        <v>0</v>
      </c>
      <c r="AV216" s="72">
        <f t="shared" si="19"/>
        <v>1</v>
      </c>
      <c r="AW216" s="89" t="s">
        <v>75</v>
      </c>
      <c r="AX216" s="61" t="s">
        <v>98</v>
      </c>
      <c r="AY216" s="60" t="s">
        <v>11753</v>
      </c>
      <c r="AZ216" s="58" t="s">
        <v>67</v>
      </c>
      <c r="BA216" s="58" t="s">
        <v>67</v>
      </c>
    </row>
    <row r="217" spans="2:53" x14ac:dyDescent="0.25">
      <c r="B217" s="58">
        <v>2024</v>
      </c>
      <c r="C217" s="58">
        <v>891780111</v>
      </c>
      <c r="D217" s="59" t="s">
        <v>64</v>
      </c>
      <c r="E217" s="61" t="s">
        <v>11752</v>
      </c>
      <c r="F217" s="60" t="s">
        <v>11751</v>
      </c>
      <c r="G217" s="210">
        <v>0</v>
      </c>
      <c r="H217" s="61" t="s">
        <v>73</v>
      </c>
      <c r="I217" s="59" t="s">
        <v>65</v>
      </c>
      <c r="J217" s="60" t="s">
        <v>11750</v>
      </c>
      <c r="K217" s="60">
        <v>13320000</v>
      </c>
      <c r="L217" s="58" t="s">
        <v>68</v>
      </c>
      <c r="M217" s="60" t="s">
        <v>9388</v>
      </c>
      <c r="N217" s="60">
        <v>35117743</v>
      </c>
      <c r="O217" s="64">
        <v>13</v>
      </c>
      <c r="P217" s="89">
        <v>45302</v>
      </c>
      <c r="Q217" s="60">
        <v>4518689382</v>
      </c>
      <c r="R217" s="166">
        <v>45313</v>
      </c>
      <c r="S217" s="60">
        <v>13320000</v>
      </c>
      <c r="T217" s="61" t="s">
        <v>66</v>
      </c>
      <c r="U217" s="60">
        <v>84457182</v>
      </c>
      <c r="V217" s="60" t="s">
        <v>11534</v>
      </c>
      <c r="W217" s="166">
        <v>45313</v>
      </c>
      <c r="X217" s="166">
        <v>45313</v>
      </c>
      <c r="Y217" s="68" t="s">
        <v>75</v>
      </c>
      <c r="Z217" s="166">
        <v>45457</v>
      </c>
      <c r="AA217" s="67">
        <f t="shared" si="15"/>
        <v>144</v>
      </c>
      <c r="AB217" s="67">
        <v>2</v>
      </c>
      <c r="AC217" s="237">
        <v>1440000</v>
      </c>
      <c r="AD217" s="67">
        <v>1</v>
      </c>
      <c r="AE217" s="244">
        <v>45473</v>
      </c>
      <c r="AF217" s="67">
        <f t="shared" si="16"/>
        <v>16</v>
      </c>
      <c r="AG217" s="60">
        <v>0</v>
      </c>
      <c r="AH217" s="60">
        <v>0</v>
      </c>
      <c r="AI217" s="89" t="s">
        <v>75</v>
      </c>
      <c r="AJ217" s="61">
        <v>0</v>
      </c>
      <c r="AK217" s="65" t="s">
        <v>75</v>
      </c>
      <c r="AL217" s="65" t="s">
        <v>75</v>
      </c>
      <c r="AM217" s="67">
        <f t="shared" si="17"/>
        <v>0</v>
      </c>
      <c r="AN217" s="67">
        <f>+K217+AC217-AH217</f>
        <v>14760000</v>
      </c>
      <c r="AO217" s="61" t="s">
        <v>67</v>
      </c>
      <c r="AP217" s="60">
        <v>13320000</v>
      </c>
      <c r="AQ217" s="61" t="s">
        <v>86</v>
      </c>
      <c r="AR217" s="60">
        <v>0</v>
      </c>
      <c r="AS217" s="69" t="s">
        <v>75</v>
      </c>
      <c r="AT217" s="236">
        <v>14760000</v>
      </c>
      <c r="AU217" s="156">
        <f t="shared" si="18"/>
        <v>0</v>
      </c>
      <c r="AV217" s="72">
        <f t="shared" si="19"/>
        <v>1</v>
      </c>
      <c r="AW217" s="89" t="s">
        <v>75</v>
      </c>
      <c r="AX217" s="61" t="s">
        <v>98</v>
      </c>
      <c r="AY217" s="60" t="s">
        <v>11749</v>
      </c>
      <c r="AZ217" s="58" t="s">
        <v>67</v>
      </c>
      <c r="BA217" s="58" t="s">
        <v>67</v>
      </c>
    </row>
    <row r="218" spans="2:53" x14ac:dyDescent="0.25">
      <c r="B218" s="58">
        <v>2024</v>
      </c>
      <c r="C218" s="58">
        <v>891780111</v>
      </c>
      <c r="D218" s="59" t="s">
        <v>64</v>
      </c>
      <c r="E218" s="61" t="s">
        <v>11748</v>
      </c>
      <c r="F218" s="60" t="s">
        <v>11747</v>
      </c>
      <c r="G218" s="210">
        <v>0</v>
      </c>
      <c r="H218" s="61" t="s">
        <v>73</v>
      </c>
      <c r="I218" s="59" t="s">
        <v>65</v>
      </c>
      <c r="J218" s="60" t="s">
        <v>11746</v>
      </c>
      <c r="K218" s="60">
        <v>16940000</v>
      </c>
      <c r="L218" s="58" t="s">
        <v>68</v>
      </c>
      <c r="M218" s="60" t="s">
        <v>9079</v>
      </c>
      <c r="N218" s="60">
        <v>7634396</v>
      </c>
      <c r="O218" s="64">
        <v>13</v>
      </c>
      <c r="P218" s="89">
        <v>45302</v>
      </c>
      <c r="Q218" s="60">
        <v>4518689382</v>
      </c>
      <c r="R218" s="166">
        <v>45313</v>
      </c>
      <c r="S218" s="60">
        <v>16940000</v>
      </c>
      <c r="T218" s="61" t="s">
        <v>66</v>
      </c>
      <c r="U218" s="60">
        <v>84457182</v>
      </c>
      <c r="V218" s="60" t="s">
        <v>11534</v>
      </c>
      <c r="W218" s="166">
        <v>45313</v>
      </c>
      <c r="X218" s="166">
        <v>45313</v>
      </c>
      <c r="Y218" s="68" t="s">
        <v>75</v>
      </c>
      <c r="Z218" s="166">
        <v>45457</v>
      </c>
      <c r="AA218" s="67">
        <f t="shared" si="15"/>
        <v>144</v>
      </c>
      <c r="AB218" s="67">
        <v>2</v>
      </c>
      <c r="AC218" s="237">
        <v>1760000</v>
      </c>
      <c r="AD218" s="67">
        <v>1</v>
      </c>
      <c r="AE218" s="244">
        <v>45473</v>
      </c>
      <c r="AF218" s="67">
        <f t="shared" si="16"/>
        <v>16</v>
      </c>
      <c r="AG218" s="60">
        <v>0</v>
      </c>
      <c r="AH218" s="60">
        <v>0</v>
      </c>
      <c r="AI218" s="89" t="s">
        <v>75</v>
      </c>
      <c r="AJ218" s="61">
        <v>0</v>
      </c>
      <c r="AK218" s="65" t="s">
        <v>75</v>
      </c>
      <c r="AL218" s="65" t="s">
        <v>75</v>
      </c>
      <c r="AM218" s="67">
        <f t="shared" si="17"/>
        <v>0</v>
      </c>
      <c r="AN218" s="67">
        <f>+K218+AC218-AH218</f>
        <v>18700000</v>
      </c>
      <c r="AO218" s="61" t="s">
        <v>67</v>
      </c>
      <c r="AP218" s="60">
        <v>16940000</v>
      </c>
      <c r="AQ218" s="61" t="s">
        <v>86</v>
      </c>
      <c r="AR218" s="60">
        <v>0</v>
      </c>
      <c r="AS218" s="69" t="s">
        <v>75</v>
      </c>
      <c r="AT218" s="236">
        <v>18700000</v>
      </c>
      <c r="AU218" s="156">
        <f t="shared" si="18"/>
        <v>0</v>
      </c>
      <c r="AV218" s="72">
        <f t="shared" si="19"/>
        <v>1</v>
      </c>
      <c r="AW218" s="89" t="s">
        <v>75</v>
      </c>
      <c r="AX218" s="61" t="s">
        <v>98</v>
      </c>
      <c r="AY218" s="60" t="s">
        <v>11745</v>
      </c>
      <c r="AZ218" s="58" t="s">
        <v>67</v>
      </c>
      <c r="BA218" s="58" t="s">
        <v>67</v>
      </c>
    </row>
    <row r="219" spans="2:53" x14ac:dyDescent="0.25">
      <c r="B219" s="58">
        <v>2024</v>
      </c>
      <c r="C219" s="58">
        <v>891780111</v>
      </c>
      <c r="D219" s="59" t="s">
        <v>64</v>
      </c>
      <c r="E219" s="61" t="s">
        <v>11744</v>
      </c>
      <c r="F219" s="60" t="s">
        <v>11743</v>
      </c>
      <c r="G219" s="210">
        <v>0</v>
      </c>
      <c r="H219" s="61" t="s">
        <v>73</v>
      </c>
      <c r="I219" s="59" t="s">
        <v>65</v>
      </c>
      <c r="J219" s="60" t="s">
        <v>9870</v>
      </c>
      <c r="K219" s="60">
        <v>16500000</v>
      </c>
      <c r="L219" s="58" t="s">
        <v>68</v>
      </c>
      <c r="M219" s="60" t="s">
        <v>8800</v>
      </c>
      <c r="N219" s="60">
        <v>1083554776</v>
      </c>
      <c r="O219" s="64">
        <v>13</v>
      </c>
      <c r="P219" s="89">
        <v>45302</v>
      </c>
      <c r="Q219" s="60">
        <v>4518689382</v>
      </c>
      <c r="R219" s="166">
        <v>45313</v>
      </c>
      <c r="S219" s="60">
        <v>16500000</v>
      </c>
      <c r="T219" s="61" t="s">
        <v>66</v>
      </c>
      <c r="U219" s="60">
        <v>84457182</v>
      </c>
      <c r="V219" s="60" t="s">
        <v>11534</v>
      </c>
      <c r="W219" s="166">
        <v>45313</v>
      </c>
      <c r="X219" s="166">
        <v>45313</v>
      </c>
      <c r="Y219" s="68" t="s">
        <v>75</v>
      </c>
      <c r="Z219" s="166">
        <v>45457</v>
      </c>
      <c r="AA219" s="67">
        <f t="shared" si="15"/>
        <v>144</v>
      </c>
      <c r="AB219" s="67">
        <v>2</v>
      </c>
      <c r="AC219" s="237">
        <v>1760000</v>
      </c>
      <c r="AD219" s="67">
        <v>1</v>
      </c>
      <c r="AE219" s="244">
        <v>45473</v>
      </c>
      <c r="AF219" s="67">
        <f t="shared" si="16"/>
        <v>16</v>
      </c>
      <c r="AG219" s="60">
        <v>0</v>
      </c>
      <c r="AH219" s="60">
        <v>0</v>
      </c>
      <c r="AI219" s="89" t="s">
        <v>75</v>
      </c>
      <c r="AJ219" s="61">
        <v>0</v>
      </c>
      <c r="AK219" s="65" t="s">
        <v>75</v>
      </c>
      <c r="AL219" s="65" t="s">
        <v>75</v>
      </c>
      <c r="AM219" s="67">
        <f t="shared" si="17"/>
        <v>0</v>
      </c>
      <c r="AN219" s="67">
        <f>+K219+AC219-AH219</f>
        <v>18260000</v>
      </c>
      <c r="AO219" s="61" t="s">
        <v>67</v>
      </c>
      <c r="AP219" s="60">
        <v>16500000</v>
      </c>
      <c r="AQ219" s="61" t="s">
        <v>86</v>
      </c>
      <c r="AR219" s="60">
        <v>0</v>
      </c>
      <c r="AS219" s="69" t="s">
        <v>75</v>
      </c>
      <c r="AT219" s="236">
        <v>18260000</v>
      </c>
      <c r="AU219" s="156">
        <f t="shared" si="18"/>
        <v>0</v>
      </c>
      <c r="AV219" s="72">
        <f t="shared" si="19"/>
        <v>1</v>
      </c>
      <c r="AW219" s="89" t="s">
        <v>75</v>
      </c>
      <c r="AX219" s="61" t="s">
        <v>98</v>
      </c>
      <c r="AY219" s="60" t="s">
        <v>11742</v>
      </c>
      <c r="AZ219" s="58" t="s">
        <v>67</v>
      </c>
      <c r="BA219" s="58" t="s">
        <v>67</v>
      </c>
    </row>
    <row r="220" spans="2:53" x14ac:dyDescent="0.25">
      <c r="B220" s="58">
        <v>2024</v>
      </c>
      <c r="C220" s="58">
        <v>891780111</v>
      </c>
      <c r="D220" s="59" t="s">
        <v>64</v>
      </c>
      <c r="E220" s="61" t="s">
        <v>11741</v>
      </c>
      <c r="F220" s="60" t="s">
        <v>11740</v>
      </c>
      <c r="G220" s="210">
        <v>0</v>
      </c>
      <c r="H220" s="61" t="s">
        <v>73</v>
      </c>
      <c r="I220" s="59" t="s">
        <v>65</v>
      </c>
      <c r="J220" s="60" t="s">
        <v>11739</v>
      </c>
      <c r="K220" s="60">
        <v>15400000</v>
      </c>
      <c r="L220" s="58" t="s">
        <v>68</v>
      </c>
      <c r="M220" s="60" t="s">
        <v>7616</v>
      </c>
      <c r="N220" s="60">
        <v>36718392</v>
      </c>
      <c r="O220" s="64">
        <v>13</v>
      </c>
      <c r="P220" s="89">
        <v>45302</v>
      </c>
      <c r="Q220" s="60">
        <v>4518689382</v>
      </c>
      <c r="R220" s="166">
        <v>45313</v>
      </c>
      <c r="S220" s="60">
        <v>15400000</v>
      </c>
      <c r="T220" s="61" t="s">
        <v>66</v>
      </c>
      <c r="U220" s="60">
        <v>84457182</v>
      </c>
      <c r="V220" s="60" t="s">
        <v>11534</v>
      </c>
      <c r="W220" s="166">
        <v>45313</v>
      </c>
      <c r="X220" s="166">
        <v>45313</v>
      </c>
      <c r="Y220" s="68" t="s">
        <v>75</v>
      </c>
      <c r="Z220" s="166">
        <v>45457</v>
      </c>
      <c r="AA220" s="67">
        <f t="shared" si="15"/>
        <v>144</v>
      </c>
      <c r="AB220" s="67">
        <v>0</v>
      </c>
      <c r="AC220" s="237">
        <v>0</v>
      </c>
      <c r="AD220" s="67">
        <v>0</v>
      </c>
      <c r="AE220" s="89" t="s">
        <v>75</v>
      </c>
      <c r="AF220" s="67">
        <f t="shared" si="16"/>
        <v>0</v>
      </c>
      <c r="AG220" s="60">
        <v>0</v>
      </c>
      <c r="AH220" s="60">
        <v>0</v>
      </c>
      <c r="AI220" s="89" t="s">
        <v>75</v>
      </c>
      <c r="AJ220" s="61">
        <v>0</v>
      </c>
      <c r="AK220" s="65" t="s">
        <v>75</v>
      </c>
      <c r="AL220" s="65" t="s">
        <v>75</v>
      </c>
      <c r="AM220" s="67">
        <f t="shared" si="17"/>
        <v>0</v>
      </c>
      <c r="AN220" s="67">
        <f>+K220+AC220-AH220</f>
        <v>15400000</v>
      </c>
      <c r="AO220" s="61" t="s">
        <v>67</v>
      </c>
      <c r="AP220" s="60">
        <v>15400000</v>
      </c>
      <c r="AQ220" s="61" t="s">
        <v>86</v>
      </c>
      <c r="AR220" s="60">
        <v>0</v>
      </c>
      <c r="AS220" s="69" t="s">
        <v>75</v>
      </c>
      <c r="AT220" s="236">
        <v>15400000</v>
      </c>
      <c r="AU220" s="156">
        <f t="shared" si="18"/>
        <v>0</v>
      </c>
      <c r="AV220" s="72">
        <f t="shared" si="19"/>
        <v>1</v>
      </c>
      <c r="AW220" s="89" t="s">
        <v>75</v>
      </c>
      <c r="AX220" s="61" t="s">
        <v>98</v>
      </c>
      <c r="AY220" s="60" t="s">
        <v>11738</v>
      </c>
      <c r="AZ220" s="58" t="s">
        <v>67</v>
      </c>
      <c r="BA220" s="58" t="s">
        <v>67</v>
      </c>
    </row>
    <row r="221" spans="2:53" x14ac:dyDescent="0.25">
      <c r="B221" s="58">
        <v>2024</v>
      </c>
      <c r="C221" s="58">
        <v>891780111</v>
      </c>
      <c r="D221" s="59" t="s">
        <v>64</v>
      </c>
      <c r="E221" s="61" t="s">
        <v>11737</v>
      </c>
      <c r="F221" s="60" t="s">
        <v>11736</v>
      </c>
      <c r="G221" s="210">
        <v>0</v>
      </c>
      <c r="H221" s="61" t="s">
        <v>73</v>
      </c>
      <c r="I221" s="59" t="s">
        <v>65</v>
      </c>
      <c r="J221" s="60" t="s">
        <v>11735</v>
      </c>
      <c r="K221" s="60">
        <v>14700000</v>
      </c>
      <c r="L221" s="58" t="s">
        <v>68</v>
      </c>
      <c r="M221" s="60" t="s">
        <v>9727</v>
      </c>
      <c r="N221" s="60">
        <v>1066000092</v>
      </c>
      <c r="O221" s="64">
        <v>13</v>
      </c>
      <c r="P221" s="89">
        <v>45302</v>
      </c>
      <c r="Q221" s="60">
        <v>4518689382</v>
      </c>
      <c r="R221" s="166">
        <v>45313</v>
      </c>
      <c r="S221" s="60">
        <v>14700000</v>
      </c>
      <c r="T221" s="61" t="s">
        <v>66</v>
      </c>
      <c r="U221" s="60">
        <v>21400608</v>
      </c>
      <c r="V221" s="60" t="s">
        <v>9696</v>
      </c>
      <c r="W221" s="166">
        <v>45313</v>
      </c>
      <c r="X221" s="166">
        <v>45313</v>
      </c>
      <c r="Y221" s="68" t="s">
        <v>75</v>
      </c>
      <c r="Z221" s="166">
        <v>45457</v>
      </c>
      <c r="AA221" s="67">
        <f t="shared" si="15"/>
        <v>144</v>
      </c>
      <c r="AB221" s="67">
        <v>2</v>
      </c>
      <c r="AC221" s="237">
        <v>1600000</v>
      </c>
      <c r="AD221" s="67">
        <v>1</v>
      </c>
      <c r="AE221" s="244">
        <v>45473</v>
      </c>
      <c r="AF221" s="67">
        <f t="shared" si="16"/>
        <v>16</v>
      </c>
      <c r="AG221" s="60">
        <v>0</v>
      </c>
      <c r="AH221" s="60">
        <v>0</v>
      </c>
      <c r="AI221" s="89" t="s">
        <v>75</v>
      </c>
      <c r="AJ221" s="61">
        <v>0</v>
      </c>
      <c r="AK221" s="65" t="s">
        <v>75</v>
      </c>
      <c r="AL221" s="65" t="s">
        <v>75</v>
      </c>
      <c r="AM221" s="67">
        <f t="shared" si="17"/>
        <v>0</v>
      </c>
      <c r="AN221" s="67">
        <f>+K221+AC221-AH221</f>
        <v>16300000</v>
      </c>
      <c r="AO221" s="61" t="s">
        <v>67</v>
      </c>
      <c r="AP221" s="60">
        <v>14700000</v>
      </c>
      <c r="AQ221" s="61" t="s">
        <v>86</v>
      </c>
      <c r="AR221" s="60">
        <v>0</v>
      </c>
      <c r="AS221" s="69" t="s">
        <v>75</v>
      </c>
      <c r="AT221" s="236">
        <v>16300000</v>
      </c>
      <c r="AU221" s="156">
        <f t="shared" si="18"/>
        <v>0</v>
      </c>
      <c r="AV221" s="72">
        <f t="shared" si="19"/>
        <v>1</v>
      </c>
      <c r="AW221" s="89" t="s">
        <v>75</v>
      </c>
      <c r="AX221" s="61" t="s">
        <v>98</v>
      </c>
      <c r="AY221" s="60" t="s">
        <v>11734</v>
      </c>
      <c r="AZ221" s="58" t="s">
        <v>67</v>
      </c>
      <c r="BA221" s="58" t="s">
        <v>67</v>
      </c>
    </row>
    <row r="222" spans="2:53" x14ac:dyDescent="0.25">
      <c r="B222" s="58">
        <v>2024</v>
      </c>
      <c r="C222" s="58">
        <v>891780111</v>
      </c>
      <c r="D222" s="59" t="s">
        <v>64</v>
      </c>
      <c r="E222" s="61" t="s">
        <v>11733</v>
      </c>
      <c r="F222" s="60" t="s">
        <v>11732</v>
      </c>
      <c r="G222" s="210">
        <v>0</v>
      </c>
      <c r="H222" s="61" t="s">
        <v>73</v>
      </c>
      <c r="I222" s="59" t="s">
        <v>65</v>
      </c>
      <c r="J222" s="60" t="s">
        <v>11731</v>
      </c>
      <c r="K222" s="60">
        <v>13230000</v>
      </c>
      <c r="L222" s="58" t="s">
        <v>68</v>
      </c>
      <c r="M222" s="60" t="s">
        <v>9697</v>
      </c>
      <c r="N222" s="60">
        <v>1102880046</v>
      </c>
      <c r="O222" s="64">
        <v>13</v>
      </c>
      <c r="P222" s="89">
        <v>45302</v>
      </c>
      <c r="Q222" s="60">
        <v>4518689382</v>
      </c>
      <c r="R222" s="166">
        <v>45313</v>
      </c>
      <c r="S222" s="60">
        <v>13230000</v>
      </c>
      <c r="T222" s="61" t="s">
        <v>66</v>
      </c>
      <c r="U222" s="60">
        <v>21400608</v>
      </c>
      <c r="V222" s="60" t="s">
        <v>9696</v>
      </c>
      <c r="W222" s="166">
        <v>45313</v>
      </c>
      <c r="X222" s="166">
        <v>45313</v>
      </c>
      <c r="Y222" s="68" t="s">
        <v>75</v>
      </c>
      <c r="Z222" s="166">
        <v>45457</v>
      </c>
      <c r="AA222" s="67">
        <f t="shared" si="15"/>
        <v>144</v>
      </c>
      <c r="AB222" s="67">
        <v>2</v>
      </c>
      <c r="AC222" s="237">
        <v>3440000</v>
      </c>
      <c r="AD222" s="67">
        <v>1</v>
      </c>
      <c r="AE222" s="244">
        <v>45473</v>
      </c>
      <c r="AF222" s="67">
        <f t="shared" si="16"/>
        <v>16</v>
      </c>
      <c r="AG222" s="60">
        <v>0</v>
      </c>
      <c r="AH222" s="60">
        <v>0</v>
      </c>
      <c r="AI222" s="89" t="s">
        <v>75</v>
      </c>
      <c r="AJ222" s="61">
        <v>0</v>
      </c>
      <c r="AK222" s="65" t="s">
        <v>75</v>
      </c>
      <c r="AL222" s="65" t="s">
        <v>75</v>
      </c>
      <c r="AM222" s="67">
        <f t="shared" si="17"/>
        <v>0</v>
      </c>
      <c r="AN222" s="67">
        <f>+K222+AC222-AH222</f>
        <v>16670000</v>
      </c>
      <c r="AO222" s="61" t="s">
        <v>67</v>
      </c>
      <c r="AP222" s="60">
        <v>13230000</v>
      </c>
      <c r="AQ222" s="61" t="s">
        <v>86</v>
      </c>
      <c r="AR222" s="60">
        <v>0</v>
      </c>
      <c r="AS222" s="69" t="s">
        <v>75</v>
      </c>
      <c r="AT222" s="236">
        <v>16670000</v>
      </c>
      <c r="AU222" s="156">
        <f t="shared" si="18"/>
        <v>0</v>
      </c>
      <c r="AV222" s="72">
        <f t="shared" si="19"/>
        <v>1</v>
      </c>
      <c r="AW222" s="89" t="s">
        <v>75</v>
      </c>
      <c r="AX222" s="61" t="s">
        <v>98</v>
      </c>
      <c r="AY222" s="60" t="s">
        <v>11730</v>
      </c>
      <c r="AZ222" s="58" t="s">
        <v>67</v>
      </c>
      <c r="BA222" s="58" t="s">
        <v>67</v>
      </c>
    </row>
    <row r="223" spans="2:53" x14ac:dyDescent="0.25">
      <c r="B223" s="58">
        <v>2024</v>
      </c>
      <c r="C223" s="58">
        <v>891780111</v>
      </c>
      <c r="D223" s="59" t="s">
        <v>64</v>
      </c>
      <c r="E223" s="61" t="s">
        <v>11729</v>
      </c>
      <c r="F223" s="60" t="s">
        <v>11728</v>
      </c>
      <c r="G223" s="210">
        <v>0</v>
      </c>
      <c r="H223" s="61" t="s">
        <v>73</v>
      </c>
      <c r="I223" s="59" t="s">
        <v>65</v>
      </c>
      <c r="J223" s="60" t="s">
        <v>11727</v>
      </c>
      <c r="K223" s="60">
        <v>10360000</v>
      </c>
      <c r="L223" s="58" t="s">
        <v>68</v>
      </c>
      <c r="M223" s="60" t="s">
        <v>8614</v>
      </c>
      <c r="N223" s="60">
        <v>1083023147</v>
      </c>
      <c r="O223" s="64">
        <v>14</v>
      </c>
      <c r="P223" s="166">
        <v>45302</v>
      </c>
      <c r="Q223" s="60">
        <v>2126349000</v>
      </c>
      <c r="R223" s="166">
        <v>45313</v>
      </c>
      <c r="S223" s="60">
        <v>10360000</v>
      </c>
      <c r="T223" s="61" t="s">
        <v>66</v>
      </c>
      <c r="U223" s="60">
        <v>93400727</v>
      </c>
      <c r="V223" s="60" t="s">
        <v>6940</v>
      </c>
      <c r="W223" s="166">
        <v>45313</v>
      </c>
      <c r="X223" s="166">
        <v>45313</v>
      </c>
      <c r="Y223" s="68" t="s">
        <v>75</v>
      </c>
      <c r="Z223" s="166">
        <v>45457</v>
      </c>
      <c r="AA223" s="67">
        <f t="shared" si="15"/>
        <v>144</v>
      </c>
      <c r="AB223" s="67">
        <v>2</v>
      </c>
      <c r="AC223" s="237">
        <v>1120000</v>
      </c>
      <c r="AD223" s="67">
        <v>1</v>
      </c>
      <c r="AE223" s="244">
        <v>45473</v>
      </c>
      <c r="AF223" s="67">
        <f t="shared" si="16"/>
        <v>16</v>
      </c>
      <c r="AG223" s="60">
        <v>0</v>
      </c>
      <c r="AH223" s="60">
        <v>0</v>
      </c>
      <c r="AI223" s="89" t="s">
        <v>75</v>
      </c>
      <c r="AJ223" s="61">
        <v>0</v>
      </c>
      <c r="AK223" s="65" t="s">
        <v>75</v>
      </c>
      <c r="AL223" s="65" t="s">
        <v>75</v>
      </c>
      <c r="AM223" s="67">
        <f t="shared" si="17"/>
        <v>0</v>
      </c>
      <c r="AN223" s="67">
        <f>+K223+AC223-AH223</f>
        <v>11480000</v>
      </c>
      <c r="AO223" s="61" t="s">
        <v>67</v>
      </c>
      <c r="AP223" s="60">
        <v>10360000</v>
      </c>
      <c r="AQ223" s="61" t="s">
        <v>86</v>
      </c>
      <c r="AR223" s="60">
        <v>0</v>
      </c>
      <c r="AS223" s="69" t="s">
        <v>75</v>
      </c>
      <c r="AT223" s="236">
        <v>11480000</v>
      </c>
      <c r="AU223" s="156">
        <f t="shared" si="18"/>
        <v>0</v>
      </c>
      <c r="AV223" s="72">
        <f t="shared" si="19"/>
        <v>1</v>
      </c>
      <c r="AW223" s="89" t="s">
        <v>75</v>
      </c>
      <c r="AX223" s="61" t="s">
        <v>98</v>
      </c>
      <c r="AY223" s="60" t="s">
        <v>11726</v>
      </c>
      <c r="AZ223" s="58" t="s">
        <v>67</v>
      </c>
      <c r="BA223" s="58" t="s">
        <v>67</v>
      </c>
    </row>
    <row r="224" spans="2:53" x14ac:dyDescent="0.25">
      <c r="B224" s="58">
        <v>2024</v>
      </c>
      <c r="C224" s="58">
        <v>891780111</v>
      </c>
      <c r="D224" s="59" t="s">
        <v>64</v>
      </c>
      <c r="E224" s="61" t="s">
        <v>11725</v>
      </c>
      <c r="F224" s="60" t="s">
        <v>11724</v>
      </c>
      <c r="G224" s="210">
        <v>0</v>
      </c>
      <c r="H224" s="61" t="s">
        <v>73</v>
      </c>
      <c r="I224" s="59" t="s">
        <v>65</v>
      </c>
      <c r="J224" s="60" t="s">
        <v>11723</v>
      </c>
      <c r="K224" s="60">
        <v>14760000</v>
      </c>
      <c r="L224" s="58" t="s">
        <v>68</v>
      </c>
      <c r="M224" s="60" t="s">
        <v>8366</v>
      </c>
      <c r="N224" s="60">
        <v>36667908</v>
      </c>
      <c r="O224" s="64">
        <v>13</v>
      </c>
      <c r="P224" s="89">
        <v>45302</v>
      </c>
      <c r="Q224" s="60">
        <v>4518689382</v>
      </c>
      <c r="R224" s="166">
        <v>45313</v>
      </c>
      <c r="S224" s="60">
        <v>14760000</v>
      </c>
      <c r="T224" s="61" t="s">
        <v>66</v>
      </c>
      <c r="U224" s="60">
        <v>7634885</v>
      </c>
      <c r="V224" s="60" t="s">
        <v>2695</v>
      </c>
      <c r="W224" s="166">
        <v>45313</v>
      </c>
      <c r="X224" s="166">
        <v>45313</v>
      </c>
      <c r="Y224" s="68" t="s">
        <v>75</v>
      </c>
      <c r="Z224" s="166">
        <v>45457</v>
      </c>
      <c r="AA224" s="67">
        <f t="shared" si="15"/>
        <v>144</v>
      </c>
      <c r="AB224" s="67">
        <v>4</v>
      </c>
      <c r="AC224" s="237">
        <v>4440000</v>
      </c>
      <c r="AD224" s="67">
        <v>2</v>
      </c>
      <c r="AE224" s="89">
        <v>45475</v>
      </c>
      <c r="AF224" s="67">
        <f t="shared" si="16"/>
        <v>18</v>
      </c>
      <c r="AG224" s="60">
        <v>0</v>
      </c>
      <c r="AH224" s="60">
        <v>0</v>
      </c>
      <c r="AI224" s="89" t="s">
        <v>75</v>
      </c>
      <c r="AJ224" s="61">
        <v>0</v>
      </c>
      <c r="AK224" s="65" t="s">
        <v>75</v>
      </c>
      <c r="AL224" s="65" t="s">
        <v>75</v>
      </c>
      <c r="AM224" s="67">
        <f t="shared" si="17"/>
        <v>0</v>
      </c>
      <c r="AN224" s="67">
        <f>+K224+AC224-AH224</f>
        <v>19200000</v>
      </c>
      <c r="AO224" s="61" t="s">
        <v>67</v>
      </c>
      <c r="AP224" s="60">
        <v>14760000</v>
      </c>
      <c r="AQ224" s="61" t="s">
        <v>86</v>
      </c>
      <c r="AR224" s="60">
        <v>0</v>
      </c>
      <c r="AS224" s="69" t="s">
        <v>75</v>
      </c>
      <c r="AT224" s="236">
        <v>19200000</v>
      </c>
      <c r="AU224" s="156">
        <f t="shared" si="18"/>
        <v>0</v>
      </c>
      <c r="AV224" s="72">
        <f t="shared" si="19"/>
        <v>1</v>
      </c>
      <c r="AW224" s="89" t="s">
        <v>75</v>
      </c>
      <c r="AX224" s="61" t="s">
        <v>98</v>
      </c>
      <c r="AY224" s="60" t="s">
        <v>11722</v>
      </c>
      <c r="AZ224" s="58" t="s">
        <v>67</v>
      </c>
      <c r="BA224" s="58" t="s">
        <v>67</v>
      </c>
    </row>
    <row r="225" spans="2:53" x14ac:dyDescent="0.25">
      <c r="B225" s="58">
        <v>2024</v>
      </c>
      <c r="C225" s="58">
        <v>891780111</v>
      </c>
      <c r="D225" s="59" t="s">
        <v>64</v>
      </c>
      <c r="E225" s="61" t="s">
        <v>11721</v>
      </c>
      <c r="F225" s="60" t="s">
        <v>11720</v>
      </c>
      <c r="G225" s="210">
        <v>0</v>
      </c>
      <c r="H225" s="61" t="s">
        <v>73</v>
      </c>
      <c r="I225" s="59" t="s">
        <v>65</v>
      </c>
      <c r="J225" s="60" t="s">
        <v>11719</v>
      </c>
      <c r="K225" s="60">
        <v>16500000</v>
      </c>
      <c r="L225" s="58" t="s">
        <v>68</v>
      </c>
      <c r="M225" s="60" t="s">
        <v>8024</v>
      </c>
      <c r="N225" s="60">
        <v>1081826881</v>
      </c>
      <c r="O225" s="64">
        <v>13</v>
      </c>
      <c r="P225" s="89">
        <v>45302</v>
      </c>
      <c r="Q225" s="60">
        <v>4518689382</v>
      </c>
      <c r="R225" s="166">
        <v>45313</v>
      </c>
      <c r="S225" s="60">
        <v>16500000</v>
      </c>
      <c r="T225" s="61" t="s">
        <v>66</v>
      </c>
      <c r="U225" s="60">
        <v>1192791759</v>
      </c>
      <c r="V225" s="60" t="s">
        <v>1211</v>
      </c>
      <c r="W225" s="166">
        <v>45313</v>
      </c>
      <c r="X225" s="166">
        <v>45313</v>
      </c>
      <c r="Y225" s="68" t="s">
        <v>75</v>
      </c>
      <c r="Z225" s="166">
        <v>45457</v>
      </c>
      <c r="AA225" s="67">
        <f t="shared" si="15"/>
        <v>144</v>
      </c>
      <c r="AB225" s="67">
        <v>0</v>
      </c>
      <c r="AC225" s="237">
        <v>0</v>
      </c>
      <c r="AD225" s="67">
        <v>0</v>
      </c>
      <c r="AE225" s="89" t="s">
        <v>75</v>
      </c>
      <c r="AF225" s="67">
        <f t="shared" si="16"/>
        <v>0</v>
      </c>
      <c r="AG225" s="60">
        <v>0</v>
      </c>
      <c r="AH225" s="60">
        <v>0</v>
      </c>
      <c r="AI225" s="89" t="s">
        <v>75</v>
      </c>
      <c r="AJ225" s="61">
        <v>0</v>
      </c>
      <c r="AK225" s="65" t="s">
        <v>75</v>
      </c>
      <c r="AL225" s="65" t="s">
        <v>75</v>
      </c>
      <c r="AM225" s="67">
        <f t="shared" si="17"/>
        <v>0</v>
      </c>
      <c r="AN225" s="67">
        <f>+K225+AC225-AH225</f>
        <v>16500000</v>
      </c>
      <c r="AO225" s="61" t="s">
        <v>67</v>
      </c>
      <c r="AP225" s="60">
        <v>16500000</v>
      </c>
      <c r="AQ225" s="61" t="s">
        <v>86</v>
      </c>
      <c r="AR225" s="60">
        <v>0</v>
      </c>
      <c r="AS225" s="69" t="s">
        <v>75</v>
      </c>
      <c r="AT225" s="236">
        <v>16500000</v>
      </c>
      <c r="AU225" s="156">
        <f t="shared" si="18"/>
        <v>0</v>
      </c>
      <c r="AV225" s="72">
        <f t="shared" si="19"/>
        <v>1</v>
      </c>
      <c r="AW225" s="89" t="s">
        <v>75</v>
      </c>
      <c r="AX225" s="61" t="s">
        <v>98</v>
      </c>
      <c r="AY225" s="60" t="s">
        <v>11718</v>
      </c>
      <c r="AZ225" s="58" t="s">
        <v>67</v>
      </c>
      <c r="BA225" s="58" t="s">
        <v>67</v>
      </c>
    </row>
    <row r="226" spans="2:53" x14ac:dyDescent="0.25">
      <c r="B226" s="58">
        <v>2024</v>
      </c>
      <c r="C226" s="58">
        <v>891780111</v>
      </c>
      <c r="D226" s="59" t="s">
        <v>64</v>
      </c>
      <c r="E226" s="61" t="s">
        <v>11717</v>
      </c>
      <c r="F226" s="60" t="s">
        <v>11716</v>
      </c>
      <c r="G226" s="210">
        <v>0</v>
      </c>
      <c r="H226" s="61" t="s">
        <v>73</v>
      </c>
      <c r="I226" s="59" t="s">
        <v>65</v>
      </c>
      <c r="J226" s="60" t="s">
        <v>11715</v>
      </c>
      <c r="K226" s="60">
        <v>16500000</v>
      </c>
      <c r="L226" s="58" t="s">
        <v>68</v>
      </c>
      <c r="M226" s="60" t="s">
        <v>9220</v>
      </c>
      <c r="N226" s="60">
        <v>1064804291</v>
      </c>
      <c r="O226" s="64">
        <v>13</v>
      </c>
      <c r="P226" s="89">
        <v>45302</v>
      </c>
      <c r="Q226" s="60">
        <v>4518689382</v>
      </c>
      <c r="R226" s="166">
        <v>45313</v>
      </c>
      <c r="S226" s="60">
        <v>16500000</v>
      </c>
      <c r="T226" s="61" t="s">
        <v>66</v>
      </c>
      <c r="U226" s="60">
        <v>85152695</v>
      </c>
      <c r="V226" s="60" t="s">
        <v>6952</v>
      </c>
      <c r="W226" s="166">
        <v>45313</v>
      </c>
      <c r="X226" s="166">
        <v>45313</v>
      </c>
      <c r="Y226" s="68" t="s">
        <v>75</v>
      </c>
      <c r="Z226" s="166">
        <v>45457</v>
      </c>
      <c r="AA226" s="67">
        <f t="shared" si="15"/>
        <v>144</v>
      </c>
      <c r="AB226" s="67">
        <v>2</v>
      </c>
      <c r="AC226" s="237">
        <v>1760000</v>
      </c>
      <c r="AD226" s="67">
        <v>1</v>
      </c>
      <c r="AE226" s="244">
        <v>45473</v>
      </c>
      <c r="AF226" s="67">
        <f t="shared" si="16"/>
        <v>16</v>
      </c>
      <c r="AG226" s="60">
        <v>0</v>
      </c>
      <c r="AH226" s="60">
        <v>0</v>
      </c>
      <c r="AI226" s="89" t="s">
        <v>75</v>
      </c>
      <c r="AJ226" s="61">
        <v>0</v>
      </c>
      <c r="AK226" s="65" t="s">
        <v>75</v>
      </c>
      <c r="AL226" s="65" t="s">
        <v>75</v>
      </c>
      <c r="AM226" s="67">
        <f t="shared" si="17"/>
        <v>0</v>
      </c>
      <c r="AN226" s="67">
        <f>+K226+AC226-AH226</f>
        <v>18260000</v>
      </c>
      <c r="AO226" s="61" t="s">
        <v>67</v>
      </c>
      <c r="AP226" s="60">
        <v>16500000</v>
      </c>
      <c r="AQ226" s="61" t="s">
        <v>86</v>
      </c>
      <c r="AR226" s="60">
        <v>0</v>
      </c>
      <c r="AS226" s="69" t="s">
        <v>75</v>
      </c>
      <c r="AT226" s="236">
        <v>18260000</v>
      </c>
      <c r="AU226" s="156">
        <f t="shared" si="18"/>
        <v>0</v>
      </c>
      <c r="AV226" s="72">
        <f t="shared" si="19"/>
        <v>1</v>
      </c>
      <c r="AW226" s="89" t="s">
        <v>75</v>
      </c>
      <c r="AX226" s="61" t="s">
        <v>98</v>
      </c>
      <c r="AY226" s="60" t="s">
        <v>11714</v>
      </c>
      <c r="AZ226" s="58" t="s">
        <v>67</v>
      </c>
      <c r="BA226" s="58" t="s">
        <v>67</v>
      </c>
    </row>
    <row r="227" spans="2:53" x14ac:dyDescent="0.25">
      <c r="B227" s="58">
        <v>2024</v>
      </c>
      <c r="C227" s="58">
        <v>891780111</v>
      </c>
      <c r="D227" s="59" t="s">
        <v>64</v>
      </c>
      <c r="E227" s="61" t="s">
        <v>11713</v>
      </c>
      <c r="F227" s="60" t="s">
        <v>11712</v>
      </c>
      <c r="G227" s="210">
        <v>0</v>
      </c>
      <c r="H227" s="61" t="s">
        <v>73</v>
      </c>
      <c r="I227" s="59" t="s">
        <v>65</v>
      </c>
      <c r="J227" s="60" t="s">
        <v>11711</v>
      </c>
      <c r="K227" s="60">
        <v>14300000</v>
      </c>
      <c r="L227" s="58" t="s">
        <v>68</v>
      </c>
      <c r="M227" s="60" t="s">
        <v>7890</v>
      </c>
      <c r="N227" s="60">
        <v>1100547297</v>
      </c>
      <c r="O227" s="64">
        <v>13</v>
      </c>
      <c r="P227" s="89">
        <v>45302</v>
      </c>
      <c r="Q227" s="60">
        <v>4518689382</v>
      </c>
      <c r="R227" s="166">
        <v>45313</v>
      </c>
      <c r="S227" s="60">
        <v>14300000</v>
      </c>
      <c r="T227" s="61" t="s">
        <v>66</v>
      </c>
      <c r="U227" s="60">
        <v>12548945</v>
      </c>
      <c r="V227" s="60" t="s">
        <v>6785</v>
      </c>
      <c r="W227" s="166">
        <v>45313</v>
      </c>
      <c r="X227" s="166">
        <v>45313</v>
      </c>
      <c r="Y227" s="68" t="s">
        <v>75</v>
      </c>
      <c r="Z227" s="166">
        <v>45457</v>
      </c>
      <c r="AA227" s="67">
        <f t="shared" si="15"/>
        <v>144</v>
      </c>
      <c r="AB227" s="67">
        <v>2</v>
      </c>
      <c r="AC227" s="237">
        <v>1600000</v>
      </c>
      <c r="AD227" s="67">
        <v>1</v>
      </c>
      <c r="AE227" s="244">
        <v>45473</v>
      </c>
      <c r="AF227" s="67">
        <f t="shared" si="16"/>
        <v>16</v>
      </c>
      <c r="AG227" s="60">
        <v>0</v>
      </c>
      <c r="AH227" s="60">
        <v>0</v>
      </c>
      <c r="AI227" s="89" t="s">
        <v>75</v>
      </c>
      <c r="AJ227" s="61">
        <v>0</v>
      </c>
      <c r="AK227" s="65" t="s">
        <v>75</v>
      </c>
      <c r="AL227" s="65" t="s">
        <v>75</v>
      </c>
      <c r="AM227" s="67">
        <f t="shared" si="17"/>
        <v>0</v>
      </c>
      <c r="AN227" s="67">
        <f>+K227+AC227-AH227</f>
        <v>15900000</v>
      </c>
      <c r="AO227" s="61" t="s">
        <v>67</v>
      </c>
      <c r="AP227" s="60">
        <v>14300000</v>
      </c>
      <c r="AQ227" s="61" t="s">
        <v>86</v>
      </c>
      <c r="AR227" s="60">
        <v>0</v>
      </c>
      <c r="AS227" s="69" t="s">
        <v>75</v>
      </c>
      <c r="AT227" s="236">
        <v>15900000</v>
      </c>
      <c r="AU227" s="156">
        <f t="shared" si="18"/>
        <v>0</v>
      </c>
      <c r="AV227" s="72">
        <f t="shared" si="19"/>
        <v>1</v>
      </c>
      <c r="AW227" s="89" t="s">
        <v>75</v>
      </c>
      <c r="AX227" s="61" t="s">
        <v>98</v>
      </c>
      <c r="AY227" s="60" t="s">
        <v>11710</v>
      </c>
      <c r="AZ227" s="58" t="s">
        <v>67</v>
      </c>
      <c r="BA227" s="58" t="s">
        <v>67</v>
      </c>
    </row>
    <row r="228" spans="2:53" x14ac:dyDescent="0.25">
      <c r="B228" s="58">
        <v>2024</v>
      </c>
      <c r="C228" s="58">
        <v>891780111</v>
      </c>
      <c r="D228" s="59" t="s">
        <v>64</v>
      </c>
      <c r="E228" s="61" t="s">
        <v>11709</v>
      </c>
      <c r="F228" s="60" t="s">
        <v>11708</v>
      </c>
      <c r="G228" s="210">
        <v>0</v>
      </c>
      <c r="H228" s="61" t="s">
        <v>73</v>
      </c>
      <c r="I228" s="59" t="s">
        <v>65</v>
      </c>
      <c r="J228" s="60" t="s">
        <v>11707</v>
      </c>
      <c r="K228" s="60">
        <v>15400000</v>
      </c>
      <c r="L228" s="58" t="s">
        <v>68</v>
      </c>
      <c r="M228" s="60" t="s">
        <v>9372</v>
      </c>
      <c r="N228" s="60">
        <v>7628973</v>
      </c>
      <c r="O228" s="64">
        <v>13</v>
      </c>
      <c r="P228" s="89">
        <v>45302</v>
      </c>
      <c r="Q228" s="60">
        <v>4518689382</v>
      </c>
      <c r="R228" s="166">
        <v>45313</v>
      </c>
      <c r="S228" s="60">
        <v>15400000</v>
      </c>
      <c r="T228" s="61" t="s">
        <v>66</v>
      </c>
      <c r="U228" s="60">
        <v>84457182</v>
      </c>
      <c r="V228" s="60" t="s">
        <v>11534</v>
      </c>
      <c r="W228" s="166">
        <v>45313</v>
      </c>
      <c r="X228" s="166">
        <v>45313</v>
      </c>
      <c r="Y228" s="68" t="s">
        <v>75</v>
      </c>
      <c r="Z228" s="166">
        <v>45457</v>
      </c>
      <c r="AA228" s="67">
        <f t="shared" si="15"/>
        <v>144</v>
      </c>
      <c r="AB228" s="67">
        <v>2</v>
      </c>
      <c r="AC228" s="237">
        <v>1600000</v>
      </c>
      <c r="AD228" s="67">
        <v>1</v>
      </c>
      <c r="AE228" s="244">
        <v>45473</v>
      </c>
      <c r="AF228" s="67">
        <f t="shared" si="16"/>
        <v>16</v>
      </c>
      <c r="AG228" s="60">
        <v>0</v>
      </c>
      <c r="AH228" s="60">
        <v>0</v>
      </c>
      <c r="AI228" s="89" t="s">
        <v>75</v>
      </c>
      <c r="AJ228" s="61">
        <v>0</v>
      </c>
      <c r="AK228" s="65" t="s">
        <v>75</v>
      </c>
      <c r="AL228" s="65" t="s">
        <v>75</v>
      </c>
      <c r="AM228" s="67">
        <f t="shared" si="17"/>
        <v>0</v>
      </c>
      <c r="AN228" s="67">
        <f>+K228+AC228-AH228</f>
        <v>17000000</v>
      </c>
      <c r="AO228" s="61" t="s">
        <v>67</v>
      </c>
      <c r="AP228" s="60">
        <v>15400000</v>
      </c>
      <c r="AQ228" s="61" t="s">
        <v>86</v>
      </c>
      <c r="AR228" s="60">
        <v>0</v>
      </c>
      <c r="AS228" s="69" t="s">
        <v>75</v>
      </c>
      <c r="AT228" s="236">
        <v>17000000</v>
      </c>
      <c r="AU228" s="156">
        <f t="shared" si="18"/>
        <v>0</v>
      </c>
      <c r="AV228" s="72">
        <f t="shared" si="19"/>
        <v>1</v>
      </c>
      <c r="AW228" s="89" t="s">
        <v>75</v>
      </c>
      <c r="AX228" s="61" t="s">
        <v>98</v>
      </c>
      <c r="AY228" s="60" t="s">
        <v>11706</v>
      </c>
      <c r="AZ228" s="58" t="s">
        <v>67</v>
      </c>
      <c r="BA228" s="58" t="s">
        <v>67</v>
      </c>
    </row>
    <row r="229" spans="2:53" x14ac:dyDescent="0.25">
      <c r="B229" s="58">
        <v>2024</v>
      </c>
      <c r="C229" s="58">
        <v>891780111</v>
      </c>
      <c r="D229" s="59" t="s">
        <v>64</v>
      </c>
      <c r="E229" s="61" t="s">
        <v>11705</v>
      </c>
      <c r="F229" s="60" t="s">
        <v>11704</v>
      </c>
      <c r="G229" s="210">
        <v>0</v>
      </c>
      <c r="H229" s="61" t="s">
        <v>73</v>
      </c>
      <c r="I229" s="59" t="s">
        <v>65</v>
      </c>
      <c r="J229" s="60" t="s">
        <v>11703</v>
      </c>
      <c r="K229" s="60">
        <v>13500000</v>
      </c>
      <c r="L229" s="58" t="s">
        <v>68</v>
      </c>
      <c r="M229" s="60" t="s">
        <v>9025</v>
      </c>
      <c r="N229" s="60">
        <v>1082861716</v>
      </c>
      <c r="O229" s="64">
        <v>13</v>
      </c>
      <c r="P229" s="89">
        <v>45302</v>
      </c>
      <c r="Q229" s="60">
        <v>4518689382</v>
      </c>
      <c r="R229" s="166">
        <v>45313</v>
      </c>
      <c r="S229" s="60">
        <v>13500000</v>
      </c>
      <c r="T229" s="61" t="s">
        <v>66</v>
      </c>
      <c r="U229" s="60">
        <v>85449357</v>
      </c>
      <c r="V229" s="60" t="s">
        <v>7147</v>
      </c>
      <c r="W229" s="166">
        <v>45313</v>
      </c>
      <c r="X229" s="166">
        <v>45313</v>
      </c>
      <c r="Y229" s="68" t="s">
        <v>75</v>
      </c>
      <c r="Z229" s="166">
        <v>45457</v>
      </c>
      <c r="AA229" s="67">
        <f t="shared" si="15"/>
        <v>144</v>
      </c>
      <c r="AB229" s="67">
        <v>2</v>
      </c>
      <c r="AC229" s="237">
        <v>1440000</v>
      </c>
      <c r="AD229" s="67">
        <v>1</v>
      </c>
      <c r="AE229" s="244">
        <v>45473</v>
      </c>
      <c r="AF229" s="67">
        <f t="shared" si="16"/>
        <v>16</v>
      </c>
      <c r="AG229" s="60">
        <v>0</v>
      </c>
      <c r="AH229" s="60">
        <v>0</v>
      </c>
      <c r="AI229" s="89" t="s">
        <v>75</v>
      </c>
      <c r="AJ229" s="61">
        <v>0</v>
      </c>
      <c r="AK229" s="65" t="s">
        <v>75</v>
      </c>
      <c r="AL229" s="65" t="s">
        <v>75</v>
      </c>
      <c r="AM229" s="67">
        <f t="shared" si="17"/>
        <v>0</v>
      </c>
      <c r="AN229" s="67">
        <f>+K229+AC229-AH229</f>
        <v>14940000</v>
      </c>
      <c r="AO229" s="61" t="s">
        <v>67</v>
      </c>
      <c r="AP229" s="60">
        <v>13500000</v>
      </c>
      <c r="AQ229" s="61" t="s">
        <v>86</v>
      </c>
      <c r="AR229" s="60">
        <v>0</v>
      </c>
      <c r="AS229" s="69" t="s">
        <v>75</v>
      </c>
      <c r="AT229" s="236">
        <v>14940000</v>
      </c>
      <c r="AU229" s="156">
        <f t="shared" si="18"/>
        <v>0</v>
      </c>
      <c r="AV229" s="72">
        <f t="shared" si="19"/>
        <v>1</v>
      </c>
      <c r="AW229" s="89" t="s">
        <v>75</v>
      </c>
      <c r="AX229" s="61" t="s">
        <v>98</v>
      </c>
      <c r="AY229" s="60" t="s">
        <v>11702</v>
      </c>
      <c r="AZ229" s="58" t="s">
        <v>67</v>
      </c>
      <c r="BA229" s="58" t="s">
        <v>67</v>
      </c>
    </row>
    <row r="230" spans="2:53" x14ac:dyDescent="0.25">
      <c r="B230" s="58">
        <v>2024</v>
      </c>
      <c r="C230" s="58">
        <v>891780111</v>
      </c>
      <c r="D230" s="59" t="s">
        <v>64</v>
      </c>
      <c r="E230" s="61" t="s">
        <v>11701</v>
      </c>
      <c r="F230" s="60" t="s">
        <v>11700</v>
      </c>
      <c r="G230" s="210">
        <v>0</v>
      </c>
      <c r="H230" s="61" t="s">
        <v>73</v>
      </c>
      <c r="I230" s="59" t="s">
        <v>65</v>
      </c>
      <c r="J230" s="60" t="s">
        <v>11699</v>
      </c>
      <c r="K230" s="60">
        <v>16500000</v>
      </c>
      <c r="L230" s="58" t="s">
        <v>68</v>
      </c>
      <c r="M230" s="60" t="s">
        <v>7447</v>
      </c>
      <c r="N230" s="60">
        <v>1082851727</v>
      </c>
      <c r="O230" s="64">
        <v>13</v>
      </c>
      <c r="P230" s="89">
        <v>45302</v>
      </c>
      <c r="Q230" s="60">
        <v>4518689382</v>
      </c>
      <c r="R230" s="166">
        <v>45313</v>
      </c>
      <c r="S230" s="60">
        <v>16500000</v>
      </c>
      <c r="T230" s="61" t="s">
        <v>66</v>
      </c>
      <c r="U230" s="60">
        <v>85449357</v>
      </c>
      <c r="V230" s="60" t="s">
        <v>7147</v>
      </c>
      <c r="W230" s="166">
        <v>45313</v>
      </c>
      <c r="X230" s="166">
        <v>45313</v>
      </c>
      <c r="Y230" s="68" t="s">
        <v>75</v>
      </c>
      <c r="Z230" s="166">
        <v>45457</v>
      </c>
      <c r="AA230" s="67">
        <f t="shared" si="15"/>
        <v>144</v>
      </c>
      <c r="AB230" s="67">
        <v>2</v>
      </c>
      <c r="AC230" s="237">
        <v>1760000</v>
      </c>
      <c r="AD230" s="67">
        <v>1</v>
      </c>
      <c r="AE230" s="244">
        <v>45473</v>
      </c>
      <c r="AF230" s="67">
        <f t="shared" si="16"/>
        <v>16</v>
      </c>
      <c r="AG230" s="60">
        <v>0</v>
      </c>
      <c r="AH230" s="60">
        <v>0</v>
      </c>
      <c r="AI230" s="89" t="s">
        <v>75</v>
      </c>
      <c r="AJ230" s="61">
        <v>0</v>
      </c>
      <c r="AK230" s="65" t="s">
        <v>75</v>
      </c>
      <c r="AL230" s="65" t="s">
        <v>75</v>
      </c>
      <c r="AM230" s="67">
        <f t="shared" si="17"/>
        <v>0</v>
      </c>
      <c r="AN230" s="67">
        <f>+K230+AC230-AH230</f>
        <v>18260000</v>
      </c>
      <c r="AO230" s="61" t="s">
        <v>67</v>
      </c>
      <c r="AP230" s="60">
        <v>16500000</v>
      </c>
      <c r="AQ230" s="61" t="s">
        <v>86</v>
      </c>
      <c r="AR230" s="60">
        <v>0</v>
      </c>
      <c r="AS230" s="69" t="s">
        <v>75</v>
      </c>
      <c r="AT230" s="236">
        <v>18260000</v>
      </c>
      <c r="AU230" s="156">
        <f t="shared" si="18"/>
        <v>0</v>
      </c>
      <c r="AV230" s="72">
        <f t="shared" si="19"/>
        <v>1</v>
      </c>
      <c r="AW230" s="89" t="s">
        <v>75</v>
      </c>
      <c r="AX230" s="61" t="s">
        <v>98</v>
      </c>
      <c r="AY230" s="60" t="s">
        <v>11698</v>
      </c>
      <c r="AZ230" s="58" t="s">
        <v>67</v>
      </c>
      <c r="BA230" s="58" t="s">
        <v>67</v>
      </c>
    </row>
    <row r="231" spans="2:53" x14ac:dyDescent="0.25">
      <c r="B231" s="58">
        <v>2024</v>
      </c>
      <c r="C231" s="58">
        <v>891780111</v>
      </c>
      <c r="D231" s="59" t="s">
        <v>64</v>
      </c>
      <c r="E231" s="61" t="s">
        <v>11697</v>
      </c>
      <c r="F231" s="60" t="s">
        <v>11696</v>
      </c>
      <c r="G231" s="210">
        <v>0</v>
      </c>
      <c r="H231" s="61" t="s">
        <v>73</v>
      </c>
      <c r="I231" s="59" t="s">
        <v>65</v>
      </c>
      <c r="J231" s="60" t="s">
        <v>11695</v>
      </c>
      <c r="K231" s="60">
        <v>20500000</v>
      </c>
      <c r="L231" s="58" t="s">
        <v>68</v>
      </c>
      <c r="M231" s="60" t="s">
        <v>9240</v>
      </c>
      <c r="N231" s="60">
        <v>1082882287</v>
      </c>
      <c r="O231" s="64">
        <v>13</v>
      </c>
      <c r="P231" s="89">
        <v>45302</v>
      </c>
      <c r="Q231" s="60">
        <v>4518689382</v>
      </c>
      <c r="R231" s="166">
        <v>45313</v>
      </c>
      <c r="S231" s="60">
        <v>20500000</v>
      </c>
      <c r="T231" s="61" t="s">
        <v>66</v>
      </c>
      <c r="U231" s="60">
        <v>12621405</v>
      </c>
      <c r="V231" s="60" t="s">
        <v>3878</v>
      </c>
      <c r="W231" s="166">
        <v>45313</v>
      </c>
      <c r="X231" s="166">
        <v>45313</v>
      </c>
      <c r="Y231" s="68" t="s">
        <v>75</v>
      </c>
      <c r="Z231" s="166">
        <v>45457</v>
      </c>
      <c r="AA231" s="67">
        <f t="shared" si="15"/>
        <v>144</v>
      </c>
      <c r="AB231" s="67">
        <v>2</v>
      </c>
      <c r="AC231" s="237">
        <v>2187000</v>
      </c>
      <c r="AD231" s="67">
        <v>1</v>
      </c>
      <c r="AE231" s="244">
        <v>45473</v>
      </c>
      <c r="AF231" s="67">
        <f t="shared" si="16"/>
        <v>16</v>
      </c>
      <c r="AG231" s="60">
        <v>0</v>
      </c>
      <c r="AH231" s="60">
        <v>0</v>
      </c>
      <c r="AI231" s="89" t="s">
        <v>75</v>
      </c>
      <c r="AJ231" s="61">
        <v>0</v>
      </c>
      <c r="AK231" s="65" t="s">
        <v>75</v>
      </c>
      <c r="AL231" s="65" t="s">
        <v>75</v>
      </c>
      <c r="AM231" s="67">
        <f t="shared" si="17"/>
        <v>0</v>
      </c>
      <c r="AN231" s="67">
        <f>+K231+AC231-AH231</f>
        <v>22687000</v>
      </c>
      <c r="AO231" s="61" t="s">
        <v>67</v>
      </c>
      <c r="AP231" s="60">
        <v>20500000</v>
      </c>
      <c r="AQ231" s="61" t="s">
        <v>86</v>
      </c>
      <c r="AR231" s="60">
        <v>0</v>
      </c>
      <c r="AS231" s="69" t="s">
        <v>75</v>
      </c>
      <c r="AT231" s="236">
        <v>22687000</v>
      </c>
      <c r="AU231" s="156">
        <f t="shared" si="18"/>
        <v>0</v>
      </c>
      <c r="AV231" s="72">
        <f t="shared" si="19"/>
        <v>1</v>
      </c>
      <c r="AW231" s="89" t="s">
        <v>75</v>
      </c>
      <c r="AX231" s="61" t="s">
        <v>98</v>
      </c>
      <c r="AY231" s="60" t="s">
        <v>11694</v>
      </c>
      <c r="AZ231" s="58" t="s">
        <v>67</v>
      </c>
      <c r="BA231" s="58" t="s">
        <v>67</v>
      </c>
    </row>
    <row r="232" spans="2:53" x14ac:dyDescent="0.25">
      <c r="B232" s="58">
        <v>2024</v>
      </c>
      <c r="C232" s="58">
        <v>891780111</v>
      </c>
      <c r="D232" s="59" t="s">
        <v>64</v>
      </c>
      <c r="E232" s="61" t="s">
        <v>11693</v>
      </c>
      <c r="F232" s="60" t="s">
        <v>11692</v>
      </c>
      <c r="G232" s="210">
        <v>0</v>
      </c>
      <c r="H232" s="61" t="s">
        <v>73</v>
      </c>
      <c r="I232" s="59" t="s">
        <v>65</v>
      </c>
      <c r="J232" s="60" t="s">
        <v>11691</v>
      </c>
      <c r="K232" s="60">
        <v>14760000</v>
      </c>
      <c r="L232" s="58" t="s">
        <v>68</v>
      </c>
      <c r="M232" s="60" t="s">
        <v>9509</v>
      </c>
      <c r="N232" s="60">
        <v>1084789581</v>
      </c>
      <c r="O232" s="64">
        <v>13</v>
      </c>
      <c r="P232" s="89">
        <v>45302</v>
      </c>
      <c r="Q232" s="60">
        <v>4518689382</v>
      </c>
      <c r="R232" s="166">
        <v>45313</v>
      </c>
      <c r="S232" s="60">
        <v>14760000</v>
      </c>
      <c r="T232" s="61" t="s">
        <v>66</v>
      </c>
      <c r="U232" s="60">
        <v>72004252</v>
      </c>
      <c r="V232" s="60" t="s">
        <v>8946</v>
      </c>
      <c r="W232" s="166">
        <v>45313</v>
      </c>
      <c r="X232" s="166">
        <v>45313</v>
      </c>
      <c r="Y232" s="68" t="s">
        <v>75</v>
      </c>
      <c r="Z232" s="166">
        <v>45457</v>
      </c>
      <c r="AA232" s="67">
        <f t="shared" si="15"/>
        <v>144</v>
      </c>
      <c r="AB232" s="67">
        <v>3</v>
      </c>
      <c r="AC232" s="237">
        <v>4440000</v>
      </c>
      <c r="AD232" s="67">
        <v>1</v>
      </c>
      <c r="AE232" s="89">
        <v>45473</v>
      </c>
      <c r="AF232" s="67">
        <f t="shared" si="16"/>
        <v>16</v>
      </c>
      <c r="AG232" s="60">
        <v>0</v>
      </c>
      <c r="AH232" s="60">
        <v>0</v>
      </c>
      <c r="AI232" s="89" t="s">
        <v>75</v>
      </c>
      <c r="AJ232" s="61">
        <v>0</v>
      </c>
      <c r="AK232" s="65" t="s">
        <v>75</v>
      </c>
      <c r="AL232" s="65" t="s">
        <v>75</v>
      </c>
      <c r="AM232" s="67">
        <f t="shared" si="17"/>
        <v>0</v>
      </c>
      <c r="AN232" s="67">
        <f>+K232+AC232-AH232</f>
        <v>19200000</v>
      </c>
      <c r="AO232" s="61" t="s">
        <v>67</v>
      </c>
      <c r="AP232" s="60">
        <v>14760000</v>
      </c>
      <c r="AQ232" s="61" t="s">
        <v>86</v>
      </c>
      <c r="AR232" s="60">
        <v>0</v>
      </c>
      <c r="AS232" s="69" t="s">
        <v>75</v>
      </c>
      <c r="AT232" s="236">
        <v>19200000</v>
      </c>
      <c r="AU232" s="156">
        <f t="shared" si="18"/>
        <v>0</v>
      </c>
      <c r="AV232" s="72">
        <f t="shared" si="19"/>
        <v>1</v>
      </c>
      <c r="AW232" s="89" t="s">
        <v>75</v>
      </c>
      <c r="AX232" s="61" t="s">
        <v>98</v>
      </c>
      <c r="AY232" s="60" t="s">
        <v>11690</v>
      </c>
      <c r="AZ232" s="58" t="s">
        <v>67</v>
      </c>
      <c r="BA232" s="58" t="s">
        <v>67</v>
      </c>
    </row>
    <row r="233" spans="2:53" x14ac:dyDescent="0.25">
      <c r="B233" s="58">
        <v>2024</v>
      </c>
      <c r="C233" s="58">
        <v>891780111</v>
      </c>
      <c r="D233" s="59" t="s">
        <v>64</v>
      </c>
      <c r="E233" s="61" t="s">
        <v>11689</v>
      </c>
      <c r="F233" s="60" t="s">
        <v>11688</v>
      </c>
      <c r="G233" s="210">
        <v>0</v>
      </c>
      <c r="H233" s="61" t="s">
        <v>73</v>
      </c>
      <c r="I233" s="59" t="s">
        <v>65</v>
      </c>
      <c r="J233" s="60" t="s">
        <v>11687</v>
      </c>
      <c r="K233" s="60">
        <v>13417000</v>
      </c>
      <c r="L233" s="58" t="s">
        <v>68</v>
      </c>
      <c r="M233" s="60" t="s">
        <v>9367</v>
      </c>
      <c r="N233" s="60">
        <v>1082972337</v>
      </c>
      <c r="O233" s="64">
        <v>14</v>
      </c>
      <c r="P233" s="166">
        <v>45302</v>
      </c>
      <c r="Q233" s="60">
        <v>2126349000</v>
      </c>
      <c r="R233" s="166">
        <v>45313</v>
      </c>
      <c r="S233" s="60">
        <v>13417000</v>
      </c>
      <c r="T233" s="61" t="s">
        <v>66</v>
      </c>
      <c r="U233" s="60">
        <v>84457182</v>
      </c>
      <c r="V233" s="60" t="s">
        <v>11534</v>
      </c>
      <c r="W233" s="166">
        <v>45313</v>
      </c>
      <c r="X233" s="166">
        <v>45313</v>
      </c>
      <c r="Y233" s="68" t="s">
        <v>75</v>
      </c>
      <c r="Z233" s="166">
        <v>45457</v>
      </c>
      <c r="AA233" s="67">
        <f t="shared" si="15"/>
        <v>144</v>
      </c>
      <c r="AB233" s="67">
        <v>2</v>
      </c>
      <c r="AC233" s="237">
        <v>1333000</v>
      </c>
      <c r="AD233" s="67">
        <v>1</v>
      </c>
      <c r="AE233" s="244">
        <v>45473</v>
      </c>
      <c r="AF233" s="67">
        <f t="shared" si="16"/>
        <v>16</v>
      </c>
      <c r="AG233" s="60">
        <v>0</v>
      </c>
      <c r="AH233" s="60">
        <v>0</v>
      </c>
      <c r="AI233" s="89" t="s">
        <v>75</v>
      </c>
      <c r="AJ233" s="61">
        <v>0</v>
      </c>
      <c r="AK233" s="65" t="s">
        <v>75</v>
      </c>
      <c r="AL233" s="65" t="s">
        <v>75</v>
      </c>
      <c r="AM233" s="67">
        <f t="shared" si="17"/>
        <v>0</v>
      </c>
      <c r="AN233" s="67">
        <f>+K233+AC233-AH233</f>
        <v>14750000</v>
      </c>
      <c r="AO233" s="61" t="s">
        <v>67</v>
      </c>
      <c r="AP233" s="60">
        <v>13417000</v>
      </c>
      <c r="AQ233" s="61" t="s">
        <v>86</v>
      </c>
      <c r="AR233" s="60">
        <v>0</v>
      </c>
      <c r="AS233" s="69" t="s">
        <v>75</v>
      </c>
      <c r="AT233" s="236">
        <v>14750000</v>
      </c>
      <c r="AU233" s="156">
        <f t="shared" si="18"/>
        <v>0</v>
      </c>
      <c r="AV233" s="72">
        <f t="shared" si="19"/>
        <v>1</v>
      </c>
      <c r="AW233" s="89" t="s">
        <v>75</v>
      </c>
      <c r="AX233" s="61" t="s">
        <v>98</v>
      </c>
      <c r="AY233" s="60" t="s">
        <v>11686</v>
      </c>
      <c r="AZ233" s="58" t="s">
        <v>67</v>
      </c>
      <c r="BA233" s="58" t="s">
        <v>67</v>
      </c>
    </row>
    <row r="234" spans="2:53" x14ac:dyDescent="0.25">
      <c r="B234" s="58">
        <v>2024</v>
      </c>
      <c r="C234" s="58">
        <v>891780111</v>
      </c>
      <c r="D234" s="59" t="s">
        <v>64</v>
      </c>
      <c r="E234" s="61" t="s">
        <v>11685</v>
      </c>
      <c r="F234" s="60" t="s">
        <v>11684</v>
      </c>
      <c r="G234" s="210">
        <v>0</v>
      </c>
      <c r="H234" s="61" t="s">
        <v>73</v>
      </c>
      <c r="I234" s="59" t="s">
        <v>65</v>
      </c>
      <c r="J234" s="60" t="s">
        <v>11683</v>
      </c>
      <c r="K234" s="60">
        <v>14760000</v>
      </c>
      <c r="L234" s="58" t="s">
        <v>68</v>
      </c>
      <c r="M234" s="60" t="s">
        <v>8356</v>
      </c>
      <c r="N234" s="60">
        <v>57461875</v>
      </c>
      <c r="O234" s="64">
        <v>13</v>
      </c>
      <c r="P234" s="89">
        <v>45302</v>
      </c>
      <c r="Q234" s="60">
        <v>4518689382</v>
      </c>
      <c r="R234" s="166">
        <v>45313</v>
      </c>
      <c r="S234" s="60">
        <v>14760000</v>
      </c>
      <c r="T234" s="61" t="s">
        <v>66</v>
      </c>
      <c r="U234" s="60">
        <v>7634885</v>
      </c>
      <c r="V234" s="60" t="s">
        <v>2695</v>
      </c>
      <c r="W234" s="166">
        <v>45313</v>
      </c>
      <c r="X234" s="166">
        <v>45313</v>
      </c>
      <c r="Y234" s="68" t="s">
        <v>75</v>
      </c>
      <c r="Z234" s="166">
        <v>45457</v>
      </c>
      <c r="AA234" s="67">
        <f t="shared" si="15"/>
        <v>144</v>
      </c>
      <c r="AB234" s="67">
        <v>3</v>
      </c>
      <c r="AC234" s="237">
        <v>4440000</v>
      </c>
      <c r="AD234" s="67">
        <v>1</v>
      </c>
      <c r="AE234" s="89">
        <v>45473</v>
      </c>
      <c r="AF234" s="67">
        <f t="shared" si="16"/>
        <v>16</v>
      </c>
      <c r="AG234" s="60">
        <v>0</v>
      </c>
      <c r="AH234" s="60">
        <v>0</v>
      </c>
      <c r="AI234" s="89" t="s">
        <v>75</v>
      </c>
      <c r="AJ234" s="61">
        <v>0</v>
      </c>
      <c r="AK234" s="65" t="s">
        <v>75</v>
      </c>
      <c r="AL234" s="65" t="s">
        <v>75</v>
      </c>
      <c r="AM234" s="67">
        <f t="shared" si="17"/>
        <v>0</v>
      </c>
      <c r="AN234" s="67">
        <f>+K234+AC234-AH234</f>
        <v>19200000</v>
      </c>
      <c r="AO234" s="61" t="s">
        <v>67</v>
      </c>
      <c r="AP234" s="60">
        <v>14760000</v>
      </c>
      <c r="AQ234" s="61" t="s">
        <v>86</v>
      </c>
      <c r="AR234" s="60">
        <v>0</v>
      </c>
      <c r="AS234" s="69" t="s">
        <v>75</v>
      </c>
      <c r="AT234" s="236">
        <v>19200000</v>
      </c>
      <c r="AU234" s="156">
        <f t="shared" si="18"/>
        <v>0</v>
      </c>
      <c r="AV234" s="72">
        <f t="shared" si="19"/>
        <v>1</v>
      </c>
      <c r="AW234" s="89" t="s">
        <v>75</v>
      </c>
      <c r="AX234" s="61" t="s">
        <v>98</v>
      </c>
      <c r="AY234" s="60" t="s">
        <v>11682</v>
      </c>
      <c r="AZ234" s="58" t="s">
        <v>67</v>
      </c>
      <c r="BA234" s="58" t="s">
        <v>67</v>
      </c>
    </row>
    <row r="235" spans="2:53" x14ac:dyDescent="0.25">
      <c r="B235" s="58">
        <v>2024</v>
      </c>
      <c r="C235" s="58">
        <v>891780111</v>
      </c>
      <c r="D235" s="59" t="s">
        <v>64</v>
      </c>
      <c r="E235" s="61" t="s">
        <v>11681</v>
      </c>
      <c r="F235" s="60" t="s">
        <v>11680</v>
      </c>
      <c r="G235" s="210">
        <v>0</v>
      </c>
      <c r="H235" s="61" t="s">
        <v>73</v>
      </c>
      <c r="I235" s="59" t="s">
        <v>65</v>
      </c>
      <c r="J235" s="60" t="s">
        <v>11679</v>
      </c>
      <c r="K235" s="60">
        <v>16500000</v>
      </c>
      <c r="L235" s="58" t="s">
        <v>68</v>
      </c>
      <c r="M235" s="60" t="s">
        <v>9195</v>
      </c>
      <c r="N235" s="60">
        <v>7144506</v>
      </c>
      <c r="O235" s="64">
        <v>13</v>
      </c>
      <c r="P235" s="89">
        <v>45302</v>
      </c>
      <c r="Q235" s="60">
        <v>4518689382</v>
      </c>
      <c r="R235" s="166">
        <v>45313</v>
      </c>
      <c r="S235" s="60">
        <v>16500000</v>
      </c>
      <c r="T235" s="61" t="s">
        <v>66</v>
      </c>
      <c r="U235" s="60">
        <v>85449357</v>
      </c>
      <c r="V235" s="60" t="s">
        <v>7147</v>
      </c>
      <c r="W235" s="166">
        <v>45313</v>
      </c>
      <c r="X235" s="166">
        <v>45313</v>
      </c>
      <c r="Y235" s="68" t="s">
        <v>75</v>
      </c>
      <c r="Z235" s="166">
        <v>45457</v>
      </c>
      <c r="AA235" s="67">
        <f t="shared" si="15"/>
        <v>144</v>
      </c>
      <c r="AB235" s="67">
        <v>2</v>
      </c>
      <c r="AC235" s="237">
        <v>1760000</v>
      </c>
      <c r="AD235" s="67">
        <v>1</v>
      </c>
      <c r="AE235" s="244">
        <v>45473</v>
      </c>
      <c r="AF235" s="67">
        <f t="shared" si="16"/>
        <v>16</v>
      </c>
      <c r="AG235" s="60">
        <v>0</v>
      </c>
      <c r="AH235" s="60">
        <v>0</v>
      </c>
      <c r="AI235" s="89" t="s">
        <v>75</v>
      </c>
      <c r="AJ235" s="61">
        <v>0</v>
      </c>
      <c r="AK235" s="65" t="s">
        <v>75</v>
      </c>
      <c r="AL235" s="65" t="s">
        <v>75</v>
      </c>
      <c r="AM235" s="67">
        <f t="shared" si="17"/>
        <v>0</v>
      </c>
      <c r="AN235" s="67">
        <f>+K235+AC235-AH235</f>
        <v>18260000</v>
      </c>
      <c r="AO235" s="61" t="s">
        <v>67</v>
      </c>
      <c r="AP235" s="60">
        <v>16500000</v>
      </c>
      <c r="AQ235" s="61" t="s">
        <v>86</v>
      </c>
      <c r="AR235" s="60">
        <v>0</v>
      </c>
      <c r="AS235" s="69" t="s">
        <v>75</v>
      </c>
      <c r="AT235" s="236">
        <v>18260000</v>
      </c>
      <c r="AU235" s="156">
        <f t="shared" si="18"/>
        <v>0</v>
      </c>
      <c r="AV235" s="72">
        <f t="shared" si="19"/>
        <v>1</v>
      </c>
      <c r="AW235" s="89" t="s">
        <v>75</v>
      </c>
      <c r="AX235" s="61" t="s">
        <v>98</v>
      </c>
      <c r="AY235" s="60" t="s">
        <v>11678</v>
      </c>
      <c r="AZ235" s="58" t="s">
        <v>67</v>
      </c>
      <c r="BA235" s="58" t="s">
        <v>67</v>
      </c>
    </row>
    <row r="236" spans="2:53" x14ac:dyDescent="0.25">
      <c r="B236" s="58">
        <v>2024</v>
      </c>
      <c r="C236" s="58">
        <v>891780111</v>
      </c>
      <c r="D236" s="59" t="s">
        <v>64</v>
      </c>
      <c r="E236" s="61" t="s">
        <v>11677</v>
      </c>
      <c r="F236" s="60" t="s">
        <v>11676</v>
      </c>
      <c r="G236" s="210">
        <v>0</v>
      </c>
      <c r="H236" s="61" t="s">
        <v>73</v>
      </c>
      <c r="I236" s="59" t="s">
        <v>65</v>
      </c>
      <c r="J236" s="60" t="s">
        <v>11675</v>
      </c>
      <c r="K236" s="60">
        <v>27000000</v>
      </c>
      <c r="L236" s="58" t="s">
        <v>68</v>
      </c>
      <c r="M236" s="60" t="s">
        <v>8376</v>
      </c>
      <c r="N236" s="60">
        <v>41612964</v>
      </c>
      <c r="O236" s="64">
        <v>13</v>
      </c>
      <c r="P236" s="89">
        <v>45302</v>
      </c>
      <c r="Q236" s="60">
        <v>4518689382</v>
      </c>
      <c r="R236" s="166">
        <v>45313</v>
      </c>
      <c r="S236" s="60">
        <v>27000000</v>
      </c>
      <c r="T236" s="61" t="s">
        <v>66</v>
      </c>
      <c r="U236" s="60">
        <v>12621405</v>
      </c>
      <c r="V236" s="60" t="s">
        <v>3878</v>
      </c>
      <c r="W236" s="166">
        <v>45313</v>
      </c>
      <c r="X236" s="166">
        <v>45313</v>
      </c>
      <c r="Y236" s="68" t="s">
        <v>75</v>
      </c>
      <c r="Z236" s="166">
        <v>45457</v>
      </c>
      <c r="AA236" s="67">
        <f t="shared" si="15"/>
        <v>144</v>
      </c>
      <c r="AB236" s="67">
        <v>2</v>
      </c>
      <c r="AC236" s="237">
        <v>2700000</v>
      </c>
      <c r="AD236" s="67">
        <v>1</v>
      </c>
      <c r="AE236" s="244">
        <v>45473</v>
      </c>
      <c r="AF236" s="67">
        <f t="shared" si="16"/>
        <v>16</v>
      </c>
      <c r="AG236" s="60">
        <v>0</v>
      </c>
      <c r="AH236" s="60">
        <v>0</v>
      </c>
      <c r="AI236" s="89" t="s">
        <v>75</v>
      </c>
      <c r="AJ236" s="61">
        <v>0</v>
      </c>
      <c r="AK236" s="65" t="s">
        <v>75</v>
      </c>
      <c r="AL236" s="65" t="s">
        <v>75</v>
      </c>
      <c r="AM236" s="67">
        <f t="shared" si="17"/>
        <v>0</v>
      </c>
      <c r="AN236" s="67">
        <f>+K236+AC236-AH236</f>
        <v>29700000</v>
      </c>
      <c r="AO236" s="61" t="s">
        <v>67</v>
      </c>
      <c r="AP236" s="60">
        <v>27000000</v>
      </c>
      <c r="AQ236" s="61" t="s">
        <v>86</v>
      </c>
      <c r="AR236" s="60">
        <v>0</v>
      </c>
      <c r="AS236" s="69" t="s">
        <v>75</v>
      </c>
      <c r="AT236" s="236">
        <v>29700000</v>
      </c>
      <c r="AU236" s="156">
        <f t="shared" si="18"/>
        <v>0</v>
      </c>
      <c r="AV236" s="72">
        <f t="shared" si="19"/>
        <v>1</v>
      </c>
      <c r="AW236" s="89" t="s">
        <v>75</v>
      </c>
      <c r="AX236" s="61" t="s">
        <v>98</v>
      </c>
      <c r="AY236" s="60" t="s">
        <v>11674</v>
      </c>
      <c r="AZ236" s="58" t="s">
        <v>67</v>
      </c>
      <c r="BA236" s="58" t="s">
        <v>67</v>
      </c>
    </row>
    <row r="237" spans="2:53" x14ac:dyDescent="0.25">
      <c r="B237" s="58">
        <v>2024</v>
      </c>
      <c r="C237" s="58">
        <v>891780111</v>
      </c>
      <c r="D237" s="59" t="s">
        <v>64</v>
      </c>
      <c r="E237" s="61" t="s">
        <v>11673</v>
      </c>
      <c r="F237" s="60" t="s">
        <v>11672</v>
      </c>
      <c r="G237" s="210">
        <v>0</v>
      </c>
      <c r="H237" s="61" t="s">
        <v>73</v>
      </c>
      <c r="I237" s="59" t="s">
        <v>65</v>
      </c>
      <c r="J237" s="60" t="s">
        <v>11671</v>
      </c>
      <c r="K237" s="60">
        <v>16390000</v>
      </c>
      <c r="L237" s="58" t="s">
        <v>68</v>
      </c>
      <c r="M237" s="60" t="s">
        <v>8965</v>
      </c>
      <c r="N237" s="60">
        <v>1083017229</v>
      </c>
      <c r="O237" s="64">
        <v>13</v>
      </c>
      <c r="P237" s="89">
        <v>45302</v>
      </c>
      <c r="Q237" s="60">
        <v>4518689382</v>
      </c>
      <c r="R237" s="166">
        <v>45313</v>
      </c>
      <c r="S237" s="60">
        <v>16390000</v>
      </c>
      <c r="T237" s="61" t="s">
        <v>66</v>
      </c>
      <c r="U237" s="60">
        <v>72175281</v>
      </c>
      <c r="V237" s="60" t="s">
        <v>3682</v>
      </c>
      <c r="W237" s="166">
        <v>45313</v>
      </c>
      <c r="X237" s="166">
        <v>45313</v>
      </c>
      <c r="Y237" s="68" t="s">
        <v>75</v>
      </c>
      <c r="Z237" s="166">
        <v>45457</v>
      </c>
      <c r="AA237" s="67">
        <f t="shared" si="15"/>
        <v>144</v>
      </c>
      <c r="AB237" s="67">
        <v>2</v>
      </c>
      <c r="AC237" s="237">
        <v>1760000</v>
      </c>
      <c r="AD237" s="67">
        <v>1</v>
      </c>
      <c r="AE237" s="244">
        <v>45473</v>
      </c>
      <c r="AF237" s="67">
        <f t="shared" si="16"/>
        <v>16</v>
      </c>
      <c r="AG237" s="60">
        <v>0</v>
      </c>
      <c r="AH237" s="60">
        <v>0</v>
      </c>
      <c r="AI237" s="89" t="s">
        <v>75</v>
      </c>
      <c r="AJ237" s="61">
        <v>0</v>
      </c>
      <c r="AK237" s="65" t="s">
        <v>75</v>
      </c>
      <c r="AL237" s="65" t="s">
        <v>75</v>
      </c>
      <c r="AM237" s="67">
        <f t="shared" si="17"/>
        <v>0</v>
      </c>
      <c r="AN237" s="67">
        <f>+K237+AC237-AH237</f>
        <v>18150000</v>
      </c>
      <c r="AO237" s="61" t="s">
        <v>67</v>
      </c>
      <c r="AP237" s="60">
        <v>16390000</v>
      </c>
      <c r="AQ237" s="61" t="s">
        <v>86</v>
      </c>
      <c r="AR237" s="60">
        <v>0</v>
      </c>
      <c r="AS237" s="69" t="s">
        <v>75</v>
      </c>
      <c r="AT237" s="236">
        <v>18150000</v>
      </c>
      <c r="AU237" s="156">
        <f t="shared" si="18"/>
        <v>0</v>
      </c>
      <c r="AV237" s="72">
        <f t="shared" si="19"/>
        <v>1</v>
      </c>
      <c r="AW237" s="89" t="s">
        <v>75</v>
      </c>
      <c r="AX237" s="61" t="s">
        <v>98</v>
      </c>
      <c r="AY237" s="60" t="s">
        <v>11670</v>
      </c>
      <c r="AZ237" s="58" t="s">
        <v>67</v>
      </c>
      <c r="BA237" s="58" t="s">
        <v>67</v>
      </c>
    </row>
    <row r="238" spans="2:53" x14ac:dyDescent="0.25">
      <c r="B238" s="58">
        <v>2024</v>
      </c>
      <c r="C238" s="58">
        <v>891780111</v>
      </c>
      <c r="D238" s="59" t="s">
        <v>64</v>
      </c>
      <c r="E238" s="61" t="s">
        <v>11669</v>
      </c>
      <c r="F238" s="60" t="s">
        <v>11668</v>
      </c>
      <c r="G238" s="210">
        <v>0</v>
      </c>
      <c r="H238" s="61" t="s">
        <v>73</v>
      </c>
      <c r="I238" s="59" t="s">
        <v>65</v>
      </c>
      <c r="J238" s="60" t="s">
        <v>11667</v>
      </c>
      <c r="K238" s="60">
        <v>13667000</v>
      </c>
      <c r="L238" s="58" t="s">
        <v>68</v>
      </c>
      <c r="M238" s="60" t="s">
        <v>8912</v>
      </c>
      <c r="N238" s="60">
        <v>1082974742</v>
      </c>
      <c r="O238" s="64">
        <v>14</v>
      </c>
      <c r="P238" s="166">
        <v>45302</v>
      </c>
      <c r="Q238" s="60">
        <v>2126349000</v>
      </c>
      <c r="R238" s="166">
        <v>45313</v>
      </c>
      <c r="S238" s="60">
        <v>13667000</v>
      </c>
      <c r="T238" s="61" t="s">
        <v>66</v>
      </c>
      <c r="U238" s="60">
        <v>57297693</v>
      </c>
      <c r="V238" s="60" t="s">
        <v>11593</v>
      </c>
      <c r="W238" s="166">
        <v>45313</v>
      </c>
      <c r="X238" s="166">
        <v>45313</v>
      </c>
      <c r="Y238" s="68" t="s">
        <v>75</v>
      </c>
      <c r="Z238" s="166">
        <v>45457</v>
      </c>
      <c r="AA238" s="67">
        <f t="shared" si="15"/>
        <v>144</v>
      </c>
      <c r="AB238" s="67">
        <v>2</v>
      </c>
      <c r="AC238" s="237">
        <v>1333000</v>
      </c>
      <c r="AD238" s="67">
        <v>1</v>
      </c>
      <c r="AE238" s="244">
        <v>45473</v>
      </c>
      <c r="AF238" s="67">
        <f t="shared" si="16"/>
        <v>16</v>
      </c>
      <c r="AG238" s="60">
        <v>0</v>
      </c>
      <c r="AH238" s="60">
        <v>0</v>
      </c>
      <c r="AI238" s="89" t="s">
        <v>75</v>
      </c>
      <c r="AJ238" s="61">
        <v>0</v>
      </c>
      <c r="AK238" s="65" t="s">
        <v>75</v>
      </c>
      <c r="AL238" s="65" t="s">
        <v>75</v>
      </c>
      <c r="AM238" s="67">
        <f t="shared" si="17"/>
        <v>0</v>
      </c>
      <c r="AN238" s="67">
        <f>+K238+AC238-AH238</f>
        <v>15000000</v>
      </c>
      <c r="AO238" s="61" t="s">
        <v>67</v>
      </c>
      <c r="AP238" s="60">
        <v>13667000</v>
      </c>
      <c r="AQ238" s="61" t="s">
        <v>86</v>
      </c>
      <c r="AR238" s="60">
        <v>0</v>
      </c>
      <c r="AS238" s="69" t="s">
        <v>75</v>
      </c>
      <c r="AT238" s="236">
        <v>15000000</v>
      </c>
      <c r="AU238" s="156">
        <f t="shared" si="18"/>
        <v>0</v>
      </c>
      <c r="AV238" s="72">
        <f t="shared" si="19"/>
        <v>1</v>
      </c>
      <c r="AW238" s="89" t="s">
        <v>75</v>
      </c>
      <c r="AX238" s="61" t="s">
        <v>98</v>
      </c>
      <c r="AY238" s="60" t="s">
        <v>11666</v>
      </c>
      <c r="AZ238" s="58" t="s">
        <v>67</v>
      </c>
      <c r="BA238" s="58" t="s">
        <v>67</v>
      </c>
    </row>
    <row r="239" spans="2:53" x14ac:dyDescent="0.25">
      <c r="B239" s="58">
        <v>2024</v>
      </c>
      <c r="C239" s="58">
        <v>891780111</v>
      </c>
      <c r="D239" s="59" t="s">
        <v>64</v>
      </c>
      <c r="E239" s="61" t="s">
        <v>11665</v>
      </c>
      <c r="F239" s="60" t="s">
        <v>11664</v>
      </c>
      <c r="G239" s="210">
        <v>0</v>
      </c>
      <c r="H239" s="61" t="s">
        <v>73</v>
      </c>
      <c r="I239" s="59" t="s">
        <v>65</v>
      </c>
      <c r="J239" s="60" t="s">
        <v>10094</v>
      </c>
      <c r="K239" s="60">
        <v>5750000</v>
      </c>
      <c r="L239" s="58" t="s">
        <v>68</v>
      </c>
      <c r="M239" s="60" t="s">
        <v>2235</v>
      </c>
      <c r="N239" s="60">
        <v>1082941708</v>
      </c>
      <c r="O239" s="60">
        <v>50</v>
      </c>
      <c r="P239" s="166">
        <v>45306</v>
      </c>
      <c r="Q239" s="60">
        <v>318249309.38</v>
      </c>
      <c r="R239" s="166">
        <v>45313</v>
      </c>
      <c r="S239" s="60">
        <v>5750000</v>
      </c>
      <c r="T239" s="61" t="s">
        <v>66</v>
      </c>
      <c r="U239" s="60">
        <v>1082870070</v>
      </c>
      <c r="V239" s="60" t="s">
        <v>8775</v>
      </c>
      <c r="W239" s="166">
        <v>45313</v>
      </c>
      <c r="X239" s="166">
        <v>45313</v>
      </c>
      <c r="Y239" s="68" t="s">
        <v>75</v>
      </c>
      <c r="Z239" s="166">
        <v>45351</v>
      </c>
      <c r="AA239" s="67">
        <f t="shared" si="15"/>
        <v>38</v>
      </c>
      <c r="AB239" s="67">
        <v>0</v>
      </c>
      <c r="AC239" s="237">
        <v>0</v>
      </c>
      <c r="AD239" s="67">
        <v>0</v>
      </c>
      <c r="AE239" s="89" t="s">
        <v>75</v>
      </c>
      <c r="AF239" s="67">
        <f t="shared" si="16"/>
        <v>0</v>
      </c>
      <c r="AG239" s="60">
        <v>0</v>
      </c>
      <c r="AH239" s="60">
        <v>0</v>
      </c>
      <c r="AI239" s="89" t="s">
        <v>75</v>
      </c>
      <c r="AJ239" s="61">
        <v>0</v>
      </c>
      <c r="AK239" s="65" t="s">
        <v>75</v>
      </c>
      <c r="AL239" s="65" t="s">
        <v>75</v>
      </c>
      <c r="AM239" s="67">
        <f t="shared" si="17"/>
        <v>0</v>
      </c>
      <c r="AN239" s="67">
        <f>+K239+AC239-AH239</f>
        <v>5750000</v>
      </c>
      <c r="AO239" s="61" t="s">
        <v>67</v>
      </c>
      <c r="AP239" s="60">
        <v>5750000</v>
      </c>
      <c r="AQ239" s="61" t="s">
        <v>86</v>
      </c>
      <c r="AR239" s="60">
        <v>0</v>
      </c>
      <c r="AS239" s="69" t="s">
        <v>75</v>
      </c>
      <c r="AT239" s="236">
        <v>5750000</v>
      </c>
      <c r="AU239" s="156">
        <f t="shared" si="18"/>
        <v>0</v>
      </c>
      <c r="AV239" s="72">
        <f t="shared" si="19"/>
        <v>1</v>
      </c>
      <c r="AW239" s="89" t="s">
        <v>75</v>
      </c>
      <c r="AX239" s="61" t="s">
        <v>98</v>
      </c>
      <c r="AY239" s="60" t="s">
        <v>11663</v>
      </c>
      <c r="AZ239" s="58" t="s">
        <v>67</v>
      </c>
      <c r="BA239" s="58" t="s">
        <v>67</v>
      </c>
    </row>
    <row r="240" spans="2:53" x14ac:dyDescent="0.25">
      <c r="B240" s="58">
        <v>2024</v>
      </c>
      <c r="C240" s="58">
        <v>891780111</v>
      </c>
      <c r="D240" s="59" t="s">
        <v>64</v>
      </c>
      <c r="E240" s="61" t="s">
        <v>11662</v>
      </c>
      <c r="F240" s="60" t="s">
        <v>11661</v>
      </c>
      <c r="G240" s="210">
        <v>0</v>
      </c>
      <c r="H240" s="61" t="s">
        <v>73</v>
      </c>
      <c r="I240" s="59" t="s">
        <v>65</v>
      </c>
      <c r="J240" s="60" t="s">
        <v>10094</v>
      </c>
      <c r="K240" s="60">
        <v>4000000</v>
      </c>
      <c r="L240" s="58" t="s">
        <v>68</v>
      </c>
      <c r="M240" s="60" t="s">
        <v>10105</v>
      </c>
      <c r="N240" s="60">
        <v>1018493051</v>
      </c>
      <c r="O240" s="60">
        <v>50</v>
      </c>
      <c r="P240" s="166">
        <v>45306</v>
      </c>
      <c r="Q240" s="60">
        <v>318249309.38</v>
      </c>
      <c r="R240" s="166">
        <v>45313</v>
      </c>
      <c r="S240" s="60">
        <v>4000000</v>
      </c>
      <c r="T240" s="61" t="s">
        <v>66</v>
      </c>
      <c r="U240" s="60">
        <v>1082870070</v>
      </c>
      <c r="V240" s="60" t="s">
        <v>8775</v>
      </c>
      <c r="W240" s="166">
        <v>45313</v>
      </c>
      <c r="X240" s="166">
        <v>45313</v>
      </c>
      <c r="Y240" s="68" t="s">
        <v>75</v>
      </c>
      <c r="Z240" s="166">
        <v>45351</v>
      </c>
      <c r="AA240" s="67">
        <f t="shared" si="15"/>
        <v>38</v>
      </c>
      <c r="AB240" s="67">
        <v>0</v>
      </c>
      <c r="AC240" s="237">
        <v>0</v>
      </c>
      <c r="AD240" s="67">
        <v>0</v>
      </c>
      <c r="AE240" s="89" t="s">
        <v>75</v>
      </c>
      <c r="AF240" s="67">
        <f t="shared" si="16"/>
        <v>0</v>
      </c>
      <c r="AG240" s="60">
        <v>0</v>
      </c>
      <c r="AH240" s="60">
        <v>0</v>
      </c>
      <c r="AI240" s="89" t="s">
        <v>75</v>
      </c>
      <c r="AJ240" s="61">
        <v>0</v>
      </c>
      <c r="AK240" s="65" t="s">
        <v>75</v>
      </c>
      <c r="AL240" s="65" t="s">
        <v>75</v>
      </c>
      <c r="AM240" s="67">
        <f t="shared" si="17"/>
        <v>0</v>
      </c>
      <c r="AN240" s="67">
        <f>+K240+AC240-AH240</f>
        <v>4000000</v>
      </c>
      <c r="AO240" s="61" t="s">
        <v>67</v>
      </c>
      <c r="AP240" s="60">
        <v>4000000</v>
      </c>
      <c r="AQ240" s="61" t="s">
        <v>86</v>
      </c>
      <c r="AR240" s="60">
        <v>0</v>
      </c>
      <c r="AS240" s="69" t="s">
        <v>75</v>
      </c>
      <c r="AT240" s="236">
        <v>4000000</v>
      </c>
      <c r="AU240" s="156">
        <f t="shared" si="18"/>
        <v>0</v>
      </c>
      <c r="AV240" s="72">
        <f t="shared" si="19"/>
        <v>1</v>
      </c>
      <c r="AW240" s="89" t="s">
        <v>75</v>
      </c>
      <c r="AX240" s="61" t="s">
        <v>98</v>
      </c>
      <c r="AY240" s="60" t="s">
        <v>11660</v>
      </c>
      <c r="AZ240" s="58" t="s">
        <v>67</v>
      </c>
      <c r="BA240" s="58" t="s">
        <v>67</v>
      </c>
    </row>
    <row r="241" spans="2:53" x14ac:dyDescent="0.25">
      <c r="B241" s="58">
        <v>2024</v>
      </c>
      <c r="C241" s="58">
        <v>891780111</v>
      </c>
      <c r="D241" s="59" t="s">
        <v>64</v>
      </c>
      <c r="E241" s="61" t="s">
        <v>11659</v>
      </c>
      <c r="F241" s="60" t="s">
        <v>11658</v>
      </c>
      <c r="G241" s="210">
        <v>0</v>
      </c>
      <c r="H241" s="61" t="s">
        <v>73</v>
      </c>
      <c r="I241" s="59" t="s">
        <v>65</v>
      </c>
      <c r="J241" s="60" t="s">
        <v>11657</v>
      </c>
      <c r="K241" s="60">
        <v>17160000</v>
      </c>
      <c r="L241" s="58" t="s">
        <v>68</v>
      </c>
      <c r="M241" s="60" t="s">
        <v>7938</v>
      </c>
      <c r="N241" s="60">
        <v>84450853</v>
      </c>
      <c r="O241" s="64">
        <v>13</v>
      </c>
      <c r="P241" s="89">
        <v>45302</v>
      </c>
      <c r="Q241" s="60">
        <v>4518689382</v>
      </c>
      <c r="R241" s="166">
        <v>45314</v>
      </c>
      <c r="S241" s="60">
        <v>17160000</v>
      </c>
      <c r="T241" s="61" t="s">
        <v>66</v>
      </c>
      <c r="U241" s="60">
        <v>41947381</v>
      </c>
      <c r="V241" s="60" t="s">
        <v>7937</v>
      </c>
      <c r="W241" s="166">
        <v>45314</v>
      </c>
      <c r="X241" s="166">
        <v>45314</v>
      </c>
      <c r="Y241" s="68" t="s">
        <v>75</v>
      </c>
      <c r="Z241" s="166">
        <v>45457</v>
      </c>
      <c r="AA241" s="67">
        <f t="shared" si="15"/>
        <v>143</v>
      </c>
      <c r="AB241" s="67">
        <v>2</v>
      </c>
      <c r="AC241" s="237">
        <v>840000</v>
      </c>
      <c r="AD241" s="67">
        <v>1</v>
      </c>
      <c r="AE241" s="244">
        <v>45464</v>
      </c>
      <c r="AF241" s="67">
        <f t="shared" si="16"/>
        <v>7</v>
      </c>
      <c r="AG241" s="60">
        <v>0</v>
      </c>
      <c r="AH241" s="60">
        <v>0</v>
      </c>
      <c r="AI241" s="89" t="s">
        <v>75</v>
      </c>
      <c r="AJ241" s="61">
        <v>0</v>
      </c>
      <c r="AK241" s="65" t="s">
        <v>75</v>
      </c>
      <c r="AL241" s="65" t="s">
        <v>75</v>
      </c>
      <c r="AM241" s="67">
        <f t="shared" si="17"/>
        <v>0</v>
      </c>
      <c r="AN241" s="67">
        <f>+K241+AC241-AH241</f>
        <v>18000000</v>
      </c>
      <c r="AO241" s="61" t="s">
        <v>67</v>
      </c>
      <c r="AP241" s="60">
        <v>17160000</v>
      </c>
      <c r="AQ241" s="61" t="s">
        <v>86</v>
      </c>
      <c r="AR241" s="60">
        <v>0</v>
      </c>
      <c r="AS241" s="69" t="s">
        <v>75</v>
      </c>
      <c r="AT241" s="236">
        <v>18000000</v>
      </c>
      <c r="AU241" s="156">
        <f t="shared" si="18"/>
        <v>0</v>
      </c>
      <c r="AV241" s="72">
        <f t="shared" si="19"/>
        <v>1</v>
      </c>
      <c r="AW241" s="89" t="s">
        <v>75</v>
      </c>
      <c r="AX241" s="61" t="s">
        <v>98</v>
      </c>
      <c r="AY241" s="60" t="s">
        <v>11656</v>
      </c>
      <c r="AZ241" s="58" t="s">
        <v>67</v>
      </c>
      <c r="BA241" s="58" t="s">
        <v>67</v>
      </c>
    </row>
    <row r="242" spans="2:53" x14ac:dyDescent="0.25">
      <c r="B242" s="58">
        <v>2024</v>
      </c>
      <c r="C242" s="58">
        <v>891780111</v>
      </c>
      <c r="D242" s="59" t="s">
        <v>64</v>
      </c>
      <c r="E242" s="61" t="s">
        <v>11655</v>
      </c>
      <c r="F242" s="60" t="s">
        <v>11654</v>
      </c>
      <c r="G242" s="210">
        <v>0</v>
      </c>
      <c r="H242" s="61" t="s">
        <v>73</v>
      </c>
      <c r="I242" s="59" t="s">
        <v>65</v>
      </c>
      <c r="J242" s="60" t="s">
        <v>11653</v>
      </c>
      <c r="K242" s="60">
        <v>14300000</v>
      </c>
      <c r="L242" s="58" t="s">
        <v>68</v>
      </c>
      <c r="M242" s="60" t="s">
        <v>2059</v>
      </c>
      <c r="N242" s="60">
        <v>1082973181</v>
      </c>
      <c r="O242" s="64">
        <v>13</v>
      </c>
      <c r="P242" s="89">
        <v>45302</v>
      </c>
      <c r="Q242" s="60">
        <v>4518689382</v>
      </c>
      <c r="R242" s="166">
        <v>45314</v>
      </c>
      <c r="S242" s="60">
        <v>14300000</v>
      </c>
      <c r="T242" s="61" t="s">
        <v>66</v>
      </c>
      <c r="U242" s="60">
        <v>12548945</v>
      </c>
      <c r="V242" s="60" t="s">
        <v>6785</v>
      </c>
      <c r="W242" s="166">
        <v>45314</v>
      </c>
      <c r="X242" s="166">
        <v>45314</v>
      </c>
      <c r="Y242" s="68" t="s">
        <v>75</v>
      </c>
      <c r="Z242" s="166">
        <v>45457</v>
      </c>
      <c r="AA242" s="67">
        <f t="shared" si="15"/>
        <v>143</v>
      </c>
      <c r="AB242" s="67">
        <v>2</v>
      </c>
      <c r="AC242" s="237">
        <v>1600000</v>
      </c>
      <c r="AD242" s="67">
        <v>1</v>
      </c>
      <c r="AE242" s="244">
        <v>45473</v>
      </c>
      <c r="AF242" s="67">
        <f t="shared" si="16"/>
        <v>16</v>
      </c>
      <c r="AG242" s="60">
        <v>0</v>
      </c>
      <c r="AH242" s="60">
        <v>0</v>
      </c>
      <c r="AI242" s="89" t="s">
        <v>75</v>
      </c>
      <c r="AJ242" s="61">
        <v>0</v>
      </c>
      <c r="AK242" s="65" t="s">
        <v>75</v>
      </c>
      <c r="AL242" s="65" t="s">
        <v>75</v>
      </c>
      <c r="AM242" s="67">
        <f t="shared" si="17"/>
        <v>0</v>
      </c>
      <c r="AN242" s="67">
        <f>+K242+AC242-AH242</f>
        <v>15900000</v>
      </c>
      <c r="AO242" s="61" t="s">
        <v>67</v>
      </c>
      <c r="AP242" s="60">
        <v>14300000</v>
      </c>
      <c r="AQ242" s="61" t="s">
        <v>86</v>
      </c>
      <c r="AR242" s="60">
        <v>0</v>
      </c>
      <c r="AS242" s="69" t="s">
        <v>75</v>
      </c>
      <c r="AT242" s="236">
        <v>15900000</v>
      </c>
      <c r="AU242" s="156">
        <f t="shared" si="18"/>
        <v>0</v>
      </c>
      <c r="AV242" s="72">
        <f t="shared" si="19"/>
        <v>1</v>
      </c>
      <c r="AW242" s="89" t="s">
        <v>75</v>
      </c>
      <c r="AX242" s="61" t="s">
        <v>98</v>
      </c>
      <c r="AY242" s="60" t="s">
        <v>11652</v>
      </c>
      <c r="AZ242" s="58" t="s">
        <v>67</v>
      </c>
      <c r="BA242" s="58" t="s">
        <v>67</v>
      </c>
    </row>
    <row r="243" spans="2:53" x14ac:dyDescent="0.25">
      <c r="B243" s="58">
        <v>2024</v>
      </c>
      <c r="C243" s="58">
        <v>891780111</v>
      </c>
      <c r="D243" s="59" t="s">
        <v>64</v>
      </c>
      <c r="E243" s="61" t="s">
        <v>11651</v>
      </c>
      <c r="F243" s="60" t="s">
        <v>11650</v>
      </c>
      <c r="G243" s="210">
        <v>0</v>
      </c>
      <c r="H243" s="61" t="s">
        <v>73</v>
      </c>
      <c r="I243" s="59" t="s">
        <v>65</v>
      </c>
      <c r="J243" s="60" t="s">
        <v>11649</v>
      </c>
      <c r="K243" s="60">
        <v>16400000</v>
      </c>
      <c r="L243" s="58" t="s">
        <v>68</v>
      </c>
      <c r="M243" s="60" t="s">
        <v>8371</v>
      </c>
      <c r="N243" s="60">
        <v>1082983493</v>
      </c>
      <c r="O243" s="64">
        <v>13</v>
      </c>
      <c r="P243" s="89">
        <v>45302</v>
      </c>
      <c r="Q243" s="60">
        <v>4518689382</v>
      </c>
      <c r="R243" s="166">
        <v>45314</v>
      </c>
      <c r="S243" s="60">
        <v>16400000</v>
      </c>
      <c r="T243" s="61" t="s">
        <v>66</v>
      </c>
      <c r="U243" s="60">
        <v>36557666</v>
      </c>
      <c r="V243" s="60" t="s">
        <v>4526</v>
      </c>
      <c r="W243" s="166">
        <v>45314</v>
      </c>
      <c r="X243" s="166">
        <v>45314</v>
      </c>
      <c r="Y243" s="68" t="s">
        <v>75</v>
      </c>
      <c r="Z243" s="166">
        <v>45457</v>
      </c>
      <c r="AA243" s="67">
        <f t="shared" si="15"/>
        <v>143</v>
      </c>
      <c r="AB243" s="67">
        <v>2</v>
      </c>
      <c r="AC243" s="237">
        <v>1600000</v>
      </c>
      <c r="AD243" s="67">
        <v>1</v>
      </c>
      <c r="AE243" s="244">
        <v>45473</v>
      </c>
      <c r="AF243" s="67">
        <f t="shared" si="16"/>
        <v>16</v>
      </c>
      <c r="AG243" s="60">
        <v>0</v>
      </c>
      <c r="AH243" s="60">
        <v>0</v>
      </c>
      <c r="AI243" s="89" t="s">
        <v>75</v>
      </c>
      <c r="AJ243" s="61">
        <v>0</v>
      </c>
      <c r="AK243" s="65" t="s">
        <v>75</v>
      </c>
      <c r="AL243" s="65" t="s">
        <v>75</v>
      </c>
      <c r="AM243" s="67">
        <f t="shared" si="17"/>
        <v>0</v>
      </c>
      <c r="AN243" s="67">
        <f>+K243+AC243-AH243</f>
        <v>18000000</v>
      </c>
      <c r="AO243" s="61" t="s">
        <v>67</v>
      </c>
      <c r="AP243" s="60">
        <v>16400000</v>
      </c>
      <c r="AQ243" s="61" t="s">
        <v>86</v>
      </c>
      <c r="AR243" s="60">
        <v>0</v>
      </c>
      <c r="AS243" s="69" t="s">
        <v>75</v>
      </c>
      <c r="AT243" s="236">
        <v>18000000</v>
      </c>
      <c r="AU243" s="156">
        <f t="shared" si="18"/>
        <v>0</v>
      </c>
      <c r="AV243" s="72">
        <f t="shared" si="19"/>
        <v>1</v>
      </c>
      <c r="AW243" s="89" t="s">
        <v>75</v>
      </c>
      <c r="AX243" s="61" t="s">
        <v>98</v>
      </c>
      <c r="AY243" s="60" t="s">
        <v>11648</v>
      </c>
      <c r="AZ243" s="58" t="s">
        <v>67</v>
      </c>
      <c r="BA243" s="58" t="s">
        <v>67</v>
      </c>
    </row>
    <row r="244" spans="2:53" x14ac:dyDescent="0.25">
      <c r="B244" s="58">
        <v>2024</v>
      </c>
      <c r="C244" s="58">
        <v>891780111</v>
      </c>
      <c r="D244" s="59" t="s">
        <v>64</v>
      </c>
      <c r="E244" s="61" t="s">
        <v>11647</v>
      </c>
      <c r="F244" s="60" t="s">
        <v>11646</v>
      </c>
      <c r="G244" s="210">
        <v>0</v>
      </c>
      <c r="H244" s="61" t="s">
        <v>73</v>
      </c>
      <c r="I244" s="59" t="s">
        <v>65</v>
      </c>
      <c r="J244" s="60" t="s">
        <v>11645</v>
      </c>
      <c r="K244" s="60">
        <v>12333000</v>
      </c>
      <c r="L244" s="58" t="s">
        <v>68</v>
      </c>
      <c r="M244" s="60" t="s">
        <v>9648</v>
      </c>
      <c r="N244" s="60">
        <v>52769336</v>
      </c>
      <c r="O244" s="64">
        <v>14</v>
      </c>
      <c r="P244" s="166">
        <v>45302</v>
      </c>
      <c r="Q244" s="60">
        <v>2126349000</v>
      </c>
      <c r="R244" s="166">
        <v>45314</v>
      </c>
      <c r="S244" s="60">
        <v>12333000</v>
      </c>
      <c r="T244" s="61" t="s">
        <v>66</v>
      </c>
      <c r="U244" s="60">
        <v>93400727</v>
      </c>
      <c r="V244" s="60" t="s">
        <v>6940</v>
      </c>
      <c r="W244" s="166">
        <v>45314</v>
      </c>
      <c r="X244" s="166">
        <v>45314</v>
      </c>
      <c r="Y244" s="68" t="s">
        <v>75</v>
      </c>
      <c r="Z244" s="166">
        <v>45457</v>
      </c>
      <c r="AA244" s="67">
        <f t="shared" si="15"/>
        <v>143</v>
      </c>
      <c r="AB244" s="67">
        <v>2</v>
      </c>
      <c r="AC244" s="237">
        <v>1334000</v>
      </c>
      <c r="AD244" s="67">
        <v>1</v>
      </c>
      <c r="AE244" s="244">
        <v>45473</v>
      </c>
      <c r="AF244" s="67">
        <f t="shared" si="16"/>
        <v>16</v>
      </c>
      <c r="AG244" s="60">
        <v>0</v>
      </c>
      <c r="AH244" s="60">
        <v>0</v>
      </c>
      <c r="AI244" s="89" t="s">
        <v>75</v>
      </c>
      <c r="AJ244" s="61">
        <v>0</v>
      </c>
      <c r="AK244" s="65" t="s">
        <v>75</v>
      </c>
      <c r="AL244" s="65" t="s">
        <v>75</v>
      </c>
      <c r="AM244" s="67">
        <f t="shared" si="17"/>
        <v>0</v>
      </c>
      <c r="AN244" s="67">
        <f>+K244+AC244-AH244</f>
        <v>13667000</v>
      </c>
      <c r="AO244" s="61" t="s">
        <v>67</v>
      </c>
      <c r="AP244" s="60">
        <v>12333000</v>
      </c>
      <c r="AQ244" s="61" t="s">
        <v>86</v>
      </c>
      <c r="AR244" s="60">
        <v>0</v>
      </c>
      <c r="AS244" s="69" t="s">
        <v>75</v>
      </c>
      <c r="AT244" s="236">
        <v>13667000</v>
      </c>
      <c r="AU244" s="156">
        <f t="shared" si="18"/>
        <v>0</v>
      </c>
      <c r="AV244" s="72">
        <f t="shared" si="19"/>
        <v>1</v>
      </c>
      <c r="AW244" s="89" t="s">
        <v>75</v>
      </c>
      <c r="AX244" s="61" t="s">
        <v>98</v>
      </c>
      <c r="AY244" s="60" t="s">
        <v>11644</v>
      </c>
      <c r="AZ244" s="58" t="s">
        <v>67</v>
      </c>
      <c r="BA244" s="58" t="s">
        <v>67</v>
      </c>
    </row>
    <row r="245" spans="2:53" x14ac:dyDescent="0.25">
      <c r="B245" s="58">
        <v>2024</v>
      </c>
      <c r="C245" s="58">
        <v>891780111</v>
      </c>
      <c r="D245" s="59" t="s">
        <v>64</v>
      </c>
      <c r="E245" s="61" t="s">
        <v>11643</v>
      </c>
      <c r="F245" s="60" t="s">
        <v>11642</v>
      </c>
      <c r="G245" s="210">
        <v>0</v>
      </c>
      <c r="H245" s="61" t="s">
        <v>73</v>
      </c>
      <c r="I245" s="59" t="s">
        <v>65</v>
      </c>
      <c r="J245" s="60" t="s">
        <v>11641</v>
      </c>
      <c r="K245" s="60">
        <v>7000000</v>
      </c>
      <c r="L245" s="58" t="s">
        <v>68</v>
      </c>
      <c r="M245" s="60" t="s">
        <v>10097</v>
      </c>
      <c r="N245" s="60">
        <v>1082984896</v>
      </c>
      <c r="O245" s="60">
        <v>50</v>
      </c>
      <c r="P245" s="166">
        <v>45306</v>
      </c>
      <c r="Q245" s="60">
        <v>318249309.38</v>
      </c>
      <c r="R245" s="166">
        <v>45314</v>
      </c>
      <c r="S245" s="60">
        <v>7000000</v>
      </c>
      <c r="T245" s="61" t="s">
        <v>66</v>
      </c>
      <c r="U245" s="60">
        <v>1082870070</v>
      </c>
      <c r="V245" s="60" t="s">
        <v>8775</v>
      </c>
      <c r="W245" s="166">
        <v>45314</v>
      </c>
      <c r="X245" s="166">
        <v>45314</v>
      </c>
      <c r="Y245" s="68" t="s">
        <v>75</v>
      </c>
      <c r="Z245" s="166">
        <v>45351</v>
      </c>
      <c r="AA245" s="67">
        <f t="shared" si="15"/>
        <v>37</v>
      </c>
      <c r="AB245" s="67">
        <v>0</v>
      </c>
      <c r="AC245" s="237">
        <v>0</v>
      </c>
      <c r="AD245" s="67">
        <v>0</v>
      </c>
      <c r="AE245" s="89" t="s">
        <v>75</v>
      </c>
      <c r="AF245" s="67">
        <f t="shared" si="16"/>
        <v>0</v>
      </c>
      <c r="AG245" s="60">
        <v>0</v>
      </c>
      <c r="AH245" s="60">
        <v>0</v>
      </c>
      <c r="AI245" s="89" t="s">
        <v>75</v>
      </c>
      <c r="AJ245" s="61">
        <v>0</v>
      </c>
      <c r="AK245" s="65" t="s">
        <v>75</v>
      </c>
      <c r="AL245" s="65" t="s">
        <v>75</v>
      </c>
      <c r="AM245" s="67">
        <f t="shared" si="17"/>
        <v>0</v>
      </c>
      <c r="AN245" s="67">
        <f>+K245+AC245-AH245</f>
        <v>7000000</v>
      </c>
      <c r="AO245" s="61" t="s">
        <v>67</v>
      </c>
      <c r="AP245" s="60">
        <v>7000000</v>
      </c>
      <c r="AQ245" s="61" t="s">
        <v>86</v>
      </c>
      <c r="AR245" s="60">
        <v>0</v>
      </c>
      <c r="AS245" s="69" t="s">
        <v>75</v>
      </c>
      <c r="AT245" s="236">
        <v>7000000</v>
      </c>
      <c r="AU245" s="156">
        <f t="shared" si="18"/>
        <v>0</v>
      </c>
      <c r="AV245" s="72">
        <f t="shared" si="19"/>
        <v>1</v>
      </c>
      <c r="AW245" s="89" t="s">
        <v>75</v>
      </c>
      <c r="AX245" s="61" t="s">
        <v>98</v>
      </c>
      <c r="AY245" s="60" t="s">
        <v>11640</v>
      </c>
      <c r="AZ245" s="58" t="s">
        <v>67</v>
      </c>
      <c r="BA245" s="58" t="s">
        <v>67</v>
      </c>
    </row>
    <row r="246" spans="2:53" x14ac:dyDescent="0.25">
      <c r="B246" s="58">
        <v>2024</v>
      </c>
      <c r="C246" s="58">
        <v>891780111</v>
      </c>
      <c r="D246" s="59" t="s">
        <v>64</v>
      </c>
      <c r="E246" s="61" t="s">
        <v>11639</v>
      </c>
      <c r="F246" s="60" t="s">
        <v>11638</v>
      </c>
      <c r="G246" s="210">
        <v>0</v>
      </c>
      <c r="H246" s="61" t="s">
        <v>73</v>
      </c>
      <c r="I246" s="59" t="s">
        <v>65</v>
      </c>
      <c r="J246" s="60" t="s">
        <v>11637</v>
      </c>
      <c r="K246" s="60">
        <v>12500000</v>
      </c>
      <c r="L246" s="58" t="s">
        <v>68</v>
      </c>
      <c r="M246" s="60" t="s">
        <v>8709</v>
      </c>
      <c r="N246" s="60">
        <v>85467592</v>
      </c>
      <c r="O246" s="64">
        <v>14</v>
      </c>
      <c r="P246" s="166">
        <v>45302</v>
      </c>
      <c r="Q246" s="60">
        <v>2126349000</v>
      </c>
      <c r="R246" s="166">
        <v>45314</v>
      </c>
      <c r="S246" s="60">
        <v>12500000</v>
      </c>
      <c r="T246" s="61" t="s">
        <v>66</v>
      </c>
      <c r="U246" s="60">
        <v>57297693</v>
      </c>
      <c r="V246" s="60" t="s">
        <v>11593</v>
      </c>
      <c r="W246" s="166">
        <v>45314</v>
      </c>
      <c r="X246" s="166">
        <v>45314</v>
      </c>
      <c r="Y246" s="68" t="s">
        <v>75</v>
      </c>
      <c r="Z246" s="166">
        <v>45457</v>
      </c>
      <c r="AA246" s="67">
        <f t="shared" si="15"/>
        <v>143</v>
      </c>
      <c r="AB246" s="67">
        <v>0</v>
      </c>
      <c r="AC246" s="237">
        <v>0</v>
      </c>
      <c r="AD246" s="67">
        <v>0</v>
      </c>
      <c r="AE246" s="89" t="s">
        <v>75</v>
      </c>
      <c r="AF246" s="67">
        <f t="shared" si="16"/>
        <v>0</v>
      </c>
      <c r="AG246" s="60">
        <v>0</v>
      </c>
      <c r="AH246" s="60">
        <v>0</v>
      </c>
      <c r="AI246" s="89" t="s">
        <v>75</v>
      </c>
      <c r="AJ246" s="61">
        <v>0</v>
      </c>
      <c r="AK246" s="65" t="s">
        <v>75</v>
      </c>
      <c r="AL246" s="65" t="s">
        <v>75</v>
      </c>
      <c r="AM246" s="67">
        <f t="shared" si="17"/>
        <v>0</v>
      </c>
      <c r="AN246" s="67">
        <f>+K246+AC246-AH246</f>
        <v>12500000</v>
      </c>
      <c r="AO246" s="61" t="s">
        <v>67</v>
      </c>
      <c r="AP246" s="60">
        <v>12500000</v>
      </c>
      <c r="AQ246" s="61" t="s">
        <v>86</v>
      </c>
      <c r="AR246" s="60">
        <v>0</v>
      </c>
      <c r="AS246" s="69" t="s">
        <v>75</v>
      </c>
      <c r="AT246" s="236">
        <v>12500000</v>
      </c>
      <c r="AU246" s="156">
        <f t="shared" si="18"/>
        <v>0</v>
      </c>
      <c r="AV246" s="72">
        <f t="shared" si="19"/>
        <v>1</v>
      </c>
      <c r="AW246" s="89" t="s">
        <v>75</v>
      </c>
      <c r="AX246" s="61" t="s">
        <v>98</v>
      </c>
      <c r="AY246" s="60" t="s">
        <v>11636</v>
      </c>
      <c r="AZ246" s="58" t="s">
        <v>67</v>
      </c>
      <c r="BA246" s="58" t="s">
        <v>67</v>
      </c>
    </row>
    <row r="247" spans="2:53" x14ac:dyDescent="0.25">
      <c r="B247" s="58">
        <v>2024</v>
      </c>
      <c r="C247" s="58">
        <v>891780111</v>
      </c>
      <c r="D247" s="59" t="s">
        <v>64</v>
      </c>
      <c r="E247" s="61" t="s">
        <v>11635</v>
      </c>
      <c r="F247" s="60" t="s">
        <v>11634</v>
      </c>
      <c r="G247" s="210">
        <v>0</v>
      </c>
      <c r="H247" s="61" t="s">
        <v>73</v>
      </c>
      <c r="I247" s="59" t="s">
        <v>65</v>
      </c>
      <c r="J247" s="60" t="s">
        <v>11633</v>
      </c>
      <c r="K247" s="60">
        <v>15730000</v>
      </c>
      <c r="L247" s="58" t="s">
        <v>68</v>
      </c>
      <c r="M247" s="60" t="s">
        <v>7911</v>
      </c>
      <c r="N247" s="60">
        <v>26671795</v>
      </c>
      <c r="O247" s="64">
        <v>13</v>
      </c>
      <c r="P247" s="89">
        <v>45302</v>
      </c>
      <c r="Q247" s="60">
        <v>4518689382</v>
      </c>
      <c r="R247" s="166">
        <v>45314</v>
      </c>
      <c r="S247" s="60">
        <v>15730000</v>
      </c>
      <c r="T247" s="61" t="s">
        <v>66</v>
      </c>
      <c r="U247" s="60">
        <v>12548945</v>
      </c>
      <c r="V247" s="60" t="s">
        <v>6785</v>
      </c>
      <c r="W247" s="166">
        <v>45314</v>
      </c>
      <c r="X247" s="166">
        <v>45314</v>
      </c>
      <c r="Y247" s="68" t="s">
        <v>75</v>
      </c>
      <c r="Z247" s="166">
        <v>45457</v>
      </c>
      <c r="AA247" s="67">
        <f t="shared" si="15"/>
        <v>143</v>
      </c>
      <c r="AB247" s="67">
        <v>2</v>
      </c>
      <c r="AC247" s="237">
        <v>1760000</v>
      </c>
      <c r="AD247" s="67">
        <v>1</v>
      </c>
      <c r="AE247" s="244">
        <v>45473</v>
      </c>
      <c r="AF247" s="67">
        <f t="shared" si="16"/>
        <v>16</v>
      </c>
      <c r="AG247" s="60">
        <v>0</v>
      </c>
      <c r="AH247" s="60">
        <v>0</v>
      </c>
      <c r="AI247" s="89" t="s">
        <v>75</v>
      </c>
      <c r="AJ247" s="61">
        <v>0</v>
      </c>
      <c r="AK247" s="65" t="s">
        <v>75</v>
      </c>
      <c r="AL247" s="65" t="s">
        <v>75</v>
      </c>
      <c r="AM247" s="67">
        <f t="shared" si="17"/>
        <v>0</v>
      </c>
      <c r="AN247" s="67">
        <f>+K247+AC247-AH247</f>
        <v>17490000</v>
      </c>
      <c r="AO247" s="61" t="s">
        <v>67</v>
      </c>
      <c r="AP247" s="60">
        <v>15730000</v>
      </c>
      <c r="AQ247" s="61" t="s">
        <v>86</v>
      </c>
      <c r="AR247" s="60">
        <v>0</v>
      </c>
      <c r="AS247" s="69" t="s">
        <v>75</v>
      </c>
      <c r="AT247" s="236">
        <v>17490000</v>
      </c>
      <c r="AU247" s="156">
        <f t="shared" si="18"/>
        <v>0</v>
      </c>
      <c r="AV247" s="72">
        <f t="shared" si="19"/>
        <v>1</v>
      </c>
      <c r="AW247" s="89" t="s">
        <v>75</v>
      </c>
      <c r="AX247" s="61" t="s">
        <v>98</v>
      </c>
      <c r="AY247" s="60" t="s">
        <v>11632</v>
      </c>
      <c r="AZ247" s="58" t="s">
        <v>67</v>
      </c>
      <c r="BA247" s="58" t="s">
        <v>67</v>
      </c>
    </row>
    <row r="248" spans="2:53" x14ac:dyDescent="0.25">
      <c r="B248" s="58">
        <v>2024</v>
      </c>
      <c r="C248" s="58">
        <v>891780111</v>
      </c>
      <c r="D248" s="59" t="s">
        <v>64</v>
      </c>
      <c r="E248" s="61" t="s">
        <v>11631</v>
      </c>
      <c r="F248" s="60" t="s">
        <v>11630</v>
      </c>
      <c r="G248" s="210">
        <v>0</v>
      </c>
      <c r="H248" s="61" t="s">
        <v>73</v>
      </c>
      <c r="I248" s="59" t="s">
        <v>65</v>
      </c>
      <c r="J248" s="60" t="s">
        <v>11629</v>
      </c>
      <c r="K248" s="60">
        <v>16280000</v>
      </c>
      <c r="L248" s="58" t="s">
        <v>68</v>
      </c>
      <c r="M248" s="60" t="s">
        <v>7991</v>
      </c>
      <c r="N248" s="60">
        <v>1004278346</v>
      </c>
      <c r="O248" s="64">
        <v>13</v>
      </c>
      <c r="P248" s="89">
        <v>45302</v>
      </c>
      <c r="Q248" s="60">
        <v>4518689382</v>
      </c>
      <c r="R248" s="166">
        <v>45314</v>
      </c>
      <c r="S248" s="60">
        <v>16280000</v>
      </c>
      <c r="T248" s="61" t="s">
        <v>66</v>
      </c>
      <c r="U248" s="60">
        <v>1082868728</v>
      </c>
      <c r="V248" s="60" t="s">
        <v>7011</v>
      </c>
      <c r="W248" s="166">
        <v>45314</v>
      </c>
      <c r="X248" s="166">
        <v>45314</v>
      </c>
      <c r="Y248" s="68" t="s">
        <v>75</v>
      </c>
      <c r="Z248" s="166">
        <v>45457</v>
      </c>
      <c r="AA248" s="67">
        <f t="shared" si="15"/>
        <v>143</v>
      </c>
      <c r="AB248" s="67">
        <v>2</v>
      </c>
      <c r="AC248" s="237">
        <v>1650000</v>
      </c>
      <c r="AD248" s="67">
        <v>1</v>
      </c>
      <c r="AE248" s="244">
        <v>45473</v>
      </c>
      <c r="AF248" s="67">
        <f t="shared" si="16"/>
        <v>16</v>
      </c>
      <c r="AG248" s="60">
        <v>0</v>
      </c>
      <c r="AH248" s="60">
        <v>0</v>
      </c>
      <c r="AI248" s="89" t="s">
        <v>75</v>
      </c>
      <c r="AJ248" s="61">
        <v>0</v>
      </c>
      <c r="AK248" s="65" t="s">
        <v>75</v>
      </c>
      <c r="AL248" s="65" t="s">
        <v>75</v>
      </c>
      <c r="AM248" s="67">
        <f t="shared" si="17"/>
        <v>0</v>
      </c>
      <c r="AN248" s="67">
        <f>+K248+AC248-AH248</f>
        <v>17930000</v>
      </c>
      <c r="AO248" s="61" t="s">
        <v>67</v>
      </c>
      <c r="AP248" s="60">
        <v>16280000</v>
      </c>
      <c r="AQ248" s="61" t="s">
        <v>86</v>
      </c>
      <c r="AR248" s="60">
        <v>0</v>
      </c>
      <c r="AS248" s="69" t="s">
        <v>75</v>
      </c>
      <c r="AT248" s="236">
        <v>17930000</v>
      </c>
      <c r="AU248" s="156">
        <f t="shared" si="18"/>
        <v>0</v>
      </c>
      <c r="AV248" s="72">
        <f t="shared" si="19"/>
        <v>1</v>
      </c>
      <c r="AW248" s="89" t="s">
        <v>75</v>
      </c>
      <c r="AX248" s="61" t="s">
        <v>98</v>
      </c>
      <c r="AY248" s="60" t="s">
        <v>11628</v>
      </c>
      <c r="AZ248" s="58" t="s">
        <v>67</v>
      </c>
      <c r="BA248" s="58" t="s">
        <v>67</v>
      </c>
    </row>
    <row r="249" spans="2:53" x14ac:dyDescent="0.25">
      <c r="B249" s="58">
        <v>2024</v>
      </c>
      <c r="C249" s="58">
        <v>891780111</v>
      </c>
      <c r="D249" s="59" t="s">
        <v>64</v>
      </c>
      <c r="E249" s="61" t="s">
        <v>11627</v>
      </c>
      <c r="F249" s="60" t="s">
        <v>11626</v>
      </c>
      <c r="G249" s="210">
        <v>0</v>
      </c>
      <c r="H249" s="61" t="s">
        <v>73</v>
      </c>
      <c r="I249" s="59" t="s">
        <v>65</v>
      </c>
      <c r="J249" s="60" t="s">
        <v>11625</v>
      </c>
      <c r="K249" s="60">
        <v>11480000</v>
      </c>
      <c r="L249" s="58" t="s">
        <v>68</v>
      </c>
      <c r="M249" s="60" t="s">
        <v>9663</v>
      </c>
      <c r="N249" s="60">
        <v>1079941098</v>
      </c>
      <c r="O249" s="64">
        <v>14</v>
      </c>
      <c r="P249" s="166">
        <v>45302</v>
      </c>
      <c r="Q249" s="60">
        <v>2126349000</v>
      </c>
      <c r="R249" s="166">
        <v>45314</v>
      </c>
      <c r="S249" s="60">
        <v>11480000</v>
      </c>
      <c r="T249" s="61" t="s">
        <v>66</v>
      </c>
      <c r="U249" s="60">
        <v>85459497</v>
      </c>
      <c r="V249" s="60" t="s">
        <v>3402</v>
      </c>
      <c r="W249" s="166">
        <v>45314</v>
      </c>
      <c r="X249" s="166">
        <v>45314</v>
      </c>
      <c r="Y249" s="68" t="s">
        <v>75</v>
      </c>
      <c r="Z249" s="166">
        <v>45457</v>
      </c>
      <c r="AA249" s="67">
        <f t="shared" si="15"/>
        <v>143</v>
      </c>
      <c r="AB249" s="67">
        <v>2</v>
      </c>
      <c r="AC249" s="237">
        <v>1120000</v>
      </c>
      <c r="AD249" s="67">
        <v>1</v>
      </c>
      <c r="AE249" s="244">
        <v>45473</v>
      </c>
      <c r="AF249" s="67">
        <f t="shared" si="16"/>
        <v>16</v>
      </c>
      <c r="AG249" s="60">
        <v>0</v>
      </c>
      <c r="AH249" s="60">
        <v>0</v>
      </c>
      <c r="AI249" s="89" t="s">
        <v>75</v>
      </c>
      <c r="AJ249" s="61">
        <v>0</v>
      </c>
      <c r="AK249" s="65" t="s">
        <v>75</v>
      </c>
      <c r="AL249" s="65" t="s">
        <v>75</v>
      </c>
      <c r="AM249" s="67">
        <f t="shared" si="17"/>
        <v>0</v>
      </c>
      <c r="AN249" s="67">
        <f>+K249+AC249-AH249</f>
        <v>12600000</v>
      </c>
      <c r="AO249" s="61" t="s">
        <v>67</v>
      </c>
      <c r="AP249" s="60">
        <v>11480000</v>
      </c>
      <c r="AQ249" s="61" t="s">
        <v>86</v>
      </c>
      <c r="AR249" s="60">
        <v>0</v>
      </c>
      <c r="AS249" s="69" t="s">
        <v>75</v>
      </c>
      <c r="AT249" s="236">
        <v>12600000</v>
      </c>
      <c r="AU249" s="156">
        <f t="shared" si="18"/>
        <v>0</v>
      </c>
      <c r="AV249" s="72">
        <f t="shared" si="19"/>
        <v>1</v>
      </c>
      <c r="AW249" s="89" t="s">
        <v>75</v>
      </c>
      <c r="AX249" s="61" t="s">
        <v>98</v>
      </c>
      <c r="AY249" s="60" t="s">
        <v>11624</v>
      </c>
      <c r="AZ249" s="58" t="s">
        <v>67</v>
      </c>
      <c r="BA249" s="58" t="s">
        <v>67</v>
      </c>
    </row>
    <row r="250" spans="2:53" x14ac:dyDescent="0.25">
      <c r="B250" s="58">
        <v>2024</v>
      </c>
      <c r="C250" s="58">
        <v>891780111</v>
      </c>
      <c r="D250" s="59" t="s">
        <v>64</v>
      </c>
      <c r="E250" s="61" t="s">
        <v>11623</v>
      </c>
      <c r="F250" s="60" t="s">
        <v>11622</v>
      </c>
      <c r="G250" s="210">
        <v>0</v>
      </c>
      <c r="H250" s="61" t="s">
        <v>73</v>
      </c>
      <c r="I250" s="59" t="s">
        <v>65</v>
      </c>
      <c r="J250" s="60" t="s">
        <v>11621</v>
      </c>
      <c r="K250" s="60">
        <v>15000000</v>
      </c>
      <c r="L250" s="58" t="s">
        <v>68</v>
      </c>
      <c r="M250" s="60" t="s">
        <v>11620</v>
      </c>
      <c r="N250" s="60">
        <v>1004349754</v>
      </c>
      <c r="O250" s="64">
        <v>13</v>
      </c>
      <c r="P250" s="89">
        <v>45302</v>
      </c>
      <c r="Q250" s="60">
        <v>4518689382</v>
      </c>
      <c r="R250" s="166">
        <v>45314</v>
      </c>
      <c r="S250" s="60">
        <v>15000000</v>
      </c>
      <c r="T250" s="61" t="s">
        <v>66</v>
      </c>
      <c r="U250" s="60">
        <v>57464638</v>
      </c>
      <c r="V250" s="60" t="s">
        <v>6833</v>
      </c>
      <c r="W250" s="166">
        <v>45314</v>
      </c>
      <c r="X250" s="166">
        <v>45314</v>
      </c>
      <c r="Y250" s="68" t="s">
        <v>75</v>
      </c>
      <c r="Z250" s="166">
        <v>45457</v>
      </c>
      <c r="AA250" s="67">
        <f t="shared" si="15"/>
        <v>143</v>
      </c>
      <c r="AB250" s="67">
        <v>0</v>
      </c>
      <c r="AC250" s="237">
        <v>0</v>
      </c>
      <c r="AD250" s="67">
        <v>0</v>
      </c>
      <c r="AE250" s="89" t="s">
        <v>75</v>
      </c>
      <c r="AF250" s="67">
        <f t="shared" si="16"/>
        <v>0</v>
      </c>
      <c r="AG250" s="60">
        <v>0</v>
      </c>
      <c r="AH250" s="60">
        <v>0</v>
      </c>
      <c r="AI250" s="89" t="s">
        <v>75</v>
      </c>
      <c r="AJ250" s="61">
        <v>0</v>
      </c>
      <c r="AK250" s="65" t="s">
        <v>75</v>
      </c>
      <c r="AL250" s="65" t="s">
        <v>75</v>
      </c>
      <c r="AM250" s="67">
        <f t="shared" si="17"/>
        <v>0</v>
      </c>
      <c r="AN250" s="67">
        <f>+K250+AC250-AH250</f>
        <v>15000000</v>
      </c>
      <c r="AO250" s="61" t="s">
        <v>67</v>
      </c>
      <c r="AP250" s="60">
        <v>15000000</v>
      </c>
      <c r="AQ250" s="61" t="s">
        <v>86</v>
      </c>
      <c r="AR250" s="60">
        <v>0</v>
      </c>
      <c r="AS250" s="69" t="s">
        <v>75</v>
      </c>
      <c r="AT250" s="236">
        <v>15000000</v>
      </c>
      <c r="AU250" s="156">
        <f t="shared" si="18"/>
        <v>0</v>
      </c>
      <c r="AV250" s="72">
        <f t="shared" si="19"/>
        <v>1</v>
      </c>
      <c r="AW250" s="89" t="s">
        <v>75</v>
      </c>
      <c r="AX250" s="61" t="s">
        <v>98</v>
      </c>
      <c r="AY250" s="60" t="s">
        <v>11619</v>
      </c>
      <c r="AZ250" s="58" t="s">
        <v>67</v>
      </c>
      <c r="BA250" s="58" t="s">
        <v>67</v>
      </c>
    </row>
    <row r="251" spans="2:53" x14ac:dyDescent="0.25">
      <c r="B251" s="58">
        <v>2024</v>
      </c>
      <c r="C251" s="58">
        <v>891780111</v>
      </c>
      <c r="D251" s="59" t="s">
        <v>64</v>
      </c>
      <c r="E251" s="61" t="s">
        <v>11618</v>
      </c>
      <c r="F251" s="60" t="s">
        <v>11617</v>
      </c>
      <c r="G251" s="210">
        <v>0</v>
      </c>
      <c r="H251" s="61" t="s">
        <v>73</v>
      </c>
      <c r="I251" s="59" t="s">
        <v>65</v>
      </c>
      <c r="J251" s="60" t="s">
        <v>11616</v>
      </c>
      <c r="K251" s="60">
        <v>2800000</v>
      </c>
      <c r="L251" s="58" t="s">
        <v>68</v>
      </c>
      <c r="M251" s="60" t="s">
        <v>7467</v>
      </c>
      <c r="N251" s="60">
        <v>1050461549</v>
      </c>
      <c r="O251" s="60">
        <v>122</v>
      </c>
      <c r="P251" s="166">
        <v>45313</v>
      </c>
      <c r="Q251" s="60">
        <v>8400000</v>
      </c>
      <c r="R251" s="166">
        <v>45314</v>
      </c>
      <c r="S251" s="60">
        <v>2800000</v>
      </c>
      <c r="T251" s="61" t="s">
        <v>66</v>
      </c>
      <c r="U251" s="60">
        <v>57461216</v>
      </c>
      <c r="V251" s="60" t="s">
        <v>3359</v>
      </c>
      <c r="W251" s="166">
        <v>45314</v>
      </c>
      <c r="X251" s="166">
        <v>45314</v>
      </c>
      <c r="Y251" s="68" t="s">
        <v>75</v>
      </c>
      <c r="Z251" s="166">
        <v>45322</v>
      </c>
      <c r="AA251" s="67">
        <f t="shared" si="15"/>
        <v>8</v>
      </c>
      <c r="AB251" s="67">
        <v>0</v>
      </c>
      <c r="AC251" s="237">
        <v>0</v>
      </c>
      <c r="AD251" s="67">
        <v>0</v>
      </c>
      <c r="AE251" s="89" t="s">
        <v>75</v>
      </c>
      <c r="AF251" s="67">
        <f t="shared" si="16"/>
        <v>0</v>
      </c>
      <c r="AG251" s="60">
        <v>0</v>
      </c>
      <c r="AH251" s="60">
        <v>0</v>
      </c>
      <c r="AI251" s="89" t="s">
        <v>75</v>
      </c>
      <c r="AJ251" s="61">
        <v>0</v>
      </c>
      <c r="AK251" s="65" t="s">
        <v>75</v>
      </c>
      <c r="AL251" s="65" t="s">
        <v>75</v>
      </c>
      <c r="AM251" s="67">
        <f t="shared" si="17"/>
        <v>0</v>
      </c>
      <c r="AN251" s="67">
        <f>+K251+AC251-AH251</f>
        <v>2800000</v>
      </c>
      <c r="AO251" s="61" t="s">
        <v>67</v>
      </c>
      <c r="AP251" s="60">
        <v>2800000</v>
      </c>
      <c r="AQ251" s="61" t="s">
        <v>86</v>
      </c>
      <c r="AR251" s="60">
        <v>0</v>
      </c>
      <c r="AS251" s="69" t="s">
        <v>75</v>
      </c>
      <c r="AT251" s="236">
        <v>2800000</v>
      </c>
      <c r="AU251" s="156">
        <f t="shared" si="18"/>
        <v>0</v>
      </c>
      <c r="AV251" s="72">
        <f t="shared" si="19"/>
        <v>1</v>
      </c>
      <c r="AW251" s="89" t="s">
        <v>75</v>
      </c>
      <c r="AX251" s="61" t="s">
        <v>98</v>
      </c>
      <c r="AY251" s="60" t="s">
        <v>11615</v>
      </c>
      <c r="AZ251" s="58" t="s">
        <v>67</v>
      </c>
      <c r="BA251" s="58" t="s">
        <v>67</v>
      </c>
    </row>
    <row r="252" spans="2:53" x14ac:dyDescent="0.25">
      <c r="B252" s="58">
        <v>2024</v>
      </c>
      <c r="C252" s="58">
        <v>891780111</v>
      </c>
      <c r="D252" s="59" t="s">
        <v>64</v>
      </c>
      <c r="E252" s="61" t="s">
        <v>11614</v>
      </c>
      <c r="F252" s="60" t="s">
        <v>11613</v>
      </c>
      <c r="G252" s="210">
        <v>0</v>
      </c>
      <c r="H252" s="61" t="s">
        <v>73</v>
      </c>
      <c r="I252" s="59" t="s">
        <v>65</v>
      </c>
      <c r="J252" s="60" t="s">
        <v>11612</v>
      </c>
      <c r="K252" s="60">
        <v>2800000</v>
      </c>
      <c r="L252" s="58" t="s">
        <v>68</v>
      </c>
      <c r="M252" s="60" t="s">
        <v>8182</v>
      </c>
      <c r="N252" s="60">
        <v>1083024033</v>
      </c>
      <c r="O252" s="60">
        <v>122</v>
      </c>
      <c r="P252" s="166">
        <v>45313</v>
      </c>
      <c r="Q252" s="60">
        <v>8400000</v>
      </c>
      <c r="R252" s="166">
        <v>45314</v>
      </c>
      <c r="S252" s="60">
        <v>2800000</v>
      </c>
      <c r="T252" s="61" t="s">
        <v>66</v>
      </c>
      <c r="U252" s="60">
        <v>57461216</v>
      </c>
      <c r="V252" s="60" t="s">
        <v>3359</v>
      </c>
      <c r="W252" s="166">
        <v>45314</v>
      </c>
      <c r="X252" s="166">
        <v>45314</v>
      </c>
      <c r="Y252" s="68" t="s">
        <v>75</v>
      </c>
      <c r="Z252" s="166">
        <v>45322</v>
      </c>
      <c r="AA252" s="67">
        <f t="shared" si="15"/>
        <v>8</v>
      </c>
      <c r="AB252" s="67">
        <v>0</v>
      </c>
      <c r="AC252" s="237">
        <v>0</v>
      </c>
      <c r="AD252" s="67">
        <v>0</v>
      </c>
      <c r="AE252" s="89" t="s">
        <v>75</v>
      </c>
      <c r="AF252" s="67">
        <f t="shared" si="16"/>
        <v>0</v>
      </c>
      <c r="AG252" s="60">
        <v>0</v>
      </c>
      <c r="AH252" s="60">
        <v>0</v>
      </c>
      <c r="AI252" s="89" t="s">
        <v>75</v>
      </c>
      <c r="AJ252" s="61">
        <v>0</v>
      </c>
      <c r="AK252" s="65" t="s">
        <v>75</v>
      </c>
      <c r="AL252" s="65" t="s">
        <v>75</v>
      </c>
      <c r="AM252" s="67">
        <f t="shared" si="17"/>
        <v>0</v>
      </c>
      <c r="AN252" s="67">
        <f>+K252+AC252-AH252</f>
        <v>2800000</v>
      </c>
      <c r="AO252" s="61" t="s">
        <v>67</v>
      </c>
      <c r="AP252" s="60">
        <v>2800000</v>
      </c>
      <c r="AQ252" s="61" t="s">
        <v>86</v>
      </c>
      <c r="AR252" s="60">
        <v>0</v>
      </c>
      <c r="AS252" s="69" t="s">
        <v>75</v>
      </c>
      <c r="AT252" s="236">
        <v>2800000</v>
      </c>
      <c r="AU252" s="156">
        <f t="shared" si="18"/>
        <v>0</v>
      </c>
      <c r="AV252" s="72">
        <f t="shared" si="19"/>
        <v>1</v>
      </c>
      <c r="AW252" s="89" t="s">
        <v>75</v>
      </c>
      <c r="AX252" s="61" t="s">
        <v>98</v>
      </c>
      <c r="AY252" s="60" t="s">
        <v>11611</v>
      </c>
      <c r="AZ252" s="58" t="s">
        <v>67</v>
      </c>
      <c r="BA252" s="58" t="s">
        <v>67</v>
      </c>
    </row>
    <row r="253" spans="2:53" x14ac:dyDescent="0.25">
      <c r="B253" s="58">
        <v>2024</v>
      </c>
      <c r="C253" s="58">
        <v>891780111</v>
      </c>
      <c r="D253" s="59" t="s">
        <v>64</v>
      </c>
      <c r="E253" s="61" t="s">
        <v>11610</v>
      </c>
      <c r="F253" s="60" t="s">
        <v>11609</v>
      </c>
      <c r="G253" s="210">
        <v>0</v>
      </c>
      <c r="H253" s="61" t="s">
        <v>73</v>
      </c>
      <c r="I253" s="59" t="s">
        <v>65</v>
      </c>
      <c r="J253" s="60" t="s">
        <v>11608</v>
      </c>
      <c r="K253" s="60">
        <v>2800000</v>
      </c>
      <c r="L253" s="58" t="s">
        <v>68</v>
      </c>
      <c r="M253" s="60" t="s">
        <v>11607</v>
      </c>
      <c r="N253" s="60">
        <v>1044913180</v>
      </c>
      <c r="O253" s="60">
        <v>122</v>
      </c>
      <c r="P253" s="166">
        <v>45313</v>
      </c>
      <c r="Q253" s="60">
        <v>8400000</v>
      </c>
      <c r="R253" s="166">
        <v>45314</v>
      </c>
      <c r="S253" s="60">
        <v>2800000</v>
      </c>
      <c r="T253" s="61" t="s">
        <v>66</v>
      </c>
      <c r="U253" s="60">
        <v>57461216</v>
      </c>
      <c r="V253" s="60" t="s">
        <v>3359</v>
      </c>
      <c r="W253" s="166">
        <v>45314</v>
      </c>
      <c r="X253" s="166">
        <v>45314</v>
      </c>
      <c r="Y253" s="68" t="s">
        <v>75</v>
      </c>
      <c r="Z253" s="166">
        <v>45322</v>
      </c>
      <c r="AA253" s="67">
        <f t="shared" si="15"/>
        <v>8</v>
      </c>
      <c r="AB253" s="67">
        <v>0</v>
      </c>
      <c r="AC253" s="237">
        <v>0</v>
      </c>
      <c r="AD253" s="67">
        <v>0</v>
      </c>
      <c r="AE253" s="89" t="s">
        <v>75</v>
      </c>
      <c r="AF253" s="67">
        <f t="shared" si="16"/>
        <v>0</v>
      </c>
      <c r="AG253" s="60">
        <v>0</v>
      </c>
      <c r="AH253" s="60">
        <v>0</v>
      </c>
      <c r="AI253" s="89" t="s">
        <v>75</v>
      </c>
      <c r="AJ253" s="61">
        <v>0</v>
      </c>
      <c r="AK253" s="65" t="s">
        <v>75</v>
      </c>
      <c r="AL253" s="65" t="s">
        <v>75</v>
      </c>
      <c r="AM253" s="67">
        <f t="shared" si="17"/>
        <v>0</v>
      </c>
      <c r="AN253" s="67">
        <f>+K253+AC253-AH253</f>
        <v>2800000</v>
      </c>
      <c r="AO253" s="61" t="s">
        <v>67</v>
      </c>
      <c r="AP253" s="60">
        <v>2800000</v>
      </c>
      <c r="AQ253" s="61" t="s">
        <v>86</v>
      </c>
      <c r="AR253" s="60">
        <v>0</v>
      </c>
      <c r="AS253" s="69" t="s">
        <v>75</v>
      </c>
      <c r="AT253" s="236">
        <v>2800000</v>
      </c>
      <c r="AU253" s="156">
        <f t="shared" si="18"/>
        <v>0</v>
      </c>
      <c r="AV253" s="72">
        <f t="shared" si="19"/>
        <v>1</v>
      </c>
      <c r="AW253" s="89" t="s">
        <v>75</v>
      </c>
      <c r="AX253" s="61" t="s">
        <v>98</v>
      </c>
      <c r="AY253" s="60" t="s">
        <v>11606</v>
      </c>
      <c r="AZ253" s="58" t="s">
        <v>67</v>
      </c>
      <c r="BA253" s="58" t="s">
        <v>67</v>
      </c>
    </row>
    <row r="254" spans="2:53" x14ac:dyDescent="0.25">
      <c r="B254" s="58">
        <v>2024</v>
      </c>
      <c r="C254" s="58">
        <v>891780111</v>
      </c>
      <c r="D254" s="59" t="s">
        <v>64</v>
      </c>
      <c r="E254" s="61" t="s">
        <v>11605</v>
      </c>
      <c r="F254" s="60" t="s">
        <v>11604</v>
      </c>
      <c r="G254" s="210">
        <v>2020000100417</v>
      </c>
      <c r="H254" s="61" t="s">
        <v>73</v>
      </c>
      <c r="I254" s="59" t="s">
        <v>383</v>
      </c>
      <c r="J254" s="60" t="s">
        <v>11603</v>
      </c>
      <c r="K254" s="60">
        <v>14850000</v>
      </c>
      <c r="L254" s="58" t="s">
        <v>68</v>
      </c>
      <c r="M254" s="60" t="s">
        <v>9580</v>
      </c>
      <c r="N254" s="60">
        <v>1084742720</v>
      </c>
      <c r="O254" s="60">
        <v>53</v>
      </c>
      <c r="P254" s="166">
        <v>45306</v>
      </c>
      <c r="Q254" s="60">
        <v>81800000</v>
      </c>
      <c r="R254" s="166">
        <v>45314</v>
      </c>
      <c r="S254" s="60">
        <v>14850000</v>
      </c>
      <c r="T254" s="61" t="s">
        <v>66</v>
      </c>
      <c r="U254" s="60">
        <v>72004252</v>
      </c>
      <c r="V254" s="60" t="s">
        <v>8946</v>
      </c>
      <c r="W254" s="166">
        <v>45314</v>
      </c>
      <c r="X254" s="166">
        <v>45314</v>
      </c>
      <c r="Y254" s="68" t="s">
        <v>75</v>
      </c>
      <c r="Z254" s="166">
        <v>45473</v>
      </c>
      <c r="AA254" s="67">
        <f t="shared" si="15"/>
        <v>159</v>
      </c>
      <c r="AB254" s="67">
        <v>1</v>
      </c>
      <c r="AC254" s="237">
        <v>3000000</v>
      </c>
      <c r="AD254" s="67">
        <v>0</v>
      </c>
      <c r="AE254" s="89" t="s">
        <v>75</v>
      </c>
      <c r="AF254" s="67">
        <f t="shared" si="16"/>
        <v>0</v>
      </c>
      <c r="AG254" s="60">
        <v>0</v>
      </c>
      <c r="AH254" s="60">
        <v>0</v>
      </c>
      <c r="AI254" s="89" t="s">
        <v>75</v>
      </c>
      <c r="AJ254" s="61">
        <v>0</v>
      </c>
      <c r="AK254" s="65" t="s">
        <v>75</v>
      </c>
      <c r="AL254" s="65" t="s">
        <v>75</v>
      </c>
      <c r="AM254" s="67">
        <f t="shared" si="17"/>
        <v>0</v>
      </c>
      <c r="AN254" s="67">
        <f>+K254+AC254-AH254</f>
        <v>17850000</v>
      </c>
      <c r="AO254" s="61" t="s">
        <v>86</v>
      </c>
      <c r="AP254" s="60">
        <v>0</v>
      </c>
      <c r="AQ254" s="61" t="s">
        <v>86</v>
      </c>
      <c r="AR254" s="60">
        <v>0</v>
      </c>
      <c r="AS254" s="69" t="s">
        <v>75</v>
      </c>
      <c r="AT254" s="236">
        <v>17850000</v>
      </c>
      <c r="AU254" s="156">
        <f t="shared" si="18"/>
        <v>0</v>
      </c>
      <c r="AV254" s="72">
        <f t="shared" si="19"/>
        <v>1</v>
      </c>
      <c r="AW254" s="89" t="s">
        <v>75</v>
      </c>
      <c r="AX254" s="61" t="s">
        <v>98</v>
      </c>
      <c r="AY254" s="60" t="s">
        <v>11602</v>
      </c>
      <c r="AZ254" s="58" t="s">
        <v>67</v>
      </c>
      <c r="BA254" s="58" t="s">
        <v>67</v>
      </c>
    </row>
    <row r="255" spans="2:53" x14ac:dyDescent="0.25">
      <c r="B255" s="58">
        <v>2024</v>
      </c>
      <c r="C255" s="58">
        <v>891780111</v>
      </c>
      <c r="D255" s="59" t="s">
        <v>64</v>
      </c>
      <c r="E255" s="61" t="s">
        <v>11601</v>
      </c>
      <c r="F255" s="60" t="s">
        <v>11600</v>
      </c>
      <c r="G255" s="210">
        <v>2020000100417</v>
      </c>
      <c r="H255" s="61" t="s">
        <v>73</v>
      </c>
      <c r="I255" s="59" t="s">
        <v>383</v>
      </c>
      <c r="J255" s="60" t="s">
        <v>11599</v>
      </c>
      <c r="K255" s="60">
        <v>15950000</v>
      </c>
      <c r="L255" s="58" t="s">
        <v>68</v>
      </c>
      <c r="M255" s="60" t="s">
        <v>7789</v>
      </c>
      <c r="N255" s="60">
        <v>1082981011</v>
      </c>
      <c r="O255" s="60">
        <v>51</v>
      </c>
      <c r="P255" s="166">
        <v>45306</v>
      </c>
      <c r="Q255" s="60">
        <v>30450000</v>
      </c>
      <c r="R255" s="166">
        <v>45314</v>
      </c>
      <c r="S255" s="60">
        <v>15950000</v>
      </c>
      <c r="T255" s="61" t="s">
        <v>66</v>
      </c>
      <c r="U255" s="60">
        <v>36722626</v>
      </c>
      <c r="V255" s="60" t="s">
        <v>7779</v>
      </c>
      <c r="W255" s="166">
        <v>45314</v>
      </c>
      <c r="X255" s="166">
        <v>45314</v>
      </c>
      <c r="Y255" s="68" t="s">
        <v>75</v>
      </c>
      <c r="Z255" s="166">
        <v>45473</v>
      </c>
      <c r="AA255" s="67">
        <f t="shared" si="15"/>
        <v>159</v>
      </c>
      <c r="AB255" s="67">
        <v>0</v>
      </c>
      <c r="AC255" s="237">
        <v>0</v>
      </c>
      <c r="AD255" s="67">
        <v>0</v>
      </c>
      <c r="AE255" s="89" t="s">
        <v>75</v>
      </c>
      <c r="AF255" s="67">
        <f t="shared" si="16"/>
        <v>0</v>
      </c>
      <c r="AG255" s="60">
        <v>0</v>
      </c>
      <c r="AH255" s="60">
        <v>0</v>
      </c>
      <c r="AI255" s="89" t="s">
        <v>75</v>
      </c>
      <c r="AJ255" s="61">
        <v>0</v>
      </c>
      <c r="AK255" s="65" t="s">
        <v>75</v>
      </c>
      <c r="AL255" s="65" t="s">
        <v>75</v>
      </c>
      <c r="AM255" s="67">
        <f t="shared" si="17"/>
        <v>0</v>
      </c>
      <c r="AN255" s="67">
        <f>+K255+AC255-AH255</f>
        <v>15950000</v>
      </c>
      <c r="AO255" s="61" t="s">
        <v>86</v>
      </c>
      <c r="AP255" s="60">
        <v>0</v>
      </c>
      <c r="AQ255" s="61" t="s">
        <v>86</v>
      </c>
      <c r="AR255" s="60">
        <v>0</v>
      </c>
      <c r="AS255" s="69" t="s">
        <v>75</v>
      </c>
      <c r="AT255" s="236">
        <v>15950000</v>
      </c>
      <c r="AU255" s="156">
        <f t="shared" si="18"/>
        <v>0</v>
      </c>
      <c r="AV255" s="72">
        <f t="shared" si="19"/>
        <v>1</v>
      </c>
      <c r="AW255" s="89" t="s">
        <v>75</v>
      </c>
      <c r="AX255" s="61" t="s">
        <v>98</v>
      </c>
      <c r="AY255" s="60" t="s">
        <v>11598</v>
      </c>
      <c r="AZ255" s="58" t="s">
        <v>67</v>
      </c>
      <c r="BA255" s="58" t="s">
        <v>67</v>
      </c>
    </row>
    <row r="256" spans="2:53" x14ac:dyDescent="0.25">
      <c r="B256" s="58">
        <v>2024</v>
      </c>
      <c r="C256" s="58">
        <v>891780111</v>
      </c>
      <c r="D256" s="59" t="s">
        <v>64</v>
      </c>
      <c r="E256" s="61" t="s">
        <v>11597</v>
      </c>
      <c r="F256" s="60" t="s">
        <v>11596</v>
      </c>
      <c r="G256" s="210">
        <v>0</v>
      </c>
      <c r="H256" s="61" t="s">
        <v>73</v>
      </c>
      <c r="I256" s="59" t="s">
        <v>65</v>
      </c>
      <c r="J256" s="60" t="s">
        <v>11595</v>
      </c>
      <c r="K256" s="60">
        <v>12833000</v>
      </c>
      <c r="L256" s="58" t="s">
        <v>68</v>
      </c>
      <c r="M256" s="60" t="s">
        <v>11594</v>
      </c>
      <c r="N256" s="60">
        <v>85150692</v>
      </c>
      <c r="O256" s="64">
        <v>14</v>
      </c>
      <c r="P256" s="166">
        <v>45302</v>
      </c>
      <c r="Q256" s="60">
        <v>2126349000</v>
      </c>
      <c r="R256" s="166">
        <v>45314</v>
      </c>
      <c r="S256" s="60">
        <v>12833000</v>
      </c>
      <c r="T256" s="61" t="s">
        <v>66</v>
      </c>
      <c r="U256" s="60">
        <v>57297693</v>
      </c>
      <c r="V256" s="60" t="s">
        <v>11593</v>
      </c>
      <c r="W256" s="166">
        <v>45314</v>
      </c>
      <c r="X256" s="166">
        <v>45314</v>
      </c>
      <c r="Y256" s="68" t="s">
        <v>75</v>
      </c>
      <c r="Z256" s="166">
        <v>45457</v>
      </c>
      <c r="AA256" s="67">
        <f t="shared" si="15"/>
        <v>143</v>
      </c>
      <c r="AB256" s="67">
        <v>0</v>
      </c>
      <c r="AC256" s="237">
        <v>0</v>
      </c>
      <c r="AD256" s="67">
        <v>0</v>
      </c>
      <c r="AE256" s="89" t="s">
        <v>75</v>
      </c>
      <c r="AF256" s="67">
        <f t="shared" si="16"/>
        <v>0</v>
      </c>
      <c r="AG256" s="60">
        <v>1</v>
      </c>
      <c r="AH256" s="60">
        <v>7750000</v>
      </c>
      <c r="AI256" s="89">
        <v>45371</v>
      </c>
      <c r="AJ256" s="61">
        <v>0</v>
      </c>
      <c r="AK256" s="65" t="s">
        <v>75</v>
      </c>
      <c r="AL256" s="65" t="s">
        <v>75</v>
      </c>
      <c r="AM256" s="67">
        <f t="shared" si="17"/>
        <v>0</v>
      </c>
      <c r="AN256" s="67">
        <f>+K256+AC256-AH256</f>
        <v>5083000</v>
      </c>
      <c r="AO256" s="61" t="s">
        <v>67</v>
      </c>
      <c r="AP256" s="60">
        <v>12833000</v>
      </c>
      <c r="AQ256" s="61" t="s">
        <v>86</v>
      </c>
      <c r="AR256" s="60">
        <v>0</v>
      </c>
      <c r="AS256" s="69" t="s">
        <v>75</v>
      </c>
      <c r="AT256" s="236">
        <v>4167000</v>
      </c>
      <c r="AU256" s="156">
        <f t="shared" si="18"/>
        <v>916000</v>
      </c>
      <c r="AV256" s="72">
        <f t="shared" si="19"/>
        <v>0.81979146173519579</v>
      </c>
      <c r="AW256" s="89" t="s">
        <v>75</v>
      </c>
      <c r="AX256" s="61" t="s">
        <v>1864</v>
      </c>
      <c r="AY256" s="60" t="s">
        <v>11592</v>
      </c>
      <c r="AZ256" s="58" t="s">
        <v>67</v>
      </c>
      <c r="BA256" s="58" t="s">
        <v>67</v>
      </c>
    </row>
    <row r="257" spans="2:53" x14ac:dyDescent="0.25">
      <c r="B257" s="58">
        <v>2024</v>
      </c>
      <c r="C257" s="58">
        <v>891780111</v>
      </c>
      <c r="D257" s="59" t="s">
        <v>64</v>
      </c>
      <c r="E257" s="61" t="s">
        <v>11591</v>
      </c>
      <c r="F257" s="60" t="s">
        <v>11590</v>
      </c>
      <c r="G257" s="210">
        <v>0</v>
      </c>
      <c r="H257" s="61" t="s">
        <v>73</v>
      </c>
      <c r="I257" s="59" t="s">
        <v>65</v>
      </c>
      <c r="J257" s="60" t="s">
        <v>11589</v>
      </c>
      <c r="K257" s="60">
        <v>12500000</v>
      </c>
      <c r="L257" s="58" t="s">
        <v>68</v>
      </c>
      <c r="M257" s="60" t="s">
        <v>9445</v>
      </c>
      <c r="N257" s="60">
        <v>36548123</v>
      </c>
      <c r="O257" s="64">
        <v>14</v>
      </c>
      <c r="P257" s="166">
        <v>45302</v>
      </c>
      <c r="Q257" s="60">
        <v>2126349000</v>
      </c>
      <c r="R257" s="166">
        <v>45314</v>
      </c>
      <c r="S257" s="60">
        <v>12500000</v>
      </c>
      <c r="T257" s="61" t="s">
        <v>66</v>
      </c>
      <c r="U257" s="60">
        <v>57400977</v>
      </c>
      <c r="V257" s="60" t="s">
        <v>9377</v>
      </c>
      <c r="W257" s="166">
        <v>45314</v>
      </c>
      <c r="X257" s="166">
        <v>45314</v>
      </c>
      <c r="Y257" s="68" t="s">
        <v>75</v>
      </c>
      <c r="Z257" s="166">
        <v>45457</v>
      </c>
      <c r="AA257" s="67">
        <f t="shared" si="15"/>
        <v>143</v>
      </c>
      <c r="AB257" s="67">
        <v>2</v>
      </c>
      <c r="AC257" s="237">
        <v>1333000</v>
      </c>
      <c r="AD257" s="67">
        <v>1</v>
      </c>
      <c r="AE257" s="244">
        <v>45473</v>
      </c>
      <c r="AF257" s="67">
        <f t="shared" si="16"/>
        <v>16</v>
      </c>
      <c r="AG257" s="60">
        <v>0</v>
      </c>
      <c r="AH257" s="60">
        <v>0</v>
      </c>
      <c r="AI257" s="89" t="s">
        <v>75</v>
      </c>
      <c r="AJ257" s="61">
        <v>0</v>
      </c>
      <c r="AK257" s="65" t="s">
        <v>75</v>
      </c>
      <c r="AL257" s="65" t="s">
        <v>75</v>
      </c>
      <c r="AM257" s="67">
        <f t="shared" si="17"/>
        <v>0</v>
      </c>
      <c r="AN257" s="67">
        <f>+K257+AC257-AH257</f>
        <v>13833000</v>
      </c>
      <c r="AO257" s="61" t="s">
        <v>67</v>
      </c>
      <c r="AP257" s="60">
        <v>12500000</v>
      </c>
      <c r="AQ257" s="61" t="s">
        <v>86</v>
      </c>
      <c r="AR257" s="60">
        <v>0</v>
      </c>
      <c r="AS257" s="69" t="s">
        <v>75</v>
      </c>
      <c r="AT257" s="236">
        <v>13833000</v>
      </c>
      <c r="AU257" s="156">
        <f t="shared" si="18"/>
        <v>0</v>
      </c>
      <c r="AV257" s="72">
        <f t="shared" si="19"/>
        <v>1</v>
      </c>
      <c r="AW257" s="89" t="s">
        <v>75</v>
      </c>
      <c r="AX257" s="61" t="s">
        <v>98</v>
      </c>
      <c r="AY257" s="60" t="s">
        <v>11588</v>
      </c>
      <c r="AZ257" s="58" t="s">
        <v>67</v>
      </c>
      <c r="BA257" s="58" t="s">
        <v>67</v>
      </c>
    </row>
    <row r="258" spans="2:53" x14ac:dyDescent="0.25">
      <c r="B258" s="58">
        <v>2024</v>
      </c>
      <c r="C258" s="58">
        <v>891780111</v>
      </c>
      <c r="D258" s="59" t="s">
        <v>64</v>
      </c>
      <c r="E258" s="61" t="s">
        <v>11587</v>
      </c>
      <c r="F258" s="60" t="s">
        <v>11586</v>
      </c>
      <c r="G258" s="210">
        <v>0</v>
      </c>
      <c r="H258" s="61" t="s">
        <v>73</v>
      </c>
      <c r="I258" s="59" t="s">
        <v>65</v>
      </c>
      <c r="J258" s="60" t="s">
        <v>11585</v>
      </c>
      <c r="K258" s="60">
        <v>35500000</v>
      </c>
      <c r="L258" s="58" t="s">
        <v>68</v>
      </c>
      <c r="M258" s="60" t="s">
        <v>7966</v>
      </c>
      <c r="N258" s="60">
        <v>79488380</v>
      </c>
      <c r="O258" s="64">
        <v>13</v>
      </c>
      <c r="P258" s="89">
        <v>45302</v>
      </c>
      <c r="Q258" s="60">
        <v>4518689382</v>
      </c>
      <c r="R258" s="166">
        <v>45314</v>
      </c>
      <c r="S258" s="60">
        <v>35500000</v>
      </c>
      <c r="T258" s="61" t="s">
        <v>66</v>
      </c>
      <c r="U258" s="60">
        <v>85455983</v>
      </c>
      <c r="V258" s="60" t="s">
        <v>6859</v>
      </c>
      <c r="W258" s="166">
        <v>45314</v>
      </c>
      <c r="X258" s="166">
        <v>45314</v>
      </c>
      <c r="Y258" s="68" t="s">
        <v>75</v>
      </c>
      <c r="Z258" s="166">
        <v>45457</v>
      </c>
      <c r="AA258" s="67">
        <f t="shared" si="15"/>
        <v>143</v>
      </c>
      <c r="AB258" s="67">
        <v>2</v>
      </c>
      <c r="AC258" s="237">
        <v>3787000</v>
      </c>
      <c r="AD258" s="67">
        <v>1</v>
      </c>
      <c r="AE258" s="244">
        <v>45473</v>
      </c>
      <c r="AF258" s="67">
        <f t="shared" si="16"/>
        <v>16</v>
      </c>
      <c r="AG258" s="60">
        <v>0</v>
      </c>
      <c r="AH258" s="60">
        <v>0</v>
      </c>
      <c r="AI258" s="89" t="s">
        <v>75</v>
      </c>
      <c r="AJ258" s="61">
        <v>0</v>
      </c>
      <c r="AK258" s="65" t="s">
        <v>75</v>
      </c>
      <c r="AL258" s="65" t="s">
        <v>75</v>
      </c>
      <c r="AM258" s="67">
        <f t="shared" si="17"/>
        <v>0</v>
      </c>
      <c r="AN258" s="67">
        <f>+K258+AC258-AH258</f>
        <v>39287000</v>
      </c>
      <c r="AO258" s="61" t="s">
        <v>67</v>
      </c>
      <c r="AP258" s="60">
        <v>35500000</v>
      </c>
      <c r="AQ258" s="61" t="s">
        <v>86</v>
      </c>
      <c r="AR258" s="60">
        <v>0</v>
      </c>
      <c r="AS258" s="69" t="s">
        <v>75</v>
      </c>
      <c r="AT258" s="236">
        <v>39287000</v>
      </c>
      <c r="AU258" s="156">
        <f t="shared" si="18"/>
        <v>0</v>
      </c>
      <c r="AV258" s="72">
        <f t="shared" si="19"/>
        <v>1</v>
      </c>
      <c r="AW258" s="89" t="s">
        <v>75</v>
      </c>
      <c r="AX258" s="61" t="s">
        <v>98</v>
      </c>
      <c r="AY258" s="60" t="s">
        <v>11584</v>
      </c>
      <c r="AZ258" s="58" t="s">
        <v>67</v>
      </c>
      <c r="BA258" s="58" t="s">
        <v>67</v>
      </c>
    </row>
    <row r="259" spans="2:53" x14ac:dyDescent="0.25">
      <c r="B259" s="58">
        <v>2024</v>
      </c>
      <c r="C259" s="58">
        <v>891780111</v>
      </c>
      <c r="D259" s="59" t="s">
        <v>64</v>
      </c>
      <c r="E259" s="61" t="s">
        <v>11583</v>
      </c>
      <c r="F259" s="60" t="s">
        <v>11582</v>
      </c>
      <c r="G259" s="210">
        <v>0</v>
      </c>
      <c r="H259" s="61" t="s">
        <v>73</v>
      </c>
      <c r="I259" s="59" t="s">
        <v>65</v>
      </c>
      <c r="J259" s="60" t="s">
        <v>11581</v>
      </c>
      <c r="K259" s="60">
        <v>15730000</v>
      </c>
      <c r="L259" s="58" t="s">
        <v>68</v>
      </c>
      <c r="M259" s="60" t="s">
        <v>7917</v>
      </c>
      <c r="N259" s="60">
        <v>1082996348</v>
      </c>
      <c r="O259" s="64">
        <v>13</v>
      </c>
      <c r="P259" s="89">
        <v>45302</v>
      </c>
      <c r="Q259" s="60">
        <v>4518689382</v>
      </c>
      <c r="R259" s="166">
        <v>45314</v>
      </c>
      <c r="S259" s="60">
        <v>15730000</v>
      </c>
      <c r="T259" s="61" t="s">
        <v>66</v>
      </c>
      <c r="U259" s="60">
        <v>32770239</v>
      </c>
      <c r="V259" s="60" t="s">
        <v>7916</v>
      </c>
      <c r="W259" s="166">
        <v>45314</v>
      </c>
      <c r="X259" s="166">
        <v>45314</v>
      </c>
      <c r="Y259" s="68" t="s">
        <v>75</v>
      </c>
      <c r="Z259" s="166">
        <v>45457</v>
      </c>
      <c r="AA259" s="67">
        <f t="shared" si="15"/>
        <v>143</v>
      </c>
      <c r="AB259" s="67">
        <v>2</v>
      </c>
      <c r="AC259" s="237">
        <v>1760000</v>
      </c>
      <c r="AD259" s="67">
        <v>1</v>
      </c>
      <c r="AE259" s="244">
        <v>45473</v>
      </c>
      <c r="AF259" s="67">
        <f t="shared" si="16"/>
        <v>16</v>
      </c>
      <c r="AG259" s="60">
        <v>0</v>
      </c>
      <c r="AH259" s="60">
        <v>0</v>
      </c>
      <c r="AI259" s="89" t="s">
        <v>75</v>
      </c>
      <c r="AJ259" s="61">
        <v>0</v>
      </c>
      <c r="AK259" s="65" t="s">
        <v>75</v>
      </c>
      <c r="AL259" s="65" t="s">
        <v>75</v>
      </c>
      <c r="AM259" s="67">
        <f t="shared" si="17"/>
        <v>0</v>
      </c>
      <c r="AN259" s="67">
        <f>+K259+AC259-AH259</f>
        <v>17490000</v>
      </c>
      <c r="AO259" s="61" t="s">
        <v>67</v>
      </c>
      <c r="AP259" s="60">
        <v>15730000</v>
      </c>
      <c r="AQ259" s="61" t="s">
        <v>86</v>
      </c>
      <c r="AR259" s="60">
        <v>0</v>
      </c>
      <c r="AS259" s="69" t="s">
        <v>75</v>
      </c>
      <c r="AT259" s="236">
        <v>17490000</v>
      </c>
      <c r="AU259" s="156">
        <f t="shared" si="18"/>
        <v>0</v>
      </c>
      <c r="AV259" s="72">
        <f t="shared" si="19"/>
        <v>1</v>
      </c>
      <c r="AW259" s="89" t="s">
        <v>75</v>
      </c>
      <c r="AX259" s="61" t="s">
        <v>98</v>
      </c>
      <c r="AY259" s="60" t="s">
        <v>11580</v>
      </c>
      <c r="AZ259" s="58" t="s">
        <v>67</v>
      </c>
      <c r="BA259" s="58" t="s">
        <v>67</v>
      </c>
    </row>
    <row r="260" spans="2:53" x14ac:dyDescent="0.25">
      <c r="B260" s="58">
        <v>2024</v>
      </c>
      <c r="C260" s="58">
        <v>891780111</v>
      </c>
      <c r="D260" s="59" t="s">
        <v>64</v>
      </c>
      <c r="E260" s="61" t="s">
        <v>11579</v>
      </c>
      <c r="F260" s="60" t="s">
        <v>11578</v>
      </c>
      <c r="G260" s="210">
        <v>2020000100417</v>
      </c>
      <c r="H260" s="61" t="s">
        <v>73</v>
      </c>
      <c r="I260" s="59" t="s">
        <v>383</v>
      </c>
      <c r="J260" s="60" t="s">
        <v>11577</v>
      </c>
      <c r="K260" s="60">
        <v>15950000</v>
      </c>
      <c r="L260" s="58" t="s">
        <v>68</v>
      </c>
      <c r="M260" s="60" t="s">
        <v>11576</v>
      </c>
      <c r="N260" s="60">
        <v>1221977218</v>
      </c>
      <c r="O260" s="60">
        <v>53</v>
      </c>
      <c r="P260" s="166">
        <v>45306</v>
      </c>
      <c r="Q260" s="60">
        <v>81800000</v>
      </c>
      <c r="R260" s="166">
        <v>45314</v>
      </c>
      <c r="S260" s="60">
        <v>15950000</v>
      </c>
      <c r="T260" s="61" t="s">
        <v>66</v>
      </c>
      <c r="U260" s="60">
        <v>36724655</v>
      </c>
      <c r="V260" s="60" t="s">
        <v>7476</v>
      </c>
      <c r="W260" s="166">
        <v>45314</v>
      </c>
      <c r="X260" s="166">
        <v>45314</v>
      </c>
      <c r="Y260" s="68" t="s">
        <v>75</v>
      </c>
      <c r="Z260" s="166">
        <v>45473</v>
      </c>
      <c r="AA260" s="67">
        <f t="shared" si="15"/>
        <v>159</v>
      </c>
      <c r="AB260" s="67">
        <v>2</v>
      </c>
      <c r="AC260" s="237">
        <v>2900000</v>
      </c>
      <c r="AD260" s="67">
        <v>1</v>
      </c>
      <c r="AE260" s="244">
        <v>45504</v>
      </c>
      <c r="AF260" s="67">
        <f t="shared" si="16"/>
        <v>31</v>
      </c>
      <c r="AG260" s="60">
        <v>0</v>
      </c>
      <c r="AH260" s="60">
        <v>0</v>
      </c>
      <c r="AI260" s="89" t="s">
        <v>75</v>
      </c>
      <c r="AJ260" s="61">
        <v>0</v>
      </c>
      <c r="AK260" s="65" t="s">
        <v>75</v>
      </c>
      <c r="AL260" s="65" t="s">
        <v>75</v>
      </c>
      <c r="AM260" s="67">
        <f t="shared" si="17"/>
        <v>0</v>
      </c>
      <c r="AN260" s="67">
        <f>+K260+AC260-AH260</f>
        <v>18850000</v>
      </c>
      <c r="AO260" s="61" t="s">
        <v>86</v>
      </c>
      <c r="AP260" s="60">
        <v>0</v>
      </c>
      <c r="AQ260" s="61" t="s">
        <v>86</v>
      </c>
      <c r="AR260" s="60">
        <v>0</v>
      </c>
      <c r="AS260" s="69" t="s">
        <v>75</v>
      </c>
      <c r="AT260" s="236">
        <v>18850000</v>
      </c>
      <c r="AU260" s="156">
        <f t="shared" si="18"/>
        <v>0</v>
      </c>
      <c r="AV260" s="72">
        <f t="shared" si="19"/>
        <v>1</v>
      </c>
      <c r="AW260" s="89" t="s">
        <v>75</v>
      </c>
      <c r="AX260" s="61" t="s">
        <v>98</v>
      </c>
      <c r="AY260" s="60" t="s">
        <v>11575</v>
      </c>
      <c r="AZ260" s="58" t="s">
        <v>67</v>
      </c>
      <c r="BA260" s="58" t="s">
        <v>67</v>
      </c>
    </row>
    <row r="261" spans="2:53" x14ac:dyDescent="0.25">
      <c r="B261" s="58">
        <v>2024</v>
      </c>
      <c r="C261" s="58">
        <v>891780111</v>
      </c>
      <c r="D261" s="59" t="s">
        <v>64</v>
      </c>
      <c r="E261" s="61" t="s">
        <v>11574</v>
      </c>
      <c r="F261" s="60" t="s">
        <v>11573</v>
      </c>
      <c r="G261" s="210">
        <v>0</v>
      </c>
      <c r="H261" s="61" t="s">
        <v>73</v>
      </c>
      <c r="I261" s="59" t="s">
        <v>65</v>
      </c>
      <c r="J261" s="60" t="s">
        <v>11572</v>
      </c>
      <c r="K261" s="60">
        <v>14850000</v>
      </c>
      <c r="L261" s="58" t="s">
        <v>68</v>
      </c>
      <c r="M261" s="60" t="s">
        <v>9450</v>
      </c>
      <c r="N261" s="60">
        <v>57465032</v>
      </c>
      <c r="O261" s="64">
        <v>13</v>
      </c>
      <c r="P261" s="89">
        <v>45302</v>
      </c>
      <c r="Q261" s="60">
        <v>4518689382</v>
      </c>
      <c r="R261" s="166">
        <v>45315</v>
      </c>
      <c r="S261" s="60">
        <v>14850000</v>
      </c>
      <c r="T261" s="61" t="s">
        <v>66</v>
      </c>
      <c r="U261" s="60">
        <v>57400977</v>
      </c>
      <c r="V261" s="60" t="s">
        <v>9377</v>
      </c>
      <c r="W261" s="166">
        <v>45315</v>
      </c>
      <c r="X261" s="166">
        <v>45315</v>
      </c>
      <c r="Y261" s="68" t="s">
        <v>75</v>
      </c>
      <c r="Z261" s="166">
        <v>45457</v>
      </c>
      <c r="AA261" s="67">
        <f t="shared" si="15"/>
        <v>142</v>
      </c>
      <c r="AB261" s="67">
        <v>2</v>
      </c>
      <c r="AC261" s="237">
        <v>1584000</v>
      </c>
      <c r="AD261" s="67">
        <v>1</v>
      </c>
      <c r="AE261" s="244">
        <v>45473</v>
      </c>
      <c r="AF261" s="67">
        <f t="shared" si="16"/>
        <v>16</v>
      </c>
      <c r="AG261" s="60">
        <v>0</v>
      </c>
      <c r="AH261" s="60">
        <v>0</v>
      </c>
      <c r="AI261" s="89" t="s">
        <v>75</v>
      </c>
      <c r="AJ261" s="61">
        <v>0</v>
      </c>
      <c r="AK261" s="65" t="s">
        <v>75</v>
      </c>
      <c r="AL261" s="65" t="s">
        <v>75</v>
      </c>
      <c r="AM261" s="67">
        <f t="shared" si="17"/>
        <v>0</v>
      </c>
      <c r="AN261" s="67">
        <f>+K261+AC261-AH261</f>
        <v>16434000</v>
      </c>
      <c r="AO261" s="61" t="s">
        <v>67</v>
      </c>
      <c r="AP261" s="60">
        <v>14850000</v>
      </c>
      <c r="AQ261" s="61" t="s">
        <v>86</v>
      </c>
      <c r="AR261" s="60">
        <v>0</v>
      </c>
      <c r="AS261" s="69" t="s">
        <v>75</v>
      </c>
      <c r="AT261" s="236">
        <v>16434000</v>
      </c>
      <c r="AU261" s="156">
        <f t="shared" si="18"/>
        <v>0</v>
      </c>
      <c r="AV261" s="72">
        <f t="shared" si="19"/>
        <v>1</v>
      </c>
      <c r="AW261" s="89" t="s">
        <v>75</v>
      </c>
      <c r="AX261" s="61" t="s">
        <v>98</v>
      </c>
      <c r="AY261" s="60" t="s">
        <v>11571</v>
      </c>
      <c r="AZ261" s="58" t="s">
        <v>67</v>
      </c>
      <c r="BA261" s="58" t="s">
        <v>67</v>
      </c>
    </row>
    <row r="262" spans="2:53" x14ac:dyDescent="0.25">
      <c r="B262" s="58">
        <v>2024</v>
      </c>
      <c r="C262" s="58">
        <v>891780111</v>
      </c>
      <c r="D262" s="59" t="s">
        <v>64</v>
      </c>
      <c r="E262" s="61" t="s">
        <v>11570</v>
      </c>
      <c r="F262" s="60" t="s">
        <v>11569</v>
      </c>
      <c r="G262" s="210">
        <v>0</v>
      </c>
      <c r="H262" s="61" t="s">
        <v>73</v>
      </c>
      <c r="I262" s="59" t="s">
        <v>65</v>
      </c>
      <c r="J262" s="60" t="s">
        <v>11568</v>
      </c>
      <c r="K262" s="60">
        <v>25000000</v>
      </c>
      <c r="L262" s="58" t="s">
        <v>68</v>
      </c>
      <c r="M262" s="60" t="s">
        <v>8882</v>
      </c>
      <c r="N262" s="60">
        <v>85460949</v>
      </c>
      <c r="O262" s="64">
        <v>13</v>
      </c>
      <c r="P262" s="89">
        <v>45302</v>
      </c>
      <c r="Q262" s="60">
        <v>4518689382</v>
      </c>
      <c r="R262" s="166">
        <v>45315</v>
      </c>
      <c r="S262" s="60">
        <v>25000000</v>
      </c>
      <c r="T262" s="61" t="s">
        <v>66</v>
      </c>
      <c r="U262" s="60">
        <v>12621405</v>
      </c>
      <c r="V262" s="60" t="s">
        <v>3878</v>
      </c>
      <c r="W262" s="166">
        <v>45315</v>
      </c>
      <c r="X262" s="166">
        <v>45315</v>
      </c>
      <c r="Y262" s="68" t="s">
        <v>75</v>
      </c>
      <c r="Z262" s="166">
        <v>45457</v>
      </c>
      <c r="AA262" s="67">
        <f t="shared" si="15"/>
        <v>142</v>
      </c>
      <c r="AB262" s="67">
        <v>0</v>
      </c>
      <c r="AC262" s="237">
        <v>0</v>
      </c>
      <c r="AD262" s="67">
        <v>0</v>
      </c>
      <c r="AE262" s="89" t="s">
        <v>75</v>
      </c>
      <c r="AF262" s="67">
        <f t="shared" si="16"/>
        <v>0</v>
      </c>
      <c r="AG262" s="60">
        <v>1</v>
      </c>
      <c r="AH262" s="60">
        <v>21499000</v>
      </c>
      <c r="AI262" s="89">
        <v>45327</v>
      </c>
      <c r="AJ262" s="61">
        <v>0</v>
      </c>
      <c r="AK262" s="65" t="s">
        <v>75</v>
      </c>
      <c r="AL262" s="65" t="s">
        <v>75</v>
      </c>
      <c r="AM262" s="67">
        <f t="shared" si="17"/>
        <v>0</v>
      </c>
      <c r="AN262" s="67">
        <f>+K262+AC262-AH262</f>
        <v>3501000</v>
      </c>
      <c r="AO262" s="61" t="s">
        <v>67</v>
      </c>
      <c r="AP262" s="60">
        <v>25000000</v>
      </c>
      <c r="AQ262" s="61" t="s">
        <v>86</v>
      </c>
      <c r="AR262" s="60">
        <v>0</v>
      </c>
      <c r="AS262" s="69" t="s">
        <v>75</v>
      </c>
      <c r="AT262" s="236">
        <v>3501000</v>
      </c>
      <c r="AU262" s="156">
        <f t="shared" si="18"/>
        <v>0</v>
      </c>
      <c r="AV262" s="72">
        <f t="shared" si="19"/>
        <v>1</v>
      </c>
      <c r="AW262" s="89" t="s">
        <v>75</v>
      </c>
      <c r="AX262" s="61" t="s">
        <v>1864</v>
      </c>
      <c r="AY262" s="60" t="s">
        <v>11567</v>
      </c>
      <c r="AZ262" s="58" t="s">
        <v>67</v>
      </c>
      <c r="BA262" s="58" t="s">
        <v>67</v>
      </c>
    </row>
    <row r="263" spans="2:53" x14ac:dyDescent="0.25">
      <c r="B263" s="58">
        <v>2024</v>
      </c>
      <c r="C263" s="58">
        <v>891780111</v>
      </c>
      <c r="D263" s="59" t="s">
        <v>64</v>
      </c>
      <c r="E263" s="61" t="s">
        <v>11566</v>
      </c>
      <c r="F263" s="60" t="s">
        <v>11565</v>
      </c>
      <c r="G263" s="210">
        <v>0</v>
      </c>
      <c r="H263" s="61" t="s">
        <v>73</v>
      </c>
      <c r="I263" s="59" t="s">
        <v>65</v>
      </c>
      <c r="J263" s="60" t="s">
        <v>11564</v>
      </c>
      <c r="K263" s="60">
        <v>14760000</v>
      </c>
      <c r="L263" s="58" t="s">
        <v>68</v>
      </c>
      <c r="M263" s="60" t="s">
        <v>9495</v>
      </c>
      <c r="N263" s="60">
        <v>19617672</v>
      </c>
      <c r="O263" s="64">
        <v>13</v>
      </c>
      <c r="P263" s="89">
        <v>45302</v>
      </c>
      <c r="Q263" s="60">
        <v>4518689382</v>
      </c>
      <c r="R263" s="166">
        <v>45315</v>
      </c>
      <c r="S263" s="60">
        <v>14760000</v>
      </c>
      <c r="T263" s="61" t="s">
        <v>66</v>
      </c>
      <c r="U263" s="60">
        <v>72004252</v>
      </c>
      <c r="V263" s="60" t="s">
        <v>8946</v>
      </c>
      <c r="W263" s="166">
        <v>45315</v>
      </c>
      <c r="X263" s="166">
        <v>45315</v>
      </c>
      <c r="Y263" s="68" t="s">
        <v>75</v>
      </c>
      <c r="Z263" s="166">
        <v>45457</v>
      </c>
      <c r="AA263" s="67">
        <f t="shared" si="15"/>
        <v>142</v>
      </c>
      <c r="AB263" s="67">
        <v>3</v>
      </c>
      <c r="AC263" s="237">
        <v>4440000</v>
      </c>
      <c r="AD263" s="67">
        <v>1</v>
      </c>
      <c r="AE263" s="89">
        <v>45473</v>
      </c>
      <c r="AF263" s="67">
        <f t="shared" si="16"/>
        <v>16</v>
      </c>
      <c r="AG263" s="60">
        <v>0</v>
      </c>
      <c r="AH263" s="60">
        <v>0</v>
      </c>
      <c r="AI263" s="89" t="s">
        <v>75</v>
      </c>
      <c r="AJ263" s="61">
        <v>0</v>
      </c>
      <c r="AK263" s="65" t="s">
        <v>75</v>
      </c>
      <c r="AL263" s="65" t="s">
        <v>75</v>
      </c>
      <c r="AM263" s="67">
        <f t="shared" si="17"/>
        <v>0</v>
      </c>
      <c r="AN263" s="67">
        <f>+K263+AC263-AH263</f>
        <v>19200000</v>
      </c>
      <c r="AO263" s="61" t="s">
        <v>67</v>
      </c>
      <c r="AP263" s="60">
        <v>14760000</v>
      </c>
      <c r="AQ263" s="61" t="s">
        <v>86</v>
      </c>
      <c r="AR263" s="60">
        <v>0</v>
      </c>
      <c r="AS263" s="69" t="s">
        <v>75</v>
      </c>
      <c r="AT263" s="236">
        <v>19200000</v>
      </c>
      <c r="AU263" s="156">
        <f t="shared" si="18"/>
        <v>0</v>
      </c>
      <c r="AV263" s="72">
        <f t="shared" si="19"/>
        <v>1</v>
      </c>
      <c r="AW263" s="89" t="s">
        <v>75</v>
      </c>
      <c r="AX263" s="61" t="s">
        <v>98</v>
      </c>
      <c r="AY263" s="60" t="s">
        <v>11563</v>
      </c>
      <c r="AZ263" s="58" t="s">
        <v>67</v>
      </c>
      <c r="BA263" s="58" t="s">
        <v>67</v>
      </c>
    </row>
    <row r="264" spans="2:53" x14ac:dyDescent="0.25">
      <c r="B264" s="58">
        <v>2024</v>
      </c>
      <c r="C264" s="58">
        <v>891780111</v>
      </c>
      <c r="D264" s="59" t="s">
        <v>64</v>
      </c>
      <c r="E264" s="61" t="s">
        <v>11562</v>
      </c>
      <c r="F264" s="60" t="s">
        <v>11561</v>
      </c>
      <c r="G264" s="210">
        <v>0</v>
      </c>
      <c r="H264" s="61" t="s">
        <v>73</v>
      </c>
      <c r="I264" s="59" t="s">
        <v>65</v>
      </c>
      <c r="J264" s="60" t="s">
        <v>11560</v>
      </c>
      <c r="K264" s="60">
        <v>13500000</v>
      </c>
      <c r="L264" s="58" t="s">
        <v>68</v>
      </c>
      <c r="M264" s="60" t="s">
        <v>9595</v>
      </c>
      <c r="N264" s="60">
        <v>1082958221</v>
      </c>
      <c r="O264" s="64">
        <v>14</v>
      </c>
      <c r="P264" s="166">
        <v>45302</v>
      </c>
      <c r="Q264" s="60">
        <v>2126349000</v>
      </c>
      <c r="R264" s="166">
        <v>45315</v>
      </c>
      <c r="S264" s="60">
        <v>13500000</v>
      </c>
      <c r="T264" s="61" t="s">
        <v>66</v>
      </c>
      <c r="U264" s="60">
        <v>57400977</v>
      </c>
      <c r="V264" s="60" t="s">
        <v>9377</v>
      </c>
      <c r="W264" s="166">
        <v>45315</v>
      </c>
      <c r="X264" s="166">
        <v>45315</v>
      </c>
      <c r="Y264" s="68" t="s">
        <v>75</v>
      </c>
      <c r="Z264" s="166">
        <v>45457</v>
      </c>
      <c r="AA264" s="67">
        <f t="shared" ref="AA264:AA327" si="20">+IF(Y264="1800-01-01",Z264-X264,Z264-Y264)</f>
        <v>142</v>
      </c>
      <c r="AB264" s="67">
        <v>2</v>
      </c>
      <c r="AC264" s="237">
        <v>1440000</v>
      </c>
      <c r="AD264" s="67">
        <v>1</v>
      </c>
      <c r="AE264" s="244">
        <v>45473</v>
      </c>
      <c r="AF264" s="67">
        <f t="shared" ref="AF264:AF327" si="21">+IF(AE264="1800-01-01",0,AE264-Z264)</f>
        <v>16</v>
      </c>
      <c r="AG264" s="60">
        <v>0</v>
      </c>
      <c r="AH264" s="60">
        <v>0</v>
      </c>
      <c r="AI264" s="89" t="s">
        <v>75</v>
      </c>
      <c r="AJ264" s="61">
        <v>0</v>
      </c>
      <c r="AK264" s="65" t="s">
        <v>75</v>
      </c>
      <c r="AL264" s="65" t="s">
        <v>75</v>
      </c>
      <c r="AM264" s="67">
        <f t="shared" ref="AM264:AM327" si="22">+IF(AK264="1800-01-01",0,AL264-AK264)</f>
        <v>0</v>
      </c>
      <c r="AN264" s="67">
        <f>+K264+AC264-AH264</f>
        <v>14940000</v>
      </c>
      <c r="AO264" s="61" t="s">
        <v>67</v>
      </c>
      <c r="AP264" s="60">
        <v>13500000</v>
      </c>
      <c r="AQ264" s="61" t="s">
        <v>86</v>
      </c>
      <c r="AR264" s="60">
        <v>0</v>
      </c>
      <c r="AS264" s="69" t="s">
        <v>75</v>
      </c>
      <c r="AT264" s="236">
        <v>14940000</v>
      </c>
      <c r="AU264" s="156">
        <f t="shared" ref="AU264:AU327" si="23">AN264-AT264</f>
        <v>0</v>
      </c>
      <c r="AV264" s="72">
        <f t="shared" ref="AV264:AV327" si="24">+IFERROR(AT264/AN264,"_")</f>
        <v>1</v>
      </c>
      <c r="AW264" s="89" t="s">
        <v>75</v>
      </c>
      <c r="AX264" s="61" t="s">
        <v>98</v>
      </c>
      <c r="AY264" s="60" t="s">
        <v>11559</v>
      </c>
      <c r="AZ264" s="58" t="s">
        <v>67</v>
      </c>
      <c r="BA264" s="58" t="s">
        <v>67</v>
      </c>
    </row>
    <row r="265" spans="2:53" x14ac:dyDescent="0.25">
      <c r="B265" s="58">
        <v>2024</v>
      </c>
      <c r="C265" s="58">
        <v>891780111</v>
      </c>
      <c r="D265" s="59" t="s">
        <v>64</v>
      </c>
      <c r="E265" s="61" t="s">
        <v>11558</v>
      </c>
      <c r="F265" s="60" t="s">
        <v>11557</v>
      </c>
      <c r="G265" s="210">
        <v>0</v>
      </c>
      <c r="H265" s="61" t="s">
        <v>73</v>
      </c>
      <c r="I265" s="59" t="s">
        <v>65</v>
      </c>
      <c r="J265" s="60" t="s">
        <v>11556</v>
      </c>
      <c r="K265" s="60">
        <v>14300000</v>
      </c>
      <c r="L265" s="58" t="s">
        <v>68</v>
      </c>
      <c r="M265" s="60" t="s">
        <v>11555</v>
      </c>
      <c r="N265" s="60">
        <v>1122812358</v>
      </c>
      <c r="O265" s="64">
        <v>13</v>
      </c>
      <c r="P265" s="89">
        <v>45302</v>
      </c>
      <c r="Q265" s="60">
        <v>4518689382</v>
      </c>
      <c r="R265" s="166">
        <v>45315</v>
      </c>
      <c r="S265" s="60">
        <v>14300000</v>
      </c>
      <c r="T265" s="61" t="s">
        <v>66</v>
      </c>
      <c r="U265" s="60">
        <v>32770239</v>
      </c>
      <c r="V265" s="60" t="s">
        <v>7916</v>
      </c>
      <c r="W265" s="166">
        <v>45315</v>
      </c>
      <c r="X265" s="166">
        <v>45315</v>
      </c>
      <c r="Y265" s="68" t="s">
        <v>75</v>
      </c>
      <c r="Z265" s="166">
        <v>45457</v>
      </c>
      <c r="AA265" s="67">
        <f t="shared" si="20"/>
        <v>142</v>
      </c>
      <c r="AB265" s="67">
        <v>0</v>
      </c>
      <c r="AC265" s="237">
        <v>0</v>
      </c>
      <c r="AD265" s="67">
        <v>0</v>
      </c>
      <c r="AE265" s="89" t="s">
        <v>75</v>
      </c>
      <c r="AF265" s="67">
        <f t="shared" si="21"/>
        <v>0</v>
      </c>
      <c r="AG265" s="60">
        <v>1</v>
      </c>
      <c r="AH265" s="60">
        <v>12900000</v>
      </c>
      <c r="AI265" s="89">
        <v>45327</v>
      </c>
      <c r="AJ265" s="61">
        <v>0</v>
      </c>
      <c r="AK265" s="65" t="s">
        <v>75</v>
      </c>
      <c r="AL265" s="65" t="s">
        <v>75</v>
      </c>
      <c r="AM265" s="67">
        <f t="shared" si="22"/>
        <v>0</v>
      </c>
      <c r="AN265" s="67">
        <f>+K265+AC265-AH265</f>
        <v>1400000</v>
      </c>
      <c r="AO265" s="61" t="s">
        <v>67</v>
      </c>
      <c r="AP265" s="60">
        <v>14300000</v>
      </c>
      <c r="AQ265" s="61" t="s">
        <v>86</v>
      </c>
      <c r="AR265" s="60">
        <v>0</v>
      </c>
      <c r="AS265" s="69" t="s">
        <v>75</v>
      </c>
      <c r="AT265" s="236">
        <v>1400000</v>
      </c>
      <c r="AU265" s="156">
        <f t="shared" si="23"/>
        <v>0</v>
      </c>
      <c r="AV265" s="72">
        <f t="shared" si="24"/>
        <v>1</v>
      </c>
      <c r="AW265" s="89">
        <v>45355</v>
      </c>
      <c r="AX265" s="61" t="s">
        <v>1864</v>
      </c>
      <c r="AY265" s="60" t="s">
        <v>11554</v>
      </c>
      <c r="AZ265" s="58" t="s">
        <v>67</v>
      </c>
      <c r="BA265" s="58" t="s">
        <v>67</v>
      </c>
    </row>
    <row r="266" spans="2:53" x14ac:dyDescent="0.25">
      <c r="B266" s="58">
        <v>2024</v>
      </c>
      <c r="C266" s="58">
        <v>891780111</v>
      </c>
      <c r="D266" s="59" t="s">
        <v>64</v>
      </c>
      <c r="E266" s="61" t="s">
        <v>11553</v>
      </c>
      <c r="F266" s="60" t="s">
        <v>11552</v>
      </c>
      <c r="G266" s="210">
        <v>0</v>
      </c>
      <c r="H266" s="61" t="s">
        <v>73</v>
      </c>
      <c r="I266" s="59" t="s">
        <v>65</v>
      </c>
      <c r="J266" s="60" t="s">
        <v>11551</v>
      </c>
      <c r="K266" s="60">
        <v>14300000</v>
      </c>
      <c r="L266" s="58" t="s">
        <v>68</v>
      </c>
      <c r="M266" s="60" t="s">
        <v>7932</v>
      </c>
      <c r="N266" s="60">
        <v>1082904561</v>
      </c>
      <c r="O266" s="64">
        <v>13</v>
      </c>
      <c r="P266" s="89">
        <v>45302</v>
      </c>
      <c r="Q266" s="60">
        <v>4518689382</v>
      </c>
      <c r="R266" s="166">
        <v>45315</v>
      </c>
      <c r="S266" s="60">
        <v>14300000</v>
      </c>
      <c r="T266" s="61" t="s">
        <v>66</v>
      </c>
      <c r="U266" s="60">
        <v>72255882</v>
      </c>
      <c r="V266" s="60" t="s">
        <v>1336</v>
      </c>
      <c r="W266" s="166">
        <v>45315</v>
      </c>
      <c r="X266" s="166">
        <v>45315</v>
      </c>
      <c r="Y266" s="68" t="s">
        <v>75</v>
      </c>
      <c r="Z266" s="166">
        <v>45457</v>
      </c>
      <c r="AA266" s="67">
        <f t="shared" si="20"/>
        <v>142</v>
      </c>
      <c r="AB266" s="67">
        <v>2</v>
      </c>
      <c r="AC266" s="237">
        <v>1600000</v>
      </c>
      <c r="AD266" s="67">
        <v>1</v>
      </c>
      <c r="AE266" s="244">
        <v>45473</v>
      </c>
      <c r="AF266" s="67">
        <f t="shared" si="21"/>
        <v>16</v>
      </c>
      <c r="AG266" s="60">
        <v>0</v>
      </c>
      <c r="AH266" s="60">
        <v>0</v>
      </c>
      <c r="AI266" s="89" t="s">
        <v>75</v>
      </c>
      <c r="AJ266" s="61">
        <v>0</v>
      </c>
      <c r="AK266" s="65" t="s">
        <v>75</v>
      </c>
      <c r="AL266" s="65" t="s">
        <v>75</v>
      </c>
      <c r="AM266" s="67">
        <f t="shared" si="22"/>
        <v>0</v>
      </c>
      <c r="AN266" s="67">
        <f>+K266+AC266-AH266</f>
        <v>15900000</v>
      </c>
      <c r="AO266" s="61" t="s">
        <v>67</v>
      </c>
      <c r="AP266" s="60">
        <v>14300000</v>
      </c>
      <c r="AQ266" s="61" t="s">
        <v>86</v>
      </c>
      <c r="AR266" s="60">
        <v>0</v>
      </c>
      <c r="AS266" s="69" t="s">
        <v>75</v>
      </c>
      <c r="AT266" s="236">
        <v>15900000</v>
      </c>
      <c r="AU266" s="156">
        <f t="shared" si="23"/>
        <v>0</v>
      </c>
      <c r="AV266" s="72">
        <f t="shared" si="24"/>
        <v>1</v>
      </c>
      <c r="AW266" s="89" t="s">
        <v>75</v>
      </c>
      <c r="AX266" s="61" t="s">
        <v>98</v>
      </c>
      <c r="AY266" s="60" t="s">
        <v>11550</v>
      </c>
      <c r="AZ266" s="58" t="s">
        <v>67</v>
      </c>
      <c r="BA266" s="58" t="s">
        <v>67</v>
      </c>
    </row>
    <row r="267" spans="2:53" x14ac:dyDescent="0.25">
      <c r="B267" s="58">
        <v>2024</v>
      </c>
      <c r="C267" s="58">
        <v>891780111</v>
      </c>
      <c r="D267" s="59" t="s">
        <v>64</v>
      </c>
      <c r="E267" s="61" t="s">
        <v>11549</v>
      </c>
      <c r="F267" s="60" t="s">
        <v>11548</v>
      </c>
      <c r="G267" s="210">
        <v>0</v>
      </c>
      <c r="H267" s="61" t="s">
        <v>73</v>
      </c>
      <c r="I267" s="59" t="s">
        <v>65</v>
      </c>
      <c r="J267" s="60" t="s">
        <v>11547</v>
      </c>
      <c r="K267" s="60">
        <v>16280000</v>
      </c>
      <c r="L267" s="58" t="s">
        <v>68</v>
      </c>
      <c r="M267" s="60" t="s">
        <v>8109</v>
      </c>
      <c r="N267" s="60">
        <v>1082957435</v>
      </c>
      <c r="O267" s="64">
        <v>13</v>
      </c>
      <c r="P267" s="89">
        <v>45302</v>
      </c>
      <c r="Q267" s="60">
        <v>4518689382</v>
      </c>
      <c r="R267" s="166">
        <v>45315</v>
      </c>
      <c r="S267" s="60">
        <v>16280000</v>
      </c>
      <c r="T267" s="61" t="s">
        <v>66</v>
      </c>
      <c r="U267" s="60">
        <v>1082868728</v>
      </c>
      <c r="V267" s="60" t="s">
        <v>7011</v>
      </c>
      <c r="W267" s="166">
        <v>45315</v>
      </c>
      <c r="X267" s="166">
        <v>45315</v>
      </c>
      <c r="Y267" s="68" t="s">
        <v>75</v>
      </c>
      <c r="Z267" s="166">
        <v>45457</v>
      </c>
      <c r="AA267" s="67">
        <f t="shared" si="20"/>
        <v>142</v>
      </c>
      <c r="AB267" s="67">
        <v>2</v>
      </c>
      <c r="AC267" s="237">
        <v>1650000</v>
      </c>
      <c r="AD267" s="67">
        <v>1</v>
      </c>
      <c r="AE267" s="244">
        <v>45473</v>
      </c>
      <c r="AF267" s="67">
        <f t="shared" si="21"/>
        <v>16</v>
      </c>
      <c r="AG267" s="60">
        <v>0</v>
      </c>
      <c r="AH267" s="60">
        <v>0</v>
      </c>
      <c r="AI267" s="89" t="s">
        <v>75</v>
      </c>
      <c r="AJ267" s="61">
        <v>0</v>
      </c>
      <c r="AK267" s="65" t="s">
        <v>75</v>
      </c>
      <c r="AL267" s="65" t="s">
        <v>75</v>
      </c>
      <c r="AM267" s="67">
        <f t="shared" si="22"/>
        <v>0</v>
      </c>
      <c r="AN267" s="67">
        <f>+K267+AC267-AH267</f>
        <v>17930000</v>
      </c>
      <c r="AO267" s="61" t="s">
        <v>67</v>
      </c>
      <c r="AP267" s="60">
        <v>16280000</v>
      </c>
      <c r="AQ267" s="61" t="s">
        <v>86</v>
      </c>
      <c r="AR267" s="60">
        <v>0</v>
      </c>
      <c r="AS267" s="69" t="s">
        <v>75</v>
      </c>
      <c r="AT267" s="236">
        <v>17930000</v>
      </c>
      <c r="AU267" s="156">
        <f t="shared" si="23"/>
        <v>0</v>
      </c>
      <c r="AV267" s="72">
        <f t="shared" si="24"/>
        <v>1</v>
      </c>
      <c r="AW267" s="89" t="s">
        <v>75</v>
      </c>
      <c r="AX267" s="61" t="s">
        <v>98</v>
      </c>
      <c r="AY267" s="60" t="s">
        <v>11546</v>
      </c>
      <c r="AZ267" s="58" t="s">
        <v>67</v>
      </c>
      <c r="BA267" s="58" t="s">
        <v>67</v>
      </c>
    </row>
    <row r="268" spans="2:53" x14ac:dyDescent="0.25">
      <c r="B268" s="58">
        <v>2024</v>
      </c>
      <c r="C268" s="58">
        <v>891780111</v>
      </c>
      <c r="D268" s="59" t="s">
        <v>64</v>
      </c>
      <c r="E268" s="61" t="s">
        <v>11545</v>
      </c>
      <c r="F268" s="60" t="s">
        <v>11544</v>
      </c>
      <c r="G268" s="210">
        <v>0</v>
      </c>
      <c r="H268" s="61" t="s">
        <v>73</v>
      </c>
      <c r="I268" s="59" t="s">
        <v>65</v>
      </c>
      <c r="J268" s="60" t="s">
        <v>11543</v>
      </c>
      <c r="K268" s="60">
        <v>13500000</v>
      </c>
      <c r="L268" s="58" t="s">
        <v>68</v>
      </c>
      <c r="M268" s="60" t="s">
        <v>9378</v>
      </c>
      <c r="N268" s="60">
        <v>57444371</v>
      </c>
      <c r="O268" s="64">
        <v>14</v>
      </c>
      <c r="P268" s="166">
        <v>45302</v>
      </c>
      <c r="Q268" s="60">
        <v>2126349000</v>
      </c>
      <c r="R268" s="166">
        <v>45315</v>
      </c>
      <c r="S268" s="60">
        <v>13500000</v>
      </c>
      <c r="T268" s="61" t="s">
        <v>66</v>
      </c>
      <c r="U268" s="60">
        <v>57400977</v>
      </c>
      <c r="V268" s="60" t="s">
        <v>9377</v>
      </c>
      <c r="W268" s="166">
        <v>45315</v>
      </c>
      <c r="X268" s="166">
        <v>45315</v>
      </c>
      <c r="Y268" s="68" t="s">
        <v>75</v>
      </c>
      <c r="Z268" s="166">
        <v>45457</v>
      </c>
      <c r="AA268" s="67">
        <f t="shared" si="20"/>
        <v>142</v>
      </c>
      <c r="AB268" s="67">
        <v>2</v>
      </c>
      <c r="AC268" s="237">
        <v>1440000</v>
      </c>
      <c r="AD268" s="67">
        <v>1</v>
      </c>
      <c r="AE268" s="244">
        <v>45473</v>
      </c>
      <c r="AF268" s="67">
        <f t="shared" si="21"/>
        <v>16</v>
      </c>
      <c r="AG268" s="60">
        <v>0</v>
      </c>
      <c r="AH268" s="60">
        <v>0</v>
      </c>
      <c r="AI268" s="89" t="s">
        <v>75</v>
      </c>
      <c r="AJ268" s="61">
        <v>0</v>
      </c>
      <c r="AK268" s="65" t="s">
        <v>75</v>
      </c>
      <c r="AL268" s="65" t="s">
        <v>75</v>
      </c>
      <c r="AM268" s="67">
        <f t="shared" si="22"/>
        <v>0</v>
      </c>
      <c r="AN268" s="67">
        <f>+K268+AC268-AH268</f>
        <v>14940000</v>
      </c>
      <c r="AO268" s="61" t="s">
        <v>67</v>
      </c>
      <c r="AP268" s="60">
        <v>13500000</v>
      </c>
      <c r="AQ268" s="61" t="s">
        <v>86</v>
      </c>
      <c r="AR268" s="60">
        <v>0</v>
      </c>
      <c r="AS268" s="69" t="s">
        <v>75</v>
      </c>
      <c r="AT268" s="236">
        <v>14940000</v>
      </c>
      <c r="AU268" s="156">
        <f t="shared" si="23"/>
        <v>0</v>
      </c>
      <c r="AV268" s="72">
        <f t="shared" si="24"/>
        <v>1</v>
      </c>
      <c r="AW268" s="89" t="s">
        <v>75</v>
      </c>
      <c r="AX268" s="61" t="s">
        <v>98</v>
      </c>
      <c r="AY268" s="60" t="s">
        <v>11542</v>
      </c>
      <c r="AZ268" s="58" t="s">
        <v>67</v>
      </c>
      <c r="BA268" s="58" t="s">
        <v>67</v>
      </c>
    </row>
    <row r="269" spans="2:53" x14ac:dyDescent="0.25">
      <c r="B269" s="58">
        <v>2024</v>
      </c>
      <c r="C269" s="58">
        <v>891780111</v>
      </c>
      <c r="D269" s="59" t="s">
        <v>64</v>
      </c>
      <c r="E269" s="61" t="s">
        <v>11541</v>
      </c>
      <c r="F269" s="60" t="s">
        <v>11540</v>
      </c>
      <c r="G269" s="210">
        <v>0</v>
      </c>
      <c r="H269" s="61" t="s">
        <v>73</v>
      </c>
      <c r="I269" s="59" t="s">
        <v>65</v>
      </c>
      <c r="J269" s="60" t="s">
        <v>11539</v>
      </c>
      <c r="K269" s="60">
        <v>14490000</v>
      </c>
      <c r="L269" s="58" t="s">
        <v>68</v>
      </c>
      <c r="M269" s="60" t="s">
        <v>7816</v>
      </c>
      <c r="N269" s="60">
        <v>4979192</v>
      </c>
      <c r="O269" s="64">
        <v>13</v>
      </c>
      <c r="P269" s="89">
        <v>45302</v>
      </c>
      <c r="Q269" s="60">
        <v>4518689382</v>
      </c>
      <c r="R269" s="166">
        <v>45315</v>
      </c>
      <c r="S269" s="60">
        <v>14490000</v>
      </c>
      <c r="T269" s="61" t="s">
        <v>66</v>
      </c>
      <c r="U269" s="60">
        <v>84457182</v>
      </c>
      <c r="V269" s="60" t="s">
        <v>11534</v>
      </c>
      <c r="W269" s="166">
        <v>45315</v>
      </c>
      <c r="X269" s="166">
        <v>45315</v>
      </c>
      <c r="Y269" s="68" t="s">
        <v>75</v>
      </c>
      <c r="Z269" s="166">
        <v>45457</v>
      </c>
      <c r="AA269" s="67">
        <f t="shared" si="20"/>
        <v>142</v>
      </c>
      <c r="AB269" s="67">
        <v>0</v>
      </c>
      <c r="AC269" s="237">
        <v>0</v>
      </c>
      <c r="AD269" s="67">
        <v>0</v>
      </c>
      <c r="AE269" s="89" t="s">
        <v>75</v>
      </c>
      <c r="AF269" s="67">
        <f t="shared" si="21"/>
        <v>0</v>
      </c>
      <c r="AG269" s="60">
        <v>0</v>
      </c>
      <c r="AH269" s="60">
        <v>0</v>
      </c>
      <c r="AI269" s="89" t="s">
        <v>75</v>
      </c>
      <c r="AJ269" s="61">
        <v>0</v>
      </c>
      <c r="AK269" s="65" t="s">
        <v>75</v>
      </c>
      <c r="AL269" s="65" t="s">
        <v>75</v>
      </c>
      <c r="AM269" s="67">
        <f t="shared" si="22"/>
        <v>0</v>
      </c>
      <c r="AN269" s="67">
        <f>+K269+AC269-AH269</f>
        <v>14490000</v>
      </c>
      <c r="AO269" s="61" t="s">
        <v>67</v>
      </c>
      <c r="AP269" s="60">
        <v>14490000</v>
      </c>
      <c r="AQ269" s="61" t="s">
        <v>86</v>
      </c>
      <c r="AR269" s="60">
        <v>0</v>
      </c>
      <c r="AS269" s="69" t="s">
        <v>75</v>
      </c>
      <c r="AT269" s="236">
        <v>14490000</v>
      </c>
      <c r="AU269" s="156">
        <f t="shared" si="23"/>
        <v>0</v>
      </c>
      <c r="AV269" s="72">
        <f t="shared" si="24"/>
        <v>1</v>
      </c>
      <c r="AW269" s="89" t="s">
        <v>75</v>
      </c>
      <c r="AX269" s="61" t="s">
        <v>98</v>
      </c>
      <c r="AY269" s="60" t="s">
        <v>11538</v>
      </c>
      <c r="AZ269" s="58" t="s">
        <v>67</v>
      </c>
      <c r="BA269" s="58" t="s">
        <v>67</v>
      </c>
    </row>
    <row r="270" spans="2:53" x14ac:dyDescent="0.25">
      <c r="B270" s="58">
        <v>2024</v>
      </c>
      <c r="C270" s="58">
        <v>891780111</v>
      </c>
      <c r="D270" s="59" t="s">
        <v>64</v>
      </c>
      <c r="E270" s="61" t="s">
        <v>11537</v>
      </c>
      <c r="F270" s="60" t="s">
        <v>11536</v>
      </c>
      <c r="G270" s="210">
        <v>0</v>
      </c>
      <c r="H270" s="61" t="s">
        <v>73</v>
      </c>
      <c r="I270" s="59" t="s">
        <v>65</v>
      </c>
      <c r="J270" s="60" t="s">
        <v>11535</v>
      </c>
      <c r="K270" s="60">
        <v>12833000</v>
      </c>
      <c r="L270" s="58" t="s">
        <v>68</v>
      </c>
      <c r="M270" s="60" t="s">
        <v>9362</v>
      </c>
      <c r="N270" s="60">
        <v>1084727795</v>
      </c>
      <c r="O270" s="64">
        <v>14</v>
      </c>
      <c r="P270" s="166">
        <v>45302</v>
      </c>
      <c r="Q270" s="60">
        <v>2126349000</v>
      </c>
      <c r="R270" s="166">
        <v>45315</v>
      </c>
      <c r="S270" s="60">
        <v>12833000</v>
      </c>
      <c r="T270" s="61" t="s">
        <v>66</v>
      </c>
      <c r="U270" s="60">
        <v>84457182</v>
      </c>
      <c r="V270" s="60" t="s">
        <v>11534</v>
      </c>
      <c r="W270" s="166">
        <v>45315</v>
      </c>
      <c r="X270" s="166">
        <v>45315</v>
      </c>
      <c r="Y270" s="68" t="s">
        <v>75</v>
      </c>
      <c r="Z270" s="166">
        <v>45457</v>
      </c>
      <c r="AA270" s="67">
        <f t="shared" si="20"/>
        <v>142</v>
      </c>
      <c r="AB270" s="67">
        <v>2</v>
      </c>
      <c r="AC270" s="237">
        <v>1334000</v>
      </c>
      <c r="AD270" s="67">
        <v>1</v>
      </c>
      <c r="AE270" s="244">
        <v>45473</v>
      </c>
      <c r="AF270" s="67">
        <f t="shared" si="21"/>
        <v>16</v>
      </c>
      <c r="AG270" s="60">
        <v>0</v>
      </c>
      <c r="AH270" s="60">
        <v>0</v>
      </c>
      <c r="AI270" s="89" t="s">
        <v>75</v>
      </c>
      <c r="AJ270" s="61">
        <v>0</v>
      </c>
      <c r="AK270" s="65" t="s">
        <v>75</v>
      </c>
      <c r="AL270" s="65" t="s">
        <v>75</v>
      </c>
      <c r="AM270" s="67">
        <f t="shared" si="22"/>
        <v>0</v>
      </c>
      <c r="AN270" s="67">
        <f>+K270+AC270-AH270</f>
        <v>14167000</v>
      </c>
      <c r="AO270" s="61" t="s">
        <v>67</v>
      </c>
      <c r="AP270" s="60">
        <v>12833000</v>
      </c>
      <c r="AQ270" s="61" t="s">
        <v>86</v>
      </c>
      <c r="AR270" s="60">
        <v>0</v>
      </c>
      <c r="AS270" s="69" t="s">
        <v>75</v>
      </c>
      <c r="AT270" s="236">
        <v>14167000</v>
      </c>
      <c r="AU270" s="156">
        <f t="shared" si="23"/>
        <v>0</v>
      </c>
      <c r="AV270" s="72">
        <f t="shared" si="24"/>
        <v>1</v>
      </c>
      <c r="AW270" s="89" t="s">
        <v>75</v>
      </c>
      <c r="AX270" s="61" t="s">
        <v>98</v>
      </c>
      <c r="AY270" s="60" t="s">
        <v>11533</v>
      </c>
      <c r="AZ270" s="58" t="s">
        <v>67</v>
      </c>
      <c r="BA270" s="58" t="s">
        <v>67</v>
      </c>
    </row>
    <row r="271" spans="2:53" x14ac:dyDescent="0.25">
      <c r="B271" s="58">
        <v>2024</v>
      </c>
      <c r="C271" s="58">
        <v>891780111</v>
      </c>
      <c r="D271" s="59" t="s">
        <v>64</v>
      </c>
      <c r="E271" s="61" t="s">
        <v>11532</v>
      </c>
      <c r="F271" s="60" t="s">
        <v>11531</v>
      </c>
      <c r="G271" s="210">
        <v>0</v>
      </c>
      <c r="H271" s="61" t="s">
        <v>73</v>
      </c>
      <c r="I271" s="59" t="s">
        <v>65</v>
      </c>
      <c r="J271" s="60" t="s">
        <v>11530</v>
      </c>
      <c r="K271" s="60">
        <v>2400000</v>
      </c>
      <c r="L271" s="58" t="s">
        <v>68</v>
      </c>
      <c r="M271" s="60" t="s">
        <v>11529</v>
      </c>
      <c r="N271" s="60">
        <v>72006198</v>
      </c>
      <c r="O271" s="60">
        <v>50</v>
      </c>
      <c r="P271" s="166">
        <v>45306</v>
      </c>
      <c r="Q271" s="60">
        <v>318249309.38</v>
      </c>
      <c r="R271" s="166">
        <v>45315</v>
      </c>
      <c r="S271" s="60">
        <v>2400000</v>
      </c>
      <c r="T271" s="61" t="s">
        <v>66</v>
      </c>
      <c r="U271" s="60">
        <v>1082870070</v>
      </c>
      <c r="V271" s="60" t="s">
        <v>8775</v>
      </c>
      <c r="W271" s="166">
        <v>45315</v>
      </c>
      <c r="X271" s="166">
        <v>45315</v>
      </c>
      <c r="Y271" s="68" t="s">
        <v>75</v>
      </c>
      <c r="Z271" s="166">
        <v>45322</v>
      </c>
      <c r="AA271" s="67">
        <f t="shared" si="20"/>
        <v>7</v>
      </c>
      <c r="AB271" s="67">
        <v>0</v>
      </c>
      <c r="AC271" s="237">
        <v>0</v>
      </c>
      <c r="AD271" s="67">
        <v>0</v>
      </c>
      <c r="AE271" s="89" t="s">
        <v>75</v>
      </c>
      <c r="AF271" s="67">
        <f t="shared" si="21"/>
        <v>0</v>
      </c>
      <c r="AG271" s="60">
        <v>0</v>
      </c>
      <c r="AH271" s="60">
        <v>0</v>
      </c>
      <c r="AI271" s="89" t="s">
        <v>75</v>
      </c>
      <c r="AJ271" s="61">
        <v>0</v>
      </c>
      <c r="AK271" s="65" t="s">
        <v>75</v>
      </c>
      <c r="AL271" s="65" t="s">
        <v>75</v>
      </c>
      <c r="AM271" s="67">
        <f t="shared" si="22"/>
        <v>0</v>
      </c>
      <c r="AN271" s="67">
        <f>+K271+AC271-AH271</f>
        <v>2400000</v>
      </c>
      <c r="AO271" s="61" t="s">
        <v>67</v>
      </c>
      <c r="AP271" s="60">
        <v>2400000</v>
      </c>
      <c r="AQ271" s="61" t="s">
        <v>86</v>
      </c>
      <c r="AR271" s="60">
        <v>0</v>
      </c>
      <c r="AS271" s="69" t="s">
        <v>75</v>
      </c>
      <c r="AT271" s="236">
        <v>2400000</v>
      </c>
      <c r="AU271" s="156">
        <f t="shared" si="23"/>
        <v>0</v>
      </c>
      <c r="AV271" s="72">
        <f t="shared" si="24"/>
        <v>1</v>
      </c>
      <c r="AW271" s="89" t="s">
        <v>75</v>
      </c>
      <c r="AX271" s="61" t="s">
        <v>98</v>
      </c>
      <c r="AY271" s="60" t="s">
        <v>11528</v>
      </c>
      <c r="AZ271" s="58" t="s">
        <v>67</v>
      </c>
      <c r="BA271" s="58" t="s">
        <v>67</v>
      </c>
    </row>
    <row r="272" spans="2:53" x14ac:dyDescent="0.25">
      <c r="B272" s="58">
        <v>2024</v>
      </c>
      <c r="C272" s="58">
        <v>891780111</v>
      </c>
      <c r="D272" s="59" t="s">
        <v>64</v>
      </c>
      <c r="E272" s="61" t="s">
        <v>11527</v>
      </c>
      <c r="F272" s="60" t="s">
        <v>11526</v>
      </c>
      <c r="G272" s="210">
        <v>0</v>
      </c>
      <c r="H272" s="61" t="s">
        <v>73</v>
      </c>
      <c r="I272" s="59" t="s">
        <v>65</v>
      </c>
      <c r="J272" s="60" t="s">
        <v>11525</v>
      </c>
      <c r="K272" s="60">
        <v>14300000</v>
      </c>
      <c r="L272" s="58" t="s">
        <v>68</v>
      </c>
      <c r="M272" s="60" t="s">
        <v>7836</v>
      </c>
      <c r="N272" s="60">
        <v>1102864782</v>
      </c>
      <c r="O272" s="64">
        <v>13</v>
      </c>
      <c r="P272" s="89">
        <v>45302</v>
      </c>
      <c r="Q272" s="60">
        <v>4518689382</v>
      </c>
      <c r="R272" s="166">
        <v>45315</v>
      </c>
      <c r="S272" s="60">
        <v>14300000</v>
      </c>
      <c r="T272" s="61" t="s">
        <v>66</v>
      </c>
      <c r="U272" s="60">
        <v>72221403</v>
      </c>
      <c r="V272" s="60" t="s">
        <v>6892</v>
      </c>
      <c r="W272" s="166">
        <v>45315</v>
      </c>
      <c r="X272" s="166">
        <v>45315</v>
      </c>
      <c r="Y272" s="68" t="s">
        <v>75</v>
      </c>
      <c r="Z272" s="166">
        <v>45457</v>
      </c>
      <c r="AA272" s="67">
        <f t="shared" si="20"/>
        <v>142</v>
      </c>
      <c r="AB272" s="67">
        <v>2</v>
      </c>
      <c r="AC272" s="237">
        <v>1600000</v>
      </c>
      <c r="AD272" s="67">
        <v>1</v>
      </c>
      <c r="AE272" s="244">
        <v>45473</v>
      </c>
      <c r="AF272" s="67">
        <f t="shared" si="21"/>
        <v>16</v>
      </c>
      <c r="AG272" s="60">
        <v>0</v>
      </c>
      <c r="AH272" s="60">
        <v>0</v>
      </c>
      <c r="AI272" s="89" t="s">
        <v>75</v>
      </c>
      <c r="AJ272" s="61">
        <v>0</v>
      </c>
      <c r="AK272" s="65" t="s">
        <v>75</v>
      </c>
      <c r="AL272" s="65" t="s">
        <v>75</v>
      </c>
      <c r="AM272" s="67">
        <f t="shared" si="22"/>
        <v>0</v>
      </c>
      <c r="AN272" s="67">
        <f>+K272+AC272-AH272</f>
        <v>15900000</v>
      </c>
      <c r="AO272" s="61" t="s">
        <v>67</v>
      </c>
      <c r="AP272" s="60">
        <v>14300000</v>
      </c>
      <c r="AQ272" s="61" t="s">
        <v>86</v>
      </c>
      <c r="AR272" s="60">
        <v>0</v>
      </c>
      <c r="AS272" s="69" t="s">
        <v>75</v>
      </c>
      <c r="AT272" s="236">
        <v>15900000</v>
      </c>
      <c r="AU272" s="156">
        <f t="shared" si="23"/>
        <v>0</v>
      </c>
      <c r="AV272" s="72">
        <f t="shared" si="24"/>
        <v>1</v>
      </c>
      <c r="AW272" s="89" t="s">
        <v>75</v>
      </c>
      <c r="AX272" s="61" t="s">
        <v>98</v>
      </c>
      <c r="AY272" s="60" t="s">
        <v>11524</v>
      </c>
      <c r="AZ272" s="58" t="s">
        <v>67</v>
      </c>
      <c r="BA272" s="58" t="s">
        <v>67</v>
      </c>
    </row>
    <row r="273" spans="2:53" x14ac:dyDescent="0.25">
      <c r="B273" s="58">
        <v>2024</v>
      </c>
      <c r="C273" s="58">
        <v>891780111</v>
      </c>
      <c r="D273" s="59" t="s">
        <v>64</v>
      </c>
      <c r="E273" s="61" t="s">
        <v>11523</v>
      </c>
      <c r="F273" s="60" t="s">
        <v>11522</v>
      </c>
      <c r="G273" s="210">
        <v>0</v>
      </c>
      <c r="H273" s="61" t="s">
        <v>73</v>
      </c>
      <c r="I273" s="59" t="s">
        <v>65</v>
      </c>
      <c r="J273" s="60" t="s">
        <v>10239</v>
      </c>
      <c r="K273" s="60">
        <v>10010000</v>
      </c>
      <c r="L273" s="58" t="s">
        <v>68</v>
      </c>
      <c r="M273" s="60" t="s">
        <v>8268</v>
      </c>
      <c r="N273" s="60">
        <v>57435172</v>
      </c>
      <c r="O273" s="64">
        <v>14</v>
      </c>
      <c r="P273" s="166">
        <v>45302</v>
      </c>
      <c r="Q273" s="60">
        <v>2126349000</v>
      </c>
      <c r="R273" s="166">
        <v>45315</v>
      </c>
      <c r="S273" s="60">
        <v>10010000</v>
      </c>
      <c r="T273" s="61" t="s">
        <v>66</v>
      </c>
      <c r="U273" s="60">
        <v>57444673</v>
      </c>
      <c r="V273" s="60" t="s">
        <v>4095</v>
      </c>
      <c r="W273" s="166">
        <v>45315</v>
      </c>
      <c r="X273" s="166">
        <v>45315</v>
      </c>
      <c r="Y273" s="68" t="s">
        <v>75</v>
      </c>
      <c r="Z273" s="166">
        <v>45457</v>
      </c>
      <c r="AA273" s="67">
        <f t="shared" si="20"/>
        <v>142</v>
      </c>
      <c r="AB273" s="67">
        <v>3</v>
      </c>
      <c r="AC273" s="237">
        <v>1120000</v>
      </c>
      <c r="AD273" s="67">
        <v>2</v>
      </c>
      <c r="AE273" s="244">
        <v>45475</v>
      </c>
      <c r="AF273" s="67">
        <f t="shared" si="21"/>
        <v>18</v>
      </c>
      <c r="AG273" s="60">
        <v>0</v>
      </c>
      <c r="AH273" s="60">
        <v>0</v>
      </c>
      <c r="AI273" s="89" t="s">
        <v>75</v>
      </c>
      <c r="AJ273" s="61">
        <v>0</v>
      </c>
      <c r="AK273" s="65" t="s">
        <v>75</v>
      </c>
      <c r="AL273" s="65" t="s">
        <v>75</v>
      </c>
      <c r="AM273" s="67">
        <f t="shared" si="22"/>
        <v>0</v>
      </c>
      <c r="AN273" s="67">
        <f>+K273+AC273-AH273</f>
        <v>11130000</v>
      </c>
      <c r="AO273" s="61" t="s">
        <v>67</v>
      </c>
      <c r="AP273" s="60">
        <v>10010000</v>
      </c>
      <c r="AQ273" s="61" t="s">
        <v>86</v>
      </c>
      <c r="AR273" s="60">
        <v>0</v>
      </c>
      <c r="AS273" s="69" t="s">
        <v>75</v>
      </c>
      <c r="AT273" s="236">
        <v>11130000</v>
      </c>
      <c r="AU273" s="156">
        <f t="shared" si="23"/>
        <v>0</v>
      </c>
      <c r="AV273" s="72">
        <f t="shared" si="24"/>
        <v>1</v>
      </c>
      <c r="AW273" s="89" t="s">
        <v>75</v>
      </c>
      <c r="AX273" s="61" t="s">
        <v>98</v>
      </c>
      <c r="AY273" s="60" t="s">
        <v>11521</v>
      </c>
      <c r="AZ273" s="58" t="s">
        <v>67</v>
      </c>
      <c r="BA273" s="58" t="s">
        <v>67</v>
      </c>
    </row>
    <row r="274" spans="2:53" x14ac:dyDescent="0.25">
      <c r="B274" s="58">
        <v>2024</v>
      </c>
      <c r="C274" s="58">
        <v>891780111</v>
      </c>
      <c r="D274" s="59" t="s">
        <v>64</v>
      </c>
      <c r="E274" s="61" t="s">
        <v>11520</v>
      </c>
      <c r="F274" s="60" t="s">
        <v>11519</v>
      </c>
      <c r="G274" s="210">
        <v>0</v>
      </c>
      <c r="H274" s="61" t="s">
        <v>73</v>
      </c>
      <c r="I274" s="59" t="s">
        <v>65</v>
      </c>
      <c r="J274" s="60" t="s">
        <v>10239</v>
      </c>
      <c r="K274" s="60">
        <v>10010000</v>
      </c>
      <c r="L274" s="58" t="s">
        <v>68</v>
      </c>
      <c r="M274" s="60" t="s">
        <v>8287</v>
      </c>
      <c r="N274" s="60">
        <v>1082977230</v>
      </c>
      <c r="O274" s="64">
        <v>14</v>
      </c>
      <c r="P274" s="166">
        <v>45302</v>
      </c>
      <c r="Q274" s="60">
        <v>2126349000</v>
      </c>
      <c r="R274" s="166">
        <v>45315</v>
      </c>
      <c r="S274" s="60">
        <v>10010000</v>
      </c>
      <c r="T274" s="61" t="s">
        <v>66</v>
      </c>
      <c r="U274" s="60">
        <v>57444673</v>
      </c>
      <c r="V274" s="60" t="s">
        <v>4095</v>
      </c>
      <c r="W274" s="166">
        <v>45315</v>
      </c>
      <c r="X274" s="166">
        <v>45315</v>
      </c>
      <c r="Y274" s="68" t="s">
        <v>75</v>
      </c>
      <c r="Z274" s="166">
        <v>45457</v>
      </c>
      <c r="AA274" s="67">
        <f t="shared" si="20"/>
        <v>142</v>
      </c>
      <c r="AB274" s="67">
        <v>2</v>
      </c>
      <c r="AC274" s="237">
        <v>1120000</v>
      </c>
      <c r="AD274" s="67">
        <v>1</v>
      </c>
      <c r="AE274" s="244">
        <v>45473</v>
      </c>
      <c r="AF274" s="67">
        <f t="shared" si="21"/>
        <v>16</v>
      </c>
      <c r="AG274" s="60">
        <v>0</v>
      </c>
      <c r="AH274" s="60">
        <v>0</v>
      </c>
      <c r="AI274" s="89" t="s">
        <v>75</v>
      </c>
      <c r="AJ274" s="61">
        <v>0</v>
      </c>
      <c r="AK274" s="65" t="s">
        <v>75</v>
      </c>
      <c r="AL274" s="65" t="s">
        <v>75</v>
      </c>
      <c r="AM274" s="67">
        <f t="shared" si="22"/>
        <v>0</v>
      </c>
      <c r="AN274" s="67">
        <f>+K274+AC274-AH274</f>
        <v>11130000</v>
      </c>
      <c r="AO274" s="61" t="s">
        <v>67</v>
      </c>
      <c r="AP274" s="60">
        <v>10010000</v>
      </c>
      <c r="AQ274" s="61" t="s">
        <v>86</v>
      </c>
      <c r="AR274" s="60">
        <v>0</v>
      </c>
      <c r="AS274" s="69" t="s">
        <v>75</v>
      </c>
      <c r="AT274" s="236">
        <v>11130000</v>
      </c>
      <c r="AU274" s="156">
        <f t="shared" si="23"/>
        <v>0</v>
      </c>
      <c r="AV274" s="72">
        <f t="shared" si="24"/>
        <v>1</v>
      </c>
      <c r="AW274" s="89" t="s">
        <v>75</v>
      </c>
      <c r="AX274" s="61" t="s">
        <v>98</v>
      </c>
      <c r="AY274" s="60" t="s">
        <v>11518</v>
      </c>
      <c r="AZ274" s="58" t="s">
        <v>67</v>
      </c>
      <c r="BA274" s="58" t="s">
        <v>67</v>
      </c>
    </row>
    <row r="275" spans="2:53" x14ac:dyDescent="0.25">
      <c r="B275" s="58">
        <v>2024</v>
      </c>
      <c r="C275" s="58">
        <v>891780111</v>
      </c>
      <c r="D275" s="59" t="s">
        <v>64</v>
      </c>
      <c r="E275" s="61" t="s">
        <v>11517</v>
      </c>
      <c r="F275" s="60" t="s">
        <v>11516</v>
      </c>
      <c r="G275" s="210">
        <v>0</v>
      </c>
      <c r="H275" s="61" t="s">
        <v>73</v>
      </c>
      <c r="I275" s="59" t="s">
        <v>65</v>
      </c>
      <c r="J275" s="60" t="s">
        <v>11515</v>
      </c>
      <c r="K275" s="60">
        <v>20000000</v>
      </c>
      <c r="L275" s="58" t="s">
        <v>68</v>
      </c>
      <c r="M275" s="60" t="s">
        <v>5828</v>
      </c>
      <c r="N275" s="60">
        <v>1065883393</v>
      </c>
      <c r="O275" s="64">
        <v>13</v>
      </c>
      <c r="P275" s="89">
        <v>45302</v>
      </c>
      <c r="Q275" s="60">
        <v>4518689382</v>
      </c>
      <c r="R275" s="166">
        <v>45315</v>
      </c>
      <c r="S275" s="60">
        <v>20000000</v>
      </c>
      <c r="T275" s="61" t="s">
        <v>66</v>
      </c>
      <c r="U275" s="60">
        <v>15443332</v>
      </c>
      <c r="V275" s="60" t="s">
        <v>3157</v>
      </c>
      <c r="W275" s="166">
        <v>45315</v>
      </c>
      <c r="X275" s="166">
        <v>45315</v>
      </c>
      <c r="Y275" s="68" t="s">
        <v>75</v>
      </c>
      <c r="Z275" s="166">
        <v>45457</v>
      </c>
      <c r="AA275" s="67">
        <f t="shared" si="20"/>
        <v>142</v>
      </c>
      <c r="AB275" s="67">
        <v>2</v>
      </c>
      <c r="AC275" s="237">
        <v>2133000</v>
      </c>
      <c r="AD275" s="67">
        <v>1</v>
      </c>
      <c r="AE275" s="244">
        <v>45473</v>
      </c>
      <c r="AF275" s="67">
        <f t="shared" si="21"/>
        <v>16</v>
      </c>
      <c r="AG275" s="60">
        <v>0</v>
      </c>
      <c r="AH275" s="60">
        <v>0</v>
      </c>
      <c r="AI275" s="89" t="s">
        <v>75</v>
      </c>
      <c r="AJ275" s="61">
        <v>0</v>
      </c>
      <c r="AK275" s="65" t="s">
        <v>75</v>
      </c>
      <c r="AL275" s="65" t="s">
        <v>75</v>
      </c>
      <c r="AM275" s="67">
        <f t="shared" si="22"/>
        <v>0</v>
      </c>
      <c r="AN275" s="67">
        <f>+K275+AC275-AH275</f>
        <v>22133000</v>
      </c>
      <c r="AO275" s="61" t="s">
        <v>67</v>
      </c>
      <c r="AP275" s="60">
        <v>20000000</v>
      </c>
      <c r="AQ275" s="61" t="s">
        <v>86</v>
      </c>
      <c r="AR275" s="60">
        <v>0</v>
      </c>
      <c r="AS275" s="69" t="s">
        <v>75</v>
      </c>
      <c r="AT275" s="236">
        <v>22133000</v>
      </c>
      <c r="AU275" s="156">
        <f t="shared" si="23"/>
        <v>0</v>
      </c>
      <c r="AV275" s="72">
        <f t="shared" si="24"/>
        <v>1</v>
      </c>
      <c r="AW275" s="89" t="s">
        <v>75</v>
      </c>
      <c r="AX275" s="61" t="s">
        <v>98</v>
      </c>
      <c r="AY275" s="60" t="s">
        <v>11514</v>
      </c>
      <c r="AZ275" s="58" t="s">
        <v>67</v>
      </c>
      <c r="BA275" s="58" t="s">
        <v>67</v>
      </c>
    </row>
    <row r="276" spans="2:53" x14ac:dyDescent="0.25">
      <c r="B276" s="58">
        <v>2024</v>
      </c>
      <c r="C276" s="58">
        <v>891780111</v>
      </c>
      <c r="D276" s="59" t="s">
        <v>64</v>
      </c>
      <c r="E276" s="61" t="s">
        <v>11513</v>
      </c>
      <c r="F276" s="60" t="s">
        <v>11512</v>
      </c>
      <c r="G276" s="210">
        <v>0</v>
      </c>
      <c r="H276" s="61" t="s">
        <v>73</v>
      </c>
      <c r="I276" s="59" t="s">
        <v>65</v>
      </c>
      <c r="J276" s="60" t="s">
        <v>11511</v>
      </c>
      <c r="K276" s="60">
        <v>30000000</v>
      </c>
      <c r="L276" s="58" t="s">
        <v>68</v>
      </c>
      <c r="M276" s="60" t="s">
        <v>9338</v>
      </c>
      <c r="N276" s="60">
        <v>1018413783</v>
      </c>
      <c r="O276" s="64">
        <v>13</v>
      </c>
      <c r="P276" s="89">
        <v>45302</v>
      </c>
      <c r="Q276" s="60">
        <v>4518689382</v>
      </c>
      <c r="R276" s="166">
        <v>45316</v>
      </c>
      <c r="S276" s="60">
        <v>30000000</v>
      </c>
      <c r="T276" s="61" t="s">
        <v>66</v>
      </c>
      <c r="U276" s="60">
        <v>57461216</v>
      </c>
      <c r="V276" s="60" t="s">
        <v>3359</v>
      </c>
      <c r="W276" s="166">
        <v>45316</v>
      </c>
      <c r="X276" s="166">
        <v>45316</v>
      </c>
      <c r="Y276" s="68" t="s">
        <v>75</v>
      </c>
      <c r="Z276" s="166">
        <v>45457</v>
      </c>
      <c r="AA276" s="67">
        <f t="shared" si="20"/>
        <v>141</v>
      </c>
      <c r="AB276" s="67">
        <v>2</v>
      </c>
      <c r="AC276" s="237">
        <v>3200000</v>
      </c>
      <c r="AD276" s="67">
        <v>1</v>
      </c>
      <c r="AE276" s="244">
        <v>45473</v>
      </c>
      <c r="AF276" s="67">
        <f t="shared" si="21"/>
        <v>16</v>
      </c>
      <c r="AG276" s="60">
        <v>0</v>
      </c>
      <c r="AH276" s="60">
        <v>0</v>
      </c>
      <c r="AI276" s="89" t="s">
        <v>75</v>
      </c>
      <c r="AJ276" s="61">
        <v>0</v>
      </c>
      <c r="AK276" s="65" t="s">
        <v>75</v>
      </c>
      <c r="AL276" s="65" t="s">
        <v>75</v>
      </c>
      <c r="AM276" s="67">
        <f t="shared" si="22"/>
        <v>0</v>
      </c>
      <c r="AN276" s="67">
        <f>+K276+AC276-AH276</f>
        <v>33200000</v>
      </c>
      <c r="AO276" s="61" t="s">
        <v>67</v>
      </c>
      <c r="AP276" s="60">
        <v>30000000</v>
      </c>
      <c r="AQ276" s="61" t="s">
        <v>86</v>
      </c>
      <c r="AR276" s="60">
        <v>0</v>
      </c>
      <c r="AS276" s="69" t="s">
        <v>75</v>
      </c>
      <c r="AT276" s="236">
        <v>33200000</v>
      </c>
      <c r="AU276" s="156">
        <f t="shared" si="23"/>
        <v>0</v>
      </c>
      <c r="AV276" s="72">
        <f t="shared" si="24"/>
        <v>1</v>
      </c>
      <c r="AW276" s="89" t="s">
        <v>75</v>
      </c>
      <c r="AX276" s="61" t="s">
        <v>98</v>
      </c>
      <c r="AY276" s="60" t="s">
        <v>11510</v>
      </c>
      <c r="AZ276" s="58" t="s">
        <v>67</v>
      </c>
      <c r="BA276" s="58" t="s">
        <v>67</v>
      </c>
    </row>
    <row r="277" spans="2:53" x14ac:dyDescent="0.25">
      <c r="B277" s="58">
        <v>2024</v>
      </c>
      <c r="C277" s="58">
        <v>891780111</v>
      </c>
      <c r="D277" s="59" t="s">
        <v>64</v>
      </c>
      <c r="E277" s="61" t="s">
        <v>11509</v>
      </c>
      <c r="F277" s="60" t="s">
        <v>11508</v>
      </c>
      <c r="G277" s="210">
        <v>2020000100417</v>
      </c>
      <c r="H277" s="61" t="s">
        <v>73</v>
      </c>
      <c r="I277" s="59" t="s">
        <v>383</v>
      </c>
      <c r="J277" s="60" t="s">
        <v>11507</v>
      </c>
      <c r="K277" s="60">
        <v>28000000</v>
      </c>
      <c r="L277" s="58" t="s">
        <v>68</v>
      </c>
      <c r="M277" s="60" t="s">
        <v>9225</v>
      </c>
      <c r="N277" s="60">
        <v>85461666</v>
      </c>
      <c r="O277" s="60">
        <v>53</v>
      </c>
      <c r="P277" s="166">
        <v>45306</v>
      </c>
      <c r="Q277" s="60">
        <v>81800000</v>
      </c>
      <c r="R277" s="166">
        <v>45316</v>
      </c>
      <c r="S277" s="60">
        <v>28000000</v>
      </c>
      <c r="T277" s="61" t="s">
        <v>66</v>
      </c>
      <c r="U277" s="60">
        <v>72220242</v>
      </c>
      <c r="V277" s="60" t="s">
        <v>6085</v>
      </c>
      <c r="W277" s="166">
        <v>45316</v>
      </c>
      <c r="X277" s="166">
        <v>45316</v>
      </c>
      <c r="Y277" s="68" t="s">
        <v>75</v>
      </c>
      <c r="Z277" s="166">
        <v>45473</v>
      </c>
      <c r="AA277" s="67">
        <f t="shared" si="20"/>
        <v>157</v>
      </c>
      <c r="AB277" s="67">
        <v>0</v>
      </c>
      <c r="AC277" s="237">
        <v>0</v>
      </c>
      <c r="AD277" s="67">
        <v>0</v>
      </c>
      <c r="AE277" s="89" t="s">
        <v>75</v>
      </c>
      <c r="AF277" s="67">
        <f t="shared" si="21"/>
        <v>0</v>
      </c>
      <c r="AG277" s="60">
        <v>0</v>
      </c>
      <c r="AH277" s="60">
        <v>0</v>
      </c>
      <c r="AI277" s="89" t="s">
        <v>75</v>
      </c>
      <c r="AJ277" s="61">
        <v>0</v>
      </c>
      <c r="AK277" s="65" t="s">
        <v>75</v>
      </c>
      <c r="AL277" s="65" t="s">
        <v>75</v>
      </c>
      <c r="AM277" s="67">
        <f t="shared" si="22"/>
        <v>0</v>
      </c>
      <c r="AN277" s="67">
        <f>+K277+AC277-AH277</f>
        <v>28000000</v>
      </c>
      <c r="AO277" s="61" t="s">
        <v>86</v>
      </c>
      <c r="AP277" s="60">
        <v>0</v>
      </c>
      <c r="AQ277" s="61" t="s">
        <v>86</v>
      </c>
      <c r="AR277" s="60">
        <v>0</v>
      </c>
      <c r="AS277" s="69" t="s">
        <v>75</v>
      </c>
      <c r="AT277" s="236">
        <v>28000000</v>
      </c>
      <c r="AU277" s="156">
        <f t="shared" si="23"/>
        <v>0</v>
      </c>
      <c r="AV277" s="72">
        <f t="shared" si="24"/>
        <v>1</v>
      </c>
      <c r="AW277" s="89" t="s">
        <v>75</v>
      </c>
      <c r="AX277" s="61" t="s">
        <v>98</v>
      </c>
      <c r="AY277" s="60" t="s">
        <v>11506</v>
      </c>
      <c r="AZ277" s="58" t="s">
        <v>67</v>
      </c>
      <c r="BA277" s="58" t="s">
        <v>67</v>
      </c>
    </row>
    <row r="278" spans="2:53" x14ac:dyDescent="0.25">
      <c r="B278" s="58">
        <v>2024</v>
      </c>
      <c r="C278" s="58">
        <v>891780111</v>
      </c>
      <c r="D278" s="59" t="s">
        <v>64</v>
      </c>
      <c r="E278" s="61" t="s">
        <v>11505</v>
      </c>
      <c r="F278" s="60" t="s">
        <v>11504</v>
      </c>
      <c r="G278" s="210">
        <v>0</v>
      </c>
      <c r="H278" s="61" t="s">
        <v>73</v>
      </c>
      <c r="I278" s="59" t="s">
        <v>65</v>
      </c>
      <c r="J278" s="60" t="s">
        <v>11503</v>
      </c>
      <c r="K278" s="60">
        <v>16500000</v>
      </c>
      <c r="L278" s="58" t="s">
        <v>68</v>
      </c>
      <c r="M278" s="60" t="s">
        <v>11502</v>
      </c>
      <c r="N278" s="60">
        <v>17805883</v>
      </c>
      <c r="O278" s="64">
        <v>13</v>
      </c>
      <c r="P278" s="89">
        <v>45302</v>
      </c>
      <c r="Q278" s="60">
        <v>4518689382</v>
      </c>
      <c r="R278" s="166">
        <v>45316</v>
      </c>
      <c r="S278" s="60">
        <v>16500000</v>
      </c>
      <c r="T278" s="61" t="s">
        <v>66</v>
      </c>
      <c r="U278" s="60">
        <v>85449357</v>
      </c>
      <c r="V278" s="60" t="s">
        <v>7147</v>
      </c>
      <c r="W278" s="166">
        <v>45316</v>
      </c>
      <c r="X278" s="166">
        <v>45316</v>
      </c>
      <c r="Y278" s="68" t="s">
        <v>75</v>
      </c>
      <c r="Z278" s="166">
        <v>45457</v>
      </c>
      <c r="AA278" s="67">
        <f t="shared" si="20"/>
        <v>141</v>
      </c>
      <c r="AB278" s="67">
        <v>2</v>
      </c>
      <c r="AC278" s="237">
        <v>1760000</v>
      </c>
      <c r="AD278" s="67">
        <v>1</v>
      </c>
      <c r="AE278" s="244">
        <v>45473</v>
      </c>
      <c r="AF278" s="67">
        <f t="shared" si="21"/>
        <v>16</v>
      </c>
      <c r="AG278" s="60">
        <v>0</v>
      </c>
      <c r="AH278" s="60">
        <v>0</v>
      </c>
      <c r="AI278" s="89" t="s">
        <v>75</v>
      </c>
      <c r="AJ278" s="61">
        <v>0</v>
      </c>
      <c r="AK278" s="65" t="s">
        <v>75</v>
      </c>
      <c r="AL278" s="65" t="s">
        <v>75</v>
      </c>
      <c r="AM278" s="67">
        <f t="shared" si="22"/>
        <v>0</v>
      </c>
      <c r="AN278" s="67">
        <f>+K278+AC278-AH278</f>
        <v>18260000</v>
      </c>
      <c r="AO278" s="61" t="s">
        <v>67</v>
      </c>
      <c r="AP278" s="60">
        <v>16500000</v>
      </c>
      <c r="AQ278" s="61" t="s">
        <v>86</v>
      </c>
      <c r="AR278" s="60">
        <v>0</v>
      </c>
      <c r="AS278" s="69" t="s">
        <v>75</v>
      </c>
      <c r="AT278" s="236">
        <v>18260000</v>
      </c>
      <c r="AU278" s="156">
        <f t="shared" si="23"/>
        <v>0</v>
      </c>
      <c r="AV278" s="72">
        <f t="shared" si="24"/>
        <v>1</v>
      </c>
      <c r="AW278" s="89" t="s">
        <v>75</v>
      </c>
      <c r="AX278" s="61" t="s">
        <v>98</v>
      </c>
      <c r="AY278" s="60" t="s">
        <v>11501</v>
      </c>
      <c r="AZ278" s="58" t="s">
        <v>67</v>
      </c>
      <c r="BA278" s="58" t="s">
        <v>67</v>
      </c>
    </row>
    <row r="279" spans="2:53" x14ac:dyDescent="0.25">
      <c r="B279" s="58">
        <v>2024</v>
      </c>
      <c r="C279" s="58">
        <v>891780111</v>
      </c>
      <c r="D279" s="59" t="s">
        <v>64</v>
      </c>
      <c r="E279" s="61" t="s">
        <v>11500</v>
      </c>
      <c r="F279" s="60" t="s">
        <v>11499</v>
      </c>
      <c r="G279" s="210">
        <v>0</v>
      </c>
      <c r="H279" s="61" t="s">
        <v>73</v>
      </c>
      <c r="I279" s="59" t="s">
        <v>65</v>
      </c>
      <c r="J279" s="60" t="s">
        <v>11498</v>
      </c>
      <c r="K279" s="60">
        <v>14300000</v>
      </c>
      <c r="L279" s="58" t="s">
        <v>68</v>
      </c>
      <c r="M279" s="60" t="s">
        <v>8048</v>
      </c>
      <c r="N279" s="60">
        <v>1004373737</v>
      </c>
      <c r="O279" s="64">
        <v>13</v>
      </c>
      <c r="P279" s="89">
        <v>45302</v>
      </c>
      <c r="Q279" s="60">
        <v>4518689382</v>
      </c>
      <c r="R279" s="166">
        <v>45316</v>
      </c>
      <c r="S279" s="60">
        <v>14300000</v>
      </c>
      <c r="T279" s="61" t="s">
        <v>66</v>
      </c>
      <c r="U279" s="60">
        <v>41947381</v>
      </c>
      <c r="V279" s="60" t="s">
        <v>7937</v>
      </c>
      <c r="W279" s="166">
        <v>45316</v>
      </c>
      <c r="X279" s="166">
        <v>45316</v>
      </c>
      <c r="Y279" s="68" t="s">
        <v>75</v>
      </c>
      <c r="Z279" s="166">
        <v>45457</v>
      </c>
      <c r="AA279" s="67">
        <f t="shared" si="20"/>
        <v>141</v>
      </c>
      <c r="AB279" s="67">
        <v>2</v>
      </c>
      <c r="AC279" s="237">
        <v>700000</v>
      </c>
      <c r="AD279" s="67">
        <v>1</v>
      </c>
      <c r="AE279" s="244">
        <v>45464</v>
      </c>
      <c r="AF279" s="67">
        <f t="shared" si="21"/>
        <v>7</v>
      </c>
      <c r="AG279" s="60">
        <v>0</v>
      </c>
      <c r="AH279" s="60">
        <v>0</v>
      </c>
      <c r="AI279" s="89" t="s">
        <v>75</v>
      </c>
      <c r="AJ279" s="61">
        <v>0</v>
      </c>
      <c r="AK279" s="65" t="s">
        <v>75</v>
      </c>
      <c r="AL279" s="65" t="s">
        <v>75</v>
      </c>
      <c r="AM279" s="67">
        <f t="shared" si="22"/>
        <v>0</v>
      </c>
      <c r="AN279" s="67">
        <f>+K279+AC279-AH279</f>
        <v>15000000</v>
      </c>
      <c r="AO279" s="61" t="s">
        <v>67</v>
      </c>
      <c r="AP279" s="60">
        <v>14300000</v>
      </c>
      <c r="AQ279" s="61" t="s">
        <v>86</v>
      </c>
      <c r="AR279" s="60">
        <v>0</v>
      </c>
      <c r="AS279" s="69" t="s">
        <v>75</v>
      </c>
      <c r="AT279" s="236">
        <v>15000000</v>
      </c>
      <c r="AU279" s="156">
        <f t="shared" si="23"/>
        <v>0</v>
      </c>
      <c r="AV279" s="72">
        <f t="shared" si="24"/>
        <v>1</v>
      </c>
      <c r="AW279" s="89" t="s">
        <v>75</v>
      </c>
      <c r="AX279" s="61" t="s">
        <v>98</v>
      </c>
      <c r="AY279" s="60" t="s">
        <v>11497</v>
      </c>
      <c r="AZ279" s="58" t="s">
        <v>67</v>
      </c>
      <c r="BA279" s="58" t="s">
        <v>67</v>
      </c>
    </row>
    <row r="280" spans="2:53" x14ac:dyDescent="0.25">
      <c r="B280" s="58">
        <v>2024</v>
      </c>
      <c r="C280" s="58">
        <v>891780111</v>
      </c>
      <c r="D280" s="59" t="s">
        <v>64</v>
      </c>
      <c r="E280" s="61" t="s">
        <v>11496</v>
      </c>
      <c r="F280" s="60" t="s">
        <v>11495</v>
      </c>
      <c r="G280" s="210">
        <v>0</v>
      </c>
      <c r="H280" s="61" t="s">
        <v>73</v>
      </c>
      <c r="I280" s="59" t="s">
        <v>65</v>
      </c>
      <c r="J280" s="60" t="s">
        <v>11494</v>
      </c>
      <c r="K280" s="60">
        <v>14300000</v>
      </c>
      <c r="L280" s="58" t="s">
        <v>68</v>
      </c>
      <c r="M280" s="60" t="s">
        <v>6893</v>
      </c>
      <c r="N280" s="60">
        <v>57432322</v>
      </c>
      <c r="O280" s="64">
        <v>13</v>
      </c>
      <c r="P280" s="89">
        <v>45302</v>
      </c>
      <c r="Q280" s="60">
        <v>4518689382</v>
      </c>
      <c r="R280" s="166">
        <v>45316</v>
      </c>
      <c r="S280" s="60">
        <v>14300000</v>
      </c>
      <c r="T280" s="61" t="s">
        <v>66</v>
      </c>
      <c r="U280" s="60">
        <v>72221403</v>
      </c>
      <c r="V280" s="60" t="s">
        <v>6892</v>
      </c>
      <c r="W280" s="166">
        <v>45316</v>
      </c>
      <c r="X280" s="166">
        <v>45316</v>
      </c>
      <c r="Y280" s="68" t="s">
        <v>75</v>
      </c>
      <c r="Z280" s="166">
        <v>45457</v>
      </c>
      <c r="AA280" s="67">
        <f t="shared" si="20"/>
        <v>141</v>
      </c>
      <c r="AB280" s="67">
        <v>2</v>
      </c>
      <c r="AC280" s="237">
        <v>1600000</v>
      </c>
      <c r="AD280" s="67">
        <v>1</v>
      </c>
      <c r="AE280" s="244">
        <v>45473</v>
      </c>
      <c r="AF280" s="67">
        <f t="shared" si="21"/>
        <v>16</v>
      </c>
      <c r="AG280" s="60">
        <v>0</v>
      </c>
      <c r="AH280" s="60">
        <v>0</v>
      </c>
      <c r="AI280" s="89" t="s">
        <v>75</v>
      </c>
      <c r="AJ280" s="61">
        <v>0</v>
      </c>
      <c r="AK280" s="65" t="s">
        <v>75</v>
      </c>
      <c r="AL280" s="65" t="s">
        <v>75</v>
      </c>
      <c r="AM280" s="67">
        <f t="shared" si="22"/>
        <v>0</v>
      </c>
      <c r="AN280" s="67">
        <f>+K280+AC280-AH280</f>
        <v>15900000</v>
      </c>
      <c r="AO280" s="61" t="s">
        <v>67</v>
      </c>
      <c r="AP280" s="60">
        <v>14300000</v>
      </c>
      <c r="AQ280" s="61" t="s">
        <v>86</v>
      </c>
      <c r="AR280" s="60">
        <v>0</v>
      </c>
      <c r="AS280" s="69" t="s">
        <v>75</v>
      </c>
      <c r="AT280" s="236">
        <v>15900000</v>
      </c>
      <c r="AU280" s="156">
        <f t="shared" si="23"/>
        <v>0</v>
      </c>
      <c r="AV280" s="72">
        <f t="shared" si="24"/>
        <v>1</v>
      </c>
      <c r="AW280" s="89" t="s">
        <v>75</v>
      </c>
      <c r="AX280" s="61" t="s">
        <v>98</v>
      </c>
      <c r="AY280" s="60" t="s">
        <v>11493</v>
      </c>
      <c r="AZ280" s="58" t="s">
        <v>67</v>
      </c>
      <c r="BA280" s="58" t="s">
        <v>67</v>
      </c>
    </row>
    <row r="281" spans="2:53" x14ac:dyDescent="0.25">
      <c r="B281" s="58">
        <v>2024</v>
      </c>
      <c r="C281" s="58">
        <v>891780111</v>
      </c>
      <c r="D281" s="59" t="s">
        <v>64</v>
      </c>
      <c r="E281" s="61" t="s">
        <v>11492</v>
      </c>
      <c r="F281" s="60" t="s">
        <v>11491</v>
      </c>
      <c r="G281" s="210">
        <v>0</v>
      </c>
      <c r="H281" s="61" t="s">
        <v>73</v>
      </c>
      <c r="I281" s="59" t="s">
        <v>65</v>
      </c>
      <c r="J281" s="60" t="s">
        <v>11490</v>
      </c>
      <c r="K281" s="60">
        <v>12500000</v>
      </c>
      <c r="L281" s="58" t="s">
        <v>68</v>
      </c>
      <c r="M281" s="60" t="s">
        <v>6828</v>
      </c>
      <c r="N281" s="60">
        <v>1082968870</v>
      </c>
      <c r="O281" s="64">
        <v>14</v>
      </c>
      <c r="P281" s="166">
        <v>45302</v>
      </c>
      <c r="Q281" s="60">
        <v>2126349000</v>
      </c>
      <c r="R281" s="166">
        <v>45316</v>
      </c>
      <c r="S281" s="60">
        <v>12500000</v>
      </c>
      <c r="T281" s="61" t="s">
        <v>66</v>
      </c>
      <c r="U281" s="60">
        <v>57426272</v>
      </c>
      <c r="V281" s="60" t="s">
        <v>6827</v>
      </c>
      <c r="W281" s="166">
        <v>45316</v>
      </c>
      <c r="X281" s="166">
        <v>45316</v>
      </c>
      <c r="Y281" s="68" t="s">
        <v>75</v>
      </c>
      <c r="Z281" s="166">
        <v>45457</v>
      </c>
      <c r="AA281" s="67">
        <f t="shared" si="20"/>
        <v>141</v>
      </c>
      <c r="AB281" s="67">
        <v>0</v>
      </c>
      <c r="AC281" s="237">
        <v>0</v>
      </c>
      <c r="AD281" s="67">
        <v>0</v>
      </c>
      <c r="AE281" s="89" t="s">
        <v>75</v>
      </c>
      <c r="AF281" s="67">
        <f t="shared" si="21"/>
        <v>0</v>
      </c>
      <c r="AG281" s="60">
        <v>0</v>
      </c>
      <c r="AH281" s="60">
        <v>0</v>
      </c>
      <c r="AI281" s="89" t="s">
        <v>75</v>
      </c>
      <c r="AJ281" s="61">
        <v>0</v>
      </c>
      <c r="AK281" s="65" t="s">
        <v>75</v>
      </c>
      <c r="AL281" s="65" t="s">
        <v>75</v>
      </c>
      <c r="AM281" s="67">
        <f t="shared" si="22"/>
        <v>0</v>
      </c>
      <c r="AN281" s="67">
        <f>+K281+AC281-AH281</f>
        <v>12500000</v>
      </c>
      <c r="AO281" s="61" t="s">
        <v>67</v>
      </c>
      <c r="AP281" s="60">
        <v>12500000</v>
      </c>
      <c r="AQ281" s="61" t="s">
        <v>86</v>
      </c>
      <c r="AR281" s="60">
        <v>0</v>
      </c>
      <c r="AS281" s="69" t="s">
        <v>75</v>
      </c>
      <c r="AT281" s="236">
        <v>12500000</v>
      </c>
      <c r="AU281" s="156">
        <f t="shared" si="23"/>
        <v>0</v>
      </c>
      <c r="AV281" s="72">
        <f t="shared" si="24"/>
        <v>1</v>
      </c>
      <c r="AW281" s="89" t="s">
        <v>75</v>
      </c>
      <c r="AX281" s="61" t="s">
        <v>98</v>
      </c>
      <c r="AY281" s="60" t="s">
        <v>11489</v>
      </c>
      <c r="AZ281" s="58" t="s">
        <v>67</v>
      </c>
      <c r="BA281" s="58" t="s">
        <v>67</v>
      </c>
    </row>
    <row r="282" spans="2:53" x14ac:dyDescent="0.25">
      <c r="B282" s="58">
        <v>2024</v>
      </c>
      <c r="C282" s="58">
        <v>891780111</v>
      </c>
      <c r="D282" s="59" t="s">
        <v>64</v>
      </c>
      <c r="E282" s="61" t="s">
        <v>11488</v>
      </c>
      <c r="F282" s="60" t="s">
        <v>11487</v>
      </c>
      <c r="G282" s="210">
        <v>0</v>
      </c>
      <c r="H282" s="61" t="s">
        <v>73</v>
      </c>
      <c r="I282" s="59" t="s">
        <v>65</v>
      </c>
      <c r="J282" s="60" t="s">
        <v>11486</v>
      </c>
      <c r="K282" s="60">
        <v>7900000</v>
      </c>
      <c r="L282" s="58" t="s">
        <v>68</v>
      </c>
      <c r="M282" s="60" t="s">
        <v>11485</v>
      </c>
      <c r="N282" s="60">
        <v>1004345117</v>
      </c>
      <c r="O282" s="64">
        <v>13</v>
      </c>
      <c r="P282" s="89">
        <v>45302</v>
      </c>
      <c r="Q282" s="60">
        <v>4518689382</v>
      </c>
      <c r="R282" s="166">
        <v>45316</v>
      </c>
      <c r="S282" s="60">
        <v>7900000</v>
      </c>
      <c r="T282" s="61" t="s">
        <v>66</v>
      </c>
      <c r="U282" s="60">
        <v>1082950841</v>
      </c>
      <c r="V282" s="60" t="s">
        <v>164</v>
      </c>
      <c r="W282" s="166">
        <v>45316</v>
      </c>
      <c r="X282" s="166">
        <v>45316</v>
      </c>
      <c r="Y282" s="68" t="s">
        <v>75</v>
      </c>
      <c r="Z282" s="166">
        <v>45387</v>
      </c>
      <c r="AA282" s="67">
        <f t="shared" si="20"/>
        <v>71</v>
      </c>
      <c r="AB282" s="67">
        <v>0</v>
      </c>
      <c r="AC282" s="237">
        <v>0</v>
      </c>
      <c r="AD282" s="67">
        <v>0</v>
      </c>
      <c r="AE282" s="89" t="s">
        <v>75</v>
      </c>
      <c r="AF282" s="67">
        <f t="shared" si="21"/>
        <v>0</v>
      </c>
      <c r="AG282" s="60">
        <v>0</v>
      </c>
      <c r="AH282" s="60">
        <v>0</v>
      </c>
      <c r="AI282" s="89" t="s">
        <v>75</v>
      </c>
      <c r="AJ282" s="61">
        <v>0</v>
      </c>
      <c r="AK282" s="65" t="s">
        <v>75</v>
      </c>
      <c r="AL282" s="65" t="s">
        <v>75</v>
      </c>
      <c r="AM282" s="67">
        <f t="shared" si="22"/>
        <v>0</v>
      </c>
      <c r="AN282" s="67">
        <f>+K282+AC282-AH282</f>
        <v>7900000</v>
      </c>
      <c r="AO282" s="61" t="s">
        <v>67</v>
      </c>
      <c r="AP282" s="60">
        <v>7900000</v>
      </c>
      <c r="AQ282" s="61" t="s">
        <v>86</v>
      </c>
      <c r="AR282" s="60">
        <v>0</v>
      </c>
      <c r="AS282" s="69" t="s">
        <v>75</v>
      </c>
      <c r="AT282" s="236">
        <v>7900000</v>
      </c>
      <c r="AU282" s="156">
        <f t="shared" si="23"/>
        <v>0</v>
      </c>
      <c r="AV282" s="72">
        <f t="shared" si="24"/>
        <v>1</v>
      </c>
      <c r="AW282" s="89" t="s">
        <v>75</v>
      </c>
      <c r="AX282" s="61" t="s">
        <v>98</v>
      </c>
      <c r="AY282" s="60" t="s">
        <v>11484</v>
      </c>
      <c r="AZ282" s="58" t="s">
        <v>67</v>
      </c>
      <c r="BA282" s="58" t="s">
        <v>67</v>
      </c>
    </row>
    <row r="283" spans="2:53" x14ac:dyDescent="0.25">
      <c r="B283" s="58">
        <v>2024</v>
      </c>
      <c r="C283" s="58">
        <v>891780111</v>
      </c>
      <c r="D283" s="59" t="s">
        <v>64</v>
      </c>
      <c r="E283" s="61" t="s">
        <v>11483</v>
      </c>
      <c r="F283" s="60" t="s">
        <v>11482</v>
      </c>
      <c r="G283" s="210">
        <v>0</v>
      </c>
      <c r="H283" s="61" t="s">
        <v>73</v>
      </c>
      <c r="I283" s="59" t="s">
        <v>65</v>
      </c>
      <c r="J283" s="60" t="s">
        <v>11481</v>
      </c>
      <c r="K283" s="60">
        <v>18253000</v>
      </c>
      <c r="L283" s="58" t="s">
        <v>68</v>
      </c>
      <c r="M283" s="60" t="s">
        <v>8661</v>
      </c>
      <c r="N283" s="60">
        <v>36726367</v>
      </c>
      <c r="O283" s="64">
        <v>13</v>
      </c>
      <c r="P283" s="89">
        <v>45302</v>
      </c>
      <c r="Q283" s="60">
        <v>4518689382</v>
      </c>
      <c r="R283" s="166">
        <v>45316</v>
      </c>
      <c r="S283" s="60">
        <v>18253000</v>
      </c>
      <c r="T283" s="61" t="s">
        <v>66</v>
      </c>
      <c r="U283" s="60">
        <v>12542472</v>
      </c>
      <c r="V283" s="60" t="s">
        <v>489</v>
      </c>
      <c r="W283" s="166">
        <v>45316</v>
      </c>
      <c r="X283" s="166">
        <v>45316</v>
      </c>
      <c r="Y283" s="68" t="s">
        <v>75</v>
      </c>
      <c r="Z283" s="166">
        <v>45457</v>
      </c>
      <c r="AA283" s="67">
        <f t="shared" si="20"/>
        <v>141</v>
      </c>
      <c r="AB283" s="67">
        <v>2</v>
      </c>
      <c r="AC283" s="237">
        <v>1974000</v>
      </c>
      <c r="AD283" s="67">
        <v>1</v>
      </c>
      <c r="AE283" s="244">
        <v>45473</v>
      </c>
      <c r="AF283" s="67">
        <f t="shared" si="21"/>
        <v>16</v>
      </c>
      <c r="AG283" s="60">
        <v>0</v>
      </c>
      <c r="AH283" s="60">
        <v>0</v>
      </c>
      <c r="AI283" s="89" t="s">
        <v>75</v>
      </c>
      <c r="AJ283" s="61">
        <v>0</v>
      </c>
      <c r="AK283" s="65" t="s">
        <v>75</v>
      </c>
      <c r="AL283" s="65" t="s">
        <v>75</v>
      </c>
      <c r="AM283" s="67">
        <f t="shared" si="22"/>
        <v>0</v>
      </c>
      <c r="AN283" s="67">
        <f>+K283+AC283-AH283</f>
        <v>20227000</v>
      </c>
      <c r="AO283" s="61" t="s">
        <v>67</v>
      </c>
      <c r="AP283" s="60">
        <v>18253000</v>
      </c>
      <c r="AQ283" s="61" t="s">
        <v>86</v>
      </c>
      <c r="AR283" s="60">
        <v>0</v>
      </c>
      <c r="AS283" s="69" t="s">
        <v>75</v>
      </c>
      <c r="AT283" s="236">
        <v>20227000</v>
      </c>
      <c r="AU283" s="156">
        <f t="shared" si="23"/>
        <v>0</v>
      </c>
      <c r="AV283" s="72">
        <f t="shared" si="24"/>
        <v>1</v>
      </c>
      <c r="AW283" s="89" t="s">
        <v>75</v>
      </c>
      <c r="AX283" s="61" t="s">
        <v>98</v>
      </c>
      <c r="AY283" s="60" t="s">
        <v>11480</v>
      </c>
      <c r="AZ283" s="58" t="s">
        <v>67</v>
      </c>
      <c r="BA283" s="58" t="s">
        <v>67</v>
      </c>
    </row>
    <row r="284" spans="2:53" x14ac:dyDescent="0.25">
      <c r="B284" s="58">
        <v>2024</v>
      </c>
      <c r="C284" s="58">
        <v>891780111</v>
      </c>
      <c r="D284" s="59" t="s">
        <v>64</v>
      </c>
      <c r="E284" s="61" t="s">
        <v>11479</v>
      </c>
      <c r="F284" s="60" t="s">
        <v>11478</v>
      </c>
      <c r="G284" s="210">
        <v>0</v>
      </c>
      <c r="H284" s="61" t="s">
        <v>73</v>
      </c>
      <c r="I284" s="59" t="s">
        <v>65</v>
      </c>
      <c r="J284" s="60" t="s">
        <v>11477</v>
      </c>
      <c r="K284" s="60">
        <v>14300000</v>
      </c>
      <c r="L284" s="58" t="s">
        <v>68</v>
      </c>
      <c r="M284" s="60" t="s">
        <v>8077</v>
      </c>
      <c r="N284" s="60">
        <v>1082915040</v>
      </c>
      <c r="O284" s="64">
        <v>13</v>
      </c>
      <c r="P284" s="89">
        <v>45302</v>
      </c>
      <c r="Q284" s="60">
        <v>4518689382</v>
      </c>
      <c r="R284" s="166">
        <v>45317</v>
      </c>
      <c r="S284" s="60">
        <v>14300000</v>
      </c>
      <c r="T284" s="61" t="s">
        <v>66</v>
      </c>
      <c r="U284" s="60">
        <v>41947381</v>
      </c>
      <c r="V284" s="60" t="s">
        <v>7937</v>
      </c>
      <c r="W284" s="166">
        <v>45317</v>
      </c>
      <c r="X284" s="166">
        <v>45317</v>
      </c>
      <c r="Y284" s="68" t="s">
        <v>75</v>
      </c>
      <c r="Z284" s="166">
        <v>45457</v>
      </c>
      <c r="AA284" s="67">
        <f t="shared" si="20"/>
        <v>140</v>
      </c>
      <c r="AB284" s="67">
        <v>0</v>
      </c>
      <c r="AC284" s="237">
        <v>0</v>
      </c>
      <c r="AD284" s="67">
        <v>0</v>
      </c>
      <c r="AE284" s="89" t="s">
        <v>75</v>
      </c>
      <c r="AF284" s="67">
        <f t="shared" si="21"/>
        <v>0</v>
      </c>
      <c r="AG284" s="60">
        <v>0</v>
      </c>
      <c r="AH284" s="60">
        <v>0</v>
      </c>
      <c r="AI284" s="89" t="s">
        <v>75</v>
      </c>
      <c r="AJ284" s="61">
        <v>0</v>
      </c>
      <c r="AK284" s="65" t="s">
        <v>75</v>
      </c>
      <c r="AL284" s="65" t="s">
        <v>75</v>
      </c>
      <c r="AM284" s="67">
        <f t="shared" si="22"/>
        <v>0</v>
      </c>
      <c r="AN284" s="67">
        <f>+K284+AC284-AH284</f>
        <v>14300000</v>
      </c>
      <c r="AO284" s="61" t="s">
        <v>67</v>
      </c>
      <c r="AP284" s="60">
        <v>14300000</v>
      </c>
      <c r="AQ284" s="61" t="s">
        <v>86</v>
      </c>
      <c r="AR284" s="60">
        <v>0</v>
      </c>
      <c r="AS284" s="69" t="s">
        <v>75</v>
      </c>
      <c r="AT284" s="236">
        <v>14300000</v>
      </c>
      <c r="AU284" s="156">
        <f t="shared" si="23"/>
        <v>0</v>
      </c>
      <c r="AV284" s="72">
        <f t="shared" si="24"/>
        <v>1</v>
      </c>
      <c r="AW284" s="89" t="s">
        <v>75</v>
      </c>
      <c r="AX284" s="61" t="s">
        <v>98</v>
      </c>
      <c r="AY284" s="60" t="s">
        <v>11476</v>
      </c>
      <c r="AZ284" s="58" t="s">
        <v>67</v>
      </c>
      <c r="BA284" s="58" t="s">
        <v>67</v>
      </c>
    </row>
    <row r="285" spans="2:53" x14ac:dyDescent="0.25">
      <c r="B285" s="58">
        <v>2024</v>
      </c>
      <c r="C285" s="58">
        <v>891780111</v>
      </c>
      <c r="D285" s="59" t="s">
        <v>64</v>
      </c>
      <c r="E285" s="61" t="s">
        <v>11475</v>
      </c>
      <c r="F285" s="60" t="s">
        <v>11474</v>
      </c>
      <c r="G285" s="210">
        <v>0</v>
      </c>
      <c r="H285" s="61" t="s">
        <v>73</v>
      </c>
      <c r="I285" s="59" t="s">
        <v>65</v>
      </c>
      <c r="J285" s="60" t="s">
        <v>11473</v>
      </c>
      <c r="K285" s="60">
        <v>30500000</v>
      </c>
      <c r="L285" s="58" t="s">
        <v>68</v>
      </c>
      <c r="M285" s="60" t="s">
        <v>8381</v>
      </c>
      <c r="N285" s="60">
        <v>7603745</v>
      </c>
      <c r="O285" s="64">
        <v>13</v>
      </c>
      <c r="P285" s="89">
        <v>45302</v>
      </c>
      <c r="Q285" s="60">
        <v>4518689382</v>
      </c>
      <c r="R285" s="166">
        <v>45317</v>
      </c>
      <c r="S285" s="60">
        <v>30500000</v>
      </c>
      <c r="T285" s="61" t="s">
        <v>66</v>
      </c>
      <c r="U285" s="60">
        <v>12621405</v>
      </c>
      <c r="V285" s="60" t="s">
        <v>3878</v>
      </c>
      <c r="W285" s="166">
        <v>45317</v>
      </c>
      <c r="X285" s="166">
        <v>45317</v>
      </c>
      <c r="Y285" s="68" t="s">
        <v>75</v>
      </c>
      <c r="Z285" s="166">
        <v>45457</v>
      </c>
      <c r="AA285" s="67">
        <f t="shared" si="20"/>
        <v>140</v>
      </c>
      <c r="AB285" s="67">
        <v>2</v>
      </c>
      <c r="AC285" s="237">
        <v>3253000</v>
      </c>
      <c r="AD285" s="67">
        <v>1</v>
      </c>
      <c r="AE285" s="244">
        <v>45473</v>
      </c>
      <c r="AF285" s="67">
        <f t="shared" si="21"/>
        <v>16</v>
      </c>
      <c r="AG285" s="60">
        <v>0</v>
      </c>
      <c r="AH285" s="60">
        <v>0</v>
      </c>
      <c r="AI285" s="89" t="s">
        <v>75</v>
      </c>
      <c r="AJ285" s="61">
        <v>0</v>
      </c>
      <c r="AK285" s="65" t="s">
        <v>75</v>
      </c>
      <c r="AL285" s="65" t="s">
        <v>75</v>
      </c>
      <c r="AM285" s="67">
        <f t="shared" si="22"/>
        <v>0</v>
      </c>
      <c r="AN285" s="67">
        <f>+K285+AC285-AH285</f>
        <v>33753000</v>
      </c>
      <c r="AO285" s="61" t="s">
        <v>67</v>
      </c>
      <c r="AP285" s="60">
        <v>30500000</v>
      </c>
      <c r="AQ285" s="61" t="s">
        <v>86</v>
      </c>
      <c r="AR285" s="60">
        <v>0</v>
      </c>
      <c r="AS285" s="69" t="s">
        <v>75</v>
      </c>
      <c r="AT285" s="236">
        <v>33753000</v>
      </c>
      <c r="AU285" s="156">
        <f t="shared" si="23"/>
        <v>0</v>
      </c>
      <c r="AV285" s="72">
        <f t="shared" si="24"/>
        <v>1</v>
      </c>
      <c r="AW285" s="89" t="s">
        <v>75</v>
      </c>
      <c r="AX285" s="61" t="s">
        <v>98</v>
      </c>
      <c r="AY285" s="60" t="s">
        <v>11472</v>
      </c>
      <c r="AZ285" s="58" t="s">
        <v>67</v>
      </c>
      <c r="BA285" s="58" t="s">
        <v>67</v>
      </c>
    </row>
    <row r="286" spans="2:53" x14ac:dyDescent="0.25">
      <c r="B286" s="58">
        <v>2024</v>
      </c>
      <c r="C286" s="58">
        <v>891780111</v>
      </c>
      <c r="D286" s="59" t="s">
        <v>64</v>
      </c>
      <c r="E286" s="61" t="s">
        <v>11471</v>
      </c>
      <c r="F286" s="60" t="s">
        <v>11470</v>
      </c>
      <c r="G286" s="210">
        <v>2020000100417</v>
      </c>
      <c r="H286" s="61" t="s">
        <v>73</v>
      </c>
      <c r="I286" s="59" t="s">
        <v>383</v>
      </c>
      <c r="J286" s="60" t="s">
        <v>11469</v>
      </c>
      <c r="K286" s="60">
        <v>23000000</v>
      </c>
      <c r="L286" s="58" t="s">
        <v>68</v>
      </c>
      <c r="M286" s="60" t="s">
        <v>7477</v>
      </c>
      <c r="N286" s="60">
        <v>57297436</v>
      </c>
      <c r="O286" s="60">
        <v>53</v>
      </c>
      <c r="P286" s="166">
        <v>45306</v>
      </c>
      <c r="Q286" s="60">
        <v>81800000</v>
      </c>
      <c r="R286" s="166">
        <v>45317</v>
      </c>
      <c r="S286" s="60">
        <v>23000000</v>
      </c>
      <c r="T286" s="61" t="s">
        <v>66</v>
      </c>
      <c r="U286" s="60">
        <v>36724655</v>
      </c>
      <c r="V286" s="60" t="s">
        <v>7476</v>
      </c>
      <c r="W286" s="166">
        <v>45317</v>
      </c>
      <c r="X286" s="166">
        <v>45317</v>
      </c>
      <c r="Y286" s="68" t="s">
        <v>75</v>
      </c>
      <c r="Z286" s="166">
        <v>45473</v>
      </c>
      <c r="AA286" s="67">
        <f t="shared" si="20"/>
        <v>156</v>
      </c>
      <c r="AB286" s="67">
        <v>3</v>
      </c>
      <c r="AC286" s="237">
        <v>11500000</v>
      </c>
      <c r="AD286" s="67">
        <v>1</v>
      </c>
      <c r="AE286" s="89">
        <v>45504</v>
      </c>
      <c r="AF286" s="67">
        <f t="shared" si="21"/>
        <v>31</v>
      </c>
      <c r="AG286" s="60">
        <v>0</v>
      </c>
      <c r="AH286" s="60">
        <v>0</v>
      </c>
      <c r="AI286" s="89" t="s">
        <v>75</v>
      </c>
      <c r="AJ286" s="61">
        <v>0</v>
      </c>
      <c r="AK286" s="65" t="s">
        <v>75</v>
      </c>
      <c r="AL286" s="65" t="s">
        <v>75</v>
      </c>
      <c r="AM286" s="67">
        <f t="shared" si="22"/>
        <v>0</v>
      </c>
      <c r="AN286" s="67">
        <f>+K286+AC286-AH286</f>
        <v>34500000</v>
      </c>
      <c r="AO286" s="61" t="s">
        <v>86</v>
      </c>
      <c r="AP286" s="60">
        <v>0</v>
      </c>
      <c r="AQ286" s="61" t="s">
        <v>86</v>
      </c>
      <c r="AR286" s="60">
        <v>0</v>
      </c>
      <c r="AS286" s="69" t="s">
        <v>75</v>
      </c>
      <c r="AT286" s="236">
        <v>34500000</v>
      </c>
      <c r="AU286" s="156">
        <f t="shared" si="23"/>
        <v>0</v>
      </c>
      <c r="AV286" s="72">
        <f t="shared" si="24"/>
        <v>1</v>
      </c>
      <c r="AW286" s="89" t="s">
        <v>75</v>
      </c>
      <c r="AX286" s="61" t="s">
        <v>98</v>
      </c>
      <c r="AY286" s="60" t="s">
        <v>11468</v>
      </c>
      <c r="AZ286" s="58" t="s">
        <v>67</v>
      </c>
      <c r="BA286" s="58" t="s">
        <v>67</v>
      </c>
    </row>
    <row r="287" spans="2:53" x14ac:dyDescent="0.25">
      <c r="B287" s="58">
        <v>2024</v>
      </c>
      <c r="C287" s="58">
        <v>891780111</v>
      </c>
      <c r="D287" s="59" t="s">
        <v>64</v>
      </c>
      <c r="E287" s="61" t="s">
        <v>11467</v>
      </c>
      <c r="F287" s="60" t="s">
        <v>11466</v>
      </c>
      <c r="G287" s="210">
        <v>0</v>
      </c>
      <c r="H287" s="61" t="s">
        <v>73</v>
      </c>
      <c r="I287" s="59" t="s">
        <v>65</v>
      </c>
      <c r="J287" s="60" t="s">
        <v>11465</v>
      </c>
      <c r="K287" s="60">
        <v>15000000</v>
      </c>
      <c r="L287" s="58" t="s">
        <v>68</v>
      </c>
      <c r="M287" s="60" t="s">
        <v>6881</v>
      </c>
      <c r="N287" s="60">
        <v>57441673</v>
      </c>
      <c r="O287" s="64">
        <v>14</v>
      </c>
      <c r="P287" s="166">
        <v>45302</v>
      </c>
      <c r="Q287" s="60">
        <v>2126349000</v>
      </c>
      <c r="R287" s="166">
        <v>45320</v>
      </c>
      <c r="S287" s="60">
        <v>15000000</v>
      </c>
      <c r="T287" s="61" t="s">
        <v>66</v>
      </c>
      <c r="U287" s="60">
        <v>57400977</v>
      </c>
      <c r="V287" s="60" t="s">
        <v>9377</v>
      </c>
      <c r="W287" s="166">
        <v>45320</v>
      </c>
      <c r="X287" s="166">
        <v>45320</v>
      </c>
      <c r="Y287" s="68" t="s">
        <v>75</v>
      </c>
      <c r="Z287" s="166">
        <v>45457</v>
      </c>
      <c r="AA287" s="67">
        <f t="shared" si="20"/>
        <v>137</v>
      </c>
      <c r="AB287" s="67">
        <v>2</v>
      </c>
      <c r="AC287" s="237">
        <v>1600000</v>
      </c>
      <c r="AD287" s="67">
        <v>1</v>
      </c>
      <c r="AE287" s="244">
        <v>45473</v>
      </c>
      <c r="AF287" s="67">
        <f t="shared" si="21"/>
        <v>16</v>
      </c>
      <c r="AG287" s="60">
        <v>0</v>
      </c>
      <c r="AH287" s="60">
        <v>0</v>
      </c>
      <c r="AI287" s="89" t="s">
        <v>75</v>
      </c>
      <c r="AJ287" s="61">
        <v>0</v>
      </c>
      <c r="AK287" s="65" t="s">
        <v>75</v>
      </c>
      <c r="AL287" s="65" t="s">
        <v>75</v>
      </c>
      <c r="AM287" s="67">
        <f t="shared" si="22"/>
        <v>0</v>
      </c>
      <c r="AN287" s="67">
        <f>+K287+AC287-AH287</f>
        <v>16600000</v>
      </c>
      <c r="AO287" s="61" t="s">
        <v>67</v>
      </c>
      <c r="AP287" s="60">
        <v>15000000</v>
      </c>
      <c r="AQ287" s="61" t="s">
        <v>86</v>
      </c>
      <c r="AR287" s="60">
        <v>0</v>
      </c>
      <c r="AS287" s="69" t="s">
        <v>75</v>
      </c>
      <c r="AT287" s="236">
        <v>16600000</v>
      </c>
      <c r="AU287" s="156">
        <f t="shared" si="23"/>
        <v>0</v>
      </c>
      <c r="AV287" s="72">
        <f t="shared" si="24"/>
        <v>1</v>
      </c>
      <c r="AW287" s="89" t="s">
        <v>75</v>
      </c>
      <c r="AX287" s="61" t="s">
        <v>98</v>
      </c>
      <c r="AY287" s="60" t="s">
        <v>11464</v>
      </c>
      <c r="AZ287" s="58" t="s">
        <v>67</v>
      </c>
      <c r="BA287" s="58" t="s">
        <v>67</v>
      </c>
    </row>
    <row r="288" spans="2:53" x14ac:dyDescent="0.25">
      <c r="B288" s="58">
        <v>2024</v>
      </c>
      <c r="C288" s="58">
        <v>891780111</v>
      </c>
      <c r="D288" s="59" t="s">
        <v>64</v>
      </c>
      <c r="E288" s="61" t="s">
        <v>11463</v>
      </c>
      <c r="F288" s="67" t="s">
        <v>11462</v>
      </c>
      <c r="G288" s="210">
        <v>0</v>
      </c>
      <c r="H288" s="61" t="s">
        <v>73</v>
      </c>
      <c r="I288" s="59" t="s">
        <v>383</v>
      </c>
      <c r="J288" s="60" t="s">
        <v>11461</v>
      </c>
      <c r="K288" s="60">
        <v>6800000</v>
      </c>
      <c r="L288" s="58" t="s">
        <v>68</v>
      </c>
      <c r="M288" s="60" t="s">
        <v>6003</v>
      </c>
      <c r="N288" s="60">
        <v>1083007524</v>
      </c>
      <c r="O288" s="64">
        <v>170</v>
      </c>
      <c r="P288" s="166">
        <v>45320</v>
      </c>
      <c r="Q288" s="60">
        <v>165200000</v>
      </c>
      <c r="R288" s="166">
        <v>45323</v>
      </c>
      <c r="S288" s="60">
        <v>6800000</v>
      </c>
      <c r="T288" s="61" t="s">
        <v>66</v>
      </c>
      <c r="U288" s="60">
        <v>36559959</v>
      </c>
      <c r="V288" s="60" t="s">
        <v>8301</v>
      </c>
      <c r="W288" s="166">
        <v>45323</v>
      </c>
      <c r="X288" s="166">
        <v>45323</v>
      </c>
      <c r="Y288" s="68" t="s">
        <v>75</v>
      </c>
      <c r="Z288" s="166">
        <v>45382</v>
      </c>
      <c r="AA288" s="67">
        <f t="shared" si="20"/>
        <v>59</v>
      </c>
      <c r="AB288" s="67">
        <v>0</v>
      </c>
      <c r="AC288" s="237">
        <v>0</v>
      </c>
      <c r="AD288" s="67">
        <v>0</v>
      </c>
      <c r="AE288" s="89" t="s">
        <v>75</v>
      </c>
      <c r="AF288" s="67">
        <f t="shared" si="21"/>
        <v>0</v>
      </c>
      <c r="AG288" s="60">
        <v>0</v>
      </c>
      <c r="AH288" s="60">
        <v>0</v>
      </c>
      <c r="AI288" s="89" t="s">
        <v>75</v>
      </c>
      <c r="AJ288" s="61">
        <v>0</v>
      </c>
      <c r="AK288" s="65" t="s">
        <v>75</v>
      </c>
      <c r="AL288" s="65" t="s">
        <v>75</v>
      </c>
      <c r="AM288" s="67">
        <f t="shared" si="22"/>
        <v>0</v>
      </c>
      <c r="AN288" s="67">
        <f>+K288+AC288-AH288</f>
        <v>6800000</v>
      </c>
      <c r="AO288" s="61" t="s">
        <v>86</v>
      </c>
      <c r="AP288" s="60">
        <v>0</v>
      </c>
      <c r="AQ288" s="61" t="s">
        <v>86</v>
      </c>
      <c r="AR288" s="60">
        <v>0</v>
      </c>
      <c r="AS288" s="69" t="s">
        <v>75</v>
      </c>
      <c r="AT288" s="236">
        <v>6800000</v>
      </c>
      <c r="AU288" s="156">
        <f t="shared" si="23"/>
        <v>0</v>
      </c>
      <c r="AV288" s="72">
        <f t="shared" si="24"/>
        <v>1</v>
      </c>
      <c r="AW288" s="89" t="s">
        <v>75</v>
      </c>
      <c r="AX288" s="61" t="s">
        <v>98</v>
      </c>
      <c r="AY288" s="60" t="s">
        <v>11460</v>
      </c>
      <c r="AZ288" s="58" t="s">
        <v>67</v>
      </c>
      <c r="BA288" s="58" t="s">
        <v>67</v>
      </c>
    </row>
    <row r="289" spans="2:53" x14ac:dyDescent="0.25">
      <c r="B289" s="58">
        <v>2024</v>
      </c>
      <c r="C289" s="58">
        <v>891780111</v>
      </c>
      <c r="D289" s="59" t="s">
        <v>64</v>
      </c>
      <c r="E289" s="61" t="s">
        <v>11459</v>
      </c>
      <c r="F289" s="67" t="s">
        <v>11458</v>
      </c>
      <c r="G289" s="210">
        <v>0</v>
      </c>
      <c r="H289" s="61" t="s">
        <v>73</v>
      </c>
      <c r="I289" s="59" t="s">
        <v>383</v>
      </c>
      <c r="J289" s="60" t="s">
        <v>11457</v>
      </c>
      <c r="K289" s="60">
        <v>8500000</v>
      </c>
      <c r="L289" s="58" t="s">
        <v>68</v>
      </c>
      <c r="M289" s="60" t="s">
        <v>5900</v>
      </c>
      <c r="N289" s="60">
        <v>1082984815</v>
      </c>
      <c r="O289" s="64">
        <v>170</v>
      </c>
      <c r="P289" s="166">
        <v>45320</v>
      </c>
      <c r="Q289" s="60">
        <v>165200000</v>
      </c>
      <c r="R289" s="166">
        <v>45323</v>
      </c>
      <c r="S289" s="60">
        <v>8500000</v>
      </c>
      <c r="T289" s="61" t="s">
        <v>66</v>
      </c>
      <c r="U289" s="60">
        <v>36559959</v>
      </c>
      <c r="V289" s="60" t="s">
        <v>8301</v>
      </c>
      <c r="W289" s="166">
        <v>45323</v>
      </c>
      <c r="X289" s="166">
        <v>45323</v>
      </c>
      <c r="Y289" s="68" t="s">
        <v>75</v>
      </c>
      <c r="Z289" s="166">
        <v>45382</v>
      </c>
      <c r="AA289" s="67">
        <f t="shared" si="20"/>
        <v>59</v>
      </c>
      <c r="AB289" s="67">
        <v>0</v>
      </c>
      <c r="AC289" s="237">
        <v>0</v>
      </c>
      <c r="AD289" s="67">
        <v>0</v>
      </c>
      <c r="AE289" s="89" t="s">
        <v>75</v>
      </c>
      <c r="AF289" s="67">
        <f t="shared" si="21"/>
        <v>0</v>
      </c>
      <c r="AG289" s="60">
        <v>0</v>
      </c>
      <c r="AH289" s="60">
        <v>0</v>
      </c>
      <c r="AI289" s="89" t="s">
        <v>75</v>
      </c>
      <c r="AJ289" s="61">
        <v>0</v>
      </c>
      <c r="AK289" s="65" t="s">
        <v>75</v>
      </c>
      <c r="AL289" s="65" t="s">
        <v>75</v>
      </c>
      <c r="AM289" s="67">
        <f t="shared" si="22"/>
        <v>0</v>
      </c>
      <c r="AN289" s="67">
        <f>+K289+AC289-AH289</f>
        <v>8500000</v>
      </c>
      <c r="AO289" s="61" t="s">
        <v>86</v>
      </c>
      <c r="AP289" s="60">
        <v>0</v>
      </c>
      <c r="AQ289" s="61" t="s">
        <v>86</v>
      </c>
      <c r="AR289" s="60">
        <v>0</v>
      </c>
      <c r="AS289" s="69" t="s">
        <v>75</v>
      </c>
      <c r="AT289" s="236">
        <v>8500000</v>
      </c>
      <c r="AU289" s="156">
        <f t="shared" si="23"/>
        <v>0</v>
      </c>
      <c r="AV289" s="72">
        <f t="shared" si="24"/>
        <v>1</v>
      </c>
      <c r="AW289" s="89" t="s">
        <v>75</v>
      </c>
      <c r="AX289" s="61" t="s">
        <v>98</v>
      </c>
      <c r="AY289" s="60" t="s">
        <v>11456</v>
      </c>
      <c r="AZ289" s="58" t="s">
        <v>67</v>
      </c>
      <c r="BA289" s="58" t="s">
        <v>67</v>
      </c>
    </row>
    <row r="290" spans="2:53" x14ac:dyDescent="0.25">
      <c r="B290" s="58">
        <v>2024</v>
      </c>
      <c r="C290" s="58">
        <v>891780111</v>
      </c>
      <c r="D290" s="59" t="s">
        <v>64</v>
      </c>
      <c r="E290" s="61" t="s">
        <v>11455</v>
      </c>
      <c r="F290" s="67" t="s">
        <v>11454</v>
      </c>
      <c r="G290" s="210">
        <v>0</v>
      </c>
      <c r="H290" s="61" t="s">
        <v>73</v>
      </c>
      <c r="I290" s="59" t="s">
        <v>383</v>
      </c>
      <c r="J290" s="60" t="s">
        <v>11453</v>
      </c>
      <c r="K290" s="60">
        <v>6400000</v>
      </c>
      <c r="L290" s="58" t="s">
        <v>68</v>
      </c>
      <c r="M290" s="60" t="s">
        <v>11452</v>
      </c>
      <c r="N290" s="60">
        <v>1083003056</v>
      </c>
      <c r="O290" s="64">
        <v>170</v>
      </c>
      <c r="P290" s="166">
        <v>45320</v>
      </c>
      <c r="Q290" s="60">
        <v>165200000</v>
      </c>
      <c r="R290" s="166">
        <v>45323</v>
      </c>
      <c r="S290" s="60">
        <v>6400000</v>
      </c>
      <c r="T290" s="61" t="s">
        <v>66</v>
      </c>
      <c r="U290" s="60">
        <v>36559959</v>
      </c>
      <c r="V290" s="60" t="s">
        <v>8301</v>
      </c>
      <c r="W290" s="166">
        <v>45323</v>
      </c>
      <c r="X290" s="166">
        <v>45323</v>
      </c>
      <c r="Y290" s="68" t="s">
        <v>75</v>
      </c>
      <c r="Z290" s="166">
        <v>45382</v>
      </c>
      <c r="AA290" s="67">
        <f t="shared" si="20"/>
        <v>59</v>
      </c>
      <c r="AB290" s="67">
        <v>0</v>
      </c>
      <c r="AC290" s="237">
        <v>0</v>
      </c>
      <c r="AD290" s="67">
        <v>0</v>
      </c>
      <c r="AE290" s="89" t="s">
        <v>75</v>
      </c>
      <c r="AF290" s="67">
        <f t="shared" si="21"/>
        <v>0</v>
      </c>
      <c r="AG290" s="60">
        <v>0</v>
      </c>
      <c r="AH290" s="60">
        <v>0</v>
      </c>
      <c r="AI290" s="89" t="s">
        <v>75</v>
      </c>
      <c r="AJ290" s="61">
        <v>0</v>
      </c>
      <c r="AK290" s="65" t="s">
        <v>75</v>
      </c>
      <c r="AL290" s="65" t="s">
        <v>75</v>
      </c>
      <c r="AM290" s="67">
        <f t="shared" si="22"/>
        <v>0</v>
      </c>
      <c r="AN290" s="67">
        <f>+K290+AC290-AH290</f>
        <v>6400000</v>
      </c>
      <c r="AO290" s="61" t="s">
        <v>86</v>
      </c>
      <c r="AP290" s="60">
        <v>0</v>
      </c>
      <c r="AQ290" s="61" t="s">
        <v>86</v>
      </c>
      <c r="AR290" s="60">
        <v>0</v>
      </c>
      <c r="AS290" s="69" t="s">
        <v>75</v>
      </c>
      <c r="AT290" s="236">
        <v>6400000</v>
      </c>
      <c r="AU290" s="156">
        <f t="shared" si="23"/>
        <v>0</v>
      </c>
      <c r="AV290" s="72">
        <f t="shared" si="24"/>
        <v>1</v>
      </c>
      <c r="AW290" s="89" t="s">
        <v>75</v>
      </c>
      <c r="AX290" s="61" t="s">
        <v>98</v>
      </c>
      <c r="AY290" s="60" t="s">
        <v>11451</v>
      </c>
      <c r="AZ290" s="58" t="s">
        <v>67</v>
      </c>
      <c r="BA290" s="58" t="s">
        <v>67</v>
      </c>
    </row>
    <row r="291" spans="2:53" x14ac:dyDescent="0.25">
      <c r="B291" s="58">
        <v>2024</v>
      </c>
      <c r="C291" s="58">
        <v>891780111</v>
      </c>
      <c r="D291" s="59" t="s">
        <v>64</v>
      </c>
      <c r="E291" s="61" t="s">
        <v>11450</v>
      </c>
      <c r="F291" s="67" t="s">
        <v>11449</v>
      </c>
      <c r="G291" s="210">
        <v>0</v>
      </c>
      <c r="H291" s="61" t="s">
        <v>73</v>
      </c>
      <c r="I291" s="59" t="s">
        <v>383</v>
      </c>
      <c r="J291" s="60" t="s">
        <v>11448</v>
      </c>
      <c r="K291" s="60">
        <v>10000000</v>
      </c>
      <c r="L291" s="58" t="s">
        <v>68</v>
      </c>
      <c r="M291" s="60" t="s">
        <v>9806</v>
      </c>
      <c r="N291" s="60">
        <v>1049615490</v>
      </c>
      <c r="O291" s="64">
        <v>170</v>
      </c>
      <c r="P291" s="166">
        <v>45320</v>
      </c>
      <c r="Q291" s="60">
        <v>165200000</v>
      </c>
      <c r="R291" s="166">
        <v>45323</v>
      </c>
      <c r="S291" s="60">
        <v>10000000</v>
      </c>
      <c r="T291" s="61" t="s">
        <v>66</v>
      </c>
      <c r="U291" s="60">
        <v>36559959</v>
      </c>
      <c r="V291" s="60" t="s">
        <v>8301</v>
      </c>
      <c r="W291" s="166">
        <v>45323</v>
      </c>
      <c r="X291" s="166">
        <v>45323</v>
      </c>
      <c r="Y291" s="68" t="s">
        <v>75</v>
      </c>
      <c r="Z291" s="166">
        <v>45382</v>
      </c>
      <c r="AA291" s="67">
        <f t="shared" si="20"/>
        <v>59</v>
      </c>
      <c r="AB291" s="67">
        <v>0</v>
      </c>
      <c r="AC291" s="237">
        <v>0</v>
      </c>
      <c r="AD291" s="67">
        <v>0</v>
      </c>
      <c r="AE291" s="89" t="s">
        <v>75</v>
      </c>
      <c r="AF291" s="67">
        <f t="shared" si="21"/>
        <v>0</v>
      </c>
      <c r="AG291" s="60">
        <v>0</v>
      </c>
      <c r="AH291" s="60">
        <v>0</v>
      </c>
      <c r="AI291" s="89" t="s">
        <v>75</v>
      </c>
      <c r="AJ291" s="61">
        <v>0</v>
      </c>
      <c r="AK291" s="65" t="s">
        <v>75</v>
      </c>
      <c r="AL291" s="65" t="s">
        <v>75</v>
      </c>
      <c r="AM291" s="67">
        <f t="shared" si="22"/>
        <v>0</v>
      </c>
      <c r="AN291" s="67">
        <f>+K291+AC291-AH291</f>
        <v>10000000</v>
      </c>
      <c r="AO291" s="61" t="s">
        <v>86</v>
      </c>
      <c r="AP291" s="60">
        <v>0</v>
      </c>
      <c r="AQ291" s="61" t="s">
        <v>86</v>
      </c>
      <c r="AR291" s="60">
        <v>0</v>
      </c>
      <c r="AS291" s="69" t="s">
        <v>75</v>
      </c>
      <c r="AT291" s="236">
        <v>10000000</v>
      </c>
      <c r="AU291" s="156">
        <f t="shared" si="23"/>
        <v>0</v>
      </c>
      <c r="AV291" s="72">
        <f t="shared" si="24"/>
        <v>1</v>
      </c>
      <c r="AW291" s="89" t="s">
        <v>75</v>
      </c>
      <c r="AX291" s="61" t="s">
        <v>98</v>
      </c>
      <c r="AY291" s="60" t="s">
        <v>11447</v>
      </c>
      <c r="AZ291" s="58" t="s">
        <v>67</v>
      </c>
      <c r="BA291" s="58" t="s">
        <v>67</v>
      </c>
    </row>
    <row r="292" spans="2:53" x14ac:dyDescent="0.25">
      <c r="B292" s="58">
        <v>2024</v>
      </c>
      <c r="C292" s="58">
        <v>891780111</v>
      </c>
      <c r="D292" s="59" t="s">
        <v>64</v>
      </c>
      <c r="E292" s="61" t="s">
        <v>11446</v>
      </c>
      <c r="F292" s="67" t="s">
        <v>11445</v>
      </c>
      <c r="G292" s="210">
        <v>0</v>
      </c>
      <c r="H292" s="61" t="s">
        <v>73</v>
      </c>
      <c r="I292" s="59" t="s">
        <v>65</v>
      </c>
      <c r="J292" s="60" t="s">
        <v>11444</v>
      </c>
      <c r="K292" s="60">
        <v>14500000</v>
      </c>
      <c r="L292" s="58" t="s">
        <v>68</v>
      </c>
      <c r="M292" s="60" t="s">
        <v>7780</v>
      </c>
      <c r="N292" s="60">
        <v>57464899</v>
      </c>
      <c r="O292" s="64">
        <v>51</v>
      </c>
      <c r="P292" s="166">
        <v>45306</v>
      </c>
      <c r="Q292" s="60">
        <v>30450000</v>
      </c>
      <c r="R292" s="166">
        <v>45323</v>
      </c>
      <c r="S292" s="60">
        <v>14500000</v>
      </c>
      <c r="T292" s="61" t="s">
        <v>66</v>
      </c>
      <c r="U292" s="60">
        <v>36722626</v>
      </c>
      <c r="V292" s="60" t="s">
        <v>7779</v>
      </c>
      <c r="W292" s="166">
        <v>45323</v>
      </c>
      <c r="X292" s="166">
        <v>45323</v>
      </c>
      <c r="Y292" s="68" t="s">
        <v>75</v>
      </c>
      <c r="Z292" s="166">
        <v>45473</v>
      </c>
      <c r="AA292" s="67">
        <f t="shared" si="20"/>
        <v>150</v>
      </c>
      <c r="AB292" s="67">
        <v>0</v>
      </c>
      <c r="AC292" s="237">
        <v>0</v>
      </c>
      <c r="AD292" s="67">
        <v>0</v>
      </c>
      <c r="AE292" s="89" t="s">
        <v>75</v>
      </c>
      <c r="AF292" s="67">
        <f t="shared" si="21"/>
        <v>0</v>
      </c>
      <c r="AG292" s="60">
        <v>0</v>
      </c>
      <c r="AH292" s="60">
        <v>0</v>
      </c>
      <c r="AI292" s="89" t="s">
        <v>75</v>
      </c>
      <c r="AJ292" s="61">
        <v>0</v>
      </c>
      <c r="AK292" s="65" t="s">
        <v>75</v>
      </c>
      <c r="AL292" s="65" t="s">
        <v>75</v>
      </c>
      <c r="AM292" s="67">
        <f t="shared" si="22"/>
        <v>0</v>
      </c>
      <c r="AN292" s="67">
        <f>+K292+AC292-AH292</f>
        <v>14500000</v>
      </c>
      <c r="AO292" s="61" t="s">
        <v>67</v>
      </c>
      <c r="AP292" s="60">
        <v>14500000</v>
      </c>
      <c r="AQ292" s="61" t="s">
        <v>86</v>
      </c>
      <c r="AR292" s="60">
        <v>0</v>
      </c>
      <c r="AS292" s="69" t="s">
        <v>75</v>
      </c>
      <c r="AT292" s="236">
        <v>14500000</v>
      </c>
      <c r="AU292" s="156">
        <f t="shared" si="23"/>
        <v>0</v>
      </c>
      <c r="AV292" s="72">
        <f t="shared" si="24"/>
        <v>1</v>
      </c>
      <c r="AW292" s="89" t="s">
        <v>75</v>
      </c>
      <c r="AX292" s="61" t="s">
        <v>98</v>
      </c>
      <c r="AY292" s="60" t="s">
        <v>11443</v>
      </c>
      <c r="AZ292" s="58" t="s">
        <v>67</v>
      </c>
      <c r="BA292" s="58" t="s">
        <v>67</v>
      </c>
    </row>
    <row r="293" spans="2:53" x14ac:dyDescent="0.25">
      <c r="B293" s="58">
        <v>2024</v>
      </c>
      <c r="C293" s="58">
        <v>891780111</v>
      </c>
      <c r="D293" s="59" t="s">
        <v>64</v>
      </c>
      <c r="E293" s="61" t="s">
        <v>11442</v>
      </c>
      <c r="F293" s="67" t="s">
        <v>11441</v>
      </c>
      <c r="G293" s="210">
        <v>0</v>
      </c>
      <c r="H293" s="61" t="s">
        <v>73</v>
      </c>
      <c r="I293" s="59" t="s">
        <v>65</v>
      </c>
      <c r="J293" s="60" t="s">
        <v>11440</v>
      </c>
      <c r="K293" s="60">
        <v>24567000</v>
      </c>
      <c r="L293" s="58" t="s">
        <v>68</v>
      </c>
      <c r="M293" s="60" t="s">
        <v>8242</v>
      </c>
      <c r="N293" s="60">
        <v>63315351</v>
      </c>
      <c r="O293" s="64">
        <v>13</v>
      </c>
      <c r="P293" s="89">
        <v>45302</v>
      </c>
      <c r="Q293" s="60">
        <v>4518689382</v>
      </c>
      <c r="R293" s="166">
        <v>45323</v>
      </c>
      <c r="S293" s="60">
        <v>24567000</v>
      </c>
      <c r="T293" s="61" t="s">
        <v>66</v>
      </c>
      <c r="U293" s="60">
        <v>41947381</v>
      </c>
      <c r="V293" s="60" t="s">
        <v>7937</v>
      </c>
      <c r="W293" s="166">
        <v>45323</v>
      </c>
      <c r="X293" s="166">
        <v>45323</v>
      </c>
      <c r="Y293" s="68" t="s">
        <v>75</v>
      </c>
      <c r="Z293" s="166">
        <v>45457</v>
      </c>
      <c r="AA293" s="67">
        <f t="shared" si="20"/>
        <v>134</v>
      </c>
      <c r="AB293" s="67">
        <v>0</v>
      </c>
      <c r="AC293" s="237">
        <v>0</v>
      </c>
      <c r="AD293" s="67">
        <v>0</v>
      </c>
      <c r="AE293" s="89" t="s">
        <v>75</v>
      </c>
      <c r="AF293" s="67">
        <f t="shared" si="21"/>
        <v>0</v>
      </c>
      <c r="AG293" s="60">
        <v>0</v>
      </c>
      <c r="AH293" s="60">
        <v>0</v>
      </c>
      <c r="AI293" s="89" t="s">
        <v>75</v>
      </c>
      <c r="AJ293" s="61">
        <v>0</v>
      </c>
      <c r="AK293" s="65" t="s">
        <v>75</v>
      </c>
      <c r="AL293" s="65" t="s">
        <v>75</v>
      </c>
      <c r="AM293" s="67">
        <f t="shared" si="22"/>
        <v>0</v>
      </c>
      <c r="AN293" s="67">
        <f>+K293+AC293-AH293</f>
        <v>24567000</v>
      </c>
      <c r="AO293" s="61" t="s">
        <v>67</v>
      </c>
      <c r="AP293" s="60">
        <v>24567000</v>
      </c>
      <c r="AQ293" s="61" t="s">
        <v>86</v>
      </c>
      <c r="AR293" s="60">
        <v>0</v>
      </c>
      <c r="AS293" s="69" t="s">
        <v>75</v>
      </c>
      <c r="AT293" s="236">
        <v>24567000</v>
      </c>
      <c r="AU293" s="156">
        <f t="shared" si="23"/>
        <v>0</v>
      </c>
      <c r="AV293" s="72">
        <f t="shared" si="24"/>
        <v>1</v>
      </c>
      <c r="AW293" s="89" t="s">
        <v>75</v>
      </c>
      <c r="AX293" s="61" t="s">
        <v>98</v>
      </c>
      <c r="AY293" s="60" t="s">
        <v>11439</v>
      </c>
      <c r="AZ293" s="58" t="s">
        <v>67</v>
      </c>
      <c r="BA293" s="58" t="s">
        <v>67</v>
      </c>
    </row>
    <row r="294" spans="2:53" x14ac:dyDescent="0.25">
      <c r="B294" s="58">
        <v>2024</v>
      </c>
      <c r="C294" s="58">
        <v>891780111</v>
      </c>
      <c r="D294" s="59" t="s">
        <v>64</v>
      </c>
      <c r="E294" s="61" t="s">
        <v>11438</v>
      </c>
      <c r="F294" s="67" t="s">
        <v>11437</v>
      </c>
      <c r="G294" s="210">
        <v>0</v>
      </c>
      <c r="H294" s="61" t="s">
        <v>73</v>
      </c>
      <c r="I294" s="59" t="s">
        <v>65</v>
      </c>
      <c r="J294" s="60" t="s">
        <v>11436</v>
      </c>
      <c r="K294" s="60">
        <v>12060000</v>
      </c>
      <c r="L294" s="58" t="s">
        <v>68</v>
      </c>
      <c r="M294" s="60" t="s">
        <v>7080</v>
      </c>
      <c r="N294" s="60">
        <v>1083042706</v>
      </c>
      <c r="O294" s="64">
        <v>13</v>
      </c>
      <c r="P294" s="89">
        <v>45302</v>
      </c>
      <c r="Q294" s="60">
        <v>4518689382</v>
      </c>
      <c r="R294" s="166">
        <v>45323</v>
      </c>
      <c r="S294" s="60">
        <v>12060000</v>
      </c>
      <c r="T294" s="61" t="s">
        <v>66</v>
      </c>
      <c r="U294" s="60">
        <v>85450705</v>
      </c>
      <c r="V294" s="60" t="s">
        <v>7079</v>
      </c>
      <c r="W294" s="166">
        <v>45323</v>
      </c>
      <c r="X294" s="166">
        <v>45323</v>
      </c>
      <c r="Y294" s="68" t="s">
        <v>75</v>
      </c>
      <c r="Z294" s="166">
        <v>45457</v>
      </c>
      <c r="AA294" s="67">
        <f t="shared" si="20"/>
        <v>134</v>
      </c>
      <c r="AB294" s="67">
        <v>2</v>
      </c>
      <c r="AC294" s="237">
        <v>1440000</v>
      </c>
      <c r="AD294" s="67">
        <v>1</v>
      </c>
      <c r="AE294" s="244">
        <v>45473</v>
      </c>
      <c r="AF294" s="67">
        <f t="shared" si="21"/>
        <v>16</v>
      </c>
      <c r="AG294" s="60">
        <v>0</v>
      </c>
      <c r="AH294" s="60">
        <v>0</v>
      </c>
      <c r="AI294" s="89" t="s">
        <v>75</v>
      </c>
      <c r="AJ294" s="61">
        <v>0</v>
      </c>
      <c r="AK294" s="65" t="s">
        <v>75</v>
      </c>
      <c r="AL294" s="65" t="s">
        <v>75</v>
      </c>
      <c r="AM294" s="67">
        <f t="shared" si="22"/>
        <v>0</v>
      </c>
      <c r="AN294" s="67">
        <f>+K294+AC294-AH294</f>
        <v>13500000</v>
      </c>
      <c r="AO294" s="61" t="s">
        <v>67</v>
      </c>
      <c r="AP294" s="60">
        <v>12060000</v>
      </c>
      <c r="AQ294" s="61" t="s">
        <v>86</v>
      </c>
      <c r="AR294" s="60">
        <v>0</v>
      </c>
      <c r="AS294" s="69" t="s">
        <v>75</v>
      </c>
      <c r="AT294" s="236">
        <v>13500000</v>
      </c>
      <c r="AU294" s="156">
        <f t="shared" si="23"/>
        <v>0</v>
      </c>
      <c r="AV294" s="72">
        <f t="shared" si="24"/>
        <v>1</v>
      </c>
      <c r="AW294" s="89" t="s">
        <v>75</v>
      </c>
      <c r="AX294" s="61" t="s">
        <v>98</v>
      </c>
      <c r="AY294" s="60" t="s">
        <v>11435</v>
      </c>
      <c r="AZ294" s="58" t="s">
        <v>67</v>
      </c>
      <c r="BA294" s="58" t="s">
        <v>67</v>
      </c>
    </row>
    <row r="295" spans="2:53" x14ac:dyDescent="0.25">
      <c r="B295" s="58">
        <v>2024</v>
      </c>
      <c r="C295" s="58">
        <v>891780111</v>
      </c>
      <c r="D295" s="59" t="s">
        <v>64</v>
      </c>
      <c r="E295" s="61" t="s">
        <v>11434</v>
      </c>
      <c r="F295" s="67" t="s">
        <v>11433</v>
      </c>
      <c r="G295" s="210">
        <v>0</v>
      </c>
      <c r="H295" s="61" t="s">
        <v>73</v>
      </c>
      <c r="I295" s="59" t="s">
        <v>383</v>
      </c>
      <c r="J295" s="60" t="s">
        <v>11432</v>
      </c>
      <c r="K295" s="60">
        <v>6600000</v>
      </c>
      <c r="L295" s="58" t="s">
        <v>68</v>
      </c>
      <c r="M295" s="60" t="s">
        <v>5905</v>
      </c>
      <c r="N295" s="60">
        <v>1042457246</v>
      </c>
      <c r="O295" s="64">
        <v>170</v>
      </c>
      <c r="P295" s="166">
        <v>45320</v>
      </c>
      <c r="Q295" s="60">
        <v>165200000</v>
      </c>
      <c r="R295" s="166">
        <v>45323</v>
      </c>
      <c r="S295" s="60">
        <v>6600000</v>
      </c>
      <c r="T295" s="61" t="s">
        <v>66</v>
      </c>
      <c r="U295" s="60">
        <v>36559959</v>
      </c>
      <c r="V295" s="60" t="s">
        <v>8301</v>
      </c>
      <c r="W295" s="166">
        <v>45323</v>
      </c>
      <c r="X295" s="166">
        <v>45323</v>
      </c>
      <c r="Y295" s="68" t="s">
        <v>75</v>
      </c>
      <c r="Z295" s="166">
        <v>45382</v>
      </c>
      <c r="AA295" s="67">
        <f t="shared" si="20"/>
        <v>59</v>
      </c>
      <c r="AB295" s="67">
        <v>0</v>
      </c>
      <c r="AC295" s="237">
        <v>0</v>
      </c>
      <c r="AD295" s="67">
        <v>0</v>
      </c>
      <c r="AE295" s="89" t="s">
        <v>75</v>
      </c>
      <c r="AF295" s="67">
        <f t="shared" si="21"/>
        <v>0</v>
      </c>
      <c r="AG295" s="60">
        <v>0</v>
      </c>
      <c r="AH295" s="60">
        <v>0</v>
      </c>
      <c r="AI295" s="89" t="s">
        <v>75</v>
      </c>
      <c r="AJ295" s="61">
        <v>0</v>
      </c>
      <c r="AK295" s="65" t="s">
        <v>75</v>
      </c>
      <c r="AL295" s="65" t="s">
        <v>75</v>
      </c>
      <c r="AM295" s="67">
        <f t="shared" si="22"/>
        <v>0</v>
      </c>
      <c r="AN295" s="67">
        <f>+K295+AC295-AH295</f>
        <v>6600000</v>
      </c>
      <c r="AO295" s="61" t="s">
        <v>86</v>
      </c>
      <c r="AP295" s="60">
        <v>0</v>
      </c>
      <c r="AQ295" s="61" t="s">
        <v>86</v>
      </c>
      <c r="AR295" s="60">
        <v>0</v>
      </c>
      <c r="AS295" s="69" t="s">
        <v>75</v>
      </c>
      <c r="AT295" s="236">
        <v>6600000</v>
      </c>
      <c r="AU295" s="156">
        <f t="shared" si="23"/>
        <v>0</v>
      </c>
      <c r="AV295" s="72">
        <f t="shared" si="24"/>
        <v>1</v>
      </c>
      <c r="AW295" s="89" t="s">
        <v>75</v>
      </c>
      <c r="AX295" s="61" t="s">
        <v>98</v>
      </c>
      <c r="AY295" s="60" t="s">
        <v>11431</v>
      </c>
      <c r="AZ295" s="58" t="s">
        <v>67</v>
      </c>
      <c r="BA295" s="58" t="s">
        <v>67</v>
      </c>
    </row>
    <row r="296" spans="2:53" x14ac:dyDescent="0.25">
      <c r="B296" s="58">
        <v>2024</v>
      </c>
      <c r="C296" s="58">
        <v>891780111</v>
      </c>
      <c r="D296" s="59" t="s">
        <v>64</v>
      </c>
      <c r="E296" s="61" t="s">
        <v>11430</v>
      </c>
      <c r="F296" s="67" t="s">
        <v>11429</v>
      </c>
      <c r="G296" s="210">
        <v>0</v>
      </c>
      <c r="H296" s="61" t="s">
        <v>73</v>
      </c>
      <c r="I296" s="59" t="s">
        <v>383</v>
      </c>
      <c r="J296" s="60" t="s">
        <v>11428</v>
      </c>
      <c r="K296" s="60">
        <v>21000000</v>
      </c>
      <c r="L296" s="58" t="s">
        <v>68</v>
      </c>
      <c r="M296" s="60" t="s">
        <v>9797</v>
      </c>
      <c r="N296" s="60">
        <v>1091662627</v>
      </c>
      <c r="O296" s="64">
        <v>170</v>
      </c>
      <c r="P296" s="166">
        <v>45320</v>
      </c>
      <c r="Q296" s="60">
        <v>165200000</v>
      </c>
      <c r="R296" s="166">
        <v>45323</v>
      </c>
      <c r="S296" s="60">
        <v>21000000</v>
      </c>
      <c r="T296" s="61" t="s">
        <v>66</v>
      </c>
      <c r="U296" s="60">
        <v>36559959</v>
      </c>
      <c r="V296" s="60" t="s">
        <v>8301</v>
      </c>
      <c r="W296" s="166">
        <v>45323</v>
      </c>
      <c r="X296" s="166">
        <v>45323</v>
      </c>
      <c r="Y296" s="68" t="s">
        <v>75</v>
      </c>
      <c r="Z296" s="166">
        <v>45382</v>
      </c>
      <c r="AA296" s="67">
        <f t="shared" si="20"/>
        <v>59</v>
      </c>
      <c r="AB296" s="67">
        <v>0</v>
      </c>
      <c r="AC296" s="237">
        <v>0</v>
      </c>
      <c r="AD296" s="67">
        <v>0</v>
      </c>
      <c r="AE296" s="89" t="s">
        <v>75</v>
      </c>
      <c r="AF296" s="67">
        <f t="shared" si="21"/>
        <v>0</v>
      </c>
      <c r="AG296" s="60">
        <v>0</v>
      </c>
      <c r="AH296" s="60">
        <v>0</v>
      </c>
      <c r="AI296" s="89" t="s">
        <v>75</v>
      </c>
      <c r="AJ296" s="61">
        <v>0</v>
      </c>
      <c r="AK296" s="65" t="s">
        <v>75</v>
      </c>
      <c r="AL296" s="65" t="s">
        <v>75</v>
      </c>
      <c r="AM296" s="67">
        <f t="shared" si="22"/>
        <v>0</v>
      </c>
      <c r="AN296" s="67">
        <f>+K296+AC296-AH296</f>
        <v>21000000</v>
      </c>
      <c r="AO296" s="61" t="s">
        <v>86</v>
      </c>
      <c r="AP296" s="60">
        <v>0</v>
      </c>
      <c r="AQ296" s="61" t="s">
        <v>86</v>
      </c>
      <c r="AR296" s="60">
        <v>0</v>
      </c>
      <c r="AS296" s="69" t="s">
        <v>75</v>
      </c>
      <c r="AT296" s="236">
        <v>21000000</v>
      </c>
      <c r="AU296" s="156">
        <f t="shared" si="23"/>
        <v>0</v>
      </c>
      <c r="AV296" s="72">
        <f t="shared" si="24"/>
        <v>1</v>
      </c>
      <c r="AW296" s="89" t="s">
        <v>75</v>
      </c>
      <c r="AX296" s="61" t="s">
        <v>98</v>
      </c>
      <c r="AY296" s="60" t="s">
        <v>11427</v>
      </c>
      <c r="AZ296" s="58" t="s">
        <v>67</v>
      </c>
      <c r="BA296" s="58" t="s">
        <v>67</v>
      </c>
    </row>
    <row r="297" spans="2:53" x14ac:dyDescent="0.25">
      <c r="B297" s="58">
        <v>2024</v>
      </c>
      <c r="C297" s="58">
        <v>891780111</v>
      </c>
      <c r="D297" s="59" t="s">
        <v>64</v>
      </c>
      <c r="E297" s="61" t="s">
        <v>11426</v>
      </c>
      <c r="F297" s="67" t="s">
        <v>11425</v>
      </c>
      <c r="G297" s="210">
        <v>0</v>
      </c>
      <c r="H297" s="61" t="s">
        <v>73</v>
      </c>
      <c r="I297" s="59" t="s">
        <v>65</v>
      </c>
      <c r="J297" s="60" t="s">
        <v>11424</v>
      </c>
      <c r="K297" s="60">
        <v>9380000</v>
      </c>
      <c r="L297" s="58" t="s">
        <v>68</v>
      </c>
      <c r="M297" s="60" t="s">
        <v>9435</v>
      </c>
      <c r="N297" s="60">
        <v>1148705492</v>
      </c>
      <c r="O297" s="64">
        <v>14</v>
      </c>
      <c r="P297" s="166">
        <v>45302</v>
      </c>
      <c r="Q297" s="60">
        <v>2126349000</v>
      </c>
      <c r="R297" s="166">
        <v>45323</v>
      </c>
      <c r="S297" s="60">
        <v>9380000</v>
      </c>
      <c r="T297" s="61" t="s">
        <v>66</v>
      </c>
      <c r="U297" s="60">
        <v>93400727</v>
      </c>
      <c r="V297" s="60" t="s">
        <v>6940</v>
      </c>
      <c r="W297" s="166">
        <v>45323</v>
      </c>
      <c r="X297" s="166">
        <v>45323</v>
      </c>
      <c r="Y297" s="68" t="s">
        <v>75</v>
      </c>
      <c r="Z297" s="166">
        <v>45457</v>
      </c>
      <c r="AA297" s="67">
        <f t="shared" si="20"/>
        <v>134</v>
      </c>
      <c r="AB297" s="67">
        <v>2</v>
      </c>
      <c r="AC297" s="237">
        <v>1120000</v>
      </c>
      <c r="AD297" s="67">
        <v>1</v>
      </c>
      <c r="AE297" s="244">
        <v>45473</v>
      </c>
      <c r="AF297" s="67">
        <f t="shared" si="21"/>
        <v>16</v>
      </c>
      <c r="AG297" s="60">
        <v>0</v>
      </c>
      <c r="AH297" s="60">
        <v>0</v>
      </c>
      <c r="AI297" s="89" t="s">
        <v>75</v>
      </c>
      <c r="AJ297" s="61">
        <v>0</v>
      </c>
      <c r="AK297" s="65" t="s">
        <v>75</v>
      </c>
      <c r="AL297" s="65" t="s">
        <v>75</v>
      </c>
      <c r="AM297" s="67">
        <f t="shared" si="22"/>
        <v>0</v>
      </c>
      <c r="AN297" s="67">
        <f>+K297+AC297-AH297</f>
        <v>10500000</v>
      </c>
      <c r="AO297" s="61" t="s">
        <v>67</v>
      </c>
      <c r="AP297" s="60">
        <v>9380000</v>
      </c>
      <c r="AQ297" s="61" t="s">
        <v>86</v>
      </c>
      <c r="AR297" s="60">
        <v>0</v>
      </c>
      <c r="AS297" s="69" t="s">
        <v>75</v>
      </c>
      <c r="AT297" s="236">
        <v>10500000</v>
      </c>
      <c r="AU297" s="156">
        <f t="shared" si="23"/>
        <v>0</v>
      </c>
      <c r="AV297" s="72">
        <f t="shared" si="24"/>
        <v>1</v>
      </c>
      <c r="AW297" s="89" t="s">
        <v>75</v>
      </c>
      <c r="AX297" s="61" t="s">
        <v>98</v>
      </c>
      <c r="AY297" s="73" t="s">
        <v>11423</v>
      </c>
      <c r="AZ297" s="58" t="s">
        <v>67</v>
      </c>
      <c r="BA297" s="58" t="s">
        <v>67</v>
      </c>
    </row>
    <row r="298" spans="2:53" x14ac:dyDescent="0.25">
      <c r="B298" s="58">
        <v>2024</v>
      </c>
      <c r="C298" s="58">
        <v>891780111</v>
      </c>
      <c r="D298" s="59" t="s">
        <v>64</v>
      </c>
      <c r="E298" s="61" t="s">
        <v>11422</v>
      </c>
      <c r="F298" s="67" t="s">
        <v>11421</v>
      </c>
      <c r="G298" s="210">
        <v>0</v>
      </c>
      <c r="H298" s="61" t="s">
        <v>73</v>
      </c>
      <c r="I298" s="59" t="s">
        <v>65</v>
      </c>
      <c r="J298" s="60" t="s">
        <v>11420</v>
      </c>
      <c r="K298" s="60">
        <v>11167000</v>
      </c>
      <c r="L298" s="58" t="s">
        <v>68</v>
      </c>
      <c r="M298" s="60" t="s">
        <v>8096</v>
      </c>
      <c r="N298" s="60">
        <v>1082992511</v>
      </c>
      <c r="O298" s="64">
        <v>14</v>
      </c>
      <c r="P298" s="166">
        <v>45302</v>
      </c>
      <c r="Q298" s="60">
        <v>2126349000</v>
      </c>
      <c r="R298" s="166">
        <v>45323</v>
      </c>
      <c r="S298" s="60">
        <v>11167000</v>
      </c>
      <c r="T298" s="61" t="s">
        <v>66</v>
      </c>
      <c r="U298" s="60">
        <v>1082868728</v>
      </c>
      <c r="V298" s="60" t="s">
        <v>7011</v>
      </c>
      <c r="W298" s="166">
        <v>45323</v>
      </c>
      <c r="X298" s="166">
        <v>45323</v>
      </c>
      <c r="Y298" s="68" t="s">
        <v>75</v>
      </c>
      <c r="Z298" s="166">
        <v>45457</v>
      </c>
      <c r="AA298" s="67">
        <f t="shared" si="20"/>
        <v>134</v>
      </c>
      <c r="AB298" s="67">
        <v>0</v>
      </c>
      <c r="AC298" s="237">
        <v>0</v>
      </c>
      <c r="AD298" s="67">
        <v>0</v>
      </c>
      <c r="AE298" s="89" t="s">
        <v>75</v>
      </c>
      <c r="AF298" s="67">
        <f t="shared" si="21"/>
        <v>0</v>
      </c>
      <c r="AG298" s="60">
        <v>0</v>
      </c>
      <c r="AH298" s="60">
        <v>0</v>
      </c>
      <c r="AI298" s="89" t="s">
        <v>75</v>
      </c>
      <c r="AJ298" s="61">
        <v>0</v>
      </c>
      <c r="AK298" s="65" t="s">
        <v>75</v>
      </c>
      <c r="AL298" s="65" t="s">
        <v>75</v>
      </c>
      <c r="AM298" s="67">
        <f t="shared" si="22"/>
        <v>0</v>
      </c>
      <c r="AN298" s="67">
        <f>+K298+AC298-AH298</f>
        <v>11167000</v>
      </c>
      <c r="AO298" s="61" t="s">
        <v>67</v>
      </c>
      <c r="AP298" s="60">
        <v>11167000</v>
      </c>
      <c r="AQ298" s="61" t="s">
        <v>86</v>
      </c>
      <c r="AR298" s="60">
        <v>0</v>
      </c>
      <c r="AS298" s="69" t="s">
        <v>75</v>
      </c>
      <c r="AT298" s="236">
        <v>11167000</v>
      </c>
      <c r="AU298" s="156">
        <f t="shared" si="23"/>
        <v>0</v>
      </c>
      <c r="AV298" s="72">
        <f t="shared" si="24"/>
        <v>1</v>
      </c>
      <c r="AW298" s="89" t="s">
        <v>75</v>
      </c>
      <c r="AX298" s="61" t="s">
        <v>98</v>
      </c>
      <c r="AY298" s="60" t="s">
        <v>11419</v>
      </c>
      <c r="AZ298" s="58" t="s">
        <v>67</v>
      </c>
      <c r="BA298" s="58" t="s">
        <v>67</v>
      </c>
    </row>
    <row r="299" spans="2:53" x14ac:dyDescent="0.25">
      <c r="B299" s="58">
        <v>2024</v>
      </c>
      <c r="C299" s="58">
        <v>891780111</v>
      </c>
      <c r="D299" s="59" t="s">
        <v>64</v>
      </c>
      <c r="E299" s="61" t="s">
        <v>11418</v>
      </c>
      <c r="F299" s="67" t="s">
        <v>11417</v>
      </c>
      <c r="G299" s="210">
        <v>0</v>
      </c>
      <c r="H299" s="61" t="s">
        <v>73</v>
      </c>
      <c r="I299" s="59" t="s">
        <v>65</v>
      </c>
      <c r="J299" s="60" t="s">
        <v>11416</v>
      </c>
      <c r="K299" s="60">
        <v>16080000</v>
      </c>
      <c r="L299" s="58" t="s">
        <v>68</v>
      </c>
      <c r="M299" s="60" t="s">
        <v>8575</v>
      </c>
      <c r="N299" s="60">
        <v>57434436</v>
      </c>
      <c r="O299" s="64">
        <v>13</v>
      </c>
      <c r="P299" s="89">
        <v>45302</v>
      </c>
      <c r="Q299" s="60">
        <v>4518689382</v>
      </c>
      <c r="R299" s="166">
        <v>45323</v>
      </c>
      <c r="S299" s="60">
        <v>16080000</v>
      </c>
      <c r="T299" s="61" t="s">
        <v>66</v>
      </c>
      <c r="U299" s="60">
        <v>12621405</v>
      </c>
      <c r="V299" s="60" t="s">
        <v>3878</v>
      </c>
      <c r="W299" s="166">
        <v>45323</v>
      </c>
      <c r="X299" s="166">
        <v>45323</v>
      </c>
      <c r="Y299" s="68" t="s">
        <v>75</v>
      </c>
      <c r="Z299" s="166">
        <v>45457</v>
      </c>
      <c r="AA299" s="67">
        <f t="shared" si="20"/>
        <v>134</v>
      </c>
      <c r="AB299" s="67">
        <v>2</v>
      </c>
      <c r="AC299" s="237">
        <v>1920000</v>
      </c>
      <c r="AD299" s="67">
        <v>1</v>
      </c>
      <c r="AE299" s="244">
        <v>45473</v>
      </c>
      <c r="AF299" s="67">
        <f t="shared" si="21"/>
        <v>16</v>
      </c>
      <c r="AG299" s="60">
        <v>0</v>
      </c>
      <c r="AH299" s="60">
        <v>0</v>
      </c>
      <c r="AI299" s="89" t="s">
        <v>75</v>
      </c>
      <c r="AJ299" s="61">
        <v>0</v>
      </c>
      <c r="AK299" s="65" t="s">
        <v>75</v>
      </c>
      <c r="AL299" s="65" t="s">
        <v>75</v>
      </c>
      <c r="AM299" s="67">
        <f t="shared" si="22"/>
        <v>0</v>
      </c>
      <c r="AN299" s="67">
        <f>+K299+AC299-AH299</f>
        <v>18000000</v>
      </c>
      <c r="AO299" s="61" t="s">
        <v>67</v>
      </c>
      <c r="AP299" s="60">
        <v>16080000</v>
      </c>
      <c r="AQ299" s="61" t="s">
        <v>86</v>
      </c>
      <c r="AR299" s="60">
        <v>0</v>
      </c>
      <c r="AS299" s="69" t="s">
        <v>75</v>
      </c>
      <c r="AT299" s="236">
        <v>18000000</v>
      </c>
      <c r="AU299" s="156">
        <f t="shared" si="23"/>
        <v>0</v>
      </c>
      <c r="AV299" s="72">
        <f t="shared" si="24"/>
        <v>1</v>
      </c>
      <c r="AW299" s="89" t="s">
        <v>75</v>
      </c>
      <c r="AX299" s="61" t="s">
        <v>98</v>
      </c>
      <c r="AY299" s="60" t="s">
        <v>11415</v>
      </c>
      <c r="AZ299" s="58" t="s">
        <v>67</v>
      </c>
      <c r="BA299" s="58" t="s">
        <v>67</v>
      </c>
    </row>
    <row r="300" spans="2:53" x14ac:dyDescent="0.25">
      <c r="B300" s="58">
        <v>2024</v>
      </c>
      <c r="C300" s="58">
        <v>891780111</v>
      </c>
      <c r="D300" s="59" t="s">
        <v>64</v>
      </c>
      <c r="E300" s="61" t="s">
        <v>11414</v>
      </c>
      <c r="F300" s="67" t="s">
        <v>11413</v>
      </c>
      <c r="G300" s="210">
        <v>0</v>
      </c>
      <c r="H300" s="61" t="s">
        <v>73</v>
      </c>
      <c r="I300" s="59" t="s">
        <v>65</v>
      </c>
      <c r="J300" s="60" t="s">
        <v>11378</v>
      </c>
      <c r="K300" s="60">
        <v>17420000</v>
      </c>
      <c r="L300" s="58" t="s">
        <v>68</v>
      </c>
      <c r="M300" s="60" t="s">
        <v>8722</v>
      </c>
      <c r="N300" s="60">
        <v>1083553861</v>
      </c>
      <c r="O300" s="64">
        <v>13</v>
      </c>
      <c r="P300" s="89">
        <v>45302</v>
      </c>
      <c r="Q300" s="60">
        <v>4518689382</v>
      </c>
      <c r="R300" s="166">
        <v>45323</v>
      </c>
      <c r="S300" s="60">
        <v>17420000</v>
      </c>
      <c r="T300" s="61" t="s">
        <v>66</v>
      </c>
      <c r="U300" s="60">
        <v>1082964146</v>
      </c>
      <c r="V300" s="60" t="s">
        <v>7105</v>
      </c>
      <c r="W300" s="166">
        <v>45323</v>
      </c>
      <c r="X300" s="166">
        <v>45323</v>
      </c>
      <c r="Y300" s="68" t="s">
        <v>75</v>
      </c>
      <c r="Z300" s="166">
        <v>45457</v>
      </c>
      <c r="AA300" s="67">
        <f t="shared" si="20"/>
        <v>134</v>
      </c>
      <c r="AB300" s="67">
        <v>2</v>
      </c>
      <c r="AC300" s="237">
        <v>2080000</v>
      </c>
      <c r="AD300" s="67">
        <v>1</v>
      </c>
      <c r="AE300" s="244">
        <v>45473</v>
      </c>
      <c r="AF300" s="67">
        <f t="shared" si="21"/>
        <v>16</v>
      </c>
      <c r="AG300" s="60">
        <v>0</v>
      </c>
      <c r="AH300" s="60">
        <v>0</v>
      </c>
      <c r="AI300" s="89" t="s">
        <v>75</v>
      </c>
      <c r="AJ300" s="61">
        <v>0</v>
      </c>
      <c r="AK300" s="65" t="s">
        <v>75</v>
      </c>
      <c r="AL300" s="65" t="s">
        <v>75</v>
      </c>
      <c r="AM300" s="67">
        <f t="shared" si="22"/>
        <v>0</v>
      </c>
      <c r="AN300" s="67">
        <f>+K300+AC300-AH300</f>
        <v>19500000</v>
      </c>
      <c r="AO300" s="61" t="s">
        <v>67</v>
      </c>
      <c r="AP300" s="60">
        <v>17420000</v>
      </c>
      <c r="AQ300" s="61" t="s">
        <v>86</v>
      </c>
      <c r="AR300" s="60">
        <v>0</v>
      </c>
      <c r="AS300" s="69" t="s">
        <v>75</v>
      </c>
      <c r="AT300" s="236">
        <v>19500000</v>
      </c>
      <c r="AU300" s="156">
        <f t="shared" si="23"/>
        <v>0</v>
      </c>
      <c r="AV300" s="72">
        <f t="shared" si="24"/>
        <v>1</v>
      </c>
      <c r="AW300" s="89" t="s">
        <v>75</v>
      </c>
      <c r="AX300" s="61" t="s">
        <v>98</v>
      </c>
      <c r="AY300" s="60" t="s">
        <v>11412</v>
      </c>
      <c r="AZ300" s="58" t="s">
        <v>67</v>
      </c>
      <c r="BA300" s="58" t="s">
        <v>67</v>
      </c>
    </row>
    <row r="301" spans="2:53" x14ac:dyDescent="0.25">
      <c r="B301" s="58">
        <v>2024</v>
      </c>
      <c r="C301" s="58">
        <v>891780111</v>
      </c>
      <c r="D301" s="59" t="s">
        <v>64</v>
      </c>
      <c r="E301" s="61" t="s">
        <v>11411</v>
      </c>
      <c r="F301" s="67" t="s">
        <v>11410</v>
      </c>
      <c r="G301" s="210">
        <v>0</v>
      </c>
      <c r="H301" s="61" t="s">
        <v>73</v>
      </c>
      <c r="I301" s="59" t="s">
        <v>65</v>
      </c>
      <c r="J301" s="60" t="s">
        <v>11395</v>
      </c>
      <c r="K301" s="60">
        <v>14740000</v>
      </c>
      <c r="L301" s="58" t="s">
        <v>68</v>
      </c>
      <c r="M301" s="60" t="s">
        <v>8899</v>
      </c>
      <c r="N301" s="60">
        <v>1004360507</v>
      </c>
      <c r="O301" s="64">
        <v>13</v>
      </c>
      <c r="P301" s="89">
        <v>45302</v>
      </c>
      <c r="Q301" s="60">
        <v>4518689382</v>
      </c>
      <c r="R301" s="166">
        <v>45323</v>
      </c>
      <c r="S301" s="60">
        <v>14740000</v>
      </c>
      <c r="T301" s="61" t="s">
        <v>66</v>
      </c>
      <c r="U301" s="60">
        <v>1082964146</v>
      </c>
      <c r="V301" s="60" t="s">
        <v>7105</v>
      </c>
      <c r="W301" s="166">
        <v>45323</v>
      </c>
      <c r="X301" s="166">
        <v>45323</v>
      </c>
      <c r="Y301" s="68" t="s">
        <v>75</v>
      </c>
      <c r="Z301" s="166">
        <v>45457</v>
      </c>
      <c r="AA301" s="67">
        <f t="shared" si="20"/>
        <v>134</v>
      </c>
      <c r="AB301" s="67">
        <v>2</v>
      </c>
      <c r="AC301" s="237">
        <v>1760000</v>
      </c>
      <c r="AD301" s="67">
        <v>1</v>
      </c>
      <c r="AE301" s="244">
        <v>45473</v>
      </c>
      <c r="AF301" s="67">
        <f t="shared" si="21"/>
        <v>16</v>
      </c>
      <c r="AG301" s="60">
        <v>0</v>
      </c>
      <c r="AH301" s="60">
        <v>0</v>
      </c>
      <c r="AI301" s="89" t="s">
        <v>75</v>
      </c>
      <c r="AJ301" s="61">
        <v>0</v>
      </c>
      <c r="AK301" s="65" t="s">
        <v>75</v>
      </c>
      <c r="AL301" s="65" t="s">
        <v>75</v>
      </c>
      <c r="AM301" s="67">
        <f t="shared" si="22"/>
        <v>0</v>
      </c>
      <c r="AN301" s="67">
        <f>+K301+AC301-AH301</f>
        <v>16500000</v>
      </c>
      <c r="AO301" s="61" t="s">
        <v>67</v>
      </c>
      <c r="AP301" s="60">
        <v>14740000</v>
      </c>
      <c r="AQ301" s="61" t="s">
        <v>86</v>
      </c>
      <c r="AR301" s="60">
        <v>0</v>
      </c>
      <c r="AS301" s="69" t="s">
        <v>75</v>
      </c>
      <c r="AT301" s="236">
        <v>16500000</v>
      </c>
      <c r="AU301" s="156">
        <f t="shared" si="23"/>
        <v>0</v>
      </c>
      <c r="AV301" s="72">
        <f t="shared" si="24"/>
        <v>1</v>
      </c>
      <c r="AW301" s="89" t="s">
        <v>75</v>
      </c>
      <c r="AX301" s="61" t="s">
        <v>98</v>
      </c>
      <c r="AY301" s="60" t="s">
        <v>11409</v>
      </c>
      <c r="AZ301" s="58" t="s">
        <v>67</v>
      </c>
      <c r="BA301" s="58" t="s">
        <v>67</v>
      </c>
    </row>
    <row r="302" spans="2:53" x14ac:dyDescent="0.25">
      <c r="B302" s="58">
        <v>2024</v>
      </c>
      <c r="C302" s="58">
        <v>891780111</v>
      </c>
      <c r="D302" s="59" t="s">
        <v>64</v>
      </c>
      <c r="E302" s="61" t="s">
        <v>11408</v>
      </c>
      <c r="F302" s="67" t="s">
        <v>11407</v>
      </c>
      <c r="G302" s="210">
        <v>0</v>
      </c>
      <c r="H302" s="61" t="s">
        <v>73</v>
      </c>
      <c r="I302" s="59" t="s">
        <v>383</v>
      </c>
      <c r="J302" s="60" t="s">
        <v>11406</v>
      </c>
      <c r="K302" s="60">
        <v>11900000</v>
      </c>
      <c r="L302" s="58" t="s">
        <v>68</v>
      </c>
      <c r="M302" s="60" t="s">
        <v>9936</v>
      </c>
      <c r="N302" s="60">
        <v>7602635</v>
      </c>
      <c r="O302" s="64">
        <v>170</v>
      </c>
      <c r="P302" s="166">
        <v>45320</v>
      </c>
      <c r="Q302" s="60">
        <v>165200000</v>
      </c>
      <c r="R302" s="166">
        <v>45323</v>
      </c>
      <c r="S302" s="60">
        <v>11900000</v>
      </c>
      <c r="T302" s="61" t="s">
        <v>66</v>
      </c>
      <c r="U302" s="60">
        <v>36559959</v>
      </c>
      <c r="V302" s="60" t="s">
        <v>8301</v>
      </c>
      <c r="W302" s="166">
        <v>45323</v>
      </c>
      <c r="X302" s="166">
        <v>45323</v>
      </c>
      <c r="Y302" s="68" t="s">
        <v>75</v>
      </c>
      <c r="Z302" s="166">
        <v>45382</v>
      </c>
      <c r="AA302" s="67">
        <f t="shared" si="20"/>
        <v>59</v>
      </c>
      <c r="AB302" s="67">
        <v>0</v>
      </c>
      <c r="AC302" s="237">
        <v>0</v>
      </c>
      <c r="AD302" s="67">
        <v>0</v>
      </c>
      <c r="AE302" s="89" t="s">
        <v>75</v>
      </c>
      <c r="AF302" s="67">
        <f t="shared" si="21"/>
        <v>0</v>
      </c>
      <c r="AG302" s="60">
        <v>0</v>
      </c>
      <c r="AH302" s="60">
        <v>0</v>
      </c>
      <c r="AI302" s="89" t="s">
        <v>75</v>
      </c>
      <c r="AJ302" s="61">
        <v>0</v>
      </c>
      <c r="AK302" s="65" t="s">
        <v>75</v>
      </c>
      <c r="AL302" s="65" t="s">
        <v>75</v>
      </c>
      <c r="AM302" s="67">
        <f t="shared" si="22"/>
        <v>0</v>
      </c>
      <c r="AN302" s="67">
        <f>+K302+AC302-AH302</f>
        <v>11900000</v>
      </c>
      <c r="AO302" s="61" t="s">
        <v>86</v>
      </c>
      <c r="AP302" s="60">
        <v>0</v>
      </c>
      <c r="AQ302" s="61" t="s">
        <v>86</v>
      </c>
      <c r="AR302" s="60">
        <v>0</v>
      </c>
      <c r="AS302" s="69" t="s">
        <v>75</v>
      </c>
      <c r="AT302" s="236">
        <v>11900000</v>
      </c>
      <c r="AU302" s="156">
        <f t="shared" si="23"/>
        <v>0</v>
      </c>
      <c r="AV302" s="72">
        <f t="shared" si="24"/>
        <v>1</v>
      </c>
      <c r="AW302" s="89" t="s">
        <v>75</v>
      </c>
      <c r="AX302" s="61" t="s">
        <v>98</v>
      </c>
      <c r="AY302" s="60" t="s">
        <v>11405</v>
      </c>
      <c r="AZ302" s="58" t="s">
        <v>67</v>
      </c>
      <c r="BA302" s="58" t="s">
        <v>67</v>
      </c>
    </row>
    <row r="303" spans="2:53" x14ac:dyDescent="0.25">
      <c r="B303" s="58">
        <v>2024</v>
      </c>
      <c r="C303" s="58">
        <v>891780111</v>
      </c>
      <c r="D303" s="59" t="s">
        <v>64</v>
      </c>
      <c r="E303" s="61" t="s">
        <v>11404</v>
      </c>
      <c r="F303" s="67" t="s">
        <v>11403</v>
      </c>
      <c r="G303" s="210">
        <v>0</v>
      </c>
      <c r="H303" s="61" t="s">
        <v>73</v>
      </c>
      <c r="I303" s="59" t="s">
        <v>383</v>
      </c>
      <c r="J303" s="60" t="s">
        <v>11399</v>
      </c>
      <c r="K303" s="60">
        <v>11900000</v>
      </c>
      <c r="L303" s="58" t="s">
        <v>68</v>
      </c>
      <c r="M303" s="60" t="s">
        <v>8302</v>
      </c>
      <c r="N303" s="60">
        <v>1083021767</v>
      </c>
      <c r="O303" s="64">
        <v>170</v>
      </c>
      <c r="P303" s="166">
        <v>45320</v>
      </c>
      <c r="Q303" s="60">
        <v>165200000</v>
      </c>
      <c r="R303" s="166">
        <v>45323</v>
      </c>
      <c r="S303" s="60">
        <v>11900000</v>
      </c>
      <c r="T303" s="61" t="s">
        <v>66</v>
      </c>
      <c r="U303" s="60">
        <v>36559959</v>
      </c>
      <c r="V303" s="60" t="s">
        <v>8301</v>
      </c>
      <c r="W303" s="166">
        <v>45323</v>
      </c>
      <c r="X303" s="166">
        <v>45323</v>
      </c>
      <c r="Y303" s="68" t="s">
        <v>75</v>
      </c>
      <c r="Z303" s="166">
        <v>45382</v>
      </c>
      <c r="AA303" s="67">
        <f t="shared" si="20"/>
        <v>59</v>
      </c>
      <c r="AB303" s="67">
        <v>0</v>
      </c>
      <c r="AC303" s="237">
        <v>0</v>
      </c>
      <c r="AD303" s="67">
        <v>0</v>
      </c>
      <c r="AE303" s="89" t="s">
        <v>75</v>
      </c>
      <c r="AF303" s="67">
        <f t="shared" si="21"/>
        <v>0</v>
      </c>
      <c r="AG303" s="60">
        <v>0</v>
      </c>
      <c r="AH303" s="60">
        <v>0</v>
      </c>
      <c r="AI303" s="89" t="s">
        <v>75</v>
      </c>
      <c r="AJ303" s="61">
        <v>0</v>
      </c>
      <c r="AK303" s="65" t="s">
        <v>75</v>
      </c>
      <c r="AL303" s="65" t="s">
        <v>75</v>
      </c>
      <c r="AM303" s="67">
        <f t="shared" si="22"/>
        <v>0</v>
      </c>
      <c r="AN303" s="67">
        <f>+K303+AC303-AH303</f>
        <v>11900000</v>
      </c>
      <c r="AO303" s="61" t="s">
        <v>86</v>
      </c>
      <c r="AP303" s="60">
        <v>0</v>
      </c>
      <c r="AQ303" s="61" t="s">
        <v>86</v>
      </c>
      <c r="AR303" s="60">
        <v>0</v>
      </c>
      <c r="AS303" s="69" t="s">
        <v>75</v>
      </c>
      <c r="AT303" s="236">
        <v>11900000</v>
      </c>
      <c r="AU303" s="156">
        <f t="shared" si="23"/>
        <v>0</v>
      </c>
      <c r="AV303" s="72">
        <f t="shared" si="24"/>
        <v>1</v>
      </c>
      <c r="AW303" s="89" t="s">
        <v>75</v>
      </c>
      <c r="AX303" s="61" t="s">
        <v>98</v>
      </c>
      <c r="AY303" s="60" t="s">
        <v>11402</v>
      </c>
      <c r="AZ303" s="58" t="s">
        <v>67</v>
      </c>
      <c r="BA303" s="58" t="s">
        <v>67</v>
      </c>
    </row>
    <row r="304" spans="2:53" x14ac:dyDescent="0.25">
      <c r="B304" s="58">
        <v>2024</v>
      </c>
      <c r="C304" s="58">
        <v>891780111</v>
      </c>
      <c r="D304" s="59" t="s">
        <v>64</v>
      </c>
      <c r="E304" s="61" t="s">
        <v>11401</v>
      </c>
      <c r="F304" s="67" t="s">
        <v>11400</v>
      </c>
      <c r="G304" s="210">
        <v>0</v>
      </c>
      <c r="H304" s="61" t="s">
        <v>73</v>
      </c>
      <c r="I304" s="59" t="s">
        <v>383</v>
      </c>
      <c r="J304" s="60" t="s">
        <v>11399</v>
      </c>
      <c r="K304" s="60">
        <v>11900000</v>
      </c>
      <c r="L304" s="58" t="s">
        <v>68</v>
      </c>
      <c r="M304" s="60" t="s">
        <v>9972</v>
      </c>
      <c r="N304" s="60">
        <v>1083048377</v>
      </c>
      <c r="O304" s="64">
        <v>170</v>
      </c>
      <c r="P304" s="166">
        <v>45320</v>
      </c>
      <c r="Q304" s="60">
        <v>165200000</v>
      </c>
      <c r="R304" s="166">
        <v>45323</v>
      </c>
      <c r="S304" s="60">
        <v>11900000</v>
      </c>
      <c r="T304" s="61" t="s">
        <v>66</v>
      </c>
      <c r="U304" s="60">
        <v>36559959</v>
      </c>
      <c r="V304" s="60" t="s">
        <v>8301</v>
      </c>
      <c r="W304" s="166">
        <v>45323</v>
      </c>
      <c r="X304" s="166">
        <v>45323</v>
      </c>
      <c r="Y304" s="68" t="s">
        <v>75</v>
      </c>
      <c r="Z304" s="166">
        <v>45382</v>
      </c>
      <c r="AA304" s="67">
        <f t="shared" si="20"/>
        <v>59</v>
      </c>
      <c r="AB304" s="67">
        <v>0</v>
      </c>
      <c r="AC304" s="237">
        <v>0</v>
      </c>
      <c r="AD304" s="67">
        <v>0</v>
      </c>
      <c r="AE304" s="89" t="s">
        <v>75</v>
      </c>
      <c r="AF304" s="67">
        <f t="shared" si="21"/>
        <v>0</v>
      </c>
      <c r="AG304" s="60">
        <v>0</v>
      </c>
      <c r="AH304" s="60">
        <v>0</v>
      </c>
      <c r="AI304" s="89" t="s">
        <v>75</v>
      </c>
      <c r="AJ304" s="61">
        <v>0</v>
      </c>
      <c r="AK304" s="65" t="s">
        <v>75</v>
      </c>
      <c r="AL304" s="65" t="s">
        <v>75</v>
      </c>
      <c r="AM304" s="67">
        <f t="shared" si="22"/>
        <v>0</v>
      </c>
      <c r="AN304" s="67">
        <f>+K304+AC304-AH304</f>
        <v>11900000</v>
      </c>
      <c r="AO304" s="61" t="s">
        <v>86</v>
      </c>
      <c r="AP304" s="60">
        <v>0</v>
      </c>
      <c r="AQ304" s="61" t="s">
        <v>86</v>
      </c>
      <c r="AR304" s="60">
        <v>0</v>
      </c>
      <c r="AS304" s="69" t="s">
        <v>75</v>
      </c>
      <c r="AT304" s="236">
        <v>11900000</v>
      </c>
      <c r="AU304" s="156">
        <f t="shared" si="23"/>
        <v>0</v>
      </c>
      <c r="AV304" s="72">
        <f t="shared" si="24"/>
        <v>1</v>
      </c>
      <c r="AW304" s="89" t="s">
        <v>75</v>
      </c>
      <c r="AX304" s="61" t="s">
        <v>98</v>
      </c>
      <c r="AY304" s="60" t="s">
        <v>11398</v>
      </c>
      <c r="AZ304" s="58" t="s">
        <v>67</v>
      </c>
      <c r="BA304" s="58" t="s">
        <v>67</v>
      </c>
    </row>
    <row r="305" spans="2:53" x14ac:dyDescent="0.25">
      <c r="B305" s="58">
        <v>2024</v>
      </c>
      <c r="C305" s="58">
        <v>891780111</v>
      </c>
      <c r="D305" s="59" t="s">
        <v>64</v>
      </c>
      <c r="E305" s="61" t="s">
        <v>11397</v>
      </c>
      <c r="F305" s="67" t="s">
        <v>11396</v>
      </c>
      <c r="G305" s="210">
        <v>0</v>
      </c>
      <c r="H305" s="61" t="s">
        <v>73</v>
      </c>
      <c r="I305" s="59" t="s">
        <v>65</v>
      </c>
      <c r="J305" s="60" t="s">
        <v>11395</v>
      </c>
      <c r="K305" s="60">
        <v>18760000</v>
      </c>
      <c r="L305" s="58" t="s">
        <v>68</v>
      </c>
      <c r="M305" s="60" t="s">
        <v>9200</v>
      </c>
      <c r="N305" s="60">
        <v>1083000350</v>
      </c>
      <c r="O305" s="64">
        <v>13</v>
      </c>
      <c r="P305" s="89">
        <v>45302</v>
      </c>
      <c r="Q305" s="60">
        <v>4518689382</v>
      </c>
      <c r="R305" s="166">
        <v>45323</v>
      </c>
      <c r="S305" s="60">
        <v>18760000</v>
      </c>
      <c r="T305" s="61" t="s">
        <v>66</v>
      </c>
      <c r="U305" s="60">
        <v>1082964146</v>
      </c>
      <c r="V305" s="60" t="s">
        <v>7105</v>
      </c>
      <c r="W305" s="166">
        <v>45323</v>
      </c>
      <c r="X305" s="166">
        <v>45323</v>
      </c>
      <c r="Y305" s="68" t="s">
        <v>75</v>
      </c>
      <c r="Z305" s="166">
        <v>45457</v>
      </c>
      <c r="AA305" s="67">
        <f t="shared" si="20"/>
        <v>134</v>
      </c>
      <c r="AB305" s="67">
        <v>2</v>
      </c>
      <c r="AC305" s="237">
        <v>2240000</v>
      </c>
      <c r="AD305" s="67">
        <v>1</v>
      </c>
      <c r="AE305" s="244">
        <v>45473</v>
      </c>
      <c r="AF305" s="67">
        <f t="shared" si="21"/>
        <v>16</v>
      </c>
      <c r="AG305" s="60">
        <v>0</v>
      </c>
      <c r="AH305" s="60">
        <v>0</v>
      </c>
      <c r="AI305" s="89" t="s">
        <v>75</v>
      </c>
      <c r="AJ305" s="61">
        <v>0</v>
      </c>
      <c r="AK305" s="65" t="s">
        <v>75</v>
      </c>
      <c r="AL305" s="65" t="s">
        <v>75</v>
      </c>
      <c r="AM305" s="67">
        <f t="shared" si="22"/>
        <v>0</v>
      </c>
      <c r="AN305" s="67">
        <f>+K305+AC305-AH305</f>
        <v>21000000</v>
      </c>
      <c r="AO305" s="61" t="s">
        <v>67</v>
      </c>
      <c r="AP305" s="60">
        <v>18760000</v>
      </c>
      <c r="AQ305" s="61" t="s">
        <v>86</v>
      </c>
      <c r="AR305" s="60">
        <v>0</v>
      </c>
      <c r="AS305" s="69" t="s">
        <v>75</v>
      </c>
      <c r="AT305" s="236">
        <v>21000000</v>
      </c>
      <c r="AU305" s="156">
        <f t="shared" si="23"/>
        <v>0</v>
      </c>
      <c r="AV305" s="72">
        <f t="shared" si="24"/>
        <v>1</v>
      </c>
      <c r="AW305" s="89" t="s">
        <v>75</v>
      </c>
      <c r="AX305" s="61" t="s">
        <v>98</v>
      </c>
      <c r="AY305" s="60" t="s">
        <v>11394</v>
      </c>
      <c r="AZ305" s="58" t="s">
        <v>67</v>
      </c>
      <c r="BA305" s="58" t="s">
        <v>67</v>
      </c>
    </row>
    <row r="306" spans="2:53" x14ac:dyDescent="0.25">
      <c r="B306" s="58">
        <v>2024</v>
      </c>
      <c r="C306" s="58">
        <v>891780111</v>
      </c>
      <c r="D306" s="59" t="s">
        <v>64</v>
      </c>
      <c r="E306" s="61" t="s">
        <v>11393</v>
      </c>
      <c r="F306" s="67" t="s">
        <v>11392</v>
      </c>
      <c r="G306" s="210">
        <v>0</v>
      </c>
      <c r="H306" s="61" t="s">
        <v>73</v>
      </c>
      <c r="I306" s="59" t="s">
        <v>65</v>
      </c>
      <c r="J306" s="60" t="s">
        <v>11378</v>
      </c>
      <c r="K306" s="60">
        <v>20100000</v>
      </c>
      <c r="L306" s="58" t="s">
        <v>68</v>
      </c>
      <c r="M306" s="60" t="s">
        <v>8638</v>
      </c>
      <c r="N306" s="60">
        <v>1004188433</v>
      </c>
      <c r="O306" s="64">
        <v>13</v>
      </c>
      <c r="P306" s="89">
        <v>45302</v>
      </c>
      <c r="Q306" s="60">
        <v>4518689382</v>
      </c>
      <c r="R306" s="166">
        <v>45323</v>
      </c>
      <c r="S306" s="60">
        <v>20100000</v>
      </c>
      <c r="T306" s="61" t="s">
        <v>66</v>
      </c>
      <c r="U306" s="60">
        <v>1082964146</v>
      </c>
      <c r="V306" s="60" t="s">
        <v>7105</v>
      </c>
      <c r="W306" s="166">
        <v>45323</v>
      </c>
      <c r="X306" s="166">
        <v>45323</v>
      </c>
      <c r="Y306" s="68" t="s">
        <v>75</v>
      </c>
      <c r="Z306" s="166">
        <v>45457</v>
      </c>
      <c r="AA306" s="67">
        <f t="shared" si="20"/>
        <v>134</v>
      </c>
      <c r="AB306" s="67">
        <v>2</v>
      </c>
      <c r="AC306" s="237">
        <v>2400000</v>
      </c>
      <c r="AD306" s="67">
        <v>1</v>
      </c>
      <c r="AE306" s="244">
        <v>45473</v>
      </c>
      <c r="AF306" s="67">
        <f t="shared" si="21"/>
        <v>16</v>
      </c>
      <c r="AG306" s="60">
        <v>0</v>
      </c>
      <c r="AH306" s="60">
        <v>0</v>
      </c>
      <c r="AI306" s="89" t="s">
        <v>75</v>
      </c>
      <c r="AJ306" s="61">
        <v>0</v>
      </c>
      <c r="AK306" s="65" t="s">
        <v>75</v>
      </c>
      <c r="AL306" s="65" t="s">
        <v>75</v>
      </c>
      <c r="AM306" s="67">
        <f t="shared" si="22"/>
        <v>0</v>
      </c>
      <c r="AN306" s="67">
        <f>+K306+AC306-AH306</f>
        <v>22500000</v>
      </c>
      <c r="AO306" s="61" t="s">
        <v>67</v>
      </c>
      <c r="AP306" s="60">
        <v>20100000</v>
      </c>
      <c r="AQ306" s="61" t="s">
        <v>86</v>
      </c>
      <c r="AR306" s="60">
        <v>0</v>
      </c>
      <c r="AS306" s="69" t="s">
        <v>75</v>
      </c>
      <c r="AT306" s="236">
        <v>22500000</v>
      </c>
      <c r="AU306" s="156">
        <f t="shared" si="23"/>
        <v>0</v>
      </c>
      <c r="AV306" s="72">
        <f t="shared" si="24"/>
        <v>1</v>
      </c>
      <c r="AW306" s="89" t="s">
        <v>75</v>
      </c>
      <c r="AX306" s="61" t="s">
        <v>98</v>
      </c>
      <c r="AY306" s="60" t="s">
        <v>11391</v>
      </c>
      <c r="AZ306" s="58" t="s">
        <v>67</v>
      </c>
      <c r="BA306" s="58" t="s">
        <v>67</v>
      </c>
    </row>
    <row r="307" spans="2:53" x14ac:dyDescent="0.25">
      <c r="B307" s="58">
        <v>2024</v>
      </c>
      <c r="C307" s="58">
        <v>891780111</v>
      </c>
      <c r="D307" s="59" t="s">
        <v>64</v>
      </c>
      <c r="E307" s="61" t="s">
        <v>11390</v>
      </c>
      <c r="F307" s="67" t="s">
        <v>11389</v>
      </c>
      <c r="G307" s="210">
        <v>0</v>
      </c>
      <c r="H307" s="61" t="s">
        <v>73</v>
      </c>
      <c r="I307" s="59" t="s">
        <v>65</v>
      </c>
      <c r="J307" s="60" t="s">
        <v>11378</v>
      </c>
      <c r="K307" s="60">
        <v>14740000</v>
      </c>
      <c r="L307" s="58" t="s">
        <v>68</v>
      </c>
      <c r="M307" s="60" t="s">
        <v>8053</v>
      </c>
      <c r="N307" s="60">
        <v>1082892888</v>
      </c>
      <c r="O307" s="64">
        <v>13</v>
      </c>
      <c r="P307" s="89">
        <v>45302</v>
      </c>
      <c r="Q307" s="60">
        <v>4518689382</v>
      </c>
      <c r="R307" s="166">
        <v>45323</v>
      </c>
      <c r="S307" s="60">
        <v>14740000</v>
      </c>
      <c r="T307" s="61" t="s">
        <v>66</v>
      </c>
      <c r="U307" s="60">
        <v>1082964146</v>
      </c>
      <c r="V307" s="60" t="s">
        <v>7105</v>
      </c>
      <c r="W307" s="166">
        <v>45323</v>
      </c>
      <c r="X307" s="166">
        <v>45323</v>
      </c>
      <c r="Y307" s="68" t="s">
        <v>75</v>
      </c>
      <c r="Z307" s="166">
        <v>45457</v>
      </c>
      <c r="AA307" s="67">
        <f t="shared" si="20"/>
        <v>134</v>
      </c>
      <c r="AB307" s="67">
        <v>2</v>
      </c>
      <c r="AC307" s="237">
        <v>1760000</v>
      </c>
      <c r="AD307" s="67">
        <v>1</v>
      </c>
      <c r="AE307" s="244">
        <v>45473</v>
      </c>
      <c r="AF307" s="67">
        <f t="shared" si="21"/>
        <v>16</v>
      </c>
      <c r="AG307" s="60">
        <v>0</v>
      </c>
      <c r="AH307" s="60">
        <v>0</v>
      </c>
      <c r="AI307" s="89" t="s">
        <v>75</v>
      </c>
      <c r="AJ307" s="61">
        <v>0</v>
      </c>
      <c r="AK307" s="65" t="s">
        <v>75</v>
      </c>
      <c r="AL307" s="65" t="s">
        <v>75</v>
      </c>
      <c r="AM307" s="67">
        <f t="shared" si="22"/>
        <v>0</v>
      </c>
      <c r="AN307" s="67">
        <f>+K307+AC307-AH307</f>
        <v>16500000</v>
      </c>
      <c r="AO307" s="61" t="s">
        <v>67</v>
      </c>
      <c r="AP307" s="60">
        <v>14740000</v>
      </c>
      <c r="AQ307" s="61" t="s">
        <v>86</v>
      </c>
      <c r="AR307" s="60">
        <v>0</v>
      </c>
      <c r="AS307" s="69" t="s">
        <v>75</v>
      </c>
      <c r="AT307" s="236">
        <v>16500000</v>
      </c>
      <c r="AU307" s="156">
        <f t="shared" si="23"/>
        <v>0</v>
      </c>
      <c r="AV307" s="72">
        <f t="shared" si="24"/>
        <v>1</v>
      </c>
      <c r="AW307" s="89" t="s">
        <v>75</v>
      </c>
      <c r="AX307" s="61" t="s">
        <v>98</v>
      </c>
      <c r="AY307" s="60" t="s">
        <v>11388</v>
      </c>
      <c r="AZ307" s="58" t="s">
        <v>67</v>
      </c>
      <c r="BA307" s="58" t="s">
        <v>67</v>
      </c>
    </row>
    <row r="308" spans="2:53" x14ac:dyDescent="0.25">
      <c r="B308" s="58">
        <v>2024</v>
      </c>
      <c r="C308" s="58">
        <v>891780111</v>
      </c>
      <c r="D308" s="59" t="s">
        <v>64</v>
      </c>
      <c r="E308" s="61" t="s">
        <v>11387</v>
      </c>
      <c r="F308" s="67" t="s">
        <v>11386</v>
      </c>
      <c r="G308" s="210">
        <v>0</v>
      </c>
      <c r="H308" s="61" t="s">
        <v>73</v>
      </c>
      <c r="I308" s="59" t="s">
        <v>65</v>
      </c>
      <c r="J308" s="60" t="s">
        <v>11385</v>
      </c>
      <c r="K308" s="60">
        <v>16080000</v>
      </c>
      <c r="L308" s="58" t="s">
        <v>68</v>
      </c>
      <c r="M308" s="60" t="s">
        <v>8272</v>
      </c>
      <c r="N308" s="60">
        <v>1015460393</v>
      </c>
      <c r="O308" s="64">
        <v>13</v>
      </c>
      <c r="P308" s="89">
        <v>45302</v>
      </c>
      <c r="Q308" s="60">
        <v>4518689382</v>
      </c>
      <c r="R308" s="166">
        <v>45323</v>
      </c>
      <c r="S308" s="60">
        <v>16080000</v>
      </c>
      <c r="T308" s="61" t="s">
        <v>66</v>
      </c>
      <c r="U308" s="60">
        <v>12621405</v>
      </c>
      <c r="V308" s="60" t="s">
        <v>3878</v>
      </c>
      <c r="W308" s="166">
        <v>45323</v>
      </c>
      <c r="X308" s="166">
        <v>45323</v>
      </c>
      <c r="Y308" s="68" t="s">
        <v>75</v>
      </c>
      <c r="Z308" s="166">
        <v>45457</v>
      </c>
      <c r="AA308" s="67">
        <f t="shared" si="20"/>
        <v>134</v>
      </c>
      <c r="AB308" s="67">
        <v>2</v>
      </c>
      <c r="AC308" s="237">
        <v>1920000</v>
      </c>
      <c r="AD308" s="67">
        <v>1</v>
      </c>
      <c r="AE308" s="244">
        <v>45473</v>
      </c>
      <c r="AF308" s="67">
        <f t="shared" si="21"/>
        <v>16</v>
      </c>
      <c r="AG308" s="60">
        <v>0</v>
      </c>
      <c r="AH308" s="60">
        <v>0</v>
      </c>
      <c r="AI308" s="89" t="s">
        <v>75</v>
      </c>
      <c r="AJ308" s="61">
        <v>0</v>
      </c>
      <c r="AK308" s="65" t="s">
        <v>75</v>
      </c>
      <c r="AL308" s="65" t="s">
        <v>75</v>
      </c>
      <c r="AM308" s="67">
        <f t="shared" si="22"/>
        <v>0</v>
      </c>
      <c r="AN308" s="67">
        <f>+K308+AC308-AH308</f>
        <v>18000000</v>
      </c>
      <c r="AO308" s="61" t="s">
        <v>67</v>
      </c>
      <c r="AP308" s="60">
        <v>16080000</v>
      </c>
      <c r="AQ308" s="61" t="s">
        <v>86</v>
      </c>
      <c r="AR308" s="60">
        <v>0</v>
      </c>
      <c r="AS308" s="69" t="s">
        <v>75</v>
      </c>
      <c r="AT308" s="236">
        <v>18000000</v>
      </c>
      <c r="AU308" s="156">
        <f t="shared" si="23"/>
        <v>0</v>
      </c>
      <c r="AV308" s="72">
        <f t="shared" si="24"/>
        <v>1</v>
      </c>
      <c r="AW308" s="89" t="s">
        <v>75</v>
      </c>
      <c r="AX308" s="61" t="s">
        <v>98</v>
      </c>
      <c r="AY308" s="60" t="s">
        <v>11384</v>
      </c>
      <c r="AZ308" s="58" t="s">
        <v>67</v>
      </c>
      <c r="BA308" s="58" t="s">
        <v>67</v>
      </c>
    </row>
    <row r="309" spans="2:53" x14ac:dyDescent="0.25">
      <c r="B309" s="58">
        <v>2024</v>
      </c>
      <c r="C309" s="58">
        <v>891780111</v>
      </c>
      <c r="D309" s="59" t="s">
        <v>64</v>
      </c>
      <c r="E309" s="61" t="s">
        <v>11383</v>
      </c>
      <c r="F309" s="67" t="s">
        <v>11382</v>
      </c>
      <c r="G309" s="210">
        <v>0</v>
      </c>
      <c r="H309" s="61" t="s">
        <v>73</v>
      </c>
      <c r="I309" s="59" t="s">
        <v>65</v>
      </c>
      <c r="J309" s="60" t="s">
        <v>11378</v>
      </c>
      <c r="K309" s="60">
        <v>13400000</v>
      </c>
      <c r="L309" s="58" t="s">
        <v>68</v>
      </c>
      <c r="M309" s="60" t="s">
        <v>7321</v>
      </c>
      <c r="N309" s="60">
        <v>1084743044</v>
      </c>
      <c r="O309" s="64">
        <v>13</v>
      </c>
      <c r="P309" s="89">
        <v>45302</v>
      </c>
      <c r="Q309" s="60">
        <v>4518689382</v>
      </c>
      <c r="R309" s="166">
        <v>45323</v>
      </c>
      <c r="S309" s="60">
        <v>13400000</v>
      </c>
      <c r="T309" s="61" t="s">
        <v>66</v>
      </c>
      <c r="U309" s="60">
        <v>1082964146</v>
      </c>
      <c r="V309" s="60" t="s">
        <v>7105</v>
      </c>
      <c r="W309" s="166">
        <v>45323</v>
      </c>
      <c r="X309" s="166">
        <v>45323</v>
      </c>
      <c r="Y309" s="68" t="s">
        <v>75</v>
      </c>
      <c r="Z309" s="166">
        <v>45457</v>
      </c>
      <c r="AA309" s="67">
        <f t="shared" si="20"/>
        <v>134</v>
      </c>
      <c r="AB309" s="67">
        <v>0</v>
      </c>
      <c r="AC309" s="237">
        <v>0</v>
      </c>
      <c r="AD309" s="67">
        <v>0</v>
      </c>
      <c r="AE309" s="89" t="s">
        <v>75</v>
      </c>
      <c r="AF309" s="67">
        <f t="shared" si="21"/>
        <v>0</v>
      </c>
      <c r="AG309" s="60">
        <v>0</v>
      </c>
      <c r="AH309" s="60">
        <v>0</v>
      </c>
      <c r="AI309" s="89" t="s">
        <v>75</v>
      </c>
      <c r="AJ309" s="61">
        <v>0</v>
      </c>
      <c r="AK309" s="65" t="s">
        <v>75</v>
      </c>
      <c r="AL309" s="65" t="s">
        <v>75</v>
      </c>
      <c r="AM309" s="67">
        <f t="shared" si="22"/>
        <v>0</v>
      </c>
      <c r="AN309" s="67">
        <f>+K309+AC309-AH309</f>
        <v>13400000</v>
      </c>
      <c r="AO309" s="61" t="s">
        <v>67</v>
      </c>
      <c r="AP309" s="60">
        <v>13400000</v>
      </c>
      <c r="AQ309" s="61" t="s">
        <v>86</v>
      </c>
      <c r="AR309" s="60">
        <v>0</v>
      </c>
      <c r="AS309" s="69" t="s">
        <v>75</v>
      </c>
      <c r="AT309" s="236">
        <v>13400000</v>
      </c>
      <c r="AU309" s="156">
        <f t="shared" si="23"/>
        <v>0</v>
      </c>
      <c r="AV309" s="72">
        <f t="shared" si="24"/>
        <v>1</v>
      </c>
      <c r="AW309" s="89" t="s">
        <v>75</v>
      </c>
      <c r="AX309" s="61" t="s">
        <v>98</v>
      </c>
      <c r="AY309" s="60" t="s">
        <v>11381</v>
      </c>
      <c r="AZ309" s="58" t="s">
        <v>67</v>
      </c>
      <c r="BA309" s="58" t="s">
        <v>67</v>
      </c>
    </row>
    <row r="310" spans="2:53" x14ac:dyDescent="0.25">
      <c r="B310" s="58">
        <v>2024</v>
      </c>
      <c r="C310" s="58">
        <v>891780111</v>
      </c>
      <c r="D310" s="59" t="s">
        <v>64</v>
      </c>
      <c r="E310" s="61" t="s">
        <v>11380</v>
      </c>
      <c r="F310" s="67" t="s">
        <v>11379</v>
      </c>
      <c r="G310" s="210">
        <v>0</v>
      </c>
      <c r="H310" s="61" t="s">
        <v>73</v>
      </c>
      <c r="I310" s="59" t="s">
        <v>65</v>
      </c>
      <c r="J310" s="60" t="s">
        <v>11378</v>
      </c>
      <c r="K310" s="60">
        <v>13400000</v>
      </c>
      <c r="L310" s="58" t="s">
        <v>68</v>
      </c>
      <c r="M310" s="60" t="s">
        <v>7313</v>
      </c>
      <c r="N310" s="60">
        <v>1083016500</v>
      </c>
      <c r="O310" s="64">
        <v>13</v>
      </c>
      <c r="P310" s="89">
        <v>45302</v>
      </c>
      <c r="Q310" s="60">
        <v>4518689382</v>
      </c>
      <c r="R310" s="166">
        <v>45323</v>
      </c>
      <c r="S310" s="60">
        <v>13400000</v>
      </c>
      <c r="T310" s="61" t="s">
        <v>66</v>
      </c>
      <c r="U310" s="60">
        <v>1082964146</v>
      </c>
      <c r="V310" s="60" t="s">
        <v>7105</v>
      </c>
      <c r="W310" s="166">
        <v>45323</v>
      </c>
      <c r="X310" s="166">
        <v>45323</v>
      </c>
      <c r="Y310" s="68" t="s">
        <v>75</v>
      </c>
      <c r="Z310" s="166">
        <v>45457</v>
      </c>
      <c r="AA310" s="67">
        <f t="shared" si="20"/>
        <v>134</v>
      </c>
      <c r="AB310" s="67">
        <v>0</v>
      </c>
      <c r="AC310" s="237">
        <v>0</v>
      </c>
      <c r="AD310" s="67">
        <v>0</v>
      </c>
      <c r="AE310" s="89" t="s">
        <v>75</v>
      </c>
      <c r="AF310" s="67">
        <f t="shared" si="21"/>
        <v>0</v>
      </c>
      <c r="AG310" s="60">
        <v>0</v>
      </c>
      <c r="AH310" s="60">
        <v>0</v>
      </c>
      <c r="AI310" s="89" t="s">
        <v>75</v>
      </c>
      <c r="AJ310" s="61">
        <v>0</v>
      </c>
      <c r="AK310" s="65" t="s">
        <v>75</v>
      </c>
      <c r="AL310" s="65" t="s">
        <v>75</v>
      </c>
      <c r="AM310" s="67">
        <f t="shared" si="22"/>
        <v>0</v>
      </c>
      <c r="AN310" s="67">
        <f>+K310+AC310-AH310</f>
        <v>13400000</v>
      </c>
      <c r="AO310" s="61" t="s">
        <v>67</v>
      </c>
      <c r="AP310" s="60">
        <v>13400000</v>
      </c>
      <c r="AQ310" s="61" t="s">
        <v>86</v>
      </c>
      <c r="AR310" s="60">
        <v>0</v>
      </c>
      <c r="AS310" s="69" t="s">
        <v>75</v>
      </c>
      <c r="AT310" s="236">
        <v>13400000</v>
      </c>
      <c r="AU310" s="156">
        <f t="shared" si="23"/>
        <v>0</v>
      </c>
      <c r="AV310" s="72">
        <f t="shared" si="24"/>
        <v>1</v>
      </c>
      <c r="AW310" s="89" t="s">
        <v>75</v>
      </c>
      <c r="AX310" s="61" t="s">
        <v>98</v>
      </c>
      <c r="AY310" s="60" t="s">
        <v>11377</v>
      </c>
      <c r="AZ310" s="58" t="s">
        <v>67</v>
      </c>
      <c r="BA310" s="58" t="s">
        <v>67</v>
      </c>
    </row>
    <row r="311" spans="2:53" x14ac:dyDescent="0.25">
      <c r="B311" s="58">
        <v>2024</v>
      </c>
      <c r="C311" s="58">
        <v>891780111</v>
      </c>
      <c r="D311" s="59" t="s">
        <v>64</v>
      </c>
      <c r="E311" s="61" t="s">
        <v>11376</v>
      </c>
      <c r="F311" s="67" t="s">
        <v>11375</v>
      </c>
      <c r="G311" s="210">
        <v>0</v>
      </c>
      <c r="H311" s="61" t="s">
        <v>73</v>
      </c>
      <c r="I311" s="59" t="s">
        <v>65</v>
      </c>
      <c r="J311" s="60" t="s">
        <v>11374</v>
      </c>
      <c r="K311" s="60">
        <v>22333000</v>
      </c>
      <c r="L311" s="58" t="s">
        <v>68</v>
      </c>
      <c r="M311" s="60" t="s">
        <v>9590</v>
      </c>
      <c r="N311" s="60">
        <v>85154867</v>
      </c>
      <c r="O311" s="64">
        <v>13</v>
      </c>
      <c r="P311" s="89">
        <v>45302</v>
      </c>
      <c r="Q311" s="60">
        <v>4518689382</v>
      </c>
      <c r="R311" s="166">
        <v>45323</v>
      </c>
      <c r="S311" s="60">
        <v>22333000</v>
      </c>
      <c r="T311" s="61" t="s">
        <v>66</v>
      </c>
      <c r="U311" s="60">
        <v>12621405</v>
      </c>
      <c r="V311" s="60" t="s">
        <v>3878</v>
      </c>
      <c r="W311" s="166">
        <v>45323</v>
      </c>
      <c r="X311" s="166">
        <v>45323</v>
      </c>
      <c r="Y311" s="68" t="s">
        <v>75</v>
      </c>
      <c r="Z311" s="166">
        <v>45457</v>
      </c>
      <c r="AA311" s="67">
        <f t="shared" si="20"/>
        <v>134</v>
      </c>
      <c r="AB311" s="67">
        <v>2</v>
      </c>
      <c r="AC311" s="237">
        <v>2667000</v>
      </c>
      <c r="AD311" s="67">
        <v>1</v>
      </c>
      <c r="AE311" s="244">
        <v>45473</v>
      </c>
      <c r="AF311" s="67">
        <f t="shared" si="21"/>
        <v>16</v>
      </c>
      <c r="AG311" s="60">
        <v>0</v>
      </c>
      <c r="AH311" s="60">
        <v>0</v>
      </c>
      <c r="AI311" s="89" t="s">
        <v>75</v>
      </c>
      <c r="AJ311" s="61">
        <v>0</v>
      </c>
      <c r="AK311" s="65" t="s">
        <v>75</v>
      </c>
      <c r="AL311" s="65" t="s">
        <v>75</v>
      </c>
      <c r="AM311" s="67">
        <f t="shared" si="22"/>
        <v>0</v>
      </c>
      <c r="AN311" s="67">
        <f>+K311+AC311-AH311</f>
        <v>25000000</v>
      </c>
      <c r="AO311" s="61" t="s">
        <v>67</v>
      </c>
      <c r="AP311" s="60">
        <v>22333000</v>
      </c>
      <c r="AQ311" s="61" t="s">
        <v>86</v>
      </c>
      <c r="AR311" s="60">
        <v>0</v>
      </c>
      <c r="AS311" s="69" t="s">
        <v>75</v>
      </c>
      <c r="AT311" s="236">
        <v>25000000</v>
      </c>
      <c r="AU311" s="156">
        <f t="shared" si="23"/>
        <v>0</v>
      </c>
      <c r="AV311" s="72">
        <f t="shared" si="24"/>
        <v>1</v>
      </c>
      <c r="AW311" s="89" t="s">
        <v>75</v>
      </c>
      <c r="AX311" s="61" t="s">
        <v>98</v>
      </c>
      <c r="AY311" s="60" t="s">
        <v>11373</v>
      </c>
      <c r="AZ311" s="58" t="s">
        <v>67</v>
      </c>
      <c r="BA311" s="58" t="s">
        <v>67</v>
      </c>
    </row>
    <row r="312" spans="2:53" x14ac:dyDescent="0.25">
      <c r="B312" s="58">
        <v>2024</v>
      </c>
      <c r="C312" s="58">
        <v>891780111</v>
      </c>
      <c r="D312" s="59" t="s">
        <v>64</v>
      </c>
      <c r="E312" s="61" t="s">
        <v>11372</v>
      </c>
      <c r="F312" s="67" t="s">
        <v>11371</v>
      </c>
      <c r="G312" s="210">
        <v>0</v>
      </c>
      <c r="H312" s="61" t="s">
        <v>73</v>
      </c>
      <c r="I312" s="59" t="s">
        <v>65</v>
      </c>
      <c r="J312" s="60" t="s">
        <v>11370</v>
      </c>
      <c r="K312" s="60">
        <v>11167000</v>
      </c>
      <c r="L312" s="58" t="s">
        <v>68</v>
      </c>
      <c r="M312" s="60" t="s">
        <v>7640</v>
      </c>
      <c r="N312" s="60">
        <v>1082842812</v>
      </c>
      <c r="O312" s="64">
        <v>14</v>
      </c>
      <c r="P312" s="166">
        <v>45302</v>
      </c>
      <c r="Q312" s="60">
        <v>2126349000</v>
      </c>
      <c r="R312" s="166">
        <v>45323</v>
      </c>
      <c r="S312" s="60">
        <v>11167000</v>
      </c>
      <c r="T312" s="61" t="s">
        <v>66</v>
      </c>
      <c r="U312" s="60">
        <v>1082868728</v>
      </c>
      <c r="V312" s="60" t="s">
        <v>7011</v>
      </c>
      <c r="W312" s="166">
        <v>45323</v>
      </c>
      <c r="X312" s="166">
        <v>45323</v>
      </c>
      <c r="Y312" s="68" t="s">
        <v>75</v>
      </c>
      <c r="Z312" s="166">
        <v>45457</v>
      </c>
      <c r="AA312" s="67">
        <f t="shared" si="20"/>
        <v>134</v>
      </c>
      <c r="AB312" s="67">
        <v>0</v>
      </c>
      <c r="AC312" s="237">
        <v>0</v>
      </c>
      <c r="AD312" s="67">
        <v>0</v>
      </c>
      <c r="AE312" s="89" t="s">
        <v>75</v>
      </c>
      <c r="AF312" s="67">
        <f t="shared" si="21"/>
        <v>0</v>
      </c>
      <c r="AG312" s="60">
        <v>0</v>
      </c>
      <c r="AH312" s="60">
        <v>0</v>
      </c>
      <c r="AI312" s="89" t="s">
        <v>75</v>
      </c>
      <c r="AJ312" s="61">
        <v>0</v>
      </c>
      <c r="AK312" s="65" t="s">
        <v>75</v>
      </c>
      <c r="AL312" s="65" t="s">
        <v>75</v>
      </c>
      <c r="AM312" s="67">
        <f t="shared" si="22"/>
        <v>0</v>
      </c>
      <c r="AN312" s="67">
        <f>+K312+AC312-AH312</f>
        <v>11167000</v>
      </c>
      <c r="AO312" s="61" t="s">
        <v>67</v>
      </c>
      <c r="AP312" s="60">
        <v>11167000</v>
      </c>
      <c r="AQ312" s="61" t="s">
        <v>86</v>
      </c>
      <c r="AR312" s="60">
        <v>0</v>
      </c>
      <c r="AS312" s="69" t="s">
        <v>75</v>
      </c>
      <c r="AT312" s="236">
        <v>11167000</v>
      </c>
      <c r="AU312" s="156">
        <f t="shared" si="23"/>
        <v>0</v>
      </c>
      <c r="AV312" s="72">
        <f t="shared" si="24"/>
        <v>1</v>
      </c>
      <c r="AW312" s="89" t="s">
        <v>75</v>
      </c>
      <c r="AX312" s="61" t="s">
        <v>98</v>
      </c>
      <c r="AY312" s="60" t="s">
        <v>11369</v>
      </c>
      <c r="AZ312" s="58" t="s">
        <v>67</v>
      </c>
      <c r="BA312" s="58" t="s">
        <v>67</v>
      </c>
    </row>
    <row r="313" spans="2:53" x14ac:dyDescent="0.25">
      <c r="B313" s="58">
        <v>2024</v>
      </c>
      <c r="C313" s="58">
        <v>891780111</v>
      </c>
      <c r="D313" s="59" t="s">
        <v>64</v>
      </c>
      <c r="E313" s="61" t="s">
        <v>11368</v>
      </c>
      <c r="F313" s="67" t="s">
        <v>11367</v>
      </c>
      <c r="G313" s="210">
        <v>0</v>
      </c>
      <c r="H313" s="61" t="s">
        <v>73</v>
      </c>
      <c r="I313" s="59" t="s">
        <v>383</v>
      </c>
      <c r="J313" s="60" t="s">
        <v>11366</v>
      </c>
      <c r="K313" s="60">
        <v>11900000</v>
      </c>
      <c r="L313" s="58" t="s">
        <v>68</v>
      </c>
      <c r="M313" s="60" t="s">
        <v>8307</v>
      </c>
      <c r="N313" s="60">
        <v>1004369351</v>
      </c>
      <c r="O313" s="64">
        <v>170</v>
      </c>
      <c r="P313" s="166">
        <v>45320</v>
      </c>
      <c r="Q313" s="60">
        <v>165200000</v>
      </c>
      <c r="R313" s="166">
        <v>45324</v>
      </c>
      <c r="S313" s="60">
        <v>11900000</v>
      </c>
      <c r="T313" s="61" t="s">
        <v>66</v>
      </c>
      <c r="U313" s="60">
        <v>36559959</v>
      </c>
      <c r="V313" s="60" t="s">
        <v>8301</v>
      </c>
      <c r="W313" s="166">
        <v>45324</v>
      </c>
      <c r="X313" s="166">
        <v>45324</v>
      </c>
      <c r="Y313" s="68" t="s">
        <v>75</v>
      </c>
      <c r="Z313" s="166">
        <v>45382</v>
      </c>
      <c r="AA313" s="67">
        <f t="shared" si="20"/>
        <v>58</v>
      </c>
      <c r="AB313" s="67">
        <v>0</v>
      </c>
      <c r="AC313" s="237">
        <v>0</v>
      </c>
      <c r="AD313" s="67">
        <v>0</v>
      </c>
      <c r="AE313" s="89" t="s">
        <v>75</v>
      </c>
      <c r="AF313" s="67">
        <f t="shared" si="21"/>
        <v>0</v>
      </c>
      <c r="AG313" s="60">
        <v>0</v>
      </c>
      <c r="AH313" s="60">
        <v>0</v>
      </c>
      <c r="AI313" s="89" t="s">
        <v>75</v>
      </c>
      <c r="AJ313" s="61">
        <v>0</v>
      </c>
      <c r="AK313" s="65" t="s">
        <v>75</v>
      </c>
      <c r="AL313" s="65" t="s">
        <v>75</v>
      </c>
      <c r="AM313" s="67">
        <f t="shared" si="22"/>
        <v>0</v>
      </c>
      <c r="AN313" s="67">
        <f>+K313+AC313-AH313</f>
        <v>11900000</v>
      </c>
      <c r="AO313" s="61" t="s">
        <v>86</v>
      </c>
      <c r="AP313" s="60">
        <v>0</v>
      </c>
      <c r="AQ313" s="61" t="s">
        <v>86</v>
      </c>
      <c r="AR313" s="60">
        <v>0</v>
      </c>
      <c r="AS313" s="69" t="s">
        <v>75</v>
      </c>
      <c r="AT313" s="236">
        <v>11900000</v>
      </c>
      <c r="AU313" s="156">
        <f t="shared" si="23"/>
        <v>0</v>
      </c>
      <c r="AV313" s="72">
        <f t="shared" si="24"/>
        <v>1</v>
      </c>
      <c r="AW313" s="89" t="s">
        <v>75</v>
      </c>
      <c r="AX313" s="61" t="s">
        <v>98</v>
      </c>
      <c r="AY313" s="60" t="s">
        <v>11365</v>
      </c>
      <c r="AZ313" s="58" t="s">
        <v>67</v>
      </c>
      <c r="BA313" s="58" t="s">
        <v>67</v>
      </c>
    </row>
    <row r="314" spans="2:53" x14ac:dyDescent="0.25">
      <c r="B314" s="58">
        <v>2024</v>
      </c>
      <c r="C314" s="58">
        <v>891780111</v>
      </c>
      <c r="D314" s="59" t="s">
        <v>64</v>
      </c>
      <c r="E314" s="61" t="s">
        <v>11364</v>
      </c>
      <c r="F314" s="67" t="s">
        <v>11363</v>
      </c>
      <c r="G314" s="210">
        <v>0</v>
      </c>
      <c r="H314" s="61" t="s">
        <v>73</v>
      </c>
      <c r="I314" s="59" t="s">
        <v>65</v>
      </c>
      <c r="J314" s="60" t="s">
        <v>11362</v>
      </c>
      <c r="K314" s="60">
        <v>14740000</v>
      </c>
      <c r="L314" s="58" t="s">
        <v>68</v>
      </c>
      <c r="M314" s="60" t="s">
        <v>8931</v>
      </c>
      <c r="N314" s="60">
        <v>1082985398</v>
      </c>
      <c r="O314" s="64">
        <v>13</v>
      </c>
      <c r="P314" s="89">
        <v>45302</v>
      </c>
      <c r="Q314" s="60">
        <v>4518689382</v>
      </c>
      <c r="R314" s="166">
        <v>45324</v>
      </c>
      <c r="S314" s="60">
        <v>14740000</v>
      </c>
      <c r="T314" s="61" t="s">
        <v>66</v>
      </c>
      <c r="U314" s="60">
        <v>72175281</v>
      </c>
      <c r="V314" s="60" t="s">
        <v>3682</v>
      </c>
      <c r="W314" s="166">
        <v>45324</v>
      </c>
      <c r="X314" s="166">
        <v>45324</v>
      </c>
      <c r="Y314" s="68" t="s">
        <v>75</v>
      </c>
      <c r="Z314" s="166">
        <v>45457</v>
      </c>
      <c r="AA314" s="67">
        <f t="shared" si="20"/>
        <v>133</v>
      </c>
      <c r="AB314" s="67">
        <v>2</v>
      </c>
      <c r="AC314" s="237">
        <v>1760000</v>
      </c>
      <c r="AD314" s="67">
        <v>1</v>
      </c>
      <c r="AE314" s="244">
        <v>45473</v>
      </c>
      <c r="AF314" s="67">
        <f t="shared" si="21"/>
        <v>16</v>
      </c>
      <c r="AG314" s="60">
        <v>0</v>
      </c>
      <c r="AH314" s="60">
        <v>0</v>
      </c>
      <c r="AI314" s="89" t="s">
        <v>75</v>
      </c>
      <c r="AJ314" s="61">
        <v>0</v>
      </c>
      <c r="AK314" s="65" t="s">
        <v>75</v>
      </c>
      <c r="AL314" s="65" t="s">
        <v>75</v>
      </c>
      <c r="AM314" s="67">
        <f t="shared" si="22"/>
        <v>0</v>
      </c>
      <c r="AN314" s="67">
        <f>+K314+AC314-AH314</f>
        <v>16500000</v>
      </c>
      <c r="AO314" s="61" t="s">
        <v>67</v>
      </c>
      <c r="AP314" s="60">
        <v>14740000</v>
      </c>
      <c r="AQ314" s="61" t="s">
        <v>86</v>
      </c>
      <c r="AR314" s="60">
        <v>0</v>
      </c>
      <c r="AS314" s="69" t="s">
        <v>75</v>
      </c>
      <c r="AT314" s="236">
        <v>16500000</v>
      </c>
      <c r="AU314" s="156">
        <f t="shared" si="23"/>
        <v>0</v>
      </c>
      <c r="AV314" s="72">
        <f t="shared" si="24"/>
        <v>1</v>
      </c>
      <c r="AW314" s="89" t="s">
        <v>75</v>
      </c>
      <c r="AX314" s="61" t="s">
        <v>98</v>
      </c>
      <c r="AY314" s="60" t="s">
        <v>11361</v>
      </c>
      <c r="AZ314" s="58" t="s">
        <v>67</v>
      </c>
      <c r="BA314" s="58" t="s">
        <v>67</v>
      </c>
    </row>
    <row r="315" spans="2:53" x14ac:dyDescent="0.25">
      <c r="B315" s="58">
        <v>2024</v>
      </c>
      <c r="C315" s="58">
        <v>891780111</v>
      </c>
      <c r="D315" s="59" t="s">
        <v>64</v>
      </c>
      <c r="E315" s="61" t="s">
        <v>11360</v>
      </c>
      <c r="F315" s="67" t="s">
        <v>11359</v>
      </c>
      <c r="G315" s="210">
        <v>0</v>
      </c>
      <c r="H315" s="61" t="s">
        <v>73</v>
      </c>
      <c r="I315" s="59" t="s">
        <v>65</v>
      </c>
      <c r="J315" s="60" t="s">
        <v>11358</v>
      </c>
      <c r="K315" s="60">
        <v>13400000</v>
      </c>
      <c r="L315" s="58" t="s">
        <v>68</v>
      </c>
      <c r="M315" s="60" t="s">
        <v>8148</v>
      </c>
      <c r="N315" s="60">
        <v>36551666</v>
      </c>
      <c r="O315" s="64">
        <v>13</v>
      </c>
      <c r="P315" s="89">
        <v>45302</v>
      </c>
      <c r="Q315" s="60">
        <v>4518689382</v>
      </c>
      <c r="R315" s="166">
        <v>45324</v>
      </c>
      <c r="S315" s="60">
        <v>13400000</v>
      </c>
      <c r="T315" s="61" t="s">
        <v>66</v>
      </c>
      <c r="U315" s="60">
        <v>85460625</v>
      </c>
      <c r="V315" s="60" t="s">
        <v>8147</v>
      </c>
      <c r="W315" s="166">
        <v>45324</v>
      </c>
      <c r="X315" s="166">
        <v>45324</v>
      </c>
      <c r="Y315" s="68" t="s">
        <v>75</v>
      </c>
      <c r="Z315" s="166">
        <v>45457</v>
      </c>
      <c r="AA315" s="67">
        <f t="shared" si="20"/>
        <v>133</v>
      </c>
      <c r="AB315" s="67">
        <v>0</v>
      </c>
      <c r="AC315" s="237">
        <v>0</v>
      </c>
      <c r="AD315" s="67">
        <v>0</v>
      </c>
      <c r="AE315" s="89" t="s">
        <v>75</v>
      </c>
      <c r="AF315" s="67">
        <f t="shared" si="21"/>
        <v>0</v>
      </c>
      <c r="AG315" s="60">
        <v>0</v>
      </c>
      <c r="AH315" s="60">
        <v>0</v>
      </c>
      <c r="AI315" s="89" t="s">
        <v>75</v>
      </c>
      <c r="AJ315" s="61">
        <v>0</v>
      </c>
      <c r="AK315" s="65" t="s">
        <v>75</v>
      </c>
      <c r="AL315" s="65" t="s">
        <v>75</v>
      </c>
      <c r="AM315" s="67">
        <f t="shared" si="22"/>
        <v>0</v>
      </c>
      <c r="AN315" s="67">
        <f>+K315+AC315-AH315</f>
        <v>13400000</v>
      </c>
      <c r="AO315" s="61" t="s">
        <v>67</v>
      </c>
      <c r="AP315" s="60">
        <v>13400000</v>
      </c>
      <c r="AQ315" s="61" t="s">
        <v>86</v>
      </c>
      <c r="AR315" s="60">
        <v>0</v>
      </c>
      <c r="AS315" s="69" t="s">
        <v>75</v>
      </c>
      <c r="AT315" s="236">
        <v>13400000</v>
      </c>
      <c r="AU315" s="156">
        <f t="shared" si="23"/>
        <v>0</v>
      </c>
      <c r="AV315" s="72">
        <f t="shared" si="24"/>
        <v>1</v>
      </c>
      <c r="AW315" s="89" t="s">
        <v>75</v>
      </c>
      <c r="AX315" s="61" t="s">
        <v>98</v>
      </c>
      <c r="AY315" s="60" t="s">
        <v>11357</v>
      </c>
      <c r="AZ315" s="58" t="s">
        <v>67</v>
      </c>
      <c r="BA315" s="58" t="s">
        <v>67</v>
      </c>
    </row>
    <row r="316" spans="2:53" x14ac:dyDescent="0.25">
      <c r="B316" s="58">
        <v>2024</v>
      </c>
      <c r="C316" s="58">
        <v>891780111</v>
      </c>
      <c r="D316" s="59" t="s">
        <v>64</v>
      </c>
      <c r="E316" s="61" t="s">
        <v>11356</v>
      </c>
      <c r="F316" s="67" t="s">
        <v>11355</v>
      </c>
      <c r="G316" s="210">
        <v>0</v>
      </c>
      <c r="H316" s="61" t="s">
        <v>73</v>
      </c>
      <c r="I316" s="59" t="s">
        <v>65</v>
      </c>
      <c r="J316" s="60" t="s">
        <v>10239</v>
      </c>
      <c r="K316" s="60">
        <v>9380000</v>
      </c>
      <c r="L316" s="58" t="s">
        <v>68</v>
      </c>
      <c r="M316" s="60" t="s">
        <v>9491</v>
      </c>
      <c r="N316" s="60">
        <v>1083028723</v>
      </c>
      <c r="O316" s="64">
        <v>14</v>
      </c>
      <c r="P316" s="166">
        <v>45302</v>
      </c>
      <c r="Q316" s="60">
        <v>2126349000</v>
      </c>
      <c r="R316" s="166">
        <v>45324</v>
      </c>
      <c r="S316" s="60">
        <v>9380000</v>
      </c>
      <c r="T316" s="61" t="s">
        <v>66</v>
      </c>
      <c r="U316" s="60">
        <v>57444673</v>
      </c>
      <c r="V316" s="60" t="s">
        <v>4095</v>
      </c>
      <c r="W316" s="166">
        <v>45324</v>
      </c>
      <c r="X316" s="166">
        <v>45324</v>
      </c>
      <c r="Y316" s="68" t="s">
        <v>75</v>
      </c>
      <c r="Z316" s="166">
        <v>45457</v>
      </c>
      <c r="AA316" s="67">
        <f t="shared" si="20"/>
        <v>133</v>
      </c>
      <c r="AB316" s="67">
        <v>1</v>
      </c>
      <c r="AC316" s="237">
        <v>630000</v>
      </c>
      <c r="AD316" s="67">
        <v>1</v>
      </c>
      <c r="AE316" s="89">
        <v>45473</v>
      </c>
      <c r="AF316" s="67">
        <f t="shared" si="21"/>
        <v>16</v>
      </c>
      <c r="AG316" s="60">
        <v>0</v>
      </c>
      <c r="AH316" s="60">
        <v>0</v>
      </c>
      <c r="AI316" s="89" t="s">
        <v>75</v>
      </c>
      <c r="AJ316" s="61">
        <v>1</v>
      </c>
      <c r="AK316" s="65">
        <v>45363</v>
      </c>
      <c r="AL316" s="65">
        <v>45370</v>
      </c>
      <c r="AM316" s="67">
        <f t="shared" si="22"/>
        <v>7</v>
      </c>
      <c r="AN316" s="67">
        <f>+K316+AC316-AH316</f>
        <v>10010000</v>
      </c>
      <c r="AO316" s="61" t="s">
        <v>67</v>
      </c>
      <c r="AP316" s="60">
        <v>9380000</v>
      </c>
      <c r="AQ316" s="61" t="s">
        <v>86</v>
      </c>
      <c r="AR316" s="60">
        <v>0</v>
      </c>
      <c r="AS316" s="69" t="s">
        <v>75</v>
      </c>
      <c r="AT316" s="236">
        <v>10010000</v>
      </c>
      <c r="AU316" s="156">
        <f t="shared" si="23"/>
        <v>0</v>
      </c>
      <c r="AV316" s="72">
        <f t="shared" si="24"/>
        <v>1</v>
      </c>
      <c r="AW316" s="89" t="s">
        <v>75</v>
      </c>
      <c r="AX316" s="61" t="s">
        <v>98</v>
      </c>
      <c r="AY316" s="60" t="s">
        <v>11354</v>
      </c>
      <c r="AZ316" s="58" t="s">
        <v>67</v>
      </c>
      <c r="BA316" s="58" t="s">
        <v>67</v>
      </c>
    </row>
    <row r="317" spans="2:53" x14ac:dyDescent="0.25">
      <c r="B317" s="58">
        <v>2024</v>
      </c>
      <c r="C317" s="58">
        <v>891780111</v>
      </c>
      <c r="D317" s="59" t="s">
        <v>64</v>
      </c>
      <c r="E317" s="61" t="s">
        <v>11353</v>
      </c>
      <c r="F317" s="67" t="s">
        <v>11352</v>
      </c>
      <c r="G317" s="210">
        <v>0</v>
      </c>
      <c r="H317" s="61" t="s">
        <v>73</v>
      </c>
      <c r="I317" s="59" t="s">
        <v>65</v>
      </c>
      <c r="J317" s="60" t="s">
        <v>11351</v>
      </c>
      <c r="K317" s="60">
        <v>22333000</v>
      </c>
      <c r="L317" s="58" t="s">
        <v>68</v>
      </c>
      <c r="M317" s="60" t="s">
        <v>8904</v>
      </c>
      <c r="N317" s="60">
        <v>7597867</v>
      </c>
      <c r="O317" s="64">
        <v>13</v>
      </c>
      <c r="P317" s="89">
        <v>45302</v>
      </c>
      <c r="Q317" s="60">
        <v>4518689382</v>
      </c>
      <c r="R317" s="166">
        <v>45324</v>
      </c>
      <c r="S317" s="60">
        <v>22333000</v>
      </c>
      <c r="T317" s="61" t="s">
        <v>66</v>
      </c>
      <c r="U317" s="60">
        <v>15443332</v>
      </c>
      <c r="V317" s="60" t="s">
        <v>3157</v>
      </c>
      <c r="W317" s="166">
        <v>45324</v>
      </c>
      <c r="X317" s="166">
        <v>45324</v>
      </c>
      <c r="Y317" s="68" t="s">
        <v>75</v>
      </c>
      <c r="Z317" s="166">
        <v>45457</v>
      </c>
      <c r="AA317" s="67">
        <f t="shared" si="20"/>
        <v>133</v>
      </c>
      <c r="AB317" s="67">
        <v>2</v>
      </c>
      <c r="AC317" s="237">
        <v>2667000</v>
      </c>
      <c r="AD317" s="67">
        <v>1</v>
      </c>
      <c r="AE317" s="244">
        <v>45473</v>
      </c>
      <c r="AF317" s="67">
        <f t="shared" si="21"/>
        <v>16</v>
      </c>
      <c r="AG317" s="60">
        <v>0</v>
      </c>
      <c r="AH317" s="60">
        <v>0</v>
      </c>
      <c r="AI317" s="89" t="s">
        <v>75</v>
      </c>
      <c r="AJ317" s="61">
        <v>0</v>
      </c>
      <c r="AK317" s="65" t="s">
        <v>75</v>
      </c>
      <c r="AL317" s="65" t="s">
        <v>75</v>
      </c>
      <c r="AM317" s="67">
        <f t="shared" si="22"/>
        <v>0</v>
      </c>
      <c r="AN317" s="67">
        <f>+K317+AC317-AH317</f>
        <v>25000000</v>
      </c>
      <c r="AO317" s="61" t="s">
        <v>67</v>
      </c>
      <c r="AP317" s="60">
        <v>22333000</v>
      </c>
      <c r="AQ317" s="61" t="s">
        <v>86</v>
      </c>
      <c r="AR317" s="60">
        <v>0</v>
      </c>
      <c r="AS317" s="69" t="s">
        <v>75</v>
      </c>
      <c r="AT317" s="236">
        <v>25000000</v>
      </c>
      <c r="AU317" s="156">
        <f t="shared" si="23"/>
        <v>0</v>
      </c>
      <c r="AV317" s="72">
        <f t="shared" si="24"/>
        <v>1</v>
      </c>
      <c r="AW317" s="89" t="s">
        <v>75</v>
      </c>
      <c r="AX317" s="61" t="s">
        <v>98</v>
      </c>
      <c r="AY317" s="60" t="s">
        <v>11350</v>
      </c>
      <c r="AZ317" s="58" t="s">
        <v>67</v>
      </c>
      <c r="BA317" s="58" t="s">
        <v>67</v>
      </c>
    </row>
    <row r="318" spans="2:53" x14ac:dyDescent="0.25">
      <c r="B318" s="58">
        <v>2024</v>
      </c>
      <c r="C318" s="58">
        <v>891780111</v>
      </c>
      <c r="D318" s="59" t="s">
        <v>64</v>
      </c>
      <c r="E318" s="61" t="s">
        <v>11349</v>
      </c>
      <c r="F318" s="67" t="s">
        <v>11348</v>
      </c>
      <c r="G318" s="210">
        <v>0</v>
      </c>
      <c r="H318" s="61" t="s">
        <v>73</v>
      </c>
      <c r="I318" s="59" t="s">
        <v>65</v>
      </c>
      <c r="J318" s="60" t="s">
        <v>10239</v>
      </c>
      <c r="K318" s="60">
        <v>9380000</v>
      </c>
      <c r="L318" s="58" t="s">
        <v>68</v>
      </c>
      <c r="M318" s="60" t="s">
        <v>8263</v>
      </c>
      <c r="N318" s="60">
        <v>57466963</v>
      </c>
      <c r="O318" s="64">
        <v>14</v>
      </c>
      <c r="P318" s="166">
        <v>45302</v>
      </c>
      <c r="Q318" s="60">
        <v>2126349000</v>
      </c>
      <c r="R318" s="166">
        <v>45324</v>
      </c>
      <c r="S318" s="60">
        <v>9380000</v>
      </c>
      <c r="T318" s="61" t="s">
        <v>66</v>
      </c>
      <c r="U318" s="60">
        <v>57444673</v>
      </c>
      <c r="V318" s="60" t="s">
        <v>4095</v>
      </c>
      <c r="W318" s="166">
        <v>45324</v>
      </c>
      <c r="X318" s="166">
        <v>45324</v>
      </c>
      <c r="Y318" s="68" t="s">
        <v>75</v>
      </c>
      <c r="Z318" s="166">
        <v>45457</v>
      </c>
      <c r="AA318" s="67">
        <f t="shared" si="20"/>
        <v>133</v>
      </c>
      <c r="AB318" s="67">
        <v>0</v>
      </c>
      <c r="AC318" s="237">
        <v>0</v>
      </c>
      <c r="AD318" s="67">
        <v>0</v>
      </c>
      <c r="AE318" s="89" t="s">
        <v>75</v>
      </c>
      <c r="AF318" s="67">
        <f t="shared" si="21"/>
        <v>0</v>
      </c>
      <c r="AG318" s="60">
        <v>0</v>
      </c>
      <c r="AH318" s="60">
        <v>0</v>
      </c>
      <c r="AI318" s="89" t="s">
        <v>75</v>
      </c>
      <c r="AJ318" s="61">
        <v>0</v>
      </c>
      <c r="AK318" s="65" t="s">
        <v>75</v>
      </c>
      <c r="AL318" s="65" t="s">
        <v>75</v>
      </c>
      <c r="AM318" s="67">
        <f t="shared" si="22"/>
        <v>0</v>
      </c>
      <c r="AN318" s="67">
        <f>+K318+AC318-AH318</f>
        <v>9380000</v>
      </c>
      <c r="AO318" s="61" t="s">
        <v>67</v>
      </c>
      <c r="AP318" s="60">
        <v>9380000</v>
      </c>
      <c r="AQ318" s="61" t="s">
        <v>86</v>
      </c>
      <c r="AR318" s="60">
        <v>0</v>
      </c>
      <c r="AS318" s="69" t="s">
        <v>75</v>
      </c>
      <c r="AT318" s="236">
        <v>9380000</v>
      </c>
      <c r="AU318" s="156">
        <f t="shared" si="23"/>
        <v>0</v>
      </c>
      <c r="AV318" s="72">
        <f t="shared" si="24"/>
        <v>1</v>
      </c>
      <c r="AW318" s="89" t="s">
        <v>75</v>
      </c>
      <c r="AX318" s="61" t="s">
        <v>98</v>
      </c>
      <c r="AY318" s="60" t="s">
        <v>11347</v>
      </c>
      <c r="AZ318" s="58" t="s">
        <v>67</v>
      </c>
      <c r="BA318" s="58" t="s">
        <v>67</v>
      </c>
    </row>
    <row r="319" spans="2:53" x14ac:dyDescent="0.25">
      <c r="B319" s="58">
        <v>2024</v>
      </c>
      <c r="C319" s="58">
        <v>891780111</v>
      </c>
      <c r="D319" s="59" t="s">
        <v>64</v>
      </c>
      <c r="E319" s="61" t="s">
        <v>11346</v>
      </c>
      <c r="F319" s="67" t="s">
        <v>11345</v>
      </c>
      <c r="G319" s="210">
        <v>0</v>
      </c>
      <c r="H319" s="61" t="s">
        <v>73</v>
      </c>
      <c r="I319" s="59" t="s">
        <v>65</v>
      </c>
      <c r="J319" s="60" t="s">
        <v>11344</v>
      </c>
      <c r="K319" s="60">
        <v>18760000</v>
      </c>
      <c r="L319" s="58" t="s">
        <v>68</v>
      </c>
      <c r="M319" s="60" t="s">
        <v>8253</v>
      </c>
      <c r="N319" s="60">
        <v>39057134</v>
      </c>
      <c r="O319" s="64">
        <v>13</v>
      </c>
      <c r="P319" s="89">
        <v>45302</v>
      </c>
      <c r="Q319" s="60">
        <v>4518689382</v>
      </c>
      <c r="R319" s="166">
        <v>45324</v>
      </c>
      <c r="S319" s="60">
        <v>18760000</v>
      </c>
      <c r="T319" s="61" t="s">
        <v>66</v>
      </c>
      <c r="U319" s="60">
        <v>12621405</v>
      </c>
      <c r="V319" s="60" t="s">
        <v>3878</v>
      </c>
      <c r="W319" s="166">
        <v>45324</v>
      </c>
      <c r="X319" s="166">
        <v>45324</v>
      </c>
      <c r="Y319" s="68" t="s">
        <v>75</v>
      </c>
      <c r="Z319" s="166">
        <v>45457</v>
      </c>
      <c r="AA319" s="67">
        <f t="shared" si="20"/>
        <v>133</v>
      </c>
      <c r="AB319" s="67">
        <v>2</v>
      </c>
      <c r="AC319" s="237">
        <v>2240000</v>
      </c>
      <c r="AD319" s="67">
        <v>1</v>
      </c>
      <c r="AE319" s="244">
        <v>45473</v>
      </c>
      <c r="AF319" s="67">
        <f t="shared" si="21"/>
        <v>16</v>
      </c>
      <c r="AG319" s="60">
        <v>0</v>
      </c>
      <c r="AH319" s="60">
        <v>0</v>
      </c>
      <c r="AI319" s="89" t="s">
        <v>75</v>
      </c>
      <c r="AJ319" s="61">
        <v>0</v>
      </c>
      <c r="AK319" s="65" t="s">
        <v>75</v>
      </c>
      <c r="AL319" s="65" t="s">
        <v>75</v>
      </c>
      <c r="AM319" s="67">
        <f t="shared" si="22"/>
        <v>0</v>
      </c>
      <c r="AN319" s="67">
        <f>+K319+AC319-AH319</f>
        <v>21000000</v>
      </c>
      <c r="AO319" s="61" t="s">
        <v>67</v>
      </c>
      <c r="AP319" s="60">
        <v>18760000</v>
      </c>
      <c r="AQ319" s="61" t="s">
        <v>86</v>
      </c>
      <c r="AR319" s="60">
        <v>0</v>
      </c>
      <c r="AS319" s="69" t="s">
        <v>75</v>
      </c>
      <c r="AT319" s="236">
        <v>21000000</v>
      </c>
      <c r="AU319" s="156">
        <f t="shared" si="23"/>
        <v>0</v>
      </c>
      <c r="AV319" s="72">
        <f t="shared" si="24"/>
        <v>1</v>
      </c>
      <c r="AW319" s="89" t="s">
        <v>75</v>
      </c>
      <c r="AX319" s="61" t="s">
        <v>98</v>
      </c>
      <c r="AY319" s="60" t="s">
        <v>11343</v>
      </c>
      <c r="AZ319" s="58" t="s">
        <v>67</v>
      </c>
      <c r="BA319" s="58" t="s">
        <v>67</v>
      </c>
    </row>
    <row r="320" spans="2:53" x14ac:dyDescent="0.25">
      <c r="B320" s="58">
        <v>2024</v>
      </c>
      <c r="C320" s="58">
        <v>891780111</v>
      </c>
      <c r="D320" s="59" t="s">
        <v>64</v>
      </c>
      <c r="E320" s="61" t="s">
        <v>11342</v>
      </c>
      <c r="F320" s="67" t="s">
        <v>11341</v>
      </c>
      <c r="G320" s="210">
        <v>0</v>
      </c>
      <c r="H320" s="61" t="s">
        <v>73</v>
      </c>
      <c r="I320" s="59" t="s">
        <v>65</v>
      </c>
      <c r="J320" s="60" t="s">
        <v>11340</v>
      </c>
      <c r="K320" s="60">
        <v>9380000</v>
      </c>
      <c r="L320" s="58" t="s">
        <v>68</v>
      </c>
      <c r="M320" s="60" t="s">
        <v>7442</v>
      </c>
      <c r="N320" s="60">
        <v>1083040617</v>
      </c>
      <c r="O320" s="64">
        <v>14</v>
      </c>
      <c r="P320" s="166">
        <v>45302</v>
      </c>
      <c r="Q320" s="60">
        <v>2126349000</v>
      </c>
      <c r="R320" s="166">
        <v>45324</v>
      </c>
      <c r="S320" s="60">
        <v>9380000</v>
      </c>
      <c r="T320" s="61" t="s">
        <v>66</v>
      </c>
      <c r="U320" s="60">
        <v>85473390</v>
      </c>
      <c r="V320" s="60" t="s">
        <v>10230</v>
      </c>
      <c r="W320" s="166">
        <v>45324</v>
      </c>
      <c r="X320" s="166">
        <v>45324</v>
      </c>
      <c r="Y320" s="68" t="s">
        <v>75</v>
      </c>
      <c r="Z320" s="166">
        <v>45457</v>
      </c>
      <c r="AA320" s="67">
        <f t="shared" si="20"/>
        <v>133</v>
      </c>
      <c r="AB320" s="67">
        <v>0</v>
      </c>
      <c r="AC320" s="237">
        <v>0</v>
      </c>
      <c r="AD320" s="67">
        <v>0</v>
      </c>
      <c r="AE320" s="89" t="s">
        <v>75</v>
      </c>
      <c r="AF320" s="67">
        <f t="shared" si="21"/>
        <v>0</v>
      </c>
      <c r="AG320" s="60">
        <v>0</v>
      </c>
      <c r="AH320" s="60">
        <v>0</v>
      </c>
      <c r="AI320" s="89" t="s">
        <v>75</v>
      </c>
      <c r="AJ320" s="61">
        <v>0</v>
      </c>
      <c r="AK320" s="65" t="s">
        <v>75</v>
      </c>
      <c r="AL320" s="65" t="s">
        <v>75</v>
      </c>
      <c r="AM320" s="67">
        <f t="shared" si="22"/>
        <v>0</v>
      </c>
      <c r="AN320" s="67">
        <f>+K320+AC320-AH320</f>
        <v>9380000</v>
      </c>
      <c r="AO320" s="61" t="s">
        <v>67</v>
      </c>
      <c r="AP320" s="60">
        <v>9380000</v>
      </c>
      <c r="AQ320" s="61" t="s">
        <v>86</v>
      </c>
      <c r="AR320" s="60">
        <v>0</v>
      </c>
      <c r="AS320" s="69" t="s">
        <v>75</v>
      </c>
      <c r="AT320" s="236">
        <v>9380000</v>
      </c>
      <c r="AU320" s="156">
        <f t="shared" si="23"/>
        <v>0</v>
      </c>
      <c r="AV320" s="72">
        <f t="shared" si="24"/>
        <v>1</v>
      </c>
      <c r="AW320" s="89" t="s">
        <v>75</v>
      </c>
      <c r="AX320" s="61" t="s">
        <v>98</v>
      </c>
      <c r="AY320" s="60" t="s">
        <v>11339</v>
      </c>
      <c r="AZ320" s="58" t="s">
        <v>67</v>
      </c>
      <c r="BA320" s="58" t="s">
        <v>67</v>
      </c>
    </row>
    <row r="321" spans="2:53" x14ac:dyDescent="0.25">
      <c r="B321" s="58">
        <v>2024</v>
      </c>
      <c r="C321" s="58">
        <v>891780111</v>
      </c>
      <c r="D321" s="59" t="s">
        <v>64</v>
      </c>
      <c r="E321" s="61" t="s">
        <v>11338</v>
      </c>
      <c r="F321" s="67" t="s">
        <v>11337</v>
      </c>
      <c r="G321" s="210">
        <v>0</v>
      </c>
      <c r="H321" s="61" t="s">
        <v>73</v>
      </c>
      <c r="I321" s="59" t="s">
        <v>65</v>
      </c>
      <c r="J321" s="60" t="s">
        <v>11336</v>
      </c>
      <c r="K321" s="60">
        <v>9380000</v>
      </c>
      <c r="L321" s="58" t="s">
        <v>68</v>
      </c>
      <c r="M321" s="60" t="s">
        <v>8717</v>
      </c>
      <c r="N321" s="60">
        <v>1082875088</v>
      </c>
      <c r="O321" s="64">
        <v>14</v>
      </c>
      <c r="P321" s="166">
        <v>45302</v>
      </c>
      <c r="Q321" s="60">
        <v>2126349000</v>
      </c>
      <c r="R321" s="166">
        <v>45324</v>
      </c>
      <c r="S321" s="60">
        <v>9380000</v>
      </c>
      <c r="T321" s="61" t="s">
        <v>66</v>
      </c>
      <c r="U321" s="60">
        <v>85473390</v>
      </c>
      <c r="V321" s="60" t="s">
        <v>10230</v>
      </c>
      <c r="W321" s="166">
        <v>45324</v>
      </c>
      <c r="X321" s="166">
        <v>45324</v>
      </c>
      <c r="Y321" s="68" t="s">
        <v>75</v>
      </c>
      <c r="Z321" s="166">
        <v>45457</v>
      </c>
      <c r="AA321" s="67">
        <f t="shared" si="20"/>
        <v>133</v>
      </c>
      <c r="AB321" s="67">
        <v>2</v>
      </c>
      <c r="AC321" s="237">
        <v>1120000</v>
      </c>
      <c r="AD321" s="67">
        <v>1</v>
      </c>
      <c r="AE321" s="244">
        <v>45473</v>
      </c>
      <c r="AF321" s="67">
        <f t="shared" si="21"/>
        <v>16</v>
      </c>
      <c r="AG321" s="60">
        <v>0</v>
      </c>
      <c r="AH321" s="60">
        <v>0</v>
      </c>
      <c r="AI321" s="89" t="s">
        <v>75</v>
      </c>
      <c r="AJ321" s="61">
        <v>0</v>
      </c>
      <c r="AK321" s="65" t="s">
        <v>75</v>
      </c>
      <c r="AL321" s="65" t="s">
        <v>75</v>
      </c>
      <c r="AM321" s="67">
        <f t="shared" si="22"/>
        <v>0</v>
      </c>
      <c r="AN321" s="67">
        <f>+K321+AC321-AH321</f>
        <v>10500000</v>
      </c>
      <c r="AO321" s="61" t="s">
        <v>67</v>
      </c>
      <c r="AP321" s="60">
        <v>9380000</v>
      </c>
      <c r="AQ321" s="61" t="s">
        <v>86</v>
      </c>
      <c r="AR321" s="60">
        <v>0</v>
      </c>
      <c r="AS321" s="69" t="s">
        <v>75</v>
      </c>
      <c r="AT321" s="236">
        <v>10500000</v>
      </c>
      <c r="AU321" s="156">
        <f t="shared" si="23"/>
        <v>0</v>
      </c>
      <c r="AV321" s="72">
        <f t="shared" si="24"/>
        <v>1</v>
      </c>
      <c r="AW321" s="89" t="s">
        <v>75</v>
      </c>
      <c r="AX321" s="61" t="s">
        <v>98</v>
      </c>
      <c r="AY321" s="60" t="s">
        <v>11335</v>
      </c>
      <c r="AZ321" s="58" t="s">
        <v>67</v>
      </c>
      <c r="BA321" s="58" t="s">
        <v>67</v>
      </c>
    </row>
    <row r="322" spans="2:53" x14ac:dyDescent="0.25">
      <c r="B322" s="58">
        <v>2024</v>
      </c>
      <c r="C322" s="58">
        <v>891780111</v>
      </c>
      <c r="D322" s="59" t="s">
        <v>64</v>
      </c>
      <c r="E322" s="61" t="s">
        <v>11334</v>
      </c>
      <c r="F322" s="67" t="s">
        <v>11333</v>
      </c>
      <c r="G322" s="210">
        <v>0</v>
      </c>
      <c r="H322" s="61" t="s">
        <v>73</v>
      </c>
      <c r="I322" s="59" t="s">
        <v>65</v>
      </c>
      <c r="J322" s="60" t="s">
        <v>11139</v>
      </c>
      <c r="K322" s="60">
        <v>11167000</v>
      </c>
      <c r="L322" s="58" t="s">
        <v>68</v>
      </c>
      <c r="M322" s="60" t="s">
        <v>7610</v>
      </c>
      <c r="N322" s="60">
        <v>1083016337</v>
      </c>
      <c r="O322" s="64">
        <v>14</v>
      </c>
      <c r="P322" s="166">
        <v>45302</v>
      </c>
      <c r="Q322" s="60">
        <v>2126349000</v>
      </c>
      <c r="R322" s="166">
        <v>45324</v>
      </c>
      <c r="S322" s="60">
        <v>11167000</v>
      </c>
      <c r="T322" s="61" t="s">
        <v>66</v>
      </c>
      <c r="U322" s="60">
        <v>1082868728</v>
      </c>
      <c r="V322" s="60" t="s">
        <v>7011</v>
      </c>
      <c r="W322" s="166">
        <v>45324</v>
      </c>
      <c r="X322" s="166">
        <v>45324</v>
      </c>
      <c r="Y322" s="68" t="s">
        <v>75</v>
      </c>
      <c r="Z322" s="166">
        <v>45457</v>
      </c>
      <c r="AA322" s="67">
        <f t="shared" si="20"/>
        <v>133</v>
      </c>
      <c r="AB322" s="67">
        <v>2</v>
      </c>
      <c r="AC322" s="237">
        <v>1250000</v>
      </c>
      <c r="AD322" s="67">
        <v>1</v>
      </c>
      <c r="AE322" s="244">
        <v>45473</v>
      </c>
      <c r="AF322" s="67">
        <f t="shared" si="21"/>
        <v>16</v>
      </c>
      <c r="AG322" s="60">
        <v>0</v>
      </c>
      <c r="AH322" s="60">
        <v>0</v>
      </c>
      <c r="AI322" s="89" t="s">
        <v>75</v>
      </c>
      <c r="AJ322" s="61">
        <v>0</v>
      </c>
      <c r="AK322" s="65" t="s">
        <v>75</v>
      </c>
      <c r="AL322" s="65" t="s">
        <v>75</v>
      </c>
      <c r="AM322" s="67">
        <f t="shared" si="22"/>
        <v>0</v>
      </c>
      <c r="AN322" s="67">
        <f>+K322+AC322-AH322</f>
        <v>12417000</v>
      </c>
      <c r="AO322" s="61" t="s">
        <v>67</v>
      </c>
      <c r="AP322" s="60">
        <v>11167000</v>
      </c>
      <c r="AQ322" s="61" t="s">
        <v>86</v>
      </c>
      <c r="AR322" s="60">
        <v>0</v>
      </c>
      <c r="AS322" s="69" t="s">
        <v>75</v>
      </c>
      <c r="AT322" s="236">
        <v>12417000</v>
      </c>
      <c r="AU322" s="156">
        <f t="shared" si="23"/>
        <v>0</v>
      </c>
      <c r="AV322" s="72">
        <f t="shared" si="24"/>
        <v>1</v>
      </c>
      <c r="AW322" s="89" t="s">
        <v>75</v>
      </c>
      <c r="AX322" s="61" t="s">
        <v>98</v>
      </c>
      <c r="AY322" s="60" t="s">
        <v>11332</v>
      </c>
      <c r="AZ322" s="58" t="s">
        <v>67</v>
      </c>
      <c r="BA322" s="58" t="s">
        <v>67</v>
      </c>
    </row>
    <row r="323" spans="2:53" x14ac:dyDescent="0.25">
      <c r="B323" s="58">
        <v>2024</v>
      </c>
      <c r="C323" s="58">
        <v>891780111</v>
      </c>
      <c r="D323" s="59" t="s">
        <v>64</v>
      </c>
      <c r="E323" s="61" t="s">
        <v>11331</v>
      </c>
      <c r="F323" s="67" t="s">
        <v>11330</v>
      </c>
      <c r="G323" s="210">
        <v>0</v>
      </c>
      <c r="H323" s="61" t="s">
        <v>73</v>
      </c>
      <c r="I323" s="59" t="s">
        <v>65</v>
      </c>
      <c r="J323" s="60" t="s">
        <v>11329</v>
      </c>
      <c r="K323" s="60">
        <v>13400000</v>
      </c>
      <c r="L323" s="58" t="s">
        <v>68</v>
      </c>
      <c r="M323" s="60" t="s">
        <v>9120</v>
      </c>
      <c r="N323" s="60">
        <v>1082905227</v>
      </c>
      <c r="O323" s="64">
        <v>13</v>
      </c>
      <c r="P323" s="89">
        <v>45302</v>
      </c>
      <c r="Q323" s="60">
        <v>4518689382</v>
      </c>
      <c r="R323" s="166">
        <v>45324</v>
      </c>
      <c r="S323" s="60">
        <v>13400000</v>
      </c>
      <c r="T323" s="61" t="s">
        <v>66</v>
      </c>
      <c r="U323" s="60">
        <v>72175281</v>
      </c>
      <c r="V323" s="60" t="s">
        <v>3682</v>
      </c>
      <c r="W323" s="166">
        <v>45324</v>
      </c>
      <c r="X323" s="166">
        <v>45324</v>
      </c>
      <c r="Y323" s="68" t="s">
        <v>75</v>
      </c>
      <c r="Z323" s="166">
        <v>45457</v>
      </c>
      <c r="AA323" s="67">
        <f t="shared" si="20"/>
        <v>133</v>
      </c>
      <c r="AB323" s="67">
        <v>0</v>
      </c>
      <c r="AC323" s="237">
        <v>0</v>
      </c>
      <c r="AD323" s="67">
        <v>0</v>
      </c>
      <c r="AE323" s="89" t="s">
        <v>75</v>
      </c>
      <c r="AF323" s="67">
        <f t="shared" si="21"/>
        <v>0</v>
      </c>
      <c r="AG323" s="60">
        <v>0</v>
      </c>
      <c r="AH323" s="60">
        <v>0</v>
      </c>
      <c r="AI323" s="89" t="s">
        <v>75</v>
      </c>
      <c r="AJ323" s="61">
        <v>0</v>
      </c>
      <c r="AK323" s="65" t="s">
        <v>75</v>
      </c>
      <c r="AL323" s="65" t="s">
        <v>75</v>
      </c>
      <c r="AM323" s="67">
        <f t="shared" si="22"/>
        <v>0</v>
      </c>
      <c r="AN323" s="67">
        <f>+K323+AC323-AH323</f>
        <v>13400000</v>
      </c>
      <c r="AO323" s="61" t="s">
        <v>67</v>
      </c>
      <c r="AP323" s="60">
        <v>13400000</v>
      </c>
      <c r="AQ323" s="61" t="s">
        <v>86</v>
      </c>
      <c r="AR323" s="60">
        <v>0</v>
      </c>
      <c r="AS323" s="69" t="s">
        <v>75</v>
      </c>
      <c r="AT323" s="236">
        <v>13400000</v>
      </c>
      <c r="AU323" s="156">
        <f t="shared" si="23"/>
        <v>0</v>
      </c>
      <c r="AV323" s="72">
        <f t="shared" si="24"/>
        <v>1</v>
      </c>
      <c r="AW323" s="89" t="s">
        <v>75</v>
      </c>
      <c r="AX323" s="61" t="s">
        <v>98</v>
      </c>
      <c r="AY323" s="60" t="s">
        <v>11328</v>
      </c>
      <c r="AZ323" s="58" t="s">
        <v>67</v>
      </c>
      <c r="BA323" s="58" t="s">
        <v>67</v>
      </c>
    </row>
    <row r="324" spans="2:53" x14ac:dyDescent="0.25">
      <c r="B324" s="58">
        <v>2024</v>
      </c>
      <c r="C324" s="58">
        <v>891780111</v>
      </c>
      <c r="D324" s="59" t="s">
        <v>64</v>
      </c>
      <c r="E324" s="61" t="s">
        <v>11327</v>
      </c>
      <c r="F324" s="67" t="s">
        <v>11326</v>
      </c>
      <c r="G324" s="210">
        <v>0</v>
      </c>
      <c r="H324" s="61" t="s">
        <v>73</v>
      </c>
      <c r="I324" s="59" t="s">
        <v>65</v>
      </c>
      <c r="J324" s="60" t="s">
        <v>11325</v>
      </c>
      <c r="K324" s="60">
        <v>13400000</v>
      </c>
      <c r="L324" s="58" t="s">
        <v>68</v>
      </c>
      <c r="M324" s="60" t="s">
        <v>8694</v>
      </c>
      <c r="N324" s="60">
        <v>1082479254</v>
      </c>
      <c r="O324" s="64">
        <v>13</v>
      </c>
      <c r="P324" s="89">
        <v>45302</v>
      </c>
      <c r="Q324" s="60">
        <v>4518689382</v>
      </c>
      <c r="R324" s="166">
        <v>45324</v>
      </c>
      <c r="S324" s="60">
        <v>13400000</v>
      </c>
      <c r="T324" s="61" t="s">
        <v>66</v>
      </c>
      <c r="U324" s="60">
        <v>72175281</v>
      </c>
      <c r="V324" s="60" t="s">
        <v>3682</v>
      </c>
      <c r="W324" s="166">
        <v>45324</v>
      </c>
      <c r="X324" s="166">
        <v>45324</v>
      </c>
      <c r="Y324" s="68" t="s">
        <v>75</v>
      </c>
      <c r="Z324" s="166">
        <v>45457</v>
      </c>
      <c r="AA324" s="67">
        <f t="shared" si="20"/>
        <v>133</v>
      </c>
      <c r="AB324" s="67">
        <v>2</v>
      </c>
      <c r="AC324" s="237">
        <v>1600000</v>
      </c>
      <c r="AD324" s="67">
        <v>1</v>
      </c>
      <c r="AE324" s="244">
        <v>45473</v>
      </c>
      <c r="AF324" s="67">
        <f t="shared" si="21"/>
        <v>16</v>
      </c>
      <c r="AG324" s="60">
        <v>0</v>
      </c>
      <c r="AH324" s="60">
        <v>0</v>
      </c>
      <c r="AI324" s="89" t="s">
        <v>75</v>
      </c>
      <c r="AJ324" s="61">
        <v>0</v>
      </c>
      <c r="AK324" s="65" t="s">
        <v>75</v>
      </c>
      <c r="AL324" s="65" t="s">
        <v>75</v>
      </c>
      <c r="AM324" s="67">
        <f t="shared" si="22"/>
        <v>0</v>
      </c>
      <c r="AN324" s="67">
        <f>+K324+AC324-AH324</f>
        <v>15000000</v>
      </c>
      <c r="AO324" s="61" t="s">
        <v>67</v>
      </c>
      <c r="AP324" s="60">
        <v>13400000</v>
      </c>
      <c r="AQ324" s="61" t="s">
        <v>86</v>
      </c>
      <c r="AR324" s="60">
        <v>0</v>
      </c>
      <c r="AS324" s="69" t="s">
        <v>75</v>
      </c>
      <c r="AT324" s="236">
        <v>15000000</v>
      </c>
      <c r="AU324" s="156">
        <f t="shared" si="23"/>
        <v>0</v>
      </c>
      <c r="AV324" s="72">
        <f t="shared" si="24"/>
        <v>1</v>
      </c>
      <c r="AW324" s="89" t="s">
        <v>75</v>
      </c>
      <c r="AX324" s="61" t="s">
        <v>98</v>
      </c>
      <c r="AY324" s="60" t="s">
        <v>11324</v>
      </c>
      <c r="AZ324" s="58" t="s">
        <v>67</v>
      </c>
      <c r="BA324" s="58" t="s">
        <v>67</v>
      </c>
    </row>
    <row r="325" spans="2:53" x14ac:dyDescent="0.25">
      <c r="B325" s="58">
        <v>2024</v>
      </c>
      <c r="C325" s="58">
        <v>891780111</v>
      </c>
      <c r="D325" s="59" t="s">
        <v>64</v>
      </c>
      <c r="E325" s="61" t="s">
        <v>11323</v>
      </c>
      <c r="F325" s="67" t="s">
        <v>11322</v>
      </c>
      <c r="G325" s="210">
        <v>0</v>
      </c>
      <c r="H325" s="61" t="s">
        <v>73</v>
      </c>
      <c r="I325" s="59" t="s">
        <v>65</v>
      </c>
      <c r="J325" s="60" t="s">
        <v>11321</v>
      </c>
      <c r="K325" s="60">
        <v>11167000</v>
      </c>
      <c r="L325" s="58" t="s">
        <v>68</v>
      </c>
      <c r="M325" s="60" t="s">
        <v>7986</v>
      </c>
      <c r="N325" s="60">
        <v>1083041500</v>
      </c>
      <c r="O325" s="64">
        <v>14</v>
      </c>
      <c r="P325" s="166">
        <v>45302</v>
      </c>
      <c r="Q325" s="60">
        <v>2126349000</v>
      </c>
      <c r="R325" s="166">
        <v>45324</v>
      </c>
      <c r="S325" s="60">
        <v>11167000</v>
      </c>
      <c r="T325" s="61" t="s">
        <v>66</v>
      </c>
      <c r="U325" s="60">
        <v>1082868728</v>
      </c>
      <c r="V325" s="60" t="s">
        <v>7011</v>
      </c>
      <c r="W325" s="166">
        <v>45324</v>
      </c>
      <c r="X325" s="166">
        <v>45324</v>
      </c>
      <c r="Y325" s="68" t="s">
        <v>75</v>
      </c>
      <c r="Z325" s="166">
        <v>45457</v>
      </c>
      <c r="AA325" s="67">
        <f t="shared" si="20"/>
        <v>133</v>
      </c>
      <c r="AB325" s="67">
        <v>2</v>
      </c>
      <c r="AC325" s="237">
        <v>1250000</v>
      </c>
      <c r="AD325" s="67">
        <v>1</v>
      </c>
      <c r="AE325" s="244">
        <v>45473</v>
      </c>
      <c r="AF325" s="67">
        <f t="shared" si="21"/>
        <v>16</v>
      </c>
      <c r="AG325" s="60">
        <v>0</v>
      </c>
      <c r="AH325" s="60">
        <v>0</v>
      </c>
      <c r="AI325" s="89" t="s">
        <v>75</v>
      </c>
      <c r="AJ325" s="61">
        <v>0</v>
      </c>
      <c r="AK325" s="65" t="s">
        <v>75</v>
      </c>
      <c r="AL325" s="65" t="s">
        <v>75</v>
      </c>
      <c r="AM325" s="67">
        <f t="shared" si="22"/>
        <v>0</v>
      </c>
      <c r="AN325" s="67">
        <f>+K325+AC325-AH325</f>
        <v>12417000</v>
      </c>
      <c r="AO325" s="61" t="s">
        <v>67</v>
      </c>
      <c r="AP325" s="60">
        <v>11167000</v>
      </c>
      <c r="AQ325" s="61" t="s">
        <v>86</v>
      </c>
      <c r="AR325" s="60">
        <v>0</v>
      </c>
      <c r="AS325" s="69" t="s">
        <v>75</v>
      </c>
      <c r="AT325" s="236">
        <v>12417000</v>
      </c>
      <c r="AU325" s="156">
        <f t="shared" si="23"/>
        <v>0</v>
      </c>
      <c r="AV325" s="72">
        <f t="shared" si="24"/>
        <v>1</v>
      </c>
      <c r="AW325" s="89" t="s">
        <v>75</v>
      </c>
      <c r="AX325" s="61" t="s">
        <v>98</v>
      </c>
      <c r="AY325" s="60" t="s">
        <v>11320</v>
      </c>
      <c r="AZ325" s="58" t="s">
        <v>67</v>
      </c>
      <c r="BA325" s="58" t="s">
        <v>67</v>
      </c>
    </row>
    <row r="326" spans="2:53" x14ac:dyDescent="0.25">
      <c r="B326" s="58">
        <v>2024</v>
      </c>
      <c r="C326" s="58">
        <v>891780111</v>
      </c>
      <c r="D326" s="59" t="s">
        <v>64</v>
      </c>
      <c r="E326" s="61" t="s">
        <v>11319</v>
      </c>
      <c r="F326" s="67" t="s">
        <v>11318</v>
      </c>
      <c r="G326" s="210">
        <v>0</v>
      </c>
      <c r="H326" s="61" t="s">
        <v>73</v>
      </c>
      <c r="I326" s="59" t="s">
        <v>65</v>
      </c>
      <c r="J326" s="60" t="s">
        <v>11317</v>
      </c>
      <c r="K326" s="60">
        <v>11167000</v>
      </c>
      <c r="L326" s="58" t="s">
        <v>68</v>
      </c>
      <c r="M326" s="60" t="s">
        <v>7635</v>
      </c>
      <c r="N326" s="60">
        <v>1085112129</v>
      </c>
      <c r="O326" s="64">
        <v>14</v>
      </c>
      <c r="P326" s="166">
        <v>45302</v>
      </c>
      <c r="Q326" s="60">
        <v>2126349000</v>
      </c>
      <c r="R326" s="166">
        <v>45324</v>
      </c>
      <c r="S326" s="60">
        <v>11167000</v>
      </c>
      <c r="T326" s="61" t="s">
        <v>66</v>
      </c>
      <c r="U326" s="60">
        <v>1082868728</v>
      </c>
      <c r="V326" s="60" t="s">
        <v>7011</v>
      </c>
      <c r="W326" s="166">
        <v>45324</v>
      </c>
      <c r="X326" s="166">
        <v>45324</v>
      </c>
      <c r="Y326" s="68" t="s">
        <v>75</v>
      </c>
      <c r="Z326" s="166">
        <v>45457</v>
      </c>
      <c r="AA326" s="67">
        <f t="shared" si="20"/>
        <v>133</v>
      </c>
      <c r="AB326" s="67">
        <v>0</v>
      </c>
      <c r="AC326" s="237">
        <v>0</v>
      </c>
      <c r="AD326" s="67">
        <v>0</v>
      </c>
      <c r="AE326" s="89" t="s">
        <v>75</v>
      </c>
      <c r="AF326" s="67">
        <f t="shared" si="21"/>
        <v>0</v>
      </c>
      <c r="AG326" s="60">
        <v>0</v>
      </c>
      <c r="AH326" s="60">
        <v>0</v>
      </c>
      <c r="AI326" s="89" t="s">
        <v>75</v>
      </c>
      <c r="AJ326" s="61">
        <v>0</v>
      </c>
      <c r="AK326" s="65" t="s">
        <v>75</v>
      </c>
      <c r="AL326" s="65" t="s">
        <v>75</v>
      </c>
      <c r="AM326" s="67">
        <f t="shared" si="22"/>
        <v>0</v>
      </c>
      <c r="AN326" s="67">
        <f>+K326+AC326-AH326</f>
        <v>11167000</v>
      </c>
      <c r="AO326" s="61" t="s">
        <v>67</v>
      </c>
      <c r="AP326" s="60">
        <v>11167000</v>
      </c>
      <c r="AQ326" s="61" t="s">
        <v>86</v>
      </c>
      <c r="AR326" s="60">
        <v>0</v>
      </c>
      <c r="AS326" s="69" t="s">
        <v>75</v>
      </c>
      <c r="AT326" s="236">
        <v>11167000</v>
      </c>
      <c r="AU326" s="156">
        <f t="shared" si="23"/>
        <v>0</v>
      </c>
      <c r="AV326" s="72">
        <f t="shared" si="24"/>
        <v>1</v>
      </c>
      <c r="AW326" s="89" t="s">
        <v>75</v>
      </c>
      <c r="AX326" s="61" t="s">
        <v>98</v>
      </c>
      <c r="AY326" s="60" t="s">
        <v>11316</v>
      </c>
      <c r="AZ326" s="58" t="s">
        <v>67</v>
      </c>
      <c r="BA326" s="58" t="s">
        <v>67</v>
      </c>
    </row>
    <row r="327" spans="2:53" x14ac:dyDescent="0.25">
      <c r="B327" s="58">
        <v>2024</v>
      </c>
      <c r="C327" s="58">
        <v>891780111</v>
      </c>
      <c r="D327" s="59" t="s">
        <v>64</v>
      </c>
      <c r="E327" s="61" t="s">
        <v>11315</v>
      </c>
      <c r="F327" s="67" t="s">
        <v>11314</v>
      </c>
      <c r="G327" s="210">
        <v>0</v>
      </c>
      <c r="H327" s="61" t="s">
        <v>73</v>
      </c>
      <c r="I327" s="59" t="s">
        <v>65</v>
      </c>
      <c r="J327" s="60" t="s">
        <v>11313</v>
      </c>
      <c r="K327" s="60">
        <v>16080000</v>
      </c>
      <c r="L327" s="58" t="s">
        <v>68</v>
      </c>
      <c r="M327" s="60" t="s">
        <v>8464</v>
      </c>
      <c r="N327" s="60">
        <v>1149451463</v>
      </c>
      <c r="O327" s="64">
        <v>13</v>
      </c>
      <c r="P327" s="89">
        <v>45302</v>
      </c>
      <c r="Q327" s="60">
        <v>4518689382</v>
      </c>
      <c r="R327" s="166">
        <v>45324</v>
      </c>
      <c r="S327" s="60">
        <v>16080000</v>
      </c>
      <c r="T327" s="61" t="s">
        <v>66</v>
      </c>
      <c r="U327" s="60">
        <v>57464638</v>
      </c>
      <c r="V327" s="60" t="s">
        <v>6833</v>
      </c>
      <c r="W327" s="166">
        <v>45324</v>
      </c>
      <c r="X327" s="166">
        <v>45324</v>
      </c>
      <c r="Y327" s="68" t="s">
        <v>75</v>
      </c>
      <c r="Z327" s="166">
        <v>45457</v>
      </c>
      <c r="AA327" s="67">
        <f t="shared" si="20"/>
        <v>133</v>
      </c>
      <c r="AB327" s="67">
        <v>2</v>
      </c>
      <c r="AC327" s="237">
        <v>1920000</v>
      </c>
      <c r="AD327" s="67">
        <v>1</v>
      </c>
      <c r="AE327" s="244">
        <v>45473</v>
      </c>
      <c r="AF327" s="67">
        <f t="shared" si="21"/>
        <v>16</v>
      </c>
      <c r="AG327" s="60">
        <v>0</v>
      </c>
      <c r="AH327" s="60">
        <v>0</v>
      </c>
      <c r="AI327" s="89" t="s">
        <v>75</v>
      </c>
      <c r="AJ327" s="61">
        <v>0</v>
      </c>
      <c r="AK327" s="65" t="s">
        <v>75</v>
      </c>
      <c r="AL327" s="65" t="s">
        <v>75</v>
      </c>
      <c r="AM327" s="67">
        <f t="shared" si="22"/>
        <v>0</v>
      </c>
      <c r="AN327" s="67">
        <f>+K327+AC327-AH327</f>
        <v>18000000</v>
      </c>
      <c r="AO327" s="61" t="s">
        <v>67</v>
      </c>
      <c r="AP327" s="60">
        <v>16080000</v>
      </c>
      <c r="AQ327" s="61" t="s">
        <v>86</v>
      </c>
      <c r="AR327" s="60">
        <v>0</v>
      </c>
      <c r="AS327" s="69" t="s">
        <v>75</v>
      </c>
      <c r="AT327" s="236">
        <v>18000000</v>
      </c>
      <c r="AU327" s="156">
        <f t="shared" si="23"/>
        <v>0</v>
      </c>
      <c r="AV327" s="72">
        <f t="shared" si="24"/>
        <v>1</v>
      </c>
      <c r="AW327" s="89" t="s">
        <v>75</v>
      </c>
      <c r="AX327" s="61" t="s">
        <v>98</v>
      </c>
      <c r="AY327" s="60" t="s">
        <v>11312</v>
      </c>
      <c r="AZ327" s="58" t="s">
        <v>67</v>
      </c>
      <c r="BA327" s="58" t="s">
        <v>67</v>
      </c>
    </row>
    <row r="328" spans="2:53" x14ac:dyDescent="0.25">
      <c r="B328" s="58">
        <v>2024</v>
      </c>
      <c r="C328" s="58">
        <v>891780111</v>
      </c>
      <c r="D328" s="59" t="s">
        <v>64</v>
      </c>
      <c r="E328" s="61" t="s">
        <v>11311</v>
      </c>
      <c r="F328" s="67" t="s">
        <v>11310</v>
      </c>
      <c r="G328" s="210">
        <v>0</v>
      </c>
      <c r="H328" s="61" t="s">
        <v>73</v>
      </c>
      <c r="I328" s="59" t="s">
        <v>65</v>
      </c>
      <c r="J328" s="60" t="s">
        <v>11309</v>
      </c>
      <c r="K328" s="60">
        <v>18760000</v>
      </c>
      <c r="L328" s="58" t="s">
        <v>68</v>
      </c>
      <c r="M328" s="60" t="s">
        <v>7900</v>
      </c>
      <c r="N328" s="60">
        <v>36535996</v>
      </c>
      <c r="O328" s="64">
        <v>13</v>
      </c>
      <c r="P328" s="89">
        <v>45302</v>
      </c>
      <c r="Q328" s="60">
        <v>4518689382</v>
      </c>
      <c r="R328" s="166">
        <v>45324</v>
      </c>
      <c r="S328" s="60">
        <v>18760000</v>
      </c>
      <c r="T328" s="61" t="s">
        <v>66</v>
      </c>
      <c r="U328" s="60">
        <v>1082964146</v>
      </c>
      <c r="V328" s="60" t="s">
        <v>7105</v>
      </c>
      <c r="W328" s="166">
        <v>45324</v>
      </c>
      <c r="X328" s="166">
        <v>45324</v>
      </c>
      <c r="Y328" s="68" t="s">
        <v>75</v>
      </c>
      <c r="Z328" s="166">
        <v>45457</v>
      </c>
      <c r="AA328" s="67">
        <f t="shared" ref="AA328:AA391" si="25">+IF(Y328="1800-01-01",Z328-X328,Z328-Y328)</f>
        <v>133</v>
      </c>
      <c r="AB328" s="67">
        <v>2</v>
      </c>
      <c r="AC328" s="237">
        <v>2240000</v>
      </c>
      <c r="AD328" s="67">
        <v>1</v>
      </c>
      <c r="AE328" s="244">
        <v>45473</v>
      </c>
      <c r="AF328" s="67">
        <f t="shared" ref="AF328:AF391" si="26">+IF(AE328="1800-01-01",0,AE328-Z328)</f>
        <v>16</v>
      </c>
      <c r="AG328" s="60">
        <v>0</v>
      </c>
      <c r="AH328" s="60">
        <v>0</v>
      </c>
      <c r="AI328" s="89" t="s">
        <v>75</v>
      </c>
      <c r="AJ328" s="61">
        <v>0</v>
      </c>
      <c r="AK328" s="65" t="s">
        <v>75</v>
      </c>
      <c r="AL328" s="65" t="s">
        <v>75</v>
      </c>
      <c r="AM328" s="67">
        <f t="shared" ref="AM328:AM391" si="27">+IF(AK328="1800-01-01",0,AL328-AK328)</f>
        <v>0</v>
      </c>
      <c r="AN328" s="67">
        <f>+K328+AC328-AH328</f>
        <v>21000000</v>
      </c>
      <c r="AO328" s="61" t="s">
        <v>67</v>
      </c>
      <c r="AP328" s="60">
        <v>18760000</v>
      </c>
      <c r="AQ328" s="61" t="s">
        <v>86</v>
      </c>
      <c r="AR328" s="60">
        <v>0</v>
      </c>
      <c r="AS328" s="69" t="s">
        <v>75</v>
      </c>
      <c r="AT328" s="236">
        <v>21000000</v>
      </c>
      <c r="AU328" s="156">
        <f t="shared" ref="AU328:AU391" si="28">AN328-AT328</f>
        <v>0</v>
      </c>
      <c r="AV328" s="72">
        <f t="shared" ref="AV328:AV391" si="29">+IFERROR(AT328/AN328,"_")</f>
        <v>1</v>
      </c>
      <c r="AW328" s="89" t="s">
        <v>75</v>
      </c>
      <c r="AX328" s="61" t="s">
        <v>98</v>
      </c>
      <c r="AY328" s="60" t="s">
        <v>11308</v>
      </c>
      <c r="AZ328" s="58" t="s">
        <v>67</v>
      </c>
      <c r="BA328" s="58" t="s">
        <v>67</v>
      </c>
    </row>
    <row r="329" spans="2:53" x14ac:dyDescent="0.25">
      <c r="B329" s="58">
        <v>2024</v>
      </c>
      <c r="C329" s="58">
        <v>891780111</v>
      </c>
      <c r="D329" s="59" t="s">
        <v>64</v>
      </c>
      <c r="E329" s="61" t="s">
        <v>11307</v>
      </c>
      <c r="F329" s="67" t="s">
        <v>11306</v>
      </c>
      <c r="G329" s="210">
        <v>0</v>
      </c>
      <c r="H329" s="61" t="s">
        <v>73</v>
      </c>
      <c r="I329" s="59" t="s">
        <v>65</v>
      </c>
      <c r="J329" s="60" t="s">
        <v>11305</v>
      </c>
      <c r="K329" s="60">
        <v>14740000</v>
      </c>
      <c r="L329" s="58" t="s">
        <v>68</v>
      </c>
      <c r="M329" s="60" t="s">
        <v>8971</v>
      </c>
      <c r="N329" s="60">
        <v>1083007469</v>
      </c>
      <c r="O329" s="64">
        <v>13</v>
      </c>
      <c r="P329" s="89">
        <v>45302</v>
      </c>
      <c r="Q329" s="60">
        <v>4518689382</v>
      </c>
      <c r="R329" s="166">
        <v>45327</v>
      </c>
      <c r="S329" s="60">
        <v>14740000</v>
      </c>
      <c r="T329" s="61" t="s">
        <v>66</v>
      </c>
      <c r="U329" s="60">
        <v>39058006</v>
      </c>
      <c r="V329" s="60" t="s">
        <v>8970</v>
      </c>
      <c r="W329" s="166">
        <v>45327</v>
      </c>
      <c r="X329" s="166">
        <v>45327</v>
      </c>
      <c r="Y329" s="68" t="s">
        <v>75</v>
      </c>
      <c r="Z329" s="166">
        <v>45457</v>
      </c>
      <c r="AA329" s="67">
        <f t="shared" si="25"/>
        <v>130</v>
      </c>
      <c r="AB329" s="67">
        <v>0</v>
      </c>
      <c r="AC329" s="237">
        <v>0</v>
      </c>
      <c r="AD329" s="67">
        <v>0</v>
      </c>
      <c r="AE329" s="89" t="s">
        <v>75</v>
      </c>
      <c r="AF329" s="67">
        <f t="shared" si="26"/>
        <v>0</v>
      </c>
      <c r="AG329" s="60">
        <v>0</v>
      </c>
      <c r="AH329" s="60">
        <v>0</v>
      </c>
      <c r="AI329" s="89" t="s">
        <v>75</v>
      </c>
      <c r="AJ329" s="61">
        <v>0</v>
      </c>
      <c r="AK329" s="65" t="s">
        <v>75</v>
      </c>
      <c r="AL329" s="65" t="s">
        <v>75</v>
      </c>
      <c r="AM329" s="67">
        <f t="shared" si="27"/>
        <v>0</v>
      </c>
      <c r="AN329" s="67">
        <f>+K329+AC329-AH329</f>
        <v>14740000</v>
      </c>
      <c r="AO329" s="61" t="s">
        <v>67</v>
      </c>
      <c r="AP329" s="60">
        <v>14740000</v>
      </c>
      <c r="AQ329" s="61" t="s">
        <v>86</v>
      </c>
      <c r="AR329" s="60">
        <v>0</v>
      </c>
      <c r="AS329" s="69" t="s">
        <v>75</v>
      </c>
      <c r="AT329" s="236">
        <v>14740000</v>
      </c>
      <c r="AU329" s="156">
        <f t="shared" si="28"/>
        <v>0</v>
      </c>
      <c r="AV329" s="72">
        <f t="shared" si="29"/>
        <v>1</v>
      </c>
      <c r="AW329" s="89" t="s">
        <v>75</v>
      </c>
      <c r="AX329" s="61" t="s">
        <v>98</v>
      </c>
      <c r="AY329" s="60" t="s">
        <v>11304</v>
      </c>
      <c r="AZ329" s="58" t="s">
        <v>67</v>
      </c>
      <c r="BA329" s="58" t="s">
        <v>67</v>
      </c>
    </row>
    <row r="330" spans="2:53" x14ac:dyDescent="0.25">
      <c r="B330" s="58">
        <v>2024</v>
      </c>
      <c r="C330" s="58">
        <v>891780111</v>
      </c>
      <c r="D330" s="59" t="s">
        <v>64</v>
      </c>
      <c r="E330" s="61" t="s">
        <v>11303</v>
      </c>
      <c r="F330" s="67" t="s">
        <v>11302</v>
      </c>
      <c r="G330" s="210">
        <v>0</v>
      </c>
      <c r="H330" s="61" t="s">
        <v>73</v>
      </c>
      <c r="I330" s="59" t="s">
        <v>65</v>
      </c>
      <c r="J330" s="60" t="s">
        <v>11301</v>
      </c>
      <c r="K330" s="60">
        <v>13400000</v>
      </c>
      <c r="L330" s="58" t="s">
        <v>68</v>
      </c>
      <c r="M330" s="60" t="s">
        <v>7472</v>
      </c>
      <c r="N330" s="60">
        <v>1083007505</v>
      </c>
      <c r="O330" s="64">
        <v>13</v>
      </c>
      <c r="P330" s="89">
        <v>45302</v>
      </c>
      <c r="Q330" s="60">
        <v>4518689382</v>
      </c>
      <c r="R330" s="166">
        <v>45327</v>
      </c>
      <c r="S330" s="60">
        <v>13400000</v>
      </c>
      <c r="T330" s="61" t="s">
        <v>66</v>
      </c>
      <c r="U330" s="60">
        <v>85449357</v>
      </c>
      <c r="V330" s="60" t="s">
        <v>7147</v>
      </c>
      <c r="W330" s="166">
        <v>45327</v>
      </c>
      <c r="X330" s="166">
        <v>45327</v>
      </c>
      <c r="Y330" s="68" t="s">
        <v>75</v>
      </c>
      <c r="Z330" s="166">
        <v>45457</v>
      </c>
      <c r="AA330" s="67">
        <f t="shared" si="25"/>
        <v>130</v>
      </c>
      <c r="AB330" s="67">
        <v>2</v>
      </c>
      <c r="AC330" s="237">
        <v>1600000</v>
      </c>
      <c r="AD330" s="67">
        <v>1</v>
      </c>
      <c r="AE330" s="244">
        <v>45473</v>
      </c>
      <c r="AF330" s="67">
        <f t="shared" si="26"/>
        <v>16</v>
      </c>
      <c r="AG330" s="60">
        <v>0</v>
      </c>
      <c r="AH330" s="60">
        <v>0</v>
      </c>
      <c r="AI330" s="89" t="s">
        <v>75</v>
      </c>
      <c r="AJ330" s="61">
        <v>0</v>
      </c>
      <c r="AK330" s="65" t="s">
        <v>75</v>
      </c>
      <c r="AL330" s="65" t="s">
        <v>75</v>
      </c>
      <c r="AM330" s="67">
        <f t="shared" si="27"/>
        <v>0</v>
      </c>
      <c r="AN330" s="67">
        <f>+K330+AC330-AH330</f>
        <v>15000000</v>
      </c>
      <c r="AO330" s="61" t="s">
        <v>67</v>
      </c>
      <c r="AP330" s="60">
        <v>13400000</v>
      </c>
      <c r="AQ330" s="61" t="s">
        <v>86</v>
      </c>
      <c r="AR330" s="60">
        <v>0</v>
      </c>
      <c r="AS330" s="69" t="s">
        <v>75</v>
      </c>
      <c r="AT330" s="236">
        <v>15000000</v>
      </c>
      <c r="AU330" s="156">
        <f t="shared" si="28"/>
        <v>0</v>
      </c>
      <c r="AV330" s="72">
        <f t="shared" si="29"/>
        <v>1</v>
      </c>
      <c r="AW330" s="89" t="s">
        <v>75</v>
      </c>
      <c r="AX330" s="61" t="s">
        <v>98</v>
      </c>
      <c r="AY330" s="60" t="s">
        <v>11300</v>
      </c>
      <c r="AZ330" s="58" t="s">
        <v>67</v>
      </c>
      <c r="BA330" s="58" t="s">
        <v>67</v>
      </c>
    </row>
    <row r="331" spans="2:53" x14ac:dyDescent="0.25">
      <c r="B331" s="58">
        <v>2024</v>
      </c>
      <c r="C331" s="58">
        <v>891780111</v>
      </c>
      <c r="D331" s="59" t="s">
        <v>64</v>
      </c>
      <c r="E331" s="61" t="s">
        <v>11299</v>
      </c>
      <c r="F331" s="67" t="s">
        <v>11298</v>
      </c>
      <c r="G331" s="210">
        <v>0</v>
      </c>
      <c r="H331" s="61" t="s">
        <v>73</v>
      </c>
      <c r="I331" s="59" t="s">
        <v>383</v>
      </c>
      <c r="J331" s="60" t="s">
        <v>11297</v>
      </c>
      <c r="K331" s="60">
        <v>8500000</v>
      </c>
      <c r="L331" s="58" t="s">
        <v>68</v>
      </c>
      <c r="M331" s="60" t="s">
        <v>11296</v>
      </c>
      <c r="N331" s="60">
        <v>64574293</v>
      </c>
      <c r="O331" s="64">
        <v>170</v>
      </c>
      <c r="P331" s="166">
        <v>45320</v>
      </c>
      <c r="Q331" s="60">
        <v>165200000</v>
      </c>
      <c r="R331" s="166">
        <v>45327</v>
      </c>
      <c r="S331" s="60">
        <v>8500000</v>
      </c>
      <c r="T331" s="61" t="s">
        <v>66</v>
      </c>
      <c r="U331" s="60">
        <v>36559959</v>
      </c>
      <c r="V331" s="60" t="s">
        <v>8301</v>
      </c>
      <c r="W331" s="166">
        <v>45327</v>
      </c>
      <c r="X331" s="166">
        <v>45327</v>
      </c>
      <c r="Y331" s="68" t="s">
        <v>75</v>
      </c>
      <c r="Z331" s="166">
        <v>45382</v>
      </c>
      <c r="AA331" s="67">
        <f t="shared" si="25"/>
        <v>55</v>
      </c>
      <c r="AB331" s="67">
        <v>0</v>
      </c>
      <c r="AC331" s="237">
        <v>0</v>
      </c>
      <c r="AD331" s="67">
        <v>0</v>
      </c>
      <c r="AE331" s="89" t="s">
        <v>75</v>
      </c>
      <c r="AF331" s="67">
        <f t="shared" si="26"/>
        <v>0</v>
      </c>
      <c r="AG331" s="60">
        <v>0</v>
      </c>
      <c r="AH331" s="60">
        <v>0</v>
      </c>
      <c r="AI331" s="89" t="s">
        <v>75</v>
      </c>
      <c r="AJ331" s="61">
        <v>0</v>
      </c>
      <c r="AK331" s="65" t="s">
        <v>75</v>
      </c>
      <c r="AL331" s="65" t="s">
        <v>75</v>
      </c>
      <c r="AM331" s="67">
        <f t="shared" si="27"/>
        <v>0</v>
      </c>
      <c r="AN331" s="67">
        <f>+K331+AC331-AH331</f>
        <v>8500000</v>
      </c>
      <c r="AO331" s="61" t="s">
        <v>86</v>
      </c>
      <c r="AP331" s="60">
        <v>0</v>
      </c>
      <c r="AQ331" s="61" t="s">
        <v>86</v>
      </c>
      <c r="AR331" s="60">
        <v>0</v>
      </c>
      <c r="AS331" s="69" t="s">
        <v>75</v>
      </c>
      <c r="AT331" s="236">
        <v>8500000</v>
      </c>
      <c r="AU331" s="156">
        <f t="shared" si="28"/>
        <v>0</v>
      </c>
      <c r="AV331" s="72">
        <f t="shared" si="29"/>
        <v>1</v>
      </c>
      <c r="AW331" s="89" t="s">
        <v>75</v>
      </c>
      <c r="AX331" s="61" t="s">
        <v>98</v>
      </c>
      <c r="AY331" s="60" t="s">
        <v>11295</v>
      </c>
      <c r="AZ331" s="58" t="s">
        <v>67</v>
      </c>
      <c r="BA331" s="58" t="s">
        <v>67</v>
      </c>
    </row>
    <row r="332" spans="2:53" x14ac:dyDescent="0.25">
      <c r="B332" s="58">
        <v>2024</v>
      </c>
      <c r="C332" s="58">
        <v>891780111</v>
      </c>
      <c r="D332" s="59" t="s">
        <v>64</v>
      </c>
      <c r="E332" s="61" t="s">
        <v>11294</v>
      </c>
      <c r="F332" s="67" t="s">
        <v>11293</v>
      </c>
      <c r="G332" s="210">
        <v>0</v>
      </c>
      <c r="H332" s="61" t="s">
        <v>73</v>
      </c>
      <c r="I332" s="59" t="s">
        <v>383</v>
      </c>
      <c r="J332" s="60" t="s">
        <v>11292</v>
      </c>
      <c r="K332" s="60">
        <v>8500000</v>
      </c>
      <c r="L332" s="58" t="s">
        <v>68</v>
      </c>
      <c r="M332" s="60" t="s">
        <v>9820</v>
      </c>
      <c r="N332" s="60">
        <v>1082955260</v>
      </c>
      <c r="O332" s="64">
        <v>170</v>
      </c>
      <c r="P332" s="166">
        <v>45320</v>
      </c>
      <c r="Q332" s="60">
        <v>165200000</v>
      </c>
      <c r="R332" s="166">
        <v>45327</v>
      </c>
      <c r="S332" s="60">
        <v>8500000</v>
      </c>
      <c r="T332" s="61" t="s">
        <v>66</v>
      </c>
      <c r="U332" s="60">
        <v>36559959</v>
      </c>
      <c r="V332" s="60" t="s">
        <v>8301</v>
      </c>
      <c r="W332" s="166">
        <v>45327</v>
      </c>
      <c r="X332" s="166">
        <v>45327</v>
      </c>
      <c r="Y332" s="68" t="s">
        <v>75</v>
      </c>
      <c r="Z332" s="166">
        <v>45382</v>
      </c>
      <c r="AA332" s="67">
        <f t="shared" si="25"/>
        <v>55</v>
      </c>
      <c r="AB332" s="67">
        <v>0</v>
      </c>
      <c r="AC332" s="237">
        <v>0</v>
      </c>
      <c r="AD332" s="67">
        <v>0</v>
      </c>
      <c r="AE332" s="89" t="s">
        <v>75</v>
      </c>
      <c r="AF332" s="67">
        <f t="shared" si="26"/>
        <v>0</v>
      </c>
      <c r="AG332" s="60">
        <v>0</v>
      </c>
      <c r="AH332" s="60">
        <v>0</v>
      </c>
      <c r="AI332" s="89" t="s">
        <v>75</v>
      </c>
      <c r="AJ332" s="61">
        <v>0</v>
      </c>
      <c r="AK332" s="65" t="s">
        <v>75</v>
      </c>
      <c r="AL332" s="65" t="s">
        <v>75</v>
      </c>
      <c r="AM332" s="67">
        <f t="shared" si="27"/>
        <v>0</v>
      </c>
      <c r="AN332" s="67">
        <f>+K332+AC332-AH332</f>
        <v>8500000</v>
      </c>
      <c r="AO332" s="61" t="s">
        <v>86</v>
      </c>
      <c r="AP332" s="60">
        <v>0</v>
      </c>
      <c r="AQ332" s="61" t="s">
        <v>86</v>
      </c>
      <c r="AR332" s="60">
        <v>0</v>
      </c>
      <c r="AS332" s="69" t="s">
        <v>75</v>
      </c>
      <c r="AT332" s="236">
        <v>8500000</v>
      </c>
      <c r="AU332" s="156">
        <f t="shared" si="28"/>
        <v>0</v>
      </c>
      <c r="AV332" s="72">
        <f t="shared" si="29"/>
        <v>1</v>
      </c>
      <c r="AW332" s="89" t="s">
        <v>75</v>
      </c>
      <c r="AX332" s="61" t="s">
        <v>98</v>
      </c>
      <c r="AY332" s="60" t="s">
        <v>11291</v>
      </c>
      <c r="AZ332" s="58" t="s">
        <v>67</v>
      </c>
      <c r="BA332" s="58" t="s">
        <v>67</v>
      </c>
    </row>
    <row r="333" spans="2:53" x14ac:dyDescent="0.25">
      <c r="B333" s="58">
        <v>2024</v>
      </c>
      <c r="C333" s="58">
        <v>891780111</v>
      </c>
      <c r="D333" s="59" t="s">
        <v>64</v>
      </c>
      <c r="E333" s="61" t="s">
        <v>11290</v>
      </c>
      <c r="F333" s="67" t="s">
        <v>11289</v>
      </c>
      <c r="G333" s="210">
        <v>0</v>
      </c>
      <c r="H333" s="61" t="s">
        <v>73</v>
      </c>
      <c r="I333" s="59" t="s">
        <v>383</v>
      </c>
      <c r="J333" s="60" t="s">
        <v>11288</v>
      </c>
      <c r="K333" s="60">
        <v>8500000</v>
      </c>
      <c r="L333" s="58" t="s">
        <v>68</v>
      </c>
      <c r="M333" s="60" t="s">
        <v>9815</v>
      </c>
      <c r="N333" s="60">
        <v>1082940809</v>
      </c>
      <c r="O333" s="64">
        <v>170</v>
      </c>
      <c r="P333" s="166">
        <v>45320</v>
      </c>
      <c r="Q333" s="60">
        <v>165200000</v>
      </c>
      <c r="R333" s="166">
        <v>45327</v>
      </c>
      <c r="S333" s="60">
        <v>8500000</v>
      </c>
      <c r="T333" s="61" t="s">
        <v>66</v>
      </c>
      <c r="U333" s="60">
        <v>36559959</v>
      </c>
      <c r="V333" s="60" t="s">
        <v>8301</v>
      </c>
      <c r="W333" s="166">
        <v>45327</v>
      </c>
      <c r="X333" s="166">
        <v>45327</v>
      </c>
      <c r="Y333" s="68" t="s">
        <v>75</v>
      </c>
      <c r="Z333" s="166">
        <v>45382</v>
      </c>
      <c r="AA333" s="67">
        <f t="shared" si="25"/>
        <v>55</v>
      </c>
      <c r="AB333" s="67">
        <v>0</v>
      </c>
      <c r="AC333" s="237">
        <v>0</v>
      </c>
      <c r="AD333" s="67">
        <v>0</v>
      </c>
      <c r="AE333" s="89" t="s">
        <v>75</v>
      </c>
      <c r="AF333" s="67">
        <f t="shared" si="26"/>
        <v>0</v>
      </c>
      <c r="AG333" s="60">
        <v>0</v>
      </c>
      <c r="AH333" s="60">
        <v>0</v>
      </c>
      <c r="AI333" s="89" t="s">
        <v>75</v>
      </c>
      <c r="AJ333" s="61">
        <v>0</v>
      </c>
      <c r="AK333" s="65" t="s">
        <v>75</v>
      </c>
      <c r="AL333" s="65" t="s">
        <v>75</v>
      </c>
      <c r="AM333" s="67">
        <f t="shared" si="27"/>
        <v>0</v>
      </c>
      <c r="AN333" s="67">
        <f>+K333+AC333-AH333</f>
        <v>8500000</v>
      </c>
      <c r="AO333" s="61" t="s">
        <v>86</v>
      </c>
      <c r="AP333" s="60">
        <v>0</v>
      </c>
      <c r="AQ333" s="61" t="s">
        <v>86</v>
      </c>
      <c r="AR333" s="60">
        <v>0</v>
      </c>
      <c r="AS333" s="69" t="s">
        <v>75</v>
      </c>
      <c r="AT333" s="236">
        <v>8500000</v>
      </c>
      <c r="AU333" s="156">
        <f t="shared" si="28"/>
        <v>0</v>
      </c>
      <c r="AV333" s="72">
        <f t="shared" si="29"/>
        <v>1</v>
      </c>
      <c r="AW333" s="89" t="s">
        <v>75</v>
      </c>
      <c r="AX333" s="61" t="s">
        <v>98</v>
      </c>
      <c r="AY333" s="60" t="s">
        <v>11287</v>
      </c>
      <c r="AZ333" s="58" t="s">
        <v>67</v>
      </c>
      <c r="BA333" s="58" t="s">
        <v>67</v>
      </c>
    </row>
    <row r="334" spans="2:53" x14ac:dyDescent="0.25">
      <c r="B334" s="58">
        <v>2024</v>
      </c>
      <c r="C334" s="58">
        <v>891780111</v>
      </c>
      <c r="D334" s="59" t="s">
        <v>64</v>
      </c>
      <c r="E334" s="61" t="s">
        <v>11286</v>
      </c>
      <c r="F334" s="67" t="s">
        <v>11285</v>
      </c>
      <c r="G334" s="210">
        <v>0</v>
      </c>
      <c r="H334" s="61" t="s">
        <v>73</v>
      </c>
      <c r="I334" s="59" t="s">
        <v>65</v>
      </c>
      <c r="J334" s="60" t="s">
        <v>11284</v>
      </c>
      <c r="K334" s="60">
        <v>13400000</v>
      </c>
      <c r="L334" s="58" t="s">
        <v>68</v>
      </c>
      <c r="M334" s="60" t="s">
        <v>8795</v>
      </c>
      <c r="N334" s="60">
        <v>1064802492</v>
      </c>
      <c r="O334" s="64">
        <v>13</v>
      </c>
      <c r="P334" s="89">
        <v>45302</v>
      </c>
      <c r="Q334" s="60">
        <v>4518689382</v>
      </c>
      <c r="R334" s="166">
        <v>45327</v>
      </c>
      <c r="S334" s="60">
        <v>13400000</v>
      </c>
      <c r="T334" s="61" t="s">
        <v>66</v>
      </c>
      <c r="U334" s="60">
        <v>57464638</v>
      </c>
      <c r="V334" s="60" t="s">
        <v>6833</v>
      </c>
      <c r="W334" s="166">
        <v>45327</v>
      </c>
      <c r="X334" s="166">
        <v>45327</v>
      </c>
      <c r="Y334" s="68" t="s">
        <v>75</v>
      </c>
      <c r="Z334" s="166">
        <v>45457</v>
      </c>
      <c r="AA334" s="67">
        <f t="shared" si="25"/>
        <v>130</v>
      </c>
      <c r="AB334" s="67">
        <v>2</v>
      </c>
      <c r="AC334" s="237">
        <v>1600000</v>
      </c>
      <c r="AD334" s="67">
        <v>1</v>
      </c>
      <c r="AE334" s="244">
        <v>45473</v>
      </c>
      <c r="AF334" s="67">
        <f t="shared" si="26"/>
        <v>16</v>
      </c>
      <c r="AG334" s="60">
        <v>0</v>
      </c>
      <c r="AH334" s="60">
        <v>0</v>
      </c>
      <c r="AI334" s="89" t="s">
        <v>75</v>
      </c>
      <c r="AJ334" s="61">
        <v>0</v>
      </c>
      <c r="AK334" s="65" t="s">
        <v>75</v>
      </c>
      <c r="AL334" s="65" t="s">
        <v>75</v>
      </c>
      <c r="AM334" s="67">
        <f t="shared" si="27"/>
        <v>0</v>
      </c>
      <c r="AN334" s="67">
        <f>+K334+AC334-AH334</f>
        <v>15000000</v>
      </c>
      <c r="AO334" s="61" t="s">
        <v>67</v>
      </c>
      <c r="AP334" s="60">
        <v>13400000</v>
      </c>
      <c r="AQ334" s="61" t="s">
        <v>86</v>
      </c>
      <c r="AR334" s="60">
        <v>0</v>
      </c>
      <c r="AS334" s="69" t="s">
        <v>75</v>
      </c>
      <c r="AT334" s="236">
        <v>15000000</v>
      </c>
      <c r="AU334" s="156">
        <f t="shared" si="28"/>
        <v>0</v>
      </c>
      <c r="AV334" s="72">
        <f t="shared" si="29"/>
        <v>1</v>
      </c>
      <c r="AW334" s="89" t="s">
        <v>75</v>
      </c>
      <c r="AX334" s="61" t="s">
        <v>98</v>
      </c>
      <c r="AY334" s="60" t="s">
        <v>11283</v>
      </c>
      <c r="AZ334" s="58" t="s">
        <v>67</v>
      </c>
      <c r="BA334" s="58" t="s">
        <v>67</v>
      </c>
    </row>
    <row r="335" spans="2:53" x14ac:dyDescent="0.25">
      <c r="B335" s="58">
        <v>2024</v>
      </c>
      <c r="C335" s="58">
        <v>891780111</v>
      </c>
      <c r="D335" s="59" t="s">
        <v>64</v>
      </c>
      <c r="E335" s="61" t="s">
        <v>11282</v>
      </c>
      <c r="F335" s="67" t="s">
        <v>11281</v>
      </c>
      <c r="G335" s="210">
        <v>0</v>
      </c>
      <c r="H335" s="61" t="s">
        <v>73</v>
      </c>
      <c r="I335" s="59" t="s">
        <v>65</v>
      </c>
      <c r="J335" s="60" t="s">
        <v>11280</v>
      </c>
      <c r="K335" s="60">
        <v>13400000</v>
      </c>
      <c r="L335" s="58" t="s">
        <v>68</v>
      </c>
      <c r="M335" s="60" t="s">
        <v>8936</v>
      </c>
      <c r="N335" s="60">
        <v>85373098</v>
      </c>
      <c r="O335" s="64">
        <v>13</v>
      </c>
      <c r="P335" s="89">
        <v>45302</v>
      </c>
      <c r="Q335" s="60">
        <v>4518689382</v>
      </c>
      <c r="R335" s="166">
        <v>45327</v>
      </c>
      <c r="S335" s="60">
        <v>13400000</v>
      </c>
      <c r="T335" s="61" t="s">
        <v>66</v>
      </c>
      <c r="U335" s="60">
        <v>72175281</v>
      </c>
      <c r="V335" s="60" t="s">
        <v>3682</v>
      </c>
      <c r="W335" s="166">
        <v>45327</v>
      </c>
      <c r="X335" s="166">
        <v>45327</v>
      </c>
      <c r="Y335" s="68" t="s">
        <v>75</v>
      </c>
      <c r="Z335" s="166">
        <v>45457</v>
      </c>
      <c r="AA335" s="67">
        <f t="shared" si="25"/>
        <v>130</v>
      </c>
      <c r="AB335" s="67">
        <v>2</v>
      </c>
      <c r="AC335" s="237">
        <v>1600000</v>
      </c>
      <c r="AD335" s="67">
        <v>1</v>
      </c>
      <c r="AE335" s="244">
        <v>45473</v>
      </c>
      <c r="AF335" s="67">
        <f t="shared" si="26"/>
        <v>16</v>
      </c>
      <c r="AG335" s="60">
        <v>0</v>
      </c>
      <c r="AH335" s="60">
        <v>0</v>
      </c>
      <c r="AI335" s="89" t="s">
        <v>75</v>
      </c>
      <c r="AJ335" s="61">
        <v>0</v>
      </c>
      <c r="AK335" s="65" t="s">
        <v>75</v>
      </c>
      <c r="AL335" s="65" t="s">
        <v>75</v>
      </c>
      <c r="AM335" s="67">
        <f t="shared" si="27"/>
        <v>0</v>
      </c>
      <c r="AN335" s="67">
        <f>+K335+AC335-AH335</f>
        <v>15000000</v>
      </c>
      <c r="AO335" s="61" t="s">
        <v>67</v>
      </c>
      <c r="AP335" s="60">
        <v>13400000</v>
      </c>
      <c r="AQ335" s="61" t="s">
        <v>86</v>
      </c>
      <c r="AR335" s="60">
        <v>0</v>
      </c>
      <c r="AS335" s="69" t="s">
        <v>75</v>
      </c>
      <c r="AT335" s="236">
        <v>15000000</v>
      </c>
      <c r="AU335" s="156">
        <f t="shared" si="28"/>
        <v>0</v>
      </c>
      <c r="AV335" s="72">
        <f t="shared" si="29"/>
        <v>1</v>
      </c>
      <c r="AW335" s="89" t="s">
        <v>75</v>
      </c>
      <c r="AX335" s="61" t="s">
        <v>98</v>
      </c>
      <c r="AY335" s="60" t="s">
        <v>11279</v>
      </c>
      <c r="AZ335" s="58" t="s">
        <v>67</v>
      </c>
      <c r="BA335" s="58" t="s">
        <v>67</v>
      </c>
    </row>
    <row r="336" spans="2:53" x14ac:dyDescent="0.25">
      <c r="B336" s="58">
        <v>2024</v>
      </c>
      <c r="C336" s="58">
        <v>891780111</v>
      </c>
      <c r="D336" s="59" t="s">
        <v>64</v>
      </c>
      <c r="E336" s="61" t="s">
        <v>11278</v>
      </c>
      <c r="F336" s="67" t="s">
        <v>11277</v>
      </c>
      <c r="G336" s="210">
        <v>0</v>
      </c>
      <c r="H336" s="61" t="s">
        <v>73</v>
      </c>
      <c r="I336" s="59" t="s">
        <v>65</v>
      </c>
      <c r="J336" s="60" t="s">
        <v>10239</v>
      </c>
      <c r="K336" s="60">
        <v>9380000</v>
      </c>
      <c r="L336" s="58" t="s">
        <v>68</v>
      </c>
      <c r="M336" s="60" t="s">
        <v>8081</v>
      </c>
      <c r="N336" s="60">
        <v>39055352</v>
      </c>
      <c r="O336" s="64">
        <v>14</v>
      </c>
      <c r="P336" s="166">
        <v>45302</v>
      </c>
      <c r="Q336" s="60">
        <v>2126349000</v>
      </c>
      <c r="R336" s="166">
        <v>45327</v>
      </c>
      <c r="S336" s="60">
        <v>9380000</v>
      </c>
      <c r="T336" s="61" t="s">
        <v>66</v>
      </c>
      <c r="U336" s="60">
        <v>57444673</v>
      </c>
      <c r="V336" s="60" t="s">
        <v>4095</v>
      </c>
      <c r="W336" s="166">
        <v>45327</v>
      </c>
      <c r="X336" s="166">
        <v>45327</v>
      </c>
      <c r="Y336" s="68" t="s">
        <v>75</v>
      </c>
      <c r="Z336" s="166">
        <v>45457</v>
      </c>
      <c r="AA336" s="67">
        <f t="shared" si="25"/>
        <v>130</v>
      </c>
      <c r="AB336" s="67">
        <v>3</v>
      </c>
      <c r="AC336" s="237">
        <v>1120000</v>
      </c>
      <c r="AD336" s="67">
        <v>2</v>
      </c>
      <c r="AE336" s="244">
        <v>45475</v>
      </c>
      <c r="AF336" s="67">
        <f t="shared" si="26"/>
        <v>18</v>
      </c>
      <c r="AG336" s="60">
        <v>0</v>
      </c>
      <c r="AH336" s="60">
        <v>0</v>
      </c>
      <c r="AI336" s="89" t="s">
        <v>75</v>
      </c>
      <c r="AJ336" s="61">
        <v>0</v>
      </c>
      <c r="AK336" s="65" t="s">
        <v>75</v>
      </c>
      <c r="AL336" s="65" t="s">
        <v>75</v>
      </c>
      <c r="AM336" s="67">
        <f t="shared" si="27"/>
        <v>0</v>
      </c>
      <c r="AN336" s="67">
        <f>+K336+AC336-AH336</f>
        <v>10500000</v>
      </c>
      <c r="AO336" s="61" t="s">
        <v>67</v>
      </c>
      <c r="AP336" s="60">
        <v>9380000</v>
      </c>
      <c r="AQ336" s="61" t="s">
        <v>86</v>
      </c>
      <c r="AR336" s="60">
        <v>0</v>
      </c>
      <c r="AS336" s="69" t="s">
        <v>75</v>
      </c>
      <c r="AT336" s="236">
        <v>10500000</v>
      </c>
      <c r="AU336" s="156">
        <f t="shared" si="28"/>
        <v>0</v>
      </c>
      <c r="AV336" s="72">
        <f t="shared" si="29"/>
        <v>1</v>
      </c>
      <c r="AW336" s="89" t="s">
        <v>75</v>
      </c>
      <c r="AX336" s="61" t="s">
        <v>98</v>
      </c>
      <c r="AY336" s="60" t="s">
        <v>11276</v>
      </c>
      <c r="AZ336" s="58" t="s">
        <v>67</v>
      </c>
      <c r="BA336" s="58" t="s">
        <v>67</v>
      </c>
    </row>
    <row r="337" spans="2:53" x14ac:dyDescent="0.25">
      <c r="B337" s="58">
        <v>2024</v>
      </c>
      <c r="C337" s="58">
        <v>891780111</v>
      </c>
      <c r="D337" s="59" t="s">
        <v>64</v>
      </c>
      <c r="E337" s="61" t="s">
        <v>11275</v>
      </c>
      <c r="F337" s="67" t="s">
        <v>11274</v>
      </c>
      <c r="G337" s="210">
        <v>0</v>
      </c>
      <c r="H337" s="61" t="s">
        <v>73</v>
      </c>
      <c r="I337" s="59" t="s">
        <v>65</v>
      </c>
      <c r="J337" s="60" t="s">
        <v>11273</v>
      </c>
      <c r="K337" s="60">
        <v>16080000</v>
      </c>
      <c r="L337" s="58" t="s">
        <v>68</v>
      </c>
      <c r="M337" s="60" t="s">
        <v>1624</v>
      </c>
      <c r="N337" s="60">
        <v>1083017290</v>
      </c>
      <c r="O337" s="64">
        <v>13</v>
      </c>
      <c r="P337" s="89">
        <v>45302</v>
      </c>
      <c r="Q337" s="60">
        <v>4518689382</v>
      </c>
      <c r="R337" s="166">
        <v>45327</v>
      </c>
      <c r="S337" s="60">
        <v>16080000</v>
      </c>
      <c r="T337" s="61" t="s">
        <v>66</v>
      </c>
      <c r="U337" s="60">
        <v>57464638</v>
      </c>
      <c r="V337" s="60" t="s">
        <v>6833</v>
      </c>
      <c r="W337" s="166">
        <v>45327</v>
      </c>
      <c r="X337" s="166">
        <v>45327</v>
      </c>
      <c r="Y337" s="68" t="s">
        <v>75</v>
      </c>
      <c r="Z337" s="166">
        <v>45457</v>
      </c>
      <c r="AA337" s="67">
        <f t="shared" si="25"/>
        <v>130</v>
      </c>
      <c r="AB337" s="67">
        <v>0</v>
      </c>
      <c r="AC337" s="237">
        <v>0</v>
      </c>
      <c r="AD337" s="67">
        <v>0</v>
      </c>
      <c r="AE337" s="89" t="s">
        <v>75</v>
      </c>
      <c r="AF337" s="67">
        <f t="shared" si="26"/>
        <v>0</v>
      </c>
      <c r="AG337" s="60">
        <v>0</v>
      </c>
      <c r="AH337" s="60">
        <v>0</v>
      </c>
      <c r="AI337" s="89" t="s">
        <v>75</v>
      </c>
      <c r="AJ337" s="61">
        <v>0</v>
      </c>
      <c r="AK337" s="65" t="s">
        <v>75</v>
      </c>
      <c r="AL337" s="65" t="s">
        <v>75</v>
      </c>
      <c r="AM337" s="67">
        <f t="shared" si="27"/>
        <v>0</v>
      </c>
      <c r="AN337" s="67">
        <f>+K337+AC337-AH337</f>
        <v>16080000</v>
      </c>
      <c r="AO337" s="61" t="s">
        <v>67</v>
      </c>
      <c r="AP337" s="60">
        <v>16080000</v>
      </c>
      <c r="AQ337" s="61" t="s">
        <v>86</v>
      </c>
      <c r="AR337" s="60">
        <v>0</v>
      </c>
      <c r="AS337" s="69" t="s">
        <v>75</v>
      </c>
      <c r="AT337" s="236">
        <v>16080000</v>
      </c>
      <c r="AU337" s="156">
        <f t="shared" si="28"/>
        <v>0</v>
      </c>
      <c r="AV337" s="72">
        <f t="shared" si="29"/>
        <v>1</v>
      </c>
      <c r="AW337" s="89" t="s">
        <v>75</v>
      </c>
      <c r="AX337" s="61" t="s">
        <v>98</v>
      </c>
      <c r="AY337" s="60" t="s">
        <v>11272</v>
      </c>
      <c r="AZ337" s="58" t="s">
        <v>67</v>
      </c>
      <c r="BA337" s="58" t="s">
        <v>67</v>
      </c>
    </row>
    <row r="338" spans="2:53" x14ac:dyDescent="0.25">
      <c r="B338" s="58">
        <v>2024</v>
      </c>
      <c r="C338" s="58">
        <v>891780111</v>
      </c>
      <c r="D338" s="59" t="s">
        <v>64</v>
      </c>
      <c r="E338" s="61" t="s">
        <v>11271</v>
      </c>
      <c r="F338" s="67" t="s">
        <v>11270</v>
      </c>
      <c r="G338" s="210">
        <v>0</v>
      </c>
      <c r="H338" s="61" t="s">
        <v>73</v>
      </c>
      <c r="I338" s="59" t="s">
        <v>65</v>
      </c>
      <c r="J338" s="60" t="s">
        <v>11269</v>
      </c>
      <c r="K338" s="60">
        <v>9380000</v>
      </c>
      <c r="L338" s="58" t="s">
        <v>68</v>
      </c>
      <c r="M338" s="60" t="s">
        <v>9688</v>
      </c>
      <c r="N338" s="60">
        <v>84092041</v>
      </c>
      <c r="O338" s="64">
        <v>14</v>
      </c>
      <c r="P338" s="166">
        <v>45302</v>
      </c>
      <c r="Q338" s="60">
        <v>2126349000</v>
      </c>
      <c r="R338" s="166">
        <v>45327</v>
      </c>
      <c r="S338" s="60">
        <v>9380000</v>
      </c>
      <c r="T338" s="61" t="s">
        <v>66</v>
      </c>
      <c r="U338" s="60">
        <v>85459497</v>
      </c>
      <c r="V338" s="60" t="s">
        <v>3402</v>
      </c>
      <c r="W338" s="166">
        <v>45327</v>
      </c>
      <c r="X338" s="166">
        <v>45327</v>
      </c>
      <c r="Y338" s="68" t="s">
        <v>75</v>
      </c>
      <c r="Z338" s="166">
        <v>45457</v>
      </c>
      <c r="AA338" s="67">
        <f t="shared" si="25"/>
        <v>130</v>
      </c>
      <c r="AB338" s="67">
        <v>2</v>
      </c>
      <c r="AC338" s="237">
        <v>1120000</v>
      </c>
      <c r="AD338" s="67">
        <v>1</v>
      </c>
      <c r="AE338" s="244">
        <v>45473</v>
      </c>
      <c r="AF338" s="67">
        <f t="shared" si="26"/>
        <v>16</v>
      </c>
      <c r="AG338" s="60">
        <v>0</v>
      </c>
      <c r="AH338" s="60">
        <v>0</v>
      </c>
      <c r="AI338" s="89" t="s">
        <v>75</v>
      </c>
      <c r="AJ338" s="61">
        <v>0</v>
      </c>
      <c r="AK338" s="65" t="s">
        <v>75</v>
      </c>
      <c r="AL338" s="65" t="s">
        <v>75</v>
      </c>
      <c r="AM338" s="67">
        <f t="shared" si="27"/>
        <v>0</v>
      </c>
      <c r="AN338" s="67">
        <f>+K338+AC338-AH338</f>
        <v>10500000</v>
      </c>
      <c r="AO338" s="61" t="s">
        <v>67</v>
      </c>
      <c r="AP338" s="60">
        <v>9380000</v>
      </c>
      <c r="AQ338" s="61" t="s">
        <v>86</v>
      </c>
      <c r="AR338" s="60">
        <v>0</v>
      </c>
      <c r="AS338" s="69" t="s">
        <v>75</v>
      </c>
      <c r="AT338" s="236">
        <v>10500000</v>
      </c>
      <c r="AU338" s="156">
        <f t="shared" si="28"/>
        <v>0</v>
      </c>
      <c r="AV338" s="72">
        <f t="shared" si="29"/>
        <v>1</v>
      </c>
      <c r="AW338" s="89" t="s">
        <v>75</v>
      </c>
      <c r="AX338" s="61" t="s">
        <v>98</v>
      </c>
      <c r="AY338" s="60" t="s">
        <v>11268</v>
      </c>
      <c r="AZ338" s="58" t="s">
        <v>67</v>
      </c>
      <c r="BA338" s="58" t="s">
        <v>67</v>
      </c>
    </row>
    <row r="339" spans="2:53" x14ac:dyDescent="0.25">
      <c r="B339" s="58">
        <v>2024</v>
      </c>
      <c r="C339" s="58">
        <v>891780111</v>
      </c>
      <c r="D339" s="59" t="s">
        <v>64</v>
      </c>
      <c r="E339" s="61" t="s">
        <v>11267</v>
      </c>
      <c r="F339" s="67" t="s">
        <v>11266</v>
      </c>
      <c r="G339" s="210">
        <v>0</v>
      </c>
      <c r="H339" s="61" t="s">
        <v>73</v>
      </c>
      <c r="I339" s="59" t="s">
        <v>65</v>
      </c>
      <c r="J339" s="60" t="s">
        <v>11265</v>
      </c>
      <c r="K339" s="60">
        <v>9380000</v>
      </c>
      <c r="L339" s="58" t="s">
        <v>68</v>
      </c>
      <c r="M339" s="60" t="s">
        <v>6871</v>
      </c>
      <c r="N339" s="60">
        <v>1084731269</v>
      </c>
      <c r="O339" s="64">
        <v>14</v>
      </c>
      <c r="P339" s="166">
        <v>45302</v>
      </c>
      <c r="Q339" s="60">
        <v>2126349000</v>
      </c>
      <c r="R339" s="166">
        <v>45327</v>
      </c>
      <c r="S339" s="60">
        <v>9380000</v>
      </c>
      <c r="T339" s="61" t="s">
        <v>66</v>
      </c>
      <c r="U339" s="60">
        <v>85473390</v>
      </c>
      <c r="V339" s="60" t="s">
        <v>10230</v>
      </c>
      <c r="W339" s="166">
        <v>45327</v>
      </c>
      <c r="X339" s="166">
        <v>45327</v>
      </c>
      <c r="Y339" s="68" t="s">
        <v>75</v>
      </c>
      <c r="Z339" s="166">
        <v>45457</v>
      </c>
      <c r="AA339" s="67">
        <f t="shared" si="25"/>
        <v>130</v>
      </c>
      <c r="AB339" s="67">
        <v>0</v>
      </c>
      <c r="AC339" s="237">
        <v>0</v>
      </c>
      <c r="AD339" s="67">
        <v>0</v>
      </c>
      <c r="AE339" s="89" t="s">
        <v>75</v>
      </c>
      <c r="AF339" s="67">
        <f t="shared" si="26"/>
        <v>0</v>
      </c>
      <c r="AG339" s="60">
        <v>0</v>
      </c>
      <c r="AH339" s="60">
        <v>0</v>
      </c>
      <c r="AI339" s="89" t="s">
        <v>75</v>
      </c>
      <c r="AJ339" s="61">
        <v>0</v>
      </c>
      <c r="AK339" s="65" t="s">
        <v>75</v>
      </c>
      <c r="AL339" s="65" t="s">
        <v>75</v>
      </c>
      <c r="AM339" s="67">
        <f t="shared" si="27"/>
        <v>0</v>
      </c>
      <c r="AN339" s="67">
        <f>+K339+AC339-AH339</f>
        <v>9380000</v>
      </c>
      <c r="AO339" s="61" t="s">
        <v>67</v>
      </c>
      <c r="AP339" s="60">
        <v>9380000</v>
      </c>
      <c r="AQ339" s="61" t="s">
        <v>86</v>
      </c>
      <c r="AR339" s="60">
        <v>0</v>
      </c>
      <c r="AS339" s="69" t="s">
        <v>75</v>
      </c>
      <c r="AT339" s="236">
        <v>9380000</v>
      </c>
      <c r="AU339" s="156">
        <f t="shared" si="28"/>
        <v>0</v>
      </c>
      <c r="AV339" s="72">
        <f t="shared" si="29"/>
        <v>1</v>
      </c>
      <c r="AW339" s="89" t="s">
        <v>75</v>
      </c>
      <c r="AX339" s="61" t="s">
        <v>98</v>
      </c>
      <c r="AY339" s="60" t="s">
        <v>11264</v>
      </c>
      <c r="AZ339" s="58" t="s">
        <v>67</v>
      </c>
      <c r="BA339" s="58" t="s">
        <v>67</v>
      </c>
    </row>
    <row r="340" spans="2:53" x14ac:dyDescent="0.25">
      <c r="B340" s="58">
        <v>2024</v>
      </c>
      <c r="C340" s="58">
        <v>891780111</v>
      </c>
      <c r="D340" s="59" t="s">
        <v>64</v>
      </c>
      <c r="E340" s="61" t="s">
        <v>11263</v>
      </c>
      <c r="F340" s="67" t="s">
        <v>11262</v>
      </c>
      <c r="G340" s="210">
        <v>0</v>
      </c>
      <c r="H340" s="61" t="s">
        <v>73</v>
      </c>
      <c r="I340" s="59" t="s">
        <v>65</v>
      </c>
      <c r="J340" s="60" t="s">
        <v>11261</v>
      </c>
      <c r="K340" s="60">
        <v>13400000</v>
      </c>
      <c r="L340" s="58" t="s">
        <v>68</v>
      </c>
      <c r="M340" s="60" t="s">
        <v>7100</v>
      </c>
      <c r="N340" s="60">
        <v>1082881528</v>
      </c>
      <c r="O340" s="64">
        <v>13</v>
      </c>
      <c r="P340" s="89">
        <v>45302</v>
      </c>
      <c r="Q340" s="60">
        <v>4518689382</v>
      </c>
      <c r="R340" s="166">
        <v>45327</v>
      </c>
      <c r="S340" s="60">
        <v>13400000</v>
      </c>
      <c r="T340" s="61" t="s">
        <v>66</v>
      </c>
      <c r="U340" s="60">
        <v>72175281</v>
      </c>
      <c r="V340" s="60" t="s">
        <v>3682</v>
      </c>
      <c r="W340" s="166">
        <v>45327</v>
      </c>
      <c r="X340" s="166">
        <v>45327</v>
      </c>
      <c r="Y340" s="68" t="s">
        <v>75</v>
      </c>
      <c r="Z340" s="166">
        <v>45457</v>
      </c>
      <c r="AA340" s="67">
        <f t="shared" si="25"/>
        <v>130</v>
      </c>
      <c r="AB340" s="67">
        <v>0</v>
      </c>
      <c r="AC340" s="237">
        <v>0</v>
      </c>
      <c r="AD340" s="67">
        <v>0</v>
      </c>
      <c r="AE340" s="89" t="s">
        <v>75</v>
      </c>
      <c r="AF340" s="67">
        <f t="shared" si="26"/>
        <v>0</v>
      </c>
      <c r="AG340" s="60">
        <v>0</v>
      </c>
      <c r="AH340" s="60">
        <v>0</v>
      </c>
      <c r="AI340" s="89" t="s">
        <v>75</v>
      </c>
      <c r="AJ340" s="61">
        <v>0</v>
      </c>
      <c r="AK340" s="65" t="s">
        <v>75</v>
      </c>
      <c r="AL340" s="65" t="s">
        <v>75</v>
      </c>
      <c r="AM340" s="67">
        <f t="shared" si="27"/>
        <v>0</v>
      </c>
      <c r="AN340" s="67">
        <f>+K340+AC340-AH340</f>
        <v>13400000</v>
      </c>
      <c r="AO340" s="61" t="s">
        <v>67</v>
      </c>
      <c r="AP340" s="60">
        <v>13400000</v>
      </c>
      <c r="AQ340" s="61" t="s">
        <v>86</v>
      </c>
      <c r="AR340" s="60">
        <v>0</v>
      </c>
      <c r="AS340" s="69" t="s">
        <v>75</v>
      </c>
      <c r="AT340" s="236">
        <v>13400000</v>
      </c>
      <c r="AU340" s="156">
        <f t="shared" si="28"/>
        <v>0</v>
      </c>
      <c r="AV340" s="72">
        <f t="shared" si="29"/>
        <v>1</v>
      </c>
      <c r="AW340" s="89" t="s">
        <v>75</v>
      </c>
      <c r="AX340" s="61" t="s">
        <v>98</v>
      </c>
      <c r="AY340" s="60" t="s">
        <v>11260</v>
      </c>
      <c r="AZ340" s="58" t="s">
        <v>67</v>
      </c>
      <c r="BA340" s="58" t="s">
        <v>67</v>
      </c>
    </row>
    <row r="341" spans="2:53" x14ac:dyDescent="0.25">
      <c r="B341" s="58">
        <v>2024</v>
      </c>
      <c r="C341" s="58">
        <v>891780111</v>
      </c>
      <c r="D341" s="59" t="s">
        <v>64</v>
      </c>
      <c r="E341" s="61" t="s">
        <v>11259</v>
      </c>
      <c r="F341" s="67" t="s">
        <v>11258</v>
      </c>
      <c r="G341" s="210">
        <v>0</v>
      </c>
      <c r="H341" s="61" t="s">
        <v>73</v>
      </c>
      <c r="I341" s="59" t="s">
        <v>65</v>
      </c>
      <c r="J341" s="60" t="s">
        <v>11131</v>
      </c>
      <c r="K341" s="60">
        <v>13400000</v>
      </c>
      <c r="L341" s="58" t="s">
        <v>68</v>
      </c>
      <c r="M341" s="60" t="s">
        <v>8643</v>
      </c>
      <c r="N341" s="60">
        <v>12541041</v>
      </c>
      <c r="O341" s="64">
        <v>14</v>
      </c>
      <c r="P341" s="166">
        <v>45302</v>
      </c>
      <c r="Q341" s="60">
        <v>2126349000</v>
      </c>
      <c r="R341" s="166">
        <v>45327</v>
      </c>
      <c r="S341" s="60">
        <v>13400000</v>
      </c>
      <c r="T341" s="61" t="s">
        <v>66</v>
      </c>
      <c r="U341" s="60">
        <v>85468846</v>
      </c>
      <c r="V341" s="60" t="s">
        <v>6946</v>
      </c>
      <c r="W341" s="166">
        <v>45327</v>
      </c>
      <c r="X341" s="166">
        <v>45327</v>
      </c>
      <c r="Y341" s="68" t="s">
        <v>75</v>
      </c>
      <c r="Z341" s="166">
        <v>45457</v>
      </c>
      <c r="AA341" s="67">
        <f t="shared" si="25"/>
        <v>130</v>
      </c>
      <c r="AB341" s="67">
        <v>1</v>
      </c>
      <c r="AC341" s="237">
        <v>1600000</v>
      </c>
      <c r="AD341" s="67">
        <v>1</v>
      </c>
      <c r="AE341" s="244">
        <v>45473</v>
      </c>
      <c r="AF341" s="67">
        <f t="shared" si="26"/>
        <v>16</v>
      </c>
      <c r="AG341" s="60">
        <v>0</v>
      </c>
      <c r="AH341" s="60">
        <v>0</v>
      </c>
      <c r="AI341" s="89" t="s">
        <v>75</v>
      </c>
      <c r="AJ341" s="61">
        <v>0</v>
      </c>
      <c r="AK341" s="65" t="s">
        <v>75</v>
      </c>
      <c r="AL341" s="65" t="s">
        <v>75</v>
      </c>
      <c r="AM341" s="67">
        <f t="shared" si="27"/>
        <v>0</v>
      </c>
      <c r="AN341" s="67">
        <f>+K341+AC341-AH341</f>
        <v>15000000</v>
      </c>
      <c r="AO341" s="61" t="s">
        <v>67</v>
      </c>
      <c r="AP341" s="60">
        <v>13400000</v>
      </c>
      <c r="AQ341" s="61" t="s">
        <v>86</v>
      </c>
      <c r="AR341" s="60">
        <v>0</v>
      </c>
      <c r="AS341" s="69" t="s">
        <v>75</v>
      </c>
      <c r="AT341" s="236">
        <v>15000000</v>
      </c>
      <c r="AU341" s="156">
        <f t="shared" si="28"/>
        <v>0</v>
      </c>
      <c r="AV341" s="72">
        <f t="shared" si="29"/>
        <v>1</v>
      </c>
      <c r="AW341" s="89" t="s">
        <v>75</v>
      </c>
      <c r="AX341" s="61" t="s">
        <v>98</v>
      </c>
      <c r="AY341" s="60" t="s">
        <v>11257</v>
      </c>
      <c r="AZ341" s="58" t="s">
        <v>67</v>
      </c>
      <c r="BA341" s="58" t="s">
        <v>67</v>
      </c>
    </row>
    <row r="342" spans="2:53" x14ac:dyDescent="0.25">
      <c r="B342" s="58">
        <v>2024</v>
      </c>
      <c r="C342" s="58">
        <v>891780111</v>
      </c>
      <c r="D342" s="59" t="s">
        <v>64</v>
      </c>
      <c r="E342" s="61" t="s">
        <v>11256</v>
      </c>
      <c r="F342" s="67" t="s">
        <v>11255</v>
      </c>
      <c r="G342" s="210">
        <v>0</v>
      </c>
      <c r="H342" s="61" t="s">
        <v>73</v>
      </c>
      <c r="I342" s="59" t="s">
        <v>65</v>
      </c>
      <c r="J342" s="60" t="s">
        <v>11254</v>
      </c>
      <c r="K342" s="60">
        <v>11167000</v>
      </c>
      <c r="L342" s="58" t="s">
        <v>68</v>
      </c>
      <c r="M342" s="60" t="s">
        <v>7981</v>
      </c>
      <c r="N342" s="60">
        <v>84459987</v>
      </c>
      <c r="O342" s="64">
        <v>14</v>
      </c>
      <c r="P342" s="166">
        <v>45302</v>
      </c>
      <c r="Q342" s="60">
        <v>2126349000</v>
      </c>
      <c r="R342" s="166">
        <v>45327</v>
      </c>
      <c r="S342" s="60">
        <v>11167000</v>
      </c>
      <c r="T342" s="61" t="s">
        <v>66</v>
      </c>
      <c r="U342" s="60">
        <v>1082868728</v>
      </c>
      <c r="V342" s="60" t="s">
        <v>7011</v>
      </c>
      <c r="W342" s="166">
        <v>45327</v>
      </c>
      <c r="X342" s="166">
        <v>45327</v>
      </c>
      <c r="Y342" s="68" t="s">
        <v>75</v>
      </c>
      <c r="Z342" s="166">
        <v>45457</v>
      </c>
      <c r="AA342" s="67">
        <f t="shared" si="25"/>
        <v>130</v>
      </c>
      <c r="AB342" s="67">
        <v>1</v>
      </c>
      <c r="AC342" s="237">
        <v>1333000</v>
      </c>
      <c r="AD342" s="67">
        <v>1</v>
      </c>
      <c r="AE342" s="244">
        <v>45473</v>
      </c>
      <c r="AF342" s="67">
        <f t="shared" si="26"/>
        <v>16</v>
      </c>
      <c r="AG342" s="60">
        <v>0</v>
      </c>
      <c r="AH342" s="60">
        <v>0</v>
      </c>
      <c r="AI342" s="89" t="s">
        <v>75</v>
      </c>
      <c r="AJ342" s="61">
        <v>0</v>
      </c>
      <c r="AK342" s="65" t="s">
        <v>75</v>
      </c>
      <c r="AL342" s="65" t="s">
        <v>75</v>
      </c>
      <c r="AM342" s="67">
        <f t="shared" si="27"/>
        <v>0</v>
      </c>
      <c r="AN342" s="67">
        <f>+K342+AC342-AH342</f>
        <v>12500000</v>
      </c>
      <c r="AO342" s="61" t="s">
        <v>67</v>
      </c>
      <c r="AP342" s="60">
        <v>11167000</v>
      </c>
      <c r="AQ342" s="61" t="s">
        <v>86</v>
      </c>
      <c r="AR342" s="60">
        <v>0</v>
      </c>
      <c r="AS342" s="69" t="s">
        <v>75</v>
      </c>
      <c r="AT342" s="236">
        <v>12500000</v>
      </c>
      <c r="AU342" s="156">
        <f t="shared" si="28"/>
        <v>0</v>
      </c>
      <c r="AV342" s="72">
        <f t="shared" si="29"/>
        <v>1</v>
      </c>
      <c r="AW342" s="89" t="s">
        <v>75</v>
      </c>
      <c r="AX342" s="61" t="s">
        <v>98</v>
      </c>
      <c r="AY342" s="60" t="s">
        <v>11253</v>
      </c>
      <c r="AZ342" s="58" t="s">
        <v>67</v>
      </c>
      <c r="BA342" s="58" t="s">
        <v>67</v>
      </c>
    </row>
    <row r="343" spans="2:53" x14ac:dyDescent="0.25">
      <c r="B343" s="58">
        <v>2024</v>
      </c>
      <c r="C343" s="58">
        <v>891780111</v>
      </c>
      <c r="D343" s="59" t="s">
        <v>64</v>
      </c>
      <c r="E343" s="61" t="s">
        <v>11252</v>
      </c>
      <c r="F343" s="67" t="s">
        <v>11251</v>
      </c>
      <c r="G343" s="210">
        <v>0</v>
      </c>
      <c r="H343" s="61" t="s">
        <v>73</v>
      </c>
      <c r="I343" s="59" t="s">
        <v>65</v>
      </c>
      <c r="J343" s="60" t="s">
        <v>11131</v>
      </c>
      <c r="K343" s="60">
        <v>11167000</v>
      </c>
      <c r="L343" s="58" t="s">
        <v>68</v>
      </c>
      <c r="M343" s="60" t="s">
        <v>9752</v>
      </c>
      <c r="N343" s="60">
        <v>1082930536</v>
      </c>
      <c r="O343" s="64">
        <v>14</v>
      </c>
      <c r="P343" s="166">
        <v>45302</v>
      </c>
      <c r="Q343" s="60">
        <v>2126349000</v>
      </c>
      <c r="R343" s="166">
        <v>45327</v>
      </c>
      <c r="S343" s="60">
        <v>11167000</v>
      </c>
      <c r="T343" s="61" t="s">
        <v>66</v>
      </c>
      <c r="U343" s="60">
        <v>85468846</v>
      </c>
      <c r="V343" s="60" t="s">
        <v>6946</v>
      </c>
      <c r="W343" s="166">
        <v>45327</v>
      </c>
      <c r="X343" s="166">
        <v>45327</v>
      </c>
      <c r="Y343" s="68" t="s">
        <v>75</v>
      </c>
      <c r="Z343" s="166">
        <v>45457</v>
      </c>
      <c r="AA343" s="67">
        <f t="shared" si="25"/>
        <v>130</v>
      </c>
      <c r="AB343" s="67">
        <v>0</v>
      </c>
      <c r="AC343" s="237">
        <v>0</v>
      </c>
      <c r="AD343" s="67">
        <v>0</v>
      </c>
      <c r="AE343" s="89" t="s">
        <v>75</v>
      </c>
      <c r="AF343" s="67">
        <f t="shared" si="26"/>
        <v>0</v>
      </c>
      <c r="AG343" s="60">
        <v>0</v>
      </c>
      <c r="AH343" s="60">
        <v>0</v>
      </c>
      <c r="AI343" s="89" t="s">
        <v>75</v>
      </c>
      <c r="AJ343" s="61">
        <v>0</v>
      </c>
      <c r="AK343" s="65" t="s">
        <v>75</v>
      </c>
      <c r="AL343" s="65" t="s">
        <v>75</v>
      </c>
      <c r="AM343" s="67">
        <f t="shared" si="27"/>
        <v>0</v>
      </c>
      <c r="AN343" s="67">
        <f>+K343+AC343-AH343</f>
        <v>11167000</v>
      </c>
      <c r="AO343" s="61" t="s">
        <v>67</v>
      </c>
      <c r="AP343" s="60">
        <v>11167000</v>
      </c>
      <c r="AQ343" s="61" t="s">
        <v>86</v>
      </c>
      <c r="AR343" s="60">
        <v>0</v>
      </c>
      <c r="AS343" s="69" t="s">
        <v>75</v>
      </c>
      <c r="AT343" s="236">
        <v>11167000</v>
      </c>
      <c r="AU343" s="156">
        <f t="shared" si="28"/>
        <v>0</v>
      </c>
      <c r="AV343" s="72">
        <f t="shared" si="29"/>
        <v>1</v>
      </c>
      <c r="AW343" s="89" t="s">
        <v>75</v>
      </c>
      <c r="AX343" s="61" t="s">
        <v>98</v>
      </c>
      <c r="AY343" s="60" t="s">
        <v>11250</v>
      </c>
      <c r="AZ343" s="58" t="s">
        <v>67</v>
      </c>
      <c r="BA343" s="58" t="s">
        <v>67</v>
      </c>
    </row>
    <row r="344" spans="2:53" x14ac:dyDescent="0.25">
      <c r="B344" s="58">
        <v>2024</v>
      </c>
      <c r="C344" s="58">
        <v>891780111</v>
      </c>
      <c r="D344" s="59" t="s">
        <v>64</v>
      </c>
      <c r="E344" s="61" t="s">
        <v>11249</v>
      </c>
      <c r="F344" s="67" t="s">
        <v>11248</v>
      </c>
      <c r="G344" s="210">
        <v>0</v>
      </c>
      <c r="H344" s="61" t="s">
        <v>73</v>
      </c>
      <c r="I344" s="59" t="s">
        <v>65</v>
      </c>
      <c r="J344" s="60" t="s">
        <v>11247</v>
      </c>
      <c r="K344" s="60">
        <v>13400000</v>
      </c>
      <c r="L344" s="58" t="s">
        <v>68</v>
      </c>
      <c r="M344" s="60" t="s">
        <v>7511</v>
      </c>
      <c r="N344" s="60">
        <v>57290378</v>
      </c>
      <c r="O344" s="64">
        <v>13</v>
      </c>
      <c r="P344" s="89">
        <v>45302</v>
      </c>
      <c r="Q344" s="60">
        <v>4518689382</v>
      </c>
      <c r="R344" s="166">
        <v>45327</v>
      </c>
      <c r="S344" s="60">
        <v>13400000</v>
      </c>
      <c r="T344" s="61" t="s">
        <v>66</v>
      </c>
      <c r="U344" s="60">
        <v>85449357</v>
      </c>
      <c r="V344" s="60" t="s">
        <v>7147</v>
      </c>
      <c r="W344" s="166">
        <v>45327</v>
      </c>
      <c r="X344" s="166">
        <v>45327</v>
      </c>
      <c r="Y344" s="68" t="s">
        <v>75</v>
      </c>
      <c r="Z344" s="166">
        <v>45457</v>
      </c>
      <c r="AA344" s="67">
        <f t="shared" si="25"/>
        <v>130</v>
      </c>
      <c r="AB344" s="67">
        <v>2</v>
      </c>
      <c r="AC344" s="237">
        <v>1600000</v>
      </c>
      <c r="AD344" s="67">
        <v>1</v>
      </c>
      <c r="AE344" s="244">
        <v>45473</v>
      </c>
      <c r="AF344" s="67">
        <f t="shared" si="26"/>
        <v>16</v>
      </c>
      <c r="AG344" s="60">
        <v>0</v>
      </c>
      <c r="AH344" s="60">
        <v>0</v>
      </c>
      <c r="AI344" s="89" t="s">
        <v>75</v>
      </c>
      <c r="AJ344" s="61">
        <v>0</v>
      </c>
      <c r="AK344" s="65" t="s">
        <v>75</v>
      </c>
      <c r="AL344" s="65" t="s">
        <v>75</v>
      </c>
      <c r="AM344" s="67">
        <f t="shared" si="27"/>
        <v>0</v>
      </c>
      <c r="AN344" s="67">
        <f>+K344+AC344-AH344</f>
        <v>15000000</v>
      </c>
      <c r="AO344" s="61" t="s">
        <v>67</v>
      </c>
      <c r="AP344" s="60">
        <v>13400000</v>
      </c>
      <c r="AQ344" s="61" t="s">
        <v>86</v>
      </c>
      <c r="AR344" s="60">
        <v>0</v>
      </c>
      <c r="AS344" s="69" t="s">
        <v>75</v>
      </c>
      <c r="AT344" s="236">
        <v>15000000</v>
      </c>
      <c r="AU344" s="156">
        <f t="shared" si="28"/>
        <v>0</v>
      </c>
      <c r="AV344" s="72">
        <f t="shared" si="29"/>
        <v>1</v>
      </c>
      <c r="AW344" s="89" t="s">
        <v>75</v>
      </c>
      <c r="AX344" s="61" t="s">
        <v>98</v>
      </c>
      <c r="AY344" s="60" t="s">
        <v>11246</v>
      </c>
      <c r="AZ344" s="58" t="s">
        <v>67</v>
      </c>
      <c r="BA344" s="58" t="s">
        <v>67</v>
      </c>
    </row>
    <row r="345" spans="2:53" x14ac:dyDescent="0.25">
      <c r="B345" s="58">
        <v>2024</v>
      </c>
      <c r="C345" s="58">
        <v>891780111</v>
      </c>
      <c r="D345" s="59" t="s">
        <v>64</v>
      </c>
      <c r="E345" s="61" t="s">
        <v>11245</v>
      </c>
      <c r="F345" s="67" t="s">
        <v>11244</v>
      </c>
      <c r="G345" s="210">
        <v>0</v>
      </c>
      <c r="H345" s="61" t="s">
        <v>73</v>
      </c>
      <c r="I345" s="59" t="s">
        <v>65</v>
      </c>
      <c r="J345" s="60" t="s">
        <v>11243</v>
      </c>
      <c r="K345" s="60">
        <v>12060000</v>
      </c>
      <c r="L345" s="58" t="s">
        <v>68</v>
      </c>
      <c r="M345" s="60" t="s">
        <v>8957</v>
      </c>
      <c r="N345" s="60">
        <v>85151290</v>
      </c>
      <c r="O345" s="64">
        <v>13</v>
      </c>
      <c r="P345" s="89">
        <v>45302</v>
      </c>
      <c r="Q345" s="60">
        <v>4518689382</v>
      </c>
      <c r="R345" s="166">
        <v>45327</v>
      </c>
      <c r="S345" s="60">
        <v>12060000</v>
      </c>
      <c r="T345" s="61" t="s">
        <v>66</v>
      </c>
      <c r="U345" s="60">
        <v>85468846</v>
      </c>
      <c r="V345" s="60" t="s">
        <v>6946</v>
      </c>
      <c r="W345" s="166">
        <v>45327</v>
      </c>
      <c r="X345" s="166">
        <v>45327</v>
      </c>
      <c r="Y345" s="68" t="s">
        <v>75</v>
      </c>
      <c r="Z345" s="166">
        <v>45457</v>
      </c>
      <c r="AA345" s="67">
        <f t="shared" si="25"/>
        <v>130</v>
      </c>
      <c r="AB345" s="67">
        <v>2</v>
      </c>
      <c r="AC345" s="237">
        <v>1440000</v>
      </c>
      <c r="AD345" s="67">
        <v>1</v>
      </c>
      <c r="AE345" s="244">
        <v>45473</v>
      </c>
      <c r="AF345" s="67">
        <f t="shared" si="26"/>
        <v>16</v>
      </c>
      <c r="AG345" s="60">
        <v>0</v>
      </c>
      <c r="AH345" s="60">
        <v>0</v>
      </c>
      <c r="AI345" s="89" t="s">
        <v>75</v>
      </c>
      <c r="AJ345" s="61">
        <v>0</v>
      </c>
      <c r="AK345" s="65" t="s">
        <v>75</v>
      </c>
      <c r="AL345" s="65" t="s">
        <v>75</v>
      </c>
      <c r="AM345" s="67">
        <f t="shared" si="27"/>
        <v>0</v>
      </c>
      <c r="AN345" s="67">
        <f>+K345+AC345-AH345</f>
        <v>13500000</v>
      </c>
      <c r="AO345" s="61" t="s">
        <v>67</v>
      </c>
      <c r="AP345" s="60">
        <v>12060000</v>
      </c>
      <c r="AQ345" s="61" t="s">
        <v>86</v>
      </c>
      <c r="AR345" s="60">
        <v>0</v>
      </c>
      <c r="AS345" s="69" t="s">
        <v>75</v>
      </c>
      <c r="AT345" s="236">
        <v>13500000</v>
      </c>
      <c r="AU345" s="156">
        <f t="shared" si="28"/>
        <v>0</v>
      </c>
      <c r="AV345" s="72">
        <f t="shared" si="29"/>
        <v>1</v>
      </c>
      <c r="AW345" s="89" t="s">
        <v>75</v>
      </c>
      <c r="AX345" s="61" t="s">
        <v>98</v>
      </c>
      <c r="AY345" s="60" t="s">
        <v>11242</v>
      </c>
      <c r="AZ345" s="58" t="s">
        <v>67</v>
      </c>
      <c r="BA345" s="58" t="s">
        <v>67</v>
      </c>
    </row>
    <row r="346" spans="2:53" x14ac:dyDescent="0.25">
      <c r="B346" s="58">
        <v>2024</v>
      </c>
      <c r="C346" s="58">
        <v>891780111</v>
      </c>
      <c r="D346" s="59" t="s">
        <v>64</v>
      </c>
      <c r="E346" s="61" t="s">
        <v>11241</v>
      </c>
      <c r="F346" s="67" t="s">
        <v>11240</v>
      </c>
      <c r="G346" s="210">
        <v>0</v>
      </c>
      <c r="H346" s="61" t="s">
        <v>73</v>
      </c>
      <c r="I346" s="59" t="s">
        <v>383</v>
      </c>
      <c r="J346" s="60" t="s">
        <v>11239</v>
      </c>
      <c r="K346" s="60">
        <v>6800000</v>
      </c>
      <c r="L346" s="58" t="s">
        <v>68</v>
      </c>
      <c r="M346" s="60" t="s">
        <v>11238</v>
      </c>
      <c r="N346" s="60">
        <v>1004351560</v>
      </c>
      <c r="O346" s="64">
        <v>170</v>
      </c>
      <c r="P346" s="166">
        <v>45320</v>
      </c>
      <c r="Q346" s="60">
        <v>165200000</v>
      </c>
      <c r="R346" s="166">
        <v>45327</v>
      </c>
      <c r="S346" s="60">
        <v>6800000</v>
      </c>
      <c r="T346" s="61" t="s">
        <v>66</v>
      </c>
      <c r="U346" s="60">
        <v>36559959</v>
      </c>
      <c r="V346" s="60" t="s">
        <v>8301</v>
      </c>
      <c r="W346" s="166">
        <v>45327</v>
      </c>
      <c r="X346" s="166">
        <v>45327</v>
      </c>
      <c r="Y346" s="68" t="s">
        <v>75</v>
      </c>
      <c r="Z346" s="166">
        <v>45382</v>
      </c>
      <c r="AA346" s="67">
        <f t="shared" si="25"/>
        <v>55</v>
      </c>
      <c r="AB346" s="67">
        <v>0</v>
      </c>
      <c r="AC346" s="237">
        <v>0</v>
      </c>
      <c r="AD346" s="67">
        <v>0</v>
      </c>
      <c r="AE346" s="89" t="s">
        <v>75</v>
      </c>
      <c r="AF346" s="67">
        <f t="shared" si="26"/>
        <v>0</v>
      </c>
      <c r="AG346" s="60">
        <v>0</v>
      </c>
      <c r="AH346" s="60">
        <v>0</v>
      </c>
      <c r="AI346" s="89" t="s">
        <v>75</v>
      </c>
      <c r="AJ346" s="61">
        <v>0</v>
      </c>
      <c r="AK346" s="65" t="s">
        <v>75</v>
      </c>
      <c r="AL346" s="65" t="s">
        <v>75</v>
      </c>
      <c r="AM346" s="67">
        <f t="shared" si="27"/>
        <v>0</v>
      </c>
      <c r="AN346" s="67">
        <f>+K346+AC346-AH346</f>
        <v>6800000</v>
      </c>
      <c r="AO346" s="61" t="s">
        <v>86</v>
      </c>
      <c r="AP346" s="60">
        <v>0</v>
      </c>
      <c r="AQ346" s="61" t="s">
        <v>86</v>
      </c>
      <c r="AR346" s="60">
        <v>0</v>
      </c>
      <c r="AS346" s="69" t="s">
        <v>75</v>
      </c>
      <c r="AT346" s="236">
        <v>6800000</v>
      </c>
      <c r="AU346" s="156">
        <f t="shared" si="28"/>
        <v>0</v>
      </c>
      <c r="AV346" s="72">
        <f t="shared" si="29"/>
        <v>1</v>
      </c>
      <c r="AW346" s="89" t="s">
        <v>75</v>
      </c>
      <c r="AX346" s="61" t="s">
        <v>98</v>
      </c>
      <c r="AY346" s="60" t="s">
        <v>11237</v>
      </c>
      <c r="AZ346" s="58" t="s">
        <v>67</v>
      </c>
      <c r="BA346" s="58" t="s">
        <v>67</v>
      </c>
    </row>
    <row r="347" spans="2:53" x14ac:dyDescent="0.25">
      <c r="B347" s="58">
        <v>2024</v>
      </c>
      <c r="C347" s="58">
        <v>891780111</v>
      </c>
      <c r="D347" s="59" t="s">
        <v>64</v>
      </c>
      <c r="E347" s="61" t="s">
        <v>11236</v>
      </c>
      <c r="F347" s="67" t="s">
        <v>11235</v>
      </c>
      <c r="G347" s="210">
        <v>0</v>
      </c>
      <c r="H347" s="61" t="s">
        <v>73</v>
      </c>
      <c r="I347" s="59" t="s">
        <v>65</v>
      </c>
      <c r="J347" s="60" t="s">
        <v>11234</v>
      </c>
      <c r="K347" s="60">
        <v>14740000</v>
      </c>
      <c r="L347" s="58" t="s">
        <v>68</v>
      </c>
      <c r="M347" s="60" t="s">
        <v>11233</v>
      </c>
      <c r="N347" s="60">
        <v>36667151</v>
      </c>
      <c r="O347" s="64">
        <v>13</v>
      </c>
      <c r="P347" s="89">
        <v>45302</v>
      </c>
      <c r="Q347" s="60">
        <v>4518689382</v>
      </c>
      <c r="R347" s="166">
        <v>45328</v>
      </c>
      <c r="S347" s="60">
        <v>14740000</v>
      </c>
      <c r="T347" s="61" t="s">
        <v>66</v>
      </c>
      <c r="U347" s="60">
        <v>12621405</v>
      </c>
      <c r="V347" s="60" t="s">
        <v>3878</v>
      </c>
      <c r="W347" s="166">
        <v>45328</v>
      </c>
      <c r="X347" s="166">
        <v>45328</v>
      </c>
      <c r="Y347" s="68" t="s">
        <v>75</v>
      </c>
      <c r="Z347" s="166">
        <v>45457</v>
      </c>
      <c r="AA347" s="67">
        <f t="shared" si="25"/>
        <v>129</v>
      </c>
      <c r="AB347" s="67">
        <v>0</v>
      </c>
      <c r="AC347" s="237">
        <v>0</v>
      </c>
      <c r="AD347" s="67">
        <v>0</v>
      </c>
      <c r="AE347" s="89" t="s">
        <v>75</v>
      </c>
      <c r="AF347" s="67">
        <f t="shared" si="26"/>
        <v>0</v>
      </c>
      <c r="AG347" s="60">
        <v>0</v>
      </c>
      <c r="AH347" s="60">
        <v>0</v>
      </c>
      <c r="AI347" s="89" t="s">
        <v>75</v>
      </c>
      <c r="AJ347" s="61">
        <v>0</v>
      </c>
      <c r="AK347" s="65" t="s">
        <v>75</v>
      </c>
      <c r="AL347" s="65" t="s">
        <v>75</v>
      </c>
      <c r="AM347" s="67">
        <f t="shared" si="27"/>
        <v>0</v>
      </c>
      <c r="AN347" s="67">
        <f>+K347+AC347-AH347</f>
        <v>14740000</v>
      </c>
      <c r="AO347" s="61" t="s">
        <v>67</v>
      </c>
      <c r="AP347" s="60">
        <v>14740000</v>
      </c>
      <c r="AQ347" s="61" t="s">
        <v>86</v>
      </c>
      <c r="AR347" s="60">
        <v>0</v>
      </c>
      <c r="AS347" s="69" t="s">
        <v>75</v>
      </c>
      <c r="AT347" s="236">
        <v>14740000</v>
      </c>
      <c r="AU347" s="156">
        <f t="shared" si="28"/>
        <v>0</v>
      </c>
      <c r="AV347" s="72">
        <f t="shared" si="29"/>
        <v>1</v>
      </c>
      <c r="AW347" s="89" t="s">
        <v>75</v>
      </c>
      <c r="AX347" s="61" t="s">
        <v>98</v>
      </c>
      <c r="AY347" s="60" t="s">
        <v>11232</v>
      </c>
      <c r="AZ347" s="58" t="s">
        <v>67</v>
      </c>
      <c r="BA347" s="58" t="s">
        <v>67</v>
      </c>
    </row>
    <row r="348" spans="2:53" x14ac:dyDescent="0.25">
      <c r="B348" s="58">
        <v>2024</v>
      </c>
      <c r="C348" s="58">
        <v>891780111</v>
      </c>
      <c r="D348" s="59" t="s">
        <v>64</v>
      </c>
      <c r="E348" s="61" t="s">
        <v>11231</v>
      </c>
      <c r="F348" s="67" t="s">
        <v>11230</v>
      </c>
      <c r="G348" s="210">
        <v>0</v>
      </c>
      <c r="H348" s="61" t="s">
        <v>73</v>
      </c>
      <c r="I348" s="59" t="s">
        <v>65</v>
      </c>
      <c r="J348" s="60" t="s">
        <v>11131</v>
      </c>
      <c r="K348" s="60">
        <v>11167000</v>
      </c>
      <c r="L348" s="58" t="s">
        <v>68</v>
      </c>
      <c r="M348" s="60" t="s">
        <v>11229</v>
      </c>
      <c r="N348" s="60">
        <v>1081795063</v>
      </c>
      <c r="O348" s="64">
        <v>14</v>
      </c>
      <c r="P348" s="166">
        <v>45302</v>
      </c>
      <c r="Q348" s="60">
        <v>2126349000</v>
      </c>
      <c r="R348" s="166">
        <v>45328</v>
      </c>
      <c r="S348" s="60">
        <v>11167000</v>
      </c>
      <c r="T348" s="61" t="s">
        <v>66</v>
      </c>
      <c r="U348" s="60">
        <v>85468846</v>
      </c>
      <c r="V348" s="60" t="s">
        <v>6946</v>
      </c>
      <c r="W348" s="166">
        <v>45328</v>
      </c>
      <c r="X348" s="166">
        <v>45328</v>
      </c>
      <c r="Y348" s="68" t="s">
        <v>75</v>
      </c>
      <c r="Z348" s="166">
        <v>45457</v>
      </c>
      <c r="AA348" s="67">
        <f t="shared" si="25"/>
        <v>129</v>
      </c>
      <c r="AB348" s="67">
        <v>0</v>
      </c>
      <c r="AC348" s="237">
        <v>0</v>
      </c>
      <c r="AD348" s="67">
        <v>0</v>
      </c>
      <c r="AE348" s="89" t="s">
        <v>75</v>
      </c>
      <c r="AF348" s="67">
        <f t="shared" si="26"/>
        <v>0</v>
      </c>
      <c r="AG348" s="60">
        <v>0</v>
      </c>
      <c r="AH348" s="60">
        <v>0</v>
      </c>
      <c r="AI348" s="89" t="s">
        <v>75</v>
      </c>
      <c r="AJ348" s="61">
        <v>0</v>
      </c>
      <c r="AK348" s="65" t="s">
        <v>75</v>
      </c>
      <c r="AL348" s="65" t="s">
        <v>75</v>
      </c>
      <c r="AM348" s="67">
        <f t="shared" si="27"/>
        <v>0</v>
      </c>
      <c r="AN348" s="67">
        <f>+K348+AC348-AH348</f>
        <v>11167000</v>
      </c>
      <c r="AO348" s="61" t="s">
        <v>67</v>
      </c>
      <c r="AP348" s="60">
        <v>11167000</v>
      </c>
      <c r="AQ348" s="61" t="s">
        <v>86</v>
      </c>
      <c r="AR348" s="60">
        <v>0</v>
      </c>
      <c r="AS348" s="69" t="s">
        <v>75</v>
      </c>
      <c r="AT348" s="236">
        <v>11167000</v>
      </c>
      <c r="AU348" s="156">
        <f t="shared" si="28"/>
        <v>0</v>
      </c>
      <c r="AV348" s="72">
        <f t="shared" si="29"/>
        <v>1</v>
      </c>
      <c r="AW348" s="89" t="s">
        <v>75</v>
      </c>
      <c r="AX348" s="61" t="s">
        <v>98</v>
      </c>
      <c r="AY348" s="60" t="s">
        <v>11228</v>
      </c>
      <c r="AZ348" s="58" t="s">
        <v>67</v>
      </c>
      <c r="BA348" s="58" t="s">
        <v>67</v>
      </c>
    </row>
    <row r="349" spans="2:53" x14ac:dyDescent="0.25">
      <c r="B349" s="58">
        <v>2024</v>
      </c>
      <c r="C349" s="58">
        <v>891780111</v>
      </c>
      <c r="D349" s="59" t="s">
        <v>64</v>
      </c>
      <c r="E349" s="61" t="s">
        <v>11227</v>
      </c>
      <c r="F349" s="67" t="s">
        <v>11226</v>
      </c>
      <c r="G349" s="210">
        <v>0</v>
      </c>
      <c r="H349" s="61" t="s">
        <v>73</v>
      </c>
      <c r="I349" s="59" t="s">
        <v>65</v>
      </c>
      <c r="J349" s="60" t="s">
        <v>11225</v>
      </c>
      <c r="K349" s="60">
        <v>16080000</v>
      </c>
      <c r="L349" s="58" t="s">
        <v>68</v>
      </c>
      <c r="M349" s="60" t="s">
        <v>7148</v>
      </c>
      <c r="N349" s="60">
        <v>57297861</v>
      </c>
      <c r="O349" s="64">
        <v>13</v>
      </c>
      <c r="P349" s="89">
        <v>45302</v>
      </c>
      <c r="Q349" s="60">
        <v>4518689382</v>
      </c>
      <c r="R349" s="166">
        <v>45328</v>
      </c>
      <c r="S349" s="60">
        <v>16080000</v>
      </c>
      <c r="T349" s="61" t="s">
        <v>66</v>
      </c>
      <c r="U349" s="60">
        <v>85449357</v>
      </c>
      <c r="V349" s="60" t="s">
        <v>7147</v>
      </c>
      <c r="W349" s="166">
        <v>45328</v>
      </c>
      <c r="X349" s="166">
        <v>45328</v>
      </c>
      <c r="Y349" s="68" t="s">
        <v>75</v>
      </c>
      <c r="Z349" s="166">
        <v>45457</v>
      </c>
      <c r="AA349" s="67">
        <f t="shared" si="25"/>
        <v>129</v>
      </c>
      <c r="AB349" s="67">
        <v>2</v>
      </c>
      <c r="AC349" s="237">
        <v>1920000</v>
      </c>
      <c r="AD349" s="67">
        <v>1</v>
      </c>
      <c r="AE349" s="244">
        <v>45473</v>
      </c>
      <c r="AF349" s="67">
        <f t="shared" si="26"/>
        <v>16</v>
      </c>
      <c r="AG349" s="60">
        <v>0</v>
      </c>
      <c r="AH349" s="60">
        <v>0</v>
      </c>
      <c r="AI349" s="89" t="s">
        <v>75</v>
      </c>
      <c r="AJ349" s="61">
        <v>0</v>
      </c>
      <c r="AK349" s="65" t="s">
        <v>75</v>
      </c>
      <c r="AL349" s="65" t="s">
        <v>75</v>
      </c>
      <c r="AM349" s="67">
        <f t="shared" si="27"/>
        <v>0</v>
      </c>
      <c r="AN349" s="67">
        <f>+K349+AC349-AH349</f>
        <v>18000000</v>
      </c>
      <c r="AO349" s="61" t="s">
        <v>67</v>
      </c>
      <c r="AP349" s="60">
        <v>16080000</v>
      </c>
      <c r="AQ349" s="61" t="s">
        <v>86</v>
      </c>
      <c r="AR349" s="60">
        <v>0</v>
      </c>
      <c r="AS349" s="69" t="s">
        <v>75</v>
      </c>
      <c r="AT349" s="236">
        <v>18000000</v>
      </c>
      <c r="AU349" s="156">
        <f t="shared" si="28"/>
        <v>0</v>
      </c>
      <c r="AV349" s="72">
        <f t="shared" si="29"/>
        <v>1</v>
      </c>
      <c r="AW349" s="89" t="s">
        <v>75</v>
      </c>
      <c r="AX349" s="61" t="s">
        <v>98</v>
      </c>
      <c r="AY349" s="60" t="s">
        <v>11224</v>
      </c>
      <c r="AZ349" s="58" t="s">
        <v>67</v>
      </c>
      <c r="BA349" s="58" t="s">
        <v>67</v>
      </c>
    </row>
    <row r="350" spans="2:53" x14ac:dyDescent="0.25">
      <c r="B350" s="58">
        <v>2024</v>
      </c>
      <c r="C350" s="58">
        <v>891780111</v>
      </c>
      <c r="D350" s="59" t="s">
        <v>64</v>
      </c>
      <c r="E350" s="61" t="s">
        <v>11223</v>
      </c>
      <c r="F350" s="67" t="s">
        <v>11222</v>
      </c>
      <c r="G350" s="210">
        <v>0</v>
      </c>
      <c r="H350" s="61" t="s">
        <v>73</v>
      </c>
      <c r="I350" s="59" t="s">
        <v>65</v>
      </c>
      <c r="J350" s="60" t="s">
        <v>11221</v>
      </c>
      <c r="K350" s="60">
        <v>21440000</v>
      </c>
      <c r="L350" s="58" t="s">
        <v>68</v>
      </c>
      <c r="M350" s="60" t="s">
        <v>9015</v>
      </c>
      <c r="N350" s="60">
        <v>65742222</v>
      </c>
      <c r="O350" s="64">
        <v>13</v>
      </c>
      <c r="P350" s="89">
        <v>45302</v>
      </c>
      <c r="Q350" s="60">
        <v>4518689382</v>
      </c>
      <c r="R350" s="166">
        <v>45328</v>
      </c>
      <c r="S350" s="60">
        <v>21440000</v>
      </c>
      <c r="T350" s="61" t="s">
        <v>66</v>
      </c>
      <c r="U350" s="60">
        <v>85460949</v>
      </c>
      <c r="V350" s="60" t="s">
        <v>8882</v>
      </c>
      <c r="W350" s="166">
        <v>45328</v>
      </c>
      <c r="X350" s="166">
        <v>45328</v>
      </c>
      <c r="Y350" s="68" t="s">
        <v>75</v>
      </c>
      <c r="Z350" s="166">
        <v>45457</v>
      </c>
      <c r="AA350" s="67">
        <f t="shared" si="25"/>
        <v>129</v>
      </c>
      <c r="AB350" s="67">
        <v>2</v>
      </c>
      <c r="AC350" s="237">
        <v>2560000</v>
      </c>
      <c r="AD350" s="67">
        <v>1</v>
      </c>
      <c r="AE350" s="244">
        <v>45473</v>
      </c>
      <c r="AF350" s="67">
        <f t="shared" si="26"/>
        <v>16</v>
      </c>
      <c r="AG350" s="60">
        <v>0</v>
      </c>
      <c r="AH350" s="60">
        <v>0</v>
      </c>
      <c r="AI350" s="89" t="s">
        <v>75</v>
      </c>
      <c r="AJ350" s="61">
        <v>0</v>
      </c>
      <c r="AK350" s="65" t="s">
        <v>75</v>
      </c>
      <c r="AL350" s="65" t="s">
        <v>75</v>
      </c>
      <c r="AM350" s="67">
        <f t="shared" si="27"/>
        <v>0</v>
      </c>
      <c r="AN350" s="67">
        <f>+K350+AC350-AH350</f>
        <v>24000000</v>
      </c>
      <c r="AO350" s="61" t="s">
        <v>67</v>
      </c>
      <c r="AP350" s="60">
        <v>21440000</v>
      </c>
      <c r="AQ350" s="61" t="s">
        <v>86</v>
      </c>
      <c r="AR350" s="60">
        <v>0</v>
      </c>
      <c r="AS350" s="69" t="s">
        <v>75</v>
      </c>
      <c r="AT350" s="236">
        <v>24000000</v>
      </c>
      <c r="AU350" s="156">
        <f t="shared" si="28"/>
        <v>0</v>
      </c>
      <c r="AV350" s="72">
        <f t="shared" si="29"/>
        <v>1</v>
      </c>
      <c r="AW350" s="89" t="s">
        <v>75</v>
      </c>
      <c r="AX350" s="61" t="s">
        <v>98</v>
      </c>
      <c r="AY350" s="60" t="s">
        <v>11220</v>
      </c>
      <c r="AZ350" s="58" t="s">
        <v>67</v>
      </c>
      <c r="BA350" s="58" t="s">
        <v>67</v>
      </c>
    </row>
    <row r="351" spans="2:53" x14ac:dyDescent="0.25">
      <c r="B351" s="58">
        <v>2024</v>
      </c>
      <c r="C351" s="58">
        <v>891780111</v>
      </c>
      <c r="D351" s="59" t="s">
        <v>64</v>
      </c>
      <c r="E351" s="61" t="s">
        <v>11219</v>
      </c>
      <c r="F351" s="67" t="s">
        <v>11218</v>
      </c>
      <c r="G351" s="210">
        <v>0</v>
      </c>
      <c r="H351" s="61" t="s">
        <v>73</v>
      </c>
      <c r="I351" s="59" t="s">
        <v>65</v>
      </c>
      <c r="J351" s="60" t="s">
        <v>11217</v>
      </c>
      <c r="K351" s="60">
        <v>13400000</v>
      </c>
      <c r="L351" s="58" t="s">
        <v>68</v>
      </c>
      <c r="M351" s="60" t="s">
        <v>7704</v>
      </c>
      <c r="N351" s="60">
        <v>1065657067</v>
      </c>
      <c r="O351" s="64">
        <v>13</v>
      </c>
      <c r="P351" s="89">
        <v>45302</v>
      </c>
      <c r="Q351" s="60">
        <v>4518689382</v>
      </c>
      <c r="R351" s="166">
        <v>45328</v>
      </c>
      <c r="S351" s="60">
        <v>13400000</v>
      </c>
      <c r="T351" s="61" t="s">
        <v>66</v>
      </c>
      <c r="U351" s="60">
        <v>1082863147</v>
      </c>
      <c r="V351" s="60" t="s">
        <v>7186</v>
      </c>
      <c r="W351" s="166">
        <v>45328</v>
      </c>
      <c r="X351" s="166">
        <v>45328</v>
      </c>
      <c r="Y351" s="68" t="s">
        <v>75</v>
      </c>
      <c r="Z351" s="166">
        <v>45457</v>
      </c>
      <c r="AA351" s="67">
        <f t="shared" si="25"/>
        <v>129</v>
      </c>
      <c r="AB351" s="67">
        <v>2</v>
      </c>
      <c r="AC351" s="237">
        <v>1600000</v>
      </c>
      <c r="AD351" s="67">
        <v>1</v>
      </c>
      <c r="AE351" s="244">
        <v>45473</v>
      </c>
      <c r="AF351" s="67">
        <f t="shared" si="26"/>
        <v>16</v>
      </c>
      <c r="AG351" s="60">
        <v>0</v>
      </c>
      <c r="AH351" s="60">
        <v>0</v>
      </c>
      <c r="AI351" s="89" t="s">
        <v>75</v>
      </c>
      <c r="AJ351" s="61">
        <v>0</v>
      </c>
      <c r="AK351" s="65" t="s">
        <v>75</v>
      </c>
      <c r="AL351" s="65" t="s">
        <v>75</v>
      </c>
      <c r="AM351" s="67">
        <f t="shared" si="27"/>
        <v>0</v>
      </c>
      <c r="AN351" s="67">
        <f>+K351+AC351-AH351</f>
        <v>15000000</v>
      </c>
      <c r="AO351" s="61" t="s">
        <v>67</v>
      </c>
      <c r="AP351" s="60">
        <v>13400000</v>
      </c>
      <c r="AQ351" s="61" t="s">
        <v>86</v>
      </c>
      <c r="AR351" s="60">
        <v>0</v>
      </c>
      <c r="AS351" s="69" t="s">
        <v>75</v>
      </c>
      <c r="AT351" s="236">
        <v>15000000</v>
      </c>
      <c r="AU351" s="156">
        <f t="shared" si="28"/>
        <v>0</v>
      </c>
      <c r="AV351" s="72">
        <f t="shared" si="29"/>
        <v>1</v>
      </c>
      <c r="AW351" s="89" t="s">
        <v>75</v>
      </c>
      <c r="AX351" s="61" t="s">
        <v>98</v>
      </c>
      <c r="AY351" s="60" t="s">
        <v>11216</v>
      </c>
      <c r="AZ351" s="58" t="s">
        <v>67</v>
      </c>
      <c r="BA351" s="58" t="s">
        <v>67</v>
      </c>
    </row>
    <row r="352" spans="2:53" x14ac:dyDescent="0.25">
      <c r="B352" s="58">
        <v>2024</v>
      </c>
      <c r="C352" s="58">
        <v>891780111</v>
      </c>
      <c r="D352" s="59" t="s">
        <v>64</v>
      </c>
      <c r="E352" s="61" t="s">
        <v>11215</v>
      </c>
      <c r="F352" s="67" t="s">
        <v>11214</v>
      </c>
      <c r="G352" s="210">
        <v>0</v>
      </c>
      <c r="H352" s="61" t="s">
        <v>73</v>
      </c>
      <c r="I352" s="59" t="s">
        <v>65</v>
      </c>
      <c r="J352" s="60" t="s">
        <v>11213</v>
      </c>
      <c r="K352" s="60">
        <v>13400000</v>
      </c>
      <c r="L352" s="58" t="s">
        <v>68</v>
      </c>
      <c r="M352" s="60" t="s">
        <v>7595</v>
      </c>
      <c r="N352" s="60">
        <v>1118843119</v>
      </c>
      <c r="O352" s="64">
        <v>13</v>
      </c>
      <c r="P352" s="89">
        <v>45302</v>
      </c>
      <c r="Q352" s="60">
        <v>4518689382</v>
      </c>
      <c r="R352" s="166">
        <v>45328</v>
      </c>
      <c r="S352" s="60">
        <v>13400000</v>
      </c>
      <c r="T352" s="61" t="s">
        <v>66</v>
      </c>
      <c r="U352" s="60">
        <v>1082863147</v>
      </c>
      <c r="V352" s="60" t="s">
        <v>7186</v>
      </c>
      <c r="W352" s="166">
        <v>45328</v>
      </c>
      <c r="X352" s="166">
        <v>45328</v>
      </c>
      <c r="Y352" s="68" t="s">
        <v>75</v>
      </c>
      <c r="Z352" s="166">
        <v>45457</v>
      </c>
      <c r="AA352" s="67">
        <f t="shared" si="25"/>
        <v>129</v>
      </c>
      <c r="AB352" s="67">
        <v>2</v>
      </c>
      <c r="AC352" s="237">
        <v>1600000</v>
      </c>
      <c r="AD352" s="67">
        <v>1</v>
      </c>
      <c r="AE352" s="244">
        <v>45473</v>
      </c>
      <c r="AF352" s="67">
        <f t="shared" si="26"/>
        <v>16</v>
      </c>
      <c r="AG352" s="60">
        <v>0</v>
      </c>
      <c r="AH352" s="60">
        <v>0</v>
      </c>
      <c r="AI352" s="89" t="s">
        <v>75</v>
      </c>
      <c r="AJ352" s="61">
        <v>0</v>
      </c>
      <c r="AK352" s="65" t="s">
        <v>75</v>
      </c>
      <c r="AL352" s="65" t="s">
        <v>75</v>
      </c>
      <c r="AM352" s="67">
        <f t="shared" si="27"/>
        <v>0</v>
      </c>
      <c r="AN352" s="67">
        <f>+K352+AC352-AH352</f>
        <v>15000000</v>
      </c>
      <c r="AO352" s="61" t="s">
        <v>67</v>
      </c>
      <c r="AP352" s="60">
        <v>13400000</v>
      </c>
      <c r="AQ352" s="61" t="s">
        <v>86</v>
      </c>
      <c r="AR352" s="60">
        <v>0</v>
      </c>
      <c r="AS352" s="69" t="s">
        <v>75</v>
      </c>
      <c r="AT352" s="236">
        <v>15000000</v>
      </c>
      <c r="AU352" s="156">
        <f t="shared" si="28"/>
        <v>0</v>
      </c>
      <c r="AV352" s="72">
        <f t="shared" si="29"/>
        <v>1</v>
      </c>
      <c r="AW352" s="89" t="s">
        <v>75</v>
      </c>
      <c r="AX352" s="61" t="s">
        <v>98</v>
      </c>
      <c r="AY352" s="60" t="s">
        <v>11212</v>
      </c>
      <c r="AZ352" s="58" t="s">
        <v>67</v>
      </c>
      <c r="BA352" s="58" t="s">
        <v>67</v>
      </c>
    </row>
    <row r="353" spans="2:53" x14ac:dyDescent="0.25">
      <c r="B353" s="58">
        <v>2024</v>
      </c>
      <c r="C353" s="58">
        <v>891780111</v>
      </c>
      <c r="D353" s="59" t="s">
        <v>64</v>
      </c>
      <c r="E353" s="61" t="s">
        <v>11211</v>
      </c>
      <c r="F353" s="67" t="s">
        <v>11210</v>
      </c>
      <c r="G353" s="210">
        <v>0</v>
      </c>
      <c r="H353" s="61" t="s">
        <v>73</v>
      </c>
      <c r="I353" s="59" t="s">
        <v>65</v>
      </c>
      <c r="J353" s="60" t="s">
        <v>11209</v>
      </c>
      <c r="K353" s="60">
        <v>12060000</v>
      </c>
      <c r="L353" s="58" t="s">
        <v>68</v>
      </c>
      <c r="M353" s="60" t="s">
        <v>8248</v>
      </c>
      <c r="N353" s="60">
        <v>1082997554</v>
      </c>
      <c r="O353" s="64">
        <v>13</v>
      </c>
      <c r="P353" s="89">
        <v>45302</v>
      </c>
      <c r="Q353" s="60">
        <v>4518689382</v>
      </c>
      <c r="R353" s="166">
        <v>45328</v>
      </c>
      <c r="S353" s="60">
        <v>12060000</v>
      </c>
      <c r="T353" s="61" t="s">
        <v>66</v>
      </c>
      <c r="U353" s="60">
        <v>1098669877</v>
      </c>
      <c r="V353" s="60" t="s">
        <v>8247</v>
      </c>
      <c r="W353" s="166">
        <v>45328</v>
      </c>
      <c r="X353" s="166">
        <v>45328</v>
      </c>
      <c r="Y353" s="68" t="s">
        <v>75</v>
      </c>
      <c r="Z353" s="166">
        <v>45457</v>
      </c>
      <c r="AA353" s="67">
        <f t="shared" si="25"/>
        <v>129</v>
      </c>
      <c r="AB353" s="67">
        <v>3</v>
      </c>
      <c r="AC353" s="237">
        <v>1440000</v>
      </c>
      <c r="AD353" s="67">
        <v>2</v>
      </c>
      <c r="AE353" s="244">
        <v>45475</v>
      </c>
      <c r="AF353" s="67">
        <f t="shared" si="26"/>
        <v>18</v>
      </c>
      <c r="AG353" s="60">
        <v>0</v>
      </c>
      <c r="AH353" s="60">
        <v>0</v>
      </c>
      <c r="AI353" s="89" t="s">
        <v>75</v>
      </c>
      <c r="AJ353" s="61">
        <v>0</v>
      </c>
      <c r="AK353" s="65" t="s">
        <v>75</v>
      </c>
      <c r="AL353" s="65" t="s">
        <v>75</v>
      </c>
      <c r="AM353" s="67">
        <f t="shared" si="27"/>
        <v>0</v>
      </c>
      <c r="AN353" s="67">
        <f>+K353+AC353-AH353</f>
        <v>13500000</v>
      </c>
      <c r="AO353" s="61" t="s">
        <v>67</v>
      </c>
      <c r="AP353" s="60">
        <v>12060000</v>
      </c>
      <c r="AQ353" s="61" t="s">
        <v>86</v>
      </c>
      <c r="AR353" s="60">
        <v>0</v>
      </c>
      <c r="AS353" s="69" t="s">
        <v>75</v>
      </c>
      <c r="AT353" s="236">
        <v>13500000</v>
      </c>
      <c r="AU353" s="156">
        <f t="shared" si="28"/>
        <v>0</v>
      </c>
      <c r="AV353" s="72">
        <f t="shared" si="29"/>
        <v>1</v>
      </c>
      <c r="AW353" s="89" t="s">
        <v>75</v>
      </c>
      <c r="AX353" s="61" t="s">
        <v>98</v>
      </c>
      <c r="AY353" s="60" t="s">
        <v>11208</v>
      </c>
      <c r="AZ353" s="58" t="s">
        <v>67</v>
      </c>
      <c r="BA353" s="58" t="s">
        <v>67</v>
      </c>
    </row>
    <row r="354" spans="2:53" x14ac:dyDescent="0.25">
      <c r="B354" s="58">
        <v>2024</v>
      </c>
      <c r="C354" s="58">
        <v>891780111</v>
      </c>
      <c r="D354" s="59" t="s">
        <v>64</v>
      </c>
      <c r="E354" s="61" t="s">
        <v>11207</v>
      </c>
      <c r="F354" s="67" t="s">
        <v>11206</v>
      </c>
      <c r="G354" s="210">
        <v>0</v>
      </c>
      <c r="H354" s="61" t="s">
        <v>73</v>
      </c>
      <c r="I354" s="59" t="s">
        <v>65</v>
      </c>
      <c r="J354" s="60" t="s">
        <v>11205</v>
      </c>
      <c r="K354" s="60">
        <v>9380000</v>
      </c>
      <c r="L354" s="58" t="s">
        <v>68</v>
      </c>
      <c r="M354" s="60" t="s">
        <v>7541</v>
      </c>
      <c r="N354" s="60">
        <v>1083037398</v>
      </c>
      <c r="O354" s="64">
        <v>14</v>
      </c>
      <c r="P354" s="166">
        <v>45302</v>
      </c>
      <c r="Q354" s="60">
        <v>2126349000</v>
      </c>
      <c r="R354" s="166">
        <v>45328</v>
      </c>
      <c r="S354" s="60">
        <v>9380000</v>
      </c>
      <c r="T354" s="61" t="s">
        <v>66</v>
      </c>
      <c r="U354" s="60">
        <v>85473390</v>
      </c>
      <c r="V354" s="60" t="s">
        <v>10230</v>
      </c>
      <c r="W354" s="166">
        <v>45328</v>
      </c>
      <c r="X354" s="166">
        <v>45328</v>
      </c>
      <c r="Y354" s="68" t="s">
        <v>75</v>
      </c>
      <c r="Z354" s="166">
        <v>45457</v>
      </c>
      <c r="AA354" s="67">
        <f t="shared" si="25"/>
        <v>129</v>
      </c>
      <c r="AB354" s="67">
        <v>0</v>
      </c>
      <c r="AC354" s="237">
        <v>0</v>
      </c>
      <c r="AD354" s="67">
        <v>0</v>
      </c>
      <c r="AE354" s="89" t="s">
        <v>75</v>
      </c>
      <c r="AF354" s="67">
        <f t="shared" si="26"/>
        <v>0</v>
      </c>
      <c r="AG354" s="60">
        <v>0</v>
      </c>
      <c r="AH354" s="60">
        <v>0</v>
      </c>
      <c r="AI354" s="89" t="s">
        <v>75</v>
      </c>
      <c r="AJ354" s="61">
        <v>0</v>
      </c>
      <c r="AK354" s="65" t="s">
        <v>75</v>
      </c>
      <c r="AL354" s="65" t="s">
        <v>75</v>
      </c>
      <c r="AM354" s="67">
        <f t="shared" si="27"/>
        <v>0</v>
      </c>
      <c r="AN354" s="67">
        <f>+K354+AC354-AH354</f>
        <v>9380000</v>
      </c>
      <c r="AO354" s="61" t="s">
        <v>67</v>
      </c>
      <c r="AP354" s="60">
        <v>9380000</v>
      </c>
      <c r="AQ354" s="61" t="s">
        <v>86</v>
      </c>
      <c r="AR354" s="60">
        <v>0</v>
      </c>
      <c r="AS354" s="69" t="s">
        <v>75</v>
      </c>
      <c r="AT354" s="236">
        <v>9380000</v>
      </c>
      <c r="AU354" s="156">
        <f t="shared" si="28"/>
        <v>0</v>
      </c>
      <c r="AV354" s="72">
        <f t="shared" si="29"/>
        <v>1</v>
      </c>
      <c r="AW354" s="89" t="s">
        <v>75</v>
      </c>
      <c r="AX354" s="61" t="s">
        <v>98</v>
      </c>
      <c r="AY354" s="60" t="s">
        <v>11204</v>
      </c>
      <c r="AZ354" s="58" t="s">
        <v>67</v>
      </c>
      <c r="BA354" s="58" t="s">
        <v>67</v>
      </c>
    </row>
    <row r="355" spans="2:53" x14ac:dyDescent="0.25">
      <c r="B355" s="58">
        <v>2024</v>
      </c>
      <c r="C355" s="58">
        <v>891780111</v>
      </c>
      <c r="D355" s="59" t="s">
        <v>64</v>
      </c>
      <c r="E355" s="61" t="s">
        <v>11203</v>
      </c>
      <c r="F355" s="67" t="s">
        <v>11202</v>
      </c>
      <c r="G355" s="210">
        <v>0</v>
      </c>
      <c r="H355" s="61" t="s">
        <v>73</v>
      </c>
      <c r="I355" s="59" t="s">
        <v>65</v>
      </c>
      <c r="J355" s="60" t="s">
        <v>9825</v>
      </c>
      <c r="K355" s="60">
        <v>9380000</v>
      </c>
      <c r="L355" s="58" t="s">
        <v>68</v>
      </c>
      <c r="M355" s="60" t="s">
        <v>7808</v>
      </c>
      <c r="N355" s="60">
        <v>85465984</v>
      </c>
      <c r="O355" s="64">
        <v>14</v>
      </c>
      <c r="P355" s="166">
        <v>45302</v>
      </c>
      <c r="Q355" s="60">
        <v>2126349000</v>
      </c>
      <c r="R355" s="166">
        <v>45328</v>
      </c>
      <c r="S355" s="60">
        <v>9380000</v>
      </c>
      <c r="T355" s="61" t="s">
        <v>66</v>
      </c>
      <c r="U355" s="60">
        <v>85459497</v>
      </c>
      <c r="V355" s="60" t="s">
        <v>3402</v>
      </c>
      <c r="W355" s="166">
        <v>45328</v>
      </c>
      <c r="X355" s="166">
        <v>45328</v>
      </c>
      <c r="Y355" s="68" t="s">
        <v>75</v>
      </c>
      <c r="Z355" s="166">
        <v>45457</v>
      </c>
      <c r="AA355" s="67">
        <f t="shared" si="25"/>
        <v>129</v>
      </c>
      <c r="AB355" s="67">
        <v>2</v>
      </c>
      <c r="AC355" s="237">
        <v>1120000</v>
      </c>
      <c r="AD355" s="67">
        <v>1</v>
      </c>
      <c r="AE355" s="244">
        <v>45473</v>
      </c>
      <c r="AF355" s="67">
        <f t="shared" si="26"/>
        <v>16</v>
      </c>
      <c r="AG355" s="60">
        <v>0</v>
      </c>
      <c r="AH355" s="60">
        <v>0</v>
      </c>
      <c r="AI355" s="89" t="s">
        <v>75</v>
      </c>
      <c r="AJ355" s="61">
        <v>0</v>
      </c>
      <c r="AK355" s="65" t="s">
        <v>75</v>
      </c>
      <c r="AL355" s="65" t="s">
        <v>75</v>
      </c>
      <c r="AM355" s="67">
        <f t="shared" si="27"/>
        <v>0</v>
      </c>
      <c r="AN355" s="67">
        <f>+K355+AC355-AH355</f>
        <v>10500000</v>
      </c>
      <c r="AO355" s="61" t="s">
        <v>67</v>
      </c>
      <c r="AP355" s="60">
        <v>9380000</v>
      </c>
      <c r="AQ355" s="61" t="s">
        <v>86</v>
      </c>
      <c r="AR355" s="60">
        <v>0</v>
      </c>
      <c r="AS355" s="69" t="s">
        <v>75</v>
      </c>
      <c r="AT355" s="236">
        <v>10500000</v>
      </c>
      <c r="AU355" s="156">
        <f t="shared" si="28"/>
        <v>0</v>
      </c>
      <c r="AV355" s="72">
        <f t="shared" si="29"/>
        <v>1</v>
      </c>
      <c r="AW355" s="89" t="s">
        <v>75</v>
      </c>
      <c r="AX355" s="61" t="s">
        <v>98</v>
      </c>
      <c r="AY355" s="60" t="s">
        <v>11201</v>
      </c>
      <c r="AZ355" s="58" t="s">
        <v>67</v>
      </c>
      <c r="BA355" s="58" t="s">
        <v>67</v>
      </c>
    </row>
    <row r="356" spans="2:53" x14ac:dyDescent="0.25">
      <c r="B356" s="58">
        <v>2024</v>
      </c>
      <c r="C356" s="58">
        <v>891780111</v>
      </c>
      <c r="D356" s="59" t="s">
        <v>64</v>
      </c>
      <c r="E356" s="61" t="s">
        <v>11200</v>
      </c>
      <c r="F356" s="67" t="s">
        <v>11199</v>
      </c>
      <c r="G356" s="210">
        <v>0</v>
      </c>
      <c r="H356" s="61" t="s">
        <v>73</v>
      </c>
      <c r="I356" s="59" t="s">
        <v>65</v>
      </c>
      <c r="J356" s="60" t="s">
        <v>11198</v>
      </c>
      <c r="K356" s="60">
        <v>11167000</v>
      </c>
      <c r="L356" s="58" t="s">
        <v>68</v>
      </c>
      <c r="M356" s="60" t="s">
        <v>8340</v>
      </c>
      <c r="N356" s="60">
        <v>1083554638</v>
      </c>
      <c r="O356" s="64">
        <v>14</v>
      </c>
      <c r="P356" s="166">
        <v>45302</v>
      </c>
      <c r="Q356" s="60">
        <v>2126349000</v>
      </c>
      <c r="R356" s="166">
        <v>45328</v>
      </c>
      <c r="S356" s="60">
        <v>11167000</v>
      </c>
      <c r="T356" s="61" t="s">
        <v>66</v>
      </c>
      <c r="U356" s="60">
        <v>85468846</v>
      </c>
      <c r="V356" s="60" t="s">
        <v>6946</v>
      </c>
      <c r="W356" s="166">
        <v>45328</v>
      </c>
      <c r="X356" s="166">
        <v>45328</v>
      </c>
      <c r="Y356" s="68" t="s">
        <v>75</v>
      </c>
      <c r="Z356" s="166">
        <v>45457</v>
      </c>
      <c r="AA356" s="67">
        <f t="shared" si="25"/>
        <v>129</v>
      </c>
      <c r="AB356" s="67">
        <v>2</v>
      </c>
      <c r="AC356" s="237">
        <v>1333000</v>
      </c>
      <c r="AD356" s="67">
        <v>1</v>
      </c>
      <c r="AE356" s="244">
        <v>45473</v>
      </c>
      <c r="AF356" s="67">
        <f t="shared" si="26"/>
        <v>16</v>
      </c>
      <c r="AG356" s="60">
        <v>0</v>
      </c>
      <c r="AH356" s="60">
        <v>0</v>
      </c>
      <c r="AI356" s="89" t="s">
        <v>75</v>
      </c>
      <c r="AJ356" s="61">
        <v>0</v>
      </c>
      <c r="AK356" s="65" t="s">
        <v>75</v>
      </c>
      <c r="AL356" s="65" t="s">
        <v>75</v>
      </c>
      <c r="AM356" s="67">
        <f t="shared" si="27"/>
        <v>0</v>
      </c>
      <c r="AN356" s="67">
        <f>+K356+AC356-AH356</f>
        <v>12500000</v>
      </c>
      <c r="AO356" s="61" t="s">
        <v>67</v>
      </c>
      <c r="AP356" s="60">
        <v>11167000</v>
      </c>
      <c r="AQ356" s="61" t="s">
        <v>86</v>
      </c>
      <c r="AR356" s="60">
        <v>0</v>
      </c>
      <c r="AS356" s="69" t="s">
        <v>75</v>
      </c>
      <c r="AT356" s="236">
        <v>12500000</v>
      </c>
      <c r="AU356" s="156">
        <f t="shared" si="28"/>
        <v>0</v>
      </c>
      <c r="AV356" s="72">
        <f t="shared" si="29"/>
        <v>1</v>
      </c>
      <c r="AW356" s="89" t="s">
        <v>75</v>
      </c>
      <c r="AX356" s="61" t="s">
        <v>98</v>
      </c>
      <c r="AY356" s="60" t="s">
        <v>11197</v>
      </c>
      <c r="AZ356" s="58" t="s">
        <v>67</v>
      </c>
      <c r="BA356" s="58" t="s">
        <v>67</v>
      </c>
    </row>
    <row r="357" spans="2:53" x14ac:dyDescent="0.25">
      <c r="B357" s="58">
        <v>2024</v>
      </c>
      <c r="C357" s="58">
        <v>891780111</v>
      </c>
      <c r="D357" s="59" t="s">
        <v>64</v>
      </c>
      <c r="E357" s="61" t="s">
        <v>11196</v>
      </c>
      <c r="F357" s="67" t="s">
        <v>11195</v>
      </c>
      <c r="G357" s="210">
        <v>0</v>
      </c>
      <c r="H357" s="61" t="s">
        <v>73</v>
      </c>
      <c r="I357" s="59" t="s">
        <v>65</v>
      </c>
      <c r="J357" s="60" t="s">
        <v>11131</v>
      </c>
      <c r="K357" s="60">
        <v>11167000</v>
      </c>
      <c r="L357" s="58" t="s">
        <v>68</v>
      </c>
      <c r="M357" s="60" t="s">
        <v>8403</v>
      </c>
      <c r="N357" s="60">
        <v>1234097322</v>
      </c>
      <c r="O357" s="64">
        <v>14</v>
      </c>
      <c r="P357" s="166">
        <v>45302</v>
      </c>
      <c r="Q357" s="60">
        <v>2126349000</v>
      </c>
      <c r="R357" s="166">
        <v>45328</v>
      </c>
      <c r="S357" s="60">
        <v>11167000</v>
      </c>
      <c r="T357" s="61" t="s">
        <v>66</v>
      </c>
      <c r="U357" s="60">
        <v>85468846</v>
      </c>
      <c r="V357" s="60" t="s">
        <v>6946</v>
      </c>
      <c r="W357" s="166">
        <v>45328</v>
      </c>
      <c r="X357" s="166">
        <v>45328</v>
      </c>
      <c r="Y357" s="68" t="s">
        <v>75</v>
      </c>
      <c r="Z357" s="166">
        <v>45457</v>
      </c>
      <c r="AA357" s="67">
        <f t="shared" si="25"/>
        <v>129</v>
      </c>
      <c r="AB357" s="67">
        <v>2</v>
      </c>
      <c r="AC357" s="237">
        <v>1333000</v>
      </c>
      <c r="AD357" s="67">
        <v>1</v>
      </c>
      <c r="AE357" s="244">
        <v>45473</v>
      </c>
      <c r="AF357" s="67">
        <f t="shared" si="26"/>
        <v>16</v>
      </c>
      <c r="AG357" s="60">
        <v>0</v>
      </c>
      <c r="AH357" s="60">
        <v>0</v>
      </c>
      <c r="AI357" s="89" t="s">
        <v>75</v>
      </c>
      <c r="AJ357" s="61">
        <v>0</v>
      </c>
      <c r="AK357" s="65" t="s">
        <v>75</v>
      </c>
      <c r="AL357" s="65" t="s">
        <v>75</v>
      </c>
      <c r="AM357" s="67">
        <f t="shared" si="27"/>
        <v>0</v>
      </c>
      <c r="AN357" s="67">
        <f>+K357+AC357-AH357</f>
        <v>12500000</v>
      </c>
      <c r="AO357" s="61" t="s">
        <v>67</v>
      </c>
      <c r="AP357" s="60">
        <v>11167000</v>
      </c>
      <c r="AQ357" s="61" t="s">
        <v>86</v>
      </c>
      <c r="AR357" s="60">
        <v>0</v>
      </c>
      <c r="AS357" s="69" t="s">
        <v>75</v>
      </c>
      <c r="AT357" s="236">
        <v>12500000</v>
      </c>
      <c r="AU357" s="156">
        <f t="shared" si="28"/>
        <v>0</v>
      </c>
      <c r="AV357" s="72">
        <f t="shared" si="29"/>
        <v>1</v>
      </c>
      <c r="AW357" s="89" t="s">
        <v>75</v>
      </c>
      <c r="AX357" s="61" t="s">
        <v>98</v>
      </c>
      <c r="AY357" s="60" t="s">
        <v>11194</v>
      </c>
      <c r="AZ357" s="58" t="s">
        <v>67</v>
      </c>
      <c r="BA357" s="58" t="s">
        <v>67</v>
      </c>
    </row>
    <row r="358" spans="2:53" x14ac:dyDescent="0.25">
      <c r="B358" s="58">
        <v>2024</v>
      </c>
      <c r="C358" s="58">
        <v>891780111</v>
      </c>
      <c r="D358" s="59" t="s">
        <v>64</v>
      </c>
      <c r="E358" s="61" t="s">
        <v>11193</v>
      </c>
      <c r="F358" s="67" t="s">
        <v>11192</v>
      </c>
      <c r="G358" s="210">
        <v>0</v>
      </c>
      <c r="H358" s="61" t="s">
        <v>73</v>
      </c>
      <c r="I358" s="59" t="s">
        <v>65</v>
      </c>
      <c r="J358" s="60" t="s">
        <v>11131</v>
      </c>
      <c r="K358" s="60">
        <v>14740000</v>
      </c>
      <c r="L358" s="58" t="s">
        <v>68</v>
      </c>
      <c r="M358" s="60" t="s">
        <v>7250</v>
      </c>
      <c r="N358" s="60">
        <v>3743095</v>
      </c>
      <c r="O358" s="64">
        <v>14</v>
      </c>
      <c r="P358" s="166">
        <v>45302</v>
      </c>
      <c r="Q358" s="60">
        <v>2126349000</v>
      </c>
      <c r="R358" s="166">
        <v>45328</v>
      </c>
      <c r="S358" s="60">
        <v>14740000</v>
      </c>
      <c r="T358" s="61" t="s">
        <v>66</v>
      </c>
      <c r="U358" s="60">
        <v>85468846</v>
      </c>
      <c r="V358" s="60" t="s">
        <v>6946</v>
      </c>
      <c r="W358" s="166">
        <v>45328</v>
      </c>
      <c r="X358" s="166">
        <v>45328</v>
      </c>
      <c r="Y358" s="68" t="s">
        <v>75</v>
      </c>
      <c r="Z358" s="166">
        <v>45457</v>
      </c>
      <c r="AA358" s="67">
        <f t="shared" si="25"/>
        <v>129</v>
      </c>
      <c r="AB358" s="67">
        <v>0</v>
      </c>
      <c r="AC358" s="237">
        <v>0</v>
      </c>
      <c r="AD358" s="67">
        <v>0</v>
      </c>
      <c r="AE358" s="89" t="s">
        <v>75</v>
      </c>
      <c r="AF358" s="67">
        <f t="shared" si="26"/>
        <v>0</v>
      </c>
      <c r="AG358" s="60">
        <v>0</v>
      </c>
      <c r="AH358" s="60">
        <v>0</v>
      </c>
      <c r="AI358" s="89" t="s">
        <v>75</v>
      </c>
      <c r="AJ358" s="61">
        <v>0</v>
      </c>
      <c r="AK358" s="65" t="s">
        <v>75</v>
      </c>
      <c r="AL358" s="65" t="s">
        <v>75</v>
      </c>
      <c r="AM358" s="67">
        <f t="shared" si="27"/>
        <v>0</v>
      </c>
      <c r="AN358" s="67">
        <f>+K358+AC358-AH358</f>
        <v>14740000</v>
      </c>
      <c r="AO358" s="61" t="s">
        <v>67</v>
      </c>
      <c r="AP358" s="60">
        <v>14740000</v>
      </c>
      <c r="AQ358" s="61" t="s">
        <v>86</v>
      </c>
      <c r="AR358" s="60">
        <v>0</v>
      </c>
      <c r="AS358" s="69" t="s">
        <v>75</v>
      </c>
      <c r="AT358" s="236">
        <v>14740000</v>
      </c>
      <c r="AU358" s="156">
        <f t="shared" si="28"/>
        <v>0</v>
      </c>
      <c r="AV358" s="72">
        <f t="shared" si="29"/>
        <v>1</v>
      </c>
      <c r="AW358" s="89" t="s">
        <v>75</v>
      </c>
      <c r="AX358" s="61" t="s">
        <v>98</v>
      </c>
      <c r="AY358" s="60" t="s">
        <v>11191</v>
      </c>
      <c r="AZ358" s="58" t="s">
        <v>67</v>
      </c>
      <c r="BA358" s="58" t="s">
        <v>67</v>
      </c>
    </row>
    <row r="359" spans="2:53" x14ac:dyDescent="0.25">
      <c r="B359" s="58">
        <v>2024</v>
      </c>
      <c r="C359" s="58">
        <v>891780111</v>
      </c>
      <c r="D359" s="59" t="s">
        <v>64</v>
      </c>
      <c r="E359" s="61" t="s">
        <v>11190</v>
      </c>
      <c r="F359" s="67" t="s">
        <v>11189</v>
      </c>
      <c r="G359" s="210">
        <v>0</v>
      </c>
      <c r="H359" s="61" t="s">
        <v>73</v>
      </c>
      <c r="I359" s="59" t="s">
        <v>65</v>
      </c>
      <c r="J359" s="60" t="s">
        <v>11188</v>
      </c>
      <c r="K359" s="60">
        <v>16080000</v>
      </c>
      <c r="L359" s="58" t="s">
        <v>68</v>
      </c>
      <c r="M359" s="60" t="s">
        <v>8311</v>
      </c>
      <c r="N359" s="60">
        <v>1081799501</v>
      </c>
      <c r="O359" s="64">
        <v>13</v>
      </c>
      <c r="P359" s="89">
        <v>45302</v>
      </c>
      <c r="Q359" s="60">
        <v>4518689382</v>
      </c>
      <c r="R359" s="166">
        <v>45328</v>
      </c>
      <c r="S359" s="60">
        <v>16080000</v>
      </c>
      <c r="T359" s="61" t="s">
        <v>66</v>
      </c>
      <c r="U359" s="60">
        <v>12621405</v>
      </c>
      <c r="V359" s="60" t="s">
        <v>3878</v>
      </c>
      <c r="W359" s="166">
        <v>45328</v>
      </c>
      <c r="X359" s="166">
        <v>45328</v>
      </c>
      <c r="Y359" s="68" t="s">
        <v>75</v>
      </c>
      <c r="Z359" s="166">
        <v>45457</v>
      </c>
      <c r="AA359" s="67">
        <f t="shared" si="25"/>
        <v>129</v>
      </c>
      <c r="AB359" s="67">
        <v>2</v>
      </c>
      <c r="AC359" s="237">
        <v>1920000</v>
      </c>
      <c r="AD359" s="67">
        <v>1</v>
      </c>
      <c r="AE359" s="244">
        <v>45473</v>
      </c>
      <c r="AF359" s="67">
        <f t="shared" si="26"/>
        <v>16</v>
      </c>
      <c r="AG359" s="60">
        <v>0</v>
      </c>
      <c r="AH359" s="60">
        <v>0</v>
      </c>
      <c r="AI359" s="89" t="s">
        <v>75</v>
      </c>
      <c r="AJ359" s="61">
        <v>0</v>
      </c>
      <c r="AK359" s="65" t="s">
        <v>75</v>
      </c>
      <c r="AL359" s="65" t="s">
        <v>75</v>
      </c>
      <c r="AM359" s="67">
        <f t="shared" si="27"/>
        <v>0</v>
      </c>
      <c r="AN359" s="67">
        <f>+K359+AC359-AH359</f>
        <v>18000000</v>
      </c>
      <c r="AO359" s="61" t="s">
        <v>67</v>
      </c>
      <c r="AP359" s="60">
        <v>16080000</v>
      </c>
      <c r="AQ359" s="61" t="s">
        <v>86</v>
      </c>
      <c r="AR359" s="60">
        <v>0</v>
      </c>
      <c r="AS359" s="69" t="s">
        <v>75</v>
      </c>
      <c r="AT359" s="236">
        <v>18000000</v>
      </c>
      <c r="AU359" s="156">
        <f t="shared" si="28"/>
        <v>0</v>
      </c>
      <c r="AV359" s="72">
        <f t="shared" si="29"/>
        <v>1</v>
      </c>
      <c r="AW359" s="89" t="s">
        <v>75</v>
      </c>
      <c r="AX359" s="61" t="s">
        <v>98</v>
      </c>
      <c r="AY359" s="60" t="s">
        <v>11187</v>
      </c>
      <c r="AZ359" s="58" t="s">
        <v>67</v>
      </c>
      <c r="BA359" s="58" t="s">
        <v>67</v>
      </c>
    </row>
    <row r="360" spans="2:53" x14ac:dyDescent="0.25">
      <c r="B360" s="58">
        <v>2024</v>
      </c>
      <c r="C360" s="58">
        <v>891780111</v>
      </c>
      <c r="D360" s="59" t="s">
        <v>64</v>
      </c>
      <c r="E360" s="61" t="s">
        <v>11186</v>
      </c>
      <c r="F360" s="67" t="s">
        <v>11185</v>
      </c>
      <c r="G360" s="210">
        <v>0</v>
      </c>
      <c r="H360" s="61" t="s">
        <v>73</v>
      </c>
      <c r="I360" s="59" t="s">
        <v>65</v>
      </c>
      <c r="J360" s="60" t="s">
        <v>11184</v>
      </c>
      <c r="K360" s="60">
        <v>9380000</v>
      </c>
      <c r="L360" s="58" t="s">
        <v>68</v>
      </c>
      <c r="M360" s="60" t="s">
        <v>7559</v>
      </c>
      <c r="N360" s="60">
        <v>1083014226</v>
      </c>
      <c r="O360" s="64">
        <v>14</v>
      </c>
      <c r="P360" s="166">
        <v>45302</v>
      </c>
      <c r="Q360" s="60">
        <v>2126349000</v>
      </c>
      <c r="R360" s="166">
        <v>45328</v>
      </c>
      <c r="S360" s="60">
        <v>9380000</v>
      </c>
      <c r="T360" s="61" t="s">
        <v>66</v>
      </c>
      <c r="U360" s="60">
        <v>55301715</v>
      </c>
      <c r="V360" s="60" t="s">
        <v>11155</v>
      </c>
      <c r="W360" s="166">
        <v>45328</v>
      </c>
      <c r="X360" s="166">
        <v>45328</v>
      </c>
      <c r="Y360" s="68" t="s">
        <v>75</v>
      </c>
      <c r="Z360" s="166">
        <v>45457</v>
      </c>
      <c r="AA360" s="67">
        <f t="shared" si="25"/>
        <v>129</v>
      </c>
      <c r="AB360" s="67">
        <v>2</v>
      </c>
      <c r="AC360" s="237">
        <v>1120000</v>
      </c>
      <c r="AD360" s="67">
        <v>1</v>
      </c>
      <c r="AE360" s="244">
        <v>45473</v>
      </c>
      <c r="AF360" s="67">
        <f t="shared" si="26"/>
        <v>16</v>
      </c>
      <c r="AG360" s="60">
        <v>0</v>
      </c>
      <c r="AH360" s="60">
        <v>0</v>
      </c>
      <c r="AI360" s="89" t="s">
        <v>75</v>
      </c>
      <c r="AJ360" s="61">
        <v>0</v>
      </c>
      <c r="AK360" s="65" t="s">
        <v>75</v>
      </c>
      <c r="AL360" s="65" t="s">
        <v>75</v>
      </c>
      <c r="AM360" s="67">
        <f t="shared" si="27"/>
        <v>0</v>
      </c>
      <c r="AN360" s="67">
        <f>+K360+AC360-AH360</f>
        <v>10500000</v>
      </c>
      <c r="AO360" s="61" t="s">
        <v>67</v>
      </c>
      <c r="AP360" s="60">
        <v>9380000</v>
      </c>
      <c r="AQ360" s="61" t="s">
        <v>86</v>
      </c>
      <c r="AR360" s="60">
        <v>0</v>
      </c>
      <c r="AS360" s="69" t="s">
        <v>75</v>
      </c>
      <c r="AT360" s="236">
        <v>10500000</v>
      </c>
      <c r="AU360" s="156">
        <f t="shared" si="28"/>
        <v>0</v>
      </c>
      <c r="AV360" s="72">
        <f t="shared" si="29"/>
        <v>1</v>
      </c>
      <c r="AW360" s="89" t="s">
        <v>75</v>
      </c>
      <c r="AX360" s="61" t="s">
        <v>98</v>
      </c>
      <c r="AY360" s="60" t="s">
        <v>11183</v>
      </c>
      <c r="AZ360" s="58" t="s">
        <v>67</v>
      </c>
      <c r="BA360" s="58" t="s">
        <v>67</v>
      </c>
    </row>
    <row r="361" spans="2:53" x14ac:dyDescent="0.25">
      <c r="B361" s="58">
        <v>2024</v>
      </c>
      <c r="C361" s="58">
        <v>891780111</v>
      </c>
      <c r="D361" s="59" t="s">
        <v>64</v>
      </c>
      <c r="E361" s="61" t="s">
        <v>11182</v>
      </c>
      <c r="F361" s="67" t="s">
        <v>11181</v>
      </c>
      <c r="G361" s="210">
        <v>0</v>
      </c>
      <c r="H361" s="61" t="s">
        <v>73</v>
      </c>
      <c r="I361" s="59" t="s">
        <v>65</v>
      </c>
      <c r="J361" s="60" t="s">
        <v>11007</v>
      </c>
      <c r="K361" s="60">
        <v>9380000</v>
      </c>
      <c r="L361" s="58" t="s">
        <v>68</v>
      </c>
      <c r="M361" s="60" t="s">
        <v>7422</v>
      </c>
      <c r="N361" s="60">
        <v>57443446</v>
      </c>
      <c r="O361" s="64">
        <v>14</v>
      </c>
      <c r="P361" s="166">
        <v>45302</v>
      </c>
      <c r="Q361" s="60">
        <v>2126349000</v>
      </c>
      <c r="R361" s="166">
        <v>45328</v>
      </c>
      <c r="S361" s="60">
        <v>9380000</v>
      </c>
      <c r="T361" s="61" t="s">
        <v>66</v>
      </c>
      <c r="U361" s="60">
        <v>45507423</v>
      </c>
      <c r="V361" s="60" t="s">
        <v>7064</v>
      </c>
      <c r="W361" s="166">
        <v>45328</v>
      </c>
      <c r="X361" s="166">
        <v>45328</v>
      </c>
      <c r="Y361" s="68" t="s">
        <v>75</v>
      </c>
      <c r="Z361" s="166">
        <v>45457</v>
      </c>
      <c r="AA361" s="67">
        <f t="shared" si="25"/>
        <v>129</v>
      </c>
      <c r="AB361" s="67">
        <v>2</v>
      </c>
      <c r="AC361" s="237">
        <v>490000</v>
      </c>
      <c r="AD361" s="67">
        <v>1</v>
      </c>
      <c r="AE361" s="244">
        <v>45464</v>
      </c>
      <c r="AF361" s="67">
        <f t="shared" si="26"/>
        <v>7</v>
      </c>
      <c r="AG361" s="60">
        <v>0</v>
      </c>
      <c r="AH361" s="60">
        <v>0</v>
      </c>
      <c r="AI361" s="89" t="s">
        <v>75</v>
      </c>
      <c r="AJ361" s="61">
        <v>0</v>
      </c>
      <c r="AK361" s="65" t="s">
        <v>75</v>
      </c>
      <c r="AL361" s="65" t="s">
        <v>75</v>
      </c>
      <c r="AM361" s="67">
        <f t="shared" si="27"/>
        <v>0</v>
      </c>
      <c r="AN361" s="67">
        <f>+K361+AC361-AH361</f>
        <v>9870000</v>
      </c>
      <c r="AO361" s="61" t="s">
        <v>67</v>
      </c>
      <c r="AP361" s="60">
        <v>9380000</v>
      </c>
      <c r="AQ361" s="61" t="s">
        <v>86</v>
      </c>
      <c r="AR361" s="60">
        <v>0</v>
      </c>
      <c r="AS361" s="69" t="s">
        <v>75</v>
      </c>
      <c r="AT361" s="236">
        <v>9870000</v>
      </c>
      <c r="AU361" s="156">
        <f t="shared" si="28"/>
        <v>0</v>
      </c>
      <c r="AV361" s="72">
        <f t="shared" si="29"/>
        <v>1</v>
      </c>
      <c r="AW361" s="89" t="s">
        <v>75</v>
      </c>
      <c r="AX361" s="61" t="s">
        <v>98</v>
      </c>
      <c r="AY361" s="60" t="s">
        <v>11180</v>
      </c>
      <c r="AZ361" s="58" t="s">
        <v>67</v>
      </c>
      <c r="BA361" s="58" t="s">
        <v>67</v>
      </c>
    </row>
    <row r="362" spans="2:53" x14ac:dyDescent="0.25">
      <c r="B362" s="58">
        <v>2024</v>
      </c>
      <c r="C362" s="58">
        <v>891780111</v>
      </c>
      <c r="D362" s="59" t="s">
        <v>64</v>
      </c>
      <c r="E362" s="61" t="s">
        <v>11179</v>
      </c>
      <c r="F362" s="67" t="s">
        <v>11178</v>
      </c>
      <c r="G362" s="210">
        <v>0</v>
      </c>
      <c r="H362" s="61" t="s">
        <v>73</v>
      </c>
      <c r="I362" s="59" t="s">
        <v>65</v>
      </c>
      <c r="J362" s="60" t="s">
        <v>10725</v>
      </c>
      <c r="K362" s="60">
        <v>14740000</v>
      </c>
      <c r="L362" s="58" t="s">
        <v>68</v>
      </c>
      <c r="M362" s="60" t="s">
        <v>7317</v>
      </c>
      <c r="N362" s="60">
        <v>36556729</v>
      </c>
      <c r="O362" s="64">
        <v>13</v>
      </c>
      <c r="P362" s="89">
        <v>45302</v>
      </c>
      <c r="Q362" s="60">
        <v>4518689382</v>
      </c>
      <c r="R362" s="166">
        <v>45328</v>
      </c>
      <c r="S362" s="60">
        <v>14740000</v>
      </c>
      <c r="T362" s="61" t="s">
        <v>66</v>
      </c>
      <c r="U362" s="60">
        <v>1082964146</v>
      </c>
      <c r="V362" s="60" t="s">
        <v>7105</v>
      </c>
      <c r="W362" s="166">
        <v>45328</v>
      </c>
      <c r="X362" s="166">
        <v>45328</v>
      </c>
      <c r="Y362" s="68" t="s">
        <v>75</v>
      </c>
      <c r="Z362" s="166">
        <v>45457</v>
      </c>
      <c r="AA362" s="67">
        <f t="shared" si="25"/>
        <v>129</v>
      </c>
      <c r="AB362" s="67">
        <v>2</v>
      </c>
      <c r="AC362" s="237">
        <v>1760000</v>
      </c>
      <c r="AD362" s="67">
        <v>1</v>
      </c>
      <c r="AE362" s="244">
        <v>45473</v>
      </c>
      <c r="AF362" s="67">
        <f t="shared" si="26"/>
        <v>16</v>
      </c>
      <c r="AG362" s="60">
        <v>0</v>
      </c>
      <c r="AH362" s="60">
        <v>0</v>
      </c>
      <c r="AI362" s="89" t="s">
        <v>75</v>
      </c>
      <c r="AJ362" s="61">
        <v>0</v>
      </c>
      <c r="AK362" s="65" t="s">
        <v>75</v>
      </c>
      <c r="AL362" s="65" t="s">
        <v>75</v>
      </c>
      <c r="AM362" s="67">
        <f t="shared" si="27"/>
        <v>0</v>
      </c>
      <c r="AN362" s="67">
        <f>+K362+AC362-AH362</f>
        <v>16500000</v>
      </c>
      <c r="AO362" s="61" t="s">
        <v>67</v>
      </c>
      <c r="AP362" s="60">
        <v>14740000</v>
      </c>
      <c r="AQ362" s="61" t="s">
        <v>86</v>
      </c>
      <c r="AR362" s="60">
        <v>0</v>
      </c>
      <c r="AS362" s="69" t="s">
        <v>75</v>
      </c>
      <c r="AT362" s="236">
        <v>16500000</v>
      </c>
      <c r="AU362" s="156">
        <f t="shared" si="28"/>
        <v>0</v>
      </c>
      <c r="AV362" s="72">
        <f t="shared" si="29"/>
        <v>1</v>
      </c>
      <c r="AW362" s="89" t="s">
        <v>75</v>
      </c>
      <c r="AX362" s="61" t="s">
        <v>98</v>
      </c>
      <c r="AY362" s="60" t="s">
        <v>11177</v>
      </c>
      <c r="AZ362" s="58" t="s">
        <v>67</v>
      </c>
      <c r="BA362" s="58" t="s">
        <v>67</v>
      </c>
    </row>
    <row r="363" spans="2:53" x14ac:dyDescent="0.25">
      <c r="B363" s="58">
        <v>2024</v>
      </c>
      <c r="C363" s="58">
        <v>891780111</v>
      </c>
      <c r="D363" s="59" t="s">
        <v>64</v>
      </c>
      <c r="E363" s="61" t="s">
        <v>11176</v>
      </c>
      <c r="F363" s="67" t="s">
        <v>11175</v>
      </c>
      <c r="G363" s="210">
        <v>0</v>
      </c>
      <c r="H363" s="61" t="s">
        <v>73</v>
      </c>
      <c r="I363" s="59" t="s">
        <v>65</v>
      </c>
      <c r="J363" s="60" t="s">
        <v>11174</v>
      </c>
      <c r="K363" s="60">
        <v>9380000</v>
      </c>
      <c r="L363" s="58" t="s">
        <v>68</v>
      </c>
      <c r="M363" s="60" t="s">
        <v>7482</v>
      </c>
      <c r="N363" s="60">
        <v>36695081</v>
      </c>
      <c r="O363" s="64">
        <v>14</v>
      </c>
      <c r="P363" s="166">
        <v>45302</v>
      </c>
      <c r="Q363" s="60">
        <v>2126349000</v>
      </c>
      <c r="R363" s="166">
        <v>45328</v>
      </c>
      <c r="S363" s="60">
        <v>9380000</v>
      </c>
      <c r="T363" s="61" t="s">
        <v>66</v>
      </c>
      <c r="U363" s="60">
        <v>45507423</v>
      </c>
      <c r="V363" s="60" t="s">
        <v>7064</v>
      </c>
      <c r="W363" s="166">
        <v>45328</v>
      </c>
      <c r="X363" s="166">
        <v>45328</v>
      </c>
      <c r="Y363" s="68" t="s">
        <v>75</v>
      </c>
      <c r="Z363" s="166">
        <v>45457</v>
      </c>
      <c r="AA363" s="67">
        <f t="shared" si="25"/>
        <v>129</v>
      </c>
      <c r="AB363" s="67">
        <v>2</v>
      </c>
      <c r="AC363" s="237">
        <v>490000</v>
      </c>
      <c r="AD363" s="67">
        <v>1</v>
      </c>
      <c r="AE363" s="244">
        <v>45464</v>
      </c>
      <c r="AF363" s="67">
        <f t="shared" si="26"/>
        <v>7</v>
      </c>
      <c r="AG363" s="60">
        <v>0</v>
      </c>
      <c r="AH363" s="60">
        <v>0</v>
      </c>
      <c r="AI363" s="89" t="s">
        <v>75</v>
      </c>
      <c r="AJ363" s="61">
        <v>0</v>
      </c>
      <c r="AK363" s="65" t="s">
        <v>75</v>
      </c>
      <c r="AL363" s="65" t="s">
        <v>75</v>
      </c>
      <c r="AM363" s="67">
        <f t="shared" si="27"/>
        <v>0</v>
      </c>
      <c r="AN363" s="67">
        <f>+K363+AC363-AH363</f>
        <v>9870000</v>
      </c>
      <c r="AO363" s="61" t="s">
        <v>67</v>
      </c>
      <c r="AP363" s="60">
        <v>9380000</v>
      </c>
      <c r="AQ363" s="61" t="s">
        <v>86</v>
      </c>
      <c r="AR363" s="60">
        <v>0</v>
      </c>
      <c r="AS363" s="69" t="s">
        <v>75</v>
      </c>
      <c r="AT363" s="236">
        <v>9870000</v>
      </c>
      <c r="AU363" s="156">
        <f t="shared" si="28"/>
        <v>0</v>
      </c>
      <c r="AV363" s="72">
        <f t="shared" si="29"/>
        <v>1</v>
      </c>
      <c r="AW363" s="89" t="s">
        <v>75</v>
      </c>
      <c r="AX363" s="61" t="s">
        <v>98</v>
      </c>
      <c r="AY363" s="60" t="s">
        <v>11173</v>
      </c>
      <c r="AZ363" s="58" t="s">
        <v>67</v>
      </c>
      <c r="BA363" s="58" t="s">
        <v>67</v>
      </c>
    </row>
    <row r="364" spans="2:53" x14ac:dyDescent="0.25">
      <c r="B364" s="58">
        <v>2024</v>
      </c>
      <c r="C364" s="58">
        <v>891780111</v>
      </c>
      <c r="D364" s="59" t="s">
        <v>64</v>
      </c>
      <c r="E364" s="61" t="s">
        <v>11172</v>
      </c>
      <c r="F364" s="67" t="s">
        <v>11171</v>
      </c>
      <c r="G364" s="210">
        <v>0</v>
      </c>
      <c r="H364" s="61" t="s">
        <v>73</v>
      </c>
      <c r="I364" s="59" t="s">
        <v>65</v>
      </c>
      <c r="J364" s="60" t="s">
        <v>11170</v>
      </c>
      <c r="K364" s="60">
        <v>14740000</v>
      </c>
      <c r="L364" s="58" t="s">
        <v>68</v>
      </c>
      <c r="M364" s="60" t="s">
        <v>7412</v>
      </c>
      <c r="N364" s="60">
        <v>1082866445</v>
      </c>
      <c r="O364" s="64">
        <v>13</v>
      </c>
      <c r="P364" s="89">
        <v>45302</v>
      </c>
      <c r="Q364" s="60">
        <v>4518689382</v>
      </c>
      <c r="R364" s="166">
        <v>45328</v>
      </c>
      <c r="S364" s="60">
        <v>14740000</v>
      </c>
      <c r="T364" s="61" t="s">
        <v>66</v>
      </c>
      <c r="U364" s="60">
        <v>45507423</v>
      </c>
      <c r="V364" s="60" t="s">
        <v>7064</v>
      </c>
      <c r="W364" s="166">
        <v>45328</v>
      </c>
      <c r="X364" s="166">
        <v>45328</v>
      </c>
      <c r="Y364" s="68" t="s">
        <v>75</v>
      </c>
      <c r="Z364" s="166">
        <v>45457</v>
      </c>
      <c r="AA364" s="67">
        <f t="shared" si="25"/>
        <v>129</v>
      </c>
      <c r="AB364" s="67">
        <v>2</v>
      </c>
      <c r="AC364" s="237">
        <v>770000</v>
      </c>
      <c r="AD364" s="67">
        <v>1</v>
      </c>
      <c r="AE364" s="244">
        <v>45464</v>
      </c>
      <c r="AF364" s="67">
        <f t="shared" si="26"/>
        <v>7</v>
      </c>
      <c r="AG364" s="60">
        <v>0</v>
      </c>
      <c r="AH364" s="60">
        <v>0</v>
      </c>
      <c r="AI364" s="89" t="s">
        <v>75</v>
      </c>
      <c r="AJ364" s="61">
        <v>0</v>
      </c>
      <c r="AK364" s="65" t="s">
        <v>75</v>
      </c>
      <c r="AL364" s="65" t="s">
        <v>75</v>
      </c>
      <c r="AM364" s="67">
        <f t="shared" si="27"/>
        <v>0</v>
      </c>
      <c r="AN364" s="67">
        <f>+K364+AC364-AH364</f>
        <v>15510000</v>
      </c>
      <c r="AO364" s="61" t="s">
        <v>67</v>
      </c>
      <c r="AP364" s="60">
        <v>14740000</v>
      </c>
      <c r="AQ364" s="61" t="s">
        <v>86</v>
      </c>
      <c r="AR364" s="60">
        <v>0</v>
      </c>
      <c r="AS364" s="69" t="s">
        <v>75</v>
      </c>
      <c r="AT364" s="236">
        <v>15510000</v>
      </c>
      <c r="AU364" s="156">
        <f t="shared" si="28"/>
        <v>0</v>
      </c>
      <c r="AV364" s="72">
        <f t="shared" si="29"/>
        <v>1</v>
      </c>
      <c r="AW364" s="89" t="s">
        <v>75</v>
      </c>
      <c r="AX364" s="61" t="s">
        <v>98</v>
      </c>
      <c r="AY364" s="60" t="s">
        <v>11169</v>
      </c>
      <c r="AZ364" s="58" t="s">
        <v>67</v>
      </c>
      <c r="BA364" s="58" t="s">
        <v>67</v>
      </c>
    </row>
    <row r="365" spans="2:53" x14ac:dyDescent="0.25">
      <c r="B365" s="58">
        <v>2024</v>
      </c>
      <c r="C365" s="58">
        <v>891780111</v>
      </c>
      <c r="D365" s="59" t="s">
        <v>64</v>
      </c>
      <c r="E365" s="61" t="s">
        <v>11168</v>
      </c>
      <c r="F365" s="67" t="s">
        <v>11167</v>
      </c>
      <c r="G365" s="210">
        <v>0</v>
      </c>
      <c r="H365" s="61" t="s">
        <v>73</v>
      </c>
      <c r="I365" s="59" t="s">
        <v>65</v>
      </c>
      <c r="J365" s="60" t="s">
        <v>10815</v>
      </c>
      <c r="K365" s="60">
        <v>9380000</v>
      </c>
      <c r="L365" s="58" t="s">
        <v>68</v>
      </c>
      <c r="M365" s="60" t="s">
        <v>7677</v>
      </c>
      <c r="N365" s="60">
        <v>50956720</v>
      </c>
      <c r="O365" s="64">
        <v>14</v>
      </c>
      <c r="P365" s="166">
        <v>45302</v>
      </c>
      <c r="Q365" s="60">
        <v>2126349000</v>
      </c>
      <c r="R365" s="166">
        <v>45328</v>
      </c>
      <c r="S365" s="60">
        <v>9380000</v>
      </c>
      <c r="T365" s="61" t="s">
        <v>66</v>
      </c>
      <c r="U365" s="60">
        <v>45507423</v>
      </c>
      <c r="V365" s="60" t="s">
        <v>7064</v>
      </c>
      <c r="W365" s="166">
        <v>45328</v>
      </c>
      <c r="X365" s="166">
        <v>45328</v>
      </c>
      <c r="Y365" s="68" t="s">
        <v>75</v>
      </c>
      <c r="Z365" s="166">
        <v>45457</v>
      </c>
      <c r="AA365" s="67">
        <f t="shared" si="25"/>
        <v>129</v>
      </c>
      <c r="AB365" s="67">
        <v>2</v>
      </c>
      <c r="AC365" s="237">
        <v>490000</v>
      </c>
      <c r="AD365" s="67">
        <v>1</v>
      </c>
      <c r="AE365" s="244">
        <v>45464</v>
      </c>
      <c r="AF365" s="67">
        <f t="shared" si="26"/>
        <v>7</v>
      </c>
      <c r="AG365" s="60">
        <v>0</v>
      </c>
      <c r="AH365" s="60">
        <v>0</v>
      </c>
      <c r="AI365" s="89" t="s">
        <v>75</v>
      </c>
      <c r="AJ365" s="61">
        <v>0</v>
      </c>
      <c r="AK365" s="65" t="s">
        <v>75</v>
      </c>
      <c r="AL365" s="65" t="s">
        <v>75</v>
      </c>
      <c r="AM365" s="67">
        <f t="shared" si="27"/>
        <v>0</v>
      </c>
      <c r="AN365" s="67">
        <f>+K365+AC365-AH365</f>
        <v>9870000</v>
      </c>
      <c r="AO365" s="61" t="s">
        <v>67</v>
      </c>
      <c r="AP365" s="60">
        <v>9380000</v>
      </c>
      <c r="AQ365" s="61" t="s">
        <v>86</v>
      </c>
      <c r="AR365" s="60">
        <v>0</v>
      </c>
      <c r="AS365" s="69" t="s">
        <v>75</v>
      </c>
      <c r="AT365" s="236">
        <v>9870000</v>
      </c>
      <c r="AU365" s="156">
        <f t="shared" si="28"/>
        <v>0</v>
      </c>
      <c r="AV365" s="72">
        <f t="shared" si="29"/>
        <v>1</v>
      </c>
      <c r="AW365" s="89" t="s">
        <v>75</v>
      </c>
      <c r="AX365" s="61" t="s">
        <v>98</v>
      </c>
      <c r="AY365" s="60" t="s">
        <v>11166</v>
      </c>
      <c r="AZ365" s="58" t="s">
        <v>67</v>
      </c>
      <c r="BA365" s="58" t="s">
        <v>67</v>
      </c>
    </row>
    <row r="366" spans="2:53" x14ac:dyDescent="0.25">
      <c r="B366" s="58">
        <v>2024</v>
      </c>
      <c r="C366" s="58">
        <v>891780111</v>
      </c>
      <c r="D366" s="59" t="s">
        <v>64</v>
      </c>
      <c r="E366" s="61" t="s">
        <v>11165</v>
      </c>
      <c r="F366" s="67" t="s">
        <v>11164</v>
      </c>
      <c r="G366" s="210">
        <v>0</v>
      </c>
      <c r="H366" s="61" t="s">
        <v>73</v>
      </c>
      <c r="I366" s="59" t="s">
        <v>65</v>
      </c>
      <c r="J366" s="60" t="s">
        <v>11163</v>
      </c>
      <c r="K366" s="60">
        <v>12060000</v>
      </c>
      <c r="L366" s="58" t="s">
        <v>68</v>
      </c>
      <c r="M366" s="60" t="s">
        <v>9393</v>
      </c>
      <c r="N366" s="60">
        <v>1083015401</v>
      </c>
      <c r="O366" s="64">
        <v>13</v>
      </c>
      <c r="P366" s="89">
        <v>45302</v>
      </c>
      <c r="Q366" s="60">
        <v>4518689382</v>
      </c>
      <c r="R366" s="166">
        <v>45328</v>
      </c>
      <c r="S366" s="60">
        <v>12060000</v>
      </c>
      <c r="T366" s="61" t="s">
        <v>66</v>
      </c>
      <c r="U366" s="60">
        <v>84452087</v>
      </c>
      <c r="V366" s="60" t="s">
        <v>8559</v>
      </c>
      <c r="W366" s="166">
        <v>45328</v>
      </c>
      <c r="X366" s="166">
        <v>45328</v>
      </c>
      <c r="Y366" s="68" t="s">
        <v>75</v>
      </c>
      <c r="Z366" s="166">
        <v>45457</v>
      </c>
      <c r="AA366" s="67">
        <f t="shared" si="25"/>
        <v>129</v>
      </c>
      <c r="AB366" s="67">
        <v>2</v>
      </c>
      <c r="AC366" s="237">
        <v>1440000</v>
      </c>
      <c r="AD366" s="67">
        <v>1</v>
      </c>
      <c r="AE366" s="244">
        <v>45473</v>
      </c>
      <c r="AF366" s="67">
        <f t="shared" si="26"/>
        <v>16</v>
      </c>
      <c r="AG366" s="60">
        <v>0</v>
      </c>
      <c r="AH366" s="60">
        <v>0</v>
      </c>
      <c r="AI366" s="89" t="s">
        <v>75</v>
      </c>
      <c r="AJ366" s="61">
        <v>0</v>
      </c>
      <c r="AK366" s="65" t="s">
        <v>75</v>
      </c>
      <c r="AL366" s="65" t="s">
        <v>75</v>
      </c>
      <c r="AM366" s="67">
        <f t="shared" si="27"/>
        <v>0</v>
      </c>
      <c r="AN366" s="67">
        <f>+K366+AC366-AH366</f>
        <v>13500000</v>
      </c>
      <c r="AO366" s="61" t="s">
        <v>67</v>
      </c>
      <c r="AP366" s="60">
        <v>12060000</v>
      </c>
      <c r="AQ366" s="61" t="s">
        <v>86</v>
      </c>
      <c r="AR366" s="60">
        <v>0</v>
      </c>
      <c r="AS366" s="69" t="s">
        <v>75</v>
      </c>
      <c r="AT366" s="236">
        <v>13500000</v>
      </c>
      <c r="AU366" s="156">
        <f t="shared" si="28"/>
        <v>0</v>
      </c>
      <c r="AV366" s="72">
        <f t="shared" si="29"/>
        <v>1</v>
      </c>
      <c r="AW366" s="89" t="s">
        <v>75</v>
      </c>
      <c r="AX366" s="61" t="s">
        <v>98</v>
      </c>
      <c r="AY366" s="60" t="s">
        <v>11162</v>
      </c>
      <c r="AZ366" s="58" t="s">
        <v>67</v>
      </c>
      <c r="BA366" s="58" t="s">
        <v>67</v>
      </c>
    </row>
    <row r="367" spans="2:53" x14ac:dyDescent="0.25">
      <c r="B367" s="58">
        <v>2024</v>
      </c>
      <c r="C367" s="58">
        <v>891780111</v>
      </c>
      <c r="D367" s="59" t="s">
        <v>64</v>
      </c>
      <c r="E367" s="61" t="s">
        <v>11161</v>
      </c>
      <c r="F367" s="67" t="s">
        <v>11160</v>
      </c>
      <c r="G367" s="210">
        <v>0</v>
      </c>
      <c r="H367" s="61" t="s">
        <v>73</v>
      </c>
      <c r="I367" s="59" t="s">
        <v>65</v>
      </c>
      <c r="J367" s="60" t="s">
        <v>11159</v>
      </c>
      <c r="K367" s="60">
        <v>12060000</v>
      </c>
      <c r="L367" s="58" t="s">
        <v>68</v>
      </c>
      <c r="M367" s="60" t="s">
        <v>7794</v>
      </c>
      <c r="N367" s="60">
        <v>36724927</v>
      </c>
      <c r="O367" s="64">
        <v>13</v>
      </c>
      <c r="P367" s="89">
        <v>45302</v>
      </c>
      <c r="Q367" s="60">
        <v>4518689382</v>
      </c>
      <c r="R367" s="166">
        <v>45328</v>
      </c>
      <c r="S367" s="60">
        <v>12060000</v>
      </c>
      <c r="T367" s="61" t="s">
        <v>66</v>
      </c>
      <c r="U367" s="60">
        <v>85459497</v>
      </c>
      <c r="V367" s="60" t="s">
        <v>3402</v>
      </c>
      <c r="W367" s="166">
        <v>45328</v>
      </c>
      <c r="X367" s="166">
        <v>45328</v>
      </c>
      <c r="Y367" s="68" t="s">
        <v>75</v>
      </c>
      <c r="Z367" s="166">
        <v>45457</v>
      </c>
      <c r="AA367" s="67">
        <f t="shared" si="25"/>
        <v>129</v>
      </c>
      <c r="AB367" s="67">
        <v>0</v>
      </c>
      <c r="AC367" s="237">
        <v>0</v>
      </c>
      <c r="AD367" s="67">
        <v>0</v>
      </c>
      <c r="AE367" s="89" t="s">
        <v>75</v>
      </c>
      <c r="AF367" s="67">
        <f t="shared" si="26"/>
        <v>0</v>
      </c>
      <c r="AG367" s="60">
        <v>0</v>
      </c>
      <c r="AH367" s="60">
        <v>0</v>
      </c>
      <c r="AI367" s="89" t="s">
        <v>75</v>
      </c>
      <c r="AJ367" s="61">
        <v>0</v>
      </c>
      <c r="AK367" s="65" t="s">
        <v>75</v>
      </c>
      <c r="AL367" s="65" t="s">
        <v>75</v>
      </c>
      <c r="AM367" s="67">
        <f t="shared" si="27"/>
        <v>0</v>
      </c>
      <c r="AN367" s="67">
        <f>+K367+AC367-AH367</f>
        <v>12060000</v>
      </c>
      <c r="AO367" s="61" t="s">
        <v>67</v>
      </c>
      <c r="AP367" s="60">
        <v>12060000</v>
      </c>
      <c r="AQ367" s="61" t="s">
        <v>86</v>
      </c>
      <c r="AR367" s="60">
        <v>0</v>
      </c>
      <c r="AS367" s="69" t="s">
        <v>75</v>
      </c>
      <c r="AT367" s="236">
        <v>12060000</v>
      </c>
      <c r="AU367" s="156">
        <f t="shared" si="28"/>
        <v>0</v>
      </c>
      <c r="AV367" s="72">
        <f t="shared" si="29"/>
        <v>1</v>
      </c>
      <c r="AW367" s="89" t="s">
        <v>75</v>
      </c>
      <c r="AX367" s="61" t="s">
        <v>98</v>
      </c>
      <c r="AY367" s="60" t="s">
        <v>11158</v>
      </c>
      <c r="AZ367" s="58" t="s">
        <v>67</v>
      </c>
      <c r="BA367" s="58" t="s">
        <v>67</v>
      </c>
    </row>
    <row r="368" spans="2:53" x14ac:dyDescent="0.25">
      <c r="B368" s="58">
        <v>2024</v>
      </c>
      <c r="C368" s="58">
        <v>891780111</v>
      </c>
      <c r="D368" s="59" t="s">
        <v>64</v>
      </c>
      <c r="E368" s="61" t="s">
        <v>11157</v>
      </c>
      <c r="F368" s="67" t="s">
        <v>11156</v>
      </c>
      <c r="G368" s="210">
        <v>0</v>
      </c>
      <c r="H368" s="61" t="s">
        <v>73</v>
      </c>
      <c r="I368" s="59" t="s">
        <v>65</v>
      </c>
      <c r="J368" s="60" t="s">
        <v>10374</v>
      </c>
      <c r="K368" s="60">
        <v>9380000</v>
      </c>
      <c r="L368" s="58" t="s">
        <v>68</v>
      </c>
      <c r="M368" s="60" t="s">
        <v>5801</v>
      </c>
      <c r="N368" s="60">
        <v>1102848790</v>
      </c>
      <c r="O368" s="64">
        <v>14</v>
      </c>
      <c r="P368" s="166">
        <v>45302</v>
      </c>
      <c r="Q368" s="60">
        <v>2126349000</v>
      </c>
      <c r="R368" s="166">
        <v>45328</v>
      </c>
      <c r="S368" s="60">
        <v>9380000</v>
      </c>
      <c r="T368" s="61" t="s">
        <v>66</v>
      </c>
      <c r="U368" s="60">
        <v>55301715</v>
      </c>
      <c r="V368" s="60" t="s">
        <v>11155</v>
      </c>
      <c r="W368" s="166">
        <v>45328</v>
      </c>
      <c r="X368" s="166">
        <v>45328</v>
      </c>
      <c r="Y368" s="68" t="s">
        <v>75</v>
      </c>
      <c r="Z368" s="166">
        <v>45457</v>
      </c>
      <c r="AA368" s="67">
        <f t="shared" si="25"/>
        <v>129</v>
      </c>
      <c r="AB368" s="67">
        <v>2</v>
      </c>
      <c r="AC368" s="237">
        <v>1120000</v>
      </c>
      <c r="AD368" s="67">
        <v>1</v>
      </c>
      <c r="AE368" s="244">
        <v>45473</v>
      </c>
      <c r="AF368" s="67">
        <f t="shared" si="26"/>
        <v>16</v>
      </c>
      <c r="AG368" s="60">
        <v>0</v>
      </c>
      <c r="AH368" s="60">
        <v>0</v>
      </c>
      <c r="AI368" s="89" t="s">
        <v>75</v>
      </c>
      <c r="AJ368" s="61">
        <v>0</v>
      </c>
      <c r="AK368" s="65" t="s">
        <v>75</v>
      </c>
      <c r="AL368" s="65" t="s">
        <v>75</v>
      </c>
      <c r="AM368" s="67">
        <f t="shared" si="27"/>
        <v>0</v>
      </c>
      <c r="AN368" s="67">
        <f>+K368+AC368-AH368</f>
        <v>10500000</v>
      </c>
      <c r="AO368" s="61" t="s">
        <v>67</v>
      </c>
      <c r="AP368" s="60">
        <v>9380000</v>
      </c>
      <c r="AQ368" s="61" t="s">
        <v>86</v>
      </c>
      <c r="AR368" s="60">
        <v>0</v>
      </c>
      <c r="AS368" s="69" t="s">
        <v>75</v>
      </c>
      <c r="AT368" s="236">
        <v>10500000</v>
      </c>
      <c r="AU368" s="156">
        <f t="shared" si="28"/>
        <v>0</v>
      </c>
      <c r="AV368" s="72">
        <f t="shared" si="29"/>
        <v>1</v>
      </c>
      <c r="AW368" s="89" t="s">
        <v>75</v>
      </c>
      <c r="AX368" s="61" t="s">
        <v>98</v>
      </c>
      <c r="AY368" s="60" t="s">
        <v>11154</v>
      </c>
      <c r="AZ368" s="58" t="s">
        <v>67</v>
      </c>
      <c r="BA368" s="58" t="s">
        <v>67</v>
      </c>
    </row>
    <row r="369" spans="2:53" x14ac:dyDescent="0.25">
      <c r="B369" s="58">
        <v>2024</v>
      </c>
      <c r="C369" s="58">
        <v>891780111</v>
      </c>
      <c r="D369" s="59" t="s">
        <v>64</v>
      </c>
      <c r="E369" s="61" t="s">
        <v>11153</v>
      </c>
      <c r="F369" s="67" t="s">
        <v>11152</v>
      </c>
      <c r="G369" s="210">
        <v>0</v>
      </c>
      <c r="H369" s="61" t="s">
        <v>73</v>
      </c>
      <c r="I369" s="59" t="s">
        <v>65</v>
      </c>
      <c r="J369" s="60" t="s">
        <v>11151</v>
      </c>
      <c r="K369" s="60">
        <v>12060000</v>
      </c>
      <c r="L369" s="58" t="s">
        <v>68</v>
      </c>
      <c r="M369" s="60" t="s">
        <v>8282</v>
      </c>
      <c r="N369" s="60">
        <v>1128149649</v>
      </c>
      <c r="O369" s="64">
        <v>13</v>
      </c>
      <c r="P369" s="89">
        <v>45302</v>
      </c>
      <c r="Q369" s="60">
        <v>4518689382</v>
      </c>
      <c r="R369" s="166">
        <v>45328</v>
      </c>
      <c r="S369" s="60">
        <v>12060000</v>
      </c>
      <c r="T369" s="61" t="s">
        <v>66</v>
      </c>
      <c r="U369" s="60">
        <v>57441846</v>
      </c>
      <c r="V369" s="60" t="s">
        <v>8207</v>
      </c>
      <c r="W369" s="166">
        <v>45328</v>
      </c>
      <c r="X369" s="166">
        <v>45328</v>
      </c>
      <c r="Y369" s="68" t="s">
        <v>75</v>
      </c>
      <c r="Z369" s="166">
        <v>45457</v>
      </c>
      <c r="AA369" s="67">
        <f t="shared" si="25"/>
        <v>129</v>
      </c>
      <c r="AB369" s="67">
        <v>0</v>
      </c>
      <c r="AC369" s="237">
        <v>0</v>
      </c>
      <c r="AD369" s="67">
        <v>0</v>
      </c>
      <c r="AE369" s="89" t="s">
        <v>75</v>
      </c>
      <c r="AF369" s="67">
        <f t="shared" si="26"/>
        <v>0</v>
      </c>
      <c r="AG369" s="60">
        <v>0</v>
      </c>
      <c r="AH369" s="60">
        <v>0</v>
      </c>
      <c r="AI369" s="89" t="s">
        <v>75</v>
      </c>
      <c r="AJ369" s="61">
        <v>0</v>
      </c>
      <c r="AK369" s="65" t="s">
        <v>75</v>
      </c>
      <c r="AL369" s="65" t="s">
        <v>75</v>
      </c>
      <c r="AM369" s="67">
        <f t="shared" si="27"/>
        <v>0</v>
      </c>
      <c r="AN369" s="67">
        <f>+K369+AC369-AH369</f>
        <v>12060000</v>
      </c>
      <c r="AO369" s="61" t="s">
        <v>67</v>
      </c>
      <c r="AP369" s="60">
        <v>12060000</v>
      </c>
      <c r="AQ369" s="61" t="s">
        <v>86</v>
      </c>
      <c r="AR369" s="60">
        <v>0</v>
      </c>
      <c r="AS369" s="69" t="s">
        <v>75</v>
      </c>
      <c r="AT369" s="236">
        <v>12060000</v>
      </c>
      <c r="AU369" s="156">
        <f t="shared" si="28"/>
        <v>0</v>
      </c>
      <c r="AV369" s="72">
        <f t="shared" si="29"/>
        <v>1</v>
      </c>
      <c r="AW369" s="89" t="s">
        <v>75</v>
      </c>
      <c r="AX369" s="61" t="s">
        <v>98</v>
      </c>
      <c r="AY369" s="60" t="s">
        <v>11150</v>
      </c>
      <c r="AZ369" s="58" t="s">
        <v>67</v>
      </c>
      <c r="BA369" s="58" t="s">
        <v>67</v>
      </c>
    </row>
    <row r="370" spans="2:53" x14ac:dyDescent="0.25">
      <c r="B370" s="58">
        <v>2024</v>
      </c>
      <c r="C370" s="58">
        <v>891780111</v>
      </c>
      <c r="D370" s="59" t="s">
        <v>64</v>
      </c>
      <c r="E370" s="61" t="s">
        <v>11149</v>
      </c>
      <c r="F370" s="67" t="s">
        <v>11148</v>
      </c>
      <c r="G370" s="210">
        <v>0</v>
      </c>
      <c r="H370" s="61" t="s">
        <v>73</v>
      </c>
      <c r="I370" s="59" t="s">
        <v>65</v>
      </c>
      <c r="J370" s="60" t="s">
        <v>11147</v>
      </c>
      <c r="K370" s="60">
        <v>9380000</v>
      </c>
      <c r="L370" s="58" t="s">
        <v>68</v>
      </c>
      <c r="M370" s="60" t="s">
        <v>9130</v>
      </c>
      <c r="N370" s="60">
        <v>9738364</v>
      </c>
      <c r="O370" s="64">
        <v>14</v>
      </c>
      <c r="P370" s="166">
        <v>45302</v>
      </c>
      <c r="Q370" s="60">
        <v>2126349000</v>
      </c>
      <c r="R370" s="166">
        <v>45329</v>
      </c>
      <c r="S370" s="60">
        <v>9380000</v>
      </c>
      <c r="T370" s="61" t="s">
        <v>66</v>
      </c>
      <c r="U370" s="60">
        <v>7601831</v>
      </c>
      <c r="V370" s="60" t="s">
        <v>7566</v>
      </c>
      <c r="W370" s="166">
        <v>45329</v>
      </c>
      <c r="X370" s="166">
        <v>45329</v>
      </c>
      <c r="Y370" s="68" t="s">
        <v>75</v>
      </c>
      <c r="Z370" s="166">
        <v>45457</v>
      </c>
      <c r="AA370" s="67">
        <f t="shared" si="25"/>
        <v>128</v>
      </c>
      <c r="AB370" s="67">
        <v>2</v>
      </c>
      <c r="AC370" s="237">
        <v>1120000</v>
      </c>
      <c r="AD370" s="67">
        <v>1</v>
      </c>
      <c r="AE370" s="244">
        <v>45473</v>
      </c>
      <c r="AF370" s="67">
        <f t="shared" si="26"/>
        <v>16</v>
      </c>
      <c r="AG370" s="60">
        <v>0</v>
      </c>
      <c r="AH370" s="60">
        <v>0</v>
      </c>
      <c r="AI370" s="89" t="s">
        <v>75</v>
      </c>
      <c r="AJ370" s="61">
        <v>0</v>
      </c>
      <c r="AK370" s="65" t="s">
        <v>75</v>
      </c>
      <c r="AL370" s="65" t="s">
        <v>75</v>
      </c>
      <c r="AM370" s="67">
        <f t="shared" si="27"/>
        <v>0</v>
      </c>
      <c r="AN370" s="67">
        <f>+K370+AC370-AH370</f>
        <v>10500000</v>
      </c>
      <c r="AO370" s="61" t="s">
        <v>67</v>
      </c>
      <c r="AP370" s="60">
        <v>9380000</v>
      </c>
      <c r="AQ370" s="61" t="s">
        <v>86</v>
      </c>
      <c r="AR370" s="60">
        <v>0</v>
      </c>
      <c r="AS370" s="69" t="s">
        <v>75</v>
      </c>
      <c r="AT370" s="236">
        <v>10500000</v>
      </c>
      <c r="AU370" s="156">
        <f t="shared" si="28"/>
        <v>0</v>
      </c>
      <c r="AV370" s="72">
        <f t="shared" si="29"/>
        <v>1</v>
      </c>
      <c r="AW370" s="89" t="s">
        <v>75</v>
      </c>
      <c r="AX370" s="61" t="s">
        <v>98</v>
      </c>
      <c r="AY370" s="60" t="s">
        <v>11146</v>
      </c>
      <c r="AZ370" s="58" t="s">
        <v>67</v>
      </c>
      <c r="BA370" s="58" t="s">
        <v>67</v>
      </c>
    </row>
    <row r="371" spans="2:53" x14ac:dyDescent="0.25">
      <c r="B371" s="58">
        <v>2024</v>
      </c>
      <c r="C371" s="58">
        <v>891780111</v>
      </c>
      <c r="D371" s="59" t="s">
        <v>64</v>
      </c>
      <c r="E371" s="61" t="s">
        <v>11145</v>
      </c>
      <c r="F371" s="67" t="s">
        <v>11144</v>
      </c>
      <c r="G371" s="210">
        <v>0</v>
      </c>
      <c r="H371" s="61" t="s">
        <v>73</v>
      </c>
      <c r="I371" s="59" t="s">
        <v>65</v>
      </c>
      <c r="J371" s="60" t="s">
        <v>11143</v>
      </c>
      <c r="K371" s="60">
        <v>18760000</v>
      </c>
      <c r="L371" s="58" t="s">
        <v>68</v>
      </c>
      <c r="M371" s="60" t="s">
        <v>9099</v>
      </c>
      <c r="N371" s="60">
        <v>85474255</v>
      </c>
      <c r="O371" s="64">
        <v>13</v>
      </c>
      <c r="P371" s="89">
        <v>45302</v>
      </c>
      <c r="Q371" s="60">
        <v>4518689382</v>
      </c>
      <c r="R371" s="166">
        <v>45329</v>
      </c>
      <c r="S371" s="60">
        <v>18760000</v>
      </c>
      <c r="T371" s="61" t="s">
        <v>66</v>
      </c>
      <c r="U371" s="60">
        <v>85154788</v>
      </c>
      <c r="V371" s="60" t="s">
        <v>7851</v>
      </c>
      <c r="W371" s="166">
        <v>45329</v>
      </c>
      <c r="X371" s="166">
        <v>45329</v>
      </c>
      <c r="Y371" s="68" t="s">
        <v>75</v>
      </c>
      <c r="Z371" s="166">
        <v>45457</v>
      </c>
      <c r="AA371" s="67">
        <f t="shared" si="25"/>
        <v>128</v>
      </c>
      <c r="AB371" s="67">
        <v>2</v>
      </c>
      <c r="AC371" s="237">
        <v>2240000</v>
      </c>
      <c r="AD371" s="67">
        <v>1</v>
      </c>
      <c r="AE371" s="244">
        <v>45473</v>
      </c>
      <c r="AF371" s="67">
        <f t="shared" si="26"/>
        <v>16</v>
      </c>
      <c r="AG371" s="60">
        <v>0</v>
      </c>
      <c r="AH371" s="60">
        <v>0</v>
      </c>
      <c r="AI371" s="89" t="s">
        <v>75</v>
      </c>
      <c r="AJ371" s="61">
        <v>0</v>
      </c>
      <c r="AK371" s="65" t="s">
        <v>75</v>
      </c>
      <c r="AL371" s="65" t="s">
        <v>75</v>
      </c>
      <c r="AM371" s="67">
        <f t="shared" si="27"/>
        <v>0</v>
      </c>
      <c r="AN371" s="67">
        <f>+K371+AC371-AH371</f>
        <v>21000000</v>
      </c>
      <c r="AO371" s="61" t="s">
        <v>67</v>
      </c>
      <c r="AP371" s="60">
        <v>18760000</v>
      </c>
      <c r="AQ371" s="61" t="s">
        <v>86</v>
      </c>
      <c r="AR371" s="60">
        <v>0</v>
      </c>
      <c r="AS371" s="69" t="s">
        <v>75</v>
      </c>
      <c r="AT371" s="236">
        <v>21000000</v>
      </c>
      <c r="AU371" s="156">
        <f t="shared" si="28"/>
        <v>0</v>
      </c>
      <c r="AV371" s="72">
        <f t="shared" si="29"/>
        <v>1</v>
      </c>
      <c r="AW371" s="89" t="s">
        <v>75</v>
      </c>
      <c r="AX371" s="61" t="s">
        <v>98</v>
      </c>
      <c r="AY371" s="60" t="s">
        <v>11142</v>
      </c>
      <c r="AZ371" s="58" t="s">
        <v>67</v>
      </c>
      <c r="BA371" s="58" t="s">
        <v>67</v>
      </c>
    </row>
    <row r="372" spans="2:53" x14ac:dyDescent="0.25">
      <c r="B372" s="58">
        <v>2024</v>
      </c>
      <c r="C372" s="58">
        <v>891780111</v>
      </c>
      <c r="D372" s="59" t="s">
        <v>64</v>
      </c>
      <c r="E372" s="61" t="s">
        <v>11141</v>
      </c>
      <c r="F372" s="67" t="s">
        <v>11140</v>
      </c>
      <c r="G372" s="210">
        <v>0</v>
      </c>
      <c r="H372" s="61" t="s">
        <v>73</v>
      </c>
      <c r="I372" s="59" t="s">
        <v>65</v>
      </c>
      <c r="J372" s="60" t="s">
        <v>11139</v>
      </c>
      <c r="K372" s="60">
        <v>11167000</v>
      </c>
      <c r="L372" s="58" t="s">
        <v>68</v>
      </c>
      <c r="M372" s="60" t="s">
        <v>7299</v>
      </c>
      <c r="N372" s="60">
        <v>1082842092</v>
      </c>
      <c r="O372" s="64">
        <v>14</v>
      </c>
      <c r="P372" s="166">
        <v>45302</v>
      </c>
      <c r="Q372" s="60">
        <v>2126349000</v>
      </c>
      <c r="R372" s="166">
        <v>45329</v>
      </c>
      <c r="S372" s="60">
        <v>11167000</v>
      </c>
      <c r="T372" s="61" t="s">
        <v>66</v>
      </c>
      <c r="U372" s="60">
        <v>1082868728</v>
      </c>
      <c r="V372" s="60" t="s">
        <v>7011</v>
      </c>
      <c r="W372" s="166">
        <v>45329</v>
      </c>
      <c r="X372" s="166">
        <v>45329</v>
      </c>
      <c r="Y372" s="68" t="s">
        <v>75</v>
      </c>
      <c r="Z372" s="166">
        <v>45457</v>
      </c>
      <c r="AA372" s="67">
        <f t="shared" si="25"/>
        <v>128</v>
      </c>
      <c r="AB372" s="67">
        <v>0</v>
      </c>
      <c r="AC372" s="237">
        <v>0</v>
      </c>
      <c r="AD372" s="67">
        <v>0</v>
      </c>
      <c r="AE372" s="89" t="s">
        <v>75</v>
      </c>
      <c r="AF372" s="67">
        <f t="shared" si="26"/>
        <v>0</v>
      </c>
      <c r="AG372" s="60">
        <v>0</v>
      </c>
      <c r="AH372" s="60">
        <v>0</v>
      </c>
      <c r="AI372" s="89" t="s">
        <v>75</v>
      </c>
      <c r="AJ372" s="61">
        <v>0</v>
      </c>
      <c r="AK372" s="65" t="s">
        <v>75</v>
      </c>
      <c r="AL372" s="65" t="s">
        <v>75</v>
      </c>
      <c r="AM372" s="67">
        <f t="shared" si="27"/>
        <v>0</v>
      </c>
      <c r="AN372" s="67">
        <f>+K372+AC372-AH372</f>
        <v>11167000</v>
      </c>
      <c r="AO372" s="61" t="s">
        <v>67</v>
      </c>
      <c r="AP372" s="60">
        <v>11167000</v>
      </c>
      <c r="AQ372" s="61" t="s">
        <v>86</v>
      </c>
      <c r="AR372" s="60">
        <v>0</v>
      </c>
      <c r="AS372" s="69" t="s">
        <v>75</v>
      </c>
      <c r="AT372" s="236">
        <v>11167000</v>
      </c>
      <c r="AU372" s="156">
        <f t="shared" si="28"/>
        <v>0</v>
      </c>
      <c r="AV372" s="72">
        <f t="shared" si="29"/>
        <v>1</v>
      </c>
      <c r="AW372" s="89" t="s">
        <v>75</v>
      </c>
      <c r="AX372" s="61" t="s">
        <v>98</v>
      </c>
      <c r="AY372" s="60" t="s">
        <v>11138</v>
      </c>
      <c r="AZ372" s="58" t="s">
        <v>67</v>
      </c>
      <c r="BA372" s="58" t="s">
        <v>67</v>
      </c>
    </row>
    <row r="373" spans="2:53" x14ac:dyDescent="0.25">
      <c r="B373" s="58">
        <v>2024</v>
      </c>
      <c r="C373" s="58">
        <v>891780111</v>
      </c>
      <c r="D373" s="59" t="s">
        <v>64</v>
      </c>
      <c r="E373" s="61" t="s">
        <v>11137</v>
      </c>
      <c r="F373" s="67" t="s">
        <v>11136</v>
      </c>
      <c r="G373" s="210">
        <v>0</v>
      </c>
      <c r="H373" s="61" t="s">
        <v>73</v>
      </c>
      <c r="I373" s="59" t="s">
        <v>65</v>
      </c>
      <c r="J373" s="60" t="s">
        <v>11135</v>
      </c>
      <c r="K373" s="60">
        <v>9380000</v>
      </c>
      <c r="L373" s="58" t="s">
        <v>68</v>
      </c>
      <c r="M373" s="60" t="s">
        <v>7872</v>
      </c>
      <c r="N373" s="60">
        <v>49746297</v>
      </c>
      <c r="O373" s="64">
        <v>14</v>
      </c>
      <c r="P373" s="166">
        <v>45302</v>
      </c>
      <c r="Q373" s="60">
        <v>2126349000</v>
      </c>
      <c r="R373" s="166">
        <v>45329</v>
      </c>
      <c r="S373" s="60">
        <v>9380000</v>
      </c>
      <c r="T373" s="61" t="s">
        <v>66</v>
      </c>
      <c r="U373" s="60">
        <v>36564011</v>
      </c>
      <c r="V373" s="60" t="s">
        <v>7871</v>
      </c>
      <c r="W373" s="166">
        <v>45329</v>
      </c>
      <c r="X373" s="166">
        <v>45329</v>
      </c>
      <c r="Y373" s="68" t="s">
        <v>75</v>
      </c>
      <c r="Z373" s="166">
        <v>45457</v>
      </c>
      <c r="AA373" s="67">
        <f t="shared" si="25"/>
        <v>128</v>
      </c>
      <c r="AB373" s="67">
        <v>2</v>
      </c>
      <c r="AC373" s="237">
        <v>1120000</v>
      </c>
      <c r="AD373" s="67">
        <v>1</v>
      </c>
      <c r="AE373" s="244">
        <v>45473</v>
      </c>
      <c r="AF373" s="67">
        <f t="shared" si="26"/>
        <v>16</v>
      </c>
      <c r="AG373" s="60">
        <v>0</v>
      </c>
      <c r="AH373" s="60">
        <v>0</v>
      </c>
      <c r="AI373" s="89" t="s">
        <v>75</v>
      </c>
      <c r="AJ373" s="61">
        <v>0</v>
      </c>
      <c r="AK373" s="65" t="s">
        <v>75</v>
      </c>
      <c r="AL373" s="65" t="s">
        <v>75</v>
      </c>
      <c r="AM373" s="67">
        <f t="shared" si="27"/>
        <v>0</v>
      </c>
      <c r="AN373" s="67">
        <f>+K373+AC373-AH373</f>
        <v>10500000</v>
      </c>
      <c r="AO373" s="61" t="s">
        <v>67</v>
      </c>
      <c r="AP373" s="60">
        <v>9380000</v>
      </c>
      <c r="AQ373" s="61" t="s">
        <v>86</v>
      </c>
      <c r="AR373" s="60">
        <v>0</v>
      </c>
      <c r="AS373" s="69" t="s">
        <v>75</v>
      </c>
      <c r="AT373" s="236">
        <v>10500000</v>
      </c>
      <c r="AU373" s="156">
        <f t="shared" si="28"/>
        <v>0</v>
      </c>
      <c r="AV373" s="72">
        <f t="shared" si="29"/>
        <v>1</v>
      </c>
      <c r="AW373" s="89" t="s">
        <v>75</v>
      </c>
      <c r="AX373" s="61" t="s">
        <v>98</v>
      </c>
      <c r="AY373" s="60" t="s">
        <v>11134</v>
      </c>
      <c r="AZ373" s="58" t="s">
        <v>67</v>
      </c>
      <c r="BA373" s="58" t="s">
        <v>67</v>
      </c>
    </row>
    <row r="374" spans="2:53" x14ac:dyDescent="0.25">
      <c r="B374" s="58">
        <v>2024</v>
      </c>
      <c r="C374" s="58">
        <v>891780111</v>
      </c>
      <c r="D374" s="59" t="s">
        <v>64</v>
      </c>
      <c r="E374" s="61" t="s">
        <v>11133</v>
      </c>
      <c r="F374" s="67" t="s">
        <v>11132</v>
      </c>
      <c r="G374" s="210">
        <v>0</v>
      </c>
      <c r="H374" s="61" t="s">
        <v>73</v>
      </c>
      <c r="I374" s="59" t="s">
        <v>65</v>
      </c>
      <c r="J374" s="60" t="s">
        <v>11131</v>
      </c>
      <c r="K374" s="60">
        <v>11167000</v>
      </c>
      <c r="L374" s="58" t="s">
        <v>68</v>
      </c>
      <c r="M374" s="60" t="s">
        <v>6947</v>
      </c>
      <c r="N374" s="60">
        <v>36694724</v>
      </c>
      <c r="O374" s="64">
        <v>14</v>
      </c>
      <c r="P374" s="166">
        <v>45302</v>
      </c>
      <c r="Q374" s="60">
        <v>2126349000</v>
      </c>
      <c r="R374" s="166">
        <v>45329</v>
      </c>
      <c r="S374" s="60">
        <v>11167000</v>
      </c>
      <c r="T374" s="61" t="s">
        <v>66</v>
      </c>
      <c r="U374" s="60">
        <v>85468846</v>
      </c>
      <c r="V374" s="60" t="s">
        <v>6946</v>
      </c>
      <c r="W374" s="166">
        <v>45329</v>
      </c>
      <c r="X374" s="166">
        <v>45329</v>
      </c>
      <c r="Y374" s="68" t="s">
        <v>75</v>
      </c>
      <c r="Z374" s="166">
        <v>45457</v>
      </c>
      <c r="AA374" s="67">
        <f t="shared" si="25"/>
        <v>128</v>
      </c>
      <c r="AB374" s="67">
        <v>0</v>
      </c>
      <c r="AC374" s="237">
        <v>0</v>
      </c>
      <c r="AD374" s="67">
        <v>0</v>
      </c>
      <c r="AE374" s="89" t="s">
        <v>75</v>
      </c>
      <c r="AF374" s="67">
        <f t="shared" si="26"/>
        <v>0</v>
      </c>
      <c r="AG374" s="60">
        <v>0</v>
      </c>
      <c r="AH374" s="60">
        <v>0</v>
      </c>
      <c r="AI374" s="89" t="s">
        <v>75</v>
      </c>
      <c r="AJ374" s="61">
        <v>0</v>
      </c>
      <c r="AK374" s="65" t="s">
        <v>75</v>
      </c>
      <c r="AL374" s="65" t="s">
        <v>75</v>
      </c>
      <c r="AM374" s="67">
        <f t="shared" si="27"/>
        <v>0</v>
      </c>
      <c r="AN374" s="67">
        <f>+K374+AC374-AH374</f>
        <v>11167000</v>
      </c>
      <c r="AO374" s="61" t="s">
        <v>67</v>
      </c>
      <c r="AP374" s="60">
        <v>11167000</v>
      </c>
      <c r="AQ374" s="61" t="s">
        <v>86</v>
      </c>
      <c r="AR374" s="60">
        <v>0</v>
      </c>
      <c r="AS374" s="69" t="s">
        <v>75</v>
      </c>
      <c r="AT374" s="236">
        <v>11167000</v>
      </c>
      <c r="AU374" s="156">
        <f t="shared" si="28"/>
        <v>0</v>
      </c>
      <c r="AV374" s="72">
        <f t="shared" si="29"/>
        <v>1</v>
      </c>
      <c r="AW374" s="89" t="s">
        <v>75</v>
      </c>
      <c r="AX374" s="61" t="s">
        <v>98</v>
      </c>
      <c r="AY374" s="60" t="s">
        <v>11130</v>
      </c>
      <c r="AZ374" s="58" t="s">
        <v>67</v>
      </c>
      <c r="BA374" s="58" t="s">
        <v>67</v>
      </c>
    </row>
    <row r="375" spans="2:53" x14ac:dyDescent="0.25">
      <c r="B375" s="58">
        <v>2024</v>
      </c>
      <c r="C375" s="58">
        <v>891780111</v>
      </c>
      <c r="D375" s="59" t="s">
        <v>64</v>
      </c>
      <c r="E375" s="61" t="s">
        <v>11129</v>
      </c>
      <c r="F375" s="67" t="s">
        <v>11128</v>
      </c>
      <c r="G375" s="210">
        <v>0</v>
      </c>
      <c r="H375" s="61" t="s">
        <v>73</v>
      </c>
      <c r="I375" s="59" t="s">
        <v>65</v>
      </c>
      <c r="J375" s="60" t="s">
        <v>11127</v>
      </c>
      <c r="K375" s="60">
        <v>13400000</v>
      </c>
      <c r="L375" s="58" t="s">
        <v>68</v>
      </c>
      <c r="M375" s="60" t="s">
        <v>9125</v>
      </c>
      <c r="N375" s="60">
        <v>1083023103</v>
      </c>
      <c r="O375" s="64">
        <v>13</v>
      </c>
      <c r="P375" s="89">
        <v>45302</v>
      </c>
      <c r="Q375" s="60">
        <v>4518689382</v>
      </c>
      <c r="R375" s="166">
        <v>45329</v>
      </c>
      <c r="S375" s="60">
        <v>13400000</v>
      </c>
      <c r="T375" s="61" t="s">
        <v>66</v>
      </c>
      <c r="U375" s="60">
        <v>36665858</v>
      </c>
      <c r="V375" s="60" t="s">
        <v>3237</v>
      </c>
      <c r="W375" s="166">
        <v>45329</v>
      </c>
      <c r="X375" s="166">
        <v>45329</v>
      </c>
      <c r="Y375" s="68" t="s">
        <v>75</v>
      </c>
      <c r="Z375" s="166">
        <v>45457</v>
      </c>
      <c r="AA375" s="67">
        <f t="shared" si="25"/>
        <v>128</v>
      </c>
      <c r="AB375" s="67">
        <v>2</v>
      </c>
      <c r="AC375" s="237">
        <v>1600000</v>
      </c>
      <c r="AD375" s="67">
        <v>1</v>
      </c>
      <c r="AE375" s="244">
        <v>45473</v>
      </c>
      <c r="AF375" s="67">
        <f t="shared" si="26"/>
        <v>16</v>
      </c>
      <c r="AG375" s="60">
        <v>0</v>
      </c>
      <c r="AH375" s="60">
        <v>0</v>
      </c>
      <c r="AI375" s="89" t="s">
        <v>75</v>
      </c>
      <c r="AJ375" s="61">
        <v>0</v>
      </c>
      <c r="AK375" s="65" t="s">
        <v>75</v>
      </c>
      <c r="AL375" s="65" t="s">
        <v>75</v>
      </c>
      <c r="AM375" s="67">
        <f t="shared" si="27"/>
        <v>0</v>
      </c>
      <c r="AN375" s="67">
        <f>+K375+AC375-AH375</f>
        <v>15000000</v>
      </c>
      <c r="AO375" s="61" t="s">
        <v>67</v>
      </c>
      <c r="AP375" s="60">
        <v>13400000</v>
      </c>
      <c r="AQ375" s="61" t="s">
        <v>86</v>
      </c>
      <c r="AR375" s="60">
        <v>0</v>
      </c>
      <c r="AS375" s="69" t="s">
        <v>75</v>
      </c>
      <c r="AT375" s="236">
        <v>15000000</v>
      </c>
      <c r="AU375" s="156">
        <f t="shared" si="28"/>
        <v>0</v>
      </c>
      <c r="AV375" s="72">
        <f t="shared" si="29"/>
        <v>1</v>
      </c>
      <c r="AW375" s="89" t="s">
        <v>75</v>
      </c>
      <c r="AX375" s="61" t="s">
        <v>98</v>
      </c>
      <c r="AY375" s="60" t="s">
        <v>11126</v>
      </c>
      <c r="AZ375" s="58" t="s">
        <v>67</v>
      </c>
      <c r="BA375" s="58" t="s">
        <v>67</v>
      </c>
    </row>
    <row r="376" spans="2:53" x14ac:dyDescent="0.25">
      <c r="B376" s="58">
        <v>2024</v>
      </c>
      <c r="C376" s="58">
        <v>891780111</v>
      </c>
      <c r="D376" s="59" t="s">
        <v>64</v>
      </c>
      <c r="E376" s="61" t="s">
        <v>11125</v>
      </c>
      <c r="F376" s="67" t="s">
        <v>11124</v>
      </c>
      <c r="G376" s="210">
        <v>0</v>
      </c>
      <c r="H376" s="61" t="s">
        <v>73</v>
      </c>
      <c r="I376" s="59" t="s">
        <v>65</v>
      </c>
      <c r="J376" s="60" t="s">
        <v>11123</v>
      </c>
      <c r="K376" s="60">
        <v>13400000</v>
      </c>
      <c r="L376" s="58" t="s">
        <v>68</v>
      </c>
      <c r="M376" s="60" t="s">
        <v>9279</v>
      </c>
      <c r="N376" s="60">
        <v>57436179</v>
      </c>
      <c r="O376" s="64">
        <v>13</v>
      </c>
      <c r="P376" s="89">
        <v>45302</v>
      </c>
      <c r="Q376" s="60">
        <v>4518689382</v>
      </c>
      <c r="R376" s="166">
        <v>45329</v>
      </c>
      <c r="S376" s="60">
        <v>13400000</v>
      </c>
      <c r="T376" s="61" t="s">
        <v>66</v>
      </c>
      <c r="U376" s="60">
        <v>36665858</v>
      </c>
      <c r="V376" s="60" t="s">
        <v>3237</v>
      </c>
      <c r="W376" s="166">
        <v>45329</v>
      </c>
      <c r="X376" s="166">
        <v>45329</v>
      </c>
      <c r="Y376" s="68" t="s">
        <v>75</v>
      </c>
      <c r="Z376" s="166">
        <v>45457</v>
      </c>
      <c r="AA376" s="67">
        <f t="shared" si="25"/>
        <v>128</v>
      </c>
      <c r="AB376" s="67">
        <v>2</v>
      </c>
      <c r="AC376" s="237">
        <v>1600000</v>
      </c>
      <c r="AD376" s="67">
        <v>1</v>
      </c>
      <c r="AE376" s="244">
        <v>45473</v>
      </c>
      <c r="AF376" s="67">
        <f t="shared" si="26"/>
        <v>16</v>
      </c>
      <c r="AG376" s="60">
        <v>0</v>
      </c>
      <c r="AH376" s="60">
        <v>0</v>
      </c>
      <c r="AI376" s="89" t="s">
        <v>75</v>
      </c>
      <c r="AJ376" s="61">
        <v>0</v>
      </c>
      <c r="AK376" s="65" t="s">
        <v>75</v>
      </c>
      <c r="AL376" s="65" t="s">
        <v>75</v>
      </c>
      <c r="AM376" s="67">
        <f t="shared" si="27"/>
        <v>0</v>
      </c>
      <c r="AN376" s="67">
        <f>+K376+AC376-AH376</f>
        <v>15000000</v>
      </c>
      <c r="AO376" s="61" t="s">
        <v>67</v>
      </c>
      <c r="AP376" s="60">
        <v>13400000</v>
      </c>
      <c r="AQ376" s="61" t="s">
        <v>86</v>
      </c>
      <c r="AR376" s="60">
        <v>0</v>
      </c>
      <c r="AS376" s="69" t="s">
        <v>75</v>
      </c>
      <c r="AT376" s="236">
        <v>15000000</v>
      </c>
      <c r="AU376" s="156">
        <f t="shared" si="28"/>
        <v>0</v>
      </c>
      <c r="AV376" s="72">
        <f t="shared" si="29"/>
        <v>1</v>
      </c>
      <c r="AW376" s="89" t="s">
        <v>75</v>
      </c>
      <c r="AX376" s="61" t="s">
        <v>98</v>
      </c>
      <c r="AY376" s="60" t="s">
        <v>11122</v>
      </c>
      <c r="AZ376" s="58" t="s">
        <v>67</v>
      </c>
      <c r="BA376" s="58" t="s">
        <v>67</v>
      </c>
    </row>
    <row r="377" spans="2:53" x14ac:dyDescent="0.25">
      <c r="B377" s="58">
        <v>2024</v>
      </c>
      <c r="C377" s="58">
        <v>891780111</v>
      </c>
      <c r="D377" s="59" t="s">
        <v>64</v>
      </c>
      <c r="E377" s="61" t="s">
        <v>11121</v>
      </c>
      <c r="F377" s="67" t="s">
        <v>11120</v>
      </c>
      <c r="G377" s="210">
        <v>0</v>
      </c>
      <c r="H377" s="61" t="s">
        <v>73</v>
      </c>
      <c r="I377" s="59" t="s">
        <v>65</v>
      </c>
      <c r="J377" s="60" t="s">
        <v>11119</v>
      </c>
      <c r="K377" s="60">
        <v>14740000</v>
      </c>
      <c r="L377" s="58" t="s">
        <v>68</v>
      </c>
      <c r="M377" s="60" t="s">
        <v>8223</v>
      </c>
      <c r="N377" s="60">
        <v>57463967</v>
      </c>
      <c r="O377" s="64">
        <v>13</v>
      </c>
      <c r="P377" s="89">
        <v>45302</v>
      </c>
      <c r="Q377" s="60">
        <v>4518689382</v>
      </c>
      <c r="R377" s="166">
        <v>45329</v>
      </c>
      <c r="S377" s="60">
        <v>14740000</v>
      </c>
      <c r="T377" s="61" t="s">
        <v>66</v>
      </c>
      <c r="U377" s="60">
        <v>7601831</v>
      </c>
      <c r="V377" s="60" t="s">
        <v>7566</v>
      </c>
      <c r="W377" s="166">
        <v>45329</v>
      </c>
      <c r="X377" s="166">
        <v>45329</v>
      </c>
      <c r="Y377" s="68" t="s">
        <v>75</v>
      </c>
      <c r="Z377" s="166">
        <v>45457</v>
      </c>
      <c r="AA377" s="67">
        <f t="shared" si="25"/>
        <v>128</v>
      </c>
      <c r="AB377" s="67">
        <v>2</v>
      </c>
      <c r="AC377" s="237">
        <v>1760000</v>
      </c>
      <c r="AD377" s="67">
        <v>1</v>
      </c>
      <c r="AE377" s="244">
        <v>45473</v>
      </c>
      <c r="AF377" s="67">
        <f t="shared" si="26"/>
        <v>16</v>
      </c>
      <c r="AG377" s="60">
        <v>0</v>
      </c>
      <c r="AH377" s="60">
        <v>0</v>
      </c>
      <c r="AI377" s="89" t="s">
        <v>75</v>
      </c>
      <c r="AJ377" s="61">
        <v>0</v>
      </c>
      <c r="AK377" s="65" t="s">
        <v>75</v>
      </c>
      <c r="AL377" s="65" t="s">
        <v>75</v>
      </c>
      <c r="AM377" s="67">
        <f t="shared" si="27"/>
        <v>0</v>
      </c>
      <c r="AN377" s="67">
        <f>+K377+AC377-AH377</f>
        <v>16500000</v>
      </c>
      <c r="AO377" s="61" t="s">
        <v>67</v>
      </c>
      <c r="AP377" s="60">
        <v>14740000</v>
      </c>
      <c r="AQ377" s="61" t="s">
        <v>86</v>
      </c>
      <c r="AR377" s="60">
        <v>0</v>
      </c>
      <c r="AS377" s="69" t="s">
        <v>75</v>
      </c>
      <c r="AT377" s="236">
        <v>16500000</v>
      </c>
      <c r="AU377" s="156">
        <f t="shared" si="28"/>
        <v>0</v>
      </c>
      <c r="AV377" s="72">
        <f t="shared" si="29"/>
        <v>1</v>
      </c>
      <c r="AW377" s="89" t="s">
        <v>75</v>
      </c>
      <c r="AX377" s="61" t="s">
        <v>98</v>
      </c>
      <c r="AY377" s="60" t="s">
        <v>11118</v>
      </c>
      <c r="AZ377" s="58" t="s">
        <v>67</v>
      </c>
      <c r="BA377" s="58" t="s">
        <v>67</v>
      </c>
    </row>
    <row r="378" spans="2:53" x14ac:dyDescent="0.25">
      <c r="B378" s="58">
        <v>2024</v>
      </c>
      <c r="C378" s="58">
        <v>891780111</v>
      </c>
      <c r="D378" s="59" t="s">
        <v>64</v>
      </c>
      <c r="E378" s="61" t="s">
        <v>11117</v>
      </c>
      <c r="F378" s="67" t="s">
        <v>11116</v>
      </c>
      <c r="G378" s="210">
        <v>0</v>
      </c>
      <c r="H378" s="61" t="s">
        <v>73</v>
      </c>
      <c r="I378" s="59" t="s">
        <v>65</v>
      </c>
      <c r="J378" s="60" t="s">
        <v>11115</v>
      </c>
      <c r="K378" s="60">
        <v>14740000</v>
      </c>
      <c r="L378" s="58" t="s">
        <v>68</v>
      </c>
      <c r="M378" s="60" t="s">
        <v>8062</v>
      </c>
      <c r="N378" s="60">
        <v>1082915137</v>
      </c>
      <c r="O378" s="64">
        <v>13</v>
      </c>
      <c r="P378" s="89">
        <v>45302</v>
      </c>
      <c r="Q378" s="60">
        <v>4518689382</v>
      </c>
      <c r="R378" s="166">
        <v>45329</v>
      </c>
      <c r="S378" s="60">
        <v>14740000</v>
      </c>
      <c r="T378" s="61" t="s">
        <v>66</v>
      </c>
      <c r="U378" s="60">
        <v>7601831</v>
      </c>
      <c r="V378" s="60" t="s">
        <v>7566</v>
      </c>
      <c r="W378" s="166">
        <v>45329</v>
      </c>
      <c r="X378" s="166">
        <v>45329</v>
      </c>
      <c r="Y378" s="68" t="s">
        <v>75</v>
      </c>
      <c r="Z378" s="166">
        <v>45457</v>
      </c>
      <c r="AA378" s="67">
        <f t="shared" si="25"/>
        <v>128</v>
      </c>
      <c r="AB378" s="67">
        <v>2</v>
      </c>
      <c r="AC378" s="237">
        <v>1760000</v>
      </c>
      <c r="AD378" s="67">
        <v>1</v>
      </c>
      <c r="AE378" s="244">
        <v>45473</v>
      </c>
      <c r="AF378" s="67">
        <f t="shared" si="26"/>
        <v>16</v>
      </c>
      <c r="AG378" s="60">
        <v>0</v>
      </c>
      <c r="AH378" s="60">
        <v>0</v>
      </c>
      <c r="AI378" s="89" t="s">
        <v>75</v>
      </c>
      <c r="AJ378" s="61">
        <v>0</v>
      </c>
      <c r="AK378" s="65" t="s">
        <v>75</v>
      </c>
      <c r="AL378" s="65" t="s">
        <v>75</v>
      </c>
      <c r="AM378" s="67">
        <f t="shared" si="27"/>
        <v>0</v>
      </c>
      <c r="AN378" s="67">
        <f>+K378+AC378-AH378</f>
        <v>16500000</v>
      </c>
      <c r="AO378" s="61" t="s">
        <v>67</v>
      </c>
      <c r="AP378" s="60">
        <v>14740000</v>
      </c>
      <c r="AQ378" s="61" t="s">
        <v>86</v>
      </c>
      <c r="AR378" s="60">
        <v>0</v>
      </c>
      <c r="AS378" s="69" t="s">
        <v>75</v>
      </c>
      <c r="AT378" s="236">
        <v>16500000</v>
      </c>
      <c r="AU378" s="156">
        <f t="shared" si="28"/>
        <v>0</v>
      </c>
      <c r="AV378" s="72">
        <f t="shared" si="29"/>
        <v>1</v>
      </c>
      <c r="AW378" s="89" t="s">
        <v>75</v>
      </c>
      <c r="AX378" s="61" t="s">
        <v>98</v>
      </c>
      <c r="AY378" s="60" t="s">
        <v>11114</v>
      </c>
      <c r="AZ378" s="58" t="s">
        <v>67</v>
      </c>
      <c r="BA378" s="58" t="s">
        <v>67</v>
      </c>
    </row>
    <row r="379" spans="2:53" x14ac:dyDescent="0.25">
      <c r="B379" s="58">
        <v>2024</v>
      </c>
      <c r="C379" s="58">
        <v>891780111</v>
      </c>
      <c r="D379" s="59" t="s">
        <v>64</v>
      </c>
      <c r="E379" s="61" t="s">
        <v>11113</v>
      </c>
      <c r="F379" s="67" t="s">
        <v>11112</v>
      </c>
      <c r="G379" s="210">
        <v>0</v>
      </c>
      <c r="H379" s="61" t="s">
        <v>73</v>
      </c>
      <c r="I379" s="59" t="s">
        <v>65</v>
      </c>
      <c r="J379" s="60" t="s">
        <v>11111</v>
      </c>
      <c r="K379" s="60">
        <v>16527000</v>
      </c>
      <c r="L379" s="58" t="s">
        <v>68</v>
      </c>
      <c r="M379" s="60" t="s">
        <v>6456</v>
      </c>
      <c r="N379" s="60">
        <v>1083560113</v>
      </c>
      <c r="O379" s="64">
        <v>13</v>
      </c>
      <c r="P379" s="89">
        <v>45302</v>
      </c>
      <c r="Q379" s="60">
        <v>4518689382</v>
      </c>
      <c r="R379" s="166">
        <v>45329</v>
      </c>
      <c r="S379" s="60">
        <v>16527000</v>
      </c>
      <c r="T379" s="61" t="s">
        <v>66</v>
      </c>
      <c r="U379" s="60">
        <v>45507423</v>
      </c>
      <c r="V379" s="60" t="s">
        <v>7064</v>
      </c>
      <c r="W379" s="166">
        <v>45329</v>
      </c>
      <c r="X379" s="166">
        <v>45329</v>
      </c>
      <c r="Y379" s="68" t="s">
        <v>75</v>
      </c>
      <c r="Z379" s="166">
        <v>45457</v>
      </c>
      <c r="AA379" s="67">
        <f t="shared" si="25"/>
        <v>128</v>
      </c>
      <c r="AB379" s="67">
        <v>2</v>
      </c>
      <c r="AC379" s="237">
        <v>863000</v>
      </c>
      <c r="AD379" s="67">
        <v>1</v>
      </c>
      <c r="AE379" s="244">
        <v>45464</v>
      </c>
      <c r="AF379" s="67">
        <f t="shared" si="26"/>
        <v>7</v>
      </c>
      <c r="AG379" s="60">
        <v>0</v>
      </c>
      <c r="AH379" s="60">
        <v>0</v>
      </c>
      <c r="AI379" s="89" t="s">
        <v>75</v>
      </c>
      <c r="AJ379" s="61">
        <v>0</v>
      </c>
      <c r="AK379" s="65" t="s">
        <v>75</v>
      </c>
      <c r="AL379" s="65" t="s">
        <v>75</v>
      </c>
      <c r="AM379" s="67">
        <f t="shared" si="27"/>
        <v>0</v>
      </c>
      <c r="AN379" s="67">
        <f>+K379+AC379-AH379</f>
        <v>17390000</v>
      </c>
      <c r="AO379" s="61" t="s">
        <v>67</v>
      </c>
      <c r="AP379" s="60">
        <v>16527000</v>
      </c>
      <c r="AQ379" s="61" t="s">
        <v>86</v>
      </c>
      <c r="AR379" s="60">
        <v>0</v>
      </c>
      <c r="AS379" s="69" t="s">
        <v>75</v>
      </c>
      <c r="AT379" s="236">
        <v>17390000</v>
      </c>
      <c r="AU379" s="156">
        <f t="shared" si="28"/>
        <v>0</v>
      </c>
      <c r="AV379" s="72">
        <f t="shared" si="29"/>
        <v>1</v>
      </c>
      <c r="AW379" s="89" t="s">
        <v>75</v>
      </c>
      <c r="AX379" s="61" t="s">
        <v>98</v>
      </c>
      <c r="AY379" s="60" t="s">
        <v>11110</v>
      </c>
      <c r="AZ379" s="58" t="s">
        <v>67</v>
      </c>
      <c r="BA379" s="58" t="s">
        <v>67</v>
      </c>
    </row>
    <row r="380" spans="2:53" x14ac:dyDescent="0.25">
      <c r="B380" s="58">
        <v>2024</v>
      </c>
      <c r="C380" s="58">
        <v>891780111</v>
      </c>
      <c r="D380" s="59" t="s">
        <v>64</v>
      </c>
      <c r="E380" s="61" t="s">
        <v>11109</v>
      </c>
      <c r="F380" s="67" t="s">
        <v>11108</v>
      </c>
      <c r="G380" s="210">
        <v>0</v>
      </c>
      <c r="H380" s="61" t="s">
        <v>73</v>
      </c>
      <c r="I380" s="59" t="s">
        <v>65</v>
      </c>
      <c r="J380" s="60" t="s">
        <v>11107</v>
      </c>
      <c r="K380" s="60">
        <v>11167000</v>
      </c>
      <c r="L380" s="58" t="s">
        <v>68</v>
      </c>
      <c r="M380" s="60" t="s">
        <v>7492</v>
      </c>
      <c r="N380" s="60">
        <v>36719808</v>
      </c>
      <c r="O380" s="64">
        <v>14</v>
      </c>
      <c r="P380" s="166">
        <v>45302</v>
      </c>
      <c r="Q380" s="60">
        <v>2126349000</v>
      </c>
      <c r="R380" s="166">
        <v>45329</v>
      </c>
      <c r="S380" s="60">
        <v>11167000</v>
      </c>
      <c r="T380" s="61" t="s">
        <v>66</v>
      </c>
      <c r="U380" s="60">
        <v>45507423</v>
      </c>
      <c r="V380" s="60" t="s">
        <v>7064</v>
      </c>
      <c r="W380" s="166">
        <v>45329</v>
      </c>
      <c r="X380" s="166">
        <v>45329</v>
      </c>
      <c r="Y380" s="68" t="s">
        <v>75</v>
      </c>
      <c r="Z380" s="166">
        <v>45457</v>
      </c>
      <c r="AA380" s="67">
        <f t="shared" si="25"/>
        <v>128</v>
      </c>
      <c r="AB380" s="67">
        <v>2</v>
      </c>
      <c r="AC380" s="237">
        <v>583000</v>
      </c>
      <c r="AD380" s="67">
        <v>1</v>
      </c>
      <c r="AE380" s="244">
        <v>45464</v>
      </c>
      <c r="AF380" s="67">
        <f t="shared" si="26"/>
        <v>7</v>
      </c>
      <c r="AG380" s="60">
        <v>0</v>
      </c>
      <c r="AH380" s="60">
        <v>0</v>
      </c>
      <c r="AI380" s="89" t="s">
        <v>75</v>
      </c>
      <c r="AJ380" s="61">
        <v>0</v>
      </c>
      <c r="AK380" s="65" t="s">
        <v>75</v>
      </c>
      <c r="AL380" s="65" t="s">
        <v>75</v>
      </c>
      <c r="AM380" s="67">
        <f t="shared" si="27"/>
        <v>0</v>
      </c>
      <c r="AN380" s="67">
        <f>+K380+AC380-AH380</f>
        <v>11750000</v>
      </c>
      <c r="AO380" s="61" t="s">
        <v>67</v>
      </c>
      <c r="AP380" s="60">
        <v>11167000</v>
      </c>
      <c r="AQ380" s="61" t="s">
        <v>86</v>
      </c>
      <c r="AR380" s="60">
        <v>0</v>
      </c>
      <c r="AS380" s="69" t="s">
        <v>75</v>
      </c>
      <c r="AT380" s="236">
        <v>11750000</v>
      </c>
      <c r="AU380" s="156">
        <f t="shared" si="28"/>
        <v>0</v>
      </c>
      <c r="AV380" s="72">
        <f t="shared" si="29"/>
        <v>1</v>
      </c>
      <c r="AW380" s="89" t="s">
        <v>75</v>
      </c>
      <c r="AX380" s="61" t="s">
        <v>98</v>
      </c>
      <c r="AY380" s="60" t="s">
        <v>11106</v>
      </c>
      <c r="AZ380" s="58" t="s">
        <v>67</v>
      </c>
      <c r="BA380" s="58" t="s">
        <v>67</v>
      </c>
    </row>
    <row r="381" spans="2:53" x14ac:dyDescent="0.25">
      <c r="B381" s="58">
        <v>2024</v>
      </c>
      <c r="C381" s="58">
        <v>891780111</v>
      </c>
      <c r="D381" s="59" t="s">
        <v>64</v>
      </c>
      <c r="E381" s="61" t="s">
        <v>11105</v>
      </c>
      <c r="F381" s="67" t="s">
        <v>11104</v>
      </c>
      <c r="G381" s="210">
        <v>0</v>
      </c>
      <c r="H381" s="61" t="s">
        <v>73</v>
      </c>
      <c r="I381" s="59" t="s">
        <v>65</v>
      </c>
      <c r="J381" s="60" t="s">
        <v>10815</v>
      </c>
      <c r="K381" s="60">
        <v>9380000</v>
      </c>
      <c r="L381" s="58" t="s">
        <v>68</v>
      </c>
      <c r="M381" s="60" t="s">
        <v>7660</v>
      </c>
      <c r="N381" s="60">
        <v>57432482</v>
      </c>
      <c r="O381" s="64">
        <v>14</v>
      </c>
      <c r="P381" s="166">
        <v>45302</v>
      </c>
      <c r="Q381" s="60">
        <v>2126349000</v>
      </c>
      <c r="R381" s="166">
        <v>45329</v>
      </c>
      <c r="S381" s="60">
        <v>9380000</v>
      </c>
      <c r="T381" s="61" t="s">
        <v>66</v>
      </c>
      <c r="U381" s="60">
        <v>45507423</v>
      </c>
      <c r="V381" s="60" t="s">
        <v>7064</v>
      </c>
      <c r="W381" s="166">
        <v>45329</v>
      </c>
      <c r="X381" s="166">
        <v>45329</v>
      </c>
      <c r="Y381" s="68" t="s">
        <v>75</v>
      </c>
      <c r="Z381" s="166">
        <v>45457</v>
      </c>
      <c r="AA381" s="67">
        <f t="shared" si="25"/>
        <v>128</v>
      </c>
      <c r="AB381" s="67">
        <v>2</v>
      </c>
      <c r="AC381" s="237">
        <v>490000</v>
      </c>
      <c r="AD381" s="67">
        <v>1</v>
      </c>
      <c r="AE381" s="244">
        <v>45464</v>
      </c>
      <c r="AF381" s="67">
        <f t="shared" si="26"/>
        <v>7</v>
      </c>
      <c r="AG381" s="60">
        <v>0</v>
      </c>
      <c r="AH381" s="60">
        <v>0</v>
      </c>
      <c r="AI381" s="89" t="s">
        <v>75</v>
      </c>
      <c r="AJ381" s="61">
        <v>0</v>
      </c>
      <c r="AK381" s="65" t="s">
        <v>75</v>
      </c>
      <c r="AL381" s="65" t="s">
        <v>75</v>
      </c>
      <c r="AM381" s="67">
        <f t="shared" si="27"/>
        <v>0</v>
      </c>
      <c r="AN381" s="67">
        <f>+K381+AC381-AH381</f>
        <v>9870000</v>
      </c>
      <c r="AO381" s="61" t="s">
        <v>67</v>
      </c>
      <c r="AP381" s="60">
        <v>9380000</v>
      </c>
      <c r="AQ381" s="61" t="s">
        <v>86</v>
      </c>
      <c r="AR381" s="60">
        <v>0</v>
      </c>
      <c r="AS381" s="69" t="s">
        <v>75</v>
      </c>
      <c r="AT381" s="236">
        <v>9870000</v>
      </c>
      <c r="AU381" s="156">
        <f t="shared" si="28"/>
        <v>0</v>
      </c>
      <c r="AV381" s="72">
        <f t="shared" si="29"/>
        <v>1</v>
      </c>
      <c r="AW381" s="89" t="s">
        <v>75</v>
      </c>
      <c r="AX381" s="61" t="s">
        <v>98</v>
      </c>
      <c r="AY381" s="60" t="s">
        <v>11103</v>
      </c>
      <c r="AZ381" s="58" t="s">
        <v>67</v>
      </c>
      <c r="BA381" s="58" t="s">
        <v>67</v>
      </c>
    </row>
    <row r="382" spans="2:53" x14ac:dyDescent="0.25">
      <c r="B382" s="58">
        <v>2024</v>
      </c>
      <c r="C382" s="58">
        <v>891780111</v>
      </c>
      <c r="D382" s="59" t="s">
        <v>64</v>
      </c>
      <c r="E382" s="61" t="s">
        <v>11102</v>
      </c>
      <c r="F382" s="67" t="s">
        <v>11101</v>
      </c>
      <c r="G382" s="210">
        <v>0</v>
      </c>
      <c r="H382" s="61" t="s">
        <v>73</v>
      </c>
      <c r="I382" s="59" t="s">
        <v>65</v>
      </c>
      <c r="J382" s="60" t="s">
        <v>11080</v>
      </c>
      <c r="K382" s="60">
        <v>9380000</v>
      </c>
      <c r="L382" s="58" t="s">
        <v>68</v>
      </c>
      <c r="M382" s="60" t="s">
        <v>7669</v>
      </c>
      <c r="N382" s="60">
        <v>1082889011</v>
      </c>
      <c r="O382" s="64">
        <v>14</v>
      </c>
      <c r="P382" s="166">
        <v>45302</v>
      </c>
      <c r="Q382" s="60">
        <v>2126349000</v>
      </c>
      <c r="R382" s="166">
        <v>45329</v>
      </c>
      <c r="S382" s="60">
        <v>9380000</v>
      </c>
      <c r="T382" s="61" t="s">
        <v>66</v>
      </c>
      <c r="U382" s="60">
        <v>45507423</v>
      </c>
      <c r="V382" s="60" t="s">
        <v>7064</v>
      </c>
      <c r="W382" s="166">
        <v>45329</v>
      </c>
      <c r="X382" s="166">
        <v>45329</v>
      </c>
      <c r="Y382" s="68" t="s">
        <v>75</v>
      </c>
      <c r="Z382" s="166">
        <v>45457</v>
      </c>
      <c r="AA382" s="67">
        <f t="shared" si="25"/>
        <v>128</v>
      </c>
      <c r="AB382" s="67">
        <v>2</v>
      </c>
      <c r="AC382" s="237">
        <v>490000</v>
      </c>
      <c r="AD382" s="67">
        <v>1</v>
      </c>
      <c r="AE382" s="244">
        <v>45464</v>
      </c>
      <c r="AF382" s="67">
        <f t="shared" si="26"/>
        <v>7</v>
      </c>
      <c r="AG382" s="60">
        <v>0</v>
      </c>
      <c r="AH382" s="60">
        <v>0</v>
      </c>
      <c r="AI382" s="89" t="s">
        <v>75</v>
      </c>
      <c r="AJ382" s="61">
        <v>0</v>
      </c>
      <c r="AK382" s="65" t="s">
        <v>75</v>
      </c>
      <c r="AL382" s="65" t="s">
        <v>75</v>
      </c>
      <c r="AM382" s="67">
        <f t="shared" si="27"/>
        <v>0</v>
      </c>
      <c r="AN382" s="67">
        <f>+K382+AC382-AH382</f>
        <v>9870000</v>
      </c>
      <c r="AO382" s="61" t="s">
        <v>67</v>
      </c>
      <c r="AP382" s="60">
        <v>9380000</v>
      </c>
      <c r="AQ382" s="61" t="s">
        <v>86</v>
      </c>
      <c r="AR382" s="60">
        <v>0</v>
      </c>
      <c r="AS382" s="69" t="s">
        <v>75</v>
      </c>
      <c r="AT382" s="236">
        <v>9870000</v>
      </c>
      <c r="AU382" s="156">
        <f t="shared" si="28"/>
        <v>0</v>
      </c>
      <c r="AV382" s="72">
        <f t="shared" si="29"/>
        <v>1</v>
      </c>
      <c r="AW382" s="89" t="s">
        <v>75</v>
      </c>
      <c r="AX382" s="61" t="s">
        <v>98</v>
      </c>
      <c r="AY382" s="60" t="s">
        <v>11100</v>
      </c>
      <c r="AZ382" s="58" t="s">
        <v>67</v>
      </c>
      <c r="BA382" s="58" t="s">
        <v>67</v>
      </c>
    </row>
    <row r="383" spans="2:53" x14ac:dyDescent="0.25">
      <c r="B383" s="58">
        <v>2024</v>
      </c>
      <c r="C383" s="58">
        <v>891780111</v>
      </c>
      <c r="D383" s="59" t="s">
        <v>64</v>
      </c>
      <c r="E383" s="61" t="s">
        <v>11099</v>
      </c>
      <c r="F383" s="67" t="s">
        <v>11098</v>
      </c>
      <c r="G383" s="210">
        <v>0</v>
      </c>
      <c r="H383" s="61" t="s">
        <v>73</v>
      </c>
      <c r="I383" s="59" t="s">
        <v>65</v>
      </c>
      <c r="J383" s="60" t="s">
        <v>11097</v>
      </c>
      <c r="K383" s="60">
        <v>9380000</v>
      </c>
      <c r="L383" s="58" t="s">
        <v>68</v>
      </c>
      <c r="M383" s="60" t="s">
        <v>7664</v>
      </c>
      <c r="N383" s="60">
        <v>36506829</v>
      </c>
      <c r="O383" s="64">
        <v>14</v>
      </c>
      <c r="P383" s="166">
        <v>45302</v>
      </c>
      <c r="Q383" s="60">
        <v>2126349000</v>
      </c>
      <c r="R383" s="166">
        <v>45329</v>
      </c>
      <c r="S383" s="60">
        <v>9380000</v>
      </c>
      <c r="T383" s="61" t="s">
        <v>66</v>
      </c>
      <c r="U383" s="60">
        <v>45507423</v>
      </c>
      <c r="V383" s="60" t="s">
        <v>7064</v>
      </c>
      <c r="W383" s="166">
        <v>45329</v>
      </c>
      <c r="X383" s="166">
        <v>45329</v>
      </c>
      <c r="Y383" s="68" t="s">
        <v>75</v>
      </c>
      <c r="Z383" s="166">
        <v>45457</v>
      </c>
      <c r="AA383" s="67">
        <f t="shared" si="25"/>
        <v>128</v>
      </c>
      <c r="AB383" s="67">
        <v>2</v>
      </c>
      <c r="AC383" s="237">
        <v>490000</v>
      </c>
      <c r="AD383" s="67">
        <v>1</v>
      </c>
      <c r="AE383" s="244">
        <v>45464</v>
      </c>
      <c r="AF383" s="67">
        <f t="shared" si="26"/>
        <v>7</v>
      </c>
      <c r="AG383" s="60">
        <v>0</v>
      </c>
      <c r="AH383" s="60">
        <v>0</v>
      </c>
      <c r="AI383" s="89" t="s">
        <v>75</v>
      </c>
      <c r="AJ383" s="61">
        <v>0</v>
      </c>
      <c r="AK383" s="65" t="s">
        <v>75</v>
      </c>
      <c r="AL383" s="65" t="s">
        <v>75</v>
      </c>
      <c r="AM383" s="67">
        <f t="shared" si="27"/>
        <v>0</v>
      </c>
      <c r="AN383" s="67">
        <f>+K383+AC383-AH383</f>
        <v>9870000</v>
      </c>
      <c r="AO383" s="61" t="s">
        <v>67</v>
      </c>
      <c r="AP383" s="60">
        <v>9380000</v>
      </c>
      <c r="AQ383" s="61" t="s">
        <v>86</v>
      </c>
      <c r="AR383" s="60">
        <v>0</v>
      </c>
      <c r="AS383" s="69" t="s">
        <v>75</v>
      </c>
      <c r="AT383" s="236">
        <v>9870000</v>
      </c>
      <c r="AU383" s="156">
        <f t="shared" si="28"/>
        <v>0</v>
      </c>
      <c r="AV383" s="72">
        <f t="shared" si="29"/>
        <v>1</v>
      </c>
      <c r="AW383" s="89" t="s">
        <v>75</v>
      </c>
      <c r="AX383" s="61" t="s">
        <v>98</v>
      </c>
      <c r="AY383" s="60" t="s">
        <v>11096</v>
      </c>
      <c r="AZ383" s="58" t="s">
        <v>67</v>
      </c>
      <c r="BA383" s="58" t="s">
        <v>67</v>
      </c>
    </row>
    <row r="384" spans="2:53" x14ac:dyDescent="0.25">
      <c r="B384" s="58">
        <v>2024</v>
      </c>
      <c r="C384" s="58">
        <v>891780111</v>
      </c>
      <c r="D384" s="59" t="s">
        <v>64</v>
      </c>
      <c r="E384" s="61" t="s">
        <v>11095</v>
      </c>
      <c r="F384" s="67" t="s">
        <v>11094</v>
      </c>
      <c r="G384" s="210">
        <v>0</v>
      </c>
      <c r="H384" s="61" t="s">
        <v>73</v>
      </c>
      <c r="I384" s="59" t="s">
        <v>65</v>
      </c>
      <c r="J384" s="60" t="s">
        <v>11093</v>
      </c>
      <c r="K384" s="60">
        <v>11167000</v>
      </c>
      <c r="L384" s="58" t="s">
        <v>68</v>
      </c>
      <c r="M384" s="60" t="s">
        <v>11092</v>
      </c>
      <c r="N384" s="60">
        <v>84454876</v>
      </c>
      <c r="O384" s="64">
        <v>14</v>
      </c>
      <c r="P384" s="166">
        <v>45302</v>
      </c>
      <c r="Q384" s="60">
        <v>2126349000</v>
      </c>
      <c r="R384" s="166">
        <v>45329</v>
      </c>
      <c r="S384" s="60">
        <v>11167000</v>
      </c>
      <c r="T384" s="61" t="s">
        <v>66</v>
      </c>
      <c r="U384" s="60">
        <v>45507423</v>
      </c>
      <c r="V384" s="60" t="s">
        <v>7064</v>
      </c>
      <c r="W384" s="166">
        <v>45329</v>
      </c>
      <c r="X384" s="166">
        <v>45329</v>
      </c>
      <c r="Y384" s="68" t="s">
        <v>75</v>
      </c>
      <c r="Z384" s="166">
        <v>45457</v>
      </c>
      <c r="AA384" s="67">
        <f t="shared" si="25"/>
        <v>128</v>
      </c>
      <c r="AB384" s="67">
        <v>0</v>
      </c>
      <c r="AC384" s="237">
        <v>0</v>
      </c>
      <c r="AD384" s="67">
        <v>0</v>
      </c>
      <c r="AE384" s="89" t="s">
        <v>75</v>
      </c>
      <c r="AF384" s="67">
        <f t="shared" si="26"/>
        <v>0</v>
      </c>
      <c r="AG384" s="60">
        <v>1</v>
      </c>
      <c r="AH384" s="60">
        <v>3667000</v>
      </c>
      <c r="AI384" s="89">
        <v>45415</v>
      </c>
      <c r="AJ384" s="61">
        <v>0</v>
      </c>
      <c r="AK384" s="65" t="s">
        <v>75</v>
      </c>
      <c r="AL384" s="65" t="s">
        <v>75</v>
      </c>
      <c r="AM384" s="67">
        <f t="shared" si="27"/>
        <v>0</v>
      </c>
      <c r="AN384" s="67">
        <f>+K384+AC384-AH384</f>
        <v>7500000</v>
      </c>
      <c r="AO384" s="61" t="s">
        <v>67</v>
      </c>
      <c r="AP384" s="60">
        <v>11167000</v>
      </c>
      <c r="AQ384" s="61" t="s">
        <v>86</v>
      </c>
      <c r="AR384" s="60">
        <v>0</v>
      </c>
      <c r="AS384" s="69" t="s">
        <v>75</v>
      </c>
      <c r="AT384" s="236">
        <v>7500000</v>
      </c>
      <c r="AU384" s="156">
        <f t="shared" si="28"/>
        <v>0</v>
      </c>
      <c r="AV384" s="72">
        <f t="shared" si="29"/>
        <v>1</v>
      </c>
      <c r="AW384" s="89" t="s">
        <v>75</v>
      </c>
      <c r="AX384" s="61" t="s">
        <v>1864</v>
      </c>
      <c r="AY384" s="60" t="s">
        <v>11091</v>
      </c>
      <c r="AZ384" s="58" t="s">
        <v>67</v>
      </c>
      <c r="BA384" s="58" t="s">
        <v>67</v>
      </c>
    </row>
    <row r="385" spans="2:53" x14ac:dyDescent="0.25">
      <c r="B385" s="58">
        <v>2024</v>
      </c>
      <c r="C385" s="58">
        <v>891780111</v>
      </c>
      <c r="D385" s="59" t="s">
        <v>64</v>
      </c>
      <c r="E385" s="61" t="s">
        <v>11090</v>
      </c>
      <c r="F385" s="67" t="s">
        <v>11089</v>
      </c>
      <c r="G385" s="210">
        <v>0</v>
      </c>
      <c r="H385" s="61" t="s">
        <v>73</v>
      </c>
      <c r="I385" s="59" t="s">
        <v>65</v>
      </c>
      <c r="J385" s="60" t="s">
        <v>11088</v>
      </c>
      <c r="K385" s="60">
        <v>14740000</v>
      </c>
      <c r="L385" s="58" t="s">
        <v>68</v>
      </c>
      <c r="M385" s="60" t="s">
        <v>7065</v>
      </c>
      <c r="N385" s="60">
        <v>32896015</v>
      </c>
      <c r="O385" s="64">
        <v>13</v>
      </c>
      <c r="P385" s="89">
        <v>45302</v>
      </c>
      <c r="Q385" s="60">
        <v>4518689382</v>
      </c>
      <c r="R385" s="166">
        <v>45329</v>
      </c>
      <c r="S385" s="60">
        <v>14740000</v>
      </c>
      <c r="T385" s="61" t="s">
        <v>66</v>
      </c>
      <c r="U385" s="60">
        <v>45507423</v>
      </c>
      <c r="V385" s="60" t="s">
        <v>7064</v>
      </c>
      <c r="W385" s="166">
        <v>45329</v>
      </c>
      <c r="X385" s="166">
        <v>45329</v>
      </c>
      <c r="Y385" s="68" t="s">
        <v>75</v>
      </c>
      <c r="Z385" s="166">
        <v>45457</v>
      </c>
      <c r="AA385" s="67">
        <f t="shared" si="25"/>
        <v>128</v>
      </c>
      <c r="AB385" s="67">
        <v>2</v>
      </c>
      <c r="AC385" s="237">
        <v>770000</v>
      </c>
      <c r="AD385" s="67">
        <v>1</v>
      </c>
      <c r="AE385" s="244">
        <v>45464</v>
      </c>
      <c r="AF385" s="67">
        <f t="shared" si="26"/>
        <v>7</v>
      </c>
      <c r="AG385" s="60">
        <v>0</v>
      </c>
      <c r="AH385" s="60">
        <v>0</v>
      </c>
      <c r="AI385" s="89" t="s">
        <v>75</v>
      </c>
      <c r="AJ385" s="61">
        <v>0</v>
      </c>
      <c r="AK385" s="65" t="s">
        <v>75</v>
      </c>
      <c r="AL385" s="65" t="s">
        <v>75</v>
      </c>
      <c r="AM385" s="67">
        <f t="shared" si="27"/>
        <v>0</v>
      </c>
      <c r="AN385" s="67">
        <f>+K385+AC385-AH385</f>
        <v>15510000</v>
      </c>
      <c r="AO385" s="61" t="s">
        <v>67</v>
      </c>
      <c r="AP385" s="60">
        <v>14740000</v>
      </c>
      <c r="AQ385" s="61" t="s">
        <v>86</v>
      </c>
      <c r="AR385" s="60">
        <v>0</v>
      </c>
      <c r="AS385" s="69" t="s">
        <v>75</v>
      </c>
      <c r="AT385" s="236">
        <v>15510000</v>
      </c>
      <c r="AU385" s="156">
        <f t="shared" si="28"/>
        <v>0</v>
      </c>
      <c r="AV385" s="72">
        <f t="shared" si="29"/>
        <v>1</v>
      </c>
      <c r="AW385" s="89" t="s">
        <v>75</v>
      </c>
      <c r="AX385" s="61" t="s">
        <v>98</v>
      </c>
      <c r="AY385" s="60" t="s">
        <v>11087</v>
      </c>
      <c r="AZ385" s="58" t="s">
        <v>67</v>
      </c>
      <c r="BA385" s="58" t="s">
        <v>67</v>
      </c>
    </row>
    <row r="386" spans="2:53" x14ac:dyDescent="0.25">
      <c r="B386" s="58">
        <v>2024</v>
      </c>
      <c r="C386" s="58">
        <v>891780111</v>
      </c>
      <c r="D386" s="59" t="s">
        <v>64</v>
      </c>
      <c r="E386" s="61" t="s">
        <v>11086</v>
      </c>
      <c r="F386" s="67" t="s">
        <v>11085</v>
      </c>
      <c r="G386" s="210">
        <v>0</v>
      </c>
      <c r="H386" s="61" t="s">
        <v>73</v>
      </c>
      <c r="I386" s="59" t="s">
        <v>65</v>
      </c>
      <c r="J386" s="60" t="s">
        <v>11084</v>
      </c>
      <c r="K386" s="60">
        <v>9380000</v>
      </c>
      <c r="L386" s="58" t="s">
        <v>68</v>
      </c>
      <c r="M386" s="60" t="s">
        <v>7695</v>
      </c>
      <c r="N386" s="60">
        <v>57430388</v>
      </c>
      <c r="O386" s="64">
        <v>14</v>
      </c>
      <c r="P386" s="166">
        <v>45302</v>
      </c>
      <c r="Q386" s="60">
        <v>2126349000</v>
      </c>
      <c r="R386" s="166">
        <v>45329</v>
      </c>
      <c r="S386" s="60">
        <v>9380000</v>
      </c>
      <c r="T386" s="61" t="s">
        <v>66</v>
      </c>
      <c r="U386" s="60">
        <v>45507423</v>
      </c>
      <c r="V386" s="60" t="s">
        <v>7064</v>
      </c>
      <c r="W386" s="166">
        <v>45329</v>
      </c>
      <c r="X386" s="166">
        <v>45329</v>
      </c>
      <c r="Y386" s="68" t="s">
        <v>75</v>
      </c>
      <c r="Z386" s="166">
        <v>45457</v>
      </c>
      <c r="AA386" s="67">
        <f t="shared" si="25"/>
        <v>128</v>
      </c>
      <c r="AB386" s="67">
        <v>2</v>
      </c>
      <c r="AC386" s="237">
        <v>490000</v>
      </c>
      <c r="AD386" s="67">
        <v>1</v>
      </c>
      <c r="AE386" s="244">
        <v>45464</v>
      </c>
      <c r="AF386" s="67">
        <f t="shared" si="26"/>
        <v>7</v>
      </c>
      <c r="AG386" s="60">
        <v>0</v>
      </c>
      <c r="AH386" s="60">
        <v>0</v>
      </c>
      <c r="AI386" s="89" t="s">
        <v>75</v>
      </c>
      <c r="AJ386" s="61">
        <v>0</v>
      </c>
      <c r="AK386" s="65" t="s">
        <v>75</v>
      </c>
      <c r="AL386" s="65" t="s">
        <v>75</v>
      </c>
      <c r="AM386" s="67">
        <f t="shared" si="27"/>
        <v>0</v>
      </c>
      <c r="AN386" s="67">
        <f>+K386+AC386-AH386</f>
        <v>9870000</v>
      </c>
      <c r="AO386" s="61" t="s">
        <v>67</v>
      </c>
      <c r="AP386" s="60">
        <v>9380000</v>
      </c>
      <c r="AQ386" s="61" t="s">
        <v>86</v>
      </c>
      <c r="AR386" s="60">
        <v>0</v>
      </c>
      <c r="AS386" s="69" t="s">
        <v>75</v>
      </c>
      <c r="AT386" s="236">
        <v>9870000</v>
      </c>
      <c r="AU386" s="156">
        <f t="shared" si="28"/>
        <v>0</v>
      </c>
      <c r="AV386" s="72">
        <f t="shared" si="29"/>
        <v>1</v>
      </c>
      <c r="AW386" s="89" t="s">
        <v>75</v>
      </c>
      <c r="AX386" s="61" t="s">
        <v>98</v>
      </c>
      <c r="AY386" s="60" t="s">
        <v>11083</v>
      </c>
      <c r="AZ386" s="58" t="s">
        <v>67</v>
      </c>
      <c r="BA386" s="58" t="s">
        <v>67</v>
      </c>
    </row>
    <row r="387" spans="2:53" x14ac:dyDescent="0.25">
      <c r="B387" s="58">
        <v>2024</v>
      </c>
      <c r="C387" s="58">
        <v>891780111</v>
      </c>
      <c r="D387" s="59" t="s">
        <v>64</v>
      </c>
      <c r="E387" s="61" t="s">
        <v>11082</v>
      </c>
      <c r="F387" s="67" t="s">
        <v>11081</v>
      </c>
      <c r="G387" s="210">
        <v>0</v>
      </c>
      <c r="H387" s="61" t="s">
        <v>73</v>
      </c>
      <c r="I387" s="59" t="s">
        <v>65</v>
      </c>
      <c r="J387" s="60" t="s">
        <v>11080</v>
      </c>
      <c r="K387" s="60">
        <v>9380000</v>
      </c>
      <c r="L387" s="58" t="s">
        <v>68</v>
      </c>
      <c r="M387" s="60" t="s">
        <v>7577</v>
      </c>
      <c r="N387" s="60">
        <v>36552336</v>
      </c>
      <c r="O387" s="64">
        <v>14</v>
      </c>
      <c r="P387" s="166">
        <v>45302</v>
      </c>
      <c r="Q387" s="60">
        <v>2126349000</v>
      </c>
      <c r="R387" s="166">
        <v>45329</v>
      </c>
      <c r="S387" s="60">
        <v>9380000</v>
      </c>
      <c r="T387" s="61" t="s">
        <v>66</v>
      </c>
      <c r="U387" s="60">
        <v>45507423</v>
      </c>
      <c r="V387" s="60" t="s">
        <v>7064</v>
      </c>
      <c r="W387" s="166">
        <v>45329</v>
      </c>
      <c r="X387" s="166">
        <v>45329</v>
      </c>
      <c r="Y387" s="68" t="s">
        <v>75</v>
      </c>
      <c r="Z387" s="166">
        <v>45457</v>
      </c>
      <c r="AA387" s="67">
        <f t="shared" si="25"/>
        <v>128</v>
      </c>
      <c r="AB387" s="67">
        <v>2</v>
      </c>
      <c r="AC387" s="237">
        <v>490000</v>
      </c>
      <c r="AD387" s="67">
        <v>1</v>
      </c>
      <c r="AE387" s="244">
        <v>45464</v>
      </c>
      <c r="AF387" s="67">
        <f t="shared" si="26"/>
        <v>7</v>
      </c>
      <c r="AG387" s="60">
        <v>0</v>
      </c>
      <c r="AH387" s="60">
        <v>0</v>
      </c>
      <c r="AI387" s="89" t="s">
        <v>75</v>
      </c>
      <c r="AJ387" s="61">
        <v>0</v>
      </c>
      <c r="AK387" s="65" t="s">
        <v>75</v>
      </c>
      <c r="AL387" s="65" t="s">
        <v>75</v>
      </c>
      <c r="AM387" s="67">
        <f t="shared" si="27"/>
        <v>0</v>
      </c>
      <c r="AN387" s="67">
        <f>+K387+AC387-AH387</f>
        <v>9870000</v>
      </c>
      <c r="AO387" s="61" t="s">
        <v>67</v>
      </c>
      <c r="AP387" s="60">
        <v>9380000</v>
      </c>
      <c r="AQ387" s="61" t="s">
        <v>86</v>
      </c>
      <c r="AR387" s="60">
        <v>0</v>
      </c>
      <c r="AS387" s="69" t="s">
        <v>75</v>
      </c>
      <c r="AT387" s="236">
        <v>9870000</v>
      </c>
      <c r="AU387" s="156">
        <f t="shared" si="28"/>
        <v>0</v>
      </c>
      <c r="AV387" s="72">
        <f t="shared" si="29"/>
        <v>1</v>
      </c>
      <c r="AW387" s="89" t="s">
        <v>75</v>
      </c>
      <c r="AX387" s="61" t="s">
        <v>98</v>
      </c>
      <c r="AY387" s="60" t="s">
        <v>11079</v>
      </c>
      <c r="AZ387" s="58" t="s">
        <v>67</v>
      </c>
      <c r="BA387" s="58" t="s">
        <v>67</v>
      </c>
    </row>
    <row r="388" spans="2:53" x14ac:dyDescent="0.25">
      <c r="B388" s="58">
        <v>2024</v>
      </c>
      <c r="C388" s="58">
        <v>891780111</v>
      </c>
      <c r="D388" s="59" t="s">
        <v>64</v>
      </c>
      <c r="E388" s="61" t="s">
        <v>11078</v>
      </c>
      <c r="F388" s="67" t="s">
        <v>11077</v>
      </c>
      <c r="G388" s="210">
        <v>0</v>
      </c>
      <c r="H388" s="61" t="s">
        <v>73</v>
      </c>
      <c r="I388" s="59" t="s">
        <v>65</v>
      </c>
      <c r="J388" s="60" t="s">
        <v>11076</v>
      </c>
      <c r="K388" s="60">
        <v>16080000</v>
      </c>
      <c r="L388" s="58" t="s">
        <v>68</v>
      </c>
      <c r="M388" s="60" t="s">
        <v>7153</v>
      </c>
      <c r="N388" s="60">
        <v>1085038618</v>
      </c>
      <c r="O388" s="64">
        <v>13</v>
      </c>
      <c r="P388" s="89">
        <v>45302</v>
      </c>
      <c r="Q388" s="60">
        <v>4518689382</v>
      </c>
      <c r="R388" s="166">
        <v>45329</v>
      </c>
      <c r="S388" s="60">
        <v>16080000</v>
      </c>
      <c r="T388" s="61" t="s">
        <v>66</v>
      </c>
      <c r="U388" s="60">
        <v>36718996</v>
      </c>
      <c r="V388" s="60" t="s">
        <v>7586</v>
      </c>
      <c r="W388" s="166">
        <v>45329</v>
      </c>
      <c r="X388" s="166">
        <v>45329</v>
      </c>
      <c r="Y388" s="68" t="s">
        <v>75</v>
      </c>
      <c r="Z388" s="166">
        <v>45457</v>
      </c>
      <c r="AA388" s="67">
        <f t="shared" si="25"/>
        <v>128</v>
      </c>
      <c r="AB388" s="67">
        <v>0</v>
      </c>
      <c r="AC388" s="237">
        <v>0</v>
      </c>
      <c r="AD388" s="67">
        <v>0</v>
      </c>
      <c r="AE388" s="89" t="s">
        <v>75</v>
      </c>
      <c r="AF388" s="67">
        <f t="shared" si="26"/>
        <v>0</v>
      </c>
      <c r="AG388" s="60">
        <v>0</v>
      </c>
      <c r="AH388" s="60">
        <v>0</v>
      </c>
      <c r="AI388" s="89" t="s">
        <v>75</v>
      </c>
      <c r="AJ388" s="61">
        <v>0</v>
      </c>
      <c r="AK388" s="65" t="s">
        <v>75</v>
      </c>
      <c r="AL388" s="65" t="s">
        <v>75</v>
      </c>
      <c r="AM388" s="67">
        <f t="shared" si="27"/>
        <v>0</v>
      </c>
      <c r="AN388" s="67">
        <f>+K388+AC388-AH388</f>
        <v>16080000</v>
      </c>
      <c r="AO388" s="61" t="s">
        <v>67</v>
      </c>
      <c r="AP388" s="60">
        <v>16080000</v>
      </c>
      <c r="AQ388" s="61" t="s">
        <v>86</v>
      </c>
      <c r="AR388" s="60">
        <v>0</v>
      </c>
      <c r="AS388" s="69" t="s">
        <v>75</v>
      </c>
      <c r="AT388" s="236">
        <v>16080000</v>
      </c>
      <c r="AU388" s="156">
        <f t="shared" si="28"/>
        <v>0</v>
      </c>
      <c r="AV388" s="72">
        <f t="shared" si="29"/>
        <v>1</v>
      </c>
      <c r="AW388" s="89" t="s">
        <v>75</v>
      </c>
      <c r="AX388" s="61" t="s">
        <v>98</v>
      </c>
      <c r="AY388" s="60" t="s">
        <v>11075</v>
      </c>
      <c r="AZ388" s="58" t="s">
        <v>67</v>
      </c>
      <c r="BA388" s="58" t="s">
        <v>67</v>
      </c>
    </row>
    <row r="389" spans="2:53" x14ac:dyDescent="0.25">
      <c r="B389" s="58">
        <v>2024</v>
      </c>
      <c r="C389" s="58">
        <v>891780111</v>
      </c>
      <c r="D389" s="59" t="s">
        <v>64</v>
      </c>
      <c r="E389" s="61" t="s">
        <v>11074</v>
      </c>
      <c r="F389" s="67" t="s">
        <v>11073</v>
      </c>
      <c r="G389" s="210">
        <v>0</v>
      </c>
      <c r="H389" s="61" t="s">
        <v>73</v>
      </c>
      <c r="I389" s="59" t="s">
        <v>65</v>
      </c>
      <c r="J389" s="60" t="s">
        <v>10725</v>
      </c>
      <c r="K389" s="60">
        <v>17420000</v>
      </c>
      <c r="L389" s="58" t="s">
        <v>68</v>
      </c>
      <c r="M389" s="60" t="s">
        <v>8469</v>
      </c>
      <c r="N389" s="60">
        <v>57106762</v>
      </c>
      <c r="O389" s="64">
        <v>13</v>
      </c>
      <c r="P389" s="89">
        <v>45302</v>
      </c>
      <c r="Q389" s="60">
        <v>4518689382</v>
      </c>
      <c r="R389" s="166">
        <v>45329</v>
      </c>
      <c r="S389" s="60">
        <v>17420000</v>
      </c>
      <c r="T389" s="61" t="s">
        <v>66</v>
      </c>
      <c r="U389" s="60">
        <v>1082964146</v>
      </c>
      <c r="V389" s="60" t="s">
        <v>7105</v>
      </c>
      <c r="W389" s="166">
        <v>45329</v>
      </c>
      <c r="X389" s="166">
        <v>45329</v>
      </c>
      <c r="Y389" s="68" t="s">
        <v>75</v>
      </c>
      <c r="Z389" s="166">
        <v>45457</v>
      </c>
      <c r="AA389" s="67">
        <f t="shared" si="25"/>
        <v>128</v>
      </c>
      <c r="AB389" s="67">
        <v>2</v>
      </c>
      <c r="AC389" s="237">
        <v>2080000</v>
      </c>
      <c r="AD389" s="67">
        <v>1</v>
      </c>
      <c r="AE389" s="244">
        <v>45473</v>
      </c>
      <c r="AF389" s="67">
        <f t="shared" si="26"/>
        <v>16</v>
      </c>
      <c r="AG389" s="60">
        <v>0</v>
      </c>
      <c r="AH389" s="60">
        <v>0</v>
      </c>
      <c r="AI389" s="89" t="s">
        <v>75</v>
      </c>
      <c r="AJ389" s="61">
        <v>0</v>
      </c>
      <c r="AK389" s="65" t="s">
        <v>75</v>
      </c>
      <c r="AL389" s="65" t="s">
        <v>75</v>
      </c>
      <c r="AM389" s="67">
        <f t="shared" si="27"/>
        <v>0</v>
      </c>
      <c r="AN389" s="67">
        <f>+K389+AC389-AH389</f>
        <v>19500000</v>
      </c>
      <c r="AO389" s="61" t="s">
        <v>67</v>
      </c>
      <c r="AP389" s="60">
        <v>17420000</v>
      </c>
      <c r="AQ389" s="61" t="s">
        <v>86</v>
      </c>
      <c r="AR389" s="60">
        <v>0</v>
      </c>
      <c r="AS389" s="69" t="s">
        <v>75</v>
      </c>
      <c r="AT389" s="236">
        <v>19500000</v>
      </c>
      <c r="AU389" s="156">
        <f t="shared" si="28"/>
        <v>0</v>
      </c>
      <c r="AV389" s="72">
        <f t="shared" si="29"/>
        <v>1</v>
      </c>
      <c r="AW389" s="89" t="s">
        <v>75</v>
      </c>
      <c r="AX389" s="61" t="s">
        <v>98</v>
      </c>
      <c r="AY389" s="60" t="s">
        <v>11072</v>
      </c>
      <c r="AZ389" s="58" t="s">
        <v>67</v>
      </c>
      <c r="BA389" s="58" t="s">
        <v>67</v>
      </c>
    </row>
    <row r="390" spans="2:53" x14ac:dyDescent="0.25">
      <c r="B390" s="58">
        <v>2024</v>
      </c>
      <c r="C390" s="58">
        <v>891780111</v>
      </c>
      <c r="D390" s="59" t="s">
        <v>64</v>
      </c>
      <c r="E390" s="61" t="s">
        <v>11071</v>
      </c>
      <c r="F390" s="67" t="s">
        <v>11070</v>
      </c>
      <c r="G390" s="210">
        <v>0</v>
      </c>
      <c r="H390" s="61" t="s">
        <v>73</v>
      </c>
      <c r="I390" s="59" t="s">
        <v>65</v>
      </c>
      <c r="J390" s="60" t="s">
        <v>11069</v>
      </c>
      <c r="K390" s="60">
        <v>14740000</v>
      </c>
      <c r="L390" s="58" t="s">
        <v>68</v>
      </c>
      <c r="M390" s="60" t="s">
        <v>11068</v>
      </c>
      <c r="N390" s="60">
        <v>12563787</v>
      </c>
      <c r="O390" s="64">
        <v>13</v>
      </c>
      <c r="P390" s="89">
        <v>45302</v>
      </c>
      <c r="Q390" s="60">
        <v>4518689382</v>
      </c>
      <c r="R390" s="166">
        <v>45329</v>
      </c>
      <c r="S390" s="60">
        <v>14740000</v>
      </c>
      <c r="T390" s="61" t="s">
        <v>66</v>
      </c>
      <c r="U390" s="60">
        <v>39058006</v>
      </c>
      <c r="V390" s="60" t="s">
        <v>8970</v>
      </c>
      <c r="W390" s="166">
        <v>45329</v>
      </c>
      <c r="X390" s="166">
        <v>45329</v>
      </c>
      <c r="Y390" s="68" t="s">
        <v>75</v>
      </c>
      <c r="Z390" s="166">
        <v>45457</v>
      </c>
      <c r="AA390" s="67">
        <f t="shared" si="25"/>
        <v>128</v>
      </c>
      <c r="AB390" s="67">
        <v>0</v>
      </c>
      <c r="AC390" s="237">
        <v>0</v>
      </c>
      <c r="AD390" s="67">
        <v>0</v>
      </c>
      <c r="AE390" s="89" t="s">
        <v>75</v>
      </c>
      <c r="AF390" s="67">
        <f t="shared" si="26"/>
        <v>0</v>
      </c>
      <c r="AG390" s="60">
        <v>1</v>
      </c>
      <c r="AH390" s="60">
        <v>3960000</v>
      </c>
      <c r="AI390" s="89">
        <v>45421</v>
      </c>
      <c r="AJ390" s="61">
        <v>0</v>
      </c>
      <c r="AK390" s="65" t="s">
        <v>75</v>
      </c>
      <c r="AL390" s="65" t="s">
        <v>75</v>
      </c>
      <c r="AM390" s="67">
        <f t="shared" si="27"/>
        <v>0</v>
      </c>
      <c r="AN390" s="67">
        <f>+K390+AC390-AH390</f>
        <v>10780000</v>
      </c>
      <c r="AO390" s="61" t="s">
        <v>67</v>
      </c>
      <c r="AP390" s="60">
        <v>14740000</v>
      </c>
      <c r="AQ390" s="61" t="s">
        <v>86</v>
      </c>
      <c r="AR390" s="60">
        <v>0</v>
      </c>
      <c r="AS390" s="69" t="s">
        <v>75</v>
      </c>
      <c r="AT390" s="236">
        <v>10780000</v>
      </c>
      <c r="AU390" s="156">
        <f t="shared" si="28"/>
        <v>0</v>
      </c>
      <c r="AV390" s="72">
        <f t="shared" si="29"/>
        <v>1</v>
      </c>
      <c r="AW390" s="89" t="s">
        <v>75</v>
      </c>
      <c r="AX390" s="61" t="s">
        <v>1864</v>
      </c>
      <c r="AY390" s="60" t="s">
        <v>11067</v>
      </c>
      <c r="AZ390" s="58" t="s">
        <v>67</v>
      </c>
      <c r="BA390" s="58" t="s">
        <v>67</v>
      </c>
    </row>
    <row r="391" spans="2:53" x14ac:dyDescent="0.25">
      <c r="B391" s="58">
        <v>2024</v>
      </c>
      <c r="C391" s="58">
        <v>891780111</v>
      </c>
      <c r="D391" s="59" t="s">
        <v>64</v>
      </c>
      <c r="E391" s="61" t="s">
        <v>11066</v>
      </c>
      <c r="F391" s="67" t="s">
        <v>11065</v>
      </c>
      <c r="G391" s="210">
        <v>0</v>
      </c>
      <c r="H391" s="61" t="s">
        <v>73</v>
      </c>
      <c r="I391" s="59" t="s">
        <v>65</v>
      </c>
      <c r="J391" s="60" t="s">
        <v>11064</v>
      </c>
      <c r="K391" s="60">
        <v>16080000</v>
      </c>
      <c r="L391" s="58" t="s">
        <v>68</v>
      </c>
      <c r="M391" s="60" t="s">
        <v>6930</v>
      </c>
      <c r="N391" s="60">
        <v>36666112</v>
      </c>
      <c r="O391" s="64">
        <v>13</v>
      </c>
      <c r="P391" s="89">
        <v>45302</v>
      </c>
      <c r="Q391" s="60">
        <v>4518689382</v>
      </c>
      <c r="R391" s="166">
        <v>45329</v>
      </c>
      <c r="S391" s="60">
        <v>16080000</v>
      </c>
      <c r="T391" s="61" t="s">
        <v>66</v>
      </c>
      <c r="U391" s="60">
        <v>36694483</v>
      </c>
      <c r="V391" s="60" t="s">
        <v>8033</v>
      </c>
      <c r="W391" s="166">
        <v>45329</v>
      </c>
      <c r="X391" s="166">
        <v>45329</v>
      </c>
      <c r="Y391" s="68" t="s">
        <v>75</v>
      </c>
      <c r="Z391" s="166">
        <v>45457</v>
      </c>
      <c r="AA391" s="67">
        <f t="shared" si="25"/>
        <v>128</v>
      </c>
      <c r="AB391" s="67">
        <v>2</v>
      </c>
      <c r="AC391" s="237">
        <v>1920000</v>
      </c>
      <c r="AD391" s="67">
        <v>1</v>
      </c>
      <c r="AE391" s="244">
        <v>45473</v>
      </c>
      <c r="AF391" s="67">
        <f t="shared" si="26"/>
        <v>16</v>
      </c>
      <c r="AG391" s="60">
        <v>0</v>
      </c>
      <c r="AH391" s="60">
        <v>0</v>
      </c>
      <c r="AI391" s="89" t="s">
        <v>75</v>
      </c>
      <c r="AJ391" s="61">
        <v>0</v>
      </c>
      <c r="AK391" s="65" t="s">
        <v>75</v>
      </c>
      <c r="AL391" s="65" t="s">
        <v>75</v>
      </c>
      <c r="AM391" s="67">
        <f t="shared" si="27"/>
        <v>0</v>
      </c>
      <c r="AN391" s="67">
        <f>+K391+AC391-AH391</f>
        <v>18000000</v>
      </c>
      <c r="AO391" s="61" t="s">
        <v>67</v>
      </c>
      <c r="AP391" s="60">
        <v>16080000</v>
      </c>
      <c r="AQ391" s="61" t="s">
        <v>86</v>
      </c>
      <c r="AR391" s="60">
        <v>0</v>
      </c>
      <c r="AS391" s="69" t="s">
        <v>75</v>
      </c>
      <c r="AT391" s="236">
        <v>18000000</v>
      </c>
      <c r="AU391" s="156">
        <f t="shared" si="28"/>
        <v>0</v>
      </c>
      <c r="AV391" s="72">
        <f t="shared" si="29"/>
        <v>1</v>
      </c>
      <c r="AW391" s="89" t="s">
        <v>75</v>
      </c>
      <c r="AX391" s="61" t="s">
        <v>98</v>
      </c>
      <c r="AY391" s="60" t="s">
        <v>11063</v>
      </c>
      <c r="AZ391" s="58" t="s">
        <v>67</v>
      </c>
      <c r="BA391" s="58" t="s">
        <v>67</v>
      </c>
    </row>
    <row r="392" spans="2:53" x14ac:dyDescent="0.25">
      <c r="B392" s="58">
        <v>2024</v>
      </c>
      <c r="C392" s="58">
        <v>891780111</v>
      </c>
      <c r="D392" s="59" t="s">
        <v>64</v>
      </c>
      <c r="E392" s="61" t="s">
        <v>11062</v>
      </c>
      <c r="F392" s="67" t="s">
        <v>11061</v>
      </c>
      <c r="G392" s="210">
        <v>0</v>
      </c>
      <c r="H392" s="61" t="s">
        <v>73</v>
      </c>
      <c r="I392" s="59" t="s">
        <v>65</v>
      </c>
      <c r="J392" s="60" t="s">
        <v>11060</v>
      </c>
      <c r="K392" s="60">
        <v>16080000</v>
      </c>
      <c r="L392" s="58" t="s">
        <v>68</v>
      </c>
      <c r="M392" s="60" t="s">
        <v>9658</v>
      </c>
      <c r="N392" s="60">
        <v>1065812085</v>
      </c>
      <c r="O392" s="64">
        <v>13</v>
      </c>
      <c r="P392" s="89">
        <v>45302</v>
      </c>
      <c r="Q392" s="60">
        <v>4518689382</v>
      </c>
      <c r="R392" s="166">
        <v>45329</v>
      </c>
      <c r="S392" s="60">
        <v>16080000</v>
      </c>
      <c r="T392" s="61" t="s">
        <v>66</v>
      </c>
      <c r="U392" s="60">
        <v>12621405</v>
      </c>
      <c r="V392" s="60" t="s">
        <v>3878</v>
      </c>
      <c r="W392" s="166">
        <v>45329</v>
      </c>
      <c r="X392" s="166">
        <v>45329</v>
      </c>
      <c r="Y392" s="68" t="s">
        <v>75</v>
      </c>
      <c r="Z392" s="166">
        <v>45457</v>
      </c>
      <c r="AA392" s="67">
        <f t="shared" ref="AA392:AA455" si="30">+IF(Y392="1800-01-01",Z392-X392,Z392-Y392)</f>
        <v>128</v>
      </c>
      <c r="AB392" s="67">
        <v>2</v>
      </c>
      <c r="AC392" s="237">
        <v>1920000</v>
      </c>
      <c r="AD392" s="67">
        <v>1</v>
      </c>
      <c r="AE392" s="244">
        <v>45473</v>
      </c>
      <c r="AF392" s="67">
        <f t="shared" ref="AF392:AF455" si="31">+IF(AE392="1800-01-01",0,AE392-Z392)</f>
        <v>16</v>
      </c>
      <c r="AG392" s="60">
        <v>0</v>
      </c>
      <c r="AH392" s="60">
        <v>0</v>
      </c>
      <c r="AI392" s="89" t="s">
        <v>75</v>
      </c>
      <c r="AJ392" s="61">
        <v>0</v>
      </c>
      <c r="AK392" s="65" t="s">
        <v>75</v>
      </c>
      <c r="AL392" s="65" t="s">
        <v>75</v>
      </c>
      <c r="AM392" s="67">
        <f t="shared" ref="AM392:AM455" si="32">+IF(AK392="1800-01-01",0,AL392-AK392)</f>
        <v>0</v>
      </c>
      <c r="AN392" s="67">
        <f>+K392+AC392-AH392</f>
        <v>18000000</v>
      </c>
      <c r="AO392" s="61" t="s">
        <v>67</v>
      </c>
      <c r="AP392" s="60">
        <v>16080000</v>
      </c>
      <c r="AQ392" s="61" t="s">
        <v>86</v>
      </c>
      <c r="AR392" s="60">
        <v>0</v>
      </c>
      <c r="AS392" s="69" t="s">
        <v>75</v>
      </c>
      <c r="AT392" s="236">
        <v>18000000</v>
      </c>
      <c r="AU392" s="156">
        <f t="shared" ref="AU392:AU455" si="33">AN392-AT392</f>
        <v>0</v>
      </c>
      <c r="AV392" s="72">
        <f t="shared" ref="AV392:AV455" si="34">+IFERROR(AT392/AN392,"_")</f>
        <v>1</v>
      </c>
      <c r="AW392" s="89" t="s">
        <v>75</v>
      </c>
      <c r="AX392" s="61" t="s">
        <v>98</v>
      </c>
      <c r="AY392" s="60" t="s">
        <v>11059</v>
      </c>
      <c r="AZ392" s="58" t="s">
        <v>67</v>
      </c>
      <c r="BA392" s="58" t="s">
        <v>67</v>
      </c>
    </row>
    <row r="393" spans="2:53" x14ac:dyDescent="0.25">
      <c r="B393" s="58">
        <v>2024</v>
      </c>
      <c r="C393" s="58">
        <v>891780111</v>
      </c>
      <c r="D393" s="59" t="s">
        <v>64</v>
      </c>
      <c r="E393" s="61" t="s">
        <v>11058</v>
      </c>
      <c r="F393" s="67" t="s">
        <v>11057</v>
      </c>
      <c r="G393" s="210">
        <v>0</v>
      </c>
      <c r="H393" s="61" t="s">
        <v>73</v>
      </c>
      <c r="I393" s="59" t="s">
        <v>383</v>
      </c>
      <c r="J393" s="60" t="s">
        <v>11056</v>
      </c>
      <c r="K393" s="60">
        <v>6300000</v>
      </c>
      <c r="L393" s="58" t="s">
        <v>68</v>
      </c>
      <c r="M393" s="60" t="s">
        <v>11055</v>
      </c>
      <c r="N393" s="60">
        <v>1015432527</v>
      </c>
      <c r="O393" s="64">
        <v>13</v>
      </c>
      <c r="P393" s="89">
        <v>45302</v>
      </c>
      <c r="Q393" s="60">
        <v>4518689382</v>
      </c>
      <c r="R393" s="166">
        <v>45329</v>
      </c>
      <c r="S393" s="60">
        <v>6300000</v>
      </c>
      <c r="T393" s="61" t="s">
        <v>66</v>
      </c>
      <c r="U393" s="60">
        <v>15443332</v>
      </c>
      <c r="V393" s="60" t="s">
        <v>3157</v>
      </c>
      <c r="W393" s="166">
        <v>45329</v>
      </c>
      <c r="X393" s="166">
        <v>45329</v>
      </c>
      <c r="Y393" s="68" t="s">
        <v>75</v>
      </c>
      <c r="Z393" s="166">
        <v>45414</v>
      </c>
      <c r="AA393" s="67">
        <f t="shared" si="30"/>
        <v>85</v>
      </c>
      <c r="AB393" s="67">
        <v>0</v>
      </c>
      <c r="AC393" s="237">
        <v>0</v>
      </c>
      <c r="AD393" s="67">
        <v>0</v>
      </c>
      <c r="AE393" s="89" t="s">
        <v>75</v>
      </c>
      <c r="AF393" s="67">
        <f t="shared" si="31"/>
        <v>0</v>
      </c>
      <c r="AG393" s="60">
        <v>0</v>
      </c>
      <c r="AH393" s="60">
        <v>0</v>
      </c>
      <c r="AI393" s="89" t="s">
        <v>75</v>
      </c>
      <c r="AJ393" s="61">
        <v>0</v>
      </c>
      <c r="AK393" s="65" t="s">
        <v>75</v>
      </c>
      <c r="AL393" s="65" t="s">
        <v>75</v>
      </c>
      <c r="AM393" s="67">
        <f t="shared" si="32"/>
        <v>0</v>
      </c>
      <c r="AN393" s="67">
        <f>+K393+AC393-AH393</f>
        <v>6300000</v>
      </c>
      <c r="AO393" s="61" t="s">
        <v>67</v>
      </c>
      <c r="AP393" s="60">
        <v>6300000</v>
      </c>
      <c r="AQ393" s="61" t="s">
        <v>86</v>
      </c>
      <c r="AR393" s="60">
        <v>0</v>
      </c>
      <c r="AS393" s="69" t="s">
        <v>75</v>
      </c>
      <c r="AT393" s="236">
        <v>6300000</v>
      </c>
      <c r="AU393" s="156">
        <f t="shared" si="33"/>
        <v>0</v>
      </c>
      <c r="AV393" s="72">
        <f t="shared" si="34"/>
        <v>1</v>
      </c>
      <c r="AW393" s="89" t="s">
        <v>75</v>
      </c>
      <c r="AX393" s="61" t="s">
        <v>98</v>
      </c>
      <c r="AY393" s="60" t="s">
        <v>11054</v>
      </c>
      <c r="AZ393" s="58" t="s">
        <v>67</v>
      </c>
      <c r="BA393" s="58" t="s">
        <v>67</v>
      </c>
    </row>
    <row r="394" spans="2:53" x14ac:dyDescent="0.25">
      <c r="B394" s="58">
        <v>2024</v>
      </c>
      <c r="C394" s="58">
        <v>891780111</v>
      </c>
      <c r="D394" s="59" t="s">
        <v>64</v>
      </c>
      <c r="E394" s="61" t="s">
        <v>11053</v>
      </c>
      <c r="F394" s="67" t="s">
        <v>11052</v>
      </c>
      <c r="G394" s="210">
        <v>0</v>
      </c>
      <c r="H394" s="61" t="s">
        <v>73</v>
      </c>
      <c r="I394" s="59" t="s">
        <v>65</v>
      </c>
      <c r="J394" s="60" t="s">
        <v>11051</v>
      </c>
      <c r="K394" s="60">
        <v>14740000</v>
      </c>
      <c r="L394" s="58" t="s">
        <v>68</v>
      </c>
      <c r="M394" s="60" t="s">
        <v>8689</v>
      </c>
      <c r="N394" s="60">
        <v>1067900773</v>
      </c>
      <c r="O394" s="64">
        <v>13</v>
      </c>
      <c r="P394" s="89">
        <v>45302</v>
      </c>
      <c r="Q394" s="60">
        <v>4518689382</v>
      </c>
      <c r="R394" s="166">
        <v>45331</v>
      </c>
      <c r="S394" s="60">
        <v>14740000</v>
      </c>
      <c r="T394" s="61" t="s">
        <v>66</v>
      </c>
      <c r="U394" s="60">
        <v>72175281</v>
      </c>
      <c r="V394" s="60" t="s">
        <v>3682</v>
      </c>
      <c r="W394" s="166">
        <v>45331</v>
      </c>
      <c r="X394" s="166">
        <v>45331</v>
      </c>
      <c r="Y394" s="68" t="s">
        <v>75</v>
      </c>
      <c r="Z394" s="166">
        <v>45457</v>
      </c>
      <c r="AA394" s="67">
        <f t="shared" si="30"/>
        <v>126</v>
      </c>
      <c r="AB394" s="67">
        <v>0</v>
      </c>
      <c r="AC394" s="237">
        <v>0</v>
      </c>
      <c r="AD394" s="67">
        <v>0</v>
      </c>
      <c r="AE394" s="89" t="s">
        <v>75</v>
      </c>
      <c r="AF394" s="67">
        <f t="shared" si="31"/>
        <v>0</v>
      </c>
      <c r="AG394" s="60">
        <v>0</v>
      </c>
      <c r="AH394" s="60">
        <v>0</v>
      </c>
      <c r="AI394" s="89" t="s">
        <v>75</v>
      </c>
      <c r="AJ394" s="61">
        <v>0</v>
      </c>
      <c r="AK394" s="65" t="s">
        <v>75</v>
      </c>
      <c r="AL394" s="65" t="s">
        <v>75</v>
      </c>
      <c r="AM394" s="67">
        <f t="shared" si="32"/>
        <v>0</v>
      </c>
      <c r="AN394" s="67">
        <f>+K394+AC394-AH394</f>
        <v>14740000</v>
      </c>
      <c r="AO394" s="61" t="s">
        <v>67</v>
      </c>
      <c r="AP394" s="60">
        <v>14740000</v>
      </c>
      <c r="AQ394" s="61" t="s">
        <v>86</v>
      </c>
      <c r="AR394" s="60">
        <v>0</v>
      </c>
      <c r="AS394" s="69" t="s">
        <v>75</v>
      </c>
      <c r="AT394" s="236">
        <v>14740000</v>
      </c>
      <c r="AU394" s="156">
        <f t="shared" si="33"/>
        <v>0</v>
      </c>
      <c r="AV394" s="72">
        <f t="shared" si="34"/>
        <v>1</v>
      </c>
      <c r="AW394" s="89" t="s">
        <v>75</v>
      </c>
      <c r="AX394" s="61" t="s">
        <v>98</v>
      </c>
      <c r="AY394" s="60" t="s">
        <v>11050</v>
      </c>
      <c r="AZ394" s="58" t="s">
        <v>67</v>
      </c>
      <c r="BA394" s="58" t="s">
        <v>67</v>
      </c>
    </row>
    <row r="395" spans="2:53" x14ac:dyDescent="0.25">
      <c r="B395" s="58">
        <v>2024</v>
      </c>
      <c r="C395" s="58">
        <v>891780111</v>
      </c>
      <c r="D395" s="59" t="s">
        <v>64</v>
      </c>
      <c r="E395" s="61" t="s">
        <v>11049</v>
      </c>
      <c r="F395" s="67" t="s">
        <v>11048</v>
      </c>
      <c r="G395" s="210">
        <v>0</v>
      </c>
      <c r="H395" s="61" t="s">
        <v>73</v>
      </c>
      <c r="I395" s="59" t="s">
        <v>65</v>
      </c>
      <c r="J395" s="60" t="s">
        <v>11047</v>
      </c>
      <c r="K395" s="60">
        <v>11167000</v>
      </c>
      <c r="L395" s="58" t="s">
        <v>68</v>
      </c>
      <c r="M395" s="60" t="s">
        <v>9070</v>
      </c>
      <c r="N395" s="60">
        <v>1082940729</v>
      </c>
      <c r="O395" s="64">
        <v>14</v>
      </c>
      <c r="P395" s="166">
        <v>45302</v>
      </c>
      <c r="Q395" s="60">
        <v>2126349000</v>
      </c>
      <c r="R395" s="166">
        <v>45331</v>
      </c>
      <c r="S395" s="60">
        <v>11167000</v>
      </c>
      <c r="T395" s="61" t="s">
        <v>66</v>
      </c>
      <c r="U395" s="60">
        <v>72175281</v>
      </c>
      <c r="V395" s="60" t="s">
        <v>3682</v>
      </c>
      <c r="W395" s="166">
        <v>45331</v>
      </c>
      <c r="X395" s="166">
        <v>45331</v>
      </c>
      <c r="Y395" s="68" t="s">
        <v>75</v>
      </c>
      <c r="Z395" s="166">
        <v>45457</v>
      </c>
      <c r="AA395" s="67">
        <f t="shared" si="30"/>
        <v>126</v>
      </c>
      <c r="AB395" s="67">
        <v>2</v>
      </c>
      <c r="AC395" s="237">
        <v>1333000</v>
      </c>
      <c r="AD395" s="67">
        <v>1</v>
      </c>
      <c r="AE395" s="244">
        <v>45473</v>
      </c>
      <c r="AF395" s="67">
        <f t="shared" si="31"/>
        <v>16</v>
      </c>
      <c r="AG395" s="60">
        <v>0</v>
      </c>
      <c r="AH395" s="60">
        <v>0</v>
      </c>
      <c r="AI395" s="89" t="s">
        <v>75</v>
      </c>
      <c r="AJ395" s="61">
        <v>0</v>
      </c>
      <c r="AK395" s="65" t="s">
        <v>75</v>
      </c>
      <c r="AL395" s="65" t="s">
        <v>75</v>
      </c>
      <c r="AM395" s="67">
        <f t="shared" si="32"/>
        <v>0</v>
      </c>
      <c r="AN395" s="67">
        <f>+K395+AC395-AH395</f>
        <v>12500000</v>
      </c>
      <c r="AO395" s="61" t="s">
        <v>67</v>
      </c>
      <c r="AP395" s="60">
        <v>11167000</v>
      </c>
      <c r="AQ395" s="61" t="s">
        <v>86</v>
      </c>
      <c r="AR395" s="60">
        <v>0</v>
      </c>
      <c r="AS395" s="69" t="s">
        <v>75</v>
      </c>
      <c r="AT395" s="236">
        <v>12500000</v>
      </c>
      <c r="AU395" s="156">
        <f t="shared" si="33"/>
        <v>0</v>
      </c>
      <c r="AV395" s="72">
        <f t="shared" si="34"/>
        <v>1</v>
      </c>
      <c r="AW395" s="89" t="s">
        <v>75</v>
      </c>
      <c r="AX395" s="61" t="s">
        <v>98</v>
      </c>
      <c r="AY395" s="60" t="s">
        <v>11046</v>
      </c>
      <c r="AZ395" s="58" t="s">
        <v>67</v>
      </c>
      <c r="BA395" s="58" t="s">
        <v>67</v>
      </c>
    </row>
    <row r="396" spans="2:53" x14ac:dyDescent="0.25">
      <c r="B396" s="58">
        <v>2024</v>
      </c>
      <c r="C396" s="58">
        <v>891780111</v>
      </c>
      <c r="D396" s="59" t="s">
        <v>64</v>
      </c>
      <c r="E396" s="61" t="s">
        <v>11045</v>
      </c>
      <c r="F396" s="67" t="s">
        <v>11044</v>
      </c>
      <c r="G396" s="210">
        <v>0</v>
      </c>
      <c r="H396" s="61" t="s">
        <v>73</v>
      </c>
      <c r="I396" s="59" t="s">
        <v>65</v>
      </c>
      <c r="J396" s="60" t="s">
        <v>11043</v>
      </c>
      <c r="K396" s="60">
        <v>17050000</v>
      </c>
      <c r="L396" s="58" t="s">
        <v>68</v>
      </c>
      <c r="M396" s="60" t="s">
        <v>8386</v>
      </c>
      <c r="N396" s="60">
        <v>36725462</v>
      </c>
      <c r="O396" s="64">
        <v>13</v>
      </c>
      <c r="P396" s="89">
        <v>45302</v>
      </c>
      <c r="Q396" s="60">
        <v>4518689382</v>
      </c>
      <c r="R396" s="166">
        <v>45331</v>
      </c>
      <c r="S396" s="60">
        <v>17050000</v>
      </c>
      <c r="T396" s="61" t="s">
        <v>66</v>
      </c>
      <c r="U396" s="60">
        <v>7634885</v>
      </c>
      <c r="V396" s="60" t="s">
        <v>2695</v>
      </c>
      <c r="W396" s="166">
        <v>45331</v>
      </c>
      <c r="X396" s="166">
        <v>45331</v>
      </c>
      <c r="Y396" s="68" t="s">
        <v>75</v>
      </c>
      <c r="Z396" s="166">
        <v>45457</v>
      </c>
      <c r="AA396" s="67">
        <f t="shared" si="30"/>
        <v>126</v>
      </c>
      <c r="AB396" s="67">
        <v>2</v>
      </c>
      <c r="AC396" s="237">
        <v>1640000</v>
      </c>
      <c r="AD396" s="67">
        <v>1</v>
      </c>
      <c r="AE396" s="244">
        <v>45473</v>
      </c>
      <c r="AF396" s="67">
        <f t="shared" si="31"/>
        <v>16</v>
      </c>
      <c r="AG396" s="60">
        <v>0</v>
      </c>
      <c r="AH396" s="60">
        <v>0</v>
      </c>
      <c r="AI396" s="89" t="s">
        <v>75</v>
      </c>
      <c r="AJ396" s="61">
        <v>0</v>
      </c>
      <c r="AK396" s="65" t="s">
        <v>75</v>
      </c>
      <c r="AL396" s="65" t="s">
        <v>75</v>
      </c>
      <c r="AM396" s="67">
        <f t="shared" si="32"/>
        <v>0</v>
      </c>
      <c r="AN396" s="67">
        <f>+K396+AC396-AH396</f>
        <v>18690000</v>
      </c>
      <c r="AO396" s="61" t="s">
        <v>67</v>
      </c>
      <c r="AP396" s="60">
        <v>17050000</v>
      </c>
      <c r="AQ396" s="61" t="s">
        <v>86</v>
      </c>
      <c r="AR396" s="60">
        <v>0</v>
      </c>
      <c r="AS396" s="69" t="s">
        <v>75</v>
      </c>
      <c r="AT396" s="236">
        <v>18690000</v>
      </c>
      <c r="AU396" s="156">
        <f t="shared" si="33"/>
        <v>0</v>
      </c>
      <c r="AV396" s="72">
        <f t="shared" si="34"/>
        <v>1</v>
      </c>
      <c r="AW396" s="89" t="s">
        <v>75</v>
      </c>
      <c r="AX396" s="61" t="s">
        <v>98</v>
      </c>
      <c r="AY396" s="60" t="s">
        <v>11042</v>
      </c>
      <c r="AZ396" s="58" t="s">
        <v>67</v>
      </c>
      <c r="BA396" s="58" t="s">
        <v>67</v>
      </c>
    </row>
    <row r="397" spans="2:53" x14ac:dyDescent="0.25">
      <c r="B397" s="58">
        <v>2024</v>
      </c>
      <c r="C397" s="58">
        <v>891780111</v>
      </c>
      <c r="D397" s="59" t="s">
        <v>64</v>
      </c>
      <c r="E397" s="61" t="s">
        <v>11041</v>
      </c>
      <c r="F397" s="67" t="s">
        <v>11040</v>
      </c>
      <c r="G397" s="210">
        <v>0</v>
      </c>
      <c r="H397" s="61" t="s">
        <v>73</v>
      </c>
      <c r="I397" s="59" t="s">
        <v>65</v>
      </c>
      <c r="J397" s="60" t="s">
        <v>11039</v>
      </c>
      <c r="K397" s="60">
        <v>14850000</v>
      </c>
      <c r="L397" s="58" t="s">
        <v>68</v>
      </c>
      <c r="M397" s="60" t="s">
        <v>9673</v>
      </c>
      <c r="N397" s="60">
        <v>85154455</v>
      </c>
      <c r="O397" s="64">
        <v>13</v>
      </c>
      <c r="P397" s="89">
        <v>45302</v>
      </c>
      <c r="Q397" s="60">
        <v>4518689382</v>
      </c>
      <c r="R397" s="166">
        <v>45331</v>
      </c>
      <c r="S397" s="60">
        <v>14850000</v>
      </c>
      <c r="T397" s="61" t="s">
        <v>66</v>
      </c>
      <c r="U397" s="60">
        <v>57435262</v>
      </c>
      <c r="V397" s="60" t="s">
        <v>8893</v>
      </c>
      <c r="W397" s="166">
        <v>45331</v>
      </c>
      <c r="X397" s="166">
        <v>45331</v>
      </c>
      <c r="Y397" s="68" t="s">
        <v>75</v>
      </c>
      <c r="Z397" s="166">
        <v>45457</v>
      </c>
      <c r="AA397" s="67">
        <f t="shared" si="30"/>
        <v>126</v>
      </c>
      <c r="AB397" s="67">
        <v>2</v>
      </c>
      <c r="AC397" s="237">
        <v>1650000</v>
      </c>
      <c r="AD397" s="67">
        <v>1</v>
      </c>
      <c r="AE397" s="244">
        <v>45473</v>
      </c>
      <c r="AF397" s="67">
        <f t="shared" si="31"/>
        <v>16</v>
      </c>
      <c r="AG397" s="60">
        <v>0</v>
      </c>
      <c r="AH397" s="60">
        <v>0</v>
      </c>
      <c r="AI397" s="89" t="s">
        <v>75</v>
      </c>
      <c r="AJ397" s="61">
        <v>0</v>
      </c>
      <c r="AK397" s="65" t="s">
        <v>75</v>
      </c>
      <c r="AL397" s="65" t="s">
        <v>75</v>
      </c>
      <c r="AM397" s="67">
        <f t="shared" si="32"/>
        <v>0</v>
      </c>
      <c r="AN397" s="67">
        <f>+K397+AC397-AH397</f>
        <v>16500000</v>
      </c>
      <c r="AO397" s="61" t="s">
        <v>67</v>
      </c>
      <c r="AP397" s="60">
        <v>14850000</v>
      </c>
      <c r="AQ397" s="61" t="s">
        <v>86</v>
      </c>
      <c r="AR397" s="60">
        <v>0</v>
      </c>
      <c r="AS397" s="69" t="s">
        <v>75</v>
      </c>
      <c r="AT397" s="236">
        <v>16500000</v>
      </c>
      <c r="AU397" s="156">
        <f t="shared" si="33"/>
        <v>0</v>
      </c>
      <c r="AV397" s="72">
        <f t="shared" si="34"/>
        <v>1</v>
      </c>
      <c r="AW397" s="89" t="s">
        <v>75</v>
      </c>
      <c r="AX397" s="61" t="s">
        <v>98</v>
      </c>
      <c r="AY397" s="60" t="s">
        <v>11038</v>
      </c>
      <c r="AZ397" s="58" t="s">
        <v>67</v>
      </c>
      <c r="BA397" s="58" t="s">
        <v>67</v>
      </c>
    </row>
    <row r="398" spans="2:53" x14ac:dyDescent="0.25">
      <c r="B398" s="58">
        <v>2024</v>
      </c>
      <c r="C398" s="58">
        <v>891780111</v>
      </c>
      <c r="D398" s="59" t="s">
        <v>64</v>
      </c>
      <c r="E398" s="61" t="s">
        <v>11037</v>
      </c>
      <c r="F398" s="67" t="s">
        <v>11036</v>
      </c>
      <c r="G398" s="210">
        <v>0</v>
      </c>
      <c r="H398" s="61" t="s">
        <v>73</v>
      </c>
      <c r="I398" s="59" t="s">
        <v>65</v>
      </c>
      <c r="J398" s="60" t="s">
        <v>11035</v>
      </c>
      <c r="K398" s="60">
        <v>11167000</v>
      </c>
      <c r="L398" s="58" t="s">
        <v>68</v>
      </c>
      <c r="M398" s="60" t="s">
        <v>6953</v>
      </c>
      <c r="N398" s="60">
        <v>1082893812</v>
      </c>
      <c r="O398" s="64">
        <v>14</v>
      </c>
      <c r="P398" s="166">
        <v>45302</v>
      </c>
      <c r="Q398" s="60">
        <v>2126349000</v>
      </c>
      <c r="R398" s="166">
        <v>45331</v>
      </c>
      <c r="S398" s="60">
        <v>11167000</v>
      </c>
      <c r="T398" s="61" t="s">
        <v>66</v>
      </c>
      <c r="U398" s="60">
        <v>85152695</v>
      </c>
      <c r="V398" s="60" t="s">
        <v>6952</v>
      </c>
      <c r="W398" s="166">
        <v>45331</v>
      </c>
      <c r="X398" s="166">
        <v>45331</v>
      </c>
      <c r="Y398" s="68" t="s">
        <v>75</v>
      </c>
      <c r="Z398" s="166">
        <v>45457</v>
      </c>
      <c r="AA398" s="67">
        <f t="shared" si="30"/>
        <v>126</v>
      </c>
      <c r="AB398" s="67">
        <v>0</v>
      </c>
      <c r="AC398" s="237">
        <v>0</v>
      </c>
      <c r="AD398" s="67">
        <v>0</v>
      </c>
      <c r="AE398" s="89" t="s">
        <v>75</v>
      </c>
      <c r="AF398" s="67">
        <f t="shared" si="31"/>
        <v>0</v>
      </c>
      <c r="AG398" s="60">
        <v>0</v>
      </c>
      <c r="AH398" s="60">
        <v>0</v>
      </c>
      <c r="AI398" s="89" t="s">
        <v>75</v>
      </c>
      <c r="AJ398" s="61">
        <v>0</v>
      </c>
      <c r="AK398" s="65" t="s">
        <v>75</v>
      </c>
      <c r="AL398" s="65" t="s">
        <v>75</v>
      </c>
      <c r="AM398" s="67">
        <f t="shared" si="32"/>
        <v>0</v>
      </c>
      <c r="AN398" s="67">
        <f>+K398+AC398-AH398</f>
        <v>11167000</v>
      </c>
      <c r="AO398" s="61" t="s">
        <v>67</v>
      </c>
      <c r="AP398" s="60">
        <v>11167000</v>
      </c>
      <c r="AQ398" s="61" t="s">
        <v>86</v>
      </c>
      <c r="AR398" s="60">
        <v>0</v>
      </c>
      <c r="AS398" s="69" t="s">
        <v>75</v>
      </c>
      <c r="AT398" s="236">
        <v>11167000</v>
      </c>
      <c r="AU398" s="156">
        <f t="shared" si="33"/>
        <v>0</v>
      </c>
      <c r="AV398" s="72">
        <f t="shared" si="34"/>
        <v>1</v>
      </c>
      <c r="AW398" s="89" t="s">
        <v>75</v>
      </c>
      <c r="AX398" s="61" t="s">
        <v>98</v>
      </c>
      <c r="AY398" s="60" t="s">
        <v>11034</v>
      </c>
      <c r="AZ398" s="58" t="s">
        <v>67</v>
      </c>
      <c r="BA398" s="58" t="s">
        <v>67</v>
      </c>
    </row>
    <row r="399" spans="2:53" x14ac:dyDescent="0.25">
      <c r="B399" s="58">
        <v>2024</v>
      </c>
      <c r="C399" s="58">
        <v>891780111</v>
      </c>
      <c r="D399" s="59" t="s">
        <v>64</v>
      </c>
      <c r="E399" s="61" t="s">
        <v>11033</v>
      </c>
      <c r="F399" s="67" t="s">
        <v>11032</v>
      </c>
      <c r="G399" s="210">
        <v>0</v>
      </c>
      <c r="H399" s="61" t="s">
        <v>73</v>
      </c>
      <c r="I399" s="59" t="s">
        <v>65</v>
      </c>
      <c r="J399" s="60" t="s">
        <v>11031</v>
      </c>
      <c r="K399" s="60">
        <v>9380000</v>
      </c>
      <c r="L399" s="58" t="s">
        <v>68</v>
      </c>
      <c r="M399" s="60" t="s">
        <v>7432</v>
      </c>
      <c r="N399" s="60">
        <v>57428677</v>
      </c>
      <c r="O399" s="64">
        <v>14</v>
      </c>
      <c r="P399" s="166">
        <v>45302</v>
      </c>
      <c r="Q399" s="60">
        <v>2126349000</v>
      </c>
      <c r="R399" s="166">
        <v>45331</v>
      </c>
      <c r="S399" s="60">
        <v>9380000</v>
      </c>
      <c r="T399" s="61" t="s">
        <v>66</v>
      </c>
      <c r="U399" s="60">
        <v>45507423</v>
      </c>
      <c r="V399" s="60" t="s">
        <v>7064</v>
      </c>
      <c r="W399" s="166">
        <v>45331</v>
      </c>
      <c r="X399" s="166">
        <v>45331</v>
      </c>
      <c r="Y399" s="68" t="s">
        <v>75</v>
      </c>
      <c r="Z399" s="166">
        <v>45457</v>
      </c>
      <c r="AA399" s="67">
        <f t="shared" si="30"/>
        <v>126</v>
      </c>
      <c r="AB399" s="67">
        <v>2</v>
      </c>
      <c r="AC399" s="237">
        <v>490000</v>
      </c>
      <c r="AD399" s="67">
        <v>1</v>
      </c>
      <c r="AE399" s="244">
        <v>45464</v>
      </c>
      <c r="AF399" s="67">
        <f t="shared" si="31"/>
        <v>7</v>
      </c>
      <c r="AG399" s="60">
        <v>0</v>
      </c>
      <c r="AH399" s="60">
        <v>0</v>
      </c>
      <c r="AI399" s="89" t="s">
        <v>75</v>
      </c>
      <c r="AJ399" s="61">
        <v>0</v>
      </c>
      <c r="AK399" s="65" t="s">
        <v>75</v>
      </c>
      <c r="AL399" s="65" t="s">
        <v>75</v>
      </c>
      <c r="AM399" s="67">
        <f t="shared" si="32"/>
        <v>0</v>
      </c>
      <c r="AN399" s="67">
        <f>+K399+AC399-AH399</f>
        <v>9870000</v>
      </c>
      <c r="AO399" s="61" t="s">
        <v>67</v>
      </c>
      <c r="AP399" s="60">
        <v>9380000</v>
      </c>
      <c r="AQ399" s="61" t="s">
        <v>86</v>
      </c>
      <c r="AR399" s="60">
        <v>0</v>
      </c>
      <c r="AS399" s="69" t="s">
        <v>75</v>
      </c>
      <c r="AT399" s="236">
        <v>9870000</v>
      </c>
      <c r="AU399" s="156">
        <f t="shared" si="33"/>
        <v>0</v>
      </c>
      <c r="AV399" s="72">
        <f t="shared" si="34"/>
        <v>1</v>
      </c>
      <c r="AW399" s="89" t="s">
        <v>75</v>
      </c>
      <c r="AX399" s="61" t="s">
        <v>98</v>
      </c>
      <c r="AY399" s="60" t="s">
        <v>11030</v>
      </c>
      <c r="AZ399" s="58" t="s">
        <v>67</v>
      </c>
      <c r="BA399" s="58" t="s">
        <v>67</v>
      </c>
    </row>
    <row r="400" spans="2:53" x14ac:dyDescent="0.25">
      <c r="B400" s="58">
        <v>2024</v>
      </c>
      <c r="C400" s="58">
        <v>891780111</v>
      </c>
      <c r="D400" s="59" t="s">
        <v>64</v>
      </c>
      <c r="E400" s="61" t="s">
        <v>11029</v>
      </c>
      <c r="F400" s="67" t="s">
        <v>11028</v>
      </c>
      <c r="G400" s="210">
        <v>0</v>
      </c>
      <c r="H400" s="61" t="s">
        <v>73</v>
      </c>
      <c r="I400" s="59" t="s">
        <v>65</v>
      </c>
      <c r="J400" s="60" t="s">
        <v>11027</v>
      </c>
      <c r="K400" s="60">
        <v>14740000</v>
      </c>
      <c r="L400" s="58" t="s">
        <v>68</v>
      </c>
      <c r="M400" s="60" t="s">
        <v>6348</v>
      </c>
      <c r="N400" s="60">
        <v>36697703</v>
      </c>
      <c r="O400" s="64">
        <v>13</v>
      </c>
      <c r="P400" s="89">
        <v>45302</v>
      </c>
      <c r="Q400" s="60">
        <v>4518689382</v>
      </c>
      <c r="R400" s="166">
        <v>45331</v>
      </c>
      <c r="S400" s="60">
        <v>14740000</v>
      </c>
      <c r="T400" s="61" t="s">
        <v>66</v>
      </c>
      <c r="U400" s="60">
        <v>45507423</v>
      </c>
      <c r="V400" s="60" t="s">
        <v>7064</v>
      </c>
      <c r="W400" s="166">
        <v>45331</v>
      </c>
      <c r="X400" s="166">
        <v>45331</v>
      </c>
      <c r="Y400" s="68" t="s">
        <v>75</v>
      </c>
      <c r="Z400" s="166">
        <v>45457</v>
      </c>
      <c r="AA400" s="67">
        <f t="shared" si="30"/>
        <v>126</v>
      </c>
      <c r="AB400" s="67">
        <v>2</v>
      </c>
      <c r="AC400" s="237">
        <v>770000</v>
      </c>
      <c r="AD400" s="67">
        <v>1</v>
      </c>
      <c r="AE400" s="244">
        <v>45464</v>
      </c>
      <c r="AF400" s="67">
        <f t="shared" si="31"/>
        <v>7</v>
      </c>
      <c r="AG400" s="60">
        <v>0</v>
      </c>
      <c r="AH400" s="60">
        <v>0</v>
      </c>
      <c r="AI400" s="89" t="s">
        <v>75</v>
      </c>
      <c r="AJ400" s="61">
        <v>0</v>
      </c>
      <c r="AK400" s="65" t="s">
        <v>75</v>
      </c>
      <c r="AL400" s="65" t="s">
        <v>75</v>
      </c>
      <c r="AM400" s="67">
        <f t="shared" si="32"/>
        <v>0</v>
      </c>
      <c r="AN400" s="67">
        <f>+K400+AC400-AH400</f>
        <v>15510000</v>
      </c>
      <c r="AO400" s="61" t="s">
        <v>67</v>
      </c>
      <c r="AP400" s="60">
        <v>14740000</v>
      </c>
      <c r="AQ400" s="61" t="s">
        <v>86</v>
      </c>
      <c r="AR400" s="60">
        <v>0</v>
      </c>
      <c r="AS400" s="69" t="s">
        <v>75</v>
      </c>
      <c r="AT400" s="236">
        <v>15510000</v>
      </c>
      <c r="AU400" s="156">
        <f t="shared" si="33"/>
        <v>0</v>
      </c>
      <c r="AV400" s="72">
        <f t="shared" si="34"/>
        <v>1</v>
      </c>
      <c r="AW400" s="89" t="s">
        <v>75</v>
      </c>
      <c r="AX400" s="61" t="s">
        <v>98</v>
      </c>
      <c r="AY400" s="60" t="s">
        <v>11026</v>
      </c>
      <c r="AZ400" s="58" t="s">
        <v>67</v>
      </c>
      <c r="BA400" s="58" t="s">
        <v>67</v>
      </c>
    </row>
    <row r="401" spans="2:53" x14ac:dyDescent="0.25">
      <c r="B401" s="58">
        <v>2024</v>
      </c>
      <c r="C401" s="58">
        <v>891780111</v>
      </c>
      <c r="D401" s="59" t="s">
        <v>64</v>
      </c>
      <c r="E401" s="61" t="s">
        <v>11025</v>
      </c>
      <c r="F401" s="67" t="s">
        <v>11024</v>
      </c>
      <c r="G401" s="210">
        <v>0</v>
      </c>
      <c r="H401" s="61" t="s">
        <v>73</v>
      </c>
      <c r="I401" s="59" t="s">
        <v>65</v>
      </c>
      <c r="J401" s="60" t="s">
        <v>11023</v>
      </c>
      <c r="K401" s="60">
        <v>17050000</v>
      </c>
      <c r="L401" s="58" t="s">
        <v>68</v>
      </c>
      <c r="M401" s="60" t="s">
        <v>11022</v>
      </c>
      <c r="N401" s="60">
        <v>1082986157</v>
      </c>
      <c r="O401" s="64">
        <v>13</v>
      </c>
      <c r="P401" s="89">
        <v>45302</v>
      </c>
      <c r="Q401" s="60">
        <v>4518689382</v>
      </c>
      <c r="R401" s="166">
        <v>45331</v>
      </c>
      <c r="S401" s="60">
        <v>17050000</v>
      </c>
      <c r="T401" s="61" t="s">
        <v>66</v>
      </c>
      <c r="U401" s="60">
        <v>7634885</v>
      </c>
      <c r="V401" s="60" t="s">
        <v>2695</v>
      </c>
      <c r="W401" s="166">
        <v>45331</v>
      </c>
      <c r="X401" s="166">
        <v>45331</v>
      </c>
      <c r="Y401" s="68" t="s">
        <v>75</v>
      </c>
      <c r="Z401" s="166">
        <v>45457</v>
      </c>
      <c r="AA401" s="67">
        <f t="shared" si="30"/>
        <v>126</v>
      </c>
      <c r="AB401" s="67">
        <v>2</v>
      </c>
      <c r="AC401" s="237">
        <v>1640000</v>
      </c>
      <c r="AD401" s="67">
        <v>1</v>
      </c>
      <c r="AE401" s="244">
        <v>45473</v>
      </c>
      <c r="AF401" s="67">
        <f t="shared" si="31"/>
        <v>16</v>
      </c>
      <c r="AG401" s="60">
        <v>0</v>
      </c>
      <c r="AH401" s="60">
        <v>0</v>
      </c>
      <c r="AI401" s="89" t="s">
        <v>75</v>
      </c>
      <c r="AJ401" s="61">
        <v>0</v>
      </c>
      <c r="AK401" s="65" t="s">
        <v>75</v>
      </c>
      <c r="AL401" s="65" t="s">
        <v>75</v>
      </c>
      <c r="AM401" s="67">
        <f t="shared" si="32"/>
        <v>0</v>
      </c>
      <c r="AN401" s="67">
        <f>+K401+AC401-AH401</f>
        <v>18690000</v>
      </c>
      <c r="AO401" s="61" t="s">
        <v>67</v>
      </c>
      <c r="AP401" s="60">
        <v>17050000</v>
      </c>
      <c r="AQ401" s="61" t="s">
        <v>86</v>
      </c>
      <c r="AR401" s="60">
        <v>0</v>
      </c>
      <c r="AS401" s="69" t="s">
        <v>75</v>
      </c>
      <c r="AT401" s="236">
        <v>18690000</v>
      </c>
      <c r="AU401" s="156">
        <f t="shared" si="33"/>
        <v>0</v>
      </c>
      <c r="AV401" s="72">
        <f t="shared" si="34"/>
        <v>1</v>
      </c>
      <c r="AW401" s="89" t="s">
        <v>75</v>
      </c>
      <c r="AX401" s="61" t="s">
        <v>98</v>
      </c>
      <c r="AY401" s="60" t="s">
        <v>11021</v>
      </c>
      <c r="AZ401" s="58" t="s">
        <v>67</v>
      </c>
      <c r="BA401" s="58" t="s">
        <v>67</v>
      </c>
    </row>
    <row r="402" spans="2:53" x14ac:dyDescent="0.25">
      <c r="B402" s="58">
        <v>2024</v>
      </c>
      <c r="C402" s="58">
        <v>891780111</v>
      </c>
      <c r="D402" s="59" t="s">
        <v>64</v>
      </c>
      <c r="E402" s="61" t="s">
        <v>11020</v>
      </c>
      <c r="F402" s="67" t="s">
        <v>11019</v>
      </c>
      <c r="G402" s="210">
        <v>0</v>
      </c>
      <c r="H402" s="61" t="s">
        <v>73</v>
      </c>
      <c r="I402" s="59" t="s">
        <v>65</v>
      </c>
      <c r="J402" s="60" t="s">
        <v>11018</v>
      </c>
      <c r="K402" s="60">
        <v>14850000</v>
      </c>
      <c r="L402" s="58" t="s">
        <v>68</v>
      </c>
      <c r="M402" s="60" t="s">
        <v>9629</v>
      </c>
      <c r="N402" s="60">
        <v>7140330</v>
      </c>
      <c r="O402" s="64">
        <v>13</v>
      </c>
      <c r="P402" s="89">
        <v>45302</v>
      </c>
      <c r="Q402" s="60">
        <v>4518689382</v>
      </c>
      <c r="R402" s="166">
        <v>45331</v>
      </c>
      <c r="S402" s="60">
        <v>14850000</v>
      </c>
      <c r="T402" s="61" t="s">
        <v>66</v>
      </c>
      <c r="U402" s="60">
        <v>57435262</v>
      </c>
      <c r="V402" s="60" t="s">
        <v>8893</v>
      </c>
      <c r="W402" s="166">
        <v>45331</v>
      </c>
      <c r="X402" s="166">
        <v>45331</v>
      </c>
      <c r="Y402" s="68" t="s">
        <v>75</v>
      </c>
      <c r="Z402" s="166">
        <v>45457</v>
      </c>
      <c r="AA402" s="67">
        <f t="shared" si="30"/>
        <v>126</v>
      </c>
      <c r="AB402" s="67">
        <v>2</v>
      </c>
      <c r="AC402" s="237">
        <v>1650000</v>
      </c>
      <c r="AD402" s="67">
        <v>1</v>
      </c>
      <c r="AE402" s="244">
        <v>45473</v>
      </c>
      <c r="AF402" s="67">
        <f t="shared" si="31"/>
        <v>16</v>
      </c>
      <c r="AG402" s="60">
        <v>0</v>
      </c>
      <c r="AH402" s="60">
        <v>0</v>
      </c>
      <c r="AI402" s="89" t="s">
        <v>75</v>
      </c>
      <c r="AJ402" s="61">
        <v>0</v>
      </c>
      <c r="AK402" s="65" t="s">
        <v>75</v>
      </c>
      <c r="AL402" s="65" t="s">
        <v>75</v>
      </c>
      <c r="AM402" s="67">
        <f t="shared" si="32"/>
        <v>0</v>
      </c>
      <c r="AN402" s="67">
        <f>+K402+AC402-AH402</f>
        <v>16500000</v>
      </c>
      <c r="AO402" s="61" t="s">
        <v>67</v>
      </c>
      <c r="AP402" s="60">
        <v>14850000</v>
      </c>
      <c r="AQ402" s="61" t="s">
        <v>86</v>
      </c>
      <c r="AR402" s="60">
        <v>0</v>
      </c>
      <c r="AS402" s="69" t="s">
        <v>75</v>
      </c>
      <c r="AT402" s="236">
        <v>16500000</v>
      </c>
      <c r="AU402" s="156">
        <f t="shared" si="33"/>
        <v>0</v>
      </c>
      <c r="AV402" s="72">
        <f t="shared" si="34"/>
        <v>1</v>
      </c>
      <c r="AW402" s="89" t="s">
        <v>75</v>
      </c>
      <c r="AX402" s="61" t="s">
        <v>98</v>
      </c>
      <c r="AY402" s="60" t="s">
        <v>11017</v>
      </c>
      <c r="AZ402" s="58" t="s">
        <v>67</v>
      </c>
      <c r="BA402" s="58" t="s">
        <v>67</v>
      </c>
    </row>
    <row r="403" spans="2:53" x14ac:dyDescent="0.25">
      <c r="B403" s="58">
        <v>2024</v>
      </c>
      <c r="C403" s="58">
        <v>891780111</v>
      </c>
      <c r="D403" s="59" t="s">
        <v>64</v>
      </c>
      <c r="E403" s="61" t="s">
        <v>11016</v>
      </c>
      <c r="F403" s="67" t="s">
        <v>11015</v>
      </c>
      <c r="G403" s="210">
        <v>0</v>
      </c>
      <c r="H403" s="61" t="s">
        <v>73</v>
      </c>
      <c r="I403" s="59" t="s">
        <v>65</v>
      </c>
      <c r="J403" s="60" t="s">
        <v>10815</v>
      </c>
      <c r="K403" s="60">
        <v>9380000</v>
      </c>
      <c r="L403" s="58" t="s">
        <v>68</v>
      </c>
      <c r="M403" s="60" t="s">
        <v>7502</v>
      </c>
      <c r="N403" s="60">
        <v>1082874612</v>
      </c>
      <c r="O403" s="64">
        <v>14</v>
      </c>
      <c r="P403" s="166">
        <v>45302</v>
      </c>
      <c r="Q403" s="60">
        <v>2126349000</v>
      </c>
      <c r="R403" s="166">
        <v>45331</v>
      </c>
      <c r="S403" s="60">
        <v>9380000</v>
      </c>
      <c r="T403" s="61" t="s">
        <v>66</v>
      </c>
      <c r="U403" s="60">
        <v>45507423</v>
      </c>
      <c r="V403" s="60" t="s">
        <v>7064</v>
      </c>
      <c r="W403" s="166">
        <v>45331</v>
      </c>
      <c r="X403" s="166">
        <v>45331</v>
      </c>
      <c r="Y403" s="68" t="s">
        <v>75</v>
      </c>
      <c r="Z403" s="166">
        <v>45457</v>
      </c>
      <c r="AA403" s="67">
        <f t="shared" si="30"/>
        <v>126</v>
      </c>
      <c r="AB403" s="67">
        <v>0</v>
      </c>
      <c r="AC403" s="237">
        <v>0</v>
      </c>
      <c r="AD403" s="67">
        <v>0</v>
      </c>
      <c r="AE403" s="89" t="s">
        <v>75</v>
      </c>
      <c r="AF403" s="67">
        <f t="shared" si="31"/>
        <v>0</v>
      </c>
      <c r="AG403" s="60">
        <v>0</v>
      </c>
      <c r="AH403" s="60">
        <v>0</v>
      </c>
      <c r="AI403" s="89" t="s">
        <v>75</v>
      </c>
      <c r="AJ403" s="61">
        <v>0</v>
      </c>
      <c r="AK403" s="65" t="s">
        <v>75</v>
      </c>
      <c r="AL403" s="65" t="s">
        <v>75</v>
      </c>
      <c r="AM403" s="67">
        <f t="shared" si="32"/>
        <v>0</v>
      </c>
      <c r="AN403" s="67">
        <f>+K403+AC403-AH403</f>
        <v>9380000</v>
      </c>
      <c r="AO403" s="61" t="s">
        <v>67</v>
      </c>
      <c r="AP403" s="60">
        <v>9380000</v>
      </c>
      <c r="AQ403" s="61" t="s">
        <v>86</v>
      </c>
      <c r="AR403" s="60">
        <v>0</v>
      </c>
      <c r="AS403" s="69" t="s">
        <v>75</v>
      </c>
      <c r="AT403" s="236">
        <v>9380000</v>
      </c>
      <c r="AU403" s="156">
        <f t="shared" si="33"/>
        <v>0</v>
      </c>
      <c r="AV403" s="72">
        <f t="shared" si="34"/>
        <v>1</v>
      </c>
      <c r="AW403" s="89" t="s">
        <v>75</v>
      </c>
      <c r="AX403" s="61" t="s">
        <v>98</v>
      </c>
      <c r="AY403" s="60" t="s">
        <v>11014</v>
      </c>
      <c r="AZ403" s="58" t="s">
        <v>67</v>
      </c>
      <c r="BA403" s="58" t="s">
        <v>67</v>
      </c>
    </row>
    <row r="404" spans="2:53" x14ac:dyDescent="0.25">
      <c r="B404" s="58">
        <v>2024</v>
      </c>
      <c r="C404" s="58">
        <v>891780111</v>
      </c>
      <c r="D404" s="59" t="s">
        <v>64</v>
      </c>
      <c r="E404" s="61" t="s">
        <v>11013</v>
      </c>
      <c r="F404" s="67" t="s">
        <v>11012</v>
      </c>
      <c r="G404" s="210">
        <v>0</v>
      </c>
      <c r="H404" s="61" t="s">
        <v>73</v>
      </c>
      <c r="I404" s="59" t="s">
        <v>65</v>
      </c>
      <c r="J404" s="60" t="s">
        <v>11011</v>
      </c>
      <c r="K404" s="60">
        <v>11167000</v>
      </c>
      <c r="L404" s="58" t="s">
        <v>68</v>
      </c>
      <c r="M404" s="60" t="s">
        <v>9104</v>
      </c>
      <c r="N404" s="60">
        <v>84456169</v>
      </c>
      <c r="O404" s="64">
        <v>14</v>
      </c>
      <c r="P404" s="166">
        <v>45302</v>
      </c>
      <c r="Q404" s="60">
        <v>2126349000</v>
      </c>
      <c r="R404" s="166">
        <v>45331</v>
      </c>
      <c r="S404" s="60">
        <v>11167000</v>
      </c>
      <c r="T404" s="61" t="s">
        <v>66</v>
      </c>
      <c r="U404" s="60">
        <v>45507423</v>
      </c>
      <c r="V404" s="60" t="s">
        <v>7064</v>
      </c>
      <c r="W404" s="166">
        <v>45331</v>
      </c>
      <c r="X404" s="166">
        <v>45331</v>
      </c>
      <c r="Y404" s="68" t="s">
        <v>75</v>
      </c>
      <c r="Z404" s="166">
        <v>45457</v>
      </c>
      <c r="AA404" s="67">
        <f t="shared" si="30"/>
        <v>126</v>
      </c>
      <c r="AB404" s="67">
        <v>2</v>
      </c>
      <c r="AC404" s="237">
        <v>1333000</v>
      </c>
      <c r="AD404" s="67">
        <v>1</v>
      </c>
      <c r="AE404" s="244">
        <v>45473</v>
      </c>
      <c r="AF404" s="67">
        <f t="shared" si="31"/>
        <v>16</v>
      </c>
      <c r="AG404" s="60">
        <v>0</v>
      </c>
      <c r="AH404" s="60">
        <v>0</v>
      </c>
      <c r="AI404" s="89" t="s">
        <v>75</v>
      </c>
      <c r="AJ404" s="61">
        <v>0</v>
      </c>
      <c r="AK404" s="65" t="s">
        <v>75</v>
      </c>
      <c r="AL404" s="65" t="s">
        <v>75</v>
      </c>
      <c r="AM404" s="67">
        <f t="shared" si="32"/>
        <v>0</v>
      </c>
      <c r="AN404" s="67">
        <f>+K404+AC404-AH404</f>
        <v>12500000</v>
      </c>
      <c r="AO404" s="61" t="s">
        <v>67</v>
      </c>
      <c r="AP404" s="60">
        <v>11167000</v>
      </c>
      <c r="AQ404" s="61" t="s">
        <v>86</v>
      </c>
      <c r="AR404" s="60">
        <v>0</v>
      </c>
      <c r="AS404" s="69" t="s">
        <v>75</v>
      </c>
      <c r="AT404" s="236">
        <v>12500000</v>
      </c>
      <c r="AU404" s="156">
        <f t="shared" si="33"/>
        <v>0</v>
      </c>
      <c r="AV404" s="72">
        <f t="shared" si="34"/>
        <v>1</v>
      </c>
      <c r="AW404" s="89" t="s">
        <v>75</v>
      </c>
      <c r="AX404" s="61" t="s">
        <v>98</v>
      </c>
      <c r="AY404" s="60" t="s">
        <v>11010</v>
      </c>
      <c r="AZ404" s="58" t="s">
        <v>67</v>
      </c>
      <c r="BA404" s="58" t="s">
        <v>67</v>
      </c>
    </row>
    <row r="405" spans="2:53" x14ac:dyDescent="0.25">
      <c r="B405" s="58">
        <v>2024</v>
      </c>
      <c r="C405" s="58">
        <v>891780111</v>
      </c>
      <c r="D405" s="59" t="s">
        <v>64</v>
      </c>
      <c r="E405" s="61" t="s">
        <v>11009</v>
      </c>
      <c r="F405" s="67" t="s">
        <v>11008</v>
      </c>
      <c r="G405" s="210">
        <v>0</v>
      </c>
      <c r="H405" s="61" t="s">
        <v>73</v>
      </c>
      <c r="I405" s="59" t="s">
        <v>65</v>
      </c>
      <c r="J405" s="60" t="s">
        <v>11007</v>
      </c>
      <c r="K405" s="60">
        <v>9380000</v>
      </c>
      <c r="L405" s="58" t="s">
        <v>68</v>
      </c>
      <c r="M405" s="60" t="s">
        <v>7347</v>
      </c>
      <c r="N405" s="60">
        <v>1129534741</v>
      </c>
      <c r="O405" s="64">
        <v>14</v>
      </c>
      <c r="P405" s="166">
        <v>45302</v>
      </c>
      <c r="Q405" s="60">
        <v>2126349000</v>
      </c>
      <c r="R405" s="166">
        <v>45331</v>
      </c>
      <c r="S405" s="60">
        <v>9380000</v>
      </c>
      <c r="T405" s="61" t="s">
        <v>66</v>
      </c>
      <c r="U405" s="60">
        <v>45507423</v>
      </c>
      <c r="V405" s="60" t="s">
        <v>7064</v>
      </c>
      <c r="W405" s="166">
        <v>45331</v>
      </c>
      <c r="X405" s="166">
        <v>45331</v>
      </c>
      <c r="Y405" s="68" t="s">
        <v>75</v>
      </c>
      <c r="Z405" s="166">
        <v>45457</v>
      </c>
      <c r="AA405" s="67">
        <f t="shared" si="30"/>
        <v>126</v>
      </c>
      <c r="AB405" s="67">
        <v>2</v>
      </c>
      <c r="AC405" s="237">
        <v>490000</v>
      </c>
      <c r="AD405" s="67">
        <v>1</v>
      </c>
      <c r="AE405" s="244">
        <v>45464</v>
      </c>
      <c r="AF405" s="67">
        <f t="shared" si="31"/>
        <v>7</v>
      </c>
      <c r="AG405" s="60">
        <v>0</v>
      </c>
      <c r="AH405" s="60">
        <v>0</v>
      </c>
      <c r="AI405" s="89" t="s">
        <v>75</v>
      </c>
      <c r="AJ405" s="61">
        <v>0</v>
      </c>
      <c r="AK405" s="65" t="s">
        <v>75</v>
      </c>
      <c r="AL405" s="65" t="s">
        <v>75</v>
      </c>
      <c r="AM405" s="67">
        <f t="shared" si="32"/>
        <v>0</v>
      </c>
      <c r="AN405" s="67">
        <f>+K405+AC405-AH405</f>
        <v>9870000</v>
      </c>
      <c r="AO405" s="61" t="s">
        <v>67</v>
      </c>
      <c r="AP405" s="60">
        <v>9380000</v>
      </c>
      <c r="AQ405" s="61" t="s">
        <v>86</v>
      </c>
      <c r="AR405" s="60">
        <v>0</v>
      </c>
      <c r="AS405" s="69" t="s">
        <v>75</v>
      </c>
      <c r="AT405" s="236">
        <v>9870000</v>
      </c>
      <c r="AU405" s="156">
        <f t="shared" si="33"/>
        <v>0</v>
      </c>
      <c r="AV405" s="72">
        <f t="shared" si="34"/>
        <v>1</v>
      </c>
      <c r="AW405" s="89" t="s">
        <v>75</v>
      </c>
      <c r="AX405" s="61" t="s">
        <v>98</v>
      </c>
      <c r="AY405" s="60" t="s">
        <v>11006</v>
      </c>
      <c r="AZ405" s="58" t="s">
        <v>67</v>
      </c>
      <c r="BA405" s="58" t="s">
        <v>67</v>
      </c>
    </row>
    <row r="406" spans="2:53" x14ac:dyDescent="0.25">
      <c r="B406" s="58">
        <v>2024</v>
      </c>
      <c r="C406" s="58">
        <v>891780111</v>
      </c>
      <c r="D406" s="59" t="s">
        <v>64</v>
      </c>
      <c r="E406" s="61" t="s">
        <v>11005</v>
      </c>
      <c r="F406" s="67" t="s">
        <v>11004</v>
      </c>
      <c r="G406" s="210">
        <v>0</v>
      </c>
      <c r="H406" s="61" t="s">
        <v>73</v>
      </c>
      <c r="I406" s="59" t="s">
        <v>65</v>
      </c>
      <c r="J406" s="60" t="s">
        <v>10815</v>
      </c>
      <c r="K406" s="60">
        <v>9380000</v>
      </c>
      <c r="L406" s="58" t="s">
        <v>68</v>
      </c>
      <c r="M406" s="60" t="s">
        <v>7591</v>
      </c>
      <c r="N406" s="60">
        <v>57437742</v>
      </c>
      <c r="O406" s="64">
        <v>14</v>
      </c>
      <c r="P406" s="166">
        <v>45302</v>
      </c>
      <c r="Q406" s="60">
        <v>2126349000</v>
      </c>
      <c r="R406" s="166">
        <v>45331</v>
      </c>
      <c r="S406" s="60">
        <v>9380000</v>
      </c>
      <c r="T406" s="61" t="s">
        <v>66</v>
      </c>
      <c r="U406" s="60">
        <v>45507423</v>
      </c>
      <c r="V406" s="60" t="s">
        <v>7064</v>
      </c>
      <c r="W406" s="166">
        <v>45331</v>
      </c>
      <c r="X406" s="166">
        <v>45331</v>
      </c>
      <c r="Y406" s="68" t="s">
        <v>75</v>
      </c>
      <c r="Z406" s="166">
        <v>45457</v>
      </c>
      <c r="AA406" s="67">
        <f t="shared" si="30"/>
        <v>126</v>
      </c>
      <c r="AB406" s="67">
        <v>2</v>
      </c>
      <c r="AC406" s="237">
        <v>490000</v>
      </c>
      <c r="AD406" s="67">
        <v>1</v>
      </c>
      <c r="AE406" s="244">
        <v>45464</v>
      </c>
      <c r="AF406" s="67">
        <f t="shared" si="31"/>
        <v>7</v>
      </c>
      <c r="AG406" s="60">
        <v>0</v>
      </c>
      <c r="AH406" s="60">
        <v>0</v>
      </c>
      <c r="AI406" s="89" t="s">
        <v>75</v>
      </c>
      <c r="AJ406" s="61">
        <v>0</v>
      </c>
      <c r="AK406" s="65" t="s">
        <v>75</v>
      </c>
      <c r="AL406" s="65" t="s">
        <v>75</v>
      </c>
      <c r="AM406" s="67">
        <f t="shared" si="32"/>
        <v>0</v>
      </c>
      <c r="AN406" s="67">
        <f>+K406+AC406-AH406</f>
        <v>9870000</v>
      </c>
      <c r="AO406" s="61" t="s">
        <v>67</v>
      </c>
      <c r="AP406" s="60">
        <v>9380000</v>
      </c>
      <c r="AQ406" s="61" t="s">
        <v>86</v>
      </c>
      <c r="AR406" s="60">
        <v>0</v>
      </c>
      <c r="AS406" s="69" t="s">
        <v>75</v>
      </c>
      <c r="AT406" s="236">
        <v>9870000</v>
      </c>
      <c r="AU406" s="156">
        <f t="shared" si="33"/>
        <v>0</v>
      </c>
      <c r="AV406" s="72">
        <f t="shared" si="34"/>
        <v>1</v>
      </c>
      <c r="AW406" s="89" t="s">
        <v>75</v>
      </c>
      <c r="AX406" s="61" t="s">
        <v>98</v>
      </c>
      <c r="AY406" s="60" t="s">
        <v>11003</v>
      </c>
      <c r="AZ406" s="58" t="s">
        <v>67</v>
      </c>
      <c r="BA406" s="58" t="s">
        <v>67</v>
      </c>
    </row>
    <row r="407" spans="2:53" x14ac:dyDescent="0.25">
      <c r="B407" s="58">
        <v>2024</v>
      </c>
      <c r="C407" s="58">
        <v>891780111</v>
      </c>
      <c r="D407" s="59" t="s">
        <v>64</v>
      </c>
      <c r="E407" s="61" t="s">
        <v>11002</v>
      </c>
      <c r="F407" s="67" t="s">
        <v>11001</v>
      </c>
      <c r="G407" s="210">
        <v>0</v>
      </c>
      <c r="H407" s="61" t="s">
        <v>73</v>
      </c>
      <c r="I407" s="59" t="s">
        <v>65</v>
      </c>
      <c r="J407" s="60" t="s">
        <v>10815</v>
      </c>
      <c r="K407" s="60">
        <v>9380000</v>
      </c>
      <c r="L407" s="58" t="s">
        <v>68</v>
      </c>
      <c r="M407" s="60" t="s">
        <v>7626</v>
      </c>
      <c r="N407" s="60">
        <v>1085227404</v>
      </c>
      <c r="O407" s="64">
        <v>14</v>
      </c>
      <c r="P407" s="166">
        <v>45302</v>
      </c>
      <c r="Q407" s="60">
        <v>2126349000</v>
      </c>
      <c r="R407" s="166">
        <v>45331</v>
      </c>
      <c r="S407" s="60">
        <v>9380000</v>
      </c>
      <c r="T407" s="61" t="s">
        <v>66</v>
      </c>
      <c r="U407" s="60">
        <v>45507423</v>
      </c>
      <c r="V407" s="60" t="s">
        <v>7064</v>
      </c>
      <c r="W407" s="166">
        <v>45331</v>
      </c>
      <c r="X407" s="166">
        <v>45331</v>
      </c>
      <c r="Y407" s="68" t="s">
        <v>75</v>
      </c>
      <c r="Z407" s="166">
        <v>45457</v>
      </c>
      <c r="AA407" s="67">
        <f t="shared" si="30"/>
        <v>126</v>
      </c>
      <c r="AB407" s="67">
        <v>2</v>
      </c>
      <c r="AC407" s="237">
        <v>490000</v>
      </c>
      <c r="AD407" s="67">
        <v>1</v>
      </c>
      <c r="AE407" s="244">
        <v>45464</v>
      </c>
      <c r="AF407" s="67">
        <f t="shared" si="31"/>
        <v>7</v>
      </c>
      <c r="AG407" s="60">
        <v>0</v>
      </c>
      <c r="AH407" s="60">
        <v>0</v>
      </c>
      <c r="AI407" s="89" t="s">
        <v>75</v>
      </c>
      <c r="AJ407" s="61">
        <v>0</v>
      </c>
      <c r="AK407" s="65" t="s">
        <v>75</v>
      </c>
      <c r="AL407" s="65" t="s">
        <v>75</v>
      </c>
      <c r="AM407" s="67">
        <f t="shared" si="32"/>
        <v>0</v>
      </c>
      <c r="AN407" s="67">
        <f>+K407+AC407-AH407</f>
        <v>9870000</v>
      </c>
      <c r="AO407" s="61" t="s">
        <v>67</v>
      </c>
      <c r="AP407" s="60">
        <v>9380000</v>
      </c>
      <c r="AQ407" s="61" t="s">
        <v>86</v>
      </c>
      <c r="AR407" s="60">
        <v>0</v>
      </c>
      <c r="AS407" s="69" t="s">
        <v>75</v>
      </c>
      <c r="AT407" s="236">
        <v>9870000</v>
      </c>
      <c r="AU407" s="156">
        <f t="shared" si="33"/>
        <v>0</v>
      </c>
      <c r="AV407" s="72">
        <f t="shared" si="34"/>
        <v>1</v>
      </c>
      <c r="AW407" s="89" t="s">
        <v>75</v>
      </c>
      <c r="AX407" s="61" t="s">
        <v>98</v>
      </c>
      <c r="AY407" s="60" t="s">
        <v>11000</v>
      </c>
      <c r="AZ407" s="58" t="s">
        <v>67</v>
      </c>
      <c r="BA407" s="58" t="s">
        <v>67</v>
      </c>
    </row>
    <row r="408" spans="2:53" x14ac:dyDescent="0.25">
      <c r="B408" s="58">
        <v>2024</v>
      </c>
      <c r="C408" s="58">
        <v>891780111</v>
      </c>
      <c r="D408" s="59" t="s">
        <v>64</v>
      </c>
      <c r="E408" s="61" t="s">
        <v>10999</v>
      </c>
      <c r="F408" s="67" t="s">
        <v>10998</v>
      </c>
      <c r="G408" s="210">
        <v>0</v>
      </c>
      <c r="H408" s="61" t="s">
        <v>73</v>
      </c>
      <c r="I408" s="59" t="s">
        <v>383</v>
      </c>
      <c r="J408" s="60" t="s">
        <v>10997</v>
      </c>
      <c r="K408" s="60">
        <v>13400000</v>
      </c>
      <c r="L408" s="58" t="s">
        <v>68</v>
      </c>
      <c r="M408" s="60" t="s">
        <v>8539</v>
      </c>
      <c r="N408" s="60">
        <v>1082976463</v>
      </c>
      <c r="O408" s="64">
        <v>314</v>
      </c>
      <c r="P408" s="166">
        <v>45330</v>
      </c>
      <c r="Q408" s="60">
        <v>84420000</v>
      </c>
      <c r="R408" s="166">
        <v>45331</v>
      </c>
      <c r="S408" s="60">
        <v>13400000</v>
      </c>
      <c r="T408" s="61" t="s">
        <v>66</v>
      </c>
      <c r="U408" s="60">
        <v>72175281</v>
      </c>
      <c r="V408" s="60" t="s">
        <v>3682</v>
      </c>
      <c r="W408" s="166">
        <v>45331</v>
      </c>
      <c r="X408" s="166">
        <v>45331</v>
      </c>
      <c r="Y408" s="68" t="s">
        <v>75</v>
      </c>
      <c r="Z408" s="166">
        <v>45457</v>
      </c>
      <c r="AA408" s="67">
        <f t="shared" si="30"/>
        <v>126</v>
      </c>
      <c r="AB408" s="67">
        <v>2</v>
      </c>
      <c r="AC408" s="237">
        <v>1600000</v>
      </c>
      <c r="AD408" s="67">
        <v>1</v>
      </c>
      <c r="AE408" s="244">
        <v>45473</v>
      </c>
      <c r="AF408" s="67">
        <f t="shared" si="31"/>
        <v>16</v>
      </c>
      <c r="AG408" s="60">
        <v>0</v>
      </c>
      <c r="AH408" s="60">
        <v>0</v>
      </c>
      <c r="AI408" s="89" t="s">
        <v>75</v>
      </c>
      <c r="AJ408" s="61">
        <v>0</v>
      </c>
      <c r="AK408" s="65" t="s">
        <v>75</v>
      </c>
      <c r="AL408" s="65" t="s">
        <v>75</v>
      </c>
      <c r="AM408" s="67">
        <f t="shared" si="32"/>
        <v>0</v>
      </c>
      <c r="AN408" s="67">
        <f>+K408+AC408-AH408</f>
        <v>15000000</v>
      </c>
      <c r="AO408" s="61" t="s">
        <v>67</v>
      </c>
      <c r="AP408" s="60">
        <v>13400000</v>
      </c>
      <c r="AQ408" s="61" t="s">
        <v>86</v>
      </c>
      <c r="AR408" s="60">
        <v>0</v>
      </c>
      <c r="AS408" s="69" t="s">
        <v>75</v>
      </c>
      <c r="AT408" s="236">
        <v>15000000</v>
      </c>
      <c r="AU408" s="156">
        <f t="shared" si="33"/>
        <v>0</v>
      </c>
      <c r="AV408" s="72">
        <f t="shared" si="34"/>
        <v>1</v>
      </c>
      <c r="AW408" s="89" t="s">
        <v>75</v>
      </c>
      <c r="AX408" s="61" t="s">
        <v>98</v>
      </c>
      <c r="AY408" s="60" t="s">
        <v>10996</v>
      </c>
      <c r="AZ408" s="58" t="s">
        <v>67</v>
      </c>
      <c r="BA408" s="58" t="s">
        <v>67</v>
      </c>
    </row>
    <row r="409" spans="2:53" x14ac:dyDescent="0.25">
      <c r="B409" s="58">
        <v>2024</v>
      </c>
      <c r="C409" s="58">
        <v>891780111</v>
      </c>
      <c r="D409" s="59" t="s">
        <v>64</v>
      </c>
      <c r="E409" s="61" t="s">
        <v>10995</v>
      </c>
      <c r="F409" s="67" t="s">
        <v>10994</v>
      </c>
      <c r="G409" s="210">
        <v>0</v>
      </c>
      <c r="H409" s="61" t="s">
        <v>73</v>
      </c>
      <c r="I409" s="59" t="s">
        <v>383</v>
      </c>
      <c r="J409" s="60" t="s">
        <v>10993</v>
      </c>
      <c r="K409" s="60">
        <v>16080000</v>
      </c>
      <c r="L409" s="58" t="s">
        <v>68</v>
      </c>
      <c r="M409" s="60" t="s">
        <v>10992</v>
      </c>
      <c r="N409" s="60">
        <v>7600549</v>
      </c>
      <c r="O409" s="64">
        <v>314</v>
      </c>
      <c r="P409" s="166">
        <v>45330</v>
      </c>
      <c r="Q409" s="60">
        <v>84420000</v>
      </c>
      <c r="R409" s="166">
        <v>45331</v>
      </c>
      <c r="S409" s="60">
        <v>16080000</v>
      </c>
      <c r="T409" s="61" t="s">
        <v>66</v>
      </c>
      <c r="U409" s="60">
        <v>72175281</v>
      </c>
      <c r="V409" s="60" t="s">
        <v>3682</v>
      </c>
      <c r="W409" s="166">
        <v>45331</v>
      </c>
      <c r="X409" s="166">
        <v>45331</v>
      </c>
      <c r="Y409" s="68" t="s">
        <v>75</v>
      </c>
      <c r="Z409" s="166">
        <v>45457</v>
      </c>
      <c r="AA409" s="67">
        <f t="shared" si="30"/>
        <v>126</v>
      </c>
      <c r="AB409" s="67">
        <v>0</v>
      </c>
      <c r="AC409" s="237">
        <v>0</v>
      </c>
      <c r="AD409" s="67">
        <v>0</v>
      </c>
      <c r="AE409" s="89" t="s">
        <v>75</v>
      </c>
      <c r="AF409" s="67">
        <f t="shared" si="31"/>
        <v>0</v>
      </c>
      <c r="AG409" s="60">
        <v>1</v>
      </c>
      <c r="AH409" s="60">
        <v>8880000</v>
      </c>
      <c r="AI409" s="89">
        <v>45420</v>
      </c>
      <c r="AJ409" s="61">
        <v>0</v>
      </c>
      <c r="AK409" s="65" t="s">
        <v>75</v>
      </c>
      <c r="AL409" s="65" t="s">
        <v>75</v>
      </c>
      <c r="AM409" s="67">
        <f t="shared" si="32"/>
        <v>0</v>
      </c>
      <c r="AN409" s="67">
        <f>+K409+AC409-AH409</f>
        <v>7200000</v>
      </c>
      <c r="AO409" s="61" t="s">
        <v>67</v>
      </c>
      <c r="AP409" s="60">
        <v>16080000</v>
      </c>
      <c r="AQ409" s="61" t="s">
        <v>86</v>
      </c>
      <c r="AR409" s="60">
        <v>0</v>
      </c>
      <c r="AS409" s="69" t="s">
        <v>75</v>
      </c>
      <c r="AT409" s="236">
        <v>7200000</v>
      </c>
      <c r="AU409" s="156">
        <f t="shared" si="33"/>
        <v>0</v>
      </c>
      <c r="AV409" s="72">
        <f t="shared" si="34"/>
        <v>1</v>
      </c>
      <c r="AW409" s="89" t="s">
        <v>75</v>
      </c>
      <c r="AX409" s="61" t="s">
        <v>1864</v>
      </c>
      <c r="AY409" s="60" t="s">
        <v>10991</v>
      </c>
      <c r="AZ409" s="58" t="s">
        <v>67</v>
      </c>
      <c r="BA409" s="58" t="s">
        <v>67</v>
      </c>
    </row>
    <row r="410" spans="2:53" x14ac:dyDescent="0.25">
      <c r="B410" s="58">
        <v>2024</v>
      </c>
      <c r="C410" s="58">
        <v>891780111</v>
      </c>
      <c r="D410" s="59" t="s">
        <v>64</v>
      </c>
      <c r="E410" s="61" t="s">
        <v>10990</v>
      </c>
      <c r="F410" s="67" t="s">
        <v>10989</v>
      </c>
      <c r="G410" s="210">
        <v>0</v>
      </c>
      <c r="H410" s="61" t="s">
        <v>73</v>
      </c>
      <c r="I410" s="59" t="s">
        <v>383</v>
      </c>
      <c r="J410" s="60" t="s">
        <v>10988</v>
      </c>
      <c r="K410" s="60">
        <v>14740000</v>
      </c>
      <c r="L410" s="58" t="s">
        <v>68</v>
      </c>
      <c r="M410" s="60" t="s">
        <v>8549</v>
      </c>
      <c r="N410" s="60">
        <v>1082857989</v>
      </c>
      <c r="O410" s="64">
        <v>314</v>
      </c>
      <c r="P410" s="166">
        <v>45330</v>
      </c>
      <c r="Q410" s="60">
        <v>84420000</v>
      </c>
      <c r="R410" s="166">
        <v>45331</v>
      </c>
      <c r="S410" s="60">
        <v>14740000</v>
      </c>
      <c r="T410" s="61" t="s">
        <v>66</v>
      </c>
      <c r="U410" s="60">
        <v>72175281</v>
      </c>
      <c r="V410" s="60" t="s">
        <v>3682</v>
      </c>
      <c r="W410" s="166">
        <v>45331</v>
      </c>
      <c r="X410" s="166">
        <v>45331</v>
      </c>
      <c r="Y410" s="68" t="s">
        <v>75</v>
      </c>
      <c r="Z410" s="166">
        <v>45457</v>
      </c>
      <c r="AA410" s="67">
        <f t="shared" si="30"/>
        <v>126</v>
      </c>
      <c r="AB410" s="67">
        <v>2</v>
      </c>
      <c r="AC410" s="237">
        <v>1760000</v>
      </c>
      <c r="AD410" s="67">
        <v>1</v>
      </c>
      <c r="AE410" s="244">
        <v>45473</v>
      </c>
      <c r="AF410" s="67">
        <f t="shared" si="31"/>
        <v>16</v>
      </c>
      <c r="AG410" s="60">
        <v>0</v>
      </c>
      <c r="AH410" s="60">
        <v>0</v>
      </c>
      <c r="AI410" s="89" t="s">
        <v>75</v>
      </c>
      <c r="AJ410" s="61">
        <v>0</v>
      </c>
      <c r="AK410" s="65" t="s">
        <v>75</v>
      </c>
      <c r="AL410" s="65" t="s">
        <v>75</v>
      </c>
      <c r="AM410" s="67">
        <f t="shared" si="32"/>
        <v>0</v>
      </c>
      <c r="AN410" s="67">
        <f>+K410+AC410-AH410</f>
        <v>16500000</v>
      </c>
      <c r="AO410" s="61" t="s">
        <v>67</v>
      </c>
      <c r="AP410" s="60">
        <v>14740000</v>
      </c>
      <c r="AQ410" s="61" t="s">
        <v>86</v>
      </c>
      <c r="AR410" s="60">
        <v>0</v>
      </c>
      <c r="AS410" s="69" t="s">
        <v>75</v>
      </c>
      <c r="AT410" s="236">
        <v>16500000</v>
      </c>
      <c r="AU410" s="156">
        <f t="shared" si="33"/>
        <v>0</v>
      </c>
      <c r="AV410" s="72">
        <f t="shared" si="34"/>
        <v>1</v>
      </c>
      <c r="AW410" s="89" t="s">
        <v>75</v>
      </c>
      <c r="AX410" s="61" t="s">
        <v>98</v>
      </c>
      <c r="AY410" s="60" t="s">
        <v>10987</v>
      </c>
      <c r="AZ410" s="58" t="s">
        <v>67</v>
      </c>
      <c r="BA410" s="58" t="s">
        <v>67</v>
      </c>
    </row>
    <row r="411" spans="2:53" x14ac:dyDescent="0.25">
      <c r="B411" s="58">
        <v>2024</v>
      </c>
      <c r="C411" s="58">
        <v>891780111</v>
      </c>
      <c r="D411" s="59" t="s">
        <v>64</v>
      </c>
      <c r="E411" s="61" t="s">
        <v>10986</v>
      </c>
      <c r="F411" s="67" t="s">
        <v>10985</v>
      </c>
      <c r="G411" s="210">
        <v>0</v>
      </c>
      <c r="H411" s="61" t="s">
        <v>73</v>
      </c>
      <c r="I411" s="59" t="s">
        <v>65</v>
      </c>
      <c r="J411" s="60" t="s">
        <v>10984</v>
      </c>
      <c r="K411" s="60">
        <v>11167000</v>
      </c>
      <c r="L411" s="58" t="s">
        <v>68</v>
      </c>
      <c r="M411" s="60" t="s">
        <v>7216</v>
      </c>
      <c r="N411" s="60">
        <v>1083042479</v>
      </c>
      <c r="O411" s="64">
        <v>13</v>
      </c>
      <c r="P411" s="89">
        <v>45302</v>
      </c>
      <c r="Q411" s="60">
        <v>4518689382</v>
      </c>
      <c r="R411" s="166">
        <v>45331</v>
      </c>
      <c r="S411" s="60">
        <v>11167000</v>
      </c>
      <c r="T411" s="61" t="s">
        <v>66</v>
      </c>
      <c r="U411" s="60">
        <v>36557666</v>
      </c>
      <c r="V411" s="60" t="s">
        <v>4526</v>
      </c>
      <c r="W411" s="166">
        <v>45331</v>
      </c>
      <c r="X411" s="166">
        <v>45331</v>
      </c>
      <c r="Y411" s="68" t="s">
        <v>75</v>
      </c>
      <c r="Z411" s="166">
        <v>45457</v>
      </c>
      <c r="AA411" s="67">
        <f t="shared" si="30"/>
        <v>126</v>
      </c>
      <c r="AB411" s="67">
        <v>2</v>
      </c>
      <c r="AC411" s="237">
        <v>1333000</v>
      </c>
      <c r="AD411" s="67">
        <v>1</v>
      </c>
      <c r="AE411" s="244">
        <v>45473</v>
      </c>
      <c r="AF411" s="67">
        <f t="shared" si="31"/>
        <v>16</v>
      </c>
      <c r="AG411" s="60">
        <v>0</v>
      </c>
      <c r="AH411" s="60">
        <v>0</v>
      </c>
      <c r="AI411" s="89" t="s">
        <v>75</v>
      </c>
      <c r="AJ411" s="61">
        <v>0</v>
      </c>
      <c r="AK411" s="65" t="s">
        <v>75</v>
      </c>
      <c r="AL411" s="65" t="s">
        <v>75</v>
      </c>
      <c r="AM411" s="67">
        <f t="shared" si="32"/>
        <v>0</v>
      </c>
      <c r="AN411" s="67">
        <f>+K411+AC411-AH411</f>
        <v>12500000</v>
      </c>
      <c r="AO411" s="61" t="s">
        <v>67</v>
      </c>
      <c r="AP411" s="60">
        <v>11167000</v>
      </c>
      <c r="AQ411" s="61" t="s">
        <v>86</v>
      </c>
      <c r="AR411" s="60">
        <v>0</v>
      </c>
      <c r="AS411" s="69" t="s">
        <v>75</v>
      </c>
      <c r="AT411" s="236">
        <v>12500000</v>
      </c>
      <c r="AU411" s="156">
        <f t="shared" si="33"/>
        <v>0</v>
      </c>
      <c r="AV411" s="72">
        <f t="shared" si="34"/>
        <v>1</v>
      </c>
      <c r="AW411" s="89" t="s">
        <v>75</v>
      </c>
      <c r="AX411" s="61" t="s">
        <v>98</v>
      </c>
      <c r="AY411" s="60" t="s">
        <v>10983</v>
      </c>
      <c r="AZ411" s="58" t="s">
        <v>67</v>
      </c>
      <c r="BA411" s="58" t="s">
        <v>67</v>
      </c>
    </row>
    <row r="412" spans="2:53" x14ac:dyDescent="0.25">
      <c r="B412" s="58">
        <v>2024</v>
      </c>
      <c r="C412" s="58">
        <v>891780111</v>
      </c>
      <c r="D412" s="59" t="s">
        <v>64</v>
      </c>
      <c r="E412" s="61" t="s">
        <v>10982</v>
      </c>
      <c r="F412" s="67" t="s">
        <v>10981</v>
      </c>
      <c r="G412" s="210">
        <v>0</v>
      </c>
      <c r="H412" s="61" t="s">
        <v>73</v>
      </c>
      <c r="I412" s="59" t="s">
        <v>65</v>
      </c>
      <c r="J412" s="60" t="s">
        <v>10980</v>
      </c>
      <c r="K412" s="60">
        <v>11167000</v>
      </c>
      <c r="L412" s="58" t="s">
        <v>68</v>
      </c>
      <c r="M412" s="60" t="s">
        <v>7262</v>
      </c>
      <c r="N412" s="60">
        <v>73076579</v>
      </c>
      <c r="O412" s="64">
        <v>14</v>
      </c>
      <c r="P412" s="166">
        <v>45302</v>
      </c>
      <c r="Q412" s="60">
        <v>2126349000</v>
      </c>
      <c r="R412" s="166">
        <v>45331</v>
      </c>
      <c r="S412" s="60">
        <v>11167000</v>
      </c>
      <c r="T412" s="61" t="s">
        <v>66</v>
      </c>
      <c r="U412" s="60">
        <v>85152695</v>
      </c>
      <c r="V412" s="60" t="s">
        <v>6952</v>
      </c>
      <c r="W412" s="166">
        <v>45331</v>
      </c>
      <c r="X412" s="166">
        <v>45331</v>
      </c>
      <c r="Y412" s="68" t="s">
        <v>75</v>
      </c>
      <c r="Z412" s="166">
        <v>45457</v>
      </c>
      <c r="AA412" s="67">
        <f t="shared" si="30"/>
        <v>126</v>
      </c>
      <c r="AB412" s="67">
        <v>0</v>
      </c>
      <c r="AC412" s="237">
        <v>0</v>
      </c>
      <c r="AD412" s="67">
        <v>0</v>
      </c>
      <c r="AE412" s="89" t="s">
        <v>75</v>
      </c>
      <c r="AF412" s="67">
        <f t="shared" si="31"/>
        <v>0</v>
      </c>
      <c r="AG412" s="60">
        <v>0</v>
      </c>
      <c r="AH412" s="60">
        <v>0</v>
      </c>
      <c r="AI412" s="89" t="s">
        <v>75</v>
      </c>
      <c r="AJ412" s="61">
        <v>0</v>
      </c>
      <c r="AK412" s="65" t="s">
        <v>75</v>
      </c>
      <c r="AL412" s="65" t="s">
        <v>75</v>
      </c>
      <c r="AM412" s="67">
        <f t="shared" si="32"/>
        <v>0</v>
      </c>
      <c r="AN412" s="67">
        <f>+K412+AC412-AH412</f>
        <v>11167000</v>
      </c>
      <c r="AO412" s="61" t="s">
        <v>67</v>
      </c>
      <c r="AP412" s="60">
        <v>11167000</v>
      </c>
      <c r="AQ412" s="61" t="s">
        <v>86</v>
      </c>
      <c r="AR412" s="60">
        <v>0</v>
      </c>
      <c r="AS412" s="69" t="s">
        <v>75</v>
      </c>
      <c r="AT412" s="236">
        <v>11167000</v>
      </c>
      <c r="AU412" s="156">
        <f t="shared" si="33"/>
        <v>0</v>
      </c>
      <c r="AV412" s="72">
        <f t="shared" si="34"/>
        <v>1</v>
      </c>
      <c r="AW412" s="89" t="s">
        <v>75</v>
      </c>
      <c r="AX412" s="61" t="s">
        <v>98</v>
      </c>
      <c r="AY412" s="60" t="s">
        <v>10979</v>
      </c>
      <c r="AZ412" s="58" t="s">
        <v>67</v>
      </c>
      <c r="BA412" s="58" t="s">
        <v>67</v>
      </c>
    </row>
    <row r="413" spans="2:53" x14ac:dyDescent="0.25">
      <c r="B413" s="58">
        <v>2024</v>
      </c>
      <c r="C413" s="58">
        <v>891780111</v>
      </c>
      <c r="D413" s="59" t="s">
        <v>64</v>
      </c>
      <c r="E413" s="61" t="s">
        <v>10978</v>
      </c>
      <c r="F413" s="67" t="s">
        <v>10977</v>
      </c>
      <c r="G413" s="210">
        <v>0</v>
      </c>
      <c r="H413" s="61" t="s">
        <v>73</v>
      </c>
      <c r="I413" s="59" t="s">
        <v>65</v>
      </c>
      <c r="J413" s="60" t="s">
        <v>10976</v>
      </c>
      <c r="K413" s="60">
        <v>11167000</v>
      </c>
      <c r="L413" s="58" t="s">
        <v>68</v>
      </c>
      <c r="M413" s="60" t="s">
        <v>10975</v>
      </c>
      <c r="N413" s="60">
        <v>1082971631</v>
      </c>
      <c r="O413" s="64">
        <v>14</v>
      </c>
      <c r="P413" s="166">
        <v>45302</v>
      </c>
      <c r="Q413" s="60">
        <v>2126349000</v>
      </c>
      <c r="R413" s="166">
        <v>45331</v>
      </c>
      <c r="S413" s="60">
        <v>11167000</v>
      </c>
      <c r="T413" s="61" t="s">
        <v>66</v>
      </c>
      <c r="U413" s="60">
        <v>1082868728</v>
      </c>
      <c r="V413" s="60" t="s">
        <v>7011</v>
      </c>
      <c r="W413" s="166">
        <v>45331</v>
      </c>
      <c r="X413" s="166">
        <v>45331</v>
      </c>
      <c r="Y413" s="68" t="s">
        <v>75</v>
      </c>
      <c r="Z413" s="166">
        <v>45457</v>
      </c>
      <c r="AA413" s="67">
        <f t="shared" si="30"/>
        <v>126</v>
      </c>
      <c r="AB413" s="67">
        <v>0</v>
      </c>
      <c r="AC413" s="237">
        <v>0</v>
      </c>
      <c r="AD413" s="67">
        <v>0</v>
      </c>
      <c r="AE413" s="89" t="s">
        <v>75</v>
      </c>
      <c r="AF413" s="67">
        <f t="shared" si="31"/>
        <v>0</v>
      </c>
      <c r="AG413" s="60">
        <v>0</v>
      </c>
      <c r="AH413" s="60">
        <v>0</v>
      </c>
      <c r="AI413" s="89" t="s">
        <v>75</v>
      </c>
      <c r="AJ413" s="61">
        <v>0</v>
      </c>
      <c r="AK413" s="65" t="s">
        <v>75</v>
      </c>
      <c r="AL413" s="65" t="s">
        <v>75</v>
      </c>
      <c r="AM413" s="67">
        <f t="shared" si="32"/>
        <v>0</v>
      </c>
      <c r="AN413" s="67">
        <f>+K413+AC413-AH413</f>
        <v>11167000</v>
      </c>
      <c r="AO413" s="61" t="s">
        <v>67</v>
      </c>
      <c r="AP413" s="60">
        <v>11167000</v>
      </c>
      <c r="AQ413" s="61" t="s">
        <v>86</v>
      </c>
      <c r="AR413" s="60">
        <v>0</v>
      </c>
      <c r="AS413" s="69" t="s">
        <v>75</v>
      </c>
      <c r="AT413" s="236">
        <v>11167000</v>
      </c>
      <c r="AU413" s="156">
        <f t="shared" si="33"/>
        <v>0</v>
      </c>
      <c r="AV413" s="72">
        <f t="shared" si="34"/>
        <v>1</v>
      </c>
      <c r="AW413" s="89" t="s">
        <v>75</v>
      </c>
      <c r="AX413" s="61" t="s">
        <v>98</v>
      </c>
      <c r="AY413" s="60" t="s">
        <v>10974</v>
      </c>
      <c r="AZ413" s="58" t="s">
        <v>67</v>
      </c>
      <c r="BA413" s="58" t="s">
        <v>67</v>
      </c>
    </row>
    <row r="414" spans="2:53" x14ac:dyDescent="0.25">
      <c r="B414" s="58">
        <v>2024</v>
      </c>
      <c r="C414" s="58">
        <v>891780111</v>
      </c>
      <c r="D414" s="59" t="s">
        <v>64</v>
      </c>
      <c r="E414" s="61" t="s">
        <v>10973</v>
      </c>
      <c r="F414" s="67" t="s">
        <v>10972</v>
      </c>
      <c r="G414" s="210">
        <v>0</v>
      </c>
      <c r="H414" s="61" t="s">
        <v>73</v>
      </c>
      <c r="I414" s="59" t="s">
        <v>65</v>
      </c>
      <c r="J414" s="60" t="s">
        <v>10971</v>
      </c>
      <c r="K414" s="60">
        <v>11167000</v>
      </c>
      <c r="L414" s="58" t="s">
        <v>68</v>
      </c>
      <c r="M414" s="60" t="s">
        <v>7012</v>
      </c>
      <c r="N414" s="60">
        <v>1003241055</v>
      </c>
      <c r="O414" s="64">
        <v>14</v>
      </c>
      <c r="P414" s="166">
        <v>45302</v>
      </c>
      <c r="Q414" s="60">
        <v>2126349000</v>
      </c>
      <c r="R414" s="166">
        <v>45331</v>
      </c>
      <c r="S414" s="60">
        <v>11167000</v>
      </c>
      <c r="T414" s="61" t="s">
        <v>66</v>
      </c>
      <c r="U414" s="60">
        <v>1082868728</v>
      </c>
      <c r="V414" s="60" t="s">
        <v>7011</v>
      </c>
      <c r="W414" s="166">
        <v>45331</v>
      </c>
      <c r="X414" s="166">
        <v>45331</v>
      </c>
      <c r="Y414" s="68" t="s">
        <v>75</v>
      </c>
      <c r="Z414" s="166">
        <v>45457</v>
      </c>
      <c r="AA414" s="67">
        <f t="shared" si="30"/>
        <v>126</v>
      </c>
      <c r="AB414" s="67">
        <v>0</v>
      </c>
      <c r="AC414" s="237">
        <v>0</v>
      </c>
      <c r="AD414" s="67">
        <v>0</v>
      </c>
      <c r="AE414" s="89" t="s">
        <v>75</v>
      </c>
      <c r="AF414" s="67">
        <f t="shared" si="31"/>
        <v>0</v>
      </c>
      <c r="AG414" s="60">
        <v>0</v>
      </c>
      <c r="AH414" s="60">
        <v>0</v>
      </c>
      <c r="AI414" s="89" t="s">
        <v>75</v>
      </c>
      <c r="AJ414" s="61">
        <v>0</v>
      </c>
      <c r="AK414" s="65" t="s">
        <v>75</v>
      </c>
      <c r="AL414" s="65" t="s">
        <v>75</v>
      </c>
      <c r="AM414" s="67">
        <f t="shared" si="32"/>
        <v>0</v>
      </c>
      <c r="AN414" s="67">
        <f>+K414+AC414-AH414</f>
        <v>11167000</v>
      </c>
      <c r="AO414" s="61" t="s">
        <v>67</v>
      </c>
      <c r="AP414" s="60">
        <v>11167000</v>
      </c>
      <c r="AQ414" s="61" t="s">
        <v>86</v>
      </c>
      <c r="AR414" s="60">
        <v>0</v>
      </c>
      <c r="AS414" s="69" t="s">
        <v>75</v>
      </c>
      <c r="AT414" s="236">
        <v>11167000</v>
      </c>
      <c r="AU414" s="156">
        <f t="shared" si="33"/>
        <v>0</v>
      </c>
      <c r="AV414" s="72">
        <f t="shared" si="34"/>
        <v>1</v>
      </c>
      <c r="AW414" s="89" t="s">
        <v>75</v>
      </c>
      <c r="AX414" s="61" t="s">
        <v>98</v>
      </c>
      <c r="AY414" s="60" t="s">
        <v>10970</v>
      </c>
      <c r="AZ414" s="58" t="s">
        <v>67</v>
      </c>
      <c r="BA414" s="58" t="s">
        <v>67</v>
      </c>
    </row>
    <row r="415" spans="2:53" x14ac:dyDescent="0.25">
      <c r="B415" s="58">
        <v>2024</v>
      </c>
      <c r="C415" s="58">
        <v>891780111</v>
      </c>
      <c r="D415" s="59" t="s">
        <v>64</v>
      </c>
      <c r="E415" s="61" t="s">
        <v>10969</v>
      </c>
      <c r="F415" s="67" t="s">
        <v>10968</v>
      </c>
      <c r="G415" s="210">
        <v>0</v>
      </c>
      <c r="H415" s="61" t="s">
        <v>73</v>
      </c>
      <c r="I415" s="59" t="s">
        <v>65</v>
      </c>
      <c r="J415" s="60" t="s">
        <v>10967</v>
      </c>
      <c r="K415" s="60">
        <v>16080000</v>
      </c>
      <c r="L415" s="58" t="s">
        <v>68</v>
      </c>
      <c r="M415" s="60" t="s">
        <v>7922</v>
      </c>
      <c r="N415" s="60">
        <v>1082934147</v>
      </c>
      <c r="O415" s="64">
        <v>13</v>
      </c>
      <c r="P415" s="89">
        <v>45302</v>
      </c>
      <c r="Q415" s="60">
        <v>4518689382</v>
      </c>
      <c r="R415" s="166">
        <v>45331</v>
      </c>
      <c r="S415" s="60">
        <v>16080000</v>
      </c>
      <c r="T415" s="61" t="s">
        <v>66</v>
      </c>
      <c r="U415" s="60">
        <v>12560219</v>
      </c>
      <c r="V415" s="60" t="s">
        <v>4221</v>
      </c>
      <c r="W415" s="166">
        <v>45331</v>
      </c>
      <c r="X415" s="166">
        <v>45331</v>
      </c>
      <c r="Y415" s="68" t="s">
        <v>75</v>
      </c>
      <c r="Z415" s="166">
        <v>45457</v>
      </c>
      <c r="AA415" s="67">
        <f t="shared" si="30"/>
        <v>126</v>
      </c>
      <c r="AB415" s="67">
        <v>2</v>
      </c>
      <c r="AC415" s="237">
        <v>1920000</v>
      </c>
      <c r="AD415" s="67">
        <v>1</v>
      </c>
      <c r="AE415" s="244">
        <v>45473</v>
      </c>
      <c r="AF415" s="67">
        <f t="shared" si="31"/>
        <v>16</v>
      </c>
      <c r="AG415" s="60">
        <v>0</v>
      </c>
      <c r="AH415" s="60">
        <v>0</v>
      </c>
      <c r="AI415" s="89" t="s">
        <v>75</v>
      </c>
      <c r="AJ415" s="61">
        <v>0</v>
      </c>
      <c r="AK415" s="65" t="s">
        <v>75</v>
      </c>
      <c r="AL415" s="65" t="s">
        <v>75</v>
      </c>
      <c r="AM415" s="67">
        <f t="shared" si="32"/>
        <v>0</v>
      </c>
      <c r="AN415" s="67">
        <f>+K415+AC415-AH415</f>
        <v>18000000</v>
      </c>
      <c r="AO415" s="61" t="s">
        <v>67</v>
      </c>
      <c r="AP415" s="60">
        <v>16080000</v>
      </c>
      <c r="AQ415" s="61" t="s">
        <v>86</v>
      </c>
      <c r="AR415" s="60">
        <v>0</v>
      </c>
      <c r="AS415" s="69" t="s">
        <v>75</v>
      </c>
      <c r="AT415" s="236">
        <v>18000000</v>
      </c>
      <c r="AU415" s="156">
        <f t="shared" si="33"/>
        <v>0</v>
      </c>
      <c r="AV415" s="72">
        <f t="shared" si="34"/>
        <v>1</v>
      </c>
      <c r="AW415" s="89" t="s">
        <v>75</v>
      </c>
      <c r="AX415" s="61" t="s">
        <v>98</v>
      </c>
      <c r="AY415" s="60" t="s">
        <v>10966</v>
      </c>
      <c r="AZ415" s="58" t="s">
        <v>67</v>
      </c>
      <c r="BA415" s="58" t="s">
        <v>67</v>
      </c>
    </row>
    <row r="416" spans="2:53" x14ac:dyDescent="0.25">
      <c r="B416" s="58">
        <v>2024</v>
      </c>
      <c r="C416" s="58">
        <v>891780111</v>
      </c>
      <c r="D416" s="59" t="s">
        <v>64</v>
      </c>
      <c r="E416" s="61" t="s">
        <v>10965</v>
      </c>
      <c r="F416" s="67" t="s">
        <v>10964</v>
      </c>
      <c r="G416" s="210">
        <v>0</v>
      </c>
      <c r="H416" s="61" t="s">
        <v>73</v>
      </c>
      <c r="I416" s="59" t="s">
        <v>65</v>
      </c>
      <c r="J416" s="60" t="s">
        <v>10963</v>
      </c>
      <c r="K416" s="60">
        <v>11167000</v>
      </c>
      <c r="L416" s="58" t="s">
        <v>68</v>
      </c>
      <c r="M416" s="60" t="s">
        <v>7927</v>
      </c>
      <c r="N416" s="60">
        <v>36667921</v>
      </c>
      <c r="O416" s="64">
        <v>14</v>
      </c>
      <c r="P416" s="166">
        <v>45302</v>
      </c>
      <c r="Q416" s="60">
        <v>2126349000</v>
      </c>
      <c r="R416" s="166">
        <v>45331</v>
      </c>
      <c r="S416" s="60">
        <v>11167000</v>
      </c>
      <c r="T416" s="61" t="s">
        <v>66</v>
      </c>
      <c r="U416" s="60">
        <v>36557666</v>
      </c>
      <c r="V416" s="60" t="s">
        <v>4526</v>
      </c>
      <c r="W416" s="166">
        <v>45331</v>
      </c>
      <c r="X416" s="166">
        <v>45331</v>
      </c>
      <c r="Y416" s="68" t="s">
        <v>75</v>
      </c>
      <c r="Z416" s="166">
        <v>45457</v>
      </c>
      <c r="AA416" s="67">
        <f t="shared" si="30"/>
        <v>126</v>
      </c>
      <c r="AB416" s="67">
        <v>0</v>
      </c>
      <c r="AC416" s="237">
        <v>0</v>
      </c>
      <c r="AD416" s="67">
        <v>0</v>
      </c>
      <c r="AE416" s="89" t="s">
        <v>75</v>
      </c>
      <c r="AF416" s="67">
        <f t="shared" si="31"/>
        <v>0</v>
      </c>
      <c r="AG416" s="60">
        <v>0</v>
      </c>
      <c r="AH416" s="60">
        <v>0</v>
      </c>
      <c r="AI416" s="89" t="s">
        <v>75</v>
      </c>
      <c r="AJ416" s="61">
        <v>0</v>
      </c>
      <c r="AK416" s="65" t="s">
        <v>75</v>
      </c>
      <c r="AL416" s="65" t="s">
        <v>75</v>
      </c>
      <c r="AM416" s="67">
        <f t="shared" si="32"/>
        <v>0</v>
      </c>
      <c r="AN416" s="67">
        <f>+K416+AC416-AH416</f>
        <v>11167000</v>
      </c>
      <c r="AO416" s="61" t="s">
        <v>67</v>
      </c>
      <c r="AP416" s="60">
        <v>11167000</v>
      </c>
      <c r="AQ416" s="61" t="s">
        <v>86</v>
      </c>
      <c r="AR416" s="60">
        <v>0</v>
      </c>
      <c r="AS416" s="69" t="s">
        <v>75</v>
      </c>
      <c r="AT416" s="236">
        <v>11167000</v>
      </c>
      <c r="AU416" s="156">
        <f t="shared" si="33"/>
        <v>0</v>
      </c>
      <c r="AV416" s="72">
        <f t="shared" si="34"/>
        <v>1</v>
      </c>
      <c r="AW416" s="89" t="s">
        <v>75</v>
      </c>
      <c r="AX416" s="61" t="s">
        <v>98</v>
      </c>
      <c r="AY416" s="60" t="s">
        <v>10962</v>
      </c>
      <c r="AZ416" s="58" t="s">
        <v>67</v>
      </c>
      <c r="BA416" s="58" t="s">
        <v>67</v>
      </c>
    </row>
    <row r="417" spans="2:53" x14ac:dyDescent="0.25">
      <c r="B417" s="58">
        <v>2024</v>
      </c>
      <c r="C417" s="58">
        <v>891780111</v>
      </c>
      <c r="D417" s="59" t="s">
        <v>64</v>
      </c>
      <c r="E417" s="61" t="s">
        <v>10961</v>
      </c>
      <c r="F417" s="67" t="s">
        <v>10960</v>
      </c>
      <c r="G417" s="210">
        <v>0</v>
      </c>
      <c r="H417" s="61" t="s">
        <v>73</v>
      </c>
      <c r="I417" s="59" t="s">
        <v>65</v>
      </c>
      <c r="J417" s="60" t="s">
        <v>10713</v>
      </c>
      <c r="K417" s="60">
        <v>11167000</v>
      </c>
      <c r="L417" s="58" t="s">
        <v>68</v>
      </c>
      <c r="M417" s="60" t="s">
        <v>7367</v>
      </c>
      <c r="N417" s="60">
        <v>85464881</v>
      </c>
      <c r="O417" s="64">
        <v>14</v>
      </c>
      <c r="P417" s="166">
        <v>45302</v>
      </c>
      <c r="Q417" s="60">
        <v>2126349000</v>
      </c>
      <c r="R417" s="166">
        <v>45331</v>
      </c>
      <c r="S417" s="60">
        <v>11167000</v>
      </c>
      <c r="T417" s="61" t="s">
        <v>66</v>
      </c>
      <c r="U417" s="60">
        <v>85152695</v>
      </c>
      <c r="V417" s="60" t="s">
        <v>6952</v>
      </c>
      <c r="W417" s="166">
        <v>45331</v>
      </c>
      <c r="X417" s="166">
        <v>45331</v>
      </c>
      <c r="Y417" s="68" t="s">
        <v>75</v>
      </c>
      <c r="Z417" s="166">
        <v>45457</v>
      </c>
      <c r="AA417" s="67">
        <f t="shared" si="30"/>
        <v>126</v>
      </c>
      <c r="AB417" s="67">
        <v>0</v>
      </c>
      <c r="AC417" s="237">
        <v>0</v>
      </c>
      <c r="AD417" s="67">
        <v>0</v>
      </c>
      <c r="AE417" s="89" t="s">
        <v>75</v>
      </c>
      <c r="AF417" s="67">
        <f t="shared" si="31"/>
        <v>0</v>
      </c>
      <c r="AG417" s="60">
        <v>0</v>
      </c>
      <c r="AH417" s="60">
        <v>0</v>
      </c>
      <c r="AI417" s="89" t="s">
        <v>75</v>
      </c>
      <c r="AJ417" s="61">
        <v>0</v>
      </c>
      <c r="AK417" s="65" t="s">
        <v>75</v>
      </c>
      <c r="AL417" s="65" t="s">
        <v>75</v>
      </c>
      <c r="AM417" s="67">
        <f t="shared" si="32"/>
        <v>0</v>
      </c>
      <c r="AN417" s="67">
        <f>+K417+AC417-AH417</f>
        <v>11167000</v>
      </c>
      <c r="AO417" s="61" t="s">
        <v>67</v>
      </c>
      <c r="AP417" s="60">
        <v>11167000</v>
      </c>
      <c r="AQ417" s="61" t="s">
        <v>86</v>
      </c>
      <c r="AR417" s="60">
        <v>0</v>
      </c>
      <c r="AS417" s="69" t="s">
        <v>75</v>
      </c>
      <c r="AT417" s="236">
        <v>11167000</v>
      </c>
      <c r="AU417" s="156">
        <f t="shared" si="33"/>
        <v>0</v>
      </c>
      <c r="AV417" s="72">
        <f t="shared" si="34"/>
        <v>1</v>
      </c>
      <c r="AW417" s="89" t="s">
        <v>75</v>
      </c>
      <c r="AX417" s="61" t="s">
        <v>98</v>
      </c>
      <c r="AY417" s="60" t="s">
        <v>10959</v>
      </c>
      <c r="AZ417" s="58" t="s">
        <v>67</v>
      </c>
      <c r="BA417" s="58" t="s">
        <v>67</v>
      </c>
    </row>
    <row r="418" spans="2:53" x14ac:dyDescent="0.25">
      <c r="B418" s="58">
        <v>2024</v>
      </c>
      <c r="C418" s="58">
        <v>891780111</v>
      </c>
      <c r="D418" s="59" t="s">
        <v>64</v>
      </c>
      <c r="E418" s="61" t="s">
        <v>10958</v>
      </c>
      <c r="F418" s="67" t="s">
        <v>10957</v>
      </c>
      <c r="G418" s="210">
        <v>0</v>
      </c>
      <c r="H418" s="61" t="s">
        <v>73</v>
      </c>
      <c r="I418" s="59" t="s">
        <v>65</v>
      </c>
      <c r="J418" s="60" t="s">
        <v>10956</v>
      </c>
      <c r="K418" s="60">
        <v>12060000</v>
      </c>
      <c r="L418" s="58" t="s">
        <v>68</v>
      </c>
      <c r="M418" s="60" t="s">
        <v>8067</v>
      </c>
      <c r="N418" s="60">
        <v>57426227</v>
      </c>
      <c r="O418" s="64">
        <v>13</v>
      </c>
      <c r="P418" s="89">
        <v>45302</v>
      </c>
      <c r="Q418" s="60">
        <v>4518689382</v>
      </c>
      <c r="R418" s="166">
        <v>45331</v>
      </c>
      <c r="S418" s="60">
        <v>12060000</v>
      </c>
      <c r="T418" s="61" t="s">
        <v>66</v>
      </c>
      <c r="U418" s="60">
        <v>36557666</v>
      </c>
      <c r="V418" s="60" t="s">
        <v>4526</v>
      </c>
      <c r="W418" s="166">
        <v>45331</v>
      </c>
      <c r="X418" s="166">
        <v>45331</v>
      </c>
      <c r="Y418" s="68" t="s">
        <v>75</v>
      </c>
      <c r="Z418" s="166">
        <v>45457</v>
      </c>
      <c r="AA418" s="67">
        <f t="shared" si="30"/>
        <v>126</v>
      </c>
      <c r="AB418" s="67">
        <v>0</v>
      </c>
      <c r="AC418" s="237">
        <v>0</v>
      </c>
      <c r="AD418" s="67">
        <v>0</v>
      </c>
      <c r="AE418" s="89" t="s">
        <v>75</v>
      </c>
      <c r="AF418" s="67">
        <f t="shared" si="31"/>
        <v>0</v>
      </c>
      <c r="AG418" s="60">
        <v>0</v>
      </c>
      <c r="AH418" s="60">
        <v>0</v>
      </c>
      <c r="AI418" s="89" t="s">
        <v>75</v>
      </c>
      <c r="AJ418" s="61">
        <v>0</v>
      </c>
      <c r="AK418" s="65" t="s">
        <v>75</v>
      </c>
      <c r="AL418" s="65" t="s">
        <v>75</v>
      </c>
      <c r="AM418" s="67">
        <f t="shared" si="32"/>
        <v>0</v>
      </c>
      <c r="AN418" s="67">
        <f>+K418+AC418-AH418</f>
        <v>12060000</v>
      </c>
      <c r="AO418" s="61" t="s">
        <v>67</v>
      </c>
      <c r="AP418" s="60">
        <v>12060000</v>
      </c>
      <c r="AQ418" s="61" t="s">
        <v>86</v>
      </c>
      <c r="AR418" s="60">
        <v>0</v>
      </c>
      <c r="AS418" s="69" t="s">
        <v>75</v>
      </c>
      <c r="AT418" s="236">
        <v>12060000</v>
      </c>
      <c r="AU418" s="156">
        <f t="shared" si="33"/>
        <v>0</v>
      </c>
      <c r="AV418" s="72">
        <f t="shared" si="34"/>
        <v>1</v>
      </c>
      <c r="AW418" s="89" t="s">
        <v>75</v>
      </c>
      <c r="AX418" s="61" t="s">
        <v>98</v>
      </c>
      <c r="AY418" s="60" t="s">
        <v>10955</v>
      </c>
      <c r="AZ418" s="58" t="s">
        <v>67</v>
      </c>
      <c r="BA418" s="58" t="s">
        <v>67</v>
      </c>
    </row>
    <row r="419" spans="2:53" x14ac:dyDescent="0.25">
      <c r="B419" s="58">
        <v>2024</v>
      </c>
      <c r="C419" s="58">
        <v>891780111</v>
      </c>
      <c r="D419" s="59" t="s">
        <v>64</v>
      </c>
      <c r="E419" s="61" t="s">
        <v>10954</v>
      </c>
      <c r="F419" s="67" t="s">
        <v>10953</v>
      </c>
      <c r="G419" s="210">
        <v>0</v>
      </c>
      <c r="H419" s="61" t="s">
        <v>73</v>
      </c>
      <c r="I419" s="59" t="s">
        <v>65</v>
      </c>
      <c r="J419" s="60" t="s">
        <v>10713</v>
      </c>
      <c r="K419" s="60">
        <v>11167000</v>
      </c>
      <c r="L419" s="58" t="s">
        <v>68</v>
      </c>
      <c r="M419" s="60" t="s">
        <v>7362</v>
      </c>
      <c r="N419" s="60">
        <v>39016494</v>
      </c>
      <c r="O419" s="64">
        <v>14</v>
      </c>
      <c r="P419" s="166">
        <v>45302</v>
      </c>
      <c r="Q419" s="60">
        <v>2126349000</v>
      </c>
      <c r="R419" s="166">
        <v>45331</v>
      </c>
      <c r="S419" s="60">
        <v>11167000</v>
      </c>
      <c r="T419" s="61" t="s">
        <v>66</v>
      </c>
      <c r="U419" s="60">
        <v>85152695</v>
      </c>
      <c r="V419" s="60" t="s">
        <v>6952</v>
      </c>
      <c r="W419" s="166">
        <v>45331</v>
      </c>
      <c r="X419" s="166">
        <v>45331</v>
      </c>
      <c r="Y419" s="68" t="s">
        <v>75</v>
      </c>
      <c r="Z419" s="166">
        <v>45457</v>
      </c>
      <c r="AA419" s="67">
        <f t="shared" si="30"/>
        <v>126</v>
      </c>
      <c r="AB419" s="67">
        <v>0</v>
      </c>
      <c r="AC419" s="237">
        <v>0</v>
      </c>
      <c r="AD419" s="67">
        <v>0</v>
      </c>
      <c r="AE419" s="89" t="s">
        <v>75</v>
      </c>
      <c r="AF419" s="67">
        <f t="shared" si="31"/>
        <v>0</v>
      </c>
      <c r="AG419" s="60">
        <v>0</v>
      </c>
      <c r="AH419" s="60">
        <v>0</v>
      </c>
      <c r="AI419" s="89" t="s">
        <v>75</v>
      </c>
      <c r="AJ419" s="61">
        <v>0</v>
      </c>
      <c r="AK419" s="65" t="s">
        <v>75</v>
      </c>
      <c r="AL419" s="65" t="s">
        <v>75</v>
      </c>
      <c r="AM419" s="67">
        <f t="shared" si="32"/>
        <v>0</v>
      </c>
      <c r="AN419" s="67">
        <f>+K419+AC419-AH419</f>
        <v>11167000</v>
      </c>
      <c r="AO419" s="61" t="s">
        <v>67</v>
      </c>
      <c r="AP419" s="60">
        <v>11167000</v>
      </c>
      <c r="AQ419" s="61" t="s">
        <v>86</v>
      </c>
      <c r="AR419" s="60">
        <v>0</v>
      </c>
      <c r="AS419" s="69" t="s">
        <v>75</v>
      </c>
      <c r="AT419" s="236">
        <v>11167000</v>
      </c>
      <c r="AU419" s="156">
        <f t="shared" si="33"/>
        <v>0</v>
      </c>
      <c r="AV419" s="72">
        <f t="shared" si="34"/>
        <v>1</v>
      </c>
      <c r="AW419" s="89" t="s">
        <v>75</v>
      </c>
      <c r="AX419" s="61" t="s">
        <v>98</v>
      </c>
      <c r="AY419" s="60" t="s">
        <v>10952</v>
      </c>
      <c r="AZ419" s="58" t="s">
        <v>67</v>
      </c>
      <c r="BA419" s="58" t="s">
        <v>67</v>
      </c>
    </row>
    <row r="420" spans="2:53" x14ac:dyDescent="0.25">
      <c r="B420" s="58">
        <v>2024</v>
      </c>
      <c r="C420" s="58">
        <v>891780111</v>
      </c>
      <c r="D420" s="59" t="s">
        <v>64</v>
      </c>
      <c r="E420" s="61" t="s">
        <v>10951</v>
      </c>
      <c r="F420" s="67" t="s">
        <v>10950</v>
      </c>
      <c r="G420" s="210">
        <v>0</v>
      </c>
      <c r="H420" s="61" t="s">
        <v>73</v>
      </c>
      <c r="I420" s="59" t="s">
        <v>65</v>
      </c>
      <c r="J420" s="60" t="s">
        <v>10949</v>
      </c>
      <c r="K420" s="60">
        <v>8960000</v>
      </c>
      <c r="L420" s="58" t="s">
        <v>68</v>
      </c>
      <c r="M420" s="60" t="s">
        <v>7352</v>
      </c>
      <c r="N420" s="60">
        <v>57465377</v>
      </c>
      <c r="O420" s="64">
        <v>14</v>
      </c>
      <c r="P420" s="166">
        <v>45302</v>
      </c>
      <c r="Q420" s="60">
        <v>2126349000</v>
      </c>
      <c r="R420" s="166">
        <v>45331</v>
      </c>
      <c r="S420" s="60">
        <v>8960000</v>
      </c>
      <c r="T420" s="61" t="s">
        <v>66</v>
      </c>
      <c r="U420" s="60">
        <v>36726018</v>
      </c>
      <c r="V420" s="60" t="s">
        <v>6924</v>
      </c>
      <c r="W420" s="166">
        <v>45331</v>
      </c>
      <c r="X420" s="166">
        <v>45331</v>
      </c>
      <c r="Y420" s="68" t="s">
        <v>75</v>
      </c>
      <c r="Z420" s="166">
        <v>45457</v>
      </c>
      <c r="AA420" s="67">
        <f t="shared" si="30"/>
        <v>126</v>
      </c>
      <c r="AB420" s="67">
        <v>0</v>
      </c>
      <c r="AC420" s="237">
        <v>0</v>
      </c>
      <c r="AD420" s="67">
        <v>0</v>
      </c>
      <c r="AE420" s="89" t="s">
        <v>75</v>
      </c>
      <c r="AF420" s="67">
        <f t="shared" si="31"/>
        <v>0</v>
      </c>
      <c r="AG420" s="60">
        <v>0</v>
      </c>
      <c r="AH420" s="60">
        <v>0</v>
      </c>
      <c r="AI420" s="89" t="s">
        <v>75</v>
      </c>
      <c r="AJ420" s="61">
        <v>0</v>
      </c>
      <c r="AK420" s="65" t="s">
        <v>75</v>
      </c>
      <c r="AL420" s="65" t="s">
        <v>75</v>
      </c>
      <c r="AM420" s="67">
        <f t="shared" si="32"/>
        <v>0</v>
      </c>
      <c r="AN420" s="67">
        <f>+K420+AC420-AH420</f>
        <v>8960000</v>
      </c>
      <c r="AO420" s="61" t="s">
        <v>67</v>
      </c>
      <c r="AP420" s="60">
        <v>8960000</v>
      </c>
      <c r="AQ420" s="61" t="s">
        <v>86</v>
      </c>
      <c r="AR420" s="60">
        <v>0</v>
      </c>
      <c r="AS420" s="69" t="s">
        <v>75</v>
      </c>
      <c r="AT420" s="236">
        <v>8960000</v>
      </c>
      <c r="AU420" s="156">
        <f t="shared" si="33"/>
        <v>0</v>
      </c>
      <c r="AV420" s="72">
        <f t="shared" si="34"/>
        <v>1</v>
      </c>
      <c r="AW420" s="89" t="s">
        <v>75</v>
      </c>
      <c r="AX420" s="61" t="s">
        <v>98</v>
      </c>
      <c r="AY420" s="60" t="s">
        <v>10948</v>
      </c>
      <c r="AZ420" s="58" t="s">
        <v>67</v>
      </c>
      <c r="BA420" s="58" t="s">
        <v>67</v>
      </c>
    </row>
    <row r="421" spans="2:53" x14ac:dyDescent="0.25">
      <c r="B421" s="58">
        <v>2024</v>
      </c>
      <c r="C421" s="58">
        <v>891780111</v>
      </c>
      <c r="D421" s="59" t="s">
        <v>64</v>
      </c>
      <c r="E421" s="61" t="s">
        <v>10947</v>
      </c>
      <c r="F421" s="67" t="s">
        <v>10946</v>
      </c>
      <c r="G421" s="210">
        <v>0</v>
      </c>
      <c r="H421" s="61" t="s">
        <v>73</v>
      </c>
      <c r="I421" s="59" t="s">
        <v>65</v>
      </c>
      <c r="J421" s="60" t="s">
        <v>10945</v>
      </c>
      <c r="K421" s="60">
        <v>12060000</v>
      </c>
      <c r="L421" s="58" t="s">
        <v>68</v>
      </c>
      <c r="M421" s="60" t="s">
        <v>8291</v>
      </c>
      <c r="N421" s="60">
        <v>1082996963</v>
      </c>
      <c r="O421" s="64">
        <v>13</v>
      </c>
      <c r="P421" s="89">
        <v>45302</v>
      </c>
      <c r="Q421" s="60">
        <v>4518689382</v>
      </c>
      <c r="R421" s="166">
        <v>45331</v>
      </c>
      <c r="S421" s="60">
        <v>12060000</v>
      </c>
      <c r="T421" s="61" t="s">
        <v>66</v>
      </c>
      <c r="U421" s="60">
        <v>30766322</v>
      </c>
      <c r="V421" s="60" t="s">
        <v>7220</v>
      </c>
      <c r="W421" s="166">
        <v>45331</v>
      </c>
      <c r="X421" s="166">
        <v>45331</v>
      </c>
      <c r="Y421" s="68" t="s">
        <v>75</v>
      </c>
      <c r="Z421" s="166">
        <v>45457</v>
      </c>
      <c r="AA421" s="67">
        <f t="shared" si="30"/>
        <v>126</v>
      </c>
      <c r="AB421" s="67">
        <v>2</v>
      </c>
      <c r="AC421" s="237">
        <v>1440000</v>
      </c>
      <c r="AD421" s="67">
        <v>1</v>
      </c>
      <c r="AE421" s="244">
        <v>45473</v>
      </c>
      <c r="AF421" s="67">
        <f t="shared" si="31"/>
        <v>16</v>
      </c>
      <c r="AG421" s="60">
        <v>0</v>
      </c>
      <c r="AH421" s="60">
        <v>0</v>
      </c>
      <c r="AI421" s="89" t="s">
        <v>75</v>
      </c>
      <c r="AJ421" s="61">
        <v>0</v>
      </c>
      <c r="AK421" s="65" t="s">
        <v>75</v>
      </c>
      <c r="AL421" s="65" t="s">
        <v>75</v>
      </c>
      <c r="AM421" s="67">
        <f t="shared" si="32"/>
        <v>0</v>
      </c>
      <c r="AN421" s="67">
        <f>+K421+AC421-AH421</f>
        <v>13500000</v>
      </c>
      <c r="AO421" s="61" t="s">
        <v>67</v>
      </c>
      <c r="AP421" s="60">
        <v>12060000</v>
      </c>
      <c r="AQ421" s="61" t="s">
        <v>86</v>
      </c>
      <c r="AR421" s="60">
        <v>0</v>
      </c>
      <c r="AS421" s="69" t="s">
        <v>75</v>
      </c>
      <c r="AT421" s="236">
        <v>13500000</v>
      </c>
      <c r="AU421" s="156">
        <f t="shared" si="33"/>
        <v>0</v>
      </c>
      <c r="AV421" s="72">
        <f t="shared" si="34"/>
        <v>1</v>
      </c>
      <c r="AW421" s="89" t="s">
        <v>75</v>
      </c>
      <c r="AX421" s="61" t="s">
        <v>98</v>
      </c>
      <c r="AY421" s="60" t="s">
        <v>10944</v>
      </c>
      <c r="AZ421" s="58" t="s">
        <v>67</v>
      </c>
      <c r="BA421" s="58" t="s">
        <v>67</v>
      </c>
    </row>
    <row r="422" spans="2:53" x14ac:dyDescent="0.25">
      <c r="B422" s="58">
        <v>2024</v>
      </c>
      <c r="C422" s="58">
        <v>891780111</v>
      </c>
      <c r="D422" s="59" t="s">
        <v>64</v>
      </c>
      <c r="E422" s="61" t="s">
        <v>10943</v>
      </c>
      <c r="F422" s="67" t="s">
        <v>10942</v>
      </c>
      <c r="G422" s="210">
        <v>0</v>
      </c>
      <c r="H422" s="61" t="s">
        <v>73</v>
      </c>
      <c r="I422" s="59" t="s">
        <v>65</v>
      </c>
      <c r="J422" s="60" t="s">
        <v>10941</v>
      </c>
      <c r="K422" s="60">
        <v>13400000</v>
      </c>
      <c r="L422" s="58" t="s">
        <v>68</v>
      </c>
      <c r="M422" s="60" t="s">
        <v>7506</v>
      </c>
      <c r="N422" s="60">
        <v>1082915107</v>
      </c>
      <c r="O422" s="64">
        <v>13</v>
      </c>
      <c r="P422" s="89">
        <v>45302</v>
      </c>
      <c r="Q422" s="60">
        <v>4518689382</v>
      </c>
      <c r="R422" s="166">
        <v>45331</v>
      </c>
      <c r="S422" s="60">
        <v>13400000</v>
      </c>
      <c r="T422" s="61" t="s">
        <v>66</v>
      </c>
      <c r="U422" s="60">
        <v>30766322</v>
      </c>
      <c r="V422" s="60" t="s">
        <v>7220</v>
      </c>
      <c r="W422" s="166">
        <v>45331</v>
      </c>
      <c r="X422" s="166">
        <v>45331</v>
      </c>
      <c r="Y422" s="68" t="s">
        <v>75</v>
      </c>
      <c r="Z422" s="166">
        <v>45457</v>
      </c>
      <c r="AA422" s="67">
        <f t="shared" si="30"/>
        <v>126</v>
      </c>
      <c r="AB422" s="67">
        <v>0</v>
      </c>
      <c r="AC422" s="237">
        <v>0</v>
      </c>
      <c r="AD422" s="67">
        <v>0</v>
      </c>
      <c r="AE422" s="89" t="s">
        <v>75</v>
      </c>
      <c r="AF422" s="67">
        <f t="shared" si="31"/>
        <v>0</v>
      </c>
      <c r="AG422" s="60">
        <v>0</v>
      </c>
      <c r="AH422" s="60">
        <v>0</v>
      </c>
      <c r="AI422" s="89" t="s">
        <v>75</v>
      </c>
      <c r="AJ422" s="61">
        <v>0</v>
      </c>
      <c r="AK422" s="65" t="s">
        <v>75</v>
      </c>
      <c r="AL422" s="65" t="s">
        <v>75</v>
      </c>
      <c r="AM422" s="67">
        <f t="shared" si="32"/>
        <v>0</v>
      </c>
      <c r="AN422" s="67">
        <f>+K422+AC422-AH422</f>
        <v>13400000</v>
      </c>
      <c r="AO422" s="61" t="s">
        <v>67</v>
      </c>
      <c r="AP422" s="60">
        <v>13400000</v>
      </c>
      <c r="AQ422" s="61" t="s">
        <v>86</v>
      </c>
      <c r="AR422" s="60">
        <v>0</v>
      </c>
      <c r="AS422" s="69" t="s">
        <v>75</v>
      </c>
      <c r="AT422" s="236">
        <v>13400000</v>
      </c>
      <c r="AU422" s="156">
        <f t="shared" si="33"/>
        <v>0</v>
      </c>
      <c r="AV422" s="72">
        <f t="shared" si="34"/>
        <v>1</v>
      </c>
      <c r="AW422" s="89" t="s">
        <v>75</v>
      </c>
      <c r="AX422" s="61" t="s">
        <v>98</v>
      </c>
      <c r="AY422" s="60" t="s">
        <v>10940</v>
      </c>
      <c r="AZ422" s="58" t="s">
        <v>67</v>
      </c>
      <c r="BA422" s="58" t="s">
        <v>67</v>
      </c>
    </row>
    <row r="423" spans="2:53" x14ac:dyDescent="0.25">
      <c r="B423" s="58">
        <v>2024</v>
      </c>
      <c r="C423" s="58">
        <v>891780111</v>
      </c>
      <c r="D423" s="59" t="s">
        <v>64</v>
      </c>
      <c r="E423" s="61" t="s">
        <v>10939</v>
      </c>
      <c r="F423" s="67" t="s">
        <v>10938</v>
      </c>
      <c r="G423" s="210">
        <v>0</v>
      </c>
      <c r="H423" s="61" t="s">
        <v>73</v>
      </c>
      <c r="I423" s="59" t="s">
        <v>65</v>
      </c>
      <c r="J423" s="60" t="s">
        <v>10937</v>
      </c>
      <c r="K423" s="60">
        <v>9380000</v>
      </c>
      <c r="L423" s="58" t="s">
        <v>68</v>
      </c>
      <c r="M423" s="60" t="s">
        <v>8167</v>
      </c>
      <c r="N423" s="60">
        <v>1083038270</v>
      </c>
      <c r="O423" s="64">
        <v>14</v>
      </c>
      <c r="P423" s="166">
        <v>45302</v>
      </c>
      <c r="Q423" s="60">
        <v>2126349000</v>
      </c>
      <c r="R423" s="166">
        <v>45331</v>
      </c>
      <c r="S423" s="60">
        <v>9380000</v>
      </c>
      <c r="T423" s="61" t="s">
        <v>66</v>
      </c>
      <c r="U423" s="60">
        <v>36665858</v>
      </c>
      <c r="V423" s="60" t="s">
        <v>3237</v>
      </c>
      <c r="W423" s="166">
        <v>45331</v>
      </c>
      <c r="X423" s="166">
        <v>45331</v>
      </c>
      <c r="Y423" s="68" t="s">
        <v>75</v>
      </c>
      <c r="Z423" s="166">
        <v>45457</v>
      </c>
      <c r="AA423" s="67">
        <f t="shared" si="30"/>
        <v>126</v>
      </c>
      <c r="AB423" s="67">
        <v>0</v>
      </c>
      <c r="AC423" s="237">
        <v>0</v>
      </c>
      <c r="AD423" s="67">
        <v>0</v>
      </c>
      <c r="AE423" s="89" t="s">
        <v>75</v>
      </c>
      <c r="AF423" s="67">
        <f t="shared" si="31"/>
        <v>0</v>
      </c>
      <c r="AG423" s="60">
        <v>1</v>
      </c>
      <c r="AH423" s="60">
        <v>8260000</v>
      </c>
      <c r="AI423" s="89">
        <v>45338</v>
      </c>
      <c r="AJ423" s="61">
        <v>0</v>
      </c>
      <c r="AK423" s="65" t="s">
        <v>75</v>
      </c>
      <c r="AL423" s="65" t="s">
        <v>75</v>
      </c>
      <c r="AM423" s="67">
        <f t="shared" si="32"/>
        <v>0</v>
      </c>
      <c r="AN423" s="67">
        <f>+K423+AC423-AH423</f>
        <v>1120000</v>
      </c>
      <c r="AO423" s="61" t="s">
        <v>67</v>
      </c>
      <c r="AP423" s="60">
        <v>1120000</v>
      </c>
      <c r="AQ423" s="61" t="s">
        <v>86</v>
      </c>
      <c r="AR423" s="60">
        <v>0</v>
      </c>
      <c r="AS423" s="69" t="s">
        <v>75</v>
      </c>
      <c r="AT423" s="236">
        <v>1120000</v>
      </c>
      <c r="AU423" s="156">
        <f t="shared" si="33"/>
        <v>0</v>
      </c>
      <c r="AV423" s="72">
        <f t="shared" si="34"/>
        <v>1</v>
      </c>
      <c r="AW423" s="89" t="s">
        <v>75</v>
      </c>
      <c r="AX423" s="61" t="s">
        <v>1864</v>
      </c>
      <c r="AY423" s="60" t="s">
        <v>10936</v>
      </c>
      <c r="AZ423" s="58" t="s">
        <v>67</v>
      </c>
      <c r="BA423" s="58" t="s">
        <v>67</v>
      </c>
    </row>
    <row r="424" spans="2:53" x14ac:dyDescent="0.25">
      <c r="B424" s="58">
        <v>2024</v>
      </c>
      <c r="C424" s="58">
        <v>891780111</v>
      </c>
      <c r="D424" s="59" t="s">
        <v>64</v>
      </c>
      <c r="E424" s="61" t="s">
        <v>10935</v>
      </c>
      <c r="F424" s="67" t="s">
        <v>10934</v>
      </c>
      <c r="G424" s="210">
        <v>0</v>
      </c>
      <c r="H424" s="61" t="s">
        <v>73</v>
      </c>
      <c r="I424" s="59" t="s">
        <v>65</v>
      </c>
      <c r="J424" s="60" t="s">
        <v>10933</v>
      </c>
      <c r="K424" s="60">
        <v>13400000</v>
      </c>
      <c r="L424" s="58" t="s">
        <v>68</v>
      </c>
      <c r="M424" s="60" t="s">
        <v>7536</v>
      </c>
      <c r="N424" s="60">
        <v>1083038425</v>
      </c>
      <c r="O424" s="64">
        <v>13</v>
      </c>
      <c r="P424" s="89">
        <v>45302</v>
      </c>
      <c r="Q424" s="60">
        <v>4518689382</v>
      </c>
      <c r="R424" s="166">
        <v>45331</v>
      </c>
      <c r="S424" s="60">
        <v>13400000</v>
      </c>
      <c r="T424" s="61" t="s">
        <v>66</v>
      </c>
      <c r="U424" s="60">
        <v>85473390</v>
      </c>
      <c r="V424" s="60" t="s">
        <v>10230</v>
      </c>
      <c r="W424" s="166">
        <v>45331</v>
      </c>
      <c r="X424" s="166">
        <v>45331</v>
      </c>
      <c r="Y424" s="68" t="s">
        <v>75</v>
      </c>
      <c r="Z424" s="166">
        <v>45457</v>
      </c>
      <c r="AA424" s="67">
        <f t="shared" si="30"/>
        <v>126</v>
      </c>
      <c r="AB424" s="67">
        <v>0</v>
      </c>
      <c r="AC424" s="237">
        <v>0</v>
      </c>
      <c r="AD424" s="67">
        <v>0</v>
      </c>
      <c r="AE424" s="89" t="s">
        <v>75</v>
      </c>
      <c r="AF424" s="67">
        <f t="shared" si="31"/>
        <v>0</v>
      </c>
      <c r="AG424" s="60">
        <v>0</v>
      </c>
      <c r="AH424" s="60">
        <v>0</v>
      </c>
      <c r="AI424" s="89" t="s">
        <v>75</v>
      </c>
      <c r="AJ424" s="61">
        <v>0</v>
      </c>
      <c r="AK424" s="65" t="s">
        <v>75</v>
      </c>
      <c r="AL424" s="65" t="s">
        <v>75</v>
      </c>
      <c r="AM424" s="67">
        <f t="shared" si="32"/>
        <v>0</v>
      </c>
      <c r="AN424" s="67">
        <f>+K424+AC424-AH424</f>
        <v>13400000</v>
      </c>
      <c r="AO424" s="61" t="s">
        <v>67</v>
      </c>
      <c r="AP424" s="60">
        <v>13400000</v>
      </c>
      <c r="AQ424" s="61" t="s">
        <v>86</v>
      </c>
      <c r="AR424" s="60">
        <v>0</v>
      </c>
      <c r="AS424" s="69" t="s">
        <v>75</v>
      </c>
      <c r="AT424" s="236">
        <v>13400000</v>
      </c>
      <c r="AU424" s="156">
        <f t="shared" si="33"/>
        <v>0</v>
      </c>
      <c r="AV424" s="72">
        <f t="shared" si="34"/>
        <v>1</v>
      </c>
      <c r="AW424" s="89" t="s">
        <v>75</v>
      </c>
      <c r="AX424" s="61" t="s">
        <v>98</v>
      </c>
      <c r="AY424" s="60" t="s">
        <v>10932</v>
      </c>
      <c r="AZ424" s="58" t="s">
        <v>67</v>
      </c>
      <c r="BA424" s="58" t="s">
        <v>67</v>
      </c>
    </row>
    <row r="425" spans="2:53" x14ac:dyDescent="0.25">
      <c r="B425" s="58">
        <v>2024</v>
      </c>
      <c r="C425" s="58">
        <v>891780111</v>
      </c>
      <c r="D425" s="59" t="s">
        <v>64</v>
      </c>
      <c r="E425" s="61" t="s">
        <v>10931</v>
      </c>
      <c r="F425" s="67" t="s">
        <v>10930</v>
      </c>
      <c r="G425" s="210">
        <v>0</v>
      </c>
      <c r="H425" s="61" t="s">
        <v>73</v>
      </c>
      <c r="I425" s="59" t="s">
        <v>65</v>
      </c>
      <c r="J425" s="60" t="s">
        <v>10929</v>
      </c>
      <c r="K425" s="60">
        <v>9380000</v>
      </c>
      <c r="L425" s="58" t="s">
        <v>68</v>
      </c>
      <c r="M425" s="60" t="s">
        <v>8208</v>
      </c>
      <c r="N425" s="60">
        <v>36726629</v>
      </c>
      <c r="O425" s="64">
        <v>14</v>
      </c>
      <c r="P425" s="166">
        <v>45302</v>
      </c>
      <c r="Q425" s="60">
        <v>2126349000</v>
      </c>
      <c r="R425" s="166">
        <v>45331</v>
      </c>
      <c r="S425" s="60">
        <v>9380000</v>
      </c>
      <c r="T425" s="61" t="s">
        <v>66</v>
      </c>
      <c r="U425" s="60">
        <v>57441846</v>
      </c>
      <c r="V425" s="60" t="s">
        <v>8207</v>
      </c>
      <c r="W425" s="166">
        <v>45331</v>
      </c>
      <c r="X425" s="166">
        <v>45331</v>
      </c>
      <c r="Y425" s="68" t="s">
        <v>75</v>
      </c>
      <c r="Z425" s="166">
        <v>45457</v>
      </c>
      <c r="AA425" s="67">
        <f t="shared" si="30"/>
        <v>126</v>
      </c>
      <c r="AB425" s="67">
        <v>0</v>
      </c>
      <c r="AC425" s="237">
        <v>0</v>
      </c>
      <c r="AD425" s="67">
        <v>0</v>
      </c>
      <c r="AE425" s="89" t="s">
        <v>75</v>
      </c>
      <c r="AF425" s="67">
        <f t="shared" si="31"/>
        <v>0</v>
      </c>
      <c r="AG425" s="60">
        <v>0</v>
      </c>
      <c r="AH425" s="60">
        <v>0</v>
      </c>
      <c r="AI425" s="89" t="s">
        <v>75</v>
      </c>
      <c r="AJ425" s="61">
        <v>0</v>
      </c>
      <c r="AK425" s="65" t="s">
        <v>75</v>
      </c>
      <c r="AL425" s="65" t="s">
        <v>75</v>
      </c>
      <c r="AM425" s="67">
        <f t="shared" si="32"/>
        <v>0</v>
      </c>
      <c r="AN425" s="67">
        <f>+K425+AC425-AH425</f>
        <v>9380000</v>
      </c>
      <c r="AO425" s="61" t="s">
        <v>67</v>
      </c>
      <c r="AP425" s="60">
        <v>9380000</v>
      </c>
      <c r="AQ425" s="61" t="s">
        <v>86</v>
      </c>
      <c r="AR425" s="60">
        <v>0</v>
      </c>
      <c r="AS425" s="69" t="s">
        <v>75</v>
      </c>
      <c r="AT425" s="236">
        <v>9380000</v>
      </c>
      <c r="AU425" s="156">
        <f t="shared" si="33"/>
        <v>0</v>
      </c>
      <c r="AV425" s="72">
        <f t="shared" si="34"/>
        <v>1</v>
      </c>
      <c r="AW425" s="89" t="s">
        <v>75</v>
      </c>
      <c r="AX425" s="61" t="s">
        <v>98</v>
      </c>
      <c r="AY425" s="60" t="s">
        <v>10928</v>
      </c>
      <c r="AZ425" s="58" t="s">
        <v>67</v>
      </c>
      <c r="BA425" s="58" t="s">
        <v>67</v>
      </c>
    </row>
    <row r="426" spans="2:53" x14ac:dyDescent="0.25">
      <c r="B426" s="58">
        <v>2024</v>
      </c>
      <c r="C426" s="58">
        <v>891780111</v>
      </c>
      <c r="D426" s="59" t="s">
        <v>64</v>
      </c>
      <c r="E426" s="61" t="s">
        <v>10927</v>
      </c>
      <c r="F426" s="67" t="s">
        <v>10926</v>
      </c>
      <c r="G426" s="210">
        <v>0</v>
      </c>
      <c r="H426" s="61" t="s">
        <v>73</v>
      </c>
      <c r="I426" s="59" t="s">
        <v>65</v>
      </c>
      <c r="J426" s="60" t="s">
        <v>10925</v>
      </c>
      <c r="K426" s="60">
        <v>14740000</v>
      </c>
      <c r="L426" s="58" t="s">
        <v>68</v>
      </c>
      <c r="M426" s="60" t="s">
        <v>9333</v>
      </c>
      <c r="N426" s="60">
        <v>85465875</v>
      </c>
      <c r="O426" s="64">
        <v>13</v>
      </c>
      <c r="P426" s="89">
        <v>45302</v>
      </c>
      <c r="Q426" s="60">
        <v>4518689382</v>
      </c>
      <c r="R426" s="166">
        <v>45331</v>
      </c>
      <c r="S426" s="60">
        <v>14740000</v>
      </c>
      <c r="T426" s="61" t="s">
        <v>66</v>
      </c>
      <c r="U426" s="60">
        <v>39058006</v>
      </c>
      <c r="V426" s="60" t="s">
        <v>8970</v>
      </c>
      <c r="W426" s="166">
        <v>45331</v>
      </c>
      <c r="X426" s="166">
        <v>45331</v>
      </c>
      <c r="Y426" s="68" t="s">
        <v>75</v>
      </c>
      <c r="Z426" s="166">
        <v>45457</v>
      </c>
      <c r="AA426" s="67">
        <f t="shared" si="30"/>
        <v>126</v>
      </c>
      <c r="AB426" s="67">
        <v>0</v>
      </c>
      <c r="AC426" s="237">
        <v>0</v>
      </c>
      <c r="AD426" s="67">
        <v>0</v>
      </c>
      <c r="AE426" s="89" t="s">
        <v>75</v>
      </c>
      <c r="AF426" s="67">
        <f t="shared" si="31"/>
        <v>0</v>
      </c>
      <c r="AG426" s="60">
        <v>0</v>
      </c>
      <c r="AH426" s="60">
        <v>0</v>
      </c>
      <c r="AI426" s="89" t="s">
        <v>75</v>
      </c>
      <c r="AJ426" s="61">
        <v>0</v>
      </c>
      <c r="AK426" s="65" t="s">
        <v>75</v>
      </c>
      <c r="AL426" s="65" t="s">
        <v>75</v>
      </c>
      <c r="AM426" s="67">
        <f t="shared" si="32"/>
        <v>0</v>
      </c>
      <c r="AN426" s="67">
        <f>+K426+AC426-AH426</f>
        <v>14740000</v>
      </c>
      <c r="AO426" s="61" t="s">
        <v>67</v>
      </c>
      <c r="AP426" s="60">
        <v>14740000</v>
      </c>
      <c r="AQ426" s="61" t="s">
        <v>86</v>
      </c>
      <c r="AR426" s="60">
        <v>0</v>
      </c>
      <c r="AS426" s="69" t="s">
        <v>75</v>
      </c>
      <c r="AT426" s="236">
        <v>14740000</v>
      </c>
      <c r="AU426" s="156">
        <f t="shared" si="33"/>
        <v>0</v>
      </c>
      <c r="AV426" s="72">
        <f t="shared" si="34"/>
        <v>1</v>
      </c>
      <c r="AW426" s="89" t="s">
        <v>75</v>
      </c>
      <c r="AX426" s="61" t="s">
        <v>98</v>
      </c>
      <c r="AY426" s="60" t="s">
        <v>10924</v>
      </c>
      <c r="AZ426" s="58" t="s">
        <v>67</v>
      </c>
      <c r="BA426" s="58" t="s">
        <v>67</v>
      </c>
    </row>
    <row r="427" spans="2:53" x14ac:dyDescent="0.25">
      <c r="B427" s="58">
        <v>2024</v>
      </c>
      <c r="C427" s="58">
        <v>891780111</v>
      </c>
      <c r="D427" s="59" t="s">
        <v>64</v>
      </c>
      <c r="E427" s="61" t="s">
        <v>10923</v>
      </c>
      <c r="F427" s="67" t="s">
        <v>10922</v>
      </c>
      <c r="G427" s="210">
        <v>0</v>
      </c>
      <c r="H427" s="61" t="s">
        <v>73</v>
      </c>
      <c r="I427" s="59" t="s">
        <v>65</v>
      </c>
      <c r="J427" s="60" t="s">
        <v>10921</v>
      </c>
      <c r="K427" s="60">
        <v>14850000</v>
      </c>
      <c r="L427" s="58" t="s">
        <v>68</v>
      </c>
      <c r="M427" s="60" t="s">
        <v>7106</v>
      </c>
      <c r="N427" s="60">
        <v>12554536</v>
      </c>
      <c r="O427" s="64">
        <v>13</v>
      </c>
      <c r="P427" s="89">
        <v>45302</v>
      </c>
      <c r="Q427" s="60">
        <v>4518689382</v>
      </c>
      <c r="R427" s="166">
        <v>45331</v>
      </c>
      <c r="S427" s="60">
        <v>14850000</v>
      </c>
      <c r="T427" s="61" t="s">
        <v>66</v>
      </c>
      <c r="U427" s="60">
        <v>1082964146</v>
      </c>
      <c r="V427" s="60" t="s">
        <v>7105</v>
      </c>
      <c r="W427" s="166">
        <v>45331</v>
      </c>
      <c r="X427" s="166">
        <v>45331</v>
      </c>
      <c r="Y427" s="68" t="s">
        <v>75</v>
      </c>
      <c r="Z427" s="166">
        <v>45457</v>
      </c>
      <c r="AA427" s="67">
        <f t="shared" si="30"/>
        <v>126</v>
      </c>
      <c r="AB427" s="67">
        <v>2</v>
      </c>
      <c r="AC427" s="237">
        <v>1650000</v>
      </c>
      <c r="AD427" s="67">
        <v>1</v>
      </c>
      <c r="AE427" s="244">
        <v>45473</v>
      </c>
      <c r="AF427" s="67">
        <f t="shared" si="31"/>
        <v>16</v>
      </c>
      <c r="AG427" s="60">
        <v>0</v>
      </c>
      <c r="AH427" s="60">
        <v>0</v>
      </c>
      <c r="AI427" s="89" t="s">
        <v>75</v>
      </c>
      <c r="AJ427" s="61">
        <v>0</v>
      </c>
      <c r="AK427" s="65" t="s">
        <v>75</v>
      </c>
      <c r="AL427" s="65" t="s">
        <v>75</v>
      </c>
      <c r="AM427" s="67">
        <f t="shared" si="32"/>
        <v>0</v>
      </c>
      <c r="AN427" s="67">
        <f>+K427+AC427-AH427</f>
        <v>16500000</v>
      </c>
      <c r="AO427" s="61" t="s">
        <v>67</v>
      </c>
      <c r="AP427" s="60">
        <v>14850000</v>
      </c>
      <c r="AQ427" s="61" t="s">
        <v>86</v>
      </c>
      <c r="AR427" s="60">
        <v>0</v>
      </c>
      <c r="AS427" s="69" t="s">
        <v>75</v>
      </c>
      <c r="AT427" s="236">
        <v>16500000</v>
      </c>
      <c r="AU427" s="156">
        <f t="shared" si="33"/>
        <v>0</v>
      </c>
      <c r="AV427" s="72">
        <f t="shared" si="34"/>
        <v>1</v>
      </c>
      <c r="AW427" s="89" t="s">
        <v>75</v>
      </c>
      <c r="AX427" s="61" t="s">
        <v>98</v>
      </c>
      <c r="AY427" s="60" t="s">
        <v>10920</v>
      </c>
      <c r="AZ427" s="58" t="s">
        <v>67</v>
      </c>
      <c r="BA427" s="58" t="s">
        <v>67</v>
      </c>
    </row>
    <row r="428" spans="2:53" x14ac:dyDescent="0.25">
      <c r="B428" s="58">
        <v>2024</v>
      </c>
      <c r="C428" s="58">
        <v>891780111</v>
      </c>
      <c r="D428" s="59" t="s">
        <v>64</v>
      </c>
      <c r="E428" s="61" t="s">
        <v>10919</v>
      </c>
      <c r="F428" s="67" t="s">
        <v>10918</v>
      </c>
      <c r="G428" s="210">
        <v>0</v>
      </c>
      <c r="H428" s="61" t="s">
        <v>73</v>
      </c>
      <c r="I428" s="59" t="s">
        <v>65</v>
      </c>
      <c r="J428" s="60" t="s">
        <v>10917</v>
      </c>
      <c r="K428" s="60">
        <v>17710000</v>
      </c>
      <c r="L428" s="58" t="s">
        <v>68</v>
      </c>
      <c r="M428" s="60" t="s">
        <v>8497</v>
      </c>
      <c r="N428" s="60">
        <v>1083024560</v>
      </c>
      <c r="O428" s="64">
        <v>13</v>
      </c>
      <c r="P428" s="89">
        <v>45302</v>
      </c>
      <c r="Q428" s="60">
        <v>4518689382</v>
      </c>
      <c r="R428" s="166">
        <v>45331</v>
      </c>
      <c r="S428" s="60">
        <v>17710000</v>
      </c>
      <c r="T428" s="61" t="s">
        <v>66</v>
      </c>
      <c r="U428" s="60">
        <v>7634885</v>
      </c>
      <c r="V428" s="60" t="s">
        <v>2695</v>
      </c>
      <c r="W428" s="166">
        <v>45331</v>
      </c>
      <c r="X428" s="166">
        <v>45331</v>
      </c>
      <c r="Y428" s="68" t="s">
        <v>75</v>
      </c>
      <c r="Z428" s="166">
        <v>45457</v>
      </c>
      <c r="AA428" s="67">
        <f t="shared" si="30"/>
        <v>126</v>
      </c>
      <c r="AB428" s="67">
        <v>2</v>
      </c>
      <c r="AC428" s="237">
        <v>1650000</v>
      </c>
      <c r="AD428" s="67">
        <v>1</v>
      </c>
      <c r="AE428" s="244">
        <v>45473</v>
      </c>
      <c r="AF428" s="67">
        <f t="shared" si="31"/>
        <v>16</v>
      </c>
      <c r="AG428" s="60">
        <v>0</v>
      </c>
      <c r="AH428" s="60">
        <v>0</v>
      </c>
      <c r="AI428" s="89" t="s">
        <v>75</v>
      </c>
      <c r="AJ428" s="61">
        <v>0</v>
      </c>
      <c r="AK428" s="65" t="s">
        <v>75</v>
      </c>
      <c r="AL428" s="65" t="s">
        <v>75</v>
      </c>
      <c r="AM428" s="67">
        <f t="shared" si="32"/>
        <v>0</v>
      </c>
      <c r="AN428" s="67">
        <f>+K428+AC428-AH428</f>
        <v>19360000</v>
      </c>
      <c r="AO428" s="61" t="s">
        <v>67</v>
      </c>
      <c r="AP428" s="60">
        <v>17710000</v>
      </c>
      <c r="AQ428" s="61" t="s">
        <v>86</v>
      </c>
      <c r="AR428" s="60">
        <v>0</v>
      </c>
      <c r="AS428" s="69" t="s">
        <v>75</v>
      </c>
      <c r="AT428" s="236">
        <v>19360000</v>
      </c>
      <c r="AU428" s="156">
        <f t="shared" si="33"/>
        <v>0</v>
      </c>
      <c r="AV428" s="72">
        <f t="shared" si="34"/>
        <v>1</v>
      </c>
      <c r="AW428" s="89" t="s">
        <v>75</v>
      </c>
      <c r="AX428" s="61" t="s">
        <v>98</v>
      </c>
      <c r="AY428" s="60" t="s">
        <v>10916</v>
      </c>
      <c r="AZ428" s="58" t="s">
        <v>67</v>
      </c>
      <c r="BA428" s="58" t="s">
        <v>67</v>
      </c>
    </row>
    <row r="429" spans="2:53" x14ac:dyDescent="0.25">
      <c r="B429" s="58">
        <v>2024</v>
      </c>
      <c r="C429" s="58">
        <v>891780111</v>
      </c>
      <c r="D429" s="59" t="s">
        <v>64</v>
      </c>
      <c r="E429" s="61" t="s">
        <v>10915</v>
      </c>
      <c r="F429" s="67" t="s">
        <v>10914</v>
      </c>
      <c r="G429" s="210">
        <v>0</v>
      </c>
      <c r="H429" s="61" t="s">
        <v>73</v>
      </c>
      <c r="I429" s="59" t="s">
        <v>65</v>
      </c>
      <c r="J429" s="60" t="s">
        <v>10910</v>
      </c>
      <c r="K429" s="60">
        <v>13500000</v>
      </c>
      <c r="L429" s="58" t="s">
        <v>68</v>
      </c>
      <c r="M429" s="60" t="s">
        <v>8005</v>
      </c>
      <c r="N429" s="60">
        <v>1085230612</v>
      </c>
      <c r="O429" s="64">
        <v>13</v>
      </c>
      <c r="P429" s="89">
        <v>45302</v>
      </c>
      <c r="Q429" s="60">
        <v>4518689382</v>
      </c>
      <c r="R429" s="166">
        <v>45331</v>
      </c>
      <c r="S429" s="60">
        <v>13500000</v>
      </c>
      <c r="T429" s="61" t="s">
        <v>66</v>
      </c>
      <c r="U429" s="60">
        <v>57428039</v>
      </c>
      <c r="V429" s="60" t="s">
        <v>6757</v>
      </c>
      <c r="W429" s="166">
        <v>45331</v>
      </c>
      <c r="X429" s="166">
        <v>45331</v>
      </c>
      <c r="Y429" s="68" t="s">
        <v>75</v>
      </c>
      <c r="Z429" s="166">
        <v>45457</v>
      </c>
      <c r="AA429" s="67">
        <f t="shared" si="30"/>
        <v>126</v>
      </c>
      <c r="AB429" s="67">
        <v>2</v>
      </c>
      <c r="AC429" s="237">
        <v>1500000</v>
      </c>
      <c r="AD429" s="67">
        <v>1</v>
      </c>
      <c r="AE429" s="244">
        <v>45473</v>
      </c>
      <c r="AF429" s="67">
        <f t="shared" si="31"/>
        <v>16</v>
      </c>
      <c r="AG429" s="60">
        <v>0</v>
      </c>
      <c r="AH429" s="60">
        <v>0</v>
      </c>
      <c r="AI429" s="89" t="s">
        <v>75</v>
      </c>
      <c r="AJ429" s="61">
        <v>0</v>
      </c>
      <c r="AK429" s="65" t="s">
        <v>75</v>
      </c>
      <c r="AL429" s="65" t="s">
        <v>75</v>
      </c>
      <c r="AM429" s="67">
        <f t="shared" si="32"/>
        <v>0</v>
      </c>
      <c r="AN429" s="67">
        <f>+K429+AC429-AH429</f>
        <v>15000000</v>
      </c>
      <c r="AO429" s="61" t="s">
        <v>67</v>
      </c>
      <c r="AP429" s="60">
        <v>13500000</v>
      </c>
      <c r="AQ429" s="61" t="s">
        <v>86</v>
      </c>
      <c r="AR429" s="60">
        <v>0</v>
      </c>
      <c r="AS429" s="69" t="s">
        <v>75</v>
      </c>
      <c r="AT429" s="236">
        <v>15000000</v>
      </c>
      <c r="AU429" s="156">
        <f t="shared" si="33"/>
        <v>0</v>
      </c>
      <c r="AV429" s="72">
        <f t="shared" si="34"/>
        <v>1</v>
      </c>
      <c r="AW429" s="89" t="s">
        <v>75</v>
      </c>
      <c r="AX429" s="61" t="s">
        <v>98</v>
      </c>
      <c r="AY429" s="60" t="s">
        <v>10913</v>
      </c>
      <c r="AZ429" s="58" t="s">
        <v>67</v>
      </c>
      <c r="BA429" s="58" t="s">
        <v>67</v>
      </c>
    </row>
    <row r="430" spans="2:53" x14ac:dyDescent="0.25">
      <c r="B430" s="58">
        <v>2024</v>
      </c>
      <c r="C430" s="58">
        <v>891780111</v>
      </c>
      <c r="D430" s="59" t="s">
        <v>64</v>
      </c>
      <c r="E430" s="61" t="s">
        <v>10912</v>
      </c>
      <c r="F430" s="67" t="s">
        <v>10911</v>
      </c>
      <c r="G430" s="210">
        <v>0</v>
      </c>
      <c r="H430" s="61" t="s">
        <v>73</v>
      </c>
      <c r="I430" s="59" t="s">
        <v>65</v>
      </c>
      <c r="J430" s="60" t="s">
        <v>10910</v>
      </c>
      <c r="K430" s="60">
        <v>13500000</v>
      </c>
      <c r="L430" s="58" t="s">
        <v>68</v>
      </c>
      <c r="M430" s="60" t="s">
        <v>7961</v>
      </c>
      <c r="N430" s="60">
        <v>1083045066</v>
      </c>
      <c r="O430" s="64">
        <v>13</v>
      </c>
      <c r="P430" s="89">
        <v>45302</v>
      </c>
      <c r="Q430" s="60">
        <v>4518689382</v>
      </c>
      <c r="R430" s="166">
        <v>45331</v>
      </c>
      <c r="S430" s="60">
        <v>13500000</v>
      </c>
      <c r="T430" s="61" t="s">
        <v>66</v>
      </c>
      <c r="U430" s="60">
        <v>57428039</v>
      </c>
      <c r="V430" s="60" t="s">
        <v>6757</v>
      </c>
      <c r="W430" s="166">
        <v>45331</v>
      </c>
      <c r="X430" s="166">
        <v>45331</v>
      </c>
      <c r="Y430" s="68" t="s">
        <v>75</v>
      </c>
      <c r="Z430" s="166">
        <v>45457</v>
      </c>
      <c r="AA430" s="67">
        <f t="shared" si="30"/>
        <v>126</v>
      </c>
      <c r="AB430" s="67">
        <v>2</v>
      </c>
      <c r="AC430" s="237">
        <v>1500000</v>
      </c>
      <c r="AD430" s="67">
        <v>1</v>
      </c>
      <c r="AE430" s="244">
        <v>45473</v>
      </c>
      <c r="AF430" s="67">
        <f t="shared" si="31"/>
        <v>16</v>
      </c>
      <c r="AG430" s="60">
        <v>0</v>
      </c>
      <c r="AH430" s="60">
        <v>0</v>
      </c>
      <c r="AI430" s="89" t="s">
        <v>75</v>
      </c>
      <c r="AJ430" s="61">
        <v>0</v>
      </c>
      <c r="AK430" s="65" t="s">
        <v>75</v>
      </c>
      <c r="AL430" s="65" t="s">
        <v>75</v>
      </c>
      <c r="AM430" s="67">
        <f t="shared" si="32"/>
        <v>0</v>
      </c>
      <c r="AN430" s="67">
        <f>+K430+AC430-AH430</f>
        <v>15000000</v>
      </c>
      <c r="AO430" s="61" t="s">
        <v>67</v>
      </c>
      <c r="AP430" s="60">
        <v>13500000</v>
      </c>
      <c r="AQ430" s="61" t="s">
        <v>86</v>
      </c>
      <c r="AR430" s="60">
        <v>0</v>
      </c>
      <c r="AS430" s="69" t="s">
        <v>75</v>
      </c>
      <c r="AT430" s="236">
        <v>15000000</v>
      </c>
      <c r="AU430" s="156">
        <f t="shared" si="33"/>
        <v>0</v>
      </c>
      <c r="AV430" s="72">
        <f t="shared" si="34"/>
        <v>1</v>
      </c>
      <c r="AW430" s="89" t="s">
        <v>75</v>
      </c>
      <c r="AX430" s="61" t="s">
        <v>98</v>
      </c>
      <c r="AY430" s="60" t="s">
        <v>10909</v>
      </c>
      <c r="AZ430" s="58" t="s">
        <v>67</v>
      </c>
      <c r="BA430" s="58" t="s">
        <v>67</v>
      </c>
    </row>
    <row r="431" spans="2:53" x14ac:dyDescent="0.25">
      <c r="B431" s="58">
        <v>2024</v>
      </c>
      <c r="C431" s="58">
        <v>891780111</v>
      </c>
      <c r="D431" s="59" t="s">
        <v>64</v>
      </c>
      <c r="E431" s="61" t="s">
        <v>10908</v>
      </c>
      <c r="F431" s="67" t="s">
        <v>10907</v>
      </c>
      <c r="G431" s="210">
        <v>0</v>
      </c>
      <c r="H431" s="61" t="s">
        <v>73</v>
      </c>
      <c r="I431" s="59" t="s">
        <v>65</v>
      </c>
      <c r="J431" s="60" t="s">
        <v>10906</v>
      </c>
      <c r="K431" s="60">
        <v>13500000</v>
      </c>
      <c r="L431" s="58" t="s">
        <v>68</v>
      </c>
      <c r="M431" s="60" t="s">
        <v>8000</v>
      </c>
      <c r="N431" s="60">
        <v>1004371803</v>
      </c>
      <c r="O431" s="64">
        <v>13</v>
      </c>
      <c r="P431" s="89">
        <v>45302</v>
      </c>
      <c r="Q431" s="60">
        <v>4518689382</v>
      </c>
      <c r="R431" s="166">
        <v>45331</v>
      </c>
      <c r="S431" s="60">
        <v>13500000</v>
      </c>
      <c r="T431" s="61" t="s">
        <v>66</v>
      </c>
      <c r="U431" s="60">
        <v>57428039</v>
      </c>
      <c r="V431" s="60" t="s">
        <v>6757</v>
      </c>
      <c r="W431" s="166">
        <v>45331</v>
      </c>
      <c r="X431" s="166">
        <v>45331</v>
      </c>
      <c r="Y431" s="68" t="s">
        <v>75</v>
      </c>
      <c r="Z431" s="166">
        <v>45457</v>
      </c>
      <c r="AA431" s="67">
        <f t="shared" si="30"/>
        <v>126</v>
      </c>
      <c r="AB431" s="67">
        <v>2</v>
      </c>
      <c r="AC431" s="237">
        <v>1500000</v>
      </c>
      <c r="AD431" s="67">
        <v>1</v>
      </c>
      <c r="AE431" s="244">
        <v>45473</v>
      </c>
      <c r="AF431" s="67">
        <f t="shared" si="31"/>
        <v>16</v>
      </c>
      <c r="AG431" s="60">
        <v>0</v>
      </c>
      <c r="AH431" s="60">
        <v>0</v>
      </c>
      <c r="AI431" s="89" t="s">
        <v>75</v>
      </c>
      <c r="AJ431" s="61">
        <v>0</v>
      </c>
      <c r="AK431" s="65" t="s">
        <v>75</v>
      </c>
      <c r="AL431" s="65" t="s">
        <v>75</v>
      </c>
      <c r="AM431" s="67">
        <f t="shared" si="32"/>
        <v>0</v>
      </c>
      <c r="AN431" s="67">
        <f>+K431+AC431-AH431</f>
        <v>15000000</v>
      </c>
      <c r="AO431" s="61" t="s">
        <v>67</v>
      </c>
      <c r="AP431" s="60">
        <v>13500000</v>
      </c>
      <c r="AQ431" s="61" t="s">
        <v>86</v>
      </c>
      <c r="AR431" s="60">
        <v>0</v>
      </c>
      <c r="AS431" s="69" t="s">
        <v>75</v>
      </c>
      <c r="AT431" s="236">
        <v>15000000</v>
      </c>
      <c r="AU431" s="156">
        <f t="shared" si="33"/>
        <v>0</v>
      </c>
      <c r="AV431" s="72">
        <f t="shared" si="34"/>
        <v>1</v>
      </c>
      <c r="AW431" s="89" t="s">
        <v>75</v>
      </c>
      <c r="AX431" s="61" t="s">
        <v>98</v>
      </c>
      <c r="AY431" s="60" t="s">
        <v>10905</v>
      </c>
      <c r="AZ431" s="58" t="s">
        <v>67</v>
      </c>
      <c r="BA431" s="58" t="s">
        <v>67</v>
      </c>
    </row>
    <row r="432" spans="2:53" x14ac:dyDescent="0.25">
      <c r="B432" s="58">
        <v>2024</v>
      </c>
      <c r="C432" s="58">
        <v>891780111</v>
      </c>
      <c r="D432" s="59" t="s">
        <v>64</v>
      </c>
      <c r="E432" s="61" t="s">
        <v>10904</v>
      </c>
      <c r="F432" s="67" t="s">
        <v>10903</v>
      </c>
      <c r="G432" s="210">
        <v>0</v>
      </c>
      <c r="H432" s="61" t="s">
        <v>73</v>
      </c>
      <c r="I432" s="59" t="s">
        <v>383</v>
      </c>
      <c r="J432" s="60" t="s">
        <v>10902</v>
      </c>
      <c r="K432" s="60">
        <v>13400000</v>
      </c>
      <c r="L432" s="58" t="s">
        <v>68</v>
      </c>
      <c r="M432" s="60" t="s">
        <v>10901</v>
      </c>
      <c r="N432" s="60">
        <v>1081826586</v>
      </c>
      <c r="O432" s="64">
        <v>314</v>
      </c>
      <c r="P432" s="166">
        <v>45330</v>
      </c>
      <c r="Q432" s="60">
        <v>84420000</v>
      </c>
      <c r="R432" s="166">
        <v>45331</v>
      </c>
      <c r="S432" s="60">
        <v>13400000</v>
      </c>
      <c r="T432" s="61" t="s">
        <v>66</v>
      </c>
      <c r="U432" s="60">
        <v>72175281</v>
      </c>
      <c r="V432" s="60" t="s">
        <v>3682</v>
      </c>
      <c r="W432" s="166">
        <v>45331</v>
      </c>
      <c r="X432" s="166">
        <v>45331</v>
      </c>
      <c r="Y432" s="68" t="s">
        <v>75</v>
      </c>
      <c r="Z432" s="166">
        <v>45457</v>
      </c>
      <c r="AA432" s="67">
        <f t="shared" si="30"/>
        <v>126</v>
      </c>
      <c r="AB432" s="67">
        <v>0</v>
      </c>
      <c r="AC432" s="237">
        <v>0</v>
      </c>
      <c r="AD432" s="67">
        <v>0</v>
      </c>
      <c r="AE432" s="89" t="s">
        <v>75</v>
      </c>
      <c r="AF432" s="67">
        <f t="shared" si="31"/>
        <v>0</v>
      </c>
      <c r="AG432" s="60">
        <v>0</v>
      </c>
      <c r="AH432" s="60">
        <v>0</v>
      </c>
      <c r="AI432" s="89" t="s">
        <v>75</v>
      </c>
      <c r="AJ432" s="61">
        <v>0</v>
      </c>
      <c r="AK432" s="65" t="s">
        <v>75</v>
      </c>
      <c r="AL432" s="65" t="s">
        <v>75</v>
      </c>
      <c r="AM432" s="67">
        <f t="shared" si="32"/>
        <v>0</v>
      </c>
      <c r="AN432" s="67">
        <f>+K432+AC432-AH432</f>
        <v>13400000</v>
      </c>
      <c r="AO432" s="61" t="s">
        <v>67</v>
      </c>
      <c r="AP432" s="60">
        <v>13400000</v>
      </c>
      <c r="AQ432" s="61" t="s">
        <v>86</v>
      </c>
      <c r="AR432" s="60">
        <v>0</v>
      </c>
      <c r="AS432" s="69" t="s">
        <v>75</v>
      </c>
      <c r="AT432" s="236">
        <v>13400000</v>
      </c>
      <c r="AU432" s="156">
        <f t="shared" si="33"/>
        <v>0</v>
      </c>
      <c r="AV432" s="72">
        <f t="shared" si="34"/>
        <v>1</v>
      </c>
      <c r="AW432" s="89" t="s">
        <v>75</v>
      </c>
      <c r="AX432" s="61" t="s">
        <v>98</v>
      </c>
      <c r="AY432" s="60" t="s">
        <v>10900</v>
      </c>
      <c r="AZ432" s="58" t="s">
        <v>67</v>
      </c>
      <c r="BA432" s="58" t="s">
        <v>67</v>
      </c>
    </row>
    <row r="433" spans="2:53" x14ac:dyDescent="0.25">
      <c r="B433" s="58">
        <v>2024</v>
      </c>
      <c r="C433" s="58">
        <v>891780111</v>
      </c>
      <c r="D433" s="59" t="s">
        <v>64</v>
      </c>
      <c r="E433" s="61" t="s">
        <v>10899</v>
      </c>
      <c r="F433" s="67" t="s">
        <v>10898</v>
      </c>
      <c r="G433" s="210">
        <v>0</v>
      </c>
      <c r="H433" s="61" t="s">
        <v>73</v>
      </c>
      <c r="I433" s="59" t="s">
        <v>383</v>
      </c>
      <c r="J433" s="60" t="s">
        <v>10897</v>
      </c>
      <c r="K433" s="60">
        <v>13400000</v>
      </c>
      <c r="L433" s="58" t="s">
        <v>68</v>
      </c>
      <c r="M433" s="60" t="s">
        <v>8482</v>
      </c>
      <c r="N433" s="60">
        <v>1082954069</v>
      </c>
      <c r="O433" s="64">
        <v>314</v>
      </c>
      <c r="P433" s="166">
        <v>45330</v>
      </c>
      <c r="Q433" s="60">
        <v>84420000</v>
      </c>
      <c r="R433" s="166">
        <v>45331</v>
      </c>
      <c r="S433" s="60">
        <v>13400000</v>
      </c>
      <c r="T433" s="61" t="s">
        <v>66</v>
      </c>
      <c r="U433" s="60">
        <v>72175281</v>
      </c>
      <c r="V433" s="60" t="s">
        <v>3682</v>
      </c>
      <c r="W433" s="166">
        <v>45331</v>
      </c>
      <c r="X433" s="166">
        <v>45331</v>
      </c>
      <c r="Y433" s="68" t="s">
        <v>75</v>
      </c>
      <c r="Z433" s="166">
        <v>45457</v>
      </c>
      <c r="AA433" s="67">
        <f t="shared" si="30"/>
        <v>126</v>
      </c>
      <c r="AB433" s="67">
        <v>2</v>
      </c>
      <c r="AC433" s="237">
        <v>1600000</v>
      </c>
      <c r="AD433" s="67">
        <v>1</v>
      </c>
      <c r="AE433" s="244">
        <v>45473</v>
      </c>
      <c r="AF433" s="67">
        <f t="shared" si="31"/>
        <v>16</v>
      </c>
      <c r="AG433" s="60">
        <v>0</v>
      </c>
      <c r="AH433" s="60">
        <v>0</v>
      </c>
      <c r="AI433" s="89" t="s">
        <v>75</v>
      </c>
      <c r="AJ433" s="61">
        <v>0</v>
      </c>
      <c r="AK433" s="65" t="s">
        <v>75</v>
      </c>
      <c r="AL433" s="65" t="s">
        <v>75</v>
      </c>
      <c r="AM433" s="67">
        <f t="shared" si="32"/>
        <v>0</v>
      </c>
      <c r="AN433" s="67">
        <f>+K433+AC433-AH433</f>
        <v>15000000</v>
      </c>
      <c r="AO433" s="61" t="s">
        <v>67</v>
      </c>
      <c r="AP433" s="60">
        <v>13400000</v>
      </c>
      <c r="AQ433" s="61" t="s">
        <v>86</v>
      </c>
      <c r="AR433" s="60">
        <v>0</v>
      </c>
      <c r="AS433" s="69" t="s">
        <v>75</v>
      </c>
      <c r="AT433" s="236">
        <v>15000000</v>
      </c>
      <c r="AU433" s="156">
        <f t="shared" si="33"/>
        <v>0</v>
      </c>
      <c r="AV433" s="72">
        <f t="shared" si="34"/>
        <v>1</v>
      </c>
      <c r="AW433" s="89" t="s">
        <v>75</v>
      </c>
      <c r="AX433" s="61" t="s">
        <v>98</v>
      </c>
      <c r="AY433" s="60" t="s">
        <v>10896</v>
      </c>
      <c r="AZ433" s="58" t="s">
        <v>67</v>
      </c>
      <c r="BA433" s="58" t="s">
        <v>67</v>
      </c>
    </row>
    <row r="434" spans="2:53" x14ac:dyDescent="0.25">
      <c r="B434" s="58">
        <v>2024</v>
      </c>
      <c r="C434" s="58">
        <v>891780111</v>
      </c>
      <c r="D434" s="59" t="s">
        <v>64</v>
      </c>
      <c r="E434" s="61" t="s">
        <v>10895</v>
      </c>
      <c r="F434" s="67" t="s">
        <v>10894</v>
      </c>
      <c r="G434" s="210">
        <v>0</v>
      </c>
      <c r="H434" s="61" t="s">
        <v>73</v>
      </c>
      <c r="I434" s="59" t="s">
        <v>383</v>
      </c>
      <c r="J434" s="60" t="s">
        <v>10893</v>
      </c>
      <c r="K434" s="60">
        <v>13400000</v>
      </c>
      <c r="L434" s="58" t="s">
        <v>68</v>
      </c>
      <c r="M434" s="60" t="s">
        <v>8544</v>
      </c>
      <c r="N434" s="60">
        <v>1083558601</v>
      </c>
      <c r="O434" s="64">
        <v>314</v>
      </c>
      <c r="P434" s="166">
        <v>45330</v>
      </c>
      <c r="Q434" s="60">
        <v>84420000</v>
      </c>
      <c r="R434" s="166">
        <v>45331</v>
      </c>
      <c r="S434" s="60">
        <v>13400000</v>
      </c>
      <c r="T434" s="61" t="s">
        <v>66</v>
      </c>
      <c r="U434" s="60">
        <v>72175281</v>
      </c>
      <c r="V434" s="60" t="s">
        <v>3682</v>
      </c>
      <c r="W434" s="166">
        <v>45331</v>
      </c>
      <c r="X434" s="166">
        <v>45331</v>
      </c>
      <c r="Y434" s="68" t="s">
        <v>75</v>
      </c>
      <c r="Z434" s="166">
        <v>45457</v>
      </c>
      <c r="AA434" s="67">
        <f t="shared" si="30"/>
        <v>126</v>
      </c>
      <c r="AB434" s="67">
        <v>2</v>
      </c>
      <c r="AC434" s="237">
        <v>1600000</v>
      </c>
      <c r="AD434" s="67">
        <v>1</v>
      </c>
      <c r="AE434" s="244">
        <v>45473</v>
      </c>
      <c r="AF434" s="67">
        <f t="shared" si="31"/>
        <v>16</v>
      </c>
      <c r="AG434" s="60">
        <v>0</v>
      </c>
      <c r="AH434" s="60">
        <v>0</v>
      </c>
      <c r="AI434" s="89" t="s">
        <v>75</v>
      </c>
      <c r="AJ434" s="61">
        <v>0</v>
      </c>
      <c r="AK434" s="65" t="s">
        <v>75</v>
      </c>
      <c r="AL434" s="65" t="s">
        <v>75</v>
      </c>
      <c r="AM434" s="67">
        <f t="shared" si="32"/>
        <v>0</v>
      </c>
      <c r="AN434" s="67">
        <f>+K434+AC434-AH434</f>
        <v>15000000</v>
      </c>
      <c r="AO434" s="61" t="s">
        <v>67</v>
      </c>
      <c r="AP434" s="60">
        <v>13400000</v>
      </c>
      <c r="AQ434" s="61" t="s">
        <v>86</v>
      </c>
      <c r="AR434" s="60">
        <v>0</v>
      </c>
      <c r="AS434" s="69" t="s">
        <v>75</v>
      </c>
      <c r="AT434" s="236">
        <v>15000000</v>
      </c>
      <c r="AU434" s="156">
        <f t="shared" si="33"/>
        <v>0</v>
      </c>
      <c r="AV434" s="72">
        <f t="shared" si="34"/>
        <v>1</v>
      </c>
      <c r="AW434" s="89" t="s">
        <v>75</v>
      </c>
      <c r="AX434" s="61" t="s">
        <v>98</v>
      </c>
      <c r="AY434" s="60" t="s">
        <v>10892</v>
      </c>
      <c r="AZ434" s="58" t="s">
        <v>67</v>
      </c>
      <c r="BA434" s="58" t="s">
        <v>67</v>
      </c>
    </row>
    <row r="435" spans="2:53" x14ac:dyDescent="0.25">
      <c r="B435" s="58">
        <v>2024</v>
      </c>
      <c r="C435" s="58">
        <v>891780111</v>
      </c>
      <c r="D435" s="59" t="s">
        <v>64</v>
      </c>
      <c r="E435" s="61" t="s">
        <v>10891</v>
      </c>
      <c r="F435" s="67" t="s">
        <v>10890</v>
      </c>
      <c r="G435" s="210">
        <v>0</v>
      </c>
      <c r="H435" s="61" t="s">
        <v>73</v>
      </c>
      <c r="I435" s="59" t="s">
        <v>65</v>
      </c>
      <c r="J435" s="60" t="s">
        <v>10889</v>
      </c>
      <c r="K435" s="60">
        <v>11167000</v>
      </c>
      <c r="L435" s="58" t="s">
        <v>68</v>
      </c>
      <c r="M435" s="60" t="s">
        <v>7681</v>
      </c>
      <c r="N435" s="60">
        <v>1082941486</v>
      </c>
      <c r="O435" s="64">
        <v>14</v>
      </c>
      <c r="P435" s="166">
        <v>45302</v>
      </c>
      <c r="Q435" s="60">
        <v>2126349000</v>
      </c>
      <c r="R435" s="166">
        <v>45335</v>
      </c>
      <c r="S435" s="60">
        <v>11167000</v>
      </c>
      <c r="T435" s="61" t="s">
        <v>66</v>
      </c>
      <c r="U435" s="60">
        <v>45507423</v>
      </c>
      <c r="V435" s="60" t="s">
        <v>7064</v>
      </c>
      <c r="W435" s="166">
        <v>45335</v>
      </c>
      <c r="X435" s="166">
        <v>45335</v>
      </c>
      <c r="Y435" s="68" t="s">
        <v>75</v>
      </c>
      <c r="Z435" s="166">
        <v>45457</v>
      </c>
      <c r="AA435" s="67">
        <f t="shared" si="30"/>
        <v>122</v>
      </c>
      <c r="AB435" s="67">
        <v>2</v>
      </c>
      <c r="AC435" s="237">
        <v>583000</v>
      </c>
      <c r="AD435" s="67">
        <v>1</v>
      </c>
      <c r="AE435" s="244">
        <v>45464</v>
      </c>
      <c r="AF435" s="67">
        <f t="shared" si="31"/>
        <v>7</v>
      </c>
      <c r="AG435" s="60">
        <v>0</v>
      </c>
      <c r="AH435" s="60">
        <v>0</v>
      </c>
      <c r="AI435" s="89" t="s">
        <v>75</v>
      </c>
      <c r="AJ435" s="61">
        <v>0</v>
      </c>
      <c r="AK435" s="65" t="s">
        <v>75</v>
      </c>
      <c r="AL435" s="65" t="s">
        <v>75</v>
      </c>
      <c r="AM435" s="67">
        <f t="shared" si="32"/>
        <v>0</v>
      </c>
      <c r="AN435" s="67">
        <f>+K435+AC435-AH435</f>
        <v>11750000</v>
      </c>
      <c r="AO435" s="61" t="s">
        <v>67</v>
      </c>
      <c r="AP435" s="60">
        <v>11167000</v>
      </c>
      <c r="AQ435" s="61" t="s">
        <v>86</v>
      </c>
      <c r="AR435" s="60">
        <v>0</v>
      </c>
      <c r="AS435" s="69" t="s">
        <v>75</v>
      </c>
      <c r="AT435" s="236">
        <v>11750000</v>
      </c>
      <c r="AU435" s="156">
        <f t="shared" si="33"/>
        <v>0</v>
      </c>
      <c r="AV435" s="72">
        <f t="shared" si="34"/>
        <v>1</v>
      </c>
      <c r="AW435" s="89" t="s">
        <v>75</v>
      </c>
      <c r="AX435" s="61" t="s">
        <v>98</v>
      </c>
      <c r="AY435" s="60" t="s">
        <v>10888</v>
      </c>
      <c r="AZ435" s="58" t="s">
        <v>67</v>
      </c>
      <c r="BA435" s="58" t="s">
        <v>67</v>
      </c>
    </row>
    <row r="436" spans="2:53" x14ac:dyDescent="0.25">
      <c r="B436" s="58">
        <v>2024</v>
      </c>
      <c r="C436" s="58">
        <v>891780111</v>
      </c>
      <c r="D436" s="59" t="s">
        <v>64</v>
      </c>
      <c r="E436" s="61" t="s">
        <v>10887</v>
      </c>
      <c r="F436" s="67" t="s">
        <v>10886</v>
      </c>
      <c r="G436" s="210">
        <v>0</v>
      </c>
      <c r="H436" s="61" t="s">
        <v>73</v>
      </c>
      <c r="I436" s="59" t="s">
        <v>65</v>
      </c>
      <c r="J436" s="60" t="s">
        <v>10885</v>
      </c>
      <c r="K436" s="60">
        <v>9380000</v>
      </c>
      <c r="L436" s="58" t="s">
        <v>68</v>
      </c>
      <c r="M436" s="60" t="s">
        <v>9514</v>
      </c>
      <c r="N436" s="60">
        <v>1081911437</v>
      </c>
      <c r="O436" s="64">
        <v>14</v>
      </c>
      <c r="P436" s="166">
        <v>45302</v>
      </c>
      <c r="Q436" s="60">
        <v>2126349000</v>
      </c>
      <c r="R436" s="166">
        <v>45335</v>
      </c>
      <c r="S436" s="60">
        <v>9380000</v>
      </c>
      <c r="T436" s="61" t="s">
        <v>66</v>
      </c>
      <c r="U436" s="60">
        <v>45507423</v>
      </c>
      <c r="V436" s="60" t="s">
        <v>7064</v>
      </c>
      <c r="W436" s="166">
        <v>45335</v>
      </c>
      <c r="X436" s="166">
        <v>45335</v>
      </c>
      <c r="Y436" s="68" t="s">
        <v>75</v>
      </c>
      <c r="Z436" s="166">
        <v>45457</v>
      </c>
      <c r="AA436" s="67">
        <f t="shared" si="30"/>
        <v>122</v>
      </c>
      <c r="AB436" s="67">
        <v>2</v>
      </c>
      <c r="AC436" s="237">
        <v>1120000</v>
      </c>
      <c r="AD436" s="67">
        <v>1</v>
      </c>
      <c r="AE436" s="244">
        <v>45473</v>
      </c>
      <c r="AF436" s="67">
        <f t="shared" si="31"/>
        <v>16</v>
      </c>
      <c r="AG436" s="60">
        <v>0</v>
      </c>
      <c r="AH436" s="60">
        <v>0</v>
      </c>
      <c r="AI436" s="89" t="s">
        <v>75</v>
      </c>
      <c r="AJ436" s="61">
        <v>0</v>
      </c>
      <c r="AK436" s="65" t="s">
        <v>75</v>
      </c>
      <c r="AL436" s="65" t="s">
        <v>75</v>
      </c>
      <c r="AM436" s="67">
        <f t="shared" si="32"/>
        <v>0</v>
      </c>
      <c r="AN436" s="67">
        <f>+K436+AC436-AH436</f>
        <v>10500000</v>
      </c>
      <c r="AO436" s="61" t="s">
        <v>67</v>
      </c>
      <c r="AP436" s="60">
        <v>9380000</v>
      </c>
      <c r="AQ436" s="61" t="s">
        <v>86</v>
      </c>
      <c r="AR436" s="60">
        <v>0</v>
      </c>
      <c r="AS436" s="69" t="s">
        <v>75</v>
      </c>
      <c r="AT436" s="236">
        <v>10500000</v>
      </c>
      <c r="AU436" s="156">
        <f t="shared" si="33"/>
        <v>0</v>
      </c>
      <c r="AV436" s="72">
        <f t="shared" si="34"/>
        <v>1</v>
      </c>
      <c r="AW436" s="89" t="s">
        <v>75</v>
      </c>
      <c r="AX436" s="61" t="s">
        <v>98</v>
      </c>
      <c r="AY436" s="60" t="s">
        <v>10884</v>
      </c>
      <c r="AZ436" s="58" t="s">
        <v>67</v>
      </c>
      <c r="BA436" s="58" t="s">
        <v>67</v>
      </c>
    </row>
    <row r="437" spans="2:53" x14ac:dyDescent="0.25">
      <c r="B437" s="58">
        <v>2024</v>
      </c>
      <c r="C437" s="58">
        <v>891780111</v>
      </c>
      <c r="D437" s="59" t="s">
        <v>64</v>
      </c>
      <c r="E437" s="61" t="s">
        <v>10883</v>
      </c>
      <c r="F437" s="67" t="s">
        <v>10882</v>
      </c>
      <c r="G437" s="210">
        <v>0</v>
      </c>
      <c r="H437" s="61" t="s">
        <v>73</v>
      </c>
      <c r="I437" s="59" t="s">
        <v>65</v>
      </c>
      <c r="J437" s="60" t="s">
        <v>10881</v>
      </c>
      <c r="K437" s="60">
        <v>11167000</v>
      </c>
      <c r="L437" s="58" t="s">
        <v>68</v>
      </c>
      <c r="M437" s="60" t="s">
        <v>8647</v>
      </c>
      <c r="N437" s="60">
        <v>1082902525</v>
      </c>
      <c r="O437" s="64">
        <v>14</v>
      </c>
      <c r="P437" s="166">
        <v>45302</v>
      </c>
      <c r="Q437" s="60">
        <v>2126349000</v>
      </c>
      <c r="R437" s="166">
        <v>45335</v>
      </c>
      <c r="S437" s="60">
        <v>11167000</v>
      </c>
      <c r="T437" s="61" t="s">
        <v>66</v>
      </c>
      <c r="U437" s="60">
        <v>36557666</v>
      </c>
      <c r="V437" s="60" t="s">
        <v>4526</v>
      </c>
      <c r="W437" s="166">
        <v>45335</v>
      </c>
      <c r="X437" s="166">
        <v>45335</v>
      </c>
      <c r="Y437" s="68" t="s">
        <v>75</v>
      </c>
      <c r="Z437" s="166">
        <v>45457</v>
      </c>
      <c r="AA437" s="67">
        <f t="shared" si="30"/>
        <v>122</v>
      </c>
      <c r="AB437" s="67">
        <v>2</v>
      </c>
      <c r="AC437" s="237">
        <v>1333000</v>
      </c>
      <c r="AD437" s="67">
        <v>1</v>
      </c>
      <c r="AE437" s="244">
        <v>45473</v>
      </c>
      <c r="AF437" s="67">
        <f t="shared" si="31"/>
        <v>16</v>
      </c>
      <c r="AG437" s="60">
        <v>0</v>
      </c>
      <c r="AH437" s="60">
        <v>0</v>
      </c>
      <c r="AI437" s="89" t="s">
        <v>75</v>
      </c>
      <c r="AJ437" s="61">
        <v>0</v>
      </c>
      <c r="AK437" s="65" t="s">
        <v>75</v>
      </c>
      <c r="AL437" s="65" t="s">
        <v>75</v>
      </c>
      <c r="AM437" s="67">
        <f t="shared" si="32"/>
        <v>0</v>
      </c>
      <c r="AN437" s="67">
        <f>+K437+AC437-AH437</f>
        <v>12500000</v>
      </c>
      <c r="AO437" s="61" t="s">
        <v>67</v>
      </c>
      <c r="AP437" s="60">
        <v>11167000</v>
      </c>
      <c r="AQ437" s="61" t="s">
        <v>86</v>
      </c>
      <c r="AR437" s="60">
        <v>0</v>
      </c>
      <c r="AS437" s="69" t="s">
        <v>75</v>
      </c>
      <c r="AT437" s="236">
        <v>12500000</v>
      </c>
      <c r="AU437" s="156">
        <f t="shared" si="33"/>
        <v>0</v>
      </c>
      <c r="AV437" s="72">
        <f t="shared" si="34"/>
        <v>1</v>
      </c>
      <c r="AW437" s="89" t="s">
        <v>75</v>
      </c>
      <c r="AX437" s="61" t="s">
        <v>98</v>
      </c>
      <c r="AY437" s="60" t="s">
        <v>10880</v>
      </c>
      <c r="AZ437" s="58" t="s">
        <v>67</v>
      </c>
      <c r="BA437" s="58" t="s">
        <v>67</v>
      </c>
    </row>
    <row r="438" spans="2:53" x14ac:dyDescent="0.25">
      <c r="B438" s="58">
        <v>2024</v>
      </c>
      <c r="C438" s="58">
        <v>891780111</v>
      </c>
      <c r="D438" s="59" t="s">
        <v>64</v>
      </c>
      <c r="E438" s="61" t="s">
        <v>10879</v>
      </c>
      <c r="F438" s="67" t="s">
        <v>10878</v>
      </c>
      <c r="G438" s="210">
        <v>0</v>
      </c>
      <c r="H438" s="61" t="s">
        <v>73</v>
      </c>
      <c r="I438" s="59" t="s">
        <v>65</v>
      </c>
      <c r="J438" s="60" t="s">
        <v>10877</v>
      </c>
      <c r="K438" s="60">
        <v>11167000</v>
      </c>
      <c r="L438" s="58" t="s">
        <v>68</v>
      </c>
      <c r="M438" s="60" t="s">
        <v>7182</v>
      </c>
      <c r="N438" s="60">
        <v>1235240254</v>
      </c>
      <c r="O438" s="64">
        <v>14</v>
      </c>
      <c r="P438" s="166">
        <v>45302</v>
      </c>
      <c r="Q438" s="60">
        <v>2126349000</v>
      </c>
      <c r="R438" s="166">
        <v>45335</v>
      </c>
      <c r="S438" s="60">
        <v>11167000</v>
      </c>
      <c r="T438" s="61" t="s">
        <v>66</v>
      </c>
      <c r="U438" s="60">
        <v>85152695</v>
      </c>
      <c r="V438" s="60" t="s">
        <v>6952</v>
      </c>
      <c r="W438" s="166">
        <v>45335</v>
      </c>
      <c r="X438" s="166">
        <v>45335</v>
      </c>
      <c r="Y438" s="68" t="s">
        <v>75</v>
      </c>
      <c r="Z438" s="166">
        <v>45457</v>
      </c>
      <c r="AA438" s="67">
        <f t="shared" si="30"/>
        <v>122</v>
      </c>
      <c r="AB438" s="67">
        <v>0</v>
      </c>
      <c r="AC438" s="237">
        <v>0</v>
      </c>
      <c r="AD438" s="67">
        <v>0</v>
      </c>
      <c r="AE438" s="89" t="s">
        <v>75</v>
      </c>
      <c r="AF438" s="67">
        <f t="shared" si="31"/>
        <v>0</v>
      </c>
      <c r="AG438" s="60">
        <v>0</v>
      </c>
      <c r="AH438" s="60">
        <v>0</v>
      </c>
      <c r="AI438" s="89" t="s">
        <v>75</v>
      </c>
      <c r="AJ438" s="61">
        <v>0</v>
      </c>
      <c r="AK438" s="65" t="s">
        <v>75</v>
      </c>
      <c r="AL438" s="65" t="s">
        <v>75</v>
      </c>
      <c r="AM438" s="67">
        <f t="shared" si="32"/>
        <v>0</v>
      </c>
      <c r="AN438" s="67">
        <f>+K438+AC438-AH438</f>
        <v>11167000</v>
      </c>
      <c r="AO438" s="61" t="s">
        <v>67</v>
      </c>
      <c r="AP438" s="60">
        <v>11167000</v>
      </c>
      <c r="AQ438" s="61" t="s">
        <v>86</v>
      </c>
      <c r="AR438" s="60">
        <v>0</v>
      </c>
      <c r="AS438" s="69" t="s">
        <v>75</v>
      </c>
      <c r="AT438" s="236">
        <v>11167000</v>
      </c>
      <c r="AU438" s="156">
        <f t="shared" si="33"/>
        <v>0</v>
      </c>
      <c r="AV438" s="72">
        <f t="shared" si="34"/>
        <v>1</v>
      </c>
      <c r="AW438" s="89" t="s">
        <v>75</v>
      </c>
      <c r="AX438" s="61" t="s">
        <v>98</v>
      </c>
      <c r="AY438" s="60" t="s">
        <v>10876</v>
      </c>
      <c r="AZ438" s="58" t="s">
        <v>67</v>
      </c>
      <c r="BA438" s="58" t="s">
        <v>67</v>
      </c>
    </row>
    <row r="439" spans="2:53" x14ac:dyDescent="0.25">
      <c r="B439" s="58">
        <v>2024</v>
      </c>
      <c r="C439" s="58">
        <v>891780111</v>
      </c>
      <c r="D439" s="59" t="s">
        <v>64</v>
      </c>
      <c r="E439" s="61" t="s">
        <v>10875</v>
      </c>
      <c r="F439" s="67" t="s">
        <v>10874</v>
      </c>
      <c r="G439" s="210">
        <v>0</v>
      </c>
      <c r="H439" s="61" t="s">
        <v>73</v>
      </c>
      <c r="I439" s="59" t="s">
        <v>65</v>
      </c>
      <c r="J439" s="60" t="s">
        <v>10873</v>
      </c>
      <c r="K439" s="60">
        <v>11167000</v>
      </c>
      <c r="L439" s="58" t="s">
        <v>68</v>
      </c>
      <c r="M439" s="60" t="s">
        <v>7245</v>
      </c>
      <c r="N439" s="60">
        <v>4763789</v>
      </c>
      <c r="O439" s="64">
        <v>14</v>
      </c>
      <c r="P439" s="166">
        <v>45302</v>
      </c>
      <c r="Q439" s="60">
        <v>2126349000</v>
      </c>
      <c r="R439" s="166">
        <v>45335</v>
      </c>
      <c r="S439" s="60">
        <v>11167000</v>
      </c>
      <c r="T439" s="61" t="s">
        <v>66</v>
      </c>
      <c r="U439" s="60">
        <v>85152695</v>
      </c>
      <c r="V439" s="60" t="s">
        <v>6952</v>
      </c>
      <c r="W439" s="166">
        <v>45335</v>
      </c>
      <c r="X439" s="166">
        <v>45335</v>
      </c>
      <c r="Y439" s="68" t="s">
        <v>75</v>
      </c>
      <c r="Z439" s="166">
        <v>45457</v>
      </c>
      <c r="AA439" s="67">
        <f t="shared" si="30"/>
        <v>122</v>
      </c>
      <c r="AB439" s="67">
        <v>0</v>
      </c>
      <c r="AC439" s="237">
        <v>0</v>
      </c>
      <c r="AD439" s="67">
        <v>0</v>
      </c>
      <c r="AE439" s="89" t="s">
        <v>75</v>
      </c>
      <c r="AF439" s="67">
        <f t="shared" si="31"/>
        <v>0</v>
      </c>
      <c r="AG439" s="60">
        <v>0</v>
      </c>
      <c r="AH439" s="60">
        <v>0</v>
      </c>
      <c r="AI439" s="89" t="s">
        <v>75</v>
      </c>
      <c r="AJ439" s="61">
        <v>0</v>
      </c>
      <c r="AK439" s="65" t="s">
        <v>75</v>
      </c>
      <c r="AL439" s="65" t="s">
        <v>75</v>
      </c>
      <c r="AM439" s="67">
        <f t="shared" si="32"/>
        <v>0</v>
      </c>
      <c r="AN439" s="67">
        <f>+K439+AC439-AH439</f>
        <v>11167000</v>
      </c>
      <c r="AO439" s="61" t="s">
        <v>67</v>
      </c>
      <c r="AP439" s="60">
        <v>11167000</v>
      </c>
      <c r="AQ439" s="61" t="s">
        <v>86</v>
      </c>
      <c r="AR439" s="60">
        <v>0</v>
      </c>
      <c r="AS439" s="69" t="s">
        <v>75</v>
      </c>
      <c r="AT439" s="236">
        <v>11167000</v>
      </c>
      <c r="AU439" s="156">
        <f t="shared" si="33"/>
        <v>0</v>
      </c>
      <c r="AV439" s="72">
        <f t="shared" si="34"/>
        <v>1</v>
      </c>
      <c r="AW439" s="89" t="s">
        <v>75</v>
      </c>
      <c r="AX439" s="61" t="s">
        <v>98</v>
      </c>
      <c r="AY439" s="60" t="s">
        <v>10872</v>
      </c>
      <c r="AZ439" s="58" t="s">
        <v>67</v>
      </c>
      <c r="BA439" s="58" t="s">
        <v>67</v>
      </c>
    </row>
    <row r="440" spans="2:53" x14ac:dyDescent="0.25">
      <c r="B440" s="58">
        <v>2024</v>
      </c>
      <c r="C440" s="58">
        <v>891780111</v>
      </c>
      <c r="D440" s="59" t="s">
        <v>64</v>
      </c>
      <c r="E440" s="61" t="s">
        <v>10871</v>
      </c>
      <c r="F440" s="67" t="s">
        <v>10870</v>
      </c>
      <c r="G440" s="210">
        <v>0</v>
      </c>
      <c r="H440" s="61" t="s">
        <v>73</v>
      </c>
      <c r="I440" s="59" t="s">
        <v>65</v>
      </c>
      <c r="J440" s="60" t="s">
        <v>10647</v>
      </c>
      <c r="K440" s="60">
        <v>11167000</v>
      </c>
      <c r="L440" s="58" t="s">
        <v>68</v>
      </c>
      <c r="M440" s="60" t="s">
        <v>7139</v>
      </c>
      <c r="N440" s="60">
        <v>85449729</v>
      </c>
      <c r="O440" s="64">
        <v>14</v>
      </c>
      <c r="P440" s="166">
        <v>45302</v>
      </c>
      <c r="Q440" s="60">
        <v>2126349000</v>
      </c>
      <c r="R440" s="166">
        <v>45335</v>
      </c>
      <c r="S440" s="60">
        <v>11167000</v>
      </c>
      <c r="T440" s="61" t="s">
        <v>66</v>
      </c>
      <c r="U440" s="60">
        <v>85152695</v>
      </c>
      <c r="V440" s="60" t="s">
        <v>6952</v>
      </c>
      <c r="W440" s="166">
        <v>45335</v>
      </c>
      <c r="X440" s="166">
        <v>45335</v>
      </c>
      <c r="Y440" s="68" t="s">
        <v>75</v>
      </c>
      <c r="Z440" s="166">
        <v>45457</v>
      </c>
      <c r="AA440" s="67">
        <f t="shared" si="30"/>
        <v>122</v>
      </c>
      <c r="AB440" s="67">
        <v>0</v>
      </c>
      <c r="AC440" s="237">
        <v>0</v>
      </c>
      <c r="AD440" s="67">
        <v>0</v>
      </c>
      <c r="AE440" s="89" t="s">
        <v>75</v>
      </c>
      <c r="AF440" s="67">
        <f t="shared" si="31"/>
        <v>0</v>
      </c>
      <c r="AG440" s="60">
        <v>0</v>
      </c>
      <c r="AH440" s="60">
        <v>0</v>
      </c>
      <c r="AI440" s="89" t="s">
        <v>75</v>
      </c>
      <c r="AJ440" s="61">
        <v>0</v>
      </c>
      <c r="AK440" s="65" t="s">
        <v>75</v>
      </c>
      <c r="AL440" s="65" t="s">
        <v>75</v>
      </c>
      <c r="AM440" s="67">
        <f t="shared" si="32"/>
        <v>0</v>
      </c>
      <c r="AN440" s="67">
        <f>+K440+AC440-AH440</f>
        <v>11167000</v>
      </c>
      <c r="AO440" s="61" t="s">
        <v>67</v>
      </c>
      <c r="AP440" s="60">
        <v>11167000</v>
      </c>
      <c r="AQ440" s="61" t="s">
        <v>86</v>
      </c>
      <c r="AR440" s="60">
        <v>0</v>
      </c>
      <c r="AS440" s="69" t="s">
        <v>75</v>
      </c>
      <c r="AT440" s="236">
        <v>11167000</v>
      </c>
      <c r="AU440" s="156">
        <f t="shared" si="33"/>
        <v>0</v>
      </c>
      <c r="AV440" s="72">
        <f t="shared" si="34"/>
        <v>1</v>
      </c>
      <c r="AW440" s="89" t="s">
        <v>75</v>
      </c>
      <c r="AX440" s="61" t="s">
        <v>98</v>
      </c>
      <c r="AY440" s="60" t="s">
        <v>10869</v>
      </c>
      <c r="AZ440" s="58" t="s">
        <v>67</v>
      </c>
      <c r="BA440" s="58" t="s">
        <v>67</v>
      </c>
    </row>
    <row r="441" spans="2:53" x14ac:dyDescent="0.25">
      <c r="B441" s="58">
        <v>2024</v>
      </c>
      <c r="C441" s="58">
        <v>891780111</v>
      </c>
      <c r="D441" s="59" t="s">
        <v>64</v>
      </c>
      <c r="E441" s="61" t="s">
        <v>10868</v>
      </c>
      <c r="F441" s="67" t="s">
        <v>10867</v>
      </c>
      <c r="G441" s="210">
        <v>0</v>
      </c>
      <c r="H441" s="61" t="s">
        <v>73</v>
      </c>
      <c r="I441" s="59" t="s">
        <v>65</v>
      </c>
      <c r="J441" s="60" t="s">
        <v>10647</v>
      </c>
      <c r="K441" s="60">
        <v>11167000</v>
      </c>
      <c r="L441" s="58" t="s">
        <v>68</v>
      </c>
      <c r="M441" s="60" t="s">
        <v>7279</v>
      </c>
      <c r="N441" s="60">
        <v>85152958</v>
      </c>
      <c r="O441" s="64">
        <v>14</v>
      </c>
      <c r="P441" s="166">
        <v>45302</v>
      </c>
      <c r="Q441" s="60">
        <v>2126349000</v>
      </c>
      <c r="R441" s="166">
        <v>45335</v>
      </c>
      <c r="S441" s="60">
        <v>11167000</v>
      </c>
      <c r="T441" s="61" t="s">
        <v>66</v>
      </c>
      <c r="U441" s="60">
        <v>85152695</v>
      </c>
      <c r="V441" s="60" t="s">
        <v>6952</v>
      </c>
      <c r="W441" s="166">
        <v>45335</v>
      </c>
      <c r="X441" s="166">
        <v>45335</v>
      </c>
      <c r="Y441" s="68" t="s">
        <v>75</v>
      </c>
      <c r="Z441" s="166">
        <v>45457</v>
      </c>
      <c r="AA441" s="67">
        <f t="shared" si="30"/>
        <v>122</v>
      </c>
      <c r="AB441" s="67">
        <v>0</v>
      </c>
      <c r="AC441" s="237">
        <v>0</v>
      </c>
      <c r="AD441" s="67">
        <v>0</v>
      </c>
      <c r="AE441" s="89" t="s">
        <v>75</v>
      </c>
      <c r="AF441" s="67">
        <f t="shared" si="31"/>
        <v>0</v>
      </c>
      <c r="AG441" s="60">
        <v>0</v>
      </c>
      <c r="AH441" s="60">
        <v>0</v>
      </c>
      <c r="AI441" s="89" t="s">
        <v>75</v>
      </c>
      <c r="AJ441" s="61">
        <v>0</v>
      </c>
      <c r="AK441" s="65" t="s">
        <v>75</v>
      </c>
      <c r="AL441" s="65" t="s">
        <v>75</v>
      </c>
      <c r="AM441" s="67">
        <f t="shared" si="32"/>
        <v>0</v>
      </c>
      <c r="AN441" s="67">
        <f>+K441+AC441-AH441</f>
        <v>11167000</v>
      </c>
      <c r="AO441" s="61" t="s">
        <v>67</v>
      </c>
      <c r="AP441" s="60">
        <v>11167000</v>
      </c>
      <c r="AQ441" s="61" t="s">
        <v>86</v>
      </c>
      <c r="AR441" s="60">
        <v>0</v>
      </c>
      <c r="AS441" s="69" t="s">
        <v>75</v>
      </c>
      <c r="AT441" s="236">
        <v>11167000</v>
      </c>
      <c r="AU441" s="156">
        <f t="shared" si="33"/>
        <v>0</v>
      </c>
      <c r="AV441" s="72">
        <f t="shared" si="34"/>
        <v>1</v>
      </c>
      <c r="AW441" s="89" t="s">
        <v>75</v>
      </c>
      <c r="AX441" s="61" t="s">
        <v>98</v>
      </c>
      <c r="AY441" s="60" t="s">
        <v>10866</v>
      </c>
      <c r="AZ441" s="58" t="s">
        <v>67</v>
      </c>
      <c r="BA441" s="58" t="s">
        <v>67</v>
      </c>
    </row>
    <row r="442" spans="2:53" x14ac:dyDescent="0.25">
      <c r="B442" s="58">
        <v>2024</v>
      </c>
      <c r="C442" s="58">
        <v>891780111</v>
      </c>
      <c r="D442" s="59" t="s">
        <v>64</v>
      </c>
      <c r="E442" s="61" t="s">
        <v>10865</v>
      </c>
      <c r="F442" s="67" t="s">
        <v>10864</v>
      </c>
      <c r="G442" s="210">
        <v>0</v>
      </c>
      <c r="H442" s="61" t="s">
        <v>73</v>
      </c>
      <c r="I442" s="59" t="s">
        <v>65</v>
      </c>
      <c r="J442" s="60" t="s">
        <v>10647</v>
      </c>
      <c r="K442" s="60">
        <v>11167000</v>
      </c>
      <c r="L442" s="58" t="s">
        <v>68</v>
      </c>
      <c r="M442" s="60" t="s">
        <v>7091</v>
      </c>
      <c r="N442" s="60">
        <v>73376946</v>
      </c>
      <c r="O442" s="64">
        <v>14</v>
      </c>
      <c r="P442" s="166">
        <v>45302</v>
      </c>
      <c r="Q442" s="60">
        <v>2126349000</v>
      </c>
      <c r="R442" s="166">
        <v>45335</v>
      </c>
      <c r="S442" s="60">
        <v>11167000</v>
      </c>
      <c r="T442" s="61" t="s">
        <v>66</v>
      </c>
      <c r="U442" s="60">
        <v>85152695</v>
      </c>
      <c r="V442" s="60" t="s">
        <v>6952</v>
      </c>
      <c r="W442" s="166">
        <v>45335</v>
      </c>
      <c r="X442" s="166">
        <v>45335</v>
      </c>
      <c r="Y442" s="68" t="s">
        <v>75</v>
      </c>
      <c r="Z442" s="166">
        <v>45457</v>
      </c>
      <c r="AA442" s="67">
        <f t="shared" si="30"/>
        <v>122</v>
      </c>
      <c r="AB442" s="67">
        <v>0</v>
      </c>
      <c r="AC442" s="237">
        <v>0</v>
      </c>
      <c r="AD442" s="67">
        <v>0</v>
      </c>
      <c r="AE442" s="89" t="s">
        <v>75</v>
      </c>
      <c r="AF442" s="67">
        <f t="shared" si="31"/>
        <v>0</v>
      </c>
      <c r="AG442" s="60">
        <v>0</v>
      </c>
      <c r="AH442" s="60">
        <v>0</v>
      </c>
      <c r="AI442" s="89" t="s">
        <v>75</v>
      </c>
      <c r="AJ442" s="61">
        <v>0</v>
      </c>
      <c r="AK442" s="65" t="s">
        <v>75</v>
      </c>
      <c r="AL442" s="65" t="s">
        <v>75</v>
      </c>
      <c r="AM442" s="67">
        <f t="shared" si="32"/>
        <v>0</v>
      </c>
      <c r="AN442" s="67">
        <f>+K442+AC442-AH442</f>
        <v>11167000</v>
      </c>
      <c r="AO442" s="61" t="s">
        <v>67</v>
      </c>
      <c r="AP442" s="60">
        <v>11167000</v>
      </c>
      <c r="AQ442" s="61" t="s">
        <v>86</v>
      </c>
      <c r="AR442" s="60">
        <v>0</v>
      </c>
      <c r="AS442" s="69" t="s">
        <v>75</v>
      </c>
      <c r="AT442" s="236">
        <v>11167000</v>
      </c>
      <c r="AU442" s="156">
        <f t="shared" si="33"/>
        <v>0</v>
      </c>
      <c r="AV442" s="72">
        <f t="shared" si="34"/>
        <v>1</v>
      </c>
      <c r="AW442" s="89" t="s">
        <v>75</v>
      </c>
      <c r="AX442" s="61" t="s">
        <v>98</v>
      </c>
      <c r="AY442" s="60" t="s">
        <v>10863</v>
      </c>
      <c r="AZ442" s="58" t="s">
        <v>67</v>
      </c>
      <c r="BA442" s="58" t="s">
        <v>67</v>
      </c>
    </row>
    <row r="443" spans="2:53" x14ac:dyDescent="0.25">
      <c r="B443" s="58">
        <v>2024</v>
      </c>
      <c r="C443" s="58">
        <v>891780111</v>
      </c>
      <c r="D443" s="59" t="s">
        <v>64</v>
      </c>
      <c r="E443" s="61" t="s">
        <v>10862</v>
      </c>
      <c r="F443" s="67" t="s">
        <v>10861</v>
      </c>
      <c r="G443" s="210">
        <v>0</v>
      </c>
      <c r="H443" s="61" t="s">
        <v>73</v>
      </c>
      <c r="I443" s="59" t="s">
        <v>65</v>
      </c>
      <c r="J443" s="60" t="s">
        <v>10647</v>
      </c>
      <c r="K443" s="60">
        <v>13400000</v>
      </c>
      <c r="L443" s="58" t="s">
        <v>68</v>
      </c>
      <c r="M443" s="60" t="s">
        <v>7226</v>
      </c>
      <c r="N443" s="60">
        <v>94504800</v>
      </c>
      <c r="O443" s="64">
        <v>14</v>
      </c>
      <c r="P443" s="166">
        <v>45302</v>
      </c>
      <c r="Q443" s="60">
        <v>2126349000</v>
      </c>
      <c r="R443" s="166">
        <v>45335</v>
      </c>
      <c r="S443" s="60">
        <v>13400000</v>
      </c>
      <c r="T443" s="61" t="s">
        <v>66</v>
      </c>
      <c r="U443" s="60">
        <v>85152695</v>
      </c>
      <c r="V443" s="60" t="s">
        <v>6952</v>
      </c>
      <c r="W443" s="166">
        <v>45335</v>
      </c>
      <c r="X443" s="166">
        <v>45335</v>
      </c>
      <c r="Y443" s="68" t="s">
        <v>75</v>
      </c>
      <c r="Z443" s="166">
        <v>45457</v>
      </c>
      <c r="AA443" s="67">
        <f t="shared" si="30"/>
        <v>122</v>
      </c>
      <c r="AB443" s="67">
        <v>0</v>
      </c>
      <c r="AC443" s="237">
        <v>0</v>
      </c>
      <c r="AD443" s="67">
        <v>0</v>
      </c>
      <c r="AE443" s="89" t="s">
        <v>75</v>
      </c>
      <c r="AF443" s="67">
        <f t="shared" si="31"/>
        <v>0</v>
      </c>
      <c r="AG443" s="60">
        <v>0</v>
      </c>
      <c r="AH443" s="60">
        <v>0</v>
      </c>
      <c r="AI443" s="89" t="s">
        <v>75</v>
      </c>
      <c r="AJ443" s="61">
        <v>0</v>
      </c>
      <c r="AK443" s="65" t="s">
        <v>75</v>
      </c>
      <c r="AL443" s="65" t="s">
        <v>75</v>
      </c>
      <c r="AM443" s="67">
        <f t="shared" si="32"/>
        <v>0</v>
      </c>
      <c r="AN443" s="67">
        <f>+K443+AC443-AH443</f>
        <v>13400000</v>
      </c>
      <c r="AO443" s="61" t="s">
        <v>67</v>
      </c>
      <c r="AP443" s="60">
        <v>13400000</v>
      </c>
      <c r="AQ443" s="61" t="s">
        <v>86</v>
      </c>
      <c r="AR443" s="60">
        <v>0</v>
      </c>
      <c r="AS443" s="69" t="s">
        <v>75</v>
      </c>
      <c r="AT443" s="236">
        <v>13400000</v>
      </c>
      <c r="AU443" s="156">
        <f t="shared" si="33"/>
        <v>0</v>
      </c>
      <c r="AV443" s="72">
        <f t="shared" si="34"/>
        <v>1</v>
      </c>
      <c r="AW443" s="89" t="s">
        <v>75</v>
      </c>
      <c r="AX443" s="61" t="s">
        <v>98</v>
      </c>
      <c r="AY443" s="60" t="s">
        <v>10860</v>
      </c>
      <c r="AZ443" s="58" t="s">
        <v>67</v>
      </c>
      <c r="BA443" s="58" t="s">
        <v>67</v>
      </c>
    </row>
    <row r="444" spans="2:53" x14ac:dyDescent="0.25">
      <c r="B444" s="58">
        <v>2024</v>
      </c>
      <c r="C444" s="58">
        <v>891780111</v>
      </c>
      <c r="D444" s="59" t="s">
        <v>64</v>
      </c>
      <c r="E444" s="61" t="s">
        <v>10859</v>
      </c>
      <c r="F444" s="67" t="s">
        <v>10858</v>
      </c>
      <c r="G444" s="210">
        <v>0</v>
      </c>
      <c r="H444" s="61" t="s">
        <v>73</v>
      </c>
      <c r="I444" s="59" t="s">
        <v>65</v>
      </c>
      <c r="J444" s="60" t="s">
        <v>10647</v>
      </c>
      <c r="K444" s="60">
        <v>11167000</v>
      </c>
      <c r="L444" s="58" t="s">
        <v>68</v>
      </c>
      <c r="M444" s="60" t="s">
        <v>7075</v>
      </c>
      <c r="N444" s="60">
        <v>32208778</v>
      </c>
      <c r="O444" s="64">
        <v>14</v>
      </c>
      <c r="P444" s="166">
        <v>45302</v>
      </c>
      <c r="Q444" s="60">
        <v>2126349000</v>
      </c>
      <c r="R444" s="166">
        <v>45335</v>
      </c>
      <c r="S444" s="60">
        <v>11167000</v>
      </c>
      <c r="T444" s="61" t="s">
        <v>66</v>
      </c>
      <c r="U444" s="60">
        <v>85152695</v>
      </c>
      <c r="V444" s="60" t="s">
        <v>6952</v>
      </c>
      <c r="W444" s="166">
        <v>45335</v>
      </c>
      <c r="X444" s="166">
        <v>45335</v>
      </c>
      <c r="Y444" s="68" t="s">
        <v>75</v>
      </c>
      <c r="Z444" s="166">
        <v>45457</v>
      </c>
      <c r="AA444" s="67">
        <f t="shared" si="30"/>
        <v>122</v>
      </c>
      <c r="AB444" s="67">
        <v>0</v>
      </c>
      <c r="AC444" s="237">
        <v>0</v>
      </c>
      <c r="AD444" s="67">
        <v>0</v>
      </c>
      <c r="AE444" s="89" t="s">
        <v>75</v>
      </c>
      <c r="AF444" s="67">
        <f t="shared" si="31"/>
        <v>0</v>
      </c>
      <c r="AG444" s="60">
        <v>0</v>
      </c>
      <c r="AH444" s="60">
        <v>0</v>
      </c>
      <c r="AI444" s="89" t="s">
        <v>75</v>
      </c>
      <c r="AJ444" s="61">
        <v>0</v>
      </c>
      <c r="AK444" s="65" t="s">
        <v>75</v>
      </c>
      <c r="AL444" s="65" t="s">
        <v>75</v>
      </c>
      <c r="AM444" s="67">
        <f t="shared" si="32"/>
        <v>0</v>
      </c>
      <c r="AN444" s="67">
        <f>+K444+AC444-AH444</f>
        <v>11167000</v>
      </c>
      <c r="AO444" s="61" t="s">
        <v>67</v>
      </c>
      <c r="AP444" s="60">
        <v>11167000</v>
      </c>
      <c r="AQ444" s="61" t="s">
        <v>86</v>
      </c>
      <c r="AR444" s="60">
        <v>0</v>
      </c>
      <c r="AS444" s="69" t="s">
        <v>75</v>
      </c>
      <c r="AT444" s="236">
        <v>11167000</v>
      </c>
      <c r="AU444" s="156">
        <f t="shared" si="33"/>
        <v>0</v>
      </c>
      <c r="AV444" s="72">
        <f t="shared" si="34"/>
        <v>1</v>
      </c>
      <c r="AW444" s="89" t="s">
        <v>75</v>
      </c>
      <c r="AX444" s="61" t="s">
        <v>98</v>
      </c>
      <c r="AY444" s="60" t="s">
        <v>10857</v>
      </c>
      <c r="AZ444" s="58" t="s">
        <v>67</v>
      </c>
      <c r="BA444" s="58" t="s">
        <v>67</v>
      </c>
    </row>
    <row r="445" spans="2:53" x14ac:dyDescent="0.25">
      <c r="B445" s="58">
        <v>2024</v>
      </c>
      <c r="C445" s="58">
        <v>891780111</v>
      </c>
      <c r="D445" s="59" t="s">
        <v>64</v>
      </c>
      <c r="E445" s="61" t="s">
        <v>10856</v>
      </c>
      <c r="F445" s="67" t="s">
        <v>10855</v>
      </c>
      <c r="G445" s="210">
        <v>0</v>
      </c>
      <c r="H445" s="61" t="s">
        <v>73</v>
      </c>
      <c r="I445" s="59" t="s">
        <v>65</v>
      </c>
      <c r="J445" s="60" t="s">
        <v>10854</v>
      </c>
      <c r="K445" s="60">
        <v>11167000</v>
      </c>
      <c r="L445" s="58" t="s">
        <v>68</v>
      </c>
      <c r="M445" s="60" t="s">
        <v>7605</v>
      </c>
      <c r="N445" s="60">
        <v>36726740</v>
      </c>
      <c r="O445" s="64">
        <v>13</v>
      </c>
      <c r="P445" s="89">
        <v>45302</v>
      </c>
      <c r="Q445" s="60">
        <v>4518689382</v>
      </c>
      <c r="R445" s="166">
        <v>45335</v>
      </c>
      <c r="S445" s="60">
        <v>11167000</v>
      </c>
      <c r="T445" s="61" t="s">
        <v>66</v>
      </c>
      <c r="U445" s="60">
        <v>36557666</v>
      </c>
      <c r="V445" s="60" t="s">
        <v>4526</v>
      </c>
      <c r="W445" s="166">
        <v>45335</v>
      </c>
      <c r="X445" s="166">
        <v>45335</v>
      </c>
      <c r="Y445" s="68" t="s">
        <v>75</v>
      </c>
      <c r="Z445" s="166">
        <v>45457</v>
      </c>
      <c r="AA445" s="67">
        <f t="shared" si="30"/>
        <v>122</v>
      </c>
      <c r="AB445" s="67">
        <v>0</v>
      </c>
      <c r="AC445" s="237">
        <v>0</v>
      </c>
      <c r="AD445" s="67">
        <v>0</v>
      </c>
      <c r="AE445" s="89" t="s">
        <v>75</v>
      </c>
      <c r="AF445" s="67">
        <f t="shared" si="31"/>
        <v>0</v>
      </c>
      <c r="AG445" s="60">
        <v>0</v>
      </c>
      <c r="AH445" s="60">
        <v>0</v>
      </c>
      <c r="AI445" s="89" t="s">
        <v>75</v>
      </c>
      <c r="AJ445" s="61">
        <v>0</v>
      </c>
      <c r="AK445" s="65" t="s">
        <v>75</v>
      </c>
      <c r="AL445" s="65" t="s">
        <v>75</v>
      </c>
      <c r="AM445" s="67">
        <f t="shared" si="32"/>
        <v>0</v>
      </c>
      <c r="AN445" s="67">
        <f>+K445+AC445-AH445</f>
        <v>11167000</v>
      </c>
      <c r="AO445" s="61" t="s">
        <v>67</v>
      </c>
      <c r="AP445" s="60">
        <v>11167000</v>
      </c>
      <c r="AQ445" s="61" t="s">
        <v>86</v>
      </c>
      <c r="AR445" s="60">
        <v>0</v>
      </c>
      <c r="AS445" s="69" t="s">
        <v>75</v>
      </c>
      <c r="AT445" s="236">
        <v>11167000</v>
      </c>
      <c r="AU445" s="156">
        <f t="shared" si="33"/>
        <v>0</v>
      </c>
      <c r="AV445" s="72">
        <f t="shared" si="34"/>
        <v>1</v>
      </c>
      <c r="AW445" s="89" t="s">
        <v>75</v>
      </c>
      <c r="AX445" s="61" t="s">
        <v>98</v>
      </c>
      <c r="AY445" s="60" t="s">
        <v>10853</v>
      </c>
      <c r="AZ445" s="58" t="s">
        <v>67</v>
      </c>
      <c r="BA445" s="58" t="s">
        <v>67</v>
      </c>
    </row>
    <row r="446" spans="2:53" x14ac:dyDescent="0.25">
      <c r="B446" s="58">
        <v>2024</v>
      </c>
      <c r="C446" s="58">
        <v>891780111</v>
      </c>
      <c r="D446" s="59" t="s">
        <v>64</v>
      </c>
      <c r="E446" s="61" t="s">
        <v>10852</v>
      </c>
      <c r="F446" s="67" t="s">
        <v>10851</v>
      </c>
      <c r="G446" s="210">
        <v>0</v>
      </c>
      <c r="H446" s="61" t="s">
        <v>73</v>
      </c>
      <c r="I446" s="59" t="s">
        <v>65</v>
      </c>
      <c r="J446" s="60" t="s">
        <v>10647</v>
      </c>
      <c r="K446" s="60">
        <v>14740000</v>
      </c>
      <c r="L446" s="58" t="s">
        <v>68</v>
      </c>
      <c r="M446" s="60" t="s">
        <v>7043</v>
      </c>
      <c r="N446" s="60">
        <v>85152633</v>
      </c>
      <c r="O446" s="64">
        <v>14</v>
      </c>
      <c r="P446" s="166">
        <v>45302</v>
      </c>
      <c r="Q446" s="60">
        <v>2126349000</v>
      </c>
      <c r="R446" s="166">
        <v>45335</v>
      </c>
      <c r="S446" s="60">
        <v>14740000</v>
      </c>
      <c r="T446" s="61" t="s">
        <v>66</v>
      </c>
      <c r="U446" s="60">
        <v>85152695</v>
      </c>
      <c r="V446" s="60" t="s">
        <v>6952</v>
      </c>
      <c r="W446" s="166">
        <v>45335</v>
      </c>
      <c r="X446" s="166">
        <v>45335</v>
      </c>
      <c r="Y446" s="68" t="s">
        <v>75</v>
      </c>
      <c r="Z446" s="166">
        <v>45457</v>
      </c>
      <c r="AA446" s="67">
        <f t="shared" si="30"/>
        <v>122</v>
      </c>
      <c r="AB446" s="67">
        <v>0</v>
      </c>
      <c r="AC446" s="237">
        <v>0</v>
      </c>
      <c r="AD446" s="67">
        <v>0</v>
      </c>
      <c r="AE446" s="89" t="s">
        <v>75</v>
      </c>
      <c r="AF446" s="67">
        <f t="shared" si="31"/>
        <v>0</v>
      </c>
      <c r="AG446" s="60">
        <v>0</v>
      </c>
      <c r="AH446" s="60">
        <v>0</v>
      </c>
      <c r="AI446" s="89" t="s">
        <v>75</v>
      </c>
      <c r="AJ446" s="61">
        <v>0</v>
      </c>
      <c r="AK446" s="65" t="s">
        <v>75</v>
      </c>
      <c r="AL446" s="65" t="s">
        <v>75</v>
      </c>
      <c r="AM446" s="67">
        <f t="shared" si="32"/>
        <v>0</v>
      </c>
      <c r="AN446" s="67">
        <f>+K446+AC446-AH446</f>
        <v>14740000</v>
      </c>
      <c r="AO446" s="61" t="s">
        <v>67</v>
      </c>
      <c r="AP446" s="60">
        <v>14740000</v>
      </c>
      <c r="AQ446" s="61" t="s">
        <v>86</v>
      </c>
      <c r="AR446" s="60">
        <v>0</v>
      </c>
      <c r="AS446" s="69" t="s">
        <v>75</v>
      </c>
      <c r="AT446" s="236">
        <v>14740000</v>
      </c>
      <c r="AU446" s="156">
        <f t="shared" si="33"/>
        <v>0</v>
      </c>
      <c r="AV446" s="72">
        <f t="shared" si="34"/>
        <v>1</v>
      </c>
      <c r="AW446" s="89" t="s">
        <v>75</v>
      </c>
      <c r="AX446" s="61" t="s">
        <v>98</v>
      </c>
      <c r="AY446" s="60" t="s">
        <v>10850</v>
      </c>
      <c r="AZ446" s="58" t="s">
        <v>67</v>
      </c>
      <c r="BA446" s="58" t="s">
        <v>67</v>
      </c>
    </row>
    <row r="447" spans="2:53" x14ac:dyDescent="0.25">
      <c r="B447" s="58">
        <v>2024</v>
      </c>
      <c r="C447" s="58">
        <v>891780111</v>
      </c>
      <c r="D447" s="59" t="s">
        <v>64</v>
      </c>
      <c r="E447" s="61" t="s">
        <v>10849</v>
      </c>
      <c r="F447" s="67" t="s">
        <v>10848</v>
      </c>
      <c r="G447" s="210">
        <v>0</v>
      </c>
      <c r="H447" s="61" t="s">
        <v>73</v>
      </c>
      <c r="I447" s="59" t="s">
        <v>65</v>
      </c>
      <c r="J447" s="60" t="s">
        <v>10647</v>
      </c>
      <c r="K447" s="60">
        <v>11167000</v>
      </c>
      <c r="L447" s="58" t="s">
        <v>68</v>
      </c>
      <c r="M447" s="60" t="s">
        <v>7135</v>
      </c>
      <c r="N447" s="60">
        <v>56086232</v>
      </c>
      <c r="O447" s="64">
        <v>14</v>
      </c>
      <c r="P447" s="166">
        <v>45302</v>
      </c>
      <c r="Q447" s="60">
        <v>2126349000</v>
      </c>
      <c r="R447" s="166">
        <v>45335</v>
      </c>
      <c r="S447" s="60">
        <v>11167000</v>
      </c>
      <c r="T447" s="61" t="s">
        <v>66</v>
      </c>
      <c r="U447" s="60">
        <v>85152695</v>
      </c>
      <c r="V447" s="60" t="s">
        <v>6952</v>
      </c>
      <c r="W447" s="166">
        <v>45335</v>
      </c>
      <c r="X447" s="166">
        <v>45335</v>
      </c>
      <c r="Y447" s="68" t="s">
        <v>75</v>
      </c>
      <c r="Z447" s="166">
        <v>45457</v>
      </c>
      <c r="AA447" s="67">
        <f t="shared" si="30"/>
        <v>122</v>
      </c>
      <c r="AB447" s="67">
        <v>0</v>
      </c>
      <c r="AC447" s="237">
        <v>0</v>
      </c>
      <c r="AD447" s="67">
        <v>0</v>
      </c>
      <c r="AE447" s="89" t="s">
        <v>75</v>
      </c>
      <c r="AF447" s="67">
        <f t="shared" si="31"/>
        <v>0</v>
      </c>
      <c r="AG447" s="60">
        <v>0</v>
      </c>
      <c r="AH447" s="60">
        <v>0</v>
      </c>
      <c r="AI447" s="89" t="s">
        <v>75</v>
      </c>
      <c r="AJ447" s="61">
        <v>0</v>
      </c>
      <c r="AK447" s="65" t="s">
        <v>75</v>
      </c>
      <c r="AL447" s="65" t="s">
        <v>75</v>
      </c>
      <c r="AM447" s="67">
        <f t="shared" si="32"/>
        <v>0</v>
      </c>
      <c r="AN447" s="67">
        <f>+K447+AC447-AH447</f>
        <v>11167000</v>
      </c>
      <c r="AO447" s="61" t="s">
        <v>67</v>
      </c>
      <c r="AP447" s="60">
        <v>11167000</v>
      </c>
      <c r="AQ447" s="61" t="s">
        <v>86</v>
      </c>
      <c r="AR447" s="60">
        <v>0</v>
      </c>
      <c r="AS447" s="69" t="s">
        <v>75</v>
      </c>
      <c r="AT447" s="236">
        <v>11167000</v>
      </c>
      <c r="AU447" s="156">
        <f t="shared" si="33"/>
        <v>0</v>
      </c>
      <c r="AV447" s="72">
        <f t="shared" si="34"/>
        <v>1</v>
      </c>
      <c r="AW447" s="89" t="s">
        <v>75</v>
      </c>
      <c r="AX447" s="61" t="s">
        <v>98</v>
      </c>
      <c r="AY447" s="60" t="s">
        <v>10847</v>
      </c>
      <c r="AZ447" s="58" t="s">
        <v>67</v>
      </c>
      <c r="BA447" s="58" t="s">
        <v>67</v>
      </c>
    </row>
    <row r="448" spans="2:53" x14ac:dyDescent="0.25">
      <c r="B448" s="58">
        <v>2024</v>
      </c>
      <c r="C448" s="58">
        <v>891780111</v>
      </c>
      <c r="D448" s="59" t="s">
        <v>64</v>
      </c>
      <c r="E448" s="61" t="s">
        <v>10846</v>
      </c>
      <c r="F448" s="67" t="s">
        <v>10845</v>
      </c>
      <c r="G448" s="210">
        <v>0</v>
      </c>
      <c r="H448" s="61" t="s">
        <v>73</v>
      </c>
      <c r="I448" s="59" t="s">
        <v>65</v>
      </c>
      <c r="J448" s="60" t="s">
        <v>10647</v>
      </c>
      <c r="K448" s="60">
        <v>11167000</v>
      </c>
      <c r="L448" s="58" t="s">
        <v>68</v>
      </c>
      <c r="M448" s="60" t="s">
        <v>7131</v>
      </c>
      <c r="N448" s="60">
        <v>85153365</v>
      </c>
      <c r="O448" s="64">
        <v>14</v>
      </c>
      <c r="P448" s="166">
        <v>45302</v>
      </c>
      <c r="Q448" s="60">
        <v>2126349000</v>
      </c>
      <c r="R448" s="166">
        <v>45335</v>
      </c>
      <c r="S448" s="60">
        <v>11167000</v>
      </c>
      <c r="T448" s="61" t="s">
        <v>66</v>
      </c>
      <c r="U448" s="60">
        <v>85152695</v>
      </c>
      <c r="V448" s="60" t="s">
        <v>6952</v>
      </c>
      <c r="W448" s="166">
        <v>45335</v>
      </c>
      <c r="X448" s="166">
        <v>45335</v>
      </c>
      <c r="Y448" s="68" t="s">
        <v>75</v>
      </c>
      <c r="Z448" s="166">
        <v>45457</v>
      </c>
      <c r="AA448" s="67">
        <f t="shared" si="30"/>
        <v>122</v>
      </c>
      <c r="AB448" s="67">
        <v>0</v>
      </c>
      <c r="AC448" s="237">
        <v>0</v>
      </c>
      <c r="AD448" s="67">
        <v>0</v>
      </c>
      <c r="AE448" s="89" t="s">
        <v>75</v>
      </c>
      <c r="AF448" s="67">
        <f t="shared" si="31"/>
        <v>0</v>
      </c>
      <c r="AG448" s="60">
        <v>0</v>
      </c>
      <c r="AH448" s="60">
        <v>0</v>
      </c>
      <c r="AI448" s="89" t="s">
        <v>75</v>
      </c>
      <c r="AJ448" s="61">
        <v>0</v>
      </c>
      <c r="AK448" s="65" t="s">
        <v>75</v>
      </c>
      <c r="AL448" s="65" t="s">
        <v>75</v>
      </c>
      <c r="AM448" s="67">
        <f t="shared" si="32"/>
        <v>0</v>
      </c>
      <c r="AN448" s="67">
        <f>+K448+AC448-AH448</f>
        <v>11167000</v>
      </c>
      <c r="AO448" s="61" t="s">
        <v>67</v>
      </c>
      <c r="AP448" s="60">
        <v>11167000</v>
      </c>
      <c r="AQ448" s="61" t="s">
        <v>86</v>
      </c>
      <c r="AR448" s="60">
        <v>0</v>
      </c>
      <c r="AS448" s="69" t="s">
        <v>75</v>
      </c>
      <c r="AT448" s="236">
        <v>11167000</v>
      </c>
      <c r="AU448" s="156">
        <f t="shared" si="33"/>
        <v>0</v>
      </c>
      <c r="AV448" s="72">
        <f t="shared" si="34"/>
        <v>1</v>
      </c>
      <c r="AW448" s="89" t="s">
        <v>75</v>
      </c>
      <c r="AX448" s="61" t="s">
        <v>98</v>
      </c>
      <c r="AY448" s="60" t="s">
        <v>10844</v>
      </c>
      <c r="AZ448" s="58" t="s">
        <v>67</v>
      </c>
      <c r="BA448" s="58" t="s">
        <v>67</v>
      </c>
    </row>
    <row r="449" spans="2:53" x14ac:dyDescent="0.25">
      <c r="B449" s="58">
        <v>2024</v>
      </c>
      <c r="C449" s="58">
        <v>891780111</v>
      </c>
      <c r="D449" s="59" t="s">
        <v>64</v>
      </c>
      <c r="E449" s="61" t="s">
        <v>10843</v>
      </c>
      <c r="F449" s="67" t="s">
        <v>10842</v>
      </c>
      <c r="G449" s="210">
        <v>0</v>
      </c>
      <c r="H449" s="61" t="s">
        <v>73</v>
      </c>
      <c r="I449" s="59" t="s">
        <v>65</v>
      </c>
      <c r="J449" s="60" t="s">
        <v>10647</v>
      </c>
      <c r="K449" s="60">
        <v>11167000</v>
      </c>
      <c r="L449" s="58" t="s">
        <v>68</v>
      </c>
      <c r="M449" s="60" t="s">
        <v>7178</v>
      </c>
      <c r="N449" s="60">
        <v>1082907201</v>
      </c>
      <c r="O449" s="64">
        <v>14</v>
      </c>
      <c r="P449" s="166">
        <v>45302</v>
      </c>
      <c r="Q449" s="60">
        <v>2126349000</v>
      </c>
      <c r="R449" s="166">
        <v>45335</v>
      </c>
      <c r="S449" s="60">
        <v>11167000</v>
      </c>
      <c r="T449" s="61" t="s">
        <v>66</v>
      </c>
      <c r="U449" s="60">
        <v>85152695</v>
      </c>
      <c r="V449" s="60" t="s">
        <v>6952</v>
      </c>
      <c r="W449" s="166">
        <v>45335</v>
      </c>
      <c r="X449" s="166">
        <v>45335</v>
      </c>
      <c r="Y449" s="68" t="s">
        <v>75</v>
      </c>
      <c r="Z449" s="166">
        <v>45457</v>
      </c>
      <c r="AA449" s="67">
        <f t="shared" si="30"/>
        <v>122</v>
      </c>
      <c r="AB449" s="67">
        <v>0</v>
      </c>
      <c r="AC449" s="237">
        <v>0</v>
      </c>
      <c r="AD449" s="67">
        <v>0</v>
      </c>
      <c r="AE449" s="89" t="s">
        <v>75</v>
      </c>
      <c r="AF449" s="67">
        <f t="shared" si="31"/>
        <v>0</v>
      </c>
      <c r="AG449" s="60">
        <v>0</v>
      </c>
      <c r="AH449" s="60">
        <v>0</v>
      </c>
      <c r="AI449" s="89" t="s">
        <v>75</v>
      </c>
      <c r="AJ449" s="61">
        <v>0</v>
      </c>
      <c r="AK449" s="65" t="s">
        <v>75</v>
      </c>
      <c r="AL449" s="65" t="s">
        <v>75</v>
      </c>
      <c r="AM449" s="67">
        <f t="shared" si="32"/>
        <v>0</v>
      </c>
      <c r="AN449" s="67">
        <f>+K449+AC449-AH449</f>
        <v>11167000</v>
      </c>
      <c r="AO449" s="61" t="s">
        <v>67</v>
      </c>
      <c r="AP449" s="60">
        <v>11167000</v>
      </c>
      <c r="AQ449" s="61" t="s">
        <v>86</v>
      </c>
      <c r="AR449" s="60">
        <v>0</v>
      </c>
      <c r="AS449" s="69" t="s">
        <v>75</v>
      </c>
      <c r="AT449" s="236">
        <v>11167000</v>
      </c>
      <c r="AU449" s="156">
        <f t="shared" si="33"/>
        <v>0</v>
      </c>
      <c r="AV449" s="72">
        <f t="shared" si="34"/>
        <v>1</v>
      </c>
      <c r="AW449" s="89" t="s">
        <v>75</v>
      </c>
      <c r="AX449" s="61" t="s">
        <v>98</v>
      </c>
      <c r="AY449" s="60" t="s">
        <v>10841</v>
      </c>
      <c r="AZ449" s="58" t="s">
        <v>67</v>
      </c>
      <c r="BA449" s="58" t="s">
        <v>67</v>
      </c>
    </row>
    <row r="450" spans="2:53" x14ac:dyDescent="0.25">
      <c r="B450" s="58">
        <v>2024</v>
      </c>
      <c r="C450" s="58">
        <v>891780111</v>
      </c>
      <c r="D450" s="59" t="s">
        <v>64</v>
      </c>
      <c r="E450" s="61" t="s">
        <v>10840</v>
      </c>
      <c r="F450" s="67" t="s">
        <v>10839</v>
      </c>
      <c r="G450" s="210">
        <v>0</v>
      </c>
      <c r="H450" s="61" t="s">
        <v>73</v>
      </c>
      <c r="I450" s="59" t="s">
        <v>65</v>
      </c>
      <c r="J450" s="60" t="s">
        <v>10838</v>
      </c>
      <c r="K450" s="60">
        <v>11167000</v>
      </c>
      <c r="L450" s="58" t="s">
        <v>68</v>
      </c>
      <c r="M450" s="60" t="s">
        <v>7457</v>
      </c>
      <c r="N450" s="60">
        <v>57443455</v>
      </c>
      <c r="O450" s="64">
        <v>13</v>
      </c>
      <c r="P450" s="89">
        <v>45302</v>
      </c>
      <c r="Q450" s="60">
        <v>4518689382</v>
      </c>
      <c r="R450" s="166">
        <v>45335</v>
      </c>
      <c r="S450" s="60">
        <v>11167000</v>
      </c>
      <c r="T450" s="61" t="s">
        <v>66</v>
      </c>
      <c r="U450" s="60">
        <v>36557666</v>
      </c>
      <c r="V450" s="60" t="s">
        <v>4526</v>
      </c>
      <c r="W450" s="166">
        <v>45335</v>
      </c>
      <c r="X450" s="166">
        <v>45335</v>
      </c>
      <c r="Y450" s="68" t="s">
        <v>75</v>
      </c>
      <c r="Z450" s="166">
        <v>45457</v>
      </c>
      <c r="AA450" s="67">
        <f t="shared" si="30"/>
        <v>122</v>
      </c>
      <c r="AB450" s="67">
        <v>0</v>
      </c>
      <c r="AC450" s="237">
        <v>0</v>
      </c>
      <c r="AD450" s="67">
        <v>0</v>
      </c>
      <c r="AE450" s="89" t="s">
        <v>75</v>
      </c>
      <c r="AF450" s="67">
        <f t="shared" si="31"/>
        <v>0</v>
      </c>
      <c r="AG450" s="60">
        <v>0</v>
      </c>
      <c r="AH450" s="60">
        <v>0</v>
      </c>
      <c r="AI450" s="89" t="s">
        <v>75</v>
      </c>
      <c r="AJ450" s="61">
        <v>0</v>
      </c>
      <c r="AK450" s="65" t="s">
        <v>75</v>
      </c>
      <c r="AL450" s="65" t="s">
        <v>75</v>
      </c>
      <c r="AM450" s="67">
        <f t="shared" si="32"/>
        <v>0</v>
      </c>
      <c r="AN450" s="67">
        <f>+K450+AC450-AH450</f>
        <v>11167000</v>
      </c>
      <c r="AO450" s="61" t="s">
        <v>67</v>
      </c>
      <c r="AP450" s="60">
        <v>11167000</v>
      </c>
      <c r="AQ450" s="61" t="s">
        <v>86</v>
      </c>
      <c r="AR450" s="60">
        <v>0</v>
      </c>
      <c r="AS450" s="69" t="s">
        <v>75</v>
      </c>
      <c r="AT450" s="236">
        <v>11167000</v>
      </c>
      <c r="AU450" s="156">
        <f t="shared" si="33"/>
        <v>0</v>
      </c>
      <c r="AV450" s="72">
        <f t="shared" si="34"/>
        <v>1</v>
      </c>
      <c r="AW450" s="89" t="s">
        <v>75</v>
      </c>
      <c r="AX450" s="61" t="s">
        <v>98</v>
      </c>
      <c r="AY450" s="60" t="s">
        <v>10837</v>
      </c>
      <c r="AZ450" s="58" t="s">
        <v>67</v>
      </c>
      <c r="BA450" s="58" t="s">
        <v>67</v>
      </c>
    </row>
    <row r="451" spans="2:53" x14ac:dyDescent="0.25">
      <c r="B451" s="58">
        <v>2024</v>
      </c>
      <c r="C451" s="58">
        <v>891780111</v>
      </c>
      <c r="D451" s="59" t="s">
        <v>64</v>
      </c>
      <c r="E451" s="61" t="s">
        <v>10836</v>
      </c>
      <c r="F451" s="67" t="s">
        <v>10835</v>
      </c>
      <c r="G451" s="210">
        <v>0</v>
      </c>
      <c r="H451" s="61" t="s">
        <v>73</v>
      </c>
      <c r="I451" s="59" t="s">
        <v>65</v>
      </c>
      <c r="J451" s="60" t="s">
        <v>10834</v>
      </c>
      <c r="K451" s="60">
        <v>11167000</v>
      </c>
      <c r="L451" s="58" t="s">
        <v>68</v>
      </c>
      <c r="M451" s="60" t="s">
        <v>8515</v>
      </c>
      <c r="N451" s="60">
        <v>1083005105</v>
      </c>
      <c r="O451" s="64">
        <v>14</v>
      </c>
      <c r="P451" s="166">
        <v>45302</v>
      </c>
      <c r="Q451" s="60">
        <v>2126349000</v>
      </c>
      <c r="R451" s="166">
        <v>45335</v>
      </c>
      <c r="S451" s="60">
        <v>11167000</v>
      </c>
      <c r="T451" s="61" t="s">
        <v>66</v>
      </c>
      <c r="U451" s="60">
        <v>36557666</v>
      </c>
      <c r="V451" s="60" t="s">
        <v>4526</v>
      </c>
      <c r="W451" s="166">
        <v>45335</v>
      </c>
      <c r="X451" s="166">
        <v>45335</v>
      </c>
      <c r="Y451" s="68" t="s">
        <v>75</v>
      </c>
      <c r="Z451" s="166">
        <v>45457</v>
      </c>
      <c r="AA451" s="67">
        <f t="shared" si="30"/>
        <v>122</v>
      </c>
      <c r="AB451" s="67">
        <v>0</v>
      </c>
      <c r="AC451" s="237">
        <v>0</v>
      </c>
      <c r="AD451" s="67">
        <v>0</v>
      </c>
      <c r="AE451" s="89" t="s">
        <v>75</v>
      </c>
      <c r="AF451" s="67">
        <f t="shared" si="31"/>
        <v>0</v>
      </c>
      <c r="AG451" s="60">
        <v>0</v>
      </c>
      <c r="AH451" s="60">
        <v>0</v>
      </c>
      <c r="AI451" s="89" t="s">
        <v>75</v>
      </c>
      <c r="AJ451" s="61">
        <v>0</v>
      </c>
      <c r="AK451" s="65" t="s">
        <v>75</v>
      </c>
      <c r="AL451" s="65" t="s">
        <v>75</v>
      </c>
      <c r="AM451" s="67">
        <f t="shared" si="32"/>
        <v>0</v>
      </c>
      <c r="AN451" s="67">
        <f>+K451+AC451-AH451</f>
        <v>11167000</v>
      </c>
      <c r="AO451" s="61" t="s">
        <v>67</v>
      </c>
      <c r="AP451" s="60">
        <v>11167000</v>
      </c>
      <c r="AQ451" s="61" t="s">
        <v>86</v>
      </c>
      <c r="AR451" s="60">
        <v>0</v>
      </c>
      <c r="AS451" s="69" t="s">
        <v>75</v>
      </c>
      <c r="AT451" s="236">
        <v>11167000</v>
      </c>
      <c r="AU451" s="156">
        <f t="shared" si="33"/>
        <v>0</v>
      </c>
      <c r="AV451" s="72">
        <f t="shared" si="34"/>
        <v>1</v>
      </c>
      <c r="AW451" s="89" t="s">
        <v>75</v>
      </c>
      <c r="AX451" s="61" t="s">
        <v>98</v>
      </c>
      <c r="AY451" s="60" t="s">
        <v>10833</v>
      </c>
      <c r="AZ451" s="58" t="s">
        <v>67</v>
      </c>
      <c r="BA451" s="58" t="s">
        <v>67</v>
      </c>
    </row>
    <row r="452" spans="2:53" x14ac:dyDescent="0.25">
      <c r="B452" s="58">
        <v>2024</v>
      </c>
      <c r="C452" s="58">
        <v>891780111</v>
      </c>
      <c r="D452" s="59" t="s">
        <v>64</v>
      </c>
      <c r="E452" s="61" t="s">
        <v>10832</v>
      </c>
      <c r="F452" s="67" t="s">
        <v>10831</v>
      </c>
      <c r="G452" s="210">
        <v>0</v>
      </c>
      <c r="H452" s="61" t="s">
        <v>73</v>
      </c>
      <c r="I452" s="59" t="s">
        <v>65</v>
      </c>
      <c r="J452" s="60" t="s">
        <v>10647</v>
      </c>
      <c r="K452" s="60">
        <v>11167000</v>
      </c>
      <c r="L452" s="58" t="s">
        <v>68</v>
      </c>
      <c r="M452" s="60" t="s">
        <v>7143</v>
      </c>
      <c r="N452" s="60">
        <v>84452687</v>
      </c>
      <c r="O452" s="64">
        <v>14</v>
      </c>
      <c r="P452" s="166">
        <v>45302</v>
      </c>
      <c r="Q452" s="60">
        <v>2126349000</v>
      </c>
      <c r="R452" s="166">
        <v>45335</v>
      </c>
      <c r="S452" s="60">
        <v>11167000</v>
      </c>
      <c r="T452" s="61" t="s">
        <v>66</v>
      </c>
      <c r="U452" s="60">
        <v>85152695</v>
      </c>
      <c r="V452" s="60" t="s">
        <v>6952</v>
      </c>
      <c r="W452" s="166">
        <v>45335</v>
      </c>
      <c r="X452" s="166">
        <v>45335</v>
      </c>
      <c r="Y452" s="68" t="s">
        <v>75</v>
      </c>
      <c r="Z452" s="166">
        <v>45457</v>
      </c>
      <c r="AA452" s="67">
        <f t="shared" si="30"/>
        <v>122</v>
      </c>
      <c r="AB452" s="67">
        <v>2</v>
      </c>
      <c r="AC452" s="237">
        <v>1333000</v>
      </c>
      <c r="AD452" s="67">
        <v>1</v>
      </c>
      <c r="AE452" s="244">
        <v>45473</v>
      </c>
      <c r="AF452" s="67">
        <f t="shared" si="31"/>
        <v>16</v>
      </c>
      <c r="AG452" s="60">
        <v>0</v>
      </c>
      <c r="AH452" s="60">
        <v>0</v>
      </c>
      <c r="AI452" s="89" t="s">
        <v>75</v>
      </c>
      <c r="AJ452" s="61">
        <v>0</v>
      </c>
      <c r="AK452" s="65" t="s">
        <v>75</v>
      </c>
      <c r="AL452" s="65" t="s">
        <v>75</v>
      </c>
      <c r="AM452" s="67">
        <f t="shared" si="32"/>
        <v>0</v>
      </c>
      <c r="AN452" s="67">
        <f>+K452+AC452-AH452</f>
        <v>12500000</v>
      </c>
      <c r="AO452" s="61" t="s">
        <v>67</v>
      </c>
      <c r="AP452" s="60">
        <v>11167000</v>
      </c>
      <c r="AQ452" s="61" t="s">
        <v>86</v>
      </c>
      <c r="AR452" s="60">
        <v>0</v>
      </c>
      <c r="AS452" s="69" t="s">
        <v>75</v>
      </c>
      <c r="AT452" s="236">
        <v>12500000</v>
      </c>
      <c r="AU452" s="156">
        <f t="shared" si="33"/>
        <v>0</v>
      </c>
      <c r="AV452" s="72">
        <f t="shared" si="34"/>
        <v>1</v>
      </c>
      <c r="AW452" s="89" t="s">
        <v>75</v>
      </c>
      <c r="AX452" s="61" t="s">
        <v>98</v>
      </c>
      <c r="AY452" s="60" t="s">
        <v>10830</v>
      </c>
      <c r="AZ452" s="58" t="s">
        <v>67</v>
      </c>
      <c r="BA452" s="58" t="s">
        <v>67</v>
      </c>
    </row>
    <row r="453" spans="2:53" x14ac:dyDescent="0.25">
      <c r="B453" s="58">
        <v>2024</v>
      </c>
      <c r="C453" s="58">
        <v>891780111</v>
      </c>
      <c r="D453" s="59" t="s">
        <v>64</v>
      </c>
      <c r="E453" s="61" t="s">
        <v>10829</v>
      </c>
      <c r="F453" s="67" t="s">
        <v>10828</v>
      </c>
      <c r="G453" s="210">
        <v>0</v>
      </c>
      <c r="H453" s="61" t="s">
        <v>73</v>
      </c>
      <c r="I453" s="59" t="s">
        <v>65</v>
      </c>
      <c r="J453" s="60" t="s">
        <v>10827</v>
      </c>
      <c r="K453" s="60">
        <v>11167000</v>
      </c>
      <c r="L453" s="58" t="s">
        <v>68</v>
      </c>
      <c r="M453" s="60" t="s">
        <v>8153</v>
      </c>
      <c r="N453" s="60">
        <v>1083041732</v>
      </c>
      <c r="O453" s="64">
        <v>14</v>
      </c>
      <c r="P453" s="166">
        <v>45302</v>
      </c>
      <c r="Q453" s="60">
        <v>2126349000</v>
      </c>
      <c r="R453" s="166">
        <v>45335</v>
      </c>
      <c r="S453" s="60">
        <v>11167000</v>
      </c>
      <c r="T453" s="61" t="s">
        <v>66</v>
      </c>
      <c r="U453" s="60">
        <v>30766322</v>
      </c>
      <c r="V453" s="60" t="s">
        <v>7220</v>
      </c>
      <c r="W453" s="166">
        <v>45335</v>
      </c>
      <c r="X453" s="166">
        <v>45335</v>
      </c>
      <c r="Y453" s="68" t="s">
        <v>75</v>
      </c>
      <c r="Z453" s="166">
        <v>45457</v>
      </c>
      <c r="AA453" s="67">
        <f t="shared" si="30"/>
        <v>122</v>
      </c>
      <c r="AB453" s="67">
        <v>2</v>
      </c>
      <c r="AC453" s="237">
        <v>1333000</v>
      </c>
      <c r="AD453" s="67">
        <v>1</v>
      </c>
      <c r="AE453" s="244">
        <v>45473</v>
      </c>
      <c r="AF453" s="67">
        <f t="shared" si="31"/>
        <v>16</v>
      </c>
      <c r="AG453" s="60">
        <v>0</v>
      </c>
      <c r="AH453" s="60">
        <v>0</v>
      </c>
      <c r="AI453" s="89" t="s">
        <v>75</v>
      </c>
      <c r="AJ453" s="61">
        <v>0</v>
      </c>
      <c r="AK453" s="65" t="s">
        <v>75</v>
      </c>
      <c r="AL453" s="65" t="s">
        <v>75</v>
      </c>
      <c r="AM453" s="67">
        <f t="shared" si="32"/>
        <v>0</v>
      </c>
      <c r="AN453" s="67">
        <f>+K453+AC453-AH453</f>
        <v>12500000</v>
      </c>
      <c r="AO453" s="61" t="s">
        <v>67</v>
      </c>
      <c r="AP453" s="60">
        <v>11167000</v>
      </c>
      <c r="AQ453" s="61" t="s">
        <v>86</v>
      </c>
      <c r="AR453" s="60">
        <v>0</v>
      </c>
      <c r="AS453" s="69" t="s">
        <v>75</v>
      </c>
      <c r="AT453" s="236">
        <v>12500000</v>
      </c>
      <c r="AU453" s="156">
        <f t="shared" si="33"/>
        <v>0</v>
      </c>
      <c r="AV453" s="72">
        <f t="shared" si="34"/>
        <v>1</v>
      </c>
      <c r="AW453" s="89" t="s">
        <v>75</v>
      </c>
      <c r="AX453" s="61" t="s">
        <v>98</v>
      </c>
      <c r="AY453" s="60" t="s">
        <v>10826</v>
      </c>
      <c r="AZ453" s="58" t="s">
        <v>67</v>
      </c>
      <c r="BA453" s="58" t="s">
        <v>67</v>
      </c>
    </row>
    <row r="454" spans="2:53" x14ac:dyDescent="0.25">
      <c r="B454" s="58">
        <v>2024</v>
      </c>
      <c r="C454" s="58">
        <v>891780111</v>
      </c>
      <c r="D454" s="59" t="s">
        <v>64</v>
      </c>
      <c r="E454" s="61" t="s">
        <v>10825</v>
      </c>
      <c r="F454" s="67" t="s">
        <v>10824</v>
      </c>
      <c r="G454" s="210">
        <v>0</v>
      </c>
      <c r="H454" s="61" t="s">
        <v>73</v>
      </c>
      <c r="I454" s="59" t="s">
        <v>65</v>
      </c>
      <c r="J454" s="60" t="s">
        <v>10823</v>
      </c>
      <c r="K454" s="60">
        <v>9380000</v>
      </c>
      <c r="L454" s="58" t="s">
        <v>68</v>
      </c>
      <c r="M454" s="60" t="s">
        <v>9528</v>
      </c>
      <c r="N454" s="60">
        <v>1065134989</v>
      </c>
      <c r="O454" s="64">
        <v>14</v>
      </c>
      <c r="P454" s="166">
        <v>45302</v>
      </c>
      <c r="Q454" s="60">
        <v>2126349000</v>
      </c>
      <c r="R454" s="166">
        <v>45335</v>
      </c>
      <c r="S454" s="60">
        <v>9380000</v>
      </c>
      <c r="T454" s="61" t="s">
        <v>66</v>
      </c>
      <c r="U454" s="60">
        <v>2536172</v>
      </c>
      <c r="V454" s="60" t="s">
        <v>7120</v>
      </c>
      <c r="W454" s="166">
        <v>45335</v>
      </c>
      <c r="X454" s="166">
        <v>45335</v>
      </c>
      <c r="Y454" s="68" t="s">
        <v>75</v>
      </c>
      <c r="Z454" s="166">
        <v>45457</v>
      </c>
      <c r="AA454" s="67">
        <f t="shared" si="30"/>
        <v>122</v>
      </c>
      <c r="AB454" s="67">
        <v>0</v>
      </c>
      <c r="AC454" s="237">
        <v>0</v>
      </c>
      <c r="AD454" s="67">
        <v>0</v>
      </c>
      <c r="AE454" s="89" t="s">
        <v>75</v>
      </c>
      <c r="AF454" s="67">
        <f t="shared" si="31"/>
        <v>0</v>
      </c>
      <c r="AG454" s="60">
        <v>0</v>
      </c>
      <c r="AH454" s="60">
        <v>0</v>
      </c>
      <c r="AI454" s="89" t="s">
        <v>75</v>
      </c>
      <c r="AJ454" s="61">
        <v>0</v>
      </c>
      <c r="AK454" s="65" t="s">
        <v>75</v>
      </c>
      <c r="AL454" s="65" t="s">
        <v>75</v>
      </c>
      <c r="AM454" s="67">
        <f t="shared" si="32"/>
        <v>0</v>
      </c>
      <c r="AN454" s="67">
        <f>+K454+AC454-AH454</f>
        <v>9380000</v>
      </c>
      <c r="AO454" s="61" t="s">
        <v>67</v>
      </c>
      <c r="AP454" s="60">
        <v>9380000</v>
      </c>
      <c r="AQ454" s="61" t="s">
        <v>86</v>
      </c>
      <c r="AR454" s="60">
        <v>0</v>
      </c>
      <c r="AS454" s="69" t="s">
        <v>75</v>
      </c>
      <c r="AT454" s="236">
        <v>9380000</v>
      </c>
      <c r="AU454" s="156">
        <f t="shared" si="33"/>
        <v>0</v>
      </c>
      <c r="AV454" s="72">
        <f t="shared" si="34"/>
        <v>1</v>
      </c>
      <c r="AW454" s="89" t="s">
        <v>75</v>
      </c>
      <c r="AX454" s="61" t="s">
        <v>98</v>
      </c>
      <c r="AY454" s="60" t="s">
        <v>10822</v>
      </c>
      <c r="AZ454" s="58" t="s">
        <v>67</v>
      </c>
      <c r="BA454" s="58" t="s">
        <v>67</v>
      </c>
    </row>
    <row r="455" spans="2:53" x14ac:dyDescent="0.25">
      <c r="B455" s="58">
        <v>2024</v>
      </c>
      <c r="C455" s="58">
        <v>891780111</v>
      </c>
      <c r="D455" s="59" t="s">
        <v>64</v>
      </c>
      <c r="E455" s="61" t="s">
        <v>10821</v>
      </c>
      <c r="F455" s="67" t="s">
        <v>10820</v>
      </c>
      <c r="G455" s="210">
        <v>0</v>
      </c>
      <c r="H455" s="61" t="s">
        <v>73</v>
      </c>
      <c r="I455" s="59" t="s">
        <v>65</v>
      </c>
      <c r="J455" s="60" t="s">
        <v>10819</v>
      </c>
      <c r="K455" s="60">
        <v>9380000</v>
      </c>
      <c r="L455" s="58" t="s">
        <v>68</v>
      </c>
      <c r="M455" s="60" t="s">
        <v>6963</v>
      </c>
      <c r="N455" s="60">
        <v>1082984745</v>
      </c>
      <c r="O455" s="64">
        <v>14</v>
      </c>
      <c r="P455" s="166">
        <v>45302</v>
      </c>
      <c r="Q455" s="60">
        <v>2126349000</v>
      </c>
      <c r="R455" s="166">
        <v>45335</v>
      </c>
      <c r="S455" s="60">
        <v>9380000</v>
      </c>
      <c r="T455" s="61" t="s">
        <v>66</v>
      </c>
      <c r="U455" s="60">
        <v>84450555</v>
      </c>
      <c r="V455" s="60" t="s">
        <v>6898</v>
      </c>
      <c r="W455" s="166">
        <v>45335</v>
      </c>
      <c r="X455" s="166">
        <v>45335</v>
      </c>
      <c r="Y455" s="68" t="s">
        <v>75</v>
      </c>
      <c r="Z455" s="166">
        <v>45457</v>
      </c>
      <c r="AA455" s="67">
        <f t="shared" si="30"/>
        <v>122</v>
      </c>
      <c r="AB455" s="67">
        <v>0</v>
      </c>
      <c r="AC455" s="237">
        <v>0</v>
      </c>
      <c r="AD455" s="67">
        <v>0</v>
      </c>
      <c r="AE455" s="89" t="s">
        <v>75</v>
      </c>
      <c r="AF455" s="67">
        <f t="shared" si="31"/>
        <v>0</v>
      </c>
      <c r="AG455" s="60">
        <v>0</v>
      </c>
      <c r="AH455" s="60">
        <v>0</v>
      </c>
      <c r="AI455" s="89" t="s">
        <v>75</v>
      </c>
      <c r="AJ455" s="61">
        <v>0</v>
      </c>
      <c r="AK455" s="65" t="s">
        <v>75</v>
      </c>
      <c r="AL455" s="65" t="s">
        <v>75</v>
      </c>
      <c r="AM455" s="67">
        <f t="shared" si="32"/>
        <v>0</v>
      </c>
      <c r="AN455" s="67">
        <f>+K455+AC455-AH455</f>
        <v>9380000</v>
      </c>
      <c r="AO455" s="61" t="s">
        <v>67</v>
      </c>
      <c r="AP455" s="60">
        <v>9380000</v>
      </c>
      <c r="AQ455" s="61" t="s">
        <v>86</v>
      </c>
      <c r="AR455" s="60">
        <v>0</v>
      </c>
      <c r="AS455" s="69" t="s">
        <v>75</v>
      </c>
      <c r="AT455" s="236">
        <v>9380000</v>
      </c>
      <c r="AU455" s="156">
        <f t="shared" si="33"/>
        <v>0</v>
      </c>
      <c r="AV455" s="72">
        <f t="shared" si="34"/>
        <v>1</v>
      </c>
      <c r="AW455" s="89" t="s">
        <v>75</v>
      </c>
      <c r="AX455" s="61" t="s">
        <v>98</v>
      </c>
      <c r="AY455" s="60" t="s">
        <v>10818</v>
      </c>
      <c r="AZ455" s="58" t="s">
        <v>67</v>
      </c>
      <c r="BA455" s="58" t="s">
        <v>67</v>
      </c>
    </row>
    <row r="456" spans="2:53" x14ac:dyDescent="0.25">
      <c r="B456" s="58">
        <v>2024</v>
      </c>
      <c r="C456" s="58">
        <v>891780111</v>
      </c>
      <c r="D456" s="59" t="s">
        <v>64</v>
      </c>
      <c r="E456" s="61" t="s">
        <v>10817</v>
      </c>
      <c r="F456" s="67" t="s">
        <v>10816</v>
      </c>
      <c r="G456" s="210">
        <v>0</v>
      </c>
      <c r="H456" s="61" t="s">
        <v>73</v>
      </c>
      <c r="I456" s="59" t="s">
        <v>65</v>
      </c>
      <c r="J456" s="60" t="s">
        <v>10815</v>
      </c>
      <c r="K456" s="60">
        <v>9380000</v>
      </c>
      <c r="L456" s="58" t="s">
        <v>68</v>
      </c>
      <c r="M456" s="60" t="s">
        <v>7427</v>
      </c>
      <c r="N456" s="60">
        <v>1082882138</v>
      </c>
      <c r="O456" s="64">
        <v>14</v>
      </c>
      <c r="P456" s="166">
        <v>45302</v>
      </c>
      <c r="Q456" s="60">
        <v>2126349000</v>
      </c>
      <c r="R456" s="166">
        <v>45335</v>
      </c>
      <c r="S456" s="60">
        <v>9380000</v>
      </c>
      <c r="T456" s="61" t="s">
        <v>66</v>
      </c>
      <c r="U456" s="60">
        <v>45507423</v>
      </c>
      <c r="V456" s="60" t="s">
        <v>7064</v>
      </c>
      <c r="W456" s="166">
        <v>45335</v>
      </c>
      <c r="X456" s="166">
        <v>45335</v>
      </c>
      <c r="Y456" s="68" t="s">
        <v>75</v>
      </c>
      <c r="Z456" s="166">
        <v>45457</v>
      </c>
      <c r="AA456" s="67">
        <f t="shared" ref="AA456:AA519" si="35">+IF(Y456="1800-01-01",Z456-X456,Z456-Y456)</f>
        <v>122</v>
      </c>
      <c r="AB456" s="67">
        <v>2</v>
      </c>
      <c r="AC456" s="237">
        <v>490000</v>
      </c>
      <c r="AD456" s="67">
        <v>1</v>
      </c>
      <c r="AE456" s="244">
        <v>45464</v>
      </c>
      <c r="AF456" s="67">
        <f t="shared" ref="AF456:AF519" si="36">+IF(AE456="1800-01-01",0,AE456-Z456)</f>
        <v>7</v>
      </c>
      <c r="AG456" s="60">
        <v>0</v>
      </c>
      <c r="AH456" s="60">
        <v>0</v>
      </c>
      <c r="AI456" s="89" t="s">
        <v>75</v>
      </c>
      <c r="AJ456" s="61">
        <v>0</v>
      </c>
      <c r="AK456" s="65" t="s">
        <v>75</v>
      </c>
      <c r="AL456" s="65" t="s">
        <v>75</v>
      </c>
      <c r="AM456" s="67">
        <f t="shared" ref="AM456:AM519" si="37">+IF(AK456="1800-01-01",0,AL456-AK456)</f>
        <v>0</v>
      </c>
      <c r="AN456" s="67">
        <f>+K456+AC456-AH456</f>
        <v>9870000</v>
      </c>
      <c r="AO456" s="61" t="s">
        <v>67</v>
      </c>
      <c r="AP456" s="60">
        <v>9380000</v>
      </c>
      <c r="AQ456" s="61" t="s">
        <v>86</v>
      </c>
      <c r="AR456" s="60">
        <v>0</v>
      </c>
      <c r="AS456" s="69" t="s">
        <v>75</v>
      </c>
      <c r="AT456" s="236">
        <v>9870000</v>
      </c>
      <c r="AU456" s="156">
        <f t="shared" ref="AU456:AU519" si="38">AN456-AT456</f>
        <v>0</v>
      </c>
      <c r="AV456" s="72">
        <f t="shared" ref="AV456:AV519" si="39">+IFERROR(AT456/AN456,"_")</f>
        <v>1</v>
      </c>
      <c r="AW456" s="89" t="s">
        <v>75</v>
      </c>
      <c r="AX456" s="61" t="s">
        <v>98</v>
      </c>
      <c r="AY456" s="60" t="s">
        <v>10814</v>
      </c>
      <c r="AZ456" s="58" t="s">
        <v>67</v>
      </c>
      <c r="BA456" s="58" t="s">
        <v>67</v>
      </c>
    </row>
    <row r="457" spans="2:53" x14ac:dyDescent="0.25">
      <c r="B457" s="58">
        <v>2024</v>
      </c>
      <c r="C457" s="58">
        <v>891780111</v>
      </c>
      <c r="D457" s="59" t="s">
        <v>64</v>
      </c>
      <c r="E457" s="61" t="s">
        <v>10813</v>
      </c>
      <c r="F457" s="67" t="s">
        <v>10812</v>
      </c>
      <c r="G457" s="210">
        <v>0</v>
      </c>
      <c r="H457" s="61" t="s">
        <v>73</v>
      </c>
      <c r="I457" s="59" t="s">
        <v>65</v>
      </c>
      <c r="J457" s="60" t="s">
        <v>10811</v>
      </c>
      <c r="K457" s="60">
        <v>11167000</v>
      </c>
      <c r="L457" s="58" t="s">
        <v>68</v>
      </c>
      <c r="M457" s="60" t="s">
        <v>7357</v>
      </c>
      <c r="N457" s="60">
        <v>36695248</v>
      </c>
      <c r="O457" s="64">
        <v>14</v>
      </c>
      <c r="P457" s="166">
        <v>45302</v>
      </c>
      <c r="Q457" s="60">
        <v>2126349000</v>
      </c>
      <c r="R457" s="166">
        <v>45335</v>
      </c>
      <c r="S457" s="60">
        <v>11167000</v>
      </c>
      <c r="T457" s="61" t="s">
        <v>66</v>
      </c>
      <c r="U457" s="60">
        <v>45507423</v>
      </c>
      <c r="V457" s="60" t="s">
        <v>7064</v>
      </c>
      <c r="W457" s="166">
        <v>45335</v>
      </c>
      <c r="X457" s="166">
        <v>45335</v>
      </c>
      <c r="Y457" s="68" t="s">
        <v>75</v>
      </c>
      <c r="Z457" s="166">
        <v>45457</v>
      </c>
      <c r="AA457" s="67">
        <f t="shared" si="35"/>
        <v>122</v>
      </c>
      <c r="AB457" s="67">
        <v>2</v>
      </c>
      <c r="AC457" s="237">
        <v>583000</v>
      </c>
      <c r="AD457" s="67">
        <v>1</v>
      </c>
      <c r="AE457" s="244">
        <v>45464</v>
      </c>
      <c r="AF457" s="67">
        <f t="shared" si="36"/>
        <v>7</v>
      </c>
      <c r="AG457" s="60">
        <v>0</v>
      </c>
      <c r="AH457" s="60">
        <v>0</v>
      </c>
      <c r="AI457" s="89" t="s">
        <v>75</v>
      </c>
      <c r="AJ457" s="61">
        <v>0</v>
      </c>
      <c r="AK457" s="65" t="s">
        <v>75</v>
      </c>
      <c r="AL457" s="65" t="s">
        <v>75</v>
      </c>
      <c r="AM457" s="67">
        <f t="shared" si="37"/>
        <v>0</v>
      </c>
      <c r="AN457" s="67">
        <f>+K457+AC457-AH457</f>
        <v>11750000</v>
      </c>
      <c r="AO457" s="61" t="s">
        <v>67</v>
      </c>
      <c r="AP457" s="60">
        <v>11167000</v>
      </c>
      <c r="AQ457" s="61" t="s">
        <v>86</v>
      </c>
      <c r="AR457" s="60">
        <v>0</v>
      </c>
      <c r="AS457" s="69" t="s">
        <v>75</v>
      </c>
      <c r="AT457" s="236">
        <v>11750000</v>
      </c>
      <c r="AU457" s="156">
        <f t="shared" si="38"/>
        <v>0</v>
      </c>
      <c r="AV457" s="72">
        <f t="shared" si="39"/>
        <v>1</v>
      </c>
      <c r="AW457" s="89" t="s">
        <v>75</v>
      </c>
      <c r="AX457" s="61" t="s">
        <v>98</v>
      </c>
      <c r="AY457" s="60" t="s">
        <v>10810</v>
      </c>
      <c r="AZ457" s="58" t="s">
        <v>67</v>
      </c>
      <c r="BA457" s="58" t="s">
        <v>67</v>
      </c>
    </row>
    <row r="458" spans="2:53" x14ac:dyDescent="0.25">
      <c r="B458" s="58">
        <v>2024</v>
      </c>
      <c r="C458" s="58">
        <v>891780111</v>
      </c>
      <c r="D458" s="59" t="s">
        <v>64</v>
      </c>
      <c r="E458" s="61" t="s">
        <v>10809</v>
      </c>
      <c r="F458" s="67" t="s">
        <v>10808</v>
      </c>
      <c r="G458" s="210">
        <v>0</v>
      </c>
      <c r="H458" s="61" t="s">
        <v>73</v>
      </c>
      <c r="I458" s="59" t="s">
        <v>65</v>
      </c>
      <c r="J458" s="60" t="s">
        <v>10807</v>
      </c>
      <c r="K458" s="60">
        <v>9380000</v>
      </c>
      <c r="L458" s="58" t="s">
        <v>68</v>
      </c>
      <c r="M458" s="60" t="s">
        <v>7526</v>
      </c>
      <c r="N458" s="60">
        <v>36641670</v>
      </c>
      <c r="O458" s="64">
        <v>14</v>
      </c>
      <c r="P458" s="166">
        <v>45302</v>
      </c>
      <c r="Q458" s="60">
        <v>2126349000</v>
      </c>
      <c r="R458" s="166">
        <v>45335</v>
      </c>
      <c r="S458" s="60">
        <v>9380000</v>
      </c>
      <c r="T458" s="61" t="s">
        <v>66</v>
      </c>
      <c r="U458" s="60">
        <v>45507423</v>
      </c>
      <c r="V458" s="60" t="s">
        <v>7064</v>
      </c>
      <c r="W458" s="166">
        <v>45335</v>
      </c>
      <c r="X458" s="166">
        <v>45335</v>
      </c>
      <c r="Y458" s="68" t="s">
        <v>75</v>
      </c>
      <c r="Z458" s="166">
        <v>45457</v>
      </c>
      <c r="AA458" s="67">
        <f t="shared" si="35"/>
        <v>122</v>
      </c>
      <c r="AB458" s="67">
        <v>2</v>
      </c>
      <c r="AC458" s="237">
        <v>490000</v>
      </c>
      <c r="AD458" s="67">
        <v>1</v>
      </c>
      <c r="AE458" s="244">
        <v>45464</v>
      </c>
      <c r="AF458" s="67">
        <f t="shared" si="36"/>
        <v>7</v>
      </c>
      <c r="AG458" s="60">
        <v>0</v>
      </c>
      <c r="AH458" s="60">
        <v>0</v>
      </c>
      <c r="AI458" s="89" t="s">
        <v>75</v>
      </c>
      <c r="AJ458" s="61">
        <v>0</v>
      </c>
      <c r="AK458" s="65" t="s">
        <v>75</v>
      </c>
      <c r="AL458" s="65" t="s">
        <v>75</v>
      </c>
      <c r="AM458" s="67">
        <f t="shared" si="37"/>
        <v>0</v>
      </c>
      <c r="AN458" s="67">
        <f>+K458+AC458-AH458</f>
        <v>9870000</v>
      </c>
      <c r="AO458" s="61" t="s">
        <v>67</v>
      </c>
      <c r="AP458" s="60">
        <v>9380000</v>
      </c>
      <c r="AQ458" s="61" t="s">
        <v>86</v>
      </c>
      <c r="AR458" s="60">
        <v>0</v>
      </c>
      <c r="AS458" s="69" t="s">
        <v>75</v>
      </c>
      <c r="AT458" s="236">
        <v>9870000</v>
      </c>
      <c r="AU458" s="156">
        <f t="shared" si="38"/>
        <v>0</v>
      </c>
      <c r="AV458" s="72">
        <f t="shared" si="39"/>
        <v>1</v>
      </c>
      <c r="AW458" s="89" t="s">
        <v>75</v>
      </c>
      <c r="AX458" s="61" t="s">
        <v>98</v>
      </c>
      <c r="AY458" s="60" t="s">
        <v>10806</v>
      </c>
      <c r="AZ458" s="58" t="s">
        <v>67</v>
      </c>
      <c r="BA458" s="58" t="s">
        <v>67</v>
      </c>
    </row>
    <row r="459" spans="2:53" x14ac:dyDescent="0.25">
      <c r="B459" s="58">
        <v>2024</v>
      </c>
      <c r="C459" s="58">
        <v>891780111</v>
      </c>
      <c r="D459" s="59" t="s">
        <v>64</v>
      </c>
      <c r="E459" s="61" t="s">
        <v>10805</v>
      </c>
      <c r="F459" s="67" t="s">
        <v>10804</v>
      </c>
      <c r="G459" s="210">
        <v>0</v>
      </c>
      <c r="H459" s="61" t="s">
        <v>73</v>
      </c>
      <c r="I459" s="59" t="s">
        <v>65</v>
      </c>
      <c r="J459" s="60" t="s">
        <v>10803</v>
      </c>
      <c r="K459" s="60">
        <v>12060000</v>
      </c>
      <c r="L459" s="58" t="s">
        <v>68</v>
      </c>
      <c r="M459" s="60" t="s">
        <v>8213</v>
      </c>
      <c r="N459" s="60">
        <v>49758019</v>
      </c>
      <c r="O459" s="64">
        <v>13</v>
      </c>
      <c r="P459" s="89">
        <v>45302</v>
      </c>
      <c r="Q459" s="60">
        <v>4518689382</v>
      </c>
      <c r="R459" s="166">
        <v>45335</v>
      </c>
      <c r="S459" s="60">
        <v>12060000</v>
      </c>
      <c r="T459" s="61" t="s">
        <v>66</v>
      </c>
      <c r="U459" s="60">
        <v>57441846</v>
      </c>
      <c r="V459" s="60" t="s">
        <v>8207</v>
      </c>
      <c r="W459" s="166">
        <v>45335</v>
      </c>
      <c r="X459" s="166">
        <v>45335</v>
      </c>
      <c r="Y459" s="68" t="s">
        <v>75</v>
      </c>
      <c r="Z459" s="166">
        <v>45457</v>
      </c>
      <c r="AA459" s="67">
        <f t="shared" si="35"/>
        <v>122</v>
      </c>
      <c r="AB459" s="67">
        <v>0</v>
      </c>
      <c r="AC459" s="237">
        <v>0</v>
      </c>
      <c r="AD459" s="67">
        <v>0</v>
      </c>
      <c r="AE459" s="89" t="s">
        <v>75</v>
      </c>
      <c r="AF459" s="67">
        <f t="shared" si="36"/>
        <v>0</v>
      </c>
      <c r="AG459" s="60">
        <v>0</v>
      </c>
      <c r="AH459" s="60">
        <v>0</v>
      </c>
      <c r="AI459" s="89" t="s">
        <v>75</v>
      </c>
      <c r="AJ459" s="61">
        <v>0</v>
      </c>
      <c r="AK459" s="65" t="s">
        <v>75</v>
      </c>
      <c r="AL459" s="65" t="s">
        <v>75</v>
      </c>
      <c r="AM459" s="67">
        <f t="shared" si="37"/>
        <v>0</v>
      </c>
      <c r="AN459" s="67">
        <f>+K459+AC459-AH459</f>
        <v>12060000</v>
      </c>
      <c r="AO459" s="61" t="s">
        <v>67</v>
      </c>
      <c r="AP459" s="60">
        <v>12060000</v>
      </c>
      <c r="AQ459" s="61" t="s">
        <v>86</v>
      </c>
      <c r="AR459" s="60">
        <v>0</v>
      </c>
      <c r="AS459" s="69" t="s">
        <v>75</v>
      </c>
      <c r="AT459" s="236">
        <v>12060000</v>
      </c>
      <c r="AU459" s="156">
        <f t="shared" si="38"/>
        <v>0</v>
      </c>
      <c r="AV459" s="72">
        <f t="shared" si="39"/>
        <v>1</v>
      </c>
      <c r="AW459" s="89" t="s">
        <v>75</v>
      </c>
      <c r="AX459" s="61" t="s">
        <v>98</v>
      </c>
      <c r="AY459" s="60" t="s">
        <v>10802</v>
      </c>
      <c r="AZ459" s="58" t="s">
        <v>67</v>
      </c>
      <c r="BA459" s="58" t="s">
        <v>67</v>
      </c>
    </row>
    <row r="460" spans="2:53" x14ac:dyDescent="0.25">
      <c r="B460" s="58">
        <v>2024</v>
      </c>
      <c r="C460" s="58">
        <v>891780111</v>
      </c>
      <c r="D460" s="59" t="s">
        <v>64</v>
      </c>
      <c r="E460" s="61" t="s">
        <v>10801</v>
      </c>
      <c r="F460" s="67" t="s">
        <v>10800</v>
      </c>
      <c r="G460" s="210">
        <v>0</v>
      </c>
      <c r="H460" s="61" t="s">
        <v>73</v>
      </c>
      <c r="I460" s="59" t="s">
        <v>65</v>
      </c>
      <c r="J460" s="60" t="s">
        <v>10799</v>
      </c>
      <c r="K460" s="60">
        <v>15360000</v>
      </c>
      <c r="L460" s="58" t="s">
        <v>68</v>
      </c>
      <c r="M460" s="60" t="s">
        <v>10798</v>
      </c>
      <c r="N460" s="60">
        <v>57420166</v>
      </c>
      <c r="O460" s="64">
        <v>13</v>
      </c>
      <c r="P460" s="89">
        <v>45302</v>
      </c>
      <c r="Q460" s="60">
        <v>4518689382</v>
      </c>
      <c r="R460" s="166">
        <v>45335</v>
      </c>
      <c r="S460" s="60">
        <v>15360000</v>
      </c>
      <c r="T460" s="61" t="s">
        <v>66</v>
      </c>
      <c r="U460" s="60">
        <v>36564011</v>
      </c>
      <c r="V460" s="60" t="s">
        <v>7871</v>
      </c>
      <c r="W460" s="166">
        <v>45335</v>
      </c>
      <c r="X460" s="166">
        <v>45335</v>
      </c>
      <c r="Y460" s="68" t="s">
        <v>75</v>
      </c>
      <c r="Z460" s="166">
        <v>45457</v>
      </c>
      <c r="AA460" s="67">
        <f t="shared" si="35"/>
        <v>122</v>
      </c>
      <c r="AB460" s="67">
        <v>2</v>
      </c>
      <c r="AC460" s="237">
        <v>1680000</v>
      </c>
      <c r="AD460" s="67">
        <v>1</v>
      </c>
      <c r="AE460" s="244">
        <v>45473</v>
      </c>
      <c r="AF460" s="67">
        <f t="shared" si="36"/>
        <v>16</v>
      </c>
      <c r="AG460" s="60">
        <v>0</v>
      </c>
      <c r="AH460" s="60">
        <v>0</v>
      </c>
      <c r="AI460" s="89" t="s">
        <v>75</v>
      </c>
      <c r="AJ460" s="61">
        <v>0</v>
      </c>
      <c r="AK460" s="65" t="s">
        <v>75</v>
      </c>
      <c r="AL460" s="65" t="s">
        <v>75</v>
      </c>
      <c r="AM460" s="67">
        <f t="shared" si="37"/>
        <v>0</v>
      </c>
      <c r="AN460" s="67">
        <f>+K460+AC460-AH460</f>
        <v>17040000</v>
      </c>
      <c r="AO460" s="61" t="s">
        <v>67</v>
      </c>
      <c r="AP460" s="60">
        <v>15360000</v>
      </c>
      <c r="AQ460" s="61" t="s">
        <v>86</v>
      </c>
      <c r="AR460" s="60">
        <v>0</v>
      </c>
      <c r="AS460" s="69" t="s">
        <v>75</v>
      </c>
      <c r="AT460" s="236">
        <v>17040000</v>
      </c>
      <c r="AU460" s="156">
        <f t="shared" si="38"/>
        <v>0</v>
      </c>
      <c r="AV460" s="72">
        <f t="shared" si="39"/>
        <v>1</v>
      </c>
      <c r="AW460" s="89" t="s">
        <v>75</v>
      </c>
      <c r="AX460" s="61" t="s">
        <v>98</v>
      </c>
      <c r="AY460" s="60" t="s">
        <v>10797</v>
      </c>
      <c r="AZ460" s="58" t="s">
        <v>67</v>
      </c>
      <c r="BA460" s="58" t="s">
        <v>67</v>
      </c>
    </row>
    <row r="461" spans="2:53" x14ac:dyDescent="0.25">
      <c r="B461" s="58">
        <v>2024</v>
      </c>
      <c r="C461" s="58">
        <v>891780111</v>
      </c>
      <c r="D461" s="59" t="s">
        <v>64</v>
      </c>
      <c r="E461" s="61" t="s">
        <v>10796</v>
      </c>
      <c r="F461" s="67" t="s">
        <v>10795</v>
      </c>
      <c r="G461" s="210">
        <v>0</v>
      </c>
      <c r="H461" s="61" t="s">
        <v>73</v>
      </c>
      <c r="I461" s="59" t="s">
        <v>65</v>
      </c>
      <c r="J461" s="60" t="s">
        <v>10733</v>
      </c>
      <c r="K461" s="60">
        <v>4200000</v>
      </c>
      <c r="L461" s="58" t="s">
        <v>68</v>
      </c>
      <c r="M461" s="60" t="s">
        <v>10794</v>
      </c>
      <c r="N461" s="60">
        <v>57466627</v>
      </c>
      <c r="O461" s="64">
        <v>14</v>
      </c>
      <c r="P461" s="166">
        <v>45302</v>
      </c>
      <c r="Q461" s="60">
        <v>2126349000</v>
      </c>
      <c r="R461" s="166">
        <v>45335</v>
      </c>
      <c r="S461" s="60">
        <v>4200000</v>
      </c>
      <c r="T461" s="61" t="s">
        <v>66</v>
      </c>
      <c r="U461" s="60">
        <v>57426272</v>
      </c>
      <c r="V461" s="60" t="s">
        <v>6827</v>
      </c>
      <c r="W461" s="166">
        <v>45335</v>
      </c>
      <c r="X461" s="166">
        <v>45335</v>
      </c>
      <c r="Y461" s="68" t="s">
        <v>75</v>
      </c>
      <c r="Z461" s="166">
        <v>45382</v>
      </c>
      <c r="AA461" s="67">
        <f t="shared" si="35"/>
        <v>47</v>
      </c>
      <c r="AB461" s="67">
        <v>0</v>
      </c>
      <c r="AC461" s="237">
        <v>0</v>
      </c>
      <c r="AD461" s="67">
        <v>0</v>
      </c>
      <c r="AE461" s="89" t="s">
        <v>75</v>
      </c>
      <c r="AF461" s="67">
        <f t="shared" si="36"/>
        <v>0</v>
      </c>
      <c r="AG461" s="60">
        <v>0</v>
      </c>
      <c r="AH461" s="60">
        <v>0</v>
      </c>
      <c r="AI461" s="89" t="s">
        <v>75</v>
      </c>
      <c r="AJ461" s="61">
        <v>0</v>
      </c>
      <c r="AK461" s="65" t="s">
        <v>75</v>
      </c>
      <c r="AL461" s="65" t="s">
        <v>75</v>
      </c>
      <c r="AM461" s="67">
        <f t="shared" si="37"/>
        <v>0</v>
      </c>
      <c r="AN461" s="67">
        <f>+K461+AC461-AH461</f>
        <v>4200000</v>
      </c>
      <c r="AO461" s="61" t="s">
        <v>67</v>
      </c>
      <c r="AP461" s="60">
        <v>4200000</v>
      </c>
      <c r="AQ461" s="61" t="s">
        <v>86</v>
      </c>
      <c r="AR461" s="60">
        <v>0</v>
      </c>
      <c r="AS461" s="69" t="s">
        <v>75</v>
      </c>
      <c r="AT461" s="236">
        <v>4200000</v>
      </c>
      <c r="AU461" s="156">
        <f t="shared" si="38"/>
        <v>0</v>
      </c>
      <c r="AV461" s="72">
        <f t="shared" si="39"/>
        <v>1</v>
      </c>
      <c r="AW461" s="89" t="s">
        <v>75</v>
      </c>
      <c r="AX461" s="61" t="s">
        <v>98</v>
      </c>
      <c r="AY461" s="60" t="s">
        <v>10793</v>
      </c>
      <c r="AZ461" s="58" t="s">
        <v>67</v>
      </c>
      <c r="BA461" s="58" t="s">
        <v>67</v>
      </c>
    </row>
    <row r="462" spans="2:53" x14ac:dyDescent="0.25">
      <c r="B462" s="58">
        <v>2024</v>
      </c>
      <c r="C462" s="58">
        <v>891780111</v>
      </c>
      <c r="D462" s="59" t="s">
        <v>64</v>
      </c>
      <c r="E462" s="61" t="s">
        <v>10792</v>
      </c>
      <c r="F462" s="67" t="s">
        <v>10791</v>
      </c>
      <c r="G462" s="210">
        <v>0</v>
      </c>
      <c r="H462" s="61" t="s">
        <v>73</v>
      </c>
      <c r="I462" s="59" t="s">
        <v>65</v>
      </c>
      <c r="J462" s="60" t="s">
        <v>10790</v>
      </c>
      <c r="K462" s="60">
        <v>16527000</v>
      </c>
      <c r="L462" s="58" t="s">
        <v>68</v>
      </c>
      <c r="M462" s="60" t="s">
        <v>7231</v>
      </c>
      <c r="N462" s="60">
        <v>1082909660</v>
      </c>
      <c r="O462" s="64">
        <v>14</v>
      </c>
      <c r="P462" s="166">
        <v>45302</v>
      </c>
      <c r="Q462" s="60">
        <v>2126349000</v>
      </c>
      <c r="R462" s="166">
        <v>45336</v>
      </c>
      <c r="S462" s="60">
        <v>16527000</v>
      </c>
      <c r="T462" s="61" t="s">
        <v>66</v>
      </c>
      <c r="U462" s="60">
        <v>4978990</v>
      </c>
      <c r="V462" s="60" t="s">
        <v>7230</v>
      </c>
      <c r="W462" s="166">
        <v>45335</v>
      </c>
      <c r="X462" s="166">
        <v>45336</v>
      </c>
      <c r="Y462" s="68" t="s">
        <v>75</v>
      </c>
      <c r="Z462" s="166">
        <v>45457</v>
      </c>
      <c r="AA462" s="67">
        <f t="shared" si="35"/>
        <v>121</v>
      </c>
      <c r="AB462" s="67">
        <v>2</v>
      </c>
      <c r="AC462" s="237">
        <v>1973000</v>
      </c>
      <c r="AD462" s="67">
        <v>1</v>
      </c>
      <c r="AE462" s="244">
        <v>45473</v>
      </c>
      <c r="AF462" s="67">
        <f t="shared" si="36"/>
        <v>16</v>
      </c>
      <c r="AG462" s="60">
        <v>0</v>
      </c>
      <c r="AH462" s="60">
        <v>0</v>
      </c>
      <c r="AI462" s="89" t="s">
        <v>75</v>
      </c>
      <c r="AJ462" s="61">
        <v>0</v>
      </c>
      <c r="AK462" s="65" t="s">
        <v>75</v>
      </c>
      <c r="AL462" s="65" t="s">
        <v>75</v>
      </c>
      <c r="AM462" s="67">
        <f t="shared" si="37"/>
        <v>0</v>
      </c>
      <c r="AN462" s="67">
        <f>+K462+AC462-AH462</f>
        <v>18500000</v>
      </c>
      <c r="AO462" s="61" t="s">
        <v>67</v>
      </c>
      <c r="AP462" s="60">
        <v>16527000</v>
      </c>
      <c r="AQ462" s="61" t="s">
        <v>86</v>
      </c>
      <c r="AR462" s="60">
        <v>0</v>
      </c>
      <c r="AS462" s="69" t="s">
        <v>75</v>
      </c>
      <c r="AT462" s="236">
        <v>18500000</v>
      </c>
      <c r="AU462" s="156">
        <f t="shared" si="38"/>
        <v>0</v>
      </c>
      <c r="AV462" s="72">
        <f t="shared" si="39"/>
        <v>1</v>
      </c>
      <c r="AW462" s="89" t="s">
        <v>75</v>
      </c>
      <c r="AX462" s="61" t="s">
        <v>98</v>
      </c>
      <c r="AY462" s="60" t="s">
        <v>10789</v>
      </c>
      <c r="AZ462" s="58" t="s">
        <v>67</v>
      </c>
      <c r="BA462" s="58" t="s">
        <v>67</v>
      </c>
    </row>
    <row r="463" spans="2:53" x14ac:dyDescent="0.25">
      <c r="B463" s="58">
        <v>2024</v>
      </c>
      <c r="C463" s="58">
        <v>891780111</v>
      </c>
      <c r="D463" s="59" t="s">
        <v>64</v>
      </c>
      <c r="E463" s="61" t="s">
        <v>10788</v>
      </c>
      <c r="F463" s="67" t="s">
        <v>10787</v>
      </c>
      <c r="G463" s="210">
        <v>0</v>
      </c>
      <c r="H463" s="61" t="s">
        <v>73</v>
      </c>
      <c r="I463" s="59" t="s">
        <v>65</v>
      </c>
      <c r="J463" s="60" t="s">
        <v>10786</v>
      </c>
      <c r="K463" s="60">
        <v>13400000</v>
      </c>
      <c r="L463" s="58" t="s">
        <v>68</v>
      </c>
      <c r="M463" s="60" t="s">
        <v>8123</v>
      </c>
      <c r="N463" s="60">
        <v>12560564</v>
      </c>
      <c r="O463" s="64">
        <v>13</v>
      </c>
      <c r="P463" s="89">
        <v>45302</v>
      </c>
      <c r="Q463" s="60">
        <v>4518689382</v>
      </c>
      <c r="R463" s="166">
        <v>45336</v>
      </c>
      <c r="S463" s="60">
        <v>13400000</v>
      </c>
      <c r="T463" s="61" t="s">
        <v>66</v>
      </c>
      <c r="U463" s="60">
        <v>36557666</v>
      </c>
      <c r="V463" s="60" t="s">
        <v>4526</v>
      </c>
      <c r="W463" s="166">
        <v>45335</v>
      </c>
      <c r="X463" s="166">
        <v>45336</v>
      </c>
      <c r="Y463" s="68" t="s">
        <v>75</v>
      </c>
      <c r="Z463" s="166">
        <v>45457</v>
      </c>
      <c r="AA463" s="67">
        <f t="shared" si="35"/>
        <v>121</v>
      </c>
      <c r="AB463" s="67">
        <v>0</v>
      </c>
      <c r="AC463" s="237">
        <v>0</v>
      </c>
      <c r="AD463" s="67">
        <v>0</v>
      </c>
      <c r="AE463" s="89" t="s">
        <v>75</v>
      </c>
      <c r="AF463" s="67">
        <f t="shared" si="36"/>
        <v>0</v>
      </c>
      <c r="AG463" s="60">
        <v>0</v>
      </c>
      <c r="AH463" s="60">
        <v>0</v>
      </c>
      <c r="AI463" s="89" t="s">
        <v>75</v>
      </c>
      <c r="AJ463" s="61">
        <v>0</v>
      </c>
      <c r="AK463" s="65" t="s">
        <v>75</v>
      </c>
      <c r="AL463" s="65" t="s">
        <v>75</v>
      </c>
      <c r="AM463" s="67">
        <f t="shared" si="37"/>
        <v>0</v>
      </c>
      <c r="AN463" s="67">
        <f>+K463+AC463-AH463</f>
        <v>13400000</v>
      </c>
      <c r="AO463" s="61" t="s">
        <v>67</v>
      </c>
      <c r="AP463" s="60">
        <v>13400000</v>
      </c>
      <c r="AQ463" s="61" t="s">
        <v>86</v>
      </c>
      <c r="AR463" s="60">
        <v>0</v>
      </c>
      <c r="AS463" s="69" t="s">
        <v>75</v>
      </c>
      <c r="AT463" s="236">
        <v>13400000</v>
      </c>
      <c r="AU463" s="156">
        <f t="shared" si="38"/>
        <v>0</v>
      </c>
      <c r="AV463" s="72">
        <f t="shared" si="39"/>
        <v>1</v>
      </c>
      <c r="AW463" s="89" t="s">
        <v>75</v>
      </c>
      <c r="AX463" s="61" t="s">
        <v>98</v>
      </c>
      <c r="AY463" s="60" t="s">
        <v>10785</v>
      </c>
      <c r="AZ463" s="58" t="s">
        <v>67</v>
      </c>
      <c r="BA463" s="58" t="s">
        <v>67</v>
      </c>
    </row>
    <row r="464" spans="2:53" x14ac:dyDescent="0.25">
      <c r="B464" s="58">
        <v>2024</v>
      </c>
      <c r="C464" s="58">
        <v>891780111</v>
      </c>
      <c r="D464" s="59" t="s">
        <v>64</v>
      </c>
      <c r="E464" s="61" t="s">
        <v>10784</v>
      </c>
      <c r="F464" s="67" t="s">
        <v>10783</v>
      </c>
      <c r="G464" s="210">
        <v>0</v>
      </c>
      <c r="H464" s="61" t="s">
        <v>73</v>
      </c>
      <c r="I464" s="59" t="s">
        <v>65</v>
      </c>
      <c r="J464" s="60" t="s">
        <v>10782</v>
      </c>
      <c r="K464" s="60">
        <v>13400000</v>
      </c>
      <c r="L464" s="58" t="s">
        <v>68</v>
      </c>
      <c r="M464" s="60" t="s">
        <v>7192</v>
      </c>
      <c r="N464" s="60">
        <v>1082921312</v>
      </c>
      <c r="O464" s="64">
        <v>13</v>
      </c>
      <c r="P464" s="89">
        <v>45302</v>
      </c>
      <c r="Q464" s="60">
        <v>4518689382</v>
      </c>
      <c r="R464" s="166">
        <v>45336</v>
      </c>
      <c r="S464" s="60">
        <v>13400000</v>
      </c>
      <c r="T464" s="61" t="s">
        <v>66</v>
      </c>
      <c r="U464" s="60">
        <v>36557666</v>
      </c>
      <c r="V464" s="60" t="s">
        <v>4526</v>
      </c>
      <c r="W464" s="166">
        <v>45335</v>
      </c>
      <c r="X464" s="166">
        <v>45336</v>
      </c>
      <c r="Y464" s="68" t="s">
        <v>75</v>
      </c>
      <c r="Z464" s="166">
        <v>45457</v>
      </c>
      <c r="AA464" s="67">
        <f t="shared" si="35"/>
        <v>121</v>
      </c>
      <c r="AB464" s="67">
        <v>2</v>
      </c>
      <c r="AC464" s="237">
        <v>1600000</v>
      </c>
      <c r="AD464" s="67">
        <v>1</v>
      </c>
      <c r="AE464" s="244">
        <v>45473</v>
      </c>
      <c r="AF464" s="67">
        <f t="shared" si="36"/>
        <v>16</v>
      </c>
      <c r="AG464" s="60">
        <v>0</v>
      </c>
      <c r="AH464" s="60">
        <v>0</v>
      </c>
      <c r="AI464" s="89" t="s">
        <v>75</v>
      </c>
      <c r="AJ464" s="61">
        <v>0</v>
      </c>
      <c r="AK464" s="65" t="s">
        <v>75</v>
      </c>
      <c r="AL464" s="65" t="s">
        <v>75</v>
      </c>
      <c r="AM464" s="67">
        <f t="shared" si="37"/>
        <v>0</v>
      </c>
      <c r="AN464" s="67">
        <f>+K464+AC464-AH464</f>
        <v>15000000</v>
      </c>
      <c r="AO464" s="61" t="s">
        <v>67</v>
      </c>
      <c r="AP464" s="60">
        <v>13400000</v>
      </c>
      <c r="AQ464" s="61" t="s">
        <v>86</v>
      </c>
      <c r="AR464" s="60">
        <v>0</v>
      </c>
      <c r="AS464" s="69" t="s">
        <v>75</v>
      </c>
      <c r="AT464" s="236">
        <v>15000000</v>
      </c>
      <c r="AU464" s="156">
        <f t="shared" si="38"/>
        <v>0</v>
      </c>
      <c r="AV464" s="72">
        <f t="shared" si="39"/>
        <v>1</v>
      </c>
      <c r="AW464" s="89" t="s">
        <v>75</v>
      </c>
      <c r="AX464" s="61" t="s">
        <v>98</v>
      </c>
      <c r="AY464" s="60" t="s">
        <v>10781</v>
      </c>
      <c r="AZ464" s="58" t="s">
        <v>67</v>
      </c>
      <c r="BA464" s="58" t="s">
        <v>67</v>
      </c>
    </row>
    <row r="465" spans="2:53" x14ac:dyDescent="0.25">
      <c r="B465" s="58">
        <v>2024</v>
      </c>
      <c r="C465" s="58">
        <v>891780111</v>
      </c>
      <c r="D465" s="59" t="s">
        <v>64</v>
      </c>
      <c r="E465" s="61" t="s">
        <v>10780</v>
      </c>
      <c r="F465" s="67" t="s">
        <v>10779</v>
      </c>
      <c r="G465" s="210">
        <v>0</v>
      </c>
      <c r="H465" s="61" t="s">
        <v>73</v>
      </c>
      <c r="I465" s="59" t="s">
        <v>65</v>
      </c>
      <c r="J465" s="60" t="s">
        <v>10775</v>
      </c>
      <c r="K465" s="60">
        <v>14850000</v>
      </c>
      <c r="L465" s="58" t="s">
        <v>68</v>
      </c>
      <c r="M465" s="60" t="s">
        <v>9464</v>
      </c>
      <c r="N465" s="60">
        <v>1082903282</v>
      </c>
      <c r="O465" s="64">
        <v>13</v>
      </c>
      <c r="P465" s="89">
        <v>45302</v>
      </c>
      <c r="Q465" s="60">
        <v>4518689382</v>
      </c>
      <c r="R465" s="166">
        <v>45336</v>
      </c>
      <c r="S465" s="60">
        <v>14850000</v>
      </c>
      <c r="T465" s="61" t="s">
        <v>66</v>
      </c>
      <c r="U465" s="60">
        <v>85449357</v>
      </c>
      <c r="V465" s="60" t="s">
        <v>7147</v>
      </c>
      <c r="W465" s="166">
        <v>45335</v>
      </c>
      <c r="X465" s="166">
        <v>45336</v>
      </c>
      <c r="Y465" s="68" t="s">
        <v>75</v>
      </c>
      <c r="Z465" s="166">
        <v>45457</v>
      </c>
      <c r="AA465" s="67">
        <f t="shared" si="35"/>
        <v>121</v>
      </c>
      <c r="AB465" s="67">
        <v>2</v>
      </c>
      <c r="AC465" s="237">
        <v>1650000</v>
      </c>
      <c r="AD465" s="67">
        <v>1</v>
      </c>
      <c r="AE465" s="244">
        <v>45473</v>
      </c>
      <c r="AF465" s="67">
        <f t="shared" si="36"/>
        <v>16</v>
      </c>
      <c r="AG465" s="60">
        <v>0</v>
      </c>
      <c r="AH465" s="60">
        <v>0</v>
      </c>
      <c r="AI465" s="89" t="s">
        <v>75</v>
      </c>
      <c r="AJ465" s="61">
        <v>0</v>
      </c>
      <c r="AK465" s="65" t="s">
        <v>75</v>
      </c>
      <c r="AL465" s="65" t="s">
        <v>75</v>
      </c>
      <c r="AM465" s="67">
        <f t="shared" si="37"/>
        <v>0</v>
      </c>
      <c r="AN465" s="67">
        <f>+K465+AC465-AH465</f>
        <v>16500000</v>
      </c>
      <c r="AO465" s="61" t="s">
        <v>67</v>
      </c>
      <c r="AP465" s="60">
        <v>14850000</v>
      </c>
      <c r="AQ465" s="61" t="s">
        <v>86</v>
      </c>
      <c r="AR465" s="60">
        <v>0</v>
      </c>
      <c r="AS465" s="69" t="s">
        <v>75</v>
      </c>
      <c r="AT465" s="236">
        <v>16500000</v>
      </c>
      <c r="AU465" s="156">
        <f t="shared" si="38"/>
        <v>0</v>
      </c>
      <c r="AV465" s="72">
        <f t="shared" si="39"/>
        <v>1</v>
      </c>
      <c r="AW465" s="89" t="s">
        <v>75</v>
      </c>
      <c r="AX465" s="61" t="s">
        <v>98</v>
      </c>
      <c r="AY465" s="60" t="s">
        <v>10778</v>
      </c>
      <c r="AZ465" s="58" t="s">
        <v>67</v>
      </c>
      <c r="BA465" s="58" t="s">
        <v>67</v>
      </c>
    </row>
    <row r="466" spans="2:53" x14ac:dyDescent="0.25">
      <c r="B466" s="58">
        <v>2024</v>
      </c>
      <c r="C466" s="58">
        <v>891780111</v>
      </c>
      <c r="D466" s="59" t="s">
        <v>64</v>
      </c>
      <c r="E466" s="61" t="s">
        <v>10777</v>
      </c>
      <c r="F466" s="67" t="s">
        <v>10776</v>
      </c>
      <c r="G466" s="210">
        <v>0</v>
      </c>
      <c r="H466" s="61" t="s">
        <v>73</v>
      </c>
      <c r="I466" s="59" t="s">
        <v>65</v>
      </c>
      <c r="J466" s="60" t="s">
        <v>10775</v>
      </c>
      <c r="K466" s="60">
        <v>14850000</v>
      </c>
      <c r="L466" s="58" t="s">
        <v>68</v>
      </c>
      <c r="M466" s="60" t="s">
        <v>9309</v>
      </c>
      <c r="N466" s="60">
        <v>12613225</v>
      </c>
      <c r="O466" s="64">
        <v>13</v>
      </c>
      <c r="P466" s="89">
        <v>45302</v>
      </c>
      <c r="Q466" s="60">
        <v>4518689382</v>
      </c>
      <c r="R466" s="166">
        <v>45336</v>
      </c>
      <c r="S466" s="60">
        <v>14850000</v>
      </c>
      <c r="T466" s="61" t="s">
        <v>66</v>
      </c>
      <c r="U466" s="60">
        <v>85449357</v>
      </c>
      <c r="V466" s="60" t="s">
        <v>7147</v>
      </c>
      <c r="W466" s="166">
        <v>45335</v>
      </c>
      <c r="X466" s="166">
        <v>45336</v>
      </c>
      <c r="Y466" s="68" t="s">
        <v>75</v>
      </c>
      <c r="Z466" s="166">
        <v>45457</v>
      </c>
      <c r="AA466" s="67">
        <f t="shared" si="35"/>
        <v>121</v>
      </c>
      <c r="AB466" s="67">
        <v>2</v>
      </c>
      <c r="AC466" s="237">
        <v>1650000</v>
      </c>
      <c r="AD466" s="67">
        <v>1</v>
      </c>
      <c r="AE466" s="244">
        <v>45473</v>
      </c>
      <c r="AF466" s="67">
        <f t="shared" si="36"/>
        <v>16</v>
      </c>
      <c r="AG466" s="60">
        <v>0</v>
      </c>
      <c r="AH466" s="60">
        <v>0</v>
      </c>
      <c r="AI466" s="89" t="s">
        <v>75</v>
      </c>
      <c r="AJ466" s="61">
        <v>0</v>
      </c>
      <c r="AK466" s="65" t="s">
        <v>75</v>
      </c>
      <c r="AL466" s="65" t="s">
        <v>75</v>
      </c>
      <c r="AM466" s="67">
        <f t="shared" si="37"/>
        <v>0</v>
      </c>
      <c r="AN466" s="67">
        <f>+K466+AC466-AH466</f>
        <v>16500000</v>
      </c>
      <c r="AO466" s="61" t="s">
        <v>67</v>
      </c>
      <c r="AP466" s="60">
        <v>14850000</v>
      </c>
      <c r="AQ466" s="61" t="s">
        <v>86</v>
      </c>
      <c r="AR466" s="60">
        <v>0</v>
      </c>
      <c r="AS466" s="69" t="s">
        <v>75</v>
      </c>
      <c r="AT466" s="236">
        <v>16500000</v>
      </c>
      <c r="AU466" s="156">
        <f t="shared" si="38"/>
        <v>0</v>
      </c>
      <c r="AV466" s="72">
        <f t="shared" si="39"/>
        <v>1</v>
      </c>
      <c r="AW466" s="89" t="s">
        <v>75</v>
      </c>
      <c r="AX466" s="61" t="s">
        <v>98</v>
      </c>
      <c r="AY466" s="60" t="s">
        <v>10774</v>
      </c>
      <c r="AZ466" s="58" t="s">
        <v>67</v>
      </c>
      <c r="BA466" s="58" t="s">
        <v>67</v>
      </c>
    </row>
    <row r="467" spans="2:53" x14ac:dyDescent="0.25">
      <c r="B467" s="58">
        <v>2024</v>
      </c>
      <c r="C467" s="58">
        <v>891780111</v>
      </c>
      <c r="D467" s="59" t="s">
        <v>64</v>
      </c>
      <c r="E467" s="61" t="s">
        <v>10773</v>
      </c>
      <c r="F467" s="67" t="s">
        <v>10772</v>
      </c>
      <c r="G467" s="210">
        <v>0</v>
      </c>
      <c r="H467" s="61" t="s">
        <v>73</v>
      </c>
      <c r="I467" s="59" t="s">
        <v>65</v>
      </c>
      <c r="J467" s="60" t="s">
        <v>10771</v>
      </c>
      <c r="K467" s="60">
        <v>12980000</v>
      </c>
      <c r="L467" s="58" t="s">
        <v>68</v>
      </c>
      <c r="M467" s="60" t="s">
        <v>5606</v>
      </c>
      <c r="N467" s="60">
        <v>1082927824</v>
      </c>
      <c r="O467" s="64">
        <v>13</v>
      </c>
      <c r="P467" s="89">
        <v>45302</v>
      </c>
      <c r="Q467" s="60">
        <v>4518689382</v>
      </c>
      <c r="R467" s="166">
        <v>45340</v>
      </c>
      <c r="S467" s="60">
        <v>12980000</v>
      </c>
      <c r="T467" s="61" t="s">
        <v>66</v>
      </c>
      <c r="U467" s="60">
        <v>7634885</v>
      </c>
      <c r="V467" s="60" t="s">
        <v>2695</v>
      </c>
      <c r="W467" s="166">
        <v>45335</v>
      </c>
      <c r="X467" s="166">
        <v>45340</v>
      </c>
      <c r="Y467" s="68" t="s">
        <v>75</v>
      </c>
      <c r="Z467" s="166">
        <v>45457</v>
      </c>
      <c r="AA467" s="67">
        <f t="shared" si="35"/>
        <v>117</v>
      </c>
      <c r="AB467" s="67">
        <v>2</v>
      </c>
      <c r="AC467" s="237">
        <v>1540000</v>
      </c>
      <c r="AD467" s="67">
        <v>1</v>
      </c>
      <c r="AE467" s="244">
        <v>45473</v>
      </c>
      <c r="AF467" s="67">
        <f t="shared" si="36"/>
        <v>16</v>
      </c>
      <c r="AG467" s="60">
        <v>0</v>
      </c>
      <c r="AH467" s="60">
        <v>0</v>
      </c>
      <c r="AI467" s="89" t="s">
        <v>75</v>
      </c>
      <c r="AJ467" s="61">
        <v>0</v>
      </c>
      <c r="AK467" s="65" t="s">
        <v>75</v>
      </c>
      <c r="AL467" s="65" t="s">
        <v>75</v>
      </c>
      <c r="AM467" s="67">
        <f t="shared" si="37"/>
        <v>0</v>
      </c>
      <c r="AN467" s="67">
        <f>+K467+AC467-AH467</f>
        <v>14520000</v>
      </c>
      <c r="AO467" s="61" t="s">
        <v>67</v>
      </c>
      <c r="AP467" s="60">
        <v>12980000</v>
      </c>
      <c r="AQ467" s="61" t="s">
        <v>86</v>
      </c>
      <c r="AR467" s="60">
        <v>0</v>
      </c>
      <c r="AS467" s="69" t="s">
        <v>75</v>
      </c>
      <c r="AT467" s="236">
        <v>14520000</v>
      </c>
      <c r="AU467" s="156">
        <f t="shared" si="38"/>
        <v>0</v>
      </c>
      <c r="AV467" s="72">
        <f t="shared" si="39"/>
        <v>1</v>
      </c>
      <c r="AW467" s="89" t="s">
        <v>75</v>
      </c>
      <c r="AX467" s="61" t="s">
        <v>98</v>
      </c>
      <c r="AY467" s="60" t="s">
        <v>10770</v>
      </c>
      <c r="AZ467" s="58" t="s">
        <v>67</v>
      </c>
      <c r="BA467" s="58" t="s">
        <v>67</v>
      </c>
    </row>
    <row r="468" spans="2:53" x14ac:dyDescent="0.25">
      <c r="B468" s="58">
        <v>2024</v>
      </c>
      <c r="C468" s="58">
        <v>891780111</v>
      </c>
      <c r="D468" s="59" t="s">
        <v>64</v>
      </c>
      <c r="E468" s="61" t="s">
        <v>10769</v>
      </c>
      <c r="F468" s="67" t="s">
        <v>10768</v>
      </c>
      <c r="G468" s="210">
        <v>0</v>
      </c>
      <c r="H468" s="61" t="s">
        <v>73</v>
      </c>
      <c r="I468" s="59" t="s">
        <v>65</v>
      </c>
      <c r="J468" s="60" t="s">
        <v>10767</v>
      </c>
      <c r="K468" s="60">
        <v>12980000</v>
      </c>
      <c r="L468" s="58" t="s">
        <v>68</v>
      </c>
      <c r="M468" s="60" t="s">
        <v>9678</v>
      </c>
      <c r="N468" s="60">
        <v>1082948644</v>
      </c>
      <c r="O468" s="64">
        <v>13</v>
      </c>
      <c r="P468" s="89">
        <v>45302</v>
      </c>
      <c r="Q468" s="60">
        <v>4518689382</v>
      </c>
      <c r="R468" s="166">
        <v>45340</v>
      </c>
      <c r="S468" s="60">
        <v>12980000</v>
      </c>
      <c r="T468" s="61" t="s">
        <v>66</v>
      </c>
      <c r="U468" s="60">
        <v>57435262</v>
      </c>
      <c r="V468" s="60" t="s">
        <v>8893</v>
      </c>
      <c r="W468" s="166">
        <v>45335</v>
      </c>
      <c r="X468" s="166">
        <v>45340</v>
      </c>
      <c r="Y468" s="68" t="s">
        <v>75</v>
      </c>
      <c r="Z468" s="166">
        <v>45457</v>
      </c>
      <c r="AA468" s="67">
        <f t="shared" si="35"/>
        <v>117</v>
      </c>
      <c r="AB468" s="67">
        <v>2</v>
      </c>
      <c r="AC468" s="237">
        <v>1540000</v>
      </c>
      <c r="AD468" s="67">
        <v>1</v>
      </c>
      <c r="AE468" s="244">
        <v>45473</v>
      </c>
      <c r="AF468" s="67">
        <f t="shared" si="36"/>
        <v>16</v>
      </c>
      <c r="AG468" s="60">
        <v>0</v>
      </c>
      <c r="AH468" s="60">
        <v>0</v>
      </c>
      <c r="AI468" s="89" t="s">
        <v>75</v>
      </c>
      <c r="AJ468" s="61">
        <v>0</v>
      </c>
      <c r="AK468" s="65" t="s">
        <v>75</v>
      </c>
      <c r="AL468" s="65" t="s">
        <v>75</v>
      </c>
      <c r="AM468" s="67">
        <f t="shared" si="37"/>
        <v>0</v>
      </c>
      <c r="AN468" s="67">
        <f>+K468+AC468-AH468</f>
        <v>14520000</v>
      </c>
      <c r="AO468" s="61" t="s">
        <v>67</v>
      </c>
      <c r="AP468" s="60">
        <v>12980000</v>
      </c>
      <c r="AQ468" s="61" t="s">
        <v>86</v>
      </c>
      <c r="AR468" s="60">
        <v>0</v>
      </c>
      <c r="AS468" s="69" t="s">
        <v>75</v>
      </c>
      <c r="AT468" s="236">
        <v>14520000</v>
      </c>
      <c r="AU468" s="156">
        <f t="shared" si="38"/>
        <v>0</v>
      </c>
      <c r="AV468" s="72">
        <f t="shared" si="39"/>
        <v>1</v>
      </c>
      <c r="AW468" s="89" t="s">
        <v>75</v>
      </c>
      <c r="AX468" s="61" t="s">
        <v>98</v>
      </c>
      <c r="AY468" s="60" t="s">
        <v>10766</v>
      </c>
      <c r="AZ468" s="58" t="s">
        <v>67</v>
      </c>
      <c r="BA468" s="58" t="s">
        <v>67</v>
      </c>
    </row>
    <row r="469" spans="2:53" x14ac:dyDescent="0.25">
      <c r="B469" s="58">
        <v>2024</v>
      </c>
      <c r="C469" s="58">
        <v>891780111</v>
      </c>
      <c r="D469" s="59" t="s">
        <v>64</v>
      </c>
      <c r="E469" s="61" t="s">
        <v>10765</v>
      </c>
      <c r="F469" s="67" t="s">
        <v>10764</v>
      </c>
      <c r="G469" s="210">
        <v>0</v>
      </c>
      <c r="H469" s="61" t="s">
        <v>73</v>
      </c>
      <c r="I469" s="59" t="s">
        <v>65</v>
      </c>
      <c r="J469" s="60" t="s">
        <v>10763</v>
      </c>
      <c r="K469" s="60">
        <v>13400000</v>
      </c>
      <c r="L469" s="58" t="s">
        <v>68</v>
      </c>
      <c r="M469" s="60" t="s">
        <v>8487</v>
      </c>
      <c r="N469" s="60">
        <v>1007698184</v>
      </c>
      <c r="O469" s="64">
        <v>13</v>
      </c>
      <c r="P469" s="89">
        <v>45302</v>
      </c>
      <c r="Q469" s="60">
        <v>4518689382</v>
      </c>
      <c r="R469" s="166">
        <v>45336</v>
      </c>
      <c r="S469" s="60">
        <v>13400000</v>
      </c>
      <c r="T469" s="61" t="s">
        <v>66</v>
      </c>
      <c r="U469" s="60">
        <v>72175281</v>
      </c>
      <c r="V469" s="60" t="s">
        <v>3682</v>
      </c>
      <c r="W469" s="166">
        <v>45335</v>
      </c>
      <c r="X469" s="166">
        <v>45336</v>
      </c>
      <c r="Y469" s="68" t="s">
        <v>75</v>
      </c>
      <c r="Z469" s="166">
        <v>45457</v>
      </c>
      <c r="AA469" s="67">
        <f t="shared" si="35"/>
        <v>121</v>
      </c>
      <c r="AB469" s="67">
        <v>0</v>
      </c>
      <c r="AC469" s="237">
        <v>0</v>
      </c>
      <c r="AD469" s="67">
        <v>0</v>
      </c>
      <c r="AE469" s="89" t="s">
        <v>75</v>
      </c>
      <c r="AF469" s="67">
        <f t="shared" si="36"/>
        <v>0</v>
      </c>
      <c r="AG469" s="60">
        <v>0</v>
      </c>
      <c r="AH469" s="60">
        <v>0</v>
      </c>
      <c r="AI469" s="89" t="s">
        <v>75</v>
      </c>
      <c r="AJ469" s="61">
        <v>0</v>
      </c>
      <c r="AK469" s="65" t="s">
        <v>75</v>
      </c>
      <c r="AL469" s="65" t="s">
        <v>75</v>
      </c>
      <c r="AM469" s="67">
        <f t="shared" si="37"/>
        <v>0</v>
      </c>
      <c r="AN469" s="67">
        <f>+K469+AC469-AH469</f>
        <v>13400000</v>
      </c>
      <c r="AO469" s="61" t="s">
        <v>67</v>
      </c>
      <c r="AP469" s="60">
        <v>13400000</v>
      </c>
      <c r="AQ469" s="61" t="s">
        <v>86</v>
      </c>
      <c r="AR469" s="60">
        <v>0</v>
      </c>
      <c r="AS469" s="69" t="s">
        <v>75</v>
      </c>
      <c r="AT469" s="236">
        <v>13400000</v>
      </c>
      <c r="AU469" s="156">
        <f t="shared" si="38"/>
        <v>0</v>
      </c>
      <c r="AV469" s="72">
        <f t="shared" si="39"/>
        <v>1</v>
      </c>
      <c r="AW469" s="89" t="s">
        <v>75</v>
      </c>
      <c r="AX469" s="61" t="s">
        <v>98</v>
      </c>
      <c r="AY469" s="60" t="s">
        <v>10762</v>
      </c>
      <c r="AZ469" s="58" t="s">
        <v>67</v>
      </c>
      <c r="BA469" s="58" t="s">
        <v>67</v>
      </c>
    </row>
    <row r="470" spans="2:53" x14ac:dyDescent="0.25">
      <c r="B470" s="58">
        <v>2024</v>
      </c>
      <c r="C470" s="58">
        <v>891780111</v>
      </c>
      <c r="D470" s="59" t="s">
        <v>64</v>
      </c>
      <c r="E470" s="61" t="s">
        <v>10761</v>
      </c>
      <c r="F470" s="67" t="s">
        <v>10760</v>
      </c>
      <c r="G470" s="210">
        <v>0</v>
      </c>
      <c r="H470" s="61" t="s">
        <v>73</v>
      </c>
      <c r="I470" s="59" t="s">
        <v>65</v>
      </c>
      <c r="J470" s="60" t="s">
        <v>10759</v>
      </c>
      <c r="K470" s="60">
        <v>13400000</v>
      </c>
      <c r="L470" s="58" t="s">
        <v>68</v>
      </c>
      <c r="M470" s="60" t="s">
        <v>10758</v>
      </c>
      <c r="N470" s="60">
        <v>1083039210</v>
      </c>
      <c r="O470" s="64">
        <v>13</v>
      </c>
      <c r="P470" s="89">
        <v>45302</v>
      </c>
      <c r="Q470" s="60">
        <v>4518689382</v>
      </c>
      <c r="R470" s="166">
        <v>45336</v>
      </c>
      <c r="S470" s="60">
        <v>13400000</v>
      </c>
      <c r="T470" s="61" t="s">
        <v>66</v>
      </c>
      <c r="U470" s="60">
        <v>72175281</v>
      </c>
      <c r="V470" s="60" t="s">
        <v>3682</v>
      </c>
      <c r="W470" s="166">
        <v>45335</v>
      </c>
      <c r="X470" s="166">
        <v>45336</v>
      </c>
      <c r="Y470" s="68" t="s">
        <v>75</v>
      </c>
      <c r="Z470" s="166">
        <v>45457</v>
      </c>
      <c r="AA470" s="67">
        <f t="shared" si="35"/>
        <v>121</v>
      </c>
      <c r="AB470" s="67">
        <v>0</v>
      </c>
      <c r="AC470" s="237">
        <v>0</v>
      </c>
      <c r="AD470" s="67">
        <v>0</v>
      </c>
      <c r="AE470" s="89" t="s">
        <v>75</v>
      </c>
      <c r="AF470" s="67">
        <f t="shared" si="36"/>
        <v>0</v>
      </c>
      <c r="AG470" s="60">
        <v>1</v>
      </c>
      <c r="AH470" s="60">
        <v>1400000</v>
      </c>
      <c r="AI470" s="89">
        <v>45443</v>
      </c>
      <c r="AJ470" s="61">
        <v>0</v>
      </c>
      <c r="AK470" s="65" t="s">
        <v>75</v>
      </c>
      <c r="AL470" s="65" t="s">
        <v>75</v>
      </c>
      <c r="AM470" s="67">
        <f t="shared" si="37"/>
        <v>0</v>
      </c>
      <c r="AN470" s="67">
        <f>+K470+AC470-AH470</f>
        <v>12000000</v>
      </c>
      <c r="AO470" s="61" t="s">
        <v>67</v>
      </c>
      <c r="AP470" s="60">
        <v>13400000</v>
      </c>
      <c r="AQ470" s="61" t="s">
        <v>86</v>
      </c>
      <c r="AR470" s="60">
        <v>0</v>
      </c>
      <c r="AS470" s="69" t="s">
        <v>75</v>
      </c>
      <c r="AT470" s="236">
        <v>12000000</v>
      </c>
      <c r="AU470" s="156">
        <f t="shared" si="38"/>
        <v>0</v>
      </c>
      <c r="AV470" s="72">
        <f t="shared" si="39"/>
        <v>1</v>
      </c>
      <c r="AW470" s="89" t="s">
        <v>75</v>
      </c>
      <c r="AX470" s="61" t="s">
        <v>1864</v>
      </c>
      <c r="AY470" s="60" t="s">
        <v>10757</v>
      </c>
      <c r="AZ470" s="58" t="s">
        <v>67</v>
      </c>
      <c r="BA470" s="58" t="s">
        <v>67</v>
      </c>
    </row>
    <row r="471" spans="2:53" x14ac:dyDescent="0.25">
      <c r="B471" s="58">
        <v>2024</v>
      </c>
      <c r="C471" s="58">
        <v>891780111</v>
      </c>
      <c r="D471" s="59" t="s">
        <v>64</v>
      </c>
      <c r="E471" s="61" t="s">
        <v>10756</v>
      </c>
      <c r="F471" s="67" t="s">
        <v>10755</v>
      </c>
      <c r="G471" s="210">
        <v>0</v>
      </c>
      <c r="H471" s="61" t="s">
        <v>73</v>
      </c>
      <c r="I471" s="59" t="s">
        <v>65</v>
      </c>
      <c r="J471" s="60" t="s">
        <v>10754</v>
      </c>
      <c r="K471" s="60">
        <v>36300000</v>
      </c>
      <c r="L471" s="58" t="s">
        <v>68</v>
      </c>
      <c r="M471" s="60" t="s">
        <v>10753</v>
      </c>
      <c r="N471" s="60">
        <v>84454604</v>
      </c>
      <c r="O471" s="64">
        <v>13</v>
      </c>
      <c r="P471" s="89">
        <v>45302</v>
      </c>
      <c r="Q471" s="60">
        <v>4518689382</v>
      </c>
      <c r="R471" s="166">
        <v>45336</v>
      </c>
      <c r="S471" s="60">
        <v>36300000</v>
      </c>
      <c r="T471" s="61" t="s">
        <v>66</v>
      </c>
      <c r="U471" s="60">
        <v>12548945</v>
      </c>
      <c r="V471" s="60" t="s">
        <v>6785</v>
      </c>
      <c r="W471" s="166">
        <v>45335</v>
      </c>
      <c r="X471" s="166">
        <v>45336</v>
      </c>
      <c r="Y471" s="68" t="s">
        <v>75</v>
      </c>
      <c r="Z471" s="166">
        <v>45646</v>
      </c>
      <c r="AA471" s="67">
        <f t="shared" si="35"/>
        <v>310</v>
      </c>
      <c r="AB471" s="67">
        <v>0</v>
      </c>
      <c r="AC471" s="237">
        <v>0</v>
      </c>
      <c r="AD471" s="67">
        <v>0</v>
      </c>
      <c r="AE471" s="89" t="s">
        <v>75</v>
      </c>
      <c r="AF471" s="67">
        <f t="shared" si="36"/>
        <v>0</v>
      </c>
      <c r="AG471" s="60">
        <v>0</v>
      </c>
      <c r="AH471" s="60">
        <v>0</v>
      </c>
      <c r="AI471" s="89" t="s">
        <v>75</v>
      </c>
      <c r="AJ471" s="61">
        <v>0</v>
      </c>
      <c r="AK471" s="65" t="s">
        <v>75</v>
      </c>
      <c r="AL471" s="65" t="s">
        <v>75</v>
      </c>
      <c r="AM471" s="67">
        <f t="shared" si="37"/>
        <v>0</v>
      </c>
      <c r="AN471" s="67">
        <f>+K471+AC471-AH471</f>
        <v>36300000</v>
      </c>
      <c r="AO471" s="61" t="s">
        <v>67</v>
      </c>
      <c r="AP471" s="60">
        <v>36300000</v>
      </c>
      <c r="AQ471" s="61" t="s">
        <v>86</v>
      </c>
      <c r="AR471" s="60">
        <v>0</v>
      </c>
      <c r="AS471" s="69" t="s">
        <v>75</v>
      </c>
      <c r="AT471" s="236">
        <v>19800000</v>
      </c>
      <c r="AU471" s="156">
        <f t="shared" si="38"/>
        <v>16500000</v>
      </c>
      <c r="AV471" s="72">
        <f t="shared" si="39"/>
        <v>0.54545454545454541</v>
      </c>
      <c r="AW471" s="89" t="s">
        <v>75</v>
      </c>
      <c r="AX471" s="61" t="s">
        <v>101</v>
      </c>
      <c r="AY471" s="60" t="s">
        <v>10752</v>
      </c>
      <c r="AZ471" s="58" t="s">
        <v>67</v>
      </c>
      <c r="BA471" s="58" t="s">
        <v>67</v>
      </c>
    </row>
    <row r="472" spans="2:53" x14ac:dyDescent="0.25">
      <c r="B472" s="58">
        <v>2024</v>
      </c>
      <c r="C472" s="58">
        <v>891780111</v>
      </c>
      <c r="D472" s="59" t="s">
        <v>64</v>
      </c>
      <c r="E472" s="61" t="s">
        <v>10751</v>
      </c>
      <c r="F472" s="67" t="s">
        <v>10750</v>
      </c>
      <c r="G472" s="210">
        <v>0</v>
      </c>
      <c r="H472" s="61" t="s">
        <v>73</v>
      </c>
      <c r="I472" s="59" t="s">
        <v>65</v>
      </c>
      <c r="J472" s="60" t="s">
        <v>10749</v>
      </c>
      <c r="K472" s="60">
        <v>13400000</v>
      </c>
      <c r="L472" s="58" t="s">
        <v>68</v>
      </c>
      <c r="M472" s="60" t="s">
        <v>7852</v>
      </c>
      <c r="N472" s="60">
        <v>36668619</v>
      </c>
      <c r="O472" s="64">
        <v>13</v>
      </c>
      <c r="P472" s="89">
        <v>45302</v>
      </c>
      <c r="Q472" s="60">
        <v>4518689382</v>
      </c>
      <c r="R472" s="166">
        <v>45336</v>
      </c>
      <c r="S472" s="60">
        <v>13400000</v>
      </c>
      <c r="T472" s="61" t="s">
        <v>66</v>
      </c>
      <c r="U472" s="60">
        <v>85154788</v>
      </c>
      <c r="V472" s="60" t="s">
        <v>7851</v>
      </c>
      <c r="W472" s="166">
        <v>45335</v>
      </c>
      <c r="X472" s="166">
        <v>45336</v>
      </c>
      <c r="Y472" s="68" t="s">
        <v>75</v>
      </c>
      <c r="Z472" s="166">
        <v>45457</v>
      </c>
      <c r="AA472" s="67">
        <f t="shared" si="35"/>
        <v>121</v>
      </c>
      <c r="AB472" s="67">
        <v>2</v>
      </c>
      <c r="AC472" s="237">
        <v>1600000</v>
      </c>
      <c r="AD472" s="67">
        <v>1</v>
      </c>
      <c r="AE472" s="244">
        <v>45473</v>
      </c>
      <c r="AF472" s="67">
        <f t="shared" si="36"/>
        <v>16</v>
      </c>
      <c r="AG472" s="60">
        <v>0</v>
      </c>
      <c r="AH472" s="60">
        <v>0</v>
      </c>
      <c r="AI472" s="89" t="s">
        <v>75</v>
      </c>
      <c r="AJ472" s="61">
        <v>0</v>
      </c>
      <c r="AK472" s="65" t="s">
        <v>75</v>
      </c>
      <c r="AL472" s="65" t="s">
        <v>75</v>
      </c>
      <c r="AM472" s="67">
        <f t="shared" si="37"/>
        <v>0</v>
      </c>
      <c r="AN472" s="67">
        <f>+K472+AC472-AH472</f>
        <v>15000000</v>
      </c>
      <c r="AO472" s="61" t="s">
        <v>67</v>
      </c>
      <c r="AP472" s="60">
        <v>13400000</v>
      </c>
      <c r="AQ472" s="61" t="s">
        <v>86</v>
      </c>
      <c r="AR472" s="60">
        <v>0</v>
      </c>
      <c r="AS472" s="69" t="s">
        <v>75</v>
      </c>
      <c r="AT472" s="236">
        <v>15000000</v>
      </c>
      <c r="AU472" s="156">
        <f t="shared" si="38"/>
        <v>0</v>
      </c>
      <c r="AV472" s="72">
        <f t="shared" si="39"/>
        <v>1</v>
      </c>
      <c r="AW472" s="89" t="s">
        <v>75</v>
      </c>
      <c r="AX472" s="61" t="s">
        <v>98</v>
      </c>
      <c r="AY472" s="60" t="s">
        <v>10748</v>
      </c>
      <c r="AZ472" s="58" t="s">
        <v>67</v>
      </c>
      <c r="BA472" s="58" t="s">
        <v>67</v>
      </c>
    </row>
    <row r="473" spans="2:53" x14ac:dyDescent="0.25">
      <c r="B473" s="58">
        <v>2024</v>
      </c>
      <c r="C473" s="58">
        <v>891780111</v>
      </c>
      <c r="D473" s="59" t="s">
        <v>64</v>
      </c>
      <c r="E473" s="61" t="s">
        <v>10747</v>
      </c>
      <c r="F473" s="67" t="s">
        <v>10746</v>
      </c>
      <c r="G473" s="210">
        <v>0</v>
      </c>
      <c r="H473" s="61" t="s">
        <v>73</v>
      </c>
      <c r="I473" s="59" t="s">
        <v>65</v>
      </c>
      <c r="J473" s="60" t="s">
        <v>10745</v>
      </c>
      <c r="K473" s="60">
        <v>13500000</v>
      </c>
      <c r="L473" s="58" t="s">
        <v>68</v>
      </c>
      <c r="M473" s="60" t="s">
        <v>7947</v>
      </c>
      <c r="N473" s="60">
        <v>7601673</v>
      </c>
      <c r="O473" s="64">
        <v>13</v>
      </c>
      <c r="P473" s="89">
        <v>45302</v>
      </c>
      <c r="Q473" s="60">
        <v>4518689382</v>
      </c>
      <c r="R473" s="166">
        <v>45336</v>
      </c>
      <c r="S473" s="60">
        <v>13500000</v>
      </c>
      <c r="T473" s="61" t="s">
        <v>66</v>
      </c>
      <c r="U473" s="60">
        <v>85468846</v>
      </c>
      <c r="V473" s="60" t="s">
        <v>6946</v>
      </c>
      <c r="W473" s="166">
        <v>45335</v>
      </c>
      <c r="X473" s="166">
        <v>45336</v>
      </c>
      <c r="Y473" s="68" t="s">
        <v>75</v>
      </c>
      <c r="Z473" s="166">
        <v>45457</v>
      </c>
      <c r="AA473" s="67">
        <f t="shared" si="35"/>
        <v>121</v>
      </c>
      <c r="AB473" s="67">
        <v>2</v>
      </c>
      <c r="AC473" s="237">
        <v>1500000</v>
      </c>
      <c r="AD473" s="67">
        <v>1</v>
      </c>
      <c r="AE473" s="244">
        <v>45473</v>
      </c>
      <c r="AF473" s="67">
        <f t="shared" si="36"/>
        <v>16</v>
      </c>
      <c r="AG473" s="60">
        <v>0</v>
      </c>
      <c r="AH473" s="60">
        <v>0</v>
      </c>
      <c r="AI473" s="89" t="s">
        <v>75</v>
      </c>
      <c r="AJ473" s="61">
        <v>0</v>
      </c>
      <c r="AK473" s="65" t="s">
        <v>75</v>
      </c>
      <c r="AL473" s="65" t="s">
        <v>75</v>
      </c>
      <c r="AM473" s="67">
        <f t="shared" si="37"/>
        <v>0</v>
      </c>
      <c r="AN473" s="67">
        <f>+K473+AC473-AH473</f>
        <v>15000000</v>
      </c>
      <c r="AO473" s="61" t="s">
        <v>67</v>
      </c>
      <c r="AP473" s="60">
        <v>13500000</v>
      </c>
      <c r="AQ473" s="61" t="s">
        <v>86</v>
      </c>
      <c r="AR473" s="60">
        <v>0</v>
      </c>
      <c r="AS473" s="69" t="s">
        <v>75</v>
      </c>
      <c r="AT473" s="236">
        <v>15000000</v>
      </c>
      <c r="AU473" s="156">
        <f t="shared" si="38"/>
        <v>0</v>
      </c>
      <c r="AV473" s="72">
        <f t="shared" si="39"/>
        <v>1</v>
      </c>
      <c r="AW473" s="89" t="s">
        <v>75</v>
      </c>
      <c r="AX473" s="61" t="s">
        <v>98</v>
      </c>
      <c r="AY473" s="60" t="s">
        <v>10744</v>
      </c>
      <c r="AZ473" s="58" t="s">
        <v>67</v>
      </c>
      <c r="BA473" s="58" t="s">
        <v>67</v>
      </c>
    </row>
    <row r="474" spans="2:53" x14ac:dyDescent="0.25">
      <c r="B474" s="58">
        <v>2024</v>
      </c>
      <c r="C474" s="58">
        <v>891780111</v>
      </c>
      <c r="D474" s="59" t="s">
        <v>64</v>
      </c>
      <c r="E474" s="61" t="s">
        <v>10743</v>
      </c>
      <c r="F474" s="67" t="s">
        <v>10742</v>
      </c>
      <c r="G474" s="210">
        <v>0</v>
      </c>
      <c r="H474" s="61" t="s">
        <v>73</v>
      </c>
      <c r="I474" s="59" t="s">
        <v>65</v>
      </c>
      <c r="J474" s="60" t="s">
        <v>10741</v>
      </c>
      <c r="K474" s="60">
        <v>13400000</v>
      </c>
      <c r="L474" s="58" t="s">
        <v>68</v>
      </c>
      <c r="M474" s="60" t="s">
        <v>5256</v>
      </c>
      <c r="N474" s="60">
        <v>1020757367</v>
      </c>
      <c r="O474" s="64">
        <v>13</v>
      </c>
      <c r="P474" s="89">
        <v>45302</v>
      </c>
      <c r="Q474" s="60">
        <v>4518689382</v>
      </c>
      <c r="R474" s="166">
        <v>45336</v>
      </c>
      <c r="S474" s="60">
        <v>13400000</v>
      </c>
      <c r="T474" s="61" t="s">
        <v>66</v>
      </c>
      <c r="U474" s="60">
        <v>4978990</v>
      </c>
      <c r="V474" s="60" t="s">
        <v>7230</v>
      </c>
      <c r="W474" s="166">
        <v>45335</v>
      </c>
      <c r="X474" s="166">
        <v>45336</v>
      </c>
      <c r="Y474" s="68" t="s">
        <v>75</v>
      </c>
      <c r="Z474" s="166">
        <v>45457</v>
      </c>
      <c r="AA474" s="67">
        <f t="shared" si="35"/>
        <v>121</v>
      </c>
      <c r="AB474" s="67">
        <v>2</v>
      </c>
      <c r="AC474" s="237">
        <v>1600000</v>
      </c>
      <c r="AD474" s="67">
        <v>1</v>
      </c>
      <c r="AE474" s="244">
        <v>45473</v>
      </c>
      <c r="AF474" s="67">
        <f t="shared" si="36"/>
        <v>16</v>
      </c>
      <c r="AG474" s="60">
        <v>0</v>
      </c>
      <c r="AH474" s="60">
        <v>0</v>
      </c>
      <c r="AI474" s="89" t="s">
        <v>75</v>
      </c>
      <c r="AJ474" s="61">
        <v>0</v>
      </c>
      <c r="AK474" s="65" t="s">
        <v>75</v>
      </c>
      <c r="AL474" s="65" t="s">
        <v>75</v>
      </c>
      <c r="AM474" s="67">
        <f t="shared" si="37"/>
        <v>0</v>
      </c>
      <c r="AN474" s="67">
        <f>+K474+AC474-AH474</f>
        <v>15000000</v>
      </c>
      <c r="AO474" s="61" t="s">
        <v>67</v>
      </c>
      <c r="AP474" s="60">
        <v>13400000</v>
      </c>
      <c r="AQ474" s="61" t="s">
        <v>86</v>
      </c>
      <c r="AR474" s="60">
        <v>0</v>
      </c>
      <c r="AS474" s="69" t="s">
        <v>75</v>
      </c>
      <c r="AT474" s="236">
        <v>15000000</v>
      </c>
      <c r="AU474" s="156">
        <f t="shared" si="38"/>
        <v>0</v>
      </c>
      <c r="AV474" s="72">
        <f t="shared" si="39"/>
        <v>1</v>
      </c>
      <c r="AW474" s="89" t="s">
        <v>75</v>
      </c>
      <c r="AX474" s="61" t="s">
        <v>98</v>
      </c>
      <c r="AY474" s="60" t="s">
        <v>10740</v>
      </c>
      <c r="AZ474" s="58" t="s">
        <v>67</v>
      </c>
      <c r="BA474" s="58" t="s">
        <v>67</v>
      </c>
    </row>
    <row r="475" spans="2:53" x14ac:dyDescent="0.25">
      <c r="B475" s="58">
        <v>2024</v>
      </c>
      <c r="C475" s="58">
        <v>891780111</v>
      </c>
      <c r="D475" s="59" t="s">
        <v>64</v>
      </c>
      <c r="E475" s="61" t="s">
        <v>10739</v>
      </c>
      <c r="F475" s="67" t="s">
        <v>10738</v>
      </c>
      <c r="G475" s="210">
        <v>0</v>
      </c>
      <c r="H475" s="61" t="s">
        <v>73</v>
      </c>
      <c r="I475" s="59" t="s">
        <v>65</v>
      </c>
      <c r="J475" s="60" t="s">
        <v>10737</v>
      </c>
      <c r="K475" s="60">
        <v>9380000</v>
      </c>
      <c r="L475" s="58" t="s">
        <v>68</v>
      </c>
      <c r="M475" s="60" t="s">
        <v>7686</v>
      </c>
      <c r="N475" s="60">
        <v>1083032026</v>
      </c>
      <c r="O475" s="64">
        <v>14</v>
      </c>
      <c r="P475" s="166">
        <v>45302</v>
      </c>
      <c r="Q475" s="60">
        <v>2126349000</v>
      </c>
      <c r="R475" s="166">
        <v>45336</v>
      </c>
      <c r="S475" s="60">
        <v>9380000</v>
      </c>
      <c r="T475" s="61" t="s">
        <v>66</v>
      </c>
      <c r="U475" s="60">
        <v>85475141</v>
      </c>
      <c r="V475" s="60" t="s">
        <v>7048</v>
      </c>
      <c r="W475" s="166">
        <v>45335</v>
      </c>
      <c r="X475" s="166">
        <v>45336</v>
      </c>
      <c r="Y475" s="68" t="s">
        <v>75</v>
      </c>
      <c r="Z475" s="166">
        <v>45457</v>
      </c>
      <c r="AA475" s="67">
        <f t="shared" si="35"/>
        <v>121</v>
      </c>
      <c r="AB475" s="67">
        <v>0</v>
      </c>
      <c r="AC475" s="237">
        <v>0</v>
      </c>
      <c r="AD475" s="67">
        <v>0</v>
      </c>
      <c r="AE475" s="89" t="s">
        <v>75</v>
      </c>
      <c r="AF475" s="67">
        <f t="shared" si="36"/>
        <v>0</v>
      </c>
      <c r="AG475" s="60">
        <v>0</v>
      </c>
      <c r="AH475" s="60">
        <v>0</v>
      </c>
      <c r="AI475" s="89" t="s">
        <v>75</v>
      </c>
      <c r="AJ475" s="61">
        <v>0</v>
      </c>
      <c r="AK475" s="65" t="s">
        <v>75</v>
      </c>
      <c r="AL475" s="65" t="s">
        <v>75</v>
      </c>
      <c r="AM475" s="67">
        <f t="shared" si="37"/>
        <v>0</v>
      </c>
      <c r="AN475" s="67">
        <f>+K475+AC475-AH475</f>
        <v>9380000</v>
      </c>
      <c r="AO475" s="61" t="s">
        <v>67</v>
      </c>
      <c r="AP475" s="60">
        <v>9380000</v>
      </c>
      <c r="AQ475" s="61" t="s">
        <v>86</v>
      </c>
      <c r="AR475" s="60">
        <v>0</v>
      </c>
      <c r="AS475" s="69" t="s">
        <v>75</v>
      </c>
      <c r="AT475" s="236">
        <v>9380000</v>
      </c>
      <c r="AU475" s="156">
        <f t="shared" si="38"/>
        <v>0</v>
      </c>
      <c r="AV475" s="72">
        <f t="shared" si="39"/>
        <v>1</v>
      </c>
      <c r="AW475" s="89" t="s">
        <v>75</v>
      </c>
      <c r="AX475" s="61" t="s">
        <v>98</v>
      </c>
      <c r="AY475" s="60" t="s">
        <v>10736</v>
      </c>
      <c r="AZ475" s="58" t="s">
        <v>67</v>
      </c>
      <c r="BA475" s="58" t="s">
        <v>67</v>
      </c>
    </row>
    <row r="476" spans="2:53" x14ac:dyDescent="0.25">
      <c r="B476" s="58">
        <v>2024</v>
      </c>
      <c r="C476" s="58">
        <v>891780111</v>
      </c>
      <c r="D476" s="59" t="s">
        <v>64</v>
      </c>
      <c r="E476" s="61" t="s">
        <v>10735</v>
      </c>
      <c r="F476" s="67" t="s">
        <v>10734</v>
      </c>
      <c r="G476" s="210">
        <v>0</v>
      </c>
      <c r="H476" s="61" t="s">
        <v>73</v>
      </c>
      <c r="I476" s="59" t="s">
        <v>65</v>
      </c>
      <c r="J476" s="60" t="s">
        <v>10733</v>
      </c>
      <c r="K476" s="60">
        <v>4200000</v>
      </c>
      <c r="L476" s="58" t="s">
        <v>68</v>
      </c>
      <c r="M476" s="60" t="s">
        <v>10050</v>
      </c>
      <c r="N476" s="60">
        <v>1004364260</v>
      </c>
      <c r="O476" s="64">
        <v>14</v>
      </c>
      <c r="P476" s="166">
        <v>45302</v>
      </c>
      <c r="Q476" s="60">
        <v>2126349000</v>
      </c>
      <c r="R476" s="166">
        <v>45336</v>
      </c>
      <c r="S476" s="60">
        <v>4200000</v>
      </c>
      <c r="T476" s="61" t="s">
        <v>66</v>
      </c>
      <c r="U476" s="60">
        <v>57426272</v>
      </c>
      <c r="V476" s="60" t="s">
        <v>6827</v>
      </c>
      <c r="W476" s="166">
        <v>45335</v>
      </c>
      <c r="X476" s="166">
        <v>45336</v>
      </c>
      <c r="Y476" s="68" t="s">
        <v>75</v>
      </c>
      <c r="Z476" s="166">
        <v>45382</v>
      </c>
      <c r="AA476" s="67">
        <f t="shared" si="35"/>
        <v>46</v>
      </c>
      <c r="AB476" s="67">
        <v>0</v>
      </c>
      <c r="AC476" s="237">
        <v>0</v>
      </c>
      <c r="AD476" s="67">
        <v>0</v>
      </c>
      <c r="AE476" s="89" t="s">
        <v>75</v>
      </c>
      <c r="AF476" s="67">
        <f t="shared" si="36"/>
        <v>0</v>
      </c>
      <c r="AG476" s="60">
        <v>0</v>
      </c>
      <c r="AH476" s="60">
        <v>0</v>
      </c>
      <c r="AI476" s="89" t="s">
        <v>75</v>
      </c>
      <c r="AJ476" s="61">
        <v>0</v>
      </c>
      <c r="AK476" s="65" t="s">
        <v>75</v>
      </c>
      <c r="AL476" s="65" t="s">
        <v>75</v>
      </c>
      <c r="AM476" s="67">
        <f t="shared" si="37"/>
        <v>0</v>
      </c>
      <c r="AN476" s="67">
        <f>+K476+AC476-AH476</f>
        <v>4200000</v>
      </c>
      <c r="AO476" s="61" t="s">
        <v>67</v>
      </c>
      <c r="AP476" s="60">
        <v>4200000</v>
      </c>
      <c r="AQ476" s="61" t="s">
        <v>86</v>
      </c>
      <c r="AR476" s="60">
        <v>0</v>
      </c>
      <c r="AS476" s="69" t="s">
        <v>75</v>
      </c>
      <c r="AT476" s="236">
        <v>4200000</v>
      </c>
      <c r="AU476" s="156">
        <f t="shared" si="38"/>
        <v>0</v>
      </c>
      <c r="AV476" s="72">
        <f t="shared" si="39"/>
        <v>1</v>
      </c>
      <c r="AW476" s="89" t="s">
        <v>75</v>
      </c>
      <c r="AX476" s="61" t="s">
        <v>98</v>
      </c>
      <c r="AY476" s="60" t="s">
        <v>10732</v>
      </c>
      <c r="AZ476" s="58" t="s">
        <v>67</v>
      </c>
      <c r="BA476" s="58" t="s">
        <v>67</v>
      </c>
    </row>
    <row r="477" spans="2:53" x14ac:dyDescent="0.25">
      <c r="B477" s="58">
        <v>2024</v>
      </c>
      <c r="C477" s="58">
        <v>891780111</v>
      </c>
      <c r="D477" s="59" t="s">
        <v>64</v>
      </c>
      <c r="E477" s="61" t="s">
        <v>10731</v>
      </c>
      <c r="F477" s="67" t="s">
        <v>10730</v>
      </c>
      <c r="G477" s="210">
        <v>0</v>
      </c>
      <c r="H477" s="61" t="s">
        <v>73</v>
      </c>
      <c r="I477" s="59" t="s">
        <v>65</v>
      </c>
      <c r="J477" s="60" t="s">
        <v>10729</v>
      </c>
      <c r="K477" s="60">
        <v>14850000</v>
      </c>
      <c r="L477" s="58" t="s">
        <v>68</v>
      </c>
      <c r="M477" s="60" t="s">
        <v>9343</v>
      </c>
      <c r="N477" s="60">
        <v>1082935807</v>
      </c>
      <c r="O477" s="64">
        <v>13</v>
      </c>
      <c r="P477" s="89">
        <v>45302</v>
      </c>
      <c r="Q477" s="60">
        <v>4518689382</v>
      </c>
      <c r="R477" s="166">
        <v>45336</v>
      </c>
      <c r="S477" s="60">
        <v>14850000</v>
      </c>
      <c r="T477" s="61" t="s">
        <v>66</v>
      </c>
      <c r="U477" s="60">
        <v>39058006</v>
      </c>
      <c r="V477" s="60" t="s">
        <v>8970</v>
      </c>
      <c r="W477" s="166">
        <v>45335</v>
      </c>
      <c r="X477" s="166">
        <v>45336</v>
      </c>
      <c r="Y477" s="68" t="s">
        <v>75</v>
      </c>
      <c r="Z477" s="166">
        <v>45457</v>
      </c>
      <c r="AA477" s="67">
        <f t="shared" si="35"/>
        <v>121</v>
      </c>
      <c r="AB477" s="67">
        <v>0</v>
      </c>
      <c r="AC477" s="237">
        <v>0</v>
      </c>
      <c r="AD477" s="67">
        <v>0</v>
      </c>
      <c r="AE477" s="89" t="s">
        <v>75</v>
      </c>
      <c r="AF477" s="67">
        <f t="shared" si="36"/>
        <v>0</v>
      </c>
      <c r="AG477" s="60">
        <v>0</v>
      </c>
      <c r="AH477" s="60">
        <v>0</v>
      </c>
      <c r="AI477" s="89" t="s">
        <v>75</v>
      </c>
      <c r="AJ477" s="61">
        <v>0</v>
      </c>
      <c r="AK477" s="65" t="s">
        <v>75</v>
      </c>
      <c r="AL477" s="65" t="s">
        <v>75</v>
      </c>
      <c r="AM477" s="67">
        <f t="shared" si="37"/>
        <v>0</v>
      </c>
      <c r="AN477" s="67">
        <f>+K477+AC477-AH477</f>
        <v>14850000</v>
      </c>
      <c r="AO477" s="61" t="s">
        <v>67</v>
      </c>
      <c r="AP477" s="60">
        <v>14850000</v>
      </c>
      <c r="AQ477" s="61" t="s">
        <v>86</v>
      </c>
      <c r="AR477" s="60">
        <v>0</v>
      </c>
      <c r="AS477" s="69" t="s">
        <v>75</v>
      </c>
      <c r="AT477" s="236">
        <v>14850000</v>
      </c>
      <c r="AU477" s="156">
        <f t="shared" si="38"/>
        <v>0</v>
      </c>
      <c r="AV477" s="72">
        <f t="shared" si="39"/>
        <v>1</v>
      </c>
      <c r="AW477" s="89" t="s">
        <v>75</v>
      </c>
      <c r="AX477" s="61" t="s">
        <v>98</v>
      </c>
      <c r="AY477" s="60" t="s">
        <v>10728</v>
      </c>
      <c r="AZ477" s="58" t="s">
        <v>67</v>
      </c>
      <c r="BA477" s="58" t="s">
        <v>67</v>
      </c>
    </row>
    <row r="478" spans="2:53" x14ac:dyDescent="0.25">
      <c r="B478" s="58">
        <v>2024</v>
      </c>
      <c r="C478" s="58">
        <v>891780111</v>
      </c>
      <c r="D478" s="59" t="s">
        <v>64</v>
      </c>
      <c r="E478" s="61" t="s">
        <v>10727</v>
      </c>
      <c r="F478" s="67" t="s">
        <v>10726</v>
      </c>
      <c r="G478" s="210">
        <v>0</v>
      </c>
      <c r="H478" s="61" t="s">
        <v>73</v>
      </c>
      <c r="I478" s="59" t="s">
        <v>65</v>
      </c>
      <c r="J478" s="60" t="s">
        <v>10725</v>
      </c>
      <c r="K478" s="60">
        <v>14850000</v>
      </c>
      <c r="L478" s="58" t="s">
        <v>68</v>
      </c>
      <c r="M478" s="60" t="s">
        <v>8044</v>
      </c>
      <c r="N478" s="60">
        <v>1235539225</v>
      </c>
      <c r="O478" s="64">
        <v>13</v>
      </c>
      <c r="P478" s="89">
        <v>45302</v>
      </c>
      <c r="Q478" s="60">
        <v>4518689382</v>
      </c>
      <c r="R478" s="166">
        <v>45336</v>
      </c>
      <c r="S478" s="60">
        <v>14850000</v>
      </c>
      <c r="T478" s="61" t="s">
        <v>66</v>
      </c>
      <c r="U478" s="60">
        <v>1082964146</v>
      </c>
      <c r="V478" s="60" t="s">
        <v>7105</v>
      </c>
      <c r="W478" s="166">
        <v>45335</v>
      </c>
      <c r="X478" s="166">
        <v>45336</v>
      </c>
      <c r="Y478" s="68" t="s">
        <v>75</v>
      </c>
      <c r="Z478" s="166">
        <v>45457</v>
      </c>
      <c r="AA478" s="67">
        <f t="shared" si="35"/>
        <v>121</v>
      </c>
      <c r="AB478" s="67">
        <v>2</v>
      </c>
      <c r="AC478" s="237">
        <v>1650000</v>
      </c>
      <c r="AD478" s="67">
        <v>1</v>
      </c>
      <c r="AE478" s="244">
        <v>45473</v>
      </c>
      <c r="AF478" s="67">
        <f t="shared" si="36"/>
        <v>16</v>
      </c>
      <c r="AG478" s="60">
        <v>0</v>
      </c>
      <c r="AH478" s="60">
        <v>0</v>
      </c>
      <c r="AI478" s="89" t="s">
        <v>75</v>
      </c>
      <c r="AJ478" s="61">
        <v>0</v>
      </c>
      <c r="AK478" s="65" t="s">
        <v>75</v>
      </c>
      <c r="AL478" s="65" t="s">
        <v>75</v>
      </c>
      <c r="AM478" s="67">
        <f t="shared" si="37"/>
        <v>0</v>
      </c>
      <c r="AN478" s="67">
        <f>+K478+AC478-AH478</f>
        <v>16500000</v>
      </c>
      <c r="AO478" s="61" t="s">
        <v>67</v>
      </c>
      <c r="AP478" s="60">
        <v>14850000</v>
      </c>
      <c r="AQ478" s="61" t="s">
        <v>86</v>
      </c>
      <c r="AR478" s="60">
        <v>0</v>
      </c>
      <c r="AS478" s="69" t="s">
        <v>75</v>
      </c>
      <c r="AT478" s="236">
        <v>16500000</v>
      </c>
      <c r="AU478" s="156">
        <f t="shared" si="38"/>
        <v>0</v>
      </c>
      <c r="AV478" s="72">
        <f t="shared" si="39"/>
        <v>1</v>
      </c>
      <c r="AW478" s="89" t="s">
        <v>75</v>
      </c>
      <c r="AX478" s="61" t="s">
        <v>98</v>
      </c>
      <c r="AY478" s="60" t="s">
        <v>10724</v>
      </c>
      <c r="AZ478" s="58" t="s">
        <v>67</v>
      </c>
      <c r="BA478" s="58" t="s">
        <v>67</v>
      </c>
    </row>
    <row r="479" spans="2:53" x14ac:dyDescent="0.25">
      <c r="B479" s="58">
        <v>2024</v>
      </c>
      <c r="C479" s="58">
        <v>891780111</v>
      </c>
      <c r="D479" s="59" t="s">
        <v>64</v>
      </c>
      <c r="E479" s="61" t="s">
        <v>10723</v>
      </c>
      <c r="F479" s="67" t="s">
        <v>10722</v>
      </c>
      <c r="G479" s="210">
        <v>0</v>
      </c>
      <c r="H479" s="61" t="s">
        <v>73</v>
      </c>
      <c r="I479" s="59" t="s">
        <v>65</v>
      </c>
      <c r="J479" s="60" t="s">
        <v>10721</v>
      </c>
      <c r="K479" s="60">
        <v>17100000</v>
      </c>
      <c r="L479" s="58" t="s">
        <v>68</v>
      </c>
      <c r="M479" s="60" t="s">
        <v>884</v>
      </c>
      <c r="N479" s="60">
        <v>1083002889</v>
      </c>
      <c r="O479" s="64">
        <v>13</v>
      </c>
      <c r="P479" s="89">
        <v>45302</v>
      </c>
      <c r="Q479" s="60">
        <v>4518689382</v>
      </c>
      <c r="R479" s="166">
        <v>45337</v>
      </c>
      <c r="S479" s="60">
        <v>17100000</v>
      </c>
      <c r="T479" s="61" t="s">
        <v>66</v>
      </c>
      <c r="U479" s="60">
        <v>85081920</v>
      </c>
      <c r="V479" s="60" t="s">
        <v>1315</v>
      </c>
      <c r="W479" s="166">
        <v>45335</v>
      </c>
      <c r="X479" s="166">
        <v>45337</v>
      </c>
      <c r="Y479" s="68" t="s">
        <v>75</v>
      </c>
      <c r="Z479" s="166">
        <v>45473</v>
      </c>
      <c r="AA479" s="67">
        <f t="shared" si="35"/>
        <v>136</v>
      </c>
      <c r="AB479" s="67">
        <v>0</v>
      </c>
      <c r="AC479" s="237">
        <v>0</v>
      </c>
      <c r="AD479" s="67">
        <v>0</v>
      </c>
      <c r="AE479" s="89" t="s">
        <v>75</v>
      </c>
      <c r="AF479" s="67">
        <f t="shared" si="36"/>
        <v>0</v>
      </c>
      <c r="AG479" s="60">
        <v>0</v>
      </c>
      <c r="AH479" s="60">
        <v>0</v>
      </c>
      <c r="AI479" s="89" t="s">
        <v>75</v>
      </c>
      <c r="AJ479" s="61">
        <v>0</v>
      </c>
      <c r="AK479" s="65" t="s">
        <v>75</v>
      </c>
      <c r="AL479" s="65" t="s">
        <v>75</v>
      </c>
      <c r="AM479" s="67">
        <f t="shared" si="37"/>
        <v>0</v>
      </c>
      <c r="AN479" s="67">
        <f>+K479+AC479-AH479</f>
        <v>17100000</v>
      </c>
      <c r="AO479" s="61" t="s">
        <v>67</v>
      </c>
      <c r="AP479" s="60">
        <v>17100000</v>
      </c>
      <c r="AQ479" s="61" t="s">
        <v>86</v>
      </c>
      <c r="AR479" s="60">
        <v>0</v>
      </c>
      <c r="AS479" s="69" t="s">
        <v>75</v>
      </c>
      <c r="AT479" s="236">
        <v>17100000</v>
      </c>
      <c r="AU479" s="156">
        <f t="shared" si="38"/>
        <v>0</v>
      </c>
      <c r="AV479" s="72">
        <f t="shared" si="39"/>
        <v>1</v>
      </c>
      <c r="AW479" s="89" t="s">
        <v>75</v>
      </c>
      <c r="AX479" s="61" t="s">
        <v>98</v>
      </c>
      <c r="AY479" s="60" t="s">
        <v>10720</v>
      </c>
      <c r="AZ479" s="58" t="s">
        <v>67</v>
      </c>
      <c r="BA479" s="58" t="s">
        <v>67</v>
      </c>
    </row>
    <row r="480" spans="2:53" x14ac:dyDescent="0.25">
      <c r="B480" s="58">
        <v>2024</v>
      </c>
      <c r="C480" s="58">
        <v>891780111</v>
      </c>
      <c r="D480" s="59" t="s">
        <v>64</v>
      </c>
      <c r="E480" s="61" t="s">
        <v>10719</v>
      </c>
      <c r="F480" s="67" t="s">
        <v>10718</v>
      </c>
      <c r="G480" s="210">
        <v>0</v>
      </c>
      <c r="H480" s="61" t="s">
        <v>73</v>
      </c>
      <c r="I480" s="59" t="s">
        <v>65</v>
      </c>
      <c r="J480" s="60" t="s">
        <v>10717</v>
      </c>
      <c r="K480" s="60">
        <v>11167000</v>
      </c>
      <c r="L480" s="58" t="s">
        <v>68</v>
      </c>
      <c r="M480" s="60" t="s">
        <v>6978</v>
      </c>
      <c r="N480" s="60">
        <v>1082976415</v>
      </c>
      <c r="O480" s="64">
        <v>14</v>
      </c>
      <c r="P480" s="166">
        <v>45302</v>
      </c>
      <c r="Q480" s="60">
        <v>2126349000</v>
      </c>
      <c r="R480" s="166">
        <v>45336</v>
      </c>
      <c r="S480" s="60">
        <v>11167000</v>
      </c>
      <c r="T480" s="61" t="s">
        <v>66</v>
      </c>
      <c r="U480" s="60">
        <v>85468846</v>
      </c>
      <c r="V480" s="60" t="s">
        <v>6946</v>
      </c>
      <c r="W480" s="166">
        <v>45335</v>
      </c>
      <c r="X480" s="166">
        <v>45336</v>
      </c>
      <c r="Y480" s="68" t="s">
        <v>75</v>
      </c>
      <c r="Z480" s="166">
        <v>45457</v>
      </c>
      <c r="AA480" s="67">
        <f t="shared" si="35"/>
        <v>121</v>
      </c>
      <c r="AB480" s="67">
        <v>0</v>
      </c>
      <c r="AC480" s="237">
        <v>0</v>
      </c>
      <c r="AD480" s="67">
        <v>0</v>
      </c>
      <c r="AE480" s="89" t="s">
        <v>75</v>
      </c>
      <c r="AF480" s="67">
        <f t="shared" si="36"/>
        <v>0</v>
      </c>
      <c r="AG480" s="60">
        <v>0</v>
      </c>
      <c r="AH480" s="60">
        <v>0</v>
      </c>
      <c r="AI480" s="89" t="s">
        <v>75</v>
      </c>
      <c r="AJ480" s="61">
        <v>0</v>
      </c>
      <c r="AK480" s="65" t="s">
        <v>75</v>
      </c>
      <c r="AL480" s="65" t="s">
        <v>75</v>
      </c>
      <c r="AM480" s="67">
        <f t="shared" si="37"/>
        <v>0</v>
      </c>
      <c r="AN480" s="67">
        <f>+K480+AC480-AH480</f>
        <v>11167000</v>
      </c>
      <c r="AO480" s="61" t="s">
        <v>67</v>
      </c>
      <c r="AP480" s="60">
        <v>11167000</v>
      </c>
      <c r="AQ480" s="61" t="s">
        <v>86</v>
      </c>
      <c r="AR480" s="60">
        <v>0</v>
      </c>
      <c r="AS480" s="69" t="s">
        <v>75</v>
      </c>
      <c r="AT480" s="236">
        <v>11167000</v>
      </c>
      <c r="AU480" s="156">
        <f t="shared" si="38"/>
        <v>0</v>
      </c>
      <c r="AV480" s="72">
        <f t="shared" si="39"/>
        <v>1</v>
      </c>
      <c r="AW480" s="89" t="s">
        <v>75</v>
      </c>
      <c r="AX480" s="61" t="s">
        <v>98</v>
      </c>
      <c r="AY480" s="60" t="s">
        <v>10716</v>
      </c>
      <c r="AZ480" s="58" t="s">
        <v>67</v>
      </c>
      <c r="BA480" s="58" t="s">
        <v>67</v>
      </c>
    </row>
    <row r="481" spans="2:53" x14ac:dyDescent="0.25">
      <c r="B481" s="58">
        <v>2024</v>
      </c>
      <c r="C481" s="58">
        <v>891780111</v>
      </c>
      <c r="D481" s="59" t="s">
        <v>64</v>
      </c>
      <c r="E481" s="61" t="s">
        <v>10715</v>
      </c>
      <c r="F481" s="67" t="s">
        <v>10714</v>
      </c>
      <c r="G481" s="210">
        <v>0</v>
      </c>
      <c r="H481" s="61" t="s">
        <v>73</v>
      </c>
      <c r="I481" s="59" t="s">
        <v>65</v>
      </c>
      <c r="J481" s="60" t="s">
        <v>10713</v>
      </c>
      <c r="K481" s="60">
        <v>11167000</v>
      </c>
      <c r="L481" s="58" t="s">
        <v>68</v>
      </c>
      <c r="M481" s="60" t="s">
        <v>7270</v>
      </c>
      <c r="N481" s="60">
        <v>72258990</v>
      </c>
      <c r="O481" s="64">
        <v>14</v>
      </c>
      <c r="P481" s="166">
        <v>45302</v>
      </c>
      <c r="Q481" s="60">
        <v>2126349000</v>
      </c>
      <c r="R481" s="166">
        <v>45336</v>
      </c>
      <c r="S481" s="60">
        <v>11167000</v>
      </c>
      <c r="T481" s="61" t="s">
        <v>66</v>
      </c>
      <c r="U481" s="60">
        <v>85152695</v>
      </c>
      <c r="V481" s="60" t="s">
        <v>6952</v>
      </c>
      <c r="W481" s="166">
        <v>45335</v>
      </c>
      <c r="X481" s="166">
        <v>45336</v>
      </c>
      <c r="Y481" s="68" t="s">
        <v>75</v>
      </c>
      <c r="Z481" s="166">
        <v>45457</v>
      </c>
      <c r="AA481" s="67">
        <f t="shared" si="35"/>
        <v>121</v>
      </c>
      <c r="AB481" s="67">
        <v>0</v>
      </c>
      <c r="AC481" s="237">
        <v>0</v>
      </c>
      <c r="AD481" s="67">
        <v>0</v>
      </c>
      <c r="AE481" s="89" t="s">
        <v>75</v>
      </c>
      <c r="AF481" s="67">
        <f t="shared" si="36"/>
        <v>0</v>
      </c>
      <c r="AG481" s="60">
        <v>0</v>
      </c>
      <c r="AH481" s="60">
        <v>0</v>
      </c>
      <c r="AI481" s="89" t="s">
        <v>75</v>
      </c>
      <c r="AJ481" s="61">
        <v>0</v>
      </c>
      <c r="AK481" s="65" t="s">
        <v>75</v>
      </c>
      <c r="AL481" s="65" t="s">
        <v>75</v>
      </c>
      <c r="AM481" s="67">
        <f t="shared" si="37"/>
        <v>0</v>
      </c>
      <c r="AN481" s="67">
        <f>+K481+AC481-AH481</f>
        <v>11167000</v>
      </c>
      <c r="AO481" s="61" t="s">
        <v>67</v>
      </c>
      <c r="AP481" s="60">
        <v>11167000</v>
      </c>
      <c r="AQ481" s="61" t="s">
        <v>86</v>
      </c>
      <c r="AR481" s="60">
        <v>0</v>
      </c>
      <c r="AS481" s="69" t="s">
        <v>75</v>
      </c>
      <c r="AT481" s="236">
        <v>11167000</v>
      </c>
      <c r="AU481" s="156">
        <f t="shared" si="38"/>
        <v>0</v>
      </c>
      <c r="AV481" s="72">
        <f t="shared" si="39"/>
        <v>1</v>
      </c>
      <c r="AW481" s="89" t="s">
        <v>75</v>
      </c>
      <c r="AX481" s="61" t="s">
        <v>98</v>
      </c>
      <c r="AY481" s="60" t="s">
        <v>10712</v>
      </c>
      <c r="AZ481" s="58" t="s">
        <v>67</v>
      </c>
      <c r="BA481" s="58" t="s">
        <v>67</v>
      </c>
    </row>
    <row r="482" spans="2:53" x14ac:dyDescent="0.25">
      <c r="B482" s="58">
        <v>2024</v>
      </c>
      <c r="C482" s="58">
        <v>891780111</v>
      </c>
      <c r="D482" s="59" t="s">
        <v>64</v>
      </c>
      <c r="E482" s="61" t="s">
        <v>10711</v>
      </c>
      <c r="F482" s="67" t="s">
        <v>10710</v>
      </c>
      <c r="G482" s="210">
        <v>0</v>
      </c>
      <c r="H482" s="61" t="s">
        <v>73</v>
      </c>
      <c r="I482" s="59" t="s">
        <v>65</v>
      </c>
      <c r="J482" s="60" t="s">
        <v>10709</v>
      </c>
      <c r="K482" s="60">
        <v>11167000</v>
      </c>
      <c r="L482" s="58" t="s">
        <v>68</v>
      </c>
      <c r="M482" s="60" t="s">
        <v>7236</v>
      </c>
      <c r="N482" s="60">
        <v>93373218</v>
      </c>
      <c r="O482" s="64">
        <v>14</v>
      </c>
      <c r="P482" s="166">
        <v>45302</v>
      </c>
      <c r="Q482" s="60">
        <v>2126349000</v>
      </c>
      <c r="R482" s="166">
        <v>45336</v>
      </c>
      <c r="S482" s="60">
        <v>11167000</v>
      </c>
      <c r="T482" s="61" t="s">
        <v>66</v>
      </c>
      <c r="U482" s="60">
        <v>85152695</v>
      </c>
      <c r="V482" s="60" t="s">
        <v>6952</v>
      </c>
      <c r="W482" s="166">
        <v>45335</v>
      </c>
      <c r="X482" s="166">
        <v>45336</v>
      </c>
      <c r="Y482" s="68" t="s">
        <v>75</v>
      </c>
      <c r="Z482" s="166">
        <v>45457</v>
      </c>
      <c r="AA482" s="67">
        <f t="shared" si="35"/>
        <v>121</v>
      </c>
      <c r="AB482" s="67">
        <v>0</v>
      </c>
      <c r="AC482" s="237">
        <v>0</v>
      </c>
      <c r="AD482" s="67">
        <v>0</v>
      </c>
      <c r="AE482" s="89" t="s">
        <v>75</v>
      </c>
      <c r="AF482" s="67">
        <f t="shared" si="36"/>
        <v>0</v>
      </c>
      <c r="AG482" s="60">
        <v>0</v>
      </c>
      <c r="AH482" s="60">
        <v>0</v>
      </c>
      <c r="AI482" s="89" t="s">
        <v>75</v>
      </c>
      <c r="AJ482" s="61">
        <v>0</v>
      </c>
      <c r="AK482" s="65" t="s">
        <v>75</v>
      </c>
      <c r="AL482" s="65" t="s">
        <v>75</v>
      </c>
      <c r="AM482" s="67">
        <f t="shared" si="37"/>
        <v>0</v>
      </c>
      <c r="AN482" s="67">
        <f>+K482+AC482-AH482</f>
        <v>11167000</v>
      </c>
      <c r="AO482" s="61" t="s">
        <v>67</v>
      </c>
      <c r="AP482" s="60">
        <v>11167000</v>
      </c>
      <c r="AQ482" s="61" t="s">
        <v>86</v>
      </c>
      <c r="AR482" s="60">
        <v>0</v>
      </c>
      <c r="AS482" s="69" t="s">
        <v>75</v>
      </c>
      <c r="AT482" s="236">
        <v>11167000</v>
      </c>
      <c r="AU482" s="156">
        <f t="shared" si="38"/>
        <v>0</v>
      </c>
      <c r="AV482" s="72">
        <f t="shared" si="39"/>
        <v>1</v>
      </c>
      <c r="AW482" s="89" t="s">
        <v>75</v>
      </c>
      <c r="AX482" s="61" t="s">
        <v>98</v>
      </c>
      <c r="AY482" s="60" t="s">
        <v>10708</v>
      </c>
      <c r="AZ482" s="58" t="s">
        <v>67</v>
      </c>
      <c r="BA482" s="58" t="s">
        <v>67</v>
      </c>
    </row>
    <row r="483" spans="2:53" x14ac:dyDescent="0.25">
      <c r="B483" s="58">
        <v>2024</v>
      </c>
      <c r="C483" s="58">
        <v>891780111</v>
      </c>
      <c r="D483" s="59" t="s">
        <v>64</v>
      </c>
      <c r="E483" s="61" t="s">
        <v>10707</v>
      </c>
      <c r="F483" s="67" t="s">
        <v>10706</v>
      </c>
      <c r="G483" s="210">
        <v>0</v>
      </c>
      <c r="H483" s="61" t="s">
        <v>73</v>
      </c>
      <c r="I483" s="59" t="s">
        <v>65</v>
      </c>
      <c r="J483" s="60" t="s">
        <v>10705</v>
      </c>
      <c r="K483" s="60">
        <v>9380000</v>
      </c>
      <c r="L483" s="58" t="s">
        <v>68</v>
      </c>
      <c r="M483" s="60" t="s">
        <v>6412</v>
      </c>
      <c r="N483" s="60">
        <v>1082900540</v>
      </c>
      <c r="O483" s="64">
        <v>14</v>
      </c>
      <c r="P483" s="166">
        <v>45302</v>
      </c>
      <c r="Q483" s="60">
        <v>2126349000</v>
      </c>
      <c r="R483" s="166">
        <v>45336</v>
      </c>
      <c r="S483" s="60">
        <v>9380000</v>
      </c>
      <c r="T483" s="61" t="s">
        <v>66</v>
      </c>
      <c r="U483" s="60">
        <v>45507423</v>
      </c>
      <c r="V483" s="60" t="s">
        <v>7064</v>
      </c>
      <c r="W483" s="166">
        <v>45335</v>
      </c>
      <c r="X483" s="166">
        <v>45336</v>
      </c>
      <c r="Y483" s="68" t="s">
        <v>75</v>
      </c>
      <c r="Z483" s="166">
        <v>45457</v>
      </c>
      <c r="AA483" s="67">
        <f t="shared" si="35"/>
        <v>121</v>
      </c>
      <c r="AB483" s="67">
        <v>2</v>
      </c>
      <c r="AC483" s="237">
        <v>490000</v>
      </c>
      <c r="AD483" s="67">
        <v>1</v>
      </c>
      <c r="AE483" s="244">
        <v>45464</v>
      </c>
      <c r="AF483" s="67">
        <f t="shared" si="36"/>
        <v>7</v>
      </c>
      <c r="AG483" s="60">
        <v>0</v>
      </c>
      <c r="AH483" s="60">
        <v>0</v>
      </c>
      <c r="AI483" s="89" t="s">
        <v>75</v>
      </c>
      <c r="AJ483" s="61">
        <v>0</v>
      </c>
      <c r="AK483" s="65" t="s">
        <v>75</v>
      </c>
      <c r="AL483" s="65" t="s">
        <v>75</v>
      </c>
      <c r="AM483" s="67">
        <f t="shared" si="37"/>
        <v>0</v>
      </c>
      <c r="AN483" s="67">
        <f>+K483+AC483-AH483</f>
        <v>9870000</v>
      </c>
      <c r="AO483" s="61" t="s">
        <v>67</v>
      </c>
      <c r="AP483" s="60">
        <v>9380000</v>
      </c>
      <c r="AQ483" s="61" t="s">
        <v>86</v>
      </c>
      <c r="AR483" s="60">
        <v>0</v>
      </c>
      <c r="AS483" s="69" t="s">
        <v>75</v>
      </c>
      <c r="AT483" s="236">
        <v>9870000</v>
      </c>
      <c r="AU483" s="156">
        <f t="shared" si="38"/>
        <v>0</v>
      </c>
      <c r="AV483" s="72">
        <f t="shared" si="39"/>
        <v>1</v>
      </c>
      <c r="AW483" s="89" t="s">
        <v>75</v>
      </c>
      <c r="AX483" s="61" t="s">
        <v>98</v>
      </c>
      <c r="AY483" s="60" t="s">
        <v>10704</v>
      </c>
      <c r="AZ483" s="58" t="s">
        <v>67</v>
      </c>
      <c r="BA483" s="58" t="s">
        <v>67</v>
      </c>
    </row>
    <row r="484" spans="2:53" x14ac:dyDescent="0.25">
      <c r="B484" s="58">
        <v>2024</v>
      </c>
      <c r="C484" s="58">
        <v>891780111</v>
      </c>
      <c r="D484" s="59" t="s">
        <v>64</v>
      </c>
      <c r="E484" s="61" t="s">
        <v>10703</v>
      </c>
      <c r="F484" s="67" t="s">
        <v>10702</v>
      </c>
      <c r="G484" s="210">
        <v>0</v>
      </c>
      <c r="H484" s="61" t="s">
        <v>73</v>
      </c>
      <c r="I484" s="59" t="s">
        <v>65</v>
      </c>
      <c r="J484" s="60" t="s">
        <v>10701</v>
      </c>
      <c r="K484" s="60">
        <v>16080000</v>
      </c>
      <c r="L484" s="58" t="s">
        <v>68</v>
      </c>
      <c r="M484" s="60" t="s">
        <v>9000</v>
      </c>
      <c r="N484" s="60">
        <v>1082886956</v>
      </c>
      <c r="O484" s="64">
        <v>13</v>
      </c>
      <c r="P484" s="89">
        <v>45302</v>
      </c>
      <c r="Q484" s="60">
        <v>4518689382</v>
      </c>
      <c r="R484" s="166">
        <v>45336</v>
      </c>
      <c r="S484" s="60">
        <v>16080000</v>
      </c>
      <c r="T484" s="61" t="s">
        <v>66</v>
      </c>
      <c r="U484" s="60">
        <v>36694483</v>
      </c>
      <c r="V484" s="60" t="s">
        <v>8033</v>
      </c>
      <c r="W484" s="166">
        <v>45335</v>
      </c>
      <c r="X484" s="166">
        <v>45336</v>
      </c>
      <c r="Y484" s="68" t="s">
        <v>75</v>
      </c>
      <c r="Z484" s="166">
        <v>45457</v>
      </c>
      <c r="AA484" s="67">
        <f t="shared" si="35"/>
        <v>121</v>
      </c>
      <c r="AB484" s="67">
        <v>2</v>
      </c>
      <c r="AC484" s="237">
        <v>1920000</v>
      </c>
      <c r="AD484" s="67">
        <v>1</v>
      </c>
      <c r="AE484" s="244">
        <v>45473</v>
      </c>
      <c r="AF484" s="67">
        <f t="shared" si="36"/>
        <v>16</v>
      </c>
      <c r="AG484" s="60">
        <v>0</v>
      </c>
      <c r="AH484" s="60">
        <v>0</v>
      </c>
      <c r="AI484" s="89" t="s">
        <v>75</v>
      </c>
      <c r="AJ484" s="61">
        <v>0</v>
      </c>
      <c r="AK484" s="65" t="s">
        <v>75</v>
      </c>
      <c r="AL484" s="65" t="s">
        <v>75</v>
      </c>
      <c r="AM484" s="67">
        <f t="shared" si="37"/>
        <v>0</v>
      </c>
      <c r="AN484" s="67">
        <f>+K484+AC484-AH484</f>
        <v>18000000</v>
      </c>
      <c r="AO484" s="61" t="s">
        <v>67</v>
      </c>
      <c r="AP484" s="60">
        <v>16080000</v>
      </c>
      <c r="AQ484" s="61" t="s">
        <v>86</v>
      </c>
      <c r="AR484" s="60">
        <v>0</v>
      </c>
      <c r="AS484" s="69" t="s">
        <v>75</v>
      </c>
      <c r="AT484" s="236">
        <v>18000000</v>
      </c>
      <c r="AU484" s="156">
        <f t="shared" si="38"/>
        <v>0</v>
      </c>
      <c r="AV484" s="72">
        <f t="shared" si="39"/>
        <v>1</v>
      </c>
      <c r="AW484" s="89" t="s">
        <v>75</v>
      </c>
      <c r="AX484" s="61" t="s">
        <v>98</v>
      </c>
      <c r="AY484" s="60" t="s">
        <v>10700</v>
      </c>
      <c r="AZ484" s="58" t="s">
        <v>67</v>
      </c>
      <c r="BA484" s="58" t="s">
        <v>67</v>
      </c>
    </row>
    <row r="485" spans="2:53" x14ac:dyDescent="0.25">
      <c r="B485" s="58">
        <v>2024</v>
      </c>
      <c r="C485" s="58">
        <v>891780111</v>
      </c>
      <c r="D485" s="59" t="s">
        <v>64</v>
      </c>
      <c r="E485" s="61" t="s">
        <v>10699</v>
      </c>
      <c r="F485" s="67" t="s">
        <v>10698</v>
      </c>
      <c r="G485" s="210">
        <v>0</v>
      </c>
      <c r="H485" s="61" t="s">
        <v>73</v>
      </c>
      <c r="I485" s="59" t="s">
        <v>65</v>
      </c>
      <c r="J485" s="60" t="s">
        <v>10697</v>
      </c>
      <c r="K485" s="60">
        <v>14740000</v>
      </c>
      <c r="L485" s="58" t="s">
        <v>68</v>
      </c>
      <c r="M485" s="60" t="s">
        <v>7402</v>
      </c>
      <c r="N485" s="60">
        <v>57428847</v>
      </c>
      <c r="O485" s="64">
        <v>13</v>
      </c>
      <c r="P485" s="89">
        <v>45302</v>
      </c>
      <c r="Q485" s="60">
        <v>4518689382</v>
      </c>
      <c r="R485" s="166">
        <v>45336</v>
      </c>
      <c r="S485" s="60">
        <v>14740000</v>
      </c>
      <c r="T485" s="61" t="s">
        <v>66</v>
      </c>
      <c r="U485" s="60">
        <v>45507423</v>
      </c>
      <c r="V485" s="60" t="s">
        <v>7064</v>
      </c>
      <c r="W485" s="166">
        <v>45335</v>
      </c>
      <c r="X485" s="166">
        <v>45336</v>
      </c>
      <c r="Y485" s="68" t="s">
        <v>75</v>
      </c>
      <c r="Z485" s="166">
        <v>45457</v>
      </c>
      <c r="AA485" s="67">
        <f t="shared" si="35"/>
        <v>121</v>
      </c>
      <c r="AB485" s="67">
        <v>2</v>
      </c>
      <c r="AC485" s="237">
        <v>770000</v>
      </c>
      <c r="AD485" s="67">
        <v>1</v>
      </c>
      <c r="AE485" s="244">
        <v>45464</v>
      </c>
      <c r="AF485" s="67">
        <f t="shared" si="36"/>
        <v>7</v>
      </c>
      <c r="AG485" s="60">
        <v>0</v>
      </c>
      <c r="AH485" s="60">
        <v>0</v>
      </c>
      <c r="AI485" s="89" t="s">
        <v>75</v>
      </c>
      <c r="AJ485" s="61">
        <v>0</v>
      </c>
      <c r="AK485" s="65" t="s">
        <v>75</v>
      </c>
      <c r="AL485" s="65" t="s">
        <v>75</v>
      </c>
      <c r="AM485" s="67">
        <f t="shared" si="37"/>
        <v>0</v>
      </c>
      <c r="AN485" s="67">
        <f>+K485+AC485-AH485</f>
        <v>15510000</v>
      </c>
      <c r="AO485" s="61" t="s">
        <v>67</v>
      </c>
      <c r="AP485" s="60">
        <v>14740000</v>
      </c>
      <c r="AQ485" s="61" t="s">
        <v>86</v>
      </c>
      <c r="AR485" s="60">
        <v>0</v>
      </c>
      <c r="AS485" s="69" t="s">
        <v>75</v>
      </c>
      <c r="AT485" s="236">
        <v>15510000</v>
      </c>
      <c r="AU485" s="156">
        <f t="shared" si="38"/>
        <v>0</v>
      </c>
      <c r="AV485" s="72">
        <f t="shared" si="39"/>
        <v>1</v>
      </c>
      <c r="AW485" s="89" t="s">
        <v>75</v>
      </c>
      <c r="AX485" s="61" t="s">
        <v>98</v>
      </c>
      <c r="AY485" s="60" t="s">
        <v>10696</v>
      </c>
      <c r="AZ485" s="58" t="s">
        <v>67</v>
      </c>
      <c r="BA485" s="58" t="s">
        <v>67</v>
      </c>
    </row>
    <row r="486" spans="2:53" x14ac:dyDescent="0.25">
      <c r="B486" s="58">
        <v>2024</v>
      </c>
      <c r="C486" s="58">
        <v>891780111</v>
      </c>
      <c r="D486" s="59" t="s">
        <v>64</v>
      </c>
      <c r="E486" s="61" t="s">
        <v>10695</v>
      </c>
      <c r="F486" s="67" t="s">
        <v>10694</v>
      </c>
      <c r="G486" s="210">
        <v>0</v>
      </c>
      <c r="H486" s="61" t="s">
        <v>73</v>
      </c>
      <c r="I486" s="59" t="s">
        <v>65</v>
      </c>
      <c r="J486" s="60" t="s">
        <v>10693</v>
      </c>
      <c r="K486" s="60">
        <v>6600000</v>
      </c>
      <c r="L486" s="58" t="s">
        <v>68</v>
      </c>
      <c r="M486" s="60" t="s">
        <v>10692</v>
      </c>
      <c r="N486" s="60">
        <v>19596616</v>
      </c>
      <c r="O486" s="64">
        <v>14</v>
      </c>
      <c r="P486" s="166">
        <v>45302</v>
      </c>
      <c r="Q486" s="60">
        <v>2126349000</v>
      </c>
      <c r="R486" s="166">
        <v>45336</v>
      </c>
      <c r="S486" s="60">
        <v>6600000</v>
      </c>
      <c r="T486" s="61" t="s">
        <v>66</v>
      </c>
      <c r="U486" s="60">
        <v>85465146</v>
      </c>
      <c r="V486" s="60" t="s">
        <v>7615</v>
      </c>
      <c r="W486" s="166">
        <v>45335</v>
      </c>
      <c r="X486" s="166">
        <v>45336</v>
      </c>
      <c r="Y486" s="68" t="s">
        <v>75</v>
      </c>
      <c r="Z486" s="166">
        <v>45382</v>
      </c>
      <c r="AA486" s="67">
        <f t="shared" si="35"/>
        <v>46</v>
      </c>
      <c r="AB486" s="67">
        <v>0</v>
      </c>
      <c r="AC486" s="237">
        <v>0</v>
      </c>
      <c r="AD486" s="67">
        <v>0</v>
      </c>
      <c r="AE486" s="89" t="s">
        <v>75</v>
      </c>
      <c r="AF486" s="67">
        <f t="shared" si="36"/>
        <v>0</v>
      </c>
      <c r="AG486" s="60">
        <v>1</v>
      </c>
      <c r="AH486" s="60">
        <v>6600000</v>
      </c>
      <c r="AI486" s="89">
        <v>45351</v>
      </c>
      <c r="AJ486" s="61">
        <v>0</v>
      </c>
      <c r="AK486" s="65" t="s">
        <v>75</v>
      </c>
      <c r="AL486" s="65" t="s">
        <v>75</v>
      </c>
      <c r="AM486" s="67">
        <f t="shared" si="37"/>
        <v>0</v>
      </c>
      <c r="AN486" s="67">
        <f>+K486+AC486-AH486</f>
        <v>0</v>
      </c>
      <c r="AO486" s="61" t="s">
        <v>67</v>
      </c>
      <c r="AP486" s="60">
        <v>6600000</v>
      </c>
      <c r="AQ486" s="61" t="s">
        <v>86</v>
      </c>
      <c r="AR486" s="60">
        <v>0</v>
      </c>
      <c r="AS486" s="69" t="s">
        <v>75</v>
      </c>
      <c r="AT486" s="236">
        <v>0</v>
      </c>
      <c r="AU486" s="156">
        <f t="shared" si="38"/>
        <v>0</v>
      </c>
      <c r="AV486" s="72" t="str">
        <f t="shared" si="39"/>
        <v>_</v>
      </c>
      <c r="AW486" s="89" t="s">
        <v>75</v>
      </c>
      <c r="AX486" s="61" t="s">
        <v>1864</v>
      </c>
      <c r="AY486" s="60" t="s">
        <v>10691</v>
      </c>
      <c r="AZ486" s="58" t="s">
        <v>67</v>
      </c>
      <c r="BA486" s="58" t="s">
        <v>67</v>
      </c>
    </row>
    <row r="487" spans="2:53" x14ac:dyDescent="0.25">
      <c r="B487" s="58">
        <v>2024</v>
      </c>
      <c r="C487" s="58">
        <v>891780111</v>
      </c>
      <c r="D487" s="59" t="s">
        <v>64</v>
      </c>
      <c r="E487" s="61" t="s">
        <v>10690</v>
      </c>
      <c r="F487" s="67" t="s">
        <v>10689</v>
      </c>
      <c r="G487" s="210">
        <v>0</v>
      </c>
      <c r="H487" s="61" t="s">
        <v>73</v>
      </c>
      <c r="I487" s="59" t="s">
        <v>65</v>
      </c>
      <c r="J487" s="60" t="s">
        <v>10595</v>
      </c>
      <c r="K487" s="60">
        <v>13500000</v>
      </c>
      <c r="L487" s="58" t="s">
        <v>68</v>
      </c>
      <c r="M487" s="60" t="s">
        <v>7877</v>
      </c>
      <c r="N487" s="60">
        <v>1100400844</v>
      </c>
      <c r="O487" s="64">
        <v>13</v>
      </c>
      <c r="P487" s="89">
        <v>45302</v>
      </c>
      <c r="Q487" s="60">
        <v>4518689382</v>
      </c>
      <c r="R487" s="166">
        <v>45336</v>
      </c>
      <c r="S487" s="60">
        <v>13500000</v>
      </c>
      <c r="T487" s="61" t="s">
        <v>66</v>
      </c>
      <c r="U487" s="60">
        <v>57428039</v>
      </c>
      <c r="V487" s="60" t="s">
        <v>6757</v>
      </c>
      <c r="W487" s="166">
        <v>45335</v>
      </c>
      <c r="X487" s="166">
        <v>45336</v>
      </c>
      <c r="Y487" s="68" t="s">
        <v>75</v>
      </c>
      <c r="Z487" s="166">
        <v>45457</v>
      </c>
      <c r="AA487" s="67">
        <f t="shared" si="35"/>
        <v>121</v>
      </c>
      <c r="AB487" s="67">
        <v>2</v>
      </c>
      <c r="AC487" s="237">
        <v>1500000</v>
      </c>
      <c r="AD487" s="67">
        <v>1</v>
      </c>
      <c r="AE487" s="244">
        <v>45473</v>
      </c>
      <c r="AF487" s="67">
        <f t="shared" si="36"/>
        <v>16</v>
      </c>
      <c r="AG487" s="60">
        <v>0</v>
      </c>
      <c r="AH487" s="60">
        <v>0</v>
      </c>
      <c r="AI487" s="89" t="s">
        <v>75</v>
      </c>
      <c r="AJ487" s="61">
        <v>0</v>
      </c>
      <c r="AK487" s="65" t="s">
        <v>75</v>
      </c>
      <c r="AL487" s="65" t="s">
        <v>75</v>
      </c>
      <c r="AM487" s="67">
        <f t="shared" si="37"/>
        <v>0</v>
      </c>
      <c r="AN487" s="67">
        <f>+K487+AC487-AH487</f>
        <v>15000000</v>
      </c>
      <c r="AO487" s="61" t="s">
        <v>67</v>
      </c>
      <c r="AP487" s="60">
        <v>13500000</v>
      </c>
      <c r="AQ487" s="61" t="s">
        <v>86</v>
      </c>
      <c r="AR487" s="60">
        <v>0</v>
      </c>
      <c r="AS487" s="69" t="s">
        <v>75</v>
      </c>
      <c r="AT487" s="236">
        <v>15000000</v>
      </c>
      <c r="AU487" s="156">
        <f t="shared" si="38"/>
        <v>0</v>
      </c>
      <c r="AV487" s="72">
        <f t="shared" si="39"/>
        <v>1</v>
      </c>
      <c r="AW487" s="89" t="s">
        <v>75</v>
      </c>
      <c r="AX487" s="61" t="s">
        <v>98</v>
      </c>
      <c r="AY487" s="60" t="s">
        <v>10688</v>
      </c>
      <c r="AZ487" s="58" t="s">
        <v>67</v>
      </c>
      <c r="BA487" s="58" t="s">
        <v>67</v>
      </c>
    </row>
    <row r="488" spans="2:53" x14ac:dyDescent="0.25">
      <c r="B488" s="58">
        <v>2024</v>
      </c>
      <c r="C488" s="58">
        <v>891780111</v>
      </c>
      <c r="D488" s="59" t="s">
        <v>64</v>
      </c>
      <c r="E488" s="61" t="s">
        <v>10687</v>
      </c>
      <c r="F488" s="67" t="s">
        <v>10686</v>
      </c>
      <c r="G488" s="210">
        <v>0</v>
      </c>
      <c r="H488" s="61" t="s">
        <v>73</v>
      </c>
      <c r="I488" s="59" t="s">
        <v>65</v>
      </c>
      <c r="J488" s="60" t="s">
        <v>10685</v>
      </c>
      <c r="K488" s="60">
        <v>16080000</v>
      </c>
      <c r="L488" s="58" t="s">
        <v>68</v>
      </c>
      <c r="M488" s="60" t="s">
        <v>10684</v>
      </c>
      <c r="N488" s="60">
        <v>1082951480</v>
      </c>
      <c r="O488" s="64">
        <v>13</v>
      </c>
      <c r="P488" s="89">
        <v>45302</v>
      </c>
      <c r="Q488" s="60">
        <v>4518689382</v>
      </c>
      <c r="R488" s="166">
        <v>45337</v>
      </c>
      <c r="S488" s="60">
        <v>16080000</v>
      </c>
      <c r="T488" s="61" t="s">
        <v>66</v>
      </c>
      <c r="U488" s="60">
        <v>57464638</v>
      </c>
      <c r="V488" s="60" t="s">
        <v>6833</v>
      </c>
      <c r="W488" s="166">
        <v>45337</v>
      </c>
      <c r="X488" s="166">
        <v>45337</v>
      </c>
      <c r="Y488" s="68" t="s">
        <v>75</v>
      </c>
      <c r="Z488" s="166">
        <v>45457</v>
      </c>
      <c r="AA488" s="67">
        <f t="shared" si="35"/>
        <v>120</v>
      </c>
      <c r="AB488" s="67">
        <v>0</v>
      </c>
      <c r="AC488" s="237">
        <v>0</v>
      </c>
      <c r="AD488" s="67">
        <v>0</v>
      </c>
      <c r="AE488" s="89" t="s">
        <v>75</v>
      </c>
      <c r="AF488" s="67">
        <f t="shared" si="36"/>
        <v>0</v>
      </c>
      <c r="AG488" s="60">
        <v>1</v>
      </c>
      <c r="AH488" s="60">
        <v>11760000</v>
      </c>
      <c r="AI488" s="89">
        <v>45357</v>
      </c>
      <c r="AJ488" s="61">
        <v>0</v>
      </c>
      <c r="AK488" s="65" t="s">
        <v>75</v>
      </c>
      <c r="AL488" s="65" t="s">
        <v>75</v>
      </c>
      <c r="AM488" s="67">
        <f t="shared" si="37"/>
        <v>0</v>
      </c>
      <c r="AN488" s="67">
        <f>+K488+AC488-AH488</f>
        <v>4320000</v>
      </c>
      <c r="AO488" s="61" t="s">
        <v>67</v>
      </c>
      <c r="AP488" s="60">
        <v>16080000</v>
      </c>
      <c r="AQ488" s="61" t="s">
        <v>86</v>
      </c>
      <c r="AR488" s="60">
        <v>0</v>
      </c>
      <c r="AS488" s="69" t="s">
        <v>75</v>
      </c>
      <c r="AT488" s="236">
        <v>3600000</v>
      </c>
      <c r="AU488" s="156">
        <f t="shared" si="38"/>
        <v>720000</v>
      </c>
      <c r="AV488" s="72">
        <f t="shared" si="39"/>
        <v>0.83333333333333337</v>
      </c>
      <c r="AW488" s="89" t="s">
        <v>75</v>
      </c>
      <c r="AX488" s="61" t="s">
        <v>1864</v>
      </c>
      <c r="AY488" s="60" t="s">
        <v>10683</v>
      </c>
      <c r="AZ488" s="58" t="s">
        <v>67</v>
      </c>
      <c r="BA488" s="58" t="s">
        <v>67</v>
      </c>
    </row>
    <row r="489" spans="2:53" x14ac:dyDescent="0.25">
      <c r="B489" s="58">
        <v>2024</v>
      </c>
      <c r="C489" s="58">
        <v>891780111</v>
      </c>
      <c r="D489" s="59" t="s">
        <v>64</v>
      </c>
      <c r="E489" s="61" t="s">
        <v>10682</v>
      </c>
      <c r="F489" s="67" t="s">
        <v>10681</v>
      </c>
      <c r="G489" s="210">
        <v>0</v>
      </c>
      <c r="H489" s="61" t="s">
        <v>73</v>
      </c>
      <c r="I489" s="59" t="s">
        <v>65</v>
      </c>
      <c r="J489" s="60" t="s">
        <v>10680</v>
      </c>
      <c r="K489" s="60">
        <v>11167000</v>
      </c>
      <c r="L489" s="58" t="s">
        <v>68</v>
      </c>
      <c r="M489" s="60" t="s">
        <v>9407</v>
      </c>
      <c r="N489" s="60">
        <v>1083035488</v>
      </c>
      <c r="O489" s="64">
        <v>14</v>
      </c>
      <c r="P489" s="166">
        <v>45302</v>
      </c>
      <c r="Q489" s="60">
        <v>2126349000</v>
      </c>
      <c r="R489" s="166">
        <v>45337</v>
      </c>
      <c r="S489" s="60">
        <v>11167000</v>
      </c>
      <c r="T489" s="61" t="s">
        <v>66</v>
      </c>
      <c r="U489" s="60">
        <v>72004252</v>
      </c>
      <c r="V489" s="60" t="s">
        <v>8946</v>
      </c>
      <c r="W489" s="166">
        <v>45337</v>
      </c>
      <c r="X489" s="166">
        <v>45337</v>
      </c>
      <c r="Y489" s="68" t="s">
        <v>75</v>
      </c>
      <c r="Z489" s="166">
        <v>45457</v>
      </c>
      <c r="AA489" s="67">
        <f t="shared" si="35"/>
        <v>120</v>
      </c>
      <c r="AB489" s="67">
        <v>2</v>
      </c>
      <c r="AC489" s="237">
        <v>1333000</v>
      </c>
      <c r="AD489" s="67">
        <v>1</v>
      </c>
      <c r="AE489" s="244">
        <v>45473</v>
      </c>
      <c r="AF489" s="67">
        <f t="shared" si="36"/>
        <v>16</v>
      </c>
      <c r="AG489" s="60">
        <v>0</v>
      </c>
      <c r="AH489" s="60">
        <v>0</v>
      </c>
      <c r="AI489" s="89" t="s">
        <v>75</v>
      </c>
      <c r="AJ489" s="61">
        <v>0</v>
      </c>
      <c r="AK489" s="65" t="s">
        <v>75</v>
      </c>
      <c r="AL489" s="65" t="s">
        <v>75</v>
      </c>
      <c r="AM489" s="67">
        <f t="shared" si="37"/>
        <v>0</v>
      </c>
      <c r="AN489" s="67">
        <f>+K489+AC489-AH489</f>
        <v>12500000</v>
      </c>
      <c r="AO489" s="61" t="s">
        <v>67</v>
      </c>
      <c r="AP489" s="60">
        <v>11167000</v>
      </c>
      <c r="AQ489" s="61" t="s">
        <v>86</v>
      </c>
      <c r="AR489" s="60">
        <v>0</v>
      </c>
      <c r="AS489" s="69" t="s">
        <v>75</v>
      </c>
      <c r="AT489" s="236">
        <v>12500000</v>
      </c>
      <c r="AU489" s="156">
        <f t="shared" si="38"/>
        <v>0</v>
      </c>
      <c r="AV489" s="72">
        <f t="shared" si="39"/>
        <v>1</v>
      </c>
      <c r="AW489" s="89" t="s">
        <v>75</v>
      </c>
      <c r="AX489" s="61" t="s">
        <v>98</v>
      </c>
      <c r="AY489" s="60" t="s">
        <v>10679</v>
      </c>
      <c r="AZ489" s="58" t="s">
        <v>67</v>
      </c>
      <c r="BA489" s="58" t="s">
        <v>67</v>
      </c>
    </row>
    <row r="490" spans="2:53" x14ac:dyDescent="0.25">
      <c r="B490" s="58">
        <v>2024</v>
      </c>
      <c r="C490" s="58">
        <v>891780111</v>
      </c>
      <c r="D490" s="59" t="s">
        <v>64</v>
      </c>
      <c r="E490" s="61" t="s">
        <v>10678</v>
      </c>
      <c r="F490" s="67" t="s">
        <v>10677</v>
      </c>
      <c r="G490" s="210">
        <v>0</v>
      </c>
      <c r="H490" s="61" t="s">
        <v>73</v>
      </c>
      <c r="I490" s="59" t="s">
        <v>65</v>
      </c>
      <c r="J490" s="60" t="s">
        <v>10676</v>
      </c>
      <c r="K490" s="60">
        <v>14850000</v>
      </c>
      <c r="L490" s="58" t="s">
        <v>68</v>
      </c>
      <c r="M490" s="60" t="s">
        <v>9084</v>
      </c>
      <c r="N490" s="60">
        <v>1081827299</v>
      </c>
      <c r="O490" s="64">
        <v>13</v>
      </c>
      <c r="P490" s="89">
        <v>45302</v>
      </c>
      <c r="Q490" s="60">
        <v>4518689382</v>
      </c>
      <c r="R490" s="166">
        <v>45337</v>
      </c>
      <c r="S490" s="60">
        <v>14850000</v>
      </c>
      <c r="T490" s="61" t="s">
        <v>66</v>
      </c>
      <c r="U490" s="60">
        <v>72004252</v>
      </c>
      <c r="V490" s="60" t="s">
        <v>8946</v>
      </c>
      <c r="W490" s="166">
        <v>45337</v>
      </c>
      <c r="X490" s="166">
        <v>45337</v>
      </c>
      <c r="Y490" s="68" t="s">
        <v>75</v>
      </c>
      <c r="Z490" s="166">
        <v>45457</v>
      </c>
      <c r="AA490" s="67">
        <f t="shared" si="35"/>
        <v>120</v>
      </c>
      <c r="AB490" s="67">
        <v>2</v>
      </c>
      <c r="AC490" s="237">
        <v>1650000</v>
      </c>
      <c r="AD490" s="67">
        <v>1</v>
      </c>
      <c r="AE490" s="244">
        <v>45473</v>
      </c>
      <c r="AF490" s="67">
        <f t="shared" si="36"/>
        <v>16</v>
      </c>
      <c r="AG490" s="60">
        <v>0</v>
      </c>
      <c r="AH490" s="60">
        <v>0</v>
      </c>
      <c r="AI490" s="89" t="s">
        <v>75</v>
      </c>
      <c r="AJ490" s="61">
        <v>0</v>
      </c>
      <c r="AK490" s="65" t="s">
        <v>75</v>
      </c>
      <c r="AL490" s="65" t="s">
        <v>75</v>
      </c>
      <c r="AM490" s="67">
        <f t="shared" si="37"/>
        <v>0</v>
      </c>
      <c r="AN490" s="67">
        <f>+K490+AC490-AH490</f>
        <v>16500000</v>
      </c>
      <c r="AO490" s="61" t="s">
        <v>67</v>
      </c>
      <c r="AP490" s="60">
        <v>14850000</v>
      </c>
      <c r="AQ490" s="61" t="s">
        <v>86</v>
      </c>
      <c r="AR490" s="60">
        <v>0</v>
      </c>
      <c r="AS490" s="69" t="s">
        <v>75</v>
      </c>
      <c r="AT490" s="236">
        <v>16500000</v>
      </c>
      <c r="AU490" s="156">
        <f t="shared" si="38"/>
        <v>0</v>
      </c>
      <c r="AV490" s="72">
        <f t="shared" si="39"/>
        <v>1</v>
      </c>
      <c r="AW490" s="89" t="s">
        <v>75</v>
      </c>
      <c r="AX490" s="61" t="s">
        <v>98</v>
      </c>
      <c r="AY490" s="60" t="s">
        <v>10675</v>
      </c>
      <c r="AZ490" s="58" t="s">
        <v>67</v>
      </c>
      <c r="BA490" s="58" t="s">
        <v>67</v>
      </c>
    </row>
    <row r="491" spans="2:53" x14ac:dyDescent="0.25">
      <c r="B491" s="58">
        <v>2024</v>
      </c>
      <c r="C491" s="58">
        <v>891780111</v>
      </c>
      <c r="D491" s="59" t="s">
        <v>64</v>
      </c>
      <c r="E491" s="61" t="s">
        <v>10674</v>
      </c>
      <c r="F491" s="67" t="s">
        <v>10673</v>
      </c>
      <c r="G491" s="210">
        <v>0</v>
      </c>
      <c r="H491" s="61" t="s">
        <v>73</v>
      </c>
      <c r="I491" s="59" t="s">
        <v>65</v>
      </c>
      <c r="J491" s="60" t="s">
        <v>10672</v>
      </c>
      <c r="K491" s="60">
        <v>16593000</v>
      </c>
      <c r="L491" s="58" t="s">
        <v>68</v>
      </c>
      <c r="M491" s="60" t="s">
        <v>9570</v>
      </c>
      <c r="N491" s="60">
        <v>57303000</v>
      </c>
      <c r="O491" s="64">
        <v>13</v>
      </c>
      <c r="P491" s="89">
        <v>45302</v>
      </c>
      <c r="Q491" s="60">
        <v>4518689382</v>
      </c>
      <c r="R491" s="166">
        <v>45337</v>
      </c>
      <c r="S491" s="60">
        <v>16593000</v>
      </c>
      <c r="T491" s="61" t="s">
        <v>66</v>
      </c>
      <c r="U491" s="60">
        <v>57444673</v>
      </c>
      <c r="V491" s="60" t="s">
        <v>4095</v>
      </c>
      <c r="W491" s="166">
        <v>45337</v>
      </c>
      <c r="X491" s="166">
        <v>45337</v>
      </c>
      <c r="Y491" s="68" t="s">
        <v>75</v>
      </c>
      <c r="Z491" s="166">
        <v>45457</v>
      </c>
      <c r="AA491" s="67">
        <f t="shared" si="35"/>
        <v>120</v>
      </c>
      <c r="AB491" s="67">
        <v>2</v>
      </c>
      <c r="AC491" s="237">
        <v>1774000</v>
      </c>
      <c r="AD491" s="67">
        <v>1</v>
      </c>
      <c r="AE491" s="244">
        <v>45473</v>
      </c>
      <c r="AF491" s="67">
        <f t="shared" si="36"/>
        <v>16</v>
      </c>
      <c r="AG491" s="60">
        <v>0</v>
      </c>
      <c r="AH491" s="60">
        <v>0</v>
      </c>
      <c r="AI491" s="89" t="s">
        <v>75</v>
      </c>
      <c r="AJ491" s="61">
        <v>0</v>
      </c>
      <c r="AK491" s="65" t="s">
        <v>75</v>
      </c>
      <c r="AL491" s="65" t="s">
        <v>75</v>
      </c>
      <c r="AM491" s="67">
        <f t="shared" si="37"/>
        <v>0</v>
      </c>
      <c r="AN491" s="67">
        <f>+K491+AC491-AH491</f>
        <v>18367000</v>
      </c>
      <c r="AO491" s="61" t="s">
        <v>67</v>
      </c>
      <c r="AP491" s="60">
        <v>16593000</v>
      </c>
      <c r="AQ491" s="61" t="s">
        <v>86</v>
      </c>
      <c r="AR491" s="60">
        <v>0</v>
      </c>
      <c r="AS491" s="69" t="s">
        <v>75</v>
      </c>
      <c r="AT491" s="236">
        <v>18367000</v>
      </c>
      <c r="AU491" s="156">
        <f t="shared" si="38"/>
        <v>0</v>
      </c>
      <c r="AV491" s="72">
        <f t="shared" si="39"/>
        <v>1</v>
      </c>
      <c r="AW491" s="89" t="s">
        <v>75</v>
      </c>
      <c r="AX491" s="61" t="s">
        <v>98</v>
      </c>
      <c r="AY491" s="60" t="s">
        <v>10671</v>
      </c>
      <c r="AZ491" s="58" t="s">
        <v>67</v>
      </c>
      <c r="BA491" s="58" t="s">
        <v>67</v>
      </c>
    </row>
    <row r="492" spans="2:53" x14ac:dyDescent="0.25">
      <c r="B492" s="58">
        <v>2024</v>
      </c>
      <c r="C492" s="58">
        <v>891780111</v>
      </c>
      <c r="D492" s="59" t="s">
        <v>64</v>
      </c>
      <c r="E492" s="61" t="s">
        <v>10670</v>
      </c>
      <c r="F492" s="67" t="s">
        <v>10669</v>
      </c>
      <c r="G492" s="210">
        <v>0</v>
      </c>
      <c r="H492" s="61" t="s">
        <v>73</v>
      </c>
      <c r="I492" s="59" t="s">
        <v>65</v>
      </c>
      <c r="J492" s="60" t="s">
        <v>10668</v>
      </c>
      <c r="K492" s="60">
        <v>24750000</v>
      </c>
      <c r="L492" s="58" t="s">
        <v>68</v>
      </c>
      <c r="M492" s="60" t="s">
        <v>8039</v>
      </c>
      <c r="N492" s="60">
        <v>85474637</v>
      </c>
      <c r="O492" s="64">
        <v>13</v>
      </c>
      <c r="P492" s="89">
        <v>45302</v>
      </c>
      <c r="Q492" s="60">
        <v>4518689382</v>
      </c>
      <c r="R492" s="166">
        <v>45337</v>
      </c>
      <c r="S492" s="60">
        <v>24750000</v>
      </c>
      <c r="T492" s="61" t="s">
        <v>66</v>
      </c>
      <c r="U492" s="60">
        <v>1082964146</v>
      </c>
      <c r="V492" s="60" t="s">
        <v>7105</v>
      </c>
      <c r="W492" s="166">
        <v>45337</v>
      </c>
      <c r="X492" s="166">
        <v>45337</v>
      </c>
      <c r="Y492" s="68" t="s">
        <v>75</v>
      </c>
      <c r="Z492" s="166">
        <v>45457</v>
      </c>
      <c r="AA492" s="67">
        <f t="shared" si="35"/>
        <v>120</v>
      </c>
      <c r="AB492" s="67">
        <v>2</v>
      </c>
      <c r="AC492" s="237">
        <v>2750000</v>
      </c>
      <c r="AD492" s="67">
        <v>1</v>
      </c>
      <c r="AE492" s="244">
        <v>45473</v>
      </c>
      <c r="AF492" s="67">
        <f t="shared" si="36"/>
        <v>16</v>
      </c>
      <c r="AG492" s="60">
        <v>0</v>
      </c>
      <c r="AH492" s="60">
        <v>0</v>
      </c>
      <c r="AI492" s="89" t="s">
        <v>75</v>
      </c>
      <c r="AJ492" s="61">
        <v>0</v>
      </c>
      <c r="AK492" s="65" t="s">
        <v>75</v>
      </c>
      <c r="AL492" s="65" t="s">
        <v>75</v>
      </c>
      <c r="AM492" s="67">
        <f t="shared" si="37"/>
        <v>0</v>
      </c>
      <c r="AN492" s="67">
        <f>+K492+AC492-AH492</f>
        <v>27500000</v>
      </c>
      <c r="AO492" s="61" t="s">
        <v>67</v>
      </c>
      <c r="AP492" s="60">
        <v>24750000</v>
      </c>
      <c r="AQ492" s="61" t="s">
        <v>86</v>
      </c>
      <c r="AR492" s="60">
        <v>0</v>
      </c>
      <c r="AS492" s="69" t="s">
        <v>75</v>
      </c>
      <c r="AT492" s="236">
        <v>27500000</v>
      </c>
      <c r="AU492" s="156">
        <f t="shared" si="38"/>
        <v>0</v>
      </c>
      <c r="AV492" s="72">
        <f t="shared" si="39"/>
        <v>1</v>
      </c>
      <c r="AW492" s="89" t="s">
        <v>75</v>
      </c>
      <c r="AX492" s="61" t="s">
        <v>98</v>
      </c>
      <c r="AY492" s="60" t="s">
        <v>10667</v>
      </c>
      <c r="AZ492" s="58" t="s">
        <v>67</v>
      </c>
      <c r="BA492" s="58" t="s">
        <v>67</v>
      </c>
    </row>
    <row r="493" spans="2:53" x14ac:dyDescent="0.25">
      <c r="B493" s="58">
        <v>2024</v>
      </c>
      <c r="C493" s="58">
        <v>891780111</v>
      </c>
      <c r="D493" s="59" t="s">
        <v>64</v>
      </c>
      <c r="E493" s="61" t="s">
        <v>10666</v>
      </c>
      <c r="F493" s="67" t="s">
        <v>10665</v>
      </c>
      <c r="G493" s="210">
        <v>0</v>
      </c>
      <c r="H493" s="61" t="s">
        <v>73</v>
      </c>
      <c r="I493" s="59" t="s">
        <v>65</v>
      </c>
      <c r="J493" s="60" t="s">
        <v>10664</v>
      </c>
      <c r="K493" s="60">
        <v>16080000</v>
      </c>
      <c r="L493" s="58" t="s">
        <v>68</v>
      </c>
      <c r="M493" s="60" t="s">
        <v>7391</v>
      </c>
      <c r="N493" s="60">
        <v>40935289</v>
      </c>
      <c r="O493" s="64">
        <v>13</v>
      </c>
      <c r="P493" s="89">
        <v>45302</v>
      </c>
      <c r="Q493" s="60">
        <v>4518689382</v>
      </c>
      <c r="R493" s="166">
        <v>45337</v>
      </c>
      <c r="S493" s="60">
        <v>16080000</v>
      </c>
      <c r="T493" s="61" t="s">
        <v>66</v>
      </c>
      <c r="U493" s="60">
        <v>15443332</v>
      </c>
      <c r="V493" s="60" t="s">
        <v>3157</v>
      </c>
      <c r="W493" s="166">
        <v>45337</v>
      </c>
      <c r="X493" s="166">
        <v>45337</v>
      </c>
      <c r="Y493" s="68" t="s">
        <v>75</v>
      </c>
      <c r="Z493" s="166">
        <v>45457</v>
      </c>
      <c r="AA493" s="67">
        <f t="shared" si="35"/>
        <v>120</v>
      </c>
      <c r="AB493" s="67">
        <v>2</v>
      </c>
      <c r="AC493" s="237">
        <v>1920000</v>
      </c>
      <c r="AD493" s="67">
        <v>1</v>
      </c>
      <c r="AE493" s="244">
        <v>45473</v>
      </c>
      <c r="AF493" s="67">
        <f t="shared" si="36"/>
        <v>16</v>
      </c>
      <c r="AG493" s="60">
        <v>0</v>
      </c>
      <c r="AH493" s="60">
        <v>0</v>
      </c>
      <c r="AI493" s="89" t="s">
        <v>75</v>
      </c>
      <c r="AJ493" s="61">
        <v>0</v>
      </c>
      <c r="AK493" s="65" t="s">
        <v>75</v>
      </c>
      <c r="AL493" s="65" t="s">
        <v>75</v>
      </c>
      <c r="AM493" s="67">
        <f t="shared" si="37"/>
        <v>0</v>
      </c>
      <c r="AN493" s="67">
        <f>+K493+AC493-AH493</f>
        <v>18000000</v>
      </c>
      <c r="AO493" s="61" t="s">
        <v>67</v>
      </c>
      <c r="AP493" s="60">
        <v>16080000</v>
      </c>
      <c r="AQ493" s="61" t="s">
        <v>86</v>
      </c>
      <c r="AR493" s="60">
        <v>0</v>
      </c>
      <c r="AS493" s="69" t="s">
        <v>75</v>
      </c>
      <c r="AT493" s="236">
        <v>18000000</v>
      </c>
      <c r="AU493" s="156">
        <f t="shared" si="38"/>
        <v>0</v>
      </c>
      <c r="AV493" s="72">
        <f t="shared" si="39"/>
        <v>1</v>
      </c>
      <c r="AW493" s="89" t="s">
        <v>75</v>
      </c>
      <c r="AX493" s="61" t="s">
        <v>98</v>
      </c>
      <c r="AY493" s="60" t="s">
        <v>10663</v>
      </c>
      <c r="AZ493" s="58" t="s">
        <v>67</v>
      </c>
      <c r="BA493" s="58" t="s">
        <v>67</v>
      </c>
    </row>
    <row r="494" spans="2:53" x14ac:dyDescent="0.25">
      <c r="B494" s="58">
        <v>2024</v>
      </c>
      <c r="C494" s="58">
        <v>891780111</v>
      </c>
      <c r="D494" s="59" t="s">
        <v>64</v>
      </c>
      <c r="E494" s="61" t="s">
        <v>10662</v>
      </c>
      <c r="F494" s="67" t="s">
        <v>10661</v>
      </c>
      <c r="G494" s="210">
        <v>0</v>
      </c>
      <c r="H494" s="61" t="s">
        <v>73</v>
      </c>
      <c r="I494" s="59" t="s">
        <v>65</v>
      </c>
      <c r="J494" s="60" t="s">
        <v>10660</v>
      </c>
      <c r="K494" s="60">
        <v>10890000</v>
      </c>
      <c r="L494" s="58" t="s">
        <v>68</v>
      </c>
      <c r="M494" s="60" t="s">
        <v>10659</v>
      </c>
      <c r="N494" s="60">
        <v>57290640</v>
      </c>
      <c r="O494" s="64">
        <v>13</v>
      </c>
      <c r="P494" s="89">
        <v>45302</v>
      </c>
      <c r="Q494" s="60">
        <v>4518689382</v>
      </c>
      <c r="R494" s="166">
        <v>45337</v>
      </c>
      <c r="S494" s="60">
        <v>10890000</v>
      </c>
      <c r="T494" s="61" t="s">
        <v>66</v>
      </c>
      <c r="U494" s="60">
        <v>57461216</v>
      </c>
      <c r="V494" s="60" t="s">
        <v>3359</v>
      </c>
      <c r="W494" s="166">
        <v>45337</v>
      </c>
      <c r="X494" s="166">
        <v>45337</v>
      </c>
      <c r="Y494" s="68" t="s">
        <v>75</v>
      </c>
      <c r="Z494" s="166">
        <v>45457</v>
      </c>
      <c r="AA494" s="67">
        <f t="shared" si="35"/>
        <v>120</v>
      </c>
      <c r="AB494" s="67">
        <v>0</v>
      </c>
      <c r="AC494" s="237">
        <v>0</v>
      </c>
      <c r="AD494" s="67">
        <v>0</v>
      </c>
      <c r="AE494" s="89" t="s">
        <v>75</v>
      </c>
      <c r="AF494" s="67">
        <f t="shared" si="36"/>
        <v>0</v>
      </c>
      <c r="AG494" s="60">
        <v>1</v>
      </c>
      <c r="AH494" s="60">
        <v>5760000</v>
      </c>
      <c r="AI494" s="89">
        <v>45397</v>
      </c>
      <c r="AJ494" s="61">
        <v>0</v>
      </c>
      <c r="AK494" s="65" t="s">
        <v>75</v>
      </c>
      <c r="AL494" s="65" t="s">
        <v>75</v>
      </c>
      <c r="AM494" s="67">
        <f t="shared" si="37"/>
        <v>0</v>
      </c>
      <c r="AN494" s="67">
        <f>+K494+AC494-AH494</f>
        <v>5130000</v>
      </c>
      <c r="AO494" s="61" t="s">
        <v>67</v>
      </c>
      <c r="AP494" s="60">
        <v>10890000</v>
      </c>
      <c r="AQ494" s="61" t="s">
        <v>86</v>
      </c>
      <c r="AR494" s="60">
        <v>0</v>
      </c>
      <c r="AS494" s="69" t="s">
        <v>75</v>
      </c>
      <c r="AT494" s="236">
        <v>5130000</v>
      </c>
      <c r="AU494" s="156">
        <f t="shared" si="38"/>
        <v>0</v>
      </c>
      <c r="AV494" s="72">
        <f t="shared" si="39"/>
        <v>1</v>
      </c>
      <c r="AW494" s="89" t="s">
        <v>75</v>
      </c>
      <c r="AX494" s="61" t="s">
        <v>1864</v>
      </c>
      <c r="AY494" s="60" t="s">
        <v>10658</v>
      </c>
      <c r="AZ494" s="58" t="s">
        <v>67</v>
      </c>
      <c r="BA494" s="58" t="s">
        <v>67</v>
      </c>
    </row>
    <row r="495" spans="2:53" x14ac:dyDescent="0.25">
      <c r="B495" s="58">
        <v>2024</v>
      </c>
      <c r="C495" s="58">
        <v>891780111</v>
      </c>
      <c r="D495" s="59" t="s">
        <v>64</v>
      </c>
      <c r="E495" s="61" t="s">
        <v>10657</v>
      </c>
      <c r="F495" s="67" t="s">
        <v>10656</v>
      </c>
      <c r="G495" s="210">
        <v>0</v>
      </c>
      <c r="H495" s="61" t="s">
        <v>73</v>
      </c>
      <c r="I495" s="59" t="s">
        <v>65</v>
      </c>
      <c r="J495" s="60" t="s">
        <v>10655</v>
      </c>
      <c r="K495" s="60">
        <v>10890000</v>
      </c>
      <c r="L495" s="58" t="s">
        <v>68</v>
      </c>
      <c r="M495" s="60" t="s">
        <v>7070</v>
      </c>
      <c r="N495" s="60">
        <v>1065632898</v>
      </c>
      <c r="O495" s="64">
        <v>13</v>
      </c>
      <c r="P495" s="89">
        <v>45302</v>
      </c>
      <c r="Q495" s="60">
        <v>4518689382</v>
      </c>
      <c r="R495" s="166">
        <v>45337</v>
      </c>
      <c r="S495" s="60">
        <v>10890000</v>
      </c>
      <c r="T495" s="61" t="s">
        <v>66</v>
      </c>
      <c r="U495" s="60">
        <v>57461216</v>
      </c>
      <c r="V495" s="60" t="s">
        <v>3359</v>
      </c>
      <c r="W495" s="166">
        <v>45337</v>
      </c>
      <c r="X495" s="166">
        <v>45337</v>
      </c>
      <c r="Y495" s="68" t="s">
        <v>75</v>
      </c>
      <c r="Z495" s="166">
        <v>45457</v>
      </c>
      <c r="AA495" s="67">
        <f t="shared" si="35"/>
        <v>120</v>
      </c>
      <c r="AB495" s="67">
        <v>0</v>
      </c>
      <c r="AC495" s="237">
        <v>0</v>
      </c>
      <c r="AD495" s="67">
        <v>0</v>
      </c>
      <c r="AE495" s="89" t="s">
        <v>75</v>
      </c>
      <c r="AF495" s="67">
        <f t="shared" si="36"/>
        <v>0</v>
      </c>
      <c r="AG495" s="60">
        <v>0</v>
      </c>
      <c r="AH495" s="60">
        <v>0</v>
      </c>
      <c r="AI495" s="89" t="s">
        <v>75</v>
      </c>
      <c r="AJ495" s="61">
        <v>0</v>
      </c>
      <c r="AK495" s="65" t="s">
        <v>75</v>
      </c>
      <c r="AL495" s="65" t="s">
        <v>75</v>
      </c>
      <c r="AM495" s="67">
        <f t="shared" si="37"/>
        <v>0</v>
      </c>
      <c r="AN495" s="67">
        <f>+K495+AC495-AH495</f>
        <v>10890000</v>
      </c>
      <c r="AO495" s="61" t="s">
        <v>67</v>
      </c>
      <c r="AP495" s="60">
        <v>10890000</v>
      </c>
      <c r="AQ495" s="61" t="s">
        <v>86</v>
      </c>
      <c r="AR495" s="60">
        <v>0</v>
      </c>
      <c r="AS495" s="69" t="s">
        <v>75</v>
      </c>
      <c r="AT495" s="236">
        <v>10890000</v>
      </c>
      <c r="AU495" s="156">
        <f t="shared" si="38"/>
        <v>0</v>
      </c>
      <c r="AV495" s="72">
        <f t="shared" si="39"/>
        <v>1</v>
      </c>
      <c r="AW495" s="89" t="s">
        <v>75</v>
      </c>
      <c r="AX495" s="61" t="s">
        <v>98</v>
      </c>
      <c r="AY495" s="60" t="s">
        <v>10654</v>
      </c>
      <c r="AZ495" s="58" t="s">
        <v>67</v>
      </c>
      <c r="BA495" s="58" t="s">
        <v>67</v>
      </c>
    </row>
    <row r="496" spans="2:53" x14ac:dyDescent="0.25">
      <c r="B496" s="58">
        <v>2024</v>
      </c>
      <c r="C496" s="58">
        <v>891780111</v>
      </c>
      <c r="D496" s="59" t="s">
        <v>64</v>
      </c>
      <c r="E496" s="61" t="s">
        <v>10653</v>
      </c>
      <c r="F496" s="67" t="s">
        <v>10652</v>
      </c>
      <c r="G496" s="210">
        <v>0</v>
      </c>
      <c r="H496" s="61" t="s">
        <v>73</v>
      </c>
      <c r="I496" s="59" t="s">
        <v>65</v>
      </c>
      <c r="J496" s="60" t="s">
        <v>10651</v>
      </c>
      <c r="K496" s="60">
        <v>11167000</v>
      </c>
      <c r="L496" s="58" t="s">
        <v>68</v>
      </c>
      <c r="M496" s="60" t="s">
        <v>6941</v>
      </c>
      <c r="N496" s="60">
        <v>1007642968</v>
      </c>
      <c r="O496" s="64">
        <v>14</v>
      </c>
      <c r="P496" s="166">
        <v>45302</v>
      </c>
      <c r="Q496" s="60">
        <v>2126349000</v>
      </c>
      <c r="R496" s="166">
        <v>45337</v>
      </c>
      <c r="S496" s="60">
        <v>11167000</v>
      </c>
      <c r="T496" s="61" t="s">
        <v>66</v>
      </c>
      <c r="U496" s="60">
        <v>36557666</v>
      </c>
      <c r="V496" s="60" t="s">
        <v>4526</v>
      </c>
      <c r="W496" s="166">
        <v>45337</v>
      </c>
      <c r="X496" s="166">
        <v>45337</v>
      </c>
      <c r="Y496" s="68" t="s">
        <v>75</v>
      </c>
      <c r="Z496" s="166">
        <v>45457</v>
      </c>
      <c r="AA496" s="67">
        <f t="shared" si="35"/>
        <v>120</v>
      </c>
      <c r="AB496" s="67">
        <v>0</v>
      </c>
      <c r="AC496" s="237">
        <v>0</v>
      </c>
      <c r="AD496" s="67">
        <v>0</v>
      </c>
      <c r="AE496" s="89" t="s">
        <v>75</v>
      </c>
      <c r="AF496" s="67">
        <f t="shared" si="36"/>
        <v>0</v>
      </c>
      <c r="AG496" s="60">
        <v>0</v>
      </c>
      <c r="AH496" s="60">
        <v>0</v>
      </c>
      <c r="AI496" s="89" t="s">
        <v>75</v>
      </c>
      <c r="AJ496" s="61">
        <v>0</v>
      </c>
      <c r="AK496" s="65" t="s">
        <v>75</v>
      </c>
      <c r="AL496" s="65" t="s">
        <v>75</v>
      </c>
      <c r="AM496" s="67">
        <f t="shared" si="37"/>
        <v>0</v>
      </c>
      <c r="AN496" s="67">
        <f>+K496+AC496-AH496</f>
        <v>11167000</v>
      </c>
      <c r="AO496" s="61" t="s">
        <v>67</v>
      </c>
      <c r="AP496" s="60">
        <v>11167000</v>
      </c>
      <c r="AQ496" s="61" t="s">
        <v>86</v>
      </c>
      <c r="AR496" s="60">
        <v>0</v>
      </c>
      <c r="AS496" s="69" t="s">
        <v>75</v>
      </c>
      <c r="AT496" s="236">
        <v>11167000</v>
      </c>
      <c r="AU496" s="156">
        <f t="shared" si="38"/>
        <v>0</v>
      </c>
      <c r="AV496" s="72">
        <f t="shared" si="39"/>
        <v>1</v>
      </c>
      <c r="AW496" s="89" t="s">
        <v>75</v>
      </c>
      <c r="AX496" s="61" t="s">
        <v>98</v>
      </c>
      <c r="AY496" s="60" t="s">
        <v>10650</v>
      </c>
      <c r="AZ496" s="58" t="s">
        <v>67</v>
      </c>
      <c r="BA496" s="58" t="s">
        <v>67</v>
      </c>
    </row>
    <row r="497" spans="2:53" x14ac:dyDescent="0.25">
      <c r="B497" s="58">
        <v>2024</v>
      </c>
      <c r="C497" s="58">
        <v>891780111</v>
      </c>
      <c r="D497" s="59" t="s">
        <v>64</v>
      </c>
      <c r="E497" s="61" t="s">
        <v>10649</v>
      </c>
      <c r="F497" s="67" t="s">
        <v>10648</v>
      </c>
      <c r="G497" s="210">
        <v>0</v>
      </c>
      <c r="H497" s="61" t="s">
        <v>73</v>
      </c>
      <c r="I497" s="59" t="s">
        <v>65</v>
      </c>
      <c r="J497" s="60" t="s">
        <v>10647</v>
      </c>
      <c r="K497" s="60">
        <v>14740000</v>
      </c>
      <c r="L497" s="58" t="s">
        <v>68</v>
      </c>
      <c r="M497" s="60" t="s">
        <v>7274</v>
      </c>
      <c r="N497" s="60">
        <v>1082848177</v>
      </c>
      <c r="O497" s="64">
        <v>14</v>
      </c>
      <c r="P497" s="166">
        <v>45302</v>
      </c>
      <c r="Q497" s="60">
        <v>2126349000</v>
      </c>
      <c r="R497" s="166">
        <v>45337</v>
      </c>
      <c r="S497" s="60">
        <v>14740000</v>
      </c>
      <c r="T497" s="61" t="s">
        <v>66</v>
      </c>
      <c r="U497" s="60">
        <v>85152695</v>
      </c>
      <c r="V497" s="60" t="s">
        <v>6952</v>
      </c>
      <c r="W497" s="166">
        <v>45337</v>
      </c>
      <c r="X497" s="166">
        <v>45337</v>
      </c>
      <c r="Y497" s="68" t="s">
        <v>75</v>
      </c>
      <c r="Z497" s="166">
        <v>45457</v>
      </c>
      <c r="AA497" s="67">
        <f t="shared" si="35"/>
        <v>120</v>
      </c>
      <c r="AB497" s="67">
        <v>0</v>
      </c>
      <c r="AC497" s="237">
        <v>0</v>
      </c>
      <c r="AD497" s="67">
        <v>0</v>
      </c>
      <c r="AE497" s="89" t="s">
        <v>75</v>
      </c>
      <c r="AF497" s="67">
        <f t="shared" si="36"/>
        <v>0</v>
      </c>
      <c r="AG497" s="60">
        <v>0</v>
      </c>
      <c r="AH497" s="60">
        <v>0</v>
      </c>
      <c r="AI497" s="89" t="s">
        <v>75</v>
      </c>
      <c r="AJ497" s="61">
        <v>0</v>
      </c>
      <c r="AK497" s="65" t="s">
        <v>75</v>
      </c>
      <c r="AL497" s="65" t="s">
        <v>75</v>
      </c>
      <c r="AM497" s="67">
        <f t="shared" si="37"/>
        <v>0</v>
      </c>
      <c r="AN497" s="67">
        <f>+K497+AC497-AH497</f>
        <v>14740000</v>
      </c>
      <c r="AO497" s="61" t="s">
        <v>67</v>
      </c>
      <c r="AP497" s="60">
        <v>14740000</v>
      </c>
      <c r="AQ497" s="61" t="s">
        <v>86</v>
      </c>
      <c r="AR497" s="60">
        <v>0</v>
      </c>
      <c r="AS497" s="69" t="s">
        <v>75</v>
      </c>
      <c r="AT497" s="236">
        <v>14740000</v>
      </c>
      <c r="AU497" s="156">
        <f t="shared" si="38"/>
        <v>0</v>
      </c>
      <c r="AV497" s="72">
        <f t="shared" si="39"/>
        <v>1</v>
      </c>
      <c r="AW497" s="89" t="s">
        <v>75</v>
      </c>
      <c r="AX497" s="61" t="s">
        <v>98</v>
      </c>
      <c r="AY497" s="60" t="s">
        <v>10646</v>
      </c>
      <c r="AZ497" s="58" t="s">
        <v>67</v>
      </c>
      <c r="BA497" s="58" t="s">
        <v>67</v>
      </c>
    </row>
    <row r="498" spans="2:53" x14ac:dyDescent="0.25">
      <c r="B498" s="58">
        <v>2024</v>
      </c>
      <c r="C498" s="58">
        <v>891780111</v>
      </c>
      <c r="D498" s="59" t="s">
        <v>64</v>
      </c>
      <c r="E498" s="61" t="s">
        <v>10645</v>
      </c>
      <c r="F498" s="67" t="s">
        <v>10644</v>
      </c>
      <c r="G498" s="210">
        <v>0</v>
      </c>
      <c r="H498" s="61" t="s">
        <v>73</v>
      </c>
      <c r="I498" s="59" t="s">
        <v>65</v>
      </c>
      <c r="J498" s="60" t="s">
        <v>10640</v>
      </c>
      <c r="K498" s="60">
        <v>12100000</v>
      </c>
      <c r="L498" s="58" t="s">
        <v>68</v>
      </c>
      <c r="M498" s="60" t="s">
        <v>7221</v>
      </c>
      <c r="N498" s="60">
        <v>1082953501</v>
      </c>
      <c r="O498" s="64">
        <v>13</v>
      </c>
      <c r="P498" s="89">
        <v>45302</v>
      </c>
      <c r="Q498" s="60">
        <v>4518689382</v>
      </c>
      <c r="R498" s="166">
        <v>45337</v>
      </c>
      <c r="S498" s="60">
        <v>12100000</v>
      </c>
      <c r="T498" s="61" t="s">
        <v>66</v>
      </c>
      <c r="U498" s="60">
        <v>30766322</v>
      </c>
      <c r="V498" s="60" t="s">
        <v>7220</v>
      </c>
      <c r="W498" s="166">
        <v>45337</v>
      </c>
      <c r="X498" s="166">
        <v>45337</v>
      </c>
      <c r="Y498" s="68" t="s">
        <v>75</v>
      </c>
      <c r="Z498" s="166">
        <v>45457</v>
      </c>
      <c r="AA498" s="67">
        <f t="shared" si="35"/>
        <v>120</v>
      </c>
      <c r="AB498" s="67">
        <v>0</v>
      </c>
      <c r="AC498" s="237">
        <v>0</v>
      </c>
      <c r="AD498" s="67">
        <v>0</v>
      </c>
      <c r="AE498" s="89" t="s">
        <v>75</v>
      </c>
      <c r="AF498" s="67">
        <f t="shared" si="36"/>
        <v>0</v>
      </c>
      <c r="AG498" s="60">
        <v>0</v>
      </c>
      <c r="AH498" s="60">
        <v>0</v>
      </c>
      <c r="AI498" s="89" t="s">
        <v>75</v>
      </c>
      <c r="AJ498" s="61">
        <v>0</v>
      </c>
      <c r="AK498" s="65" t="s">
        <v>75</v>
      </c>
      <c r="AL498" s="65" t="s">
        <v>75</v>
      </c>
      <c r="AM498" s="67">
        <f t="shared" si="37"/>
        <v>0</v>
      </c>
      <c r="AN498" s="67">
        <f>+K498+AC498-AH498</f>
        <v>12100000</v>
      </c>
      <c r="AO498" s="61" t="s">
        <v>67</v>
      </c>
      <c r="AP498" s="60">
        <v>12100000</v>
      </c>
      <c r="AQ498" s="61" t="s">
        <v>86</v>
      </c>
      <c r="AR498" s="60">
        <v>0</v>
      </c>
      <c r="AS498" s="69" t="s">
        <v>75</v>
      </c>
      <c r="AT498" s="236">
        <v>12100000</v>
      </c>
      <c r="AU498" s="156">
        <f t="shared" si="38"/>
        <v>0</v>
      </c>
      <c r="AV498" s="72">
        <f t="shared" si="39"/>
        <v>1</v>
      </c>
      <c r="AW498" s="89" t="s">
        <v>75</v>
      </c>
      <c r="AX498" s="61" t="s">
        <v>98</v>
      </c>
      <c r="AY498" s="60" t="s">
        <v>10643</v>
      </c>
      <c r="AZ498" s="58" t="s">
        <v>67</v>
      </c>
      <c r="BA498" s="58" t="s">
        <v>67</v>
      </c>
    </row>
    <row r="499" spans="2:53" x14ac:dyDescent="0.25">
      <c r="B499" s="58">
        <v>2024</v>
      </c>
      <c r="C499" s="58">
        <v>891780111</v>
      </c>
      <c r="D499" s="59" t="s">
        <v>64</v>
      </c>
      <c r="E499" s="61" t="s">
        <v>10642</v>
      </c>
      <c r="F499" s="67" t="s">
        <v>10641</v>
      </c>
      <c r="G499" s="210">
        <v>0</v>
      </c>
      <c r="H499" s="61" t="s">
        <v>73</v>
      </c>
      <c r="I499" s="59" t="s">
        <v>65</v>
      </c>
      <c r="J499" s="60" t="s">
        <v>10640</v>
      </c>
      <c r="K499" s="60">
        <v>12100000</v>
      </c>
      <c r="L499" s="58" t="s">
        <v>68</v>
      </c>
      <c r="M499" s="60" t="s">
        <v>9609</v>
      </c>
      <c r="N499" s="60">
        <v>1082854051</v>
      </c>
      <c r="O499" s="64">
        <v>13</v>
      </c>
      <c r="P499" s="89">
        <v>45302</v>
      </c>
      <c r="Q499" s="60">
        <v>4518689382</v>
      </c>
      <c r="R499" s="166">
        <v>45337</v>
      </c>
      <c r="S499" s="60">
        <v>12100000</v>
      </c>
      <c r="T499" s="61" t="s">
        <v>66</v>
      </c>
      <c r="U499" s="60">
        <v>30766322</v>
      </c>
      <c r="V499" s="60" t="s">
        <v>7220</v>
      </c>
      <c r="W499" s="166">
        <v>45337</v>
      </c>
      <c r="X499" s="166">
        <v>45337</v>
      </c>
      <c r="Y499" s="68" t="s">
        <v>75</v>
      </c>
      <c r="Z499" s="166">
        <v>45457</v>
      </c>
      <c r="AA499" s="67">
        <f t="shared" si="35"/>
        <v>120</v>
      </c>
      <c r="AB499" s="67">
        <v>2</v>
      </c>
      <c r="AC499" s="237">
        <v>1500000</v>
      </c>
      <c r="AD499" s="67">
        <v>1</v>
      </c>
      <c r="AE499" s="244">
        <v>45473</v>
      </c>
      <c r="AF499" s="67">
        <f t="shared" si="36"/>
        <v>16</v>
      </c>
      <c r="AG499" s="60">
        <v>0</v>
      </c>
      <c r="AH499" s="60">
        <v>0</v>
      </c>
      <c r="AI499" s="89" t="s">
        <v>75</v>
      </c>
      <c r="AJ499" s="61">
        <v>0</v>
      </c>
      <c r="AK499" s="65" t="s">
        <v>75</v>
      </c>
      <c r="AL499" s="65" t="s">
        <v>75</v>
      </c>
      <c r="AM499" s="67">
        <f t="shared" si="37"/>
        <v>0</v>
      </c>
      <c r="AN499" s="67">
        <f>+K499+AC499-AH499</f>
        <v>13600000</v>
      </c>
      <c r="AO499" s="61" t="s">
        <v>67</v>
      </c>
      <c r="AP499" s="60">
        <v>12100000</v>
      </c>
      <c r="AQ499" s="61" t="s">
        <v>86</v>
      </c>
      <c r="AR499" s="60">
        <v>0</v>
      </c>
      <c r="AS499" s="69" t="s">
        <v>75</v>
      </c>
      <c r="AT499" s="236">
        <v>13600000</v>
      </c>
      <c r="AU499" s="156">
        <f t="shared" si="38"/>
        <v>0</v>
      </c>
      <c r="AV499" s="72">
        <f t="shared" si="39"/>
        <v>1</v>
      </c>
      <c r="AW499" s="89" t="s">
        <v>75</v>
      </c>
      <c r="AX499" s="61" t="s">
        <v>98</v>
      </c>
      <c r="AY499" s="60" t="s">
        <v>10639</v>
      </c>
      <c r="AZ499" s="58" t="s">
        <v>67</v>
      </c>
      <c r="BA499" s="58" t="s">
        <v>67</v>
      </c>
    </row>
    <row r="500" spans="2:53" x14ac:dyDescent="0.25">
      <c r="B500" s="58">
        <v>2024</v>
      </c>
      <c r="C500" s="58">
        <v>891780111</v>
      </c>
      <c r="D500" s="59" t="s">
        <v>64</v>
      </c>
      <c r="E500" s="61" t="s">
        <v>10638</v>
      </c>
      <c r="F500" s="67" t="s">
        <v>10637</v>
      </c>
      <c r="G500" s="210">
        <v>0</v>
      </c>
      <c r="H500" s="61" t="s">
        <v>73</v>
      </c>
      <c r="I500" s="59" t="s">
        <v>65</v>
      </c>
      <c r="J500" s="60" t="s">
        <v>10599</v>
      </c>
      <c r="K500" s="60">
        <v>8400000</v>
      </c>
      <c r="L500" s="58" t="s">
        <v>68</v>
      </c>
      <c r="M500" s="60" t="s">
        <v>7567</v>
      </c>
      <c r="N500" s="60">
        <v>1082958463</v>
      </c>
      <c r="O500" s="64">
        <v>14</v>
      </c>
      <c r="P500" s="166">
        <v>45302</v>
      </c>
      <c r="Q500" s="60">
        <v>2126349000</v>
      </c>
      <c r="R500" s="166">
        <v>45337</v>
      </c>
      <c r="S500" s="60">
        <v>8400000</v>
      </c>
      <c r="T500" s="61" t="s">
        <v>66</v>
      </c>
      <c r="U500" s="60">
        <v>7601831</v>
      </c>
      <c r="V500" s="60" t="s">
        <v>7566</v>
      </c>
      <c r="W500" s="166">
        <v>45337</v>
      </c>
      <c r="X500" s="166">
        <v>45337</v>
      </c>
      <c r="Y500" s="68" t="s">
        <v>75</v>
      </c>
      <c r="Z500" s="166">
        <v>45457</v>
      </c>
      <c r="AA500" s="67">
        <f t="shared" si="35"/>
        <v>120</v>
      </c>
      <c r="AB500" s="67">
        <v>0</v>
      </c>
      <c r="AC500" s="237">
        <v>0</v>
      </c>
      <c r="AD500" s="67">
        <v>0</v>
      </c>
      <c r="AE500" s="89" t="s">
        <v>75</v>
      </c>
      <c r="AF500" s="67">
        <f t="shared" si="36"/>
        <v>0</v>
      </c>
      <c r="AG500" s="60">
        <v>0</v>
      </c>
      <c r="AH500" s="60">
        <v>0</v>
      </c>
      <c r="AI500" s="89" t="s">
        <v>75</v>
      </c>
      <c r="AJ500" s="61">
        <v>0</v>
      </c>
      <c r="AK500" s="65" t="s">
        <v>75</v>
      </c>
      <c r="AL500" s="65" t="s">
        <v>75</v>
      </c>
      <c r="AM500" s="67">
        <f t="shared" si="37"/>
        <v>0</v>
      </c>
      <c r="AN500" s="67">
        <f>+K500+AC500-AH500</f>
        <v>8400000</v>
      </c>
      <c r="AO500" s="61" t="s">
        <v>67</v>
      </c>
      <c r="AP500" s="60">
        <v>8400000</v>
      </c>
      <c r="AQ500" s="61" t="s">
        <v>86</v>
      </c>
      <c r="AR500" s="60">
        <v>0</v>
      </c>
      <c r="AS500" s="69" t="s">
        <v>75</v>
      </c>
      <c r="AT500" s="236">
        <v>8400000</v>
      </c>
      <c r="AU500" s="156">
        <f t="shared" si="38"/>
        <v>0</v>
      </c>
      <c r="AV500" s="72">
        <f t="shared" si="39"/>
        <v>1</v>
      </c>
      <c r="AW500" s="89" t="s">
        <v>75</v>
      </c>
      <c r="AX500" s="61" t="s">
        <v>98</v>
      </c>
      <c r="AY500" s="60" t="s">
        <v>10636</v>
      </c>
      <c r="AZ500" s="58" t="s">
        <v>67</v>
      </c>
      <c r="BA500" s="58" t="s">
        <v>67</v>
      </c>
    </row>
    <row r="501" spans="2:53" x14ac:dyDescent="0.25">
      <c r="B501" s="58">
        <v>2024</v>
      </c>
      <c r="C501" s="58">
        <v>891780111</v>
      </c>
      <c r="D501" s="59" t="s">
        <v>64</v>
      </c>
      <c r="E501" s="61" t="s">
        <v>10635</v>
      </c>
      <c r="F501" s="67" t="s">
        <v>10634</v>
      </c>
      <c r="G501" s="210">
        <v>0</v>
      </c>
      <c r="H501" s="61" t="s">
        <v>73</v>
      </c>
      <c r="I501" s="59" t="s">
        <v>383</v>
      </c>
      <c r="J501" s="60" t="s">
        <v>10633</v>
      </c>
      <c r="K501" s="60">
        <v>11132000</v>
      </c>
      <c r="L501" s="58" t="s">
        <v>68</v>
      </c>
      <c r="M501" s="60" t="s">
        <v>7831</v>
      </c>
      <c r="N501" s="60">
        <v>57296345</v>
      </c>
      <c r="O501" s="60">
        <v>93</v>
      </c>
      <c r="P501" s="166">
        <v>45309</v>
      </c>
      <c r="Q501" s="60">
        <v>14300000</v>
      </c>
      <c r="R501" s="166">
        <v>45337</v>
      </c>
      <c r="S501" s="60">
        <v>11132000</v>
      </c>
      <c r="T501" s="61" t="s">
        <v>66</v>
      </c>
      <c r="U501" s="60">
        <v>57461216</v>
      </c>
      <c r="V501" s="60" t="s">
        <v>3359</v>
      </c>
      <c r="W501" s="166">
        <v>45337</v>
      </c>
      <c r="X501" s="166">
        <v>45337</v>
      </c>
      <c r="Y501" s="68" t="s">
        <v>75</v>
      </c>
      <c r="Z501" s="166">
        <v>45457</v>
      </c>
      <c r="AA501" s="67">
        <f t="shared" si="35"/>
        <v>120</v>
      </c>
      <c r="AB501" s="67">
        <v>0</v>
      </c>
      <c r="AC501" s="237">
        <v>0</v>
      </c>
      <c r="AD501" s="67">
        <v>0</v>
      </c>
      <c r="AE501" s="89" t="s">
        <v>75</v>
      </c>
      <c r="AF501" s="67">
        <f t="shared" si="36"/>
        <v>0</v>
      </c>
      <c r="AG501" s="60">
        <v>0</v>
      </c>
      <c r="AH501" s="60">
        <v>0</v>
      </c>
      <c r="AI501" s="89" t="s">
        <v>75</v>
      </c>
      <c r="AJ501" s="61">
        <v>0</v>
      </c>
      <c r="AK501" s="65" t="s">
        <v>75</v>
      </c>
      <c r="AL501" s="65" t="s">
        <v>75</v>
      </c>
      <c r="AM501" s="67">
        <f t="shared" si="37"/>
        <v>0</v>
      </c>
      <c r="AN501" s="67">
        <f>+K501+AC501-AH501</f>
        <v>11132000</v>
      </c>
      <c r="AO501" s="61" t="s">
        <v>67</v>
      </c>
      <c r="AP501" s="60">
        <v>11132000</v>
      </c>
      <c r="AQ501" s="61" t="s">
        <v>86</v>
      </c>
      <c r="AR501" s="60">
        <v>0</v>
      </c>
      <c r="AS501" s="69" t="s">
        <v>75</v>
      </c>
      <c r="AT501" s="236">
        <v>11132000</v>
      </c>
      <c r="AU501" s="156">
        <f t="shared" si="38"/>
        <v>0</v>
      </c>
      <c r="AV501" s="72">
        <f t="shared" si="39"/>
        <v>1</v>
      </c>
      <c r="AW501" s="89" t="s">
        <v>75</v>
      </c>
      <c r="AX501" s="61" t="s">
        <v>98</v>
      </c>
      <c r="AY501" s="60" t="s">
        <v>10632</v>
      </c>
      <c r="AZ501" s="58" t="s">
        <v>67</v>
      </c>
      <c r="BA501" s="58" t="s">
        <v>67</v>
      </c>
    </row>
    <row r="502" spans="2:53" x14ac:dyDescent="0.25">
      <c r="B502" s="58">
        <v>2024</v>
      </c>
      <c r="C502" s="58">
        <v>891780111</v>
      </c>
      <c r="D502" s="59" t="s">
        <v>64</v>
      </c>
      <c r="E502" s="61" t="s">
        <v>10631</v>
      </c>
      <c r="F502" s="67" t="s">
        <v>10630</v>
      </c>
      <c r="G502" s="210">
        <v>0</v>
      </c>
      <c r="H502" s="61" t="s">
        <v>73</v>
      </c>
      <c r="I502" s="59" t="s">
        <v>65</v>
      </c>
      <c r="J502" s="60" t="s">
        <v>10629</v>
      </c>
      <c r="K502" s="60">
        <v>10000000</v>
      </c>
      <c r="L502" s="58" t="s">
        <v>68</v>
      </c>
      <c r="M502" s="60" t="s">
        <v>10628</v>
      </c>
      <c r="N502" s="60">
        <v>1083553307</v>
      </c>
      <c r="O502" s="64">
        <v>13</v>
      </c>
      <c r="P502" s="89">
        <v>45302</v>
      </c>
      <c r="Q502" s="60">
        <v>4518689382</v>
      </c>
      <c r="R502" s="166">
        <v>45337</v>
      </c>
      <c r="S502" s="60">
        <v>10000000</v>
      </c>
      <c r="T502" s="61" t="s">
        <v>66</v>
      </c>
      <c r="U502" s="60">
        <v>12548945</v>
      </c>
      <c r="V502" s="60" t="s">
        <v>6785</v>
      </c>
      <c r="W502" s="166">
        <v>45337</v>
      </c>
      <c r="X502" s="166">
        <v>45337</v>
      </c>
      <c r="Y502" s="68" t="s">
        <v>75</v>
      </c>
      <c r="Z502" s="166">
        <v>45412</v>
      </c>
      <c r="AA502" s="67">
        <f t="shared" si="35"/>
        <v>75</v>
      </c>
      <c r="AB502" s="67">
        <v>0</v>
      </c>
      <c r="AC502" s="237">
        <v>0</v>
      </c>
      <c r="AD502" s="67">
        <v>0</v>
      </c>
      <c r="AE502" s="89" t="s">
        <v>75</v>
      </c>
      <c r="AF502" s="67">
        <f t="shared" si="36"/>
        <v>0</v>
      </c>
      <c r="AG502" s="60">
        <v>0</v>
      </c>
      <c r="AH502" s="60">
        <v>0</v>
      </c>
      <c r="AI502" s="89" t="s">
        <v>75</v>
      </c>
      <c r="AJ502" s="61">
        <v>0</v>
      </c>
      <c r="AK502" s="65" t="s">
        <v>75</v>
      </c>
      <c r="AL502" s="65" t="s">
        <v>75</v>
      </c>
      <c r="AM502" s="67">
        <f t="shared" si="37"/>
        <v>0</v>
      </c>
      <c r="AN502" s="67">
        <f>+K502+AC502-AH502</f>
        <v>10000000</v>
      </c>
      <c r="AO502" s="61" t="s">
        <v>67</v>
      </c>
      <c r="AP502" s="60">
        <v>10000000</v>
      </c>
      <c r="AQ502" s="61" t="s">
        <v>86</v>
      </c>
      <c r="AR502" s="60">
        <v>0</v>
      </c>
      <c r="AS502" s="69" t="s">
        <v>75</v>
      </c>
      <c r="AT502" s="236">
        <v>10000000</v>
      </c>
      <c r="AU502" s="156">
        <f t="shared" si="38"/>
        <v>0</v>
      </c>
      <c r="AV502" s="72">
        <f t="shared" si="39"/>
        <v>1</v>
      </c>
      <c r="AW502" s="89" t="s">
        <v>75</v>
      </c>
      <c r="AX502" s="61" t="s">
        <v>98</v>
      </c>
      <c r="AY502" s="60" t="s">
        <v>10627</v>
      </c>
      <c r="AZ502" s="58" t="s">
        <v>67</v>
      </c>
      <c r="BA502" s="58" t="s">
        <v>67</v>
      </c>
    </row>
    <row r="503" spans="2:53" x14ac:dyDescent="0.25">
      <c r="B503" s="58">
        <v>2024</v>
      </c>
      <c r="C503" s="58">
        <v>891780111</v>
      </c>
      <c r="D503" s="59" t="s">
        <v>64</v>
      </c>
      <c r="E503" s="61" t="s">
        <v>10626</v>
      </c>
      <c r="F503" s="67" t="s">
        <v>10625</v>
      </c>
      <c r="G503" s="210">
        <v>0</v>
      </c>
      <c r="H503" s="61" t="s">
        <v>73</v>
      </c>
      <c r="I503" s="59" t="s">
        <v>65</v>
      </c>
      <c r="J503" s="60" t="s">
        <v>10624</v>
      </c>
      <c r="K503" s="60">
        <v>20100000</v>
      </c>
      <c r="L503" s="58" t="s">
        <v>68</v>
      </c>
      <c r="M503" s="60" t="s">
        <v>8128</v>
      </c>
      <c r="N503" s="60">
        <v>1083030654</v>
      </c>
      <c r="O503" s="64">
        <v>13</v>
      </c>
      <c r="P503" s="89">
        <v>45302</v>
      </c>
      <c r="Q503" s="60">
        <v>4518689382</v>
      </c>
      <c r="R503" s="166">
        <v>45337</v>
      </c>
      <c r="S503" s="60">
        <v>20100000</v>
      </c>
      <c r="T503" s="61" t="s">
        <v>66</v>
      </c>
      <c r="U503" s="60">
        <v>1082964146</v>
      </c>
      <c r="V503" s="60" t="s">
        <v>7105</v>
      </c>
      <c r="W503" s="166">
        <v>45337</v>
      </c>
      <c r="X503" s="166">
        <v>45337</v>
      </c>
      <c r="Y503" s="68" t="s">
        <v>75</v>
      </c>
      <c r="Z503" s="166">
        <v>45457</v>
      </c>
      <c r="AA503" s="67">
        <f t="shared" si="35"/>
        <v>120</v>
      </c>
      <c r="AB503" s="67">
        <v>2</v>
      </c>
      <c r="AC503" s="237">
        <v>2400000</v>
      </c>
      <c r="AD503" s="67">
        <v>1</v>
      </c>
      <c r="AE503" s="244">
        <v>45473</v>
      </c>
      <c r="AF503" s="67">
        <f t="shared" si="36"/>
        <v>16</v>
      </c>
      <c r="AG503" s="60">
        <v>0</v>
      </c>
      <c r="AH503" s="60">
        <v>0</v>
      </c>
      <c r="AI503" s="89" t="s">
        <v>75</v>
      </c>
      <c r="AJ503" s="61">
        <v>0</v>
      </c>
      <c r="AK503" s="65" t="s">
        <v>75</v>
      </c>
      <c r="AL503" s="65" t="s">
        <v>75</v>
      </c>
      <c r="AM503" s="67">
        <f t="shared" si="37"/>
        <v>0</v>
      </c>
      <c r="AN503" s="67">
        <f>+K503+AC503-AH503</f>
        <v>22500000</v>
      </c>
      <c r="AO503" s="61" t="s">
        <v>67</v>
      </c>
      <c r="AP503" s="60">
        <v>20100000</v>
      </c>
      <c r="AQ503" s="61" t="s">
        <v>86</v>
      </c>
      <c r="AR503" s="60">
        <v>0</v>
      </c>
      <c r="AS503" s="69" t="s">
        <v>75</v>
      </c>
      <c r="AT503" s="236">
        <v>22500000</v>
      </c>
      <c r="AU503" s="156">
        <f t="shared" si="38"/>
        <v>0</v>
      </c>
      <c r="AV503" s="72">
        <f t="shared" si="39"/>
        <v>1</v>
      </c>
      <c r="AW503" s="89" t="s">
        <v>75</v>
      </c>
      <c r="AX503" s="61" t="s">
        <v>98</v>
      </c>
      <c r="AY503" s="60" t="s">
        <v>10623</v>
      </c>
      <c r="AZ503" s="58" t="s">
        <v>67</v>
      </c>
      <c r="BA503" s="58" t="s">
        <v>67</v>
      </c>
    </row>
    <row r="504" spans="2:53" x14ac:dyDescent="0.25">
      <c r="B504" s="58">
        <v>2024</v>
      </c>
      <c r="C504" s="58">
        <v>891780111</v>
      </c>
      <c r="D504" s="59" t="s">
        <v>64</v>
      </c>
      <c r="E504" s="61" t="s">
        <v>10622</v>
      </c>
      <c r="F504" s="67" t="s">
        <v>10621</v>
      </c>
      <c r="G504" s="210">
        <v>0</v>
      </c>
      <c r="H504" s="61" t="s">
        <v>73</v>
      </c>
      <c r="I504" s="59" t="s">
        <v>65</v>
      </c>
      <c r="J504" s="60" t="s">
        <v>10620</v>
      </c>
      <c r="K504" s="60">
        <v>9380000</v>
      </c>
      <c r="L504" s="58" t="s">
        <v>68</v>
      </c>
      <c r="M504" s="60" t="s">
        <v>7452</v>
      </c>
      <c r="N504" s="60">
        <v>1082876431</v>
      </c>
      <c r="O504" s="64">
        <v>14</v>
      </c>
      <c r="P504" s="166">
        <v>45302</v>
      </c>
      <c r="Q504" s="60">
        <v>2126349000</v>
      </c>
      <c r="R504" s="166">
        <v>45337</v>
      </c>
      <c r="S504" s="60">
        <v>9380000</v>
      </c>
      <c r="T504" s="61" t="s">
        <v>66</v>
      </c>
      <c r="U504" s="60">
        <v>85450705</v>
      </c>
      <c r="V504" s="60" t="s">
        <v>7079</v>
      </c>
      <c r="W504" s="166">
        <v>45337</v>
      </c>
      <c r="X504" s="166">
        <v>45337</v>
      </c>
      <c r="Y504" s="68" t="s">
        <v>75</v>
      </c>
      <c r="Z504" s="166">
        <v>45457</v>
      </c>
      <c r="AA504" s="67">
        <f t="shared" si="35"/>
        <v>120</v>
      </c>
      <c r="AB504" s="67">
        <v>2</v>
      </c>
      <c r="AC504" s="237">
        <v>1120000</v>
      </c>
      <c r="AD504" s="67">
        <v>1</v>
      </c>
      <c r="AE504" s="244">
        <v>45473</v>
      </c>
      <c r="AF504" s="67">
        <f t="shared" si="36"/>
        <v>16</v>
      </c>
      <c r="AG504" s="60">
        <v>0</v>
      </c>
      <c r="AH504" s="60">
        <v>0</v>
      </c>
      <c r="AI504" s="89" t="s">
        <v>75</v>
      </c>
      <c r="AJ504" s="61">
        <v>0</v>
      </c>
      <c r="AK504" s="65" t="s">
        <v>75</v>
      </c>
      <c r="AL504" s="65" t="s">
        <v>75</v>
      </c>
      <c r="AM504" s="67">
        <f t="shared" si="37"/>
        <v>0</v>
      </c>
      <c r="AN504" s="67">
        <f>+K504+AC504-AH504</f>
        <v>10500000</v>
      </c>
      <c r="AO504" s="61" t="s">
        <v>67</v>
      </c>
      <c r="AP504" s="60">
        <v>9380000</v>
      </c>
      <c r="AQ504" s="61" t="s">
        <v>86</v>
      </c>
      <c r="AR504" s="60">
        <v>0</v>
      </c>
      <c r="AS504" s="69" t="s">
        <v>75</v>
      </c>
      <c r="AT504" s="236">
        <v>10500000</v>
      </c>
      <c r="AU504" s="156">
        <f t="shared" si="38"/>
        <v>0</v>
      </c>
      <c r="AV504" s="72">
        <f t="shared" si="39"/>
        <v>1</v>
      </c>
      <c r="AW504" s="89" t="s">
        <v>75</v>
      </c>
      <c r="AX504" s="61" t="s">
        <v>98</v>
      </c>
      <c r="AY504" s="60" t="s">
        <v>10619</v>
      </c>
      <c r="AZ504" s="58" t="s">
        <v>67</v>
      </c>
      <c r="BA504" s="58" t="s">
        <v>67</v>
      </c>
    </row>
    <row r="505" spans="2:53" x14ac:dyDescent="0.25">
      <c r="B505" s="58">
        <v>2024</v>
      </c>
      <c r="C505" s="58">
        <v>891780111</v>
      </c>
      <c r="D505" s="59" t="s">
        <v>64</v>
      </c>
      <c r="E505" s="61" t="s">
        <v>10618</v>
      </c>
      <c r="F505" s="67" t="s">
        <v>10617</v>
      </c>
      <c r="G505" s="210">
        <v>0</v>
      </c>
      <c r="H505" s="61" t="s">
        <v>73</v>
      </c>
      <c r="I505" s="59" t="s">
        <v>65</v>
      </c>
      <c r="J505" s="60" t="s">
        <v>10616</v>
      </c>
      <c r="K505" s="60">
        <v>12100000</v>
      </c>
      <c r="L505" s="58" t="s">
        <v>68</v>
      </c>
      <c r="M505" s="60" t="s">
        <v>10615</v>
      </c>
      <c r="N505" s="60">
        <v>1083003580</v>
      </c>
      <c r="O505" s="64">
        <v>13</v>
      </c>
      <c r="P505" s="89">
        <v>45302</v>
      </c>
      <c r="Q505" s="60">
        <v>4518689382</v>
      </c>
      <c r="R505" s="166">
        <v>45337</v>
      </c>
      <c r="S505" s="60">
        <v>12100000</v>
      </c>
      <c r="T505" s="61" t="s">
        <v>66</v>
      </c>
      <c r="U505" s="60">
        <v>57461216</v>
      </c>
      <c r="V505" s="60" t="s">
        <v>3359</v>
      </c>
      <c r="W505" s="166">
        <v>45337</v>
      </c>
      <c r="X505" s="166">
        <v>45337</v>
      </c>
      <c r="Y505" s="68" t="s">
        <v>75</v>
      </c>
      <c r="Z505" s="166">
        <v>45457</v>
      </c>
      <c r="AA505" s="67">
        <f t="shared" si="35"/>
        <v>120</v>
      </c>
      <c r="AB505" s="67">
        <v>2</v>
      </c>
      <c r="AC505" s="237">
        <v>1500000</v>
      </c>
      <c r="AD505" s="67">
        <v>1</v>
      </c>
      <c r="AE505" s="244">
        <v>45473</v>
      </c>
      <c r="AF505" s="67">
        <f t="shared" si="36"/>
        <v>16</v>
      </c>
      <c r="AG505" s="60">
        <v>0</v>
      </c>
      <c r="AH505" s="60">
        <v>0</v>
      </c>
      <c r="AI505" s="89" t="s">
        <v>75</v>
      </c>
      <c r="AJ505" s="61">
        <v>0</v>
      </c>
      <c r="AK505" s="65" t="s">
        <v>75</v>
      </c>
      <c r="AL505" s="65" t="s">
        <v>75</v>
      </c>
      <c r="AM505" s="67">
        <f t="shared" si="37"/>
        <v>0</v>
      </c>
      <c r="AN505" s="67">
        <f>+K505+AC505-AH505</f>
        <v>13600000</v>
      </c>
      <c r="AO505" s="61" t="s">
        <v>67</v>
      </c>
      <c r="AP505" s="60">
        <v>12100000</v>
      </c>
      <c r="AQ505" s="61" t="s">
        <v>86</v>
      </c>
      <c r="AR505" s="60">
        <v>0</v>
      </c>
      <c r="AS505" s="69" t="s">
        <v>75</v>
      </c>
      <c r="AT505" s="236">
        <v>13600000</v>
      </c>
      <c r="AU505" s="156">
        <f t="shared" si="38"/>
        <v>0</v>
      </c>
      <c r="AV505" s="72">
        <f t="shared" si="39"/>
        <v>1</v>
      </c>
      <c r="AW505" s="89" t="s">
        <v>75</v>
      </c>
      <c r="AX505" s="61" t="s">
        <v>98</v>
      </c>
      <c r="AY505" s="60" t="s">
        <v>10614</v>
      </c>
      <c r="AZ505" s="58" t="s">
        <v>67</v>
      </c>
      <c r="BA505" s="58" t="s">
        <v>67</v>
      </c>
    </row>
    <row r="506" spans="2:53" x14ac:dyDescent="0.25">
      <c r="B506" s="58">
        <v>2024</v>
      </c>
      <c r="C506" s="58">
        <v>891780111</v>
      </c>
      <c r="D506" s="59" t="s">
        <v>64</v>
      </c>
      <c r="E506" s="61" t="s">
        <v>10613</v>
      </c>
      <c r="F506" s="67" t="s">
        <v>10612</v>
      </c>
      <c r="G506" s="210">
        <v>0</v>
      </c>
      <c r="H506" s="61" t="s">
        <v>73</v>
      </c>
      <c r="I506" s="59" t="s">
        <v>65</v>
      </c>
      <c r="J506" s="60" t="s">
        <v>10611</v>
      </c>
      <c r="K506" s="60">
        <v>12300000</v>
      </c>
      <c r="L506" s="58" t="s">
        <v>68</v>
      </c>
      <c r="M506" s="60" t="s">
        <v>7736</v>
      </c>
      <c r="N506" s="60">
        <v>1103117987</v>
      </c>
      <c r="O506" s="64">
        <v>13</v>
      </c>
      <c r="P506" s="89">
        <v>45302</v>
      </c>
      <c r="Q506" s="60">
        <v>4518689382</v>
      </c>
      <c r="R506" s="166">
        <v>45337</v>
      </c>
      <c r="S506" s="60">
        <v>12300000</v>
      </c>
      <c r="T506" s="61" t="s">
        <v>66</v>
      </c>
      <c r="U506" s="60">
        <v>1082863147</v>
      </c>
      <c r="V506" s="60" t="s">
        <v>7186</v>
      </c>
      <c r="W506" s="166">
        <v>45337</v>
      </c>
      <c r="X506" s="166">
        <v>45337</v>
      </c>
      <c r="Y506" s="68" t="s">
        <v>75</v>
      </c>
      <c r="Z506" s="166">
        <v>45457</v>
      </c>
      <c r="AA506" s="67">
        <f t="shared" si="35"/>
        <v>120</v>
      </c>
      <c r="AB506" s="67">
        <v>2</v>
      </c>
      <c r="AC506" s="237">
        <v>1500000</v>
      </c>
      <c r="AD506" s="67">
        <v>1</v>
      </c>
      <c r="AE506" s="244">
        <v>45473</v>
      </c>
      <c r="AF506" s="67">
        <f t="shared" si="36"/>
        <v>16</v>
      </c>
      <c r="AG506" s="60">
        <v>0</v>
      </c>
      <c r="AH506" s="60">
        <v>0</v>
      </c>
      <c r="AI506" s="89" t="s">
        <v>75</v>
      </c>
      <c r="AJ506" s="61">
        <v>0</v>
      </c>
      <c r="AK506" s="65" t="s">
        <v>75</v>
      </c>
      <c r="AL506" s="65" t="s">
        <v>75</v>
      </c>
      <c r="AM506" s="67">
        <f t="shared" si="37"/>
        <v>0</v>
      </c>
      <c r="AN506" s="67">
        <f>+K506+AC506-AH506</f>
        <v>13800000</v>
      </c>
      <c r="AO506" s="61" t="s">
        <v>67</v>
      </c>
      <c r="AP506" s="60">
        <v>12300000</v>
      </c>
      <c r="AQ506" s="61" t="s">
        <v>86</v>
      </c>
      <c r="AR506" s="60">
        <v>0</v>
      </c>
      <c r="AS506" s="69" t="s">
        <v>75</v>
      </c>
      <c r="AT506" s="236">
        <v>13800000</v>
      </c>
      <c r="AU506" s="156">
        <f t="shared" si="38"/>
        <v>0</v>
      </c>
      <c r="AV506" s="72">
        <f t="shared" si="39"/>
        <v>1</v>
      </c>
      <c r="AW506" s="89" t="s">
        <v>75</v>
      </c>
      <c r="AX506" s="61" t="s">
        <v>98</v>
      </c>
      <c r="AY506" s="60" t="s">
        <v>10610</v>
      </c>
      <c r="AZ506" s="58" t="s">
        <v>67</v>
      </c>
      <c r="BA506" s="58" t="s">
        <v>67</v>
      </c>
    </row>
    <row r="507" spans="2:53" x14ac:dyDescent="0.25">
      <c r="B507" s="58">
        <v>2024</v>
      </c>
      <c r="C507" s="58">
        <v>891780111</v>
      </c>
      <c r="D507" s="59" t="s">
        <v>64</v>
      </c>
      <c r="E507" s="61" t="s">
        <v>10609</v>
      </c>
      <c r="F507" s="67" t="s">
        <v>10608</v>
      </c>
      <c r="G507" s="210">
        <v>0</v>
      </c>
      <c r="H507" s="61" t="s">
        <v>73</v>
      </c>
      <c r="I507" s="59" t="s">
        <v>65</v>
      </c>
      <c r="J507" s="60" t="s">
        <v>10607</v>
      </c>
      <c r="K507" s="60">
        <v>10083000</v>
      </c>
      <c r="L507" s="58" t="s">
        <v>68</v>
      </c>
      <c r="M507" s="60" t="s">
        <v>7655</v>
      </c>
      <c r="N507" s="60">
        <v>85450183</v>
      </c>
      <c r="O507" s="64">
        <v>14</v>
      </c>
      <c r="P507" s="166">
        <v>45302</v>
      </c>
      <c r="Q507" s="60">
        <v>2126349000</v>
      </c>
      <c r="R507" s="166">
        <v>45337</v>
      </c>
      <c r="S507" s="60">
        <v>10083000</v>
      </c>
      <c r="T507" s="61" t="s">
        <v>66</v>
      </c>
      <c r="U507" s="60">
        <v>57461216</v>
      </c>
      <c r="V507" s="60" t="s">
        <v>3359</v>
      </c>
      <c r="W507" s="166">
        <v>45337</v>
      </c>
      <c r="X507" s="166">
        <v>45337</v>
      </c>
      <c r="Y507" s="68" t="s">
        <v>75</v>
      </c>
      <c r="Z507" s="166">
        <v>45457</v>
      </c>
      <c r="AA507" s="67">
        <f t="shared" si="35"/>
        <v>120</v>
      </c>
      <c r="AB507" s="67">
        <v>0</v>
      </c>
      <c r="AC507" s="237">
        <v>0</v>
      </c>
      <c r="AD507" s="67">
        <v>0</v>
      </c>
      <c r="AE507" s="89" t="s">
        <v>75</v>
      </c>
      <c r="AF507" s="67">
        <f t="shared" si="36"/>
        <v>0</v>
      </c>
      <c r="AG507" s="60">
        <v>0</v>
      </c>
      <c r="AH507" s="60">
        <v>0</v>
      </c>
      <c r="AI507" s="89" t="s">
        <v>75</v>
      </c>
      <c r="AJ507" s="61">
        <v>0</v>
      </c>
      <c r="AK507" s="65" t="s">
        <v>75</v>
      </c>
      <c r="AL507" s="65" t="s">
        <v>75</v>
      </c>
      <c r="AM507" s="67">
        <f t="shared" si="37"/>
        <v>0</v>
      </c>
      <c r="AN507" s="67">
        <f>+K507+AC507-AH507</f>
        <v>10083000</v>
      </c>
      <c r="AO507" s="61" t="s">
        <v>67</v>
      </c>
      <c r="AP507" s="60">
        <v>10083000</v>
      </c>
      <c r="AQ507" s="61" t="s">
        <v>86</v>
      </c>
      <c r="AR507" s="60">
        <v>0</v>
      </c>
      <c r="AS507" s="69" t="s">
        <v>75</v>
      </c>
      <c r="AT507" s="236">
        <v>10083000</v>
      </c>
      <c r="AU507" s="156">
        <f t="shared" si="38"/>
        <v>0</v>
      </c>
      <c r="AV507" s="72">
        <f t="shared" si="39"/>
        <v>1</v>
      </c>
      <c r="AW507" s="89" t="s">
        <v>75</v>
      </c>
      <c r="AX507" s="61" t="s">
        <v>98</v>
      </c>
      <c r="AY507" s="60" t="s">
        <v>10606</v>
      </c>
      <c r="AZ507" s="58" t="s">
        <v>67</v>
      </c>
      <c r="BA507" s="58" t="s">
        <v>67</v>
      </c>
    </row>
    <row r="508" spans="2:53" x14ac:dyDescent="0.25">
      <c r="B508" s="58">
        <v>2024</v>
      </c>
      <c r="C508" s="58">
        <v>891780111</v>
      </c>
      <c r="D508" s="59" t="s">
        <v>64</v>
      </c>
      <c r="E508" s="61" t="s">
        <v>10605</v>
      </c>
      <c r="F508" s="67" t="s">
        <v>10604</v>
      </c>
      <c r="G508" s="210">
        <v>0</v>
      </c>
      <c r="H508" s="61" t="s">
        <v>73</v>
      </c>
      <c r="I508" s="59" t="s">
        <v>65</v>
      </c>
      <c r="J508" s="60" t="s">
        <v>10603</v>
      </c>
      <c r="K508" s="60">
        <v>12100000</v>
      </c>
      <c r="L508" s="58" t="s">
        <v>68</v>
      </c>
      <c r="M508" s="60" t="s">
        <v>7572</v>
      </c>
      <c r="N508" s="60">
        <v>4981247</v>
      </c>
      <c r="O508" s="64">
        <v>13</v>
      </c>
      <c r="P508" s="89">
        <v>45302</v>
      </c>
      <c r="Q508" s="60">
        <v>4518689382</v>
      </c>
      <c r="R508" s="166">
        <v>45337</v>
      </c>
      <c r="S508" s="60">
        <v>12100000</v>
      </c>
      <c r="T508" s="61" t="s">
        <v>66</v>
      </c>
      <c r="U508" s="60">
        <v>57461216</v>
      </c>
      <c r="V508" s="60" t="s">
        <v>3359</v>
      </c>
      <c r="W508" s="166">
        <v>45337</v>
      </c>
      <c r="X508" s="166">
        <v>45337</v>
      </c>
      <c r="Y508" s="68" t="s">
        <v>75</v>
      </c>
      <c r="Z508" s="166">
        <v>45457</v>
      </c>
      <c r="AA508" s="67">
        <f t="shared" si="35"/>
        <v>120</v>
      </c>
      <c r="AB508" s="67">
        <v>0</v>
      </c>
      <c r="AC508" s="237">
        <v>0</v>
      </c>
      <c r="AD508" s="67">
        <v>0</v>
      </c>
      <c r="AE508" s="89" t="s">
        <v>75</v>
      </c>
      <c r="AF508" s="67">
        <f t="shared" si="36"/>
        <v>0</v>
      </c>
      <c r="AG508" s="60">
        <v>0</v>
      </c>
      <c r="AH508" s="60">
        <v>0</v>
      </c>
      <c r="AI508" s="89" t="s">
        <v>75</v>
      </c>
      <c r="AJ508" s="61">
        <v>0</v>
      </c>
      <c r="AK508" s="65" t="s">
        <v>75</v>
      </c>
      <c r="AL508" s="65" t="s">
        <v>75</v>
      </c>
      <c r="AM508" s="67">
        <f t="shared" si="37"/>
        <v>0</v>
      </c>
      <c r="AN508" s="67">
        <f>+K508+AC508-AH508</f>
        <v>12100000</v>
      </c>
      <c r="AO508" s="61" t="s">
        <v>67</v>
      </c>
      <c r="AP508" s="60">
        <v>12100000</v>
      </c>
      <c r="AQ508" s="61" t="s">
        <v>86</v>
      </c>
      <c r="AR508" s="60">
        <v>0</v>
      </c>
      <c r="AS508" s="69" t="s">
        <v>75</v>
      </c>
      <c r="AT508" s="236">
        <v>12100000</v>
      </c>
      <c r="AU508" s="156">
        <f t="shared" si="38"/>
        <v>0</v>
      </c>
      <c r="AV508" s="72">
        <f t="shared" si="39"/>
        <v>1</v>
      </c>
      <c r="AW508" s="89" t="s">
        <v>75</v>
      </c>
      <c r="AX508" s="61" t="s">
        <v>98</v>
      </c>
      <c r="AY508" s="60" t="s">
        <v>10602</v>
      </c>
      <c r="AZ508" s="58" t="s">
        <v>67</v>
      </c>
      <c r="BA508" s="58" t="s">
        <v>67</v>
      </c>
    </row>
    <row r="509" spans="2:53" x14ac:dyDescent="0.25">
      <c r="B509" s="58">
        <v>2024</v>
      </c>
      <c r="C509" s="58">
        <v>891780111</v>
      </c>
      <c r="D509" s="59" t="s">
        <v>64</v>
      </c>
      <c r="E509" s="61" t="s">
        <v>10601</v>
      </c>
      <c r="F509" s="67" t="s">
        <v>10600</v>
      </c>
      <c r="G509" s="210">
        <v>0</v>
      </c>
      <c r="H509" s="61" t="s">
        <v>73</v>
      </c>
      <c r="I509" s="59" t="s">
        <v>65</v>
      </c>
      <c r="J509" s="60" t="s">
        <v>10599</v>
      </c>
      <c r="K509" s="60">
        <v>8400000</v>
      </c>
      <c r="L509" s="58" t="s">
        <v>68</v>
      </c>
      <c r="M509" s="60" t="s">
        <v>7699</v>
      </c>
      <c r="N509" s="60">
        <v>1082896425</v>
      </c>
      <c r="O509" s="64">
        <v>14</v>
      </c>
      <c r="P509" s="166">
        <v>45302</v>
      </c>
      <c r="Q509" s="60">
        <v>2126349000</v>
      </c>
      <c r="R509" s="166">
        <v>45337</v>
      </c>
      <c r="S509" s="60">
        <v>8400000</v>
      </c>
      <c r="T509" s="61" t="s">
        <v>66</v>
      </c>
      <c r="U509" s="60">
        <v>7601831</v>
      </c>
      <c r="V509" s="60" t="s">
        <v>7566</v>
      </c>
      <c r="W509" s="166">
        <v>45337</v>
      </c>
      <c r="X509" s="166">
        <v>45337</v>
      </c>
      <c r="Y509" s="68" t="s">
        <v>75</v>
      </c>
      <c r="Z509" s="166">
        <v>45457</v>
      </c>
      <c r="AA509" s="67">
        <f t="shared" si="35"/>
        <v>120</v>
      </c>
      <c r="AB509" s="67">
        <v>0</v>
      </c>
      <c r="AC509" s="237">
        <v>0</v>
      </c>
      <c r="AD509" s="67">
        <v>0</v>
      </c>
      <c r="AE509" s="89" t="s">
        <v>75</v>
      </c>
      <c r="AF509" s="67">
        <f t="shared" si="36"/>
        <v>0</v>
      </c>
      <c r="AG509" s="60">
        <v>0</v>
      </c>
      <c r="AH509" s="60">
        <v>0</v>
      </c>
      <c r="AI509" s="89" t="s">
        <v>75</v>
      </c>
      <c r="AJ509" s="61">
        <v>0</v>
      </c>
      <c r="AK509" s="65" t="s">
        <v>75</v>
      </c>
      <c r="AL509" s="65" t="s">
        <v>75</v>
      </c>
      <c r="AM509" s="67">
        <f t="shared" si="37"/>
        <v>0</v>
      </c>
      <c r="AN509" s="67">
        <f>+K509+AC509-AH509</f>
        <v>8400000</v>
      </c>
      <c r="AO509" s="61" t="s">
        <v>67</v>
      </c>
      <c r="AP509" s="60">
        <v>8400000</v>
      </c>
      <c r="AQ509" s="61" t="s">
        <v>86</v>
      </c>
      <c r="AR509" s="60">
        <v>0</v>
      </c>
      <c r="AS509" s="69" t="s">
        <v>75</v>
      </c>
      <c r="AT509" s="236">
        <v>8400000</v>
      </c>
      <c r="AU509" s="156">
        <f t="shared" si="38"/>
        <v>0</v>
      </c>
      <c r="AV509" s="72">
        <f t="shared" si="39"/>
        <v>1</v>
      </c>
      <c r="AW509" s="89" t="s">
        <v>75</v>
      </c>
      <c r="AX509" s="61" t="s">
        <v>98</v>
      </c>
      <c r="AY509" s="60" t="s">
        <v>10598</v>
      </c>
      <c r="AZ509" s="58" t="s">
        <v>67</v>
      </c>
      <c r="BA509" s="58" t="s">
        <v>67</v>
      </c>
    </row>
    <row r="510" spans="2:53" x14ac:dyDescent="0.25">
      <c r="B510" s="58">
        <v>2024</v>
      </c>
      <c r="C510" s="58">
        <v>891780111</v>
      </c>
      <c r="D510" s="59" t="s">
        <v>64</v>
      </c>
      <c r="E510" s="61" t="s">
        <v>10597</v>
      </c>
      <c r="F510" s="67" t="s">
        <v>10596</v>
      </c>
      <c r="G510" s="210">
        <v>0</v>
      </c>
      <c r="H510" s="61" t="s">
        <v>73</v>
      </c>
      <c r="I510" s="59" t="s">
        <v>65</v>
      </c>
      <c r="J510" s="60" t="s">
        <v>10595</v>
      </c>
      <c r="K510" s="60">
        <v>13500000</v>
      </c>
      <c r="L510" s="58" t="s">
        <v>68</v>
      </c>
      <c r="M510" s="60" t="s">
        <v>10594</v>
      </c>
      <c r="N510" s="60">
        <v>1081907898</v>
      </c>
      <c r="O510" s="64">
        <v>13</v>
      </c>
      <c r="P510" s="89">
        <v>45302</v>
      </c>
      <c r="Q510" s="60">
        <v>4518689382</v>
      </c>
      <c r="R510" s="166">
        <v>45337</v>
      </c>
      <c r="S510" s="60">
        <v>13500000</v>
      </c>
      <c r="T510" s="61" t="s">
        <v>66</v>
      </c>
      <c r="U510" s="60">
        <v>57428039</v>
      </c>
      <c r="V510" s="60" t="s">
        <v>6757</v>
      </c>
      <c r="W510" s="166">
        <v>45337</v>
      </c>
      <c r="X510" s="166">
        <v>45337</v>
      </c>
      <c r="Y510" s="68" t="s">
        <v>75</v>
      </c>
      <c r="Z510" s="166">
        <v>45457</v>
      </c>
      <c r="AA510" s="67">
        <f t="shared" si="35"/>
        <v>120</v>
      </c>
      <c r="AB510" s="67">
        <v>2</v>
      </c>
      <c r="AC510" s="237">
        <v>1500000</v>
      </c>
      <c r="AD510" s="67">
        <v>1</v>
      </c>
      <c r="AE510" s="244">
        <v>45473</v>
      </c>
      <c r="AF510" s="67">
        <f t="shared" si="36"/>
        <v>16</v>
      </c>
      <c r="AG510" s="60">
        <v>0</v>
      </c>
      <c r="AH510" s="60">
        <v>0</v>
      </c>
      <c r="AI510" s="89" t="s">
        <v>75</v>
      </c>
      <c r="AJ510" s="61">
        <v>0</v>
      </c>
      <c r="AK510" s="65" t="s">
        <v>75</v>
      </c>
      <c r="AL510" s="65" t="s">
        <v>75</v>
      </c>
      <c r="AM510" s="67">
        <f t="shared" si="37"/>
        <v>0</v>
      </c>
      <c r="AN510" s="67">
        <f>+K510+AC510-AH510</f>
        <v>15000000</v>
      </c>
      <c r="AO510" s="61" t="s">
        <v>67</v>
      </c>
      <c r="AP510" s="60">
        <v>13500000</v>
      </c>
      <c r="AQ510" s="61" t="s">
        <v>86</v>
      </c>
      <c r="AR510" s="60">
        <v>0</v>
      </c>
      <c r="AS510" s="69" t="s">
        <v>75</v>
      </c>
      <c r="AT510" s="236">
        <v>15000000</v>
      </c>
      <c r="AU510" s="156">
        <f t="shared" si="38"/>
        <v>0</v>
      </c>
      <c r="AV510" s="72">
        <f t="shared" si="39"/>
        <v>1</v>
      </c>
      <c r="AW510" s="89" t="s">
        <v>75</v>
      </c>
      <c r="AX510" s="61" t="s">
        <v>98</v>
      </c>
      <c r="AY510" s="60" t="s">
        <v>10593</v>
      </c>
      <c r="AZ510" s="58" t="s">
        <v>67</v>
      </c>
      <c r="BA510" s="58" t="s">
        <v>67</v>
      </c>
    </row>
    <row r="511" spans="2:53" x14ac:dyDescent="0.25">
      <c r="B511" s="58">
        <v>2024</v>
      </c>
      <c r="C511" s="58">
        <v>891780111</v>
      </c>
      <c r="D511" s="59" t="s">
        <v>64</v>
      </c>
      <c r="E511" s="61" t="s">
        <v>10592</v>
      </c>
      <c r="F511" s="67" t="s">
        <v>10591</v>
      </c>
      <c r="G511" s="210">
        <v>0</v>
      </c>
      <c r="H511" s="61" t="s">
        <v>73</v>
      </c>
      <c r="I511" s="59" t="s">
        <v>65</v>
      </c>
      <c r="J511" s="60" t="s">
        <v>10590</v>
      </c>
      <c r="K511" s="60">
        <v>12200000</v>
      </c>
      <c r="L511" s="58" t="s">
        <v>68</v>
      </c>
      <c r="M511" s="60" t="s">
        <v>8085</v>
      </c>
      <c r="N511" s="60">
        <v>36719605</v>
      </c>
      <c r="O511" s="64">
        <v>13</v>
      </c>
      <c r="P511" s="89">
        <v>45302</v>
      </c>
      <c r="Q511" s="60">
        <v>4518689382</v>
      </c>
      <c r="R511" s="166">
        <v>45337</v>
      </c>
      <c r="S511" s="60">
        <v>12200000</v>
      </c>
      <c r="T511" s="61" t="s">
        <v>66</v>
      </c>
      <c r="U511" s="60">
        <v>93400727</v>
      </c>
      <c r="V511" s="60" t="s">
        <v>6940</v>
      </c>
      <c r="W511" s="166">
        <v>45337</v>
      </c>
      <c r="X511" s="166">
        <v>45337</v>
      </c>
      <c r="Y511" s="68" t="s">
        <v>75</v>
      </c>
      <c r="Z511" s="166">
        <v>45457</v>
      </c>
      <c r="AA511" s="67">
        <f t="shared" si="35"/>
        <v>120</v>
      </c>
      <c r="AB511" s="67">
        <v>2</v>
      </c>
      <c r="AC511" s="237">
        <v>1400000</v>
      </c>
      <c r="AD511" s="67">
        <v>1</v>
      </c>
      <c r="AE511" s="244">
        <v>45473</v>
      </c>
      <c r="AF511" s="67">
        <f t="shared" si="36"/>
        <v>16</v>
      </c>
      <c r="AG511" s="60">
        <v>0</v>
      </c>
      <c r="AH511" s="60">
        <v>0</v>
      </c>
      <c r="AI511" s="89" t="s">
        <v>75</v>
      </c>
      <c r="AJ511" s="61">
        <v>0</v>
      </c>
      <c r="AK511" s="65" t="s">
        <v>75</v>
      </c>
      <c r="AL511" s="65" t="s">
        <v>75</v>
      </c>
      <c r="AM511" s="67">
        <f t="shared" si="37"/>
        <v>0</v>
      </c>
      <c r="AN511" s="67">
        <f>+K511+AC511-AH511</f>
        <v>13600000</v>
      </c>
      <c r="AO511" s="61" t="s">
        <v>67</v>
      </c>
      <c r="AP511" s="60">
        <v>12200000</v>
      </c>
      <c r="AQ511" s="61" t="s">
        <v>86</v>
      </c>
      <c r="AR511" s="60">
        <v>0</v>
      </c>
      <c r="AS511" s="69" t="s">
        <v>75</v>
      </c>
      <c r="AT511" s="236">
        <v>13600000</v>
      </c>
      <c r="AU511" s="156">
        <f t="shared" si="38"/>
        <v>0</v>
      </c>
      <c r="AV511" s="72">
        <f t="shared" si="39"/>
        <v>1</v>
      </c>
      <c r="AW511" s="89" t="s">
        <v>75</v>
      </c>
      <c r="AX511" s="61" t="s">
        <v>98</v>
      </c>
      <c r="AY511" s="60" t="s">
        <v>10589</v>
      </c>
      <c r="AZ511" s="58" t="s">
        <v>67</v>
      </c>
      <c r="BA511" s="58" t="s">
        <v>67</v>
      </c>
    </row>
    <row r="512" spans="2:53" x14ac:dyDescent="0.25">
      <c r="B512" s="58">
        <v>2024</v>
      </c>
      <c r="C512" s="58">
        <v>891780111</v>
      </c>
      <c r="D512" s="59" t="s">
        <v>64</v>
      </c>
      <c r="E512" s="61" t="s">
        <v>10588</v>
      </c>
      <c r="F512" s="67" t="s">
        <v>10587</v>
      </c>
      <c r="G512" s="210">
        <v>0</v>
      </c>
      <c r="H512" s="61" t="s">
        <v>73</v>
      </c>
      <c r="I512" s="59" t="s">
        <v>65</v>
      </c>
      <c r="J512" s="60" t="s">
        <v>10586</v>
      </c>
      <c r="K512" s="60">
        <v>15360000</v>
      </c>
      <c r="L512" s="58" t="s">
        <v>68</v>
      </c>
      <c r="M512" s="60" t="s">
        <v>9094</v>
      </c>
      <c r="N512" s="60">
        <v>57461707</v>
      </c>
      <c r="O512" s="64">
        <v>13</v>
      </c>
      <c r="P512" s="89">
        <v>45302</v>
      </c>
      <c r="Q512" s="60">
        <v>4518689382</v>
      </c>
      <c r="R512" s="166">
        <v>45337</v>
      </c>
      <c r="S512" s="60">
        <v>15360000</v>
      </c>
      <c r="T512" s="61" t="s">
        <v>66</v>
      </c>
      <c r="U512" s="60">
        <v>85154788</v>
      </c>
      <c r="V512" s="60" t="s">
        <v>7851</v>
      </c>
      <c r="W512" s="166">
        <v>45337</v>
      </c>
      <c r="X512" s="166">
        <v>45337</v>
      </c>
      <c r="Y512" s="68" t="s">
        <v>75</v>
      </c>
      <c r="Z512" s="166">
        <v>45457</v>
      </c>
      <c r="AA512" s="67">
        <f t="shared" si="35"/>
        <v>120</v>
      </c>
      <c r="AB512" s="67">
        <v>2</v>
      </c>
      <c r="AC512" s="237">
        <v>1800000</v>
      </c>
      <c r="AD512" s="67">
        <v>1</v>
      </c>
      <c r="AE512" s="244">
        <v>45473</v>
      </c>
      <c r="AF512" s="67">
        <f t="shared" si="36"/>
        <v>16</v>
      </c>
      <c r="AG512" s="60">
        <v>0</v>
      </c>
      <c r="AH512" s="60">
        <v>0</v>
      </c>
      <c r="AI512" s="89" t="s">
        <v>75</v>
      </c>
      <c r="AJ512" s="61">
        <v>0</v>
      </c>
      <c r="AK512" s="65" t="s">
        <v>75</v>
      </c>
      <c r="AL512" s="65" t="s">
        <v>75</v>
      </c>
      <c r="AM512" s="67">
        <f t="shared" si="37"/>
        <v>0</v>
      </c>
      <c r="AN512" s="67">
        <f>+K512+AC512-AH512</f>
        <v>17160000</v>
      </c>
      <c r="AO512" s="61" t="s">
        <v>67</v>
      </c>
      <c r="AP512" s="60">
        <v>15360000</v>
      </c>
      <c r="AQ512" s="61" t="s">
        <v>86</v>
      </c>
      <c r="AR512" s="60">
        <v>0</v>
      </c>
      <c r="AS512" s="69" t="s">
        <v>75</v>
      </c>
      <c r="AT512" s="236">
        <v>17160000</v>
      </c>
      <c r="AU512" s="156">
        <f t="shared" si="38"/>
        <v>0</v>
      </c>
      <c r="AV512" s="72">
        <f t="shared" si="39"/>
        <v>1</v>
      </c>
      <c r="AW512" s="89" t="s">
        <v>75</v>
      </c>
      <c r="AX512" s="61" t="s">
        <v>98</v>
      </c>
      <c r="AY512" s="60" t="s">
        <v>10585</v>
      </c>
      <c r="AZ512" s="58" t="s">
        <v>67</v>
      </c>
      <c r="BA512" s="58" t="s">
        <v>67</v>
      </c>
    </row>
    <row r="513" spans="2:53" x14ac:dyDescent="0.25">
      <c r="B513" s="58">
        <v>2024</v>
      </c>
      <c r="C513" s="58">
        <v>891780111</v>
      </c>
      <c r="D513" s="59" t="s">
        <v>64</v>
      </c>
      <c r="E513" s="61" t="s">
        <v>10584</v>
      </c>
      <c r="F513" s="67" t="s">
        <v>10583</v>
      </c>
      <c r="G513" s="210">
        <v>0</v>
      </c>
      <c r="H513" s="61" t="s">
        <v>73</v>
      </c>
      <c r="I513" s="59" t="s">
        <v>65</v>
      </c>
      <c r="J513" s="60" t="s">
        <v>10582</v>
      </c>
      <c r="K513" s="60">
        <v>11790000</v>
      </c>
      <c r="L513" s="58" t="s">
        <v>68</v>
      </c>
      <c r="M513" s="60" t="s">
        <v>9140</v>
      </c>
      <c r="N513" s="60">
        <v>1193435145</v>
      </c>
      <c r="O513" s="64">
        <v>13</v>
      </c>
      <c r="P513" s="89">
        <v>45302</v>
      </c>
      <c r="Q513" s="60">
        <v>4518689382</v>
      </c>
      <c r="R513" s="166">
        <v>45337</v>
      </c>
      <c r="S513" s="60">
        <v>11790000</v>
      </c>
      <c r="T513" s="61" t="s">
        <v>66</v>
      </c>
      <c r="U513" s="60">
        <v>36557666</v>
      </c>
      <c r="V513" s="60" t="s">
        <v>4526</v>
      </c>
      <c r="W513" s="166">
        <v>45337</v>
      </c>
      <c r="X513" s="166">
        <v>45337</v>
      </c>
      <c r="Y513" s="68" t="s">
        <v>75</v>
      </c>
      <c r="Z513" s="166">
        <v>45457</v>
      </c>
      <c r="AA513" s="67">
        <f t="shared" si="35"/>
        <v>120</v>
      </c>
      <c r="AB513" s="67">
        <v>3</v>
      </c>
      <c r="AC513" s="237">
        <v>2460000</v>
      </c>
      <c r="AD513" s="67">
        <v>1</v>
      </c>
      <c r="AE513" s="89">
        <v>45473</v>
      </c>
      <c r="AF513" s="67">
        <f t="shared" si="36"/>
        <v>16</v>
      </c>
      <c r="AG513" s="60">
        <v>0</v>
      </c>
      <c r="AH513" s="60">
        <v>0</v>
      </c>
      <c r="AI513" s="89" t="s">
        <v>75</v>
      </c>
      <c r="AJ513" s="61">
        <v>0</v>
      </c>
      <c r="AK513" s="65" t="s">
        <v>75</v>
      </c>
      <c r="AL513" s="65" t="s">
        <v>75</v>
      </c>
      <c r="AM513" s="67">
        <f t="shared" si="37"/>
        <v>0</v>
      </c>
      <c r="AN513" s="67">
        <f>+K513+AC513-AH513</f>
        <v>14250000</v>
      </c>
      <c r="AO513" s="61" t="s">
        <v>67</v>
      </c>
      <c r="AP513" s="60">
        <v>11790000</v>
      </c>
      <c r="AQ513" s="61" t="s">
        <v>86</v>
      </c>
      <c r="AR513" s="60">
        <v>0</v>
      </c>
      <c r="AS513" s="69" t="s">
        <v>75</v>
      </c>
      <c r="AT513" s="236">
        <v>14250000</v>
      </c>
      <c r="AU513" s="156">
        <f t="shared" si="38"/>
        <v>0</v>
      </c>
      <c r="AV513" s="72">
        <f t="shared" si="39"/>
        <v>1</v>
      </c>
      <c r="AW513" s="89" t="s">
        <v>75</v>
      </c>
      <c r="AX513" s="61" t="s">
        <v>98</v>
      </c>
      <c r="AY513" s="60" t="s">
        <v>10581</v>
      </c>
      <c r="AZ513" s="58" t="s">
        <v>67</v>
      </c>
      <c r="BA513" s="58" t="s">
        <v>67</v>
      </c>
    </row>
    <row r="514" spans="2:53" x14ac:dyDescent="0.25">
      <c r="B514" s="58">
        <v>2024</v>
      </c>
      <c r="C514" s="58">
        <v>891780111</v>
      </c>
      <c r="D514" s="59" t="s">
        <v>64</v>
      </c>
      <c r="E514" s="61" t="s">
        <v>10580</v>
      </c>
      <c r="F514" s="67" t="s">
        <v>10579</v>
      </c>
      <c r="G514" s="210">
        <v>0</v>
      </c>
      <c r="H514" s="61" t="s">
        <v>73</v>
      </c>
      <c r="I514" s="59" t="s">
        <v>65</v>
      </c>
      <c r="J514" s="60" t="s">
        <v>10374</v>
      </c>
      <c r="K514" s="60">
        <v>8610000</v>
      </c>
      <c r="L514" s="58" t="s">
        <v>68</v>
      </c>
      <c r="M514" s="60" t="s">
        <v>5852</v>
      </c>
      <c r="N514" s="60">
        <v>1083014325</v>
      </c>
      <c r="O514" s="64">
        <v>14</v>
      </c>
      <c r="P514" s="166">
        <v>45302</v>
      </c>
      <c r="Q514" s="60">
        <v>2126349000</v>
      </c>
      <c r="R514" s="166">
        <v>45337</v>
      </c>
      <c r="S514" s="60">
        <v>8610000</v>
      </c>
      <c r="T514" s="61" t="s">
        <v>66</v>
      </c>
      <c r="U514" s="60">
        <v>32770239</v>
      </c>
      <c r="V514" s="60" t="s">
        <v>7916</v>
      </c>
      <c r="W514" s="166">
        <v>45337</v>
      </c>
      <c r="X514" s="166">
        <v>45337</v>
      </c>
      <c r="Y514" s="68" t="s">
        <v>75</v>
      </c>
      <c r="Z514" s="166">
        <v>45457</v>
      </c>
      <c r="AA514" s="67">
        <f t="shared" si="35"/>
        <v>120</v>
      </c>
      <c r="AB514" s="67">
        <v>2</v>
      </c>
      <c r="AC514" s="237">
        <v>1050000</v>
      </c>
      <c r="AD514" s="67">
        <v>1</v>
      </c>
      <c r="AE514" s="244">
        <v>45473</v>
      </c>
      <c r="AF514" s="67">
        <f t="shared" si="36"/>
        <v>16</v>
      </c>
      <c r="AG514" s="60">
        <v>0</v>
      </c>
      <c r="AH514" s="60">
        <v>0</v>
      </c>
      <c r="AI514" s="89" t="s">
        <v>75</v>
      </c>
      <c r="AJ514" s="61">
        <v>0</v>
      </c>
      <c r="AK514" s="65" t="s">
        <v>75</v>
      </c>
      <c r="AL514" s="65" t="s">
        <v>75</v>
      </c>
      <c r="AM514" s="67">
        <f t="shared" si="37"/>
        <v>0</v>
      </c>
      <c r="AN514" s="67">
        <f>+K514+AC514-AH514</f>
        <v>9660000</v>
      </c>
      <c r="AO514" s="61" t="s">
        <v>67</v>
      </c>
      <c r="AP514" s="60">
        <v>8610000</v>
      </c>
      <c r="AQ514" s="61" t="s">
        <v>86</v>
      </c>
      <c r="AR514" s="60">
        <v>0</v>
      </c>
      <c r="AS514" s="69" t="s">
        <v>75</v>
      </c>
      <c r="AT514" s="236">
        <v>9660000</v>
      </c>
      <c r="AU514" s="156">
        <f t="shared" si="38"/>
        <v>0</v>
      </c>
      <c r="AV514" s="72">
        <f t="shared" si="39"/>
        <v>1</v>
      </c>
      <c r="AW514" s="89" t="s">
        <v>75</v>
      </c>
      <c r="AX514" s="61" t="s">
        <v>98</v>
      </c>
      <c r="AY514" s="60" t="s">
        <v>10578</v>
      </c>
      <c r="AZ514" s="58" t="s">
        <v>67</v>
      </c>
      <c r="BA514" s="58" t="s">
        <v>67</v>
      </c>
    </row>
    <row r="515" spans="2:53" x14ac:dyDescent="0.25">
      <c r="B515" s="58">
        <v>2024</v>
      </c>
      <c r="C515" s="58">
        <v>891780111</v>
      </c>
      <c r="D515" s="59" t="s">
        <v>64</v>
      </c>
      <c r="E515" s="61" t="s">
        <v>10577</v>
      </c>
      <c r="F515" s="67" t="s">
        <v>10576</v>
      </c>
      <c r="G515" s="210">
        <v>0</v>
      </c>
      <c r="H515" s="61" t="s">
        <v>73</v>
      </c>
      <c r="I515" s="59" t="s">
        <v>65</v>
      </c>
      <c r="J515" s="60" t="s">
        <v>10374</v>
      </c>
      <c r="K515" s="60">
        <v>10250000</v>
      </c>
      <c r="L515" s="58" t="s">
        <v>68</v>
      </c>
      <c r="M515" s="60" t="s">
        <v>6822</v>
      </c>
      <c r="N515" s="60">
        <v>1045723246</v>
      </c>
      <c r="O515" s="64">
        <v>14</v>
      </c>
      <c r="P515" s="166">
        <v>45302</v>
      </c>
      <c r="Q515" s="60">
        <v>2126349000</v>
      </c>
      <c r="R515" s="166">
        <v>45337</v>
      </c>
      <c r="S515" s="60">
        <v>10250000</v>
      </c>
      <c r="T515" s="61" t="s">
        <v>66</v>
      </c>
      <c r="U515" s="60">
        <v>32770239</v>
      </c>
      <c r="V515" s="60" t="s">
        <v>7916</v>
      </c>
      <c r="W515" s="166">
        <v>45337</v>
      </c>
      <c r="X515" s="166">
        <v>45337</v>
      </c>
      <c r="Y515" s="68" t="s">
        <v>75</v>
      </c>
      <c r="Z515" s="166">
        <v>45457</v>
      </c>
      <c r="AA515" s="67">
        <f t="shared" si="35"/>
        <v>120</v>
      </c>
      <c r="AB515" s="67">
        <v>0</v>
      </c>
      <c r="AC515" s="237">
        <v>0</v>
      </c>
      <c r="AD515" s="67">
        <v>0</v>
      </c>
      <c r="AE515" s="89" t="s">
        <v>75</v>
      </c>
      <c r="AF515" s="67">
        <f t="shared" si="36"/>
        <v>0</v>
      </c>
      <c r="AG515" s="60">
        <v>0</v>
      </c>
      <c r="AH515" s="60">
        <v>0</v>
      </c>
      <c r="AI515" s="89" t="s">
        <v>75</v>
      </c>
      <c r="AJ515" s="61">
        <v>0</v>
      </c>
      <c r="AK515" s="65" t="s">
        <v>75</v>
      </c>
      <c r="AL515" s="65" t="s">
        <v>75</v>
      </c>
      <c r="AM515" s="67">
        <f t="shared" si="37"/>
        <v>0</v>
      </c>
      <c r="AN515" s="67">
        <f>+K515+AC515-AH515</f>
        <v>10250000</v>
      </c>
      <c r="AO515" s="61" t="s">
        <v>67</v>
      </c>
      <c r="AP515" s="60">
        <v>10250000</v>
      </c>
      <c r="AQ515" s="61" t="s">
        <v>86</v>
      </c>
      <c r="AR515" s="60">
        <v>0</v>
      </c>
      <c r="AS515" s="69" t="s">
        <v>75</v>
      </c>
      <c r="AT515" s="236">
        <v>10250000</v>
      </c>
      <c r="AU515" s="156">
        <f t="shared" si="38"/>
        <v>0</v>
      </c>
      <c r="AV515" s="72">
        <f t="shared" si="39"/>
        <v>1</v>
      </c>
      <c r="AW515" s="89" t="s">
        <v>75</v>
      </c>
      <c r="AX515" s="61" t="s">
        <v>98</v>
      </c>
      <c r="AY515" s="60" t="s">
        <v>10575</v>
      </c>
      <c r="AZ515" s="58" t="s">
        <v>67</v>
      </c>
      <c r="BA515" s="58" t="s">
        <v>67</v>
      </c>
    </row>
    <row r="516" spans="2:53" x14ac:dyDescent="0.25">
      <c r="B516" s="58">
        <v>2024</v>
      </c>
      <c r="C516" s="58">
        <v>891780111</v>
      </c>
      <c r="D516" s="59" t="s">
        <v>64</v>
      </c>
      <c r="E516" s="61" t="s">
        <v>10574</v>
      </c>
      <c r="F516" s="67" t="s">
        <v>10573</v>
      </c>
      <c r="G516" s="210">
        <v>0</v>
      </c>
      <c r="H516" s="61" t="s">
        <v>73</v>
      </c>
      <c r="I516" s="59" t="s">
        <v>65</v>
      </c>
      <c r="J516" s="60" t="s">
        <v>10572</v>
      </c>
      <c r="K516" s="60">
        <v>10167000</v>
      </c>
      <c r="L516" s="58" t="s">
        <v>68</v>
      </c>
      <c r="M516" s="60" t="s">
        <v>8101</v>
      </c>
      <c r="N516" s="60">
        <v>1083031151</v>
      </c>
      <c r="O516" s="64">
        <v>13</v>
      </c>
      <c r="P516" s="89">
        <v>45302</v>
      </c>
      <c r="Q516" s="60">
        <v>4518689382</v>
      </c>
      <c r="R516" s="166">
        <v>45337</v>
      </c>
      <c r="S516" s="60">
        <v>10167000</v>
      </c>
      <c r="T516" s="61" t="s">
        <v>66</v>
      </c>
      <c r="U516" s="60">
        <v>36557666</v>
      </c>
      <c r="V516" s="60" t="s">
        <v>4526</v>
      </c>
      <c r="W516" s="166">
        <v>45337</v>
      </c>
      <c r="X516" s="166">
        <v>45337</v>
      </c>
      <c r="Y516" s="68" t="s">
        <v>75</v>
      </c>
      <c r="Z516" s="166">
        <v>45457</v>
      </c>
      <c r="AA516" s="67">
        <f t="shared" si="35"/>
        <v>120</v>
      </c>
      <c r="AB516" s="67">
        <v>0</v>
      </c>
      <c r="AC516" s="237">
        <v>0</v>
      </c>
      <c r="AD516" s="67">
        <v>0</v>
      </c>
      <c r="AE516" s="89" t="s">
        <v>75</v>
      </c>
      <c r="AF516" s="67">
        <f t="shared" si="36"/>
        <v>0</v>
      </c>
      <c r="AG516" s="60">
        <v>0</v>
      </c>
      <c r="AH516" s="60">
        <v>0</v>
      </c>
      <c r="AI516" s="89" t="s">
        <v>75</v>
      </c>
      <c r="AJ516" s="61">
        <v>0</v>
      </c>
      <c r="AK516" s="65" t="s">
        <v>75</v>
      </c>
      <c r="AL516" s="65" t="s">
        <v>75</v>
      </c>
      <c r="AM516" s="67">
        <f t="shared" si="37"/>
        <v>0</v>
      </c>
      <c r="AN516" s="67">
        <f>+K516+AC516-AH516</f>
        <v>10167000</v>
      </c>
      <c r="AO516" s="61" t="s">
        <v>67</v>
      </c>
      <c r="AP516" s="60">
        <v>10167000</v>
      </c>
      <c r="AQ516" s="61" t="s">
        <v>86</v>
      </c>
      <c r="AR516" s="60">
        <v>0</v>
      </c>
      <c r="AS516" s="69" t="s">
        <v>75</v>
      </c>
      <c r="AT516" s="236">
        <v>10167000</v>
      </c>
      <c r="AU516" s="156">
        <f t="shared" si="38"/>
        <v>0</v>
      </c>
      <c r="AV516" s="72">
        <f t="shared" si="39"/>
        <v>1</v>
      </c>
      <c r="AW516" s="89" t="s">
        <v>75</v>
      </c>
      <c r="AX516" s="61" t="s">
        <v>98</v>
      </c>
      <c r="AY516" s="60" t="s">
        <v>10571</v>
      </c>
      <c r="AZ516" s="58" t="s">
        <v>67</v>
      </c>
      <c r="BA516" s="58" t="s">
        <v>67</v>
      </c>
    </row>
    <row r="517" spans="2:53" x14ac:dyDescent="0.25">
      <c r="B517" s="58">
        <v>2024</v>
      </c>
      <c r="C517" s="58">
        <v>891780111</v>
      </c>
      <c r="D517" s="59" t="s">
        <v>64</v>
      </c>
      <c r="E517" s="61" t="s">
        <v>10570</v>
      </c>
      <c r="F517" s="67" t="s">
        <v>10569</v>
      </c>
      <c r="G517" s="210">
        <v>0</v>
      </c>
      <c r="H517" s="61" t="s">
        <v>73</v>
      </c>
      <c r="I517" s="59" t="s">
        <v>65</v>
      </c>
      <c r="J517" s="60" t="s">
        <v>10568</v>
      </c>
      <c r="K517" s="60">
        <v>8610000</v>
      </c>
      <c r="L517" s="58" t="s">
        <v>68</v>
      </c>
      <c r="M517" s="60" t="s">
        <v>7690</v>
      </c>
      <c r="N517" s="60">
        <v>1004360363</v>
      </c>
      <c r="O517" s="64">
        <v>14</v>
      </c>
      <c r="P517" s="166">
        <v>45302</v>
      </c>
      <c r="Q517" s="60">
        <v>2126349000</v>
      </c>
      <c r="R517" s="166">
        <v>45337</v>
      </c>
      <c r="S517" s="60">
        <v>8610000</v>
      </c>
      <c r="T517" s="61" t="s">
        <v>66</v>
      </c>
      <c r="U517" s="60">
        <v>85475141</v>
      </c>
      <c r="V517" s="60" t="s">
        <v>7048</v>
      </c>
      <c r="W517" s="166">
        <v>45337</v>
      </c>
      <c r="X517" s="166">
        <v>45337</v>
      </c>
      <c r="Y517" s="68" t="s">
        <v>75</v>
      </c>
      <c r="Z517" s="166">
        <v>45457</v>
      </c>
      <c r="AA517" s="67">
        <f t="shared" si="35"/>
        <v>120</v>
      </c>
      <c r="AB517" s="67">
        <v>0</v>
      </c>
      <c r="AC517" s="237">
        <v>0</v>
      </c>
      <c r="AD517" s="67">
        <v>0</v>
      </c>
      <c r="AE517" s="89" t="s">
        <v>75</v>
      </c>
      <c r="AF517" s="67">
        <f t="shared" si="36"/>
        <v>0</v>
      </c>
      <c r="AG517" s="60">
        <v>0</v>
      </c>
      <c r="AH517" s="60">
        <v>0</v>
      </c>
      <c r="AI517" s="89" t="s">
        <v>75</v>
      </c>
      <c r="AJ517" s="61">
        <v>0</v>
      </c>
      <c r="AK517" s="65" t="s">
        <v>75</v>
      </c>
      <c r="AL517" s="65" t="s">
        <v>75</v>
      </c>
      <c r="AM517" s="67">
        <f t="shared" si="37"/>
        <v>0</v>
      </c>
      <c r="AN517" s="67">
        <f>+K517+AC517-AH517</f>
        <v>8610000</v>
      </c>
      <c r="AO517" s="61" t="s">
        <v>67</v>
      </c>
      <c r="AP517" s="60">
        <v>8610000</v>
      </c>
      <c r="AQ517" s="61" t="s">
        <v>86</v>
      </c>
      <c r="AR517" s="60">
        <v>0</v>
      </c>
      <c r="AS517" s="69" t="s">
        <v>75</v>
      </c>
      <c r="AT517" s="236">
        <v>8610000</v>
      </c>
      <c r="AU517" s="156">
        <f t="shared" si="38"/>
        <v>0</v>
      </c>
      <c r="AV517" s="72">
        <f t="shared" si="39"/>
        <v>1</v>
      </c>
      <c r="AW517" s="89" t="s">
        <v>75</v>
      </c>
      <c r="AX517" s="61" t="s">
        <v>98</v>
      </c>
      <c r="AY517" s="60" t="s">
        <v>10567</v>
      </c>
      <c r="AZ517" s="58" t="s">
        <v>67</v>
      </c>
      <c r="BA517" s="58" t="s">
        <v>67</v>
      </c>
    </row>
    <row r="518" spans="2:53" x14ac:dyDescent="0.25">
      <c r="B518" s="58">
        <v>2024</v>
      </c>
      <c r="C518" s="58">
        <v>891780111</v>
      </c>
      <c r="D518" s="59" t="s">
        <v>64</v>
      </c>
      <c r="E518" s="61" t="s">
        <v>10566</v>
      </c>
      <c r="F518" s="67" t="s">
        <v>10565</v>
      </c>
      <c r="G518" s="210">
        <v>0</v>
      </c>
      <c r="H518" s="61" t="s">
        <v>73</v>
      </c>
      <c r="I518" s="59" t="s">
        <v>65</v>
      </c>
      <c r="J518" s="60" t="s">
        <v>10374</v>
      </c>
      <c r="K518" s="60">
        <v>11167000</v>
      </c>
      <c r="L518" s="58" t="s">
        <v>68</v>
      </c>
      <c r="M518" s="60" t="s">
        <v>7714</v>
      </c>
      <c r="N518" s="60">
        <v>1082476913</v>
      </c>
      <c r="O518" s="64">
        <v>14</v>
      </c>
      <c r="P518" s="166">
        <v>45302</v>
      </c>
      <c r="Q518" s="60">
        <v>2126349000</v>
      </c>
      <c r="R518" s="166">
        <v>45337</v>
      </c>
      <c r="S518" s="60">
        <v>11167000</v>
      </c>
      <c r="T518" s="61" t="s">
        <v>66</v>
      </c>
      <c r="U518" s="60">
        <v>1083432808</v>
      </c>
      <c r="V518" s="60" t="s">
        <v>7713</v>
      </c>
      <c r="W518" s="166">
        <v>45337</v>
      </c>
      <c r="X518" s="166">
        <v>45337</v>
      </c>
      <c r="Y518" s="68" t="s">
        <v>75</v>
      </c>
      <c r="Z518" s="166">
        <v>45457</v>
      </c>
      <c r="AA518" s="67">
        <f t="shared" si="35"/>
        <v>120</v>
      </c>
      <c r="AB518" s="67">
        <v>2</v>
      </c>
      <c r="AC518" s="237">
        <v>1333000</v>
      </c>
      <c r="AD518" s="67">
        <v>1</v>
      </c>
      <c r="AE518" s="244">
        <v>45473</v>
      </c>
      <c r="AF518" s="67">
        <f t="shared" si="36"/>
        <v>16</v>
      </c>
      <c r="AG518" s="60">
        <v>0</v>
      </c>
      <c r="AH518" s="60">
        <v>0</v>
      </c>
      <c r="AI518" s="89" t="s">
        <v>75</v>
      </c>
      <c r="AJ518" s="61">
        <v>0</v>
      </c>
      <c r="AK518" s="65" t="s">
        <v>75</v>
      </c>
      <c r="AL518" s="65" t="s">
        <v>75</v>
      </c>
      <c r="AM518" s="67">
        <f t="shared" si="37"/>
        <v>0</v>
      </c>
      <c r="AN518" s="67">
        <f>+K518+AC518-AH518</f>
        <v>12500000</v>
      </c>
      <c r="AO518" s="61" t="s">
        <v>67</v>
      </c>
      <c r="AP518" s="60">
        <v>11167000</v>
      </c>
      <c r="AQ518" s="61" t="s">
        <v>86</v>
      </c>
      <c r="AR518" s="60">
        <v>0</v>
      </c>
      <c r="AS518" s="69" t="s">
        <v>75</v>
      </c>
      <c r="AT518" s="236">
        <v>12500000</v>
      </c>
      <c r="AU518" s="156">
        <f t="shared" si="38"/>
        <v>0</v>
      </c>
      <c r="AV518" s="72">
        <f t="shared" si="39"/>
        <v>1</v>
      </c>
      <c r="AW518" s="89" t="s">
        <v>75</v>
      </c>
      <c r="AX518" s="61" t="s">
        <v>98</v>
      </c>
      <c r="AY518" s="60" t="s">
        <v>10564</v>
      </c>
      <c r="AZ518" s="58" t="s">
        <v>67</v>
      </c>
      <c r="BA518" s="58" t="s">
        <v>67</v>
      </c>
    </row>
    <row r="519" spans="2:53" x14ac:dyDescent="0.25">
      <c r="B519" s="58">
        <v>2024</v>
      </c>
      <c r="C519" s="58">
        <v>891780111</v>
      </c>
      <c r="D519" s="59" t="s">
        <v>64</v>
      </c>
      <c r="E519" s="61" t="s">
        <v>10563</v>
      </c>
      <c r="F519" s="67" t="s">
        <v>10562</v>
      </c>
      <c r="G519" s="210">
        <v>0</v>
      </c>
      <c r="H519" s="61" t="s">
        <v>73</v>
      </c>
      <c r="I519" s="59" t="s">
        <v>65</v>
      </c>
      <c r="J519" s="60" t="s">
        <v>10561</v>
      </c>
      <c r="K519" s="60">
        <v>12150000</v>
      </c>
      <c r="L519" s="58" t="s">
        <v>68</v>
      </c>
      <c r="M519" s="60" t="s">
        <v>7027</v>
      </c>
      <c r="N519" s="60">
        <v>1082922756</v>
      </c>
      <c r="O519" s="64">
        <v>13</v>
      </c>
      <c r="P519" s="89">
        <v>45302</v>
      </c>
      <c r="Q519" s="60">
        <v>4518689382</v>
      </c>
      <c r="R519" s="166">
        <v>45337</v>
      </c>
      <c r="S519" s="60">
        <v>12150000</v>
      </c>
      <c r="T519" s="61" t="s">
        <v>66</v>
      </c>
      <c r="U519" s="60">
        <v>85152695</v>
      </c>
      <c r="V519" s="60" t="s">
        <v>6952</v>
      </c>
      <c r="W519" s="166">
        <v>45337</v>
      </c>
      <c r="X519" s="166">
        <v>45337</v>
      </c>
      <c r="Y519" s="68" t="s">
        <v>75</v>
      </c>
      <c r="Z519" s="166">
        <v>45457</v>
      </c>
      <c r="AA519" s="67">
        <f t="shared" si="35"/>
        <v>120</v>
      </c>
      <c r="AB519" s="67">
        <v>2</v>
      </c>
      <c r="AC519" s="237">
        <v>1350000</v>
      </c>
      <c r="AD519" s="67">
        <v>1</v>
      </c>
      <c r="AE519" s="244">
        <v>45473</v>
      </c>
      <c r="AF519" s="67">
        <f t="shared" si="36"/>
        <v>16</v>
      </c>
      <c r="AG519" s="60">
        <v>0</v>
      </c>
      <c r="AH519" s="60">
        <v>0</v>
      </c>
      <c r="AI519" s="89" t="s">
        <v>75</v>
      </c>
      <c r="AJ519" s="61">
        <v>0</v>
      </c>
      <c r="AK519" s="65" t="s">
        <v>75</v>
      </c>
      <c r="AL519" s="65" t="s">
        <v>75</v>
      </c>
      <c r="AM519" s="67">
        <f t="shared" si="37"/>
        <v>0</v>
      </c>
      <c r="AN519" s="67">
        <f>+K519+AC519-AH519</f>
        <v>13500000</v>
      </c>
      <c r="AO519" s="61" t="s">
        <v>67</v>
      </c>
      <c r="AP519" s="60">
        <v>12150000</v>
      </c>
      <c r="AQ519" s="61" t="s">
        <v>86</v>
      </c>
      <c r="AR519" s="60">
        <v>0</v>
      </c>
      <c r="AS519" s="69" t="s">
        <v>75</v>
      </c>
      <c r="AT519" s="236">
        <v>13500000</v>
      </c>
      <c r="AU519" s="156">
        <f t="shared" si="38"/>
        <v>0</v>
      </c>
      <c r="AV519" s="72">
        <f t="shared" si="39"/>
        <v>1</v>
      </c>
      <c r="AW519" s="89" t="s">
        <v>75</v>
      </c>
      <c r="AX519" s="61" t="s">
        <v>98</v>
      </c>
      <c r="AY519" s="60" t="s">
        <v>10560</v>
      </c>
      <c r="AZ519" s="58" t="s">
        <v>67</v>
      </c>
      <c r="BA519" s="58" t="s">
        <v>67</v>
      </c>
    </row>
    <row r="520" spans="2:53" x14ac:dyDescent="0.25">
      <c r="B520" s="58">
        <v>2024</v>
      </c>
      <c r="C520" s="58">
        <v>891780111</v>
      </c>
      <c r="D520" s="59" t="s">
        <v>64</v>
      </c>
      <c r="E520" s="61" t="s">
        <v>10559</v>
      </c>
      <c r="F520" s="67" t="s">
        <v>10558</v>
      </c>
      <c r="G520" s="210">
        <v>0</v>
      </c>
      <c r="H520" s="61" t="s">
        <v>73</v>
      </c>
      <c r="I520" s="59" t="s">
        <v>65</v>
      </c>
      <c r="J520" s="60" t="s">
        <v>10557</v>
      </c>
      <c r="K520" s="60">
        <v>13500000</v>
      </c>
      <c r="L520" s="58" t="s">
        <v>68</v>
      </c>
      <c r="M520" s="60" t="s">
        <v>10556</v>
      </c>
      <c r="N520" s="60">
        <v>1083008300</v>
      </c>
      <c r="O520" s="64">
        <v>13</v>
      </c>
      <c r="P520" s="89">
        <v>45302</v>
      </c>
      <c r="Q520" s="60">
        <v>4518689382</v>
      </c>
      <c r="R520" s="166">
        <v>45337</v>
      </c>
      <c r="S520" s="60">
        <v>13500000</v>
      </c>
      <c r="T520" s="61" t="s">
        <v>66</v>
      </c>
      <c r="U520" s="60">
        <v>57428039</v>
      </c>
      <c r="V520" s="60" t="s">
        <v>6757</v>
      </c>
      <c r="W520" s="166">
        <v>45337</v>
      </c>
      <c r="X520" s="166">
        <v>45337</v>
      </c>
      <c r="Y520" s="68" t="s">
        <v>75</v>
      </c>
      <c r="Z520" s="166">
        <v>45457</v>
      </c>
      <c r="AA520" s="67">
        <f t="shared" ref="AA520:AA583" si="40">+IF(Y520="1800-01-01",Z520-X520,Z520-Y520)</f>
        <v>120</v>
      </c>
      <c r="AB520" s="67">
        <v>0</v>
      </c>
      <c r="AC520" s="237">
        <v>0</v>
      </c>
      <c r="AD520" s="67">
        <v>0</v>
      </c>
      <c r="AE520" s="89" t="s">
        <v>75</v>
      </c>
      <c r="AF520" s="67">
        <f t="shared" ref="AF520:AF583" si="41">+IF(AE520="1800-01-01",0,AE520-Z520)</f>
        <v>0</v>
      </c>
      <c r="AG520" s="60">
        <v>1</v>
      </c>
      <c r="AH520" s="60">
        <v>12000000</v>
      </c>
      <c r="AI520" s="89">
        <v>45345</v>
      </c>
      <c r="AJ520" s="61">
        <v>0</v>
      </c>
      <c r="AK520" s="65" t="s">
        <v>75</v>
      </c>
      <c r="AL520" s="65" t="s">
        <v>75</v>
      </c>
      <c r="AM520" s="67">
        <f t="shared" ref="AM520:AM583" si="42">+IF(AK520="1800-01-01",0,AL520-AK520)</f>
        <v>0</v>
      </c>
      <c r="AN520" s="67">
        <f>+K520+AC520-AH520</f>
        <v>1500000</v>
      </c>
      <c r="AO520" s="61" t="s">
        <v>67</v>
      </c>
      <c r="AP520" s="60">
        <v>13500000</v>
      </c>
      <c r="AQ520" s="61" t="s">
        <v>86</v>
      </c>
      <c r="AR520" s="60">
        <v>0</v>
      </c>
      <c r="AS520" s="69" t="s">
        <v>75</v>
      </c>
      <c r="AT520" s="236">
        <v>1500000</v>
      </c>
      <c r="AU520" s="156">
        <f t="shared" ref="AU520:AU583" si="43">AN520-AT520</f>
        <v>0</v>
      </c>
      <c r="AV520" s="72">
        <f t="shared" ref="AV520:AV583" si="44">+IFERROR(AT520/AN520,"_")</f>
        <v>1</v>
      </c>
      <c r="AW520" s="89" t="s">
        <v>75</v>
      </c>
      <c r="AX520" s="61" t="s">
        <v>1864</v>
      </c>
      <c r="AY520" s="60" t="s">
        <v>10555</v>
      </c>
      <c r="AZ520" s="58" t="s">
        <v>67</v>
      </c>
      <c r="BA520" s="58" t="s">
        <v>67</v>
      </c>
    </row>
    <row r="521" spans="2:53" x14ac:dyDescent="0.25">
      <c r="B521" s="58">
        <v>2024</v>
      </c>
      <c r="C521" s="58">
        <v>891780111</v>
      </c>
      <c r="D521" s="59" t="s">
        <v>64</v>
      </c>
      <c r="E521" s="61" t="s">
        <v>10554</v>
      </c>
      <c r="F521" s="67" t="s">
        <v>10553</v>
      </c>
      <c r="G521" s="210">
        <v>0</v>
      </c>
      <c r="H521" s="61" t="s">
        <v>73</v>
      </c>
      <c r="I521" s="59" t="s">
        <v>65</v>
      </c>
      <c r="J521" s="60" t="s">
        <v>10552</v>
      </c>
      <c r="K521" s="60">
        <v>13400000</v>
      </c>
      <c r="L521" s="58" t="s">
        <v>68</v>
      </c>
      <c r="M521" s="60" t="s">
        <v>8182</v>
      </c>
      <c r="N521" s="60">
        <v>1083024033</v>
      </c>
      <c r="O521" s="64">
        <v>13</v>
      </c>
      <c r="P521" s="89">
        <v>45302</v>
      </c>
      <c r="Q521" s="60">
        <v>4518689382</v>
      </c>
      <c r="R521" s="166">
        <v>45337</v>
      </c>
      <c r="S521" s="60">
        <v>13400000</v>
      </c>
      <c r="T521" s="61" t="s">
        <v>66</v>
      </c>
      <c r="U521" s="60">
        <v>36557666</v>
      </c>
      <c r="V521" s="60" t="s">
        <v>4526</v>
      </c>
      <c r="W521" s="166">
        <v>45337</v>
      </c>
      <c r="X521" s="166">
        <v>45337</v>
      </c>
      <c r="Y521" s="68" t="s">
        <v>75</v>
      </c>
      <c r="Z521" s="166">
        <v>45457</v>
      </c>
      <c r="AA521" s="67">
        <f t="shared" si="40"/>
        <v>120</v>
      </c>
      <c r="AB521" s="67">
        <v>0</v>
      </c>
      <c r="AC521" s="237">
        <v>0</v>
      </c>
      <c r="AD521" s="67">
        <v>0</v>
      </c>
      <c r="AE521" s="89" t="s">
        <v>75</v>
      </c>
      <c r="AF521" s="67">
        <f t="shared" si="41"/>
        <v>0</v>
      </c>
      <c r="AG521" s="60">
        <v>0</v>
      </c>
      <c r="AH521" s="60">
        <v>0</v>
      </c>
      <c r="AI521" s="89" t="s">
        <v>75</v>
      </c>
      <c r="AJ521" s="61">
        <v>0</v>
      </c>
      <c r="AK521" s="65" t="s">
        <v>75</v>
      </c>
      <c r="AL521" s="65" t="s">
        <v>75</v>
      </c>
      <c r="AM521" s="67">
        <f t="shared" si="42"/>
        <v>0</v>
      </c>
      <c r="AN521" s="67">
        <f>+K521+AC521-AH521</f>
        <v>13400000</v>
      </c>
      <c r="AO521" s="61" t="s">
        <v>67</v>
      </c>
      <c r="AP521" s="60">
        <v>13400000</v>
      </c>
      <c r="AQ521" s="61" t="s">
        <v>86</v>
      </c>
      <c r="AR521" s="60">
        <v>0</v>
      </c>
      <c r="AS521" s="69" t="s">
        <v>75</v>
      </c>
      <c r="AT521" s="236">
        <v>13400000</v>
      </c>
      <c r="AU521" s="156">
        <f t="shared" si="43"/>
        <v>0</v>
      </c>
      <c r="AV521" s="72">
        <f t="shared" si="44"/>
        <v>1</v>
      </c>
      <c r="AW521" s="89" t="s">
        <v>75</v>
      </c>
      <c r="AX521" s="61" t="s">
        <v>98</v>
      </c>
      <c r="AY521" s="60" t="s">
        <v>10551</v>
      </c>
      <c r="AZ521" s="58" t="s">
        <v>67</v>
      </c>
      <c r="BA521" s="58" t="s">
        <v>67</v>
      </c>
    </row>
    <row r="522" spans="2:53" x14ac:dyDescent="0.25">
      <c r="B522" s="58">
        <v>2024</v>
      </c>
      <c r="C522" s="58">
        <v>891780111</v>
      </c>
      <c r="D522" s="59" t="s">
        <v>64</v>
      </c>
      <c r="E522" s="61" t="s">
        <v>10550</v>
      </c>
      <c r="F522" s="67" t="s">
        <v>10549</v>
      </c>
      <c r="G522" s="210">
        <v>0</v>
      </c>
      <c r="H522" s="61" t="s">
        <v>73</v>
      </c>
      <c r="I522" s="59" t="s">
        <v>65</v>
      </c>
      <c r="J522" s="60" t="s">
        <v>10548</v>
      </c>
      <c r="K522" s="60">
        <v>13400000</v>
      </c>
      <c r="L522" s="58" t="s">
        <v>68</v>
      </c>
      <c r="M522" s="60" t="s">
        <v>7467</v>
      </c>
      <c r="N522" s="60">
        <v>1050461549</v>
      </c>
      <c r="O522" s="64">
        <v>13</v>
      </c>
      <c r="P522" s="89">
        <v>45302</v>
      </c>
      <c r="Q522" s="60">
        <v>4518689382</v>
      </c>
      <c r="R522" s="166">
        <v>45337</v>
      </c>
      <c r="S522" s="60">
        <v>13400000</v>
      </c>
      <c r="T522" s="61" t="s">
        <v>66</v>
      </c>
      <c r="U522" s="60">
        <v>36557666</v>
      </c>
      <c r="V522" s="60" t="s">
        <v>4526</v>
      </c>
      <c r="W522" s="166">
        <v>45337</v>
      </c>
      <c r="X522" s="166">
        <v>45337</v>
      </c>
      <c r="Y522" s="68" t="s">
        <v>75</v>
      </c>
      <c r="Z522" s="166">
        <v>45457</v>
      </c>
      <c r="AA522" s="67">
        <f t="shared" si="40"/>
        <v>120</v>
      </c>
      <c r="AB522" s="67">
        <v>2</v>
      </c>
      <c r="AC522" s="237">
        <v>1600000</v>
      </c>
      <c r="AD522" s="67">
        <v>1</v>
      </c>
      <c r="AE522" s="244">
        <v>45473</v>
      </c>
      <c r="AF522" s="67">
        <f t="shared" si="41"/>
        <v>16</v>
      </c>
      <c r="AG522" s="60">
        <v>0</v>
      </c>
      <c r="AH522" s="60">
        <v>0</v>
      </c>
      <c r="AI522" s="89" t="s">
        <v>75</v>
      </c>
      <c r="AJ522" s="61">
        <v>0</v>
      </c>
      <c r="AK522" s="65" t="s">
        <v>75</v>
      </c>
      <c r="AL522" s="65" t="s">
        <v>75</v>
      </c>
      <c r="AM522" s="67">
        <f t="shared" si="42"/>
        <v>0</v>
      </c>
      <c r="AN522" s="67">
        <f>+K522+AC522-AH522</f>
        <v>15000000</v>
      </c>
      <c r="AO522" s="61" t="s">
        <v>67</v>
      </c>
      <c r="AP522" s="60">
        <v>13400000</v>
      </c>
      <c r="AQ522" s="61" t="s">
        <v>86</v>
      </c>
      <c r="AR522" s="60">
        <v>0</v>
      </c>
      <c r="AS522" s="69" t="s">
        <v>75</v>
      </c>
      <c r="AT522" s="236">
        <v>15000000</v>
      </c>
      <c r="AU522" s="156">
        <f t="shared" si="43"/>
        <v>0</v>
      </c>
      <c r="AV522" s="72">
        <f t="shared" si="44"/>
        <v>1</v>
      </c>
      <c r="AW522" s="89" t="s">
        <v>75</v>
      </c>
      <c r="AX522" s="61" t="s">
        <v>98</v>
      </c>
      <c r="AY522" s="60" t="s">
        <v>10547</v>
      </c>
      <c r="AZ522" s="58" t="s">
        <v>67</v>
      </c>
      <c r="BA522" s="58" t="s">
        <v>67</v>
      </c>
    </row>
    <row r="523" spans="2:53" x14ac:dyDescent="0.25">
      <c r="B523" s="58">
        <v>2024</v>
      </c>
      <c r="C523" s="58">
        <v>891780111</v>
      </c>
      <c r="D523" s="59" t="s">
        <v>64</v>
      </c>
      <c r="E523" s="61" t="s">
        <v>10546</v>
      </c>
      <c r="F523" s="67" t="s">
        <v>10545</v>
      </c>
      <c r="G523" s="210">
        <v>0</v>
      </c>
      <c r="H523" s="61" t="s">
        <v>73</v>
      </c>
      <c r="I523" s="59" t="s">
        <v>65</v>
      </c>
      <c r="J523" s="60" t="s">
        <v>10544</v>
      </c>
      <c r="K523" s="60">
        <v>16080000</v>
      </c>
      <c r="L523" s="58" t="s">
        <v>68</v>
      </c>
      <c r="M523" s="60" t="s">
        <v>8916</v>
      </c>
      <c r="N523" s="60">
        <v>7631214</v>
      </c>
      <c r="O523" s="64">
        <v>13</v>
      </c>
      <c r="P523" s="89">
        <v>45302</v>
      </c>
      <c r="Q523" s="60">
        <v>4518689382</v>
      </c>
      <c r="R523" s="166">
        <v>45337</v>
      </c>
      <c r="S523" s="60">
        <v>16080000</v>
      </c>
      <c r="T523" s="61" t="s">
        <v>66</v>
      </c>
      <c r="U523" s="60">
        <v>85154788</v>
      </c>
      <c r="V523" s="60" t="s">
        <v>7851</v>
      </c>
      <c r="W523" s="166">
        <v>45337</v>
      </c>
      <c r="X523" s="166">
        <v>45337</v>
      </c>
      <c r="Y523" s="68" t="s">
        <v>75</v>
      </c>
      <c r="Z523" s="166">
        <v>45457</v>
      </c>
      <c r="AA523" s="67">
        <f t="shared" si="40"/>
        <v>120</v>
      </c>
      <c r="AB523" s="67">
        <v>2</v>
      </c>
      <c r="AC523" s="237">
        <v>1920000</v>
      </c>
      <c r="AD523" s="67">
        <v>1</v>
      </c>
      <c r="AE523" s="244">
        <v>45473</v>
      </c>
      <c r="AF523" s="67">
        <f t="shared" si="41"/>
        <v>16</v>
      </c>
      <c r="AG523" s="60">
        <v>0</v>
      </c>
      <c r="AH523" s="60">
        <v>0</v>
      </c>
      <c r="AI523" s="89" t="s">
        <v>75</v>
      </c>
      <c r="AJ523" s="61">
        <v>0</v>
      </c>
      <c r="AK523" s="65" t="s">
        <v>75</v>
      </c>
      <c r="AL523" s="65" t="s">
        <v>75</v>
      </c>
      <c r="AM523" s="67">
        <f t="shared" si="42"/>
        <v>0</v>
      </c>
      <c r="AN523" s="67">
        <f>+K523+AC523-AH523</f>
        <v>18000000</v>
      </c>
      <c r="AO523" s="61" t="s">
        <v>67</v>
      </c>
      <c r="AP523" s="60">
        <v>16080000</v>
      </c>
      <c r="AQ523" s="61" t="s">
        <v>86</v>
      </c>
      <c r="AR523" s="60">
        <v>0</v>
      </c>
      <c r="AS523" s="69" t="s">
        <v>75</v>
      </c>
      <c r="AT523" s="236">
        <v>18000000</v>
      </c>
      <c r="AU523" s="156">
        <f t="shared" si="43"/>
        <v>0</v>
      </c>
      <c r="AV523" s="72">
        <f t="shared" si="44"/>
        <v>1</v>
      </c>
      <c r="AW523" s="89" t="s">
        <v>75</v>
      </c>
      <c r="AX523" s="61" t="s">
        <v>98</v>
      </c>
      <c r="AY523" s="60" t="s">
        <v>10543</v>
      </c>
      <c r="AZ523" s="58" t="s">
        <v>67</v>
      </c>
      <c r="BA523" s="58" t="s">
        <v>67</v>
      </c>
    </row>
    <row r="524" spans="2:53" x14ac:dyDescent="0.25">
      <c r="B524" s="58">
        <v>2024</v>
      </c>
      <c r="C524" s="58">
        <v>891780111</v>
      </c>
      <c r="D524" s="59" t="s">
        <v>64</v>
      </c>
      <c r="E524" s="61" t="s">
        <v>10542</v>
      </c>
      <c r="F524" s="67" t="s">
        <v>10541</v>
      </c>
      <c r="G524" s="210">
        <v>0</v>
      </c>
      <c r="H524" s="61" t="s">
        <v>73</v>
      </c>
      <c r="I524" s="59" t="s">
        <v>65</v>
      </c>
      <c r="J524" s="60" t="s">
        <v>10540</v>
      </c>
      <c r="K524" s="60">
        <v>16400000</v>
      </c>
      <c r="L524" s="58" t="s">
        <v>68</v>
      </c>
      <c r="M524" s="60" t="s">
        <v>10539</v>
      </c>
      <c r="N524" s="60">
        <v>32854978</v>
      </c>
      <c r="O524" s="64">
        <v>13</v>
      </c>
      <c r="P524" s="89">
        <v>45302</v>
      </c>
      <c r="Q524" s="60">
        <v>4518689382</v>
      </c>
      <c r="R524" s="166">
        <v>45338</v>
      </c>
      <c r="S524" s="60">
        <v>16400000</v>
      </c>
      <c r="T524" s="61" t="s">
        <v>66</v>
      </c>
      <c r="U524" s="60">
        <v>93400727</v>
      </c>
      <c r="V524" s="60" t="s">
        <v>6940</v>
      </c>
      <c r="W524" s="166">
        <v>45338</v>
      </c>
      <c r="X524" s="166">
        <v>45338</v>
      </c>
      <c r="Y524" s="68" t="s">
        <v>75</v>
      </c>
      <c r="Z524" s="166">
        <v>45457</v>
      </c>
      <c r="AA524" s="67">
        <f t="shared" si="40"/>
        <v>119</v>
      </c>
      <c r="AB524" s="67">
        <v>2</v>
      </c>
      <c r="AC524" s="237">
        <v>1867000</v>
      </c>
      <c r="AD524" s="67">
        <v>1</v>
      </c>
      <c r="AE524" s="244">
        <v>45473</v>
      </c>
      <c r="AF524" s="67">
        <f t="shared" si="41"/>
        <v>16</v>
      </c>
      <c r="AG524" s="60">
        <v>0</v>
      </c>
      <c r="AH524" s="60">
        <v>0</v>
      </c>
      <c r="AI524" s="89" t="s">
        <v>75</v>
      </c>
      <c r="AJ524" s="61">
        <v>0</v>
      </c>
      <c r="AK524" s="65" t="s">
        <v>75</v>
      </c>
      <c r="AL524" s="65" t="s">
        <v>75</v>
      </c>
      <c r="AM524" s="67">
        <f t="shared" si="42"/>
        <v>0</v>
      </c>
      <c r="AN524" s="67">
        <f>+K524+AC524-AH524</f>
        <v>18267000</v>
      </c>
      <c r="AO524" s="61" t="s">
        <v>67</v>
      </c>
      <c r="AP524" s="60">
        <v>16400000</v>
      </c>
      <c r="AQ524" s="61" t="s">
        <v>86</v>
      </c>
      <c r="AR524" s="60">
        <v>0</v>
      </c>
      <c r="AS524" s="69" t="s">
        <v>75</v>
      </c>
      <c r="AT524" s="236">
        <v>18267000</v>
      </c>
      <c r="AU524" s="156">
        <f t="shared" si="43"/>
        <v>0</v>
      </c>
      <c r="AV524" s="72">
        <f t="shared" si="44"/>
        <v>1</v>
      </c>
      <c r="AW524" s="89" t="s">
        <v>75</v>
      </c>
      <c r="AX524" s="61" t="s">
        <v>98</v>
      </c>
      <c r="AY524" s="60" t="s">
        <v>10538</v>
      </c>
      <c r="AZ524" s="58" t="s">
        <v>67</v>
      </c>
      <c r="BA524" s="58" t="s">
        <v>67</v>
      </c>
    </row>
    <row r="525" spans="2:53" x14ac:dyDescent="0.25">
      <c r="B525" s="58">
        <v>2024</v>
      </c>
      <c r="C525" s="58">
        <v>891780111</v>
      </c>
      <c r="D525" s="59" t="s">
        <v>64</v>
      </c>
      <c r="E525" s="61" t="s">
        <v>10537</v>
      </c>
      <c r="F525" s="67" t="s">
        <v>10536</v>
      </c>
      <c r="G525" s="210">
        <v>0</v>
      </c>
      <c r="H525" s="61" t="s">
        <v>73</v>
      </c>
      <c r="I525" s="59" t="s">
        <v>65</v>
      </c>
      <c r="J525" s="60" t="s">
        <v>10394</v>
      </c>
      <c r="K525" s="60">
        <v>8610000</v>
      </c>
      <c r="L525" s="58" t="s">
        <v>68</v>
      </c>
      <c r="M525" s="60" t="s">
        <v>7785</v>
      </c>
      <c r="N525" s="60">
        <v>12558870</v>
      </c>
      <c r="O525" s="64">
        <v>14</v>
      </c>
      <c r="P525" s="166">
        <v>45302</v>
      </c>
      <c r="Q525" s="60">
        <v>2126349000</v>
      </c>
      <c r="R525" s="166">
        <v>45338</v>
      </c>
      <c r="S525" s="60">
        <v>8610000</v>
      </c>
      <c r="T525" s="61" t="s">
        <v>66</v>
      </c>
      <c r="U525" s="60">
        <v>85459497</v>
      </c>
      <c r="V525" s="60" t="s">
        <v>3402</v>
      </c>
      <c r="W525" s="166">
        <v>45338</v>
      </c>
      <c r="X525" s="166">
        <v>45338</v>
      </c>
      <c r="Y525" s="68" t="s">
        <v>75</v>
      </c>
      <c r="Z525" s="166">
        <v>45457</v>
      </c>
      <c r="AA525" s="67">
        <f t="shared" si="40"/>
        <v>119</v>
      </c>
      <c r="AB525" s="67">
        <v>0</v>
      </c>
      <c r="AC525" s="237">
        <v>0</v>
      </c>
      <c r="AD525" s="67">
        <v>0</v>
      </c>
      <c r="AE525" s="89" t="s">
        <v>75</v>
      </c>
      <c r="AF525" s="67">
        <f t="shared" si="41"/>
        <v>0</v>
      </c>
      <c r="AG525" s="60">
        <v>0</v>
      </c>
      <c r="AH525" s="60">
        <v>0</v>
      </c>
      <c r="AI525" s="89" t="s">
        <v>75</v>
      </c>
      <c r="AJ525" s="61">
        <v>0</v>
      </c>
      <c r="AK525" s="65" t="s">
        <v>75</v>
      </c>
      <c r="AL525" s="65" t="s">
        <v>75</v>
      </c>
      <c r="AM525" s="67">
        <f t="shared" si="42"/>
        <v>0</v>
      </c>
      <c r="AN525" s="67">
        <f>+K525+AC525-AH525</f>
        <v>8610000</v>
      </c>
      <c r="AO525" s="61" t="s">
        <v>67</v>
      </c>
      <c r="AP525" s="60">
        <v>8610000</v>
      </c>
      <c r="AQ525" s="61" t="s">
        <v>86</v>
      </c>
      <c r="AR525" s="60">
        <v>0</v>
      </c>
      <c r="AS525" s="69" t="s">
        <v>75</v>
      </c>
      <c r="AT525" s="236">
        <v>8610000</v>
      </c>
      <c r="AU525" s="156">
        <f t="shared" si="43"/>
        <v>0</v>
      </c>
      <c r="AV525" s="72">
        <f t="shared" si="44"/>
        <v>1</v>
      </c>
      <c r="AW525" s="89" t="s">
        <v>75</v>
      </c>
      <c r="AX525" s="61" t="s">
        <v>98</v>
      </c>
      <c r="AY525" s="60" t="s">
        <v>10535</v>
      </c>
      <c r="AZ525" s="58" t="s">
        <v>67</v>
      </c>
      <c r="BA525" s="58" t="s">
        <v>67</v>
      </c>
    </row>
    <row r="526" spans="2:53" x14ac:dyDescent="0.25">
      <c r="B526" s="58">
        <v>2024</v>
      </c>
      <c r="C526" s="58">
        <v>891780111</v>
      </c>
      <c r="D526" s="59" t="s">
        <v>64</v>
      </c>
      <c r="E526" s="61" t="s">
        <v>10534</v>
      </c>
      <c r="F526" s="67" t="s">
        <v>10533</v>
      </c>
      <c r="G526" s="210">
        <v>0</v>
      </c>
      <c r="H526" s="61" t="s">
        <v>73</v>
      </c>
      <c r="I526" s="59" t="s">
        <v>65</v>
      </c>
      <c r="J526" s="60" t="s">
        <v>10532</v>
      </c>
      <c r="K526" s="60">
        <v>8610000</v>
      </c>
      <c r="L526" s="58" t="s">
        <v>68</v>
      </c>
      <c r="M526" s="60" t="s">
        <v>7516</v>
      </c>
      <c r="N526" s="60">
        <v>85473768</v>
      </c>
      <c r="O526" s="64">
        <v>14</v>
      </c>
      <c r="P526" s="166">
        <v>45302</v>
      </c>
      <c r="Q526" s="60">
        <v>2126349000</v>
      </c>
      <c r="R526" s="166">
        <v>45338</v>
      </c>
      <c r="S526" s="60">
        <v>8610000</v>
      </c>
      <c r="T526" s="61" t="s">
        <v>66</v>
      </c>
      <c r="U526" s="60">
        <v>85459497</v>
      </c>
      <c r="V526" s="60" t="s">
        <v>3402</v>
      </c>
      <c r="W526" s="166">
        <v>45338</v>
      </c>
      <c r="X526" s="166">
        <v>45338</v>
      </c>
      <c r="Y526" s="68" t="s">
        <v>75</v>
      </c>
      <c r="Z526" s="166">
        <v>45457</v>
      </c>
      <c r="AA526" s="67">
        <f t="shared" si="40"/>
        <v>119</v>
      </c>
      <c r="AB526" s="67">
        <v>0</v>
      </c>
      <c r="AC526" s="237">
        <v>0</v>
      </c>
      <c r="AD526" s="67">
        <v>0</v>
      </c>
      <c r="AE526" s="89" t="s">
        <v>75</v>
      </c>
      <c r="AF526" s="67">
        <f t="shared" si="41"/>
        <v>0</v>
      </c>
      <c r="AG526" s="60">
        <v>0</v>
      </c>
      <c r="AH526" s="60">
        <v>0</v>
      </c>
      <c r="AI526" s="89" t="s">
        <v>75</v>
      </c>
      <c r="AJ526" s="61">
        <v>0</v>
      </c>
      <c r="AK526" s="65" t="s">
        <v>75</v>
      </c>
      <c r="AL526" s="65" t="s">
        <v>75</v>
      </c>
      <c r="AM526" s="67">
        <f t="shared" si="42"/>
        <v>0</v>
      </c>
      <c r="AN526" s="67">
        <f>+K526+AC526-AH526</f>
        <v>8610000</v>
      </c>
      <c r="AO526" s="61" t="s">
        <v>67</v>
      </c>
      <c r="AP526" s="60">
        <v>8610000</v>
      </c>
      <c r="AQ526" s="61" t="s">
        <v>86</v>
      </c>
      <c r="AR526" s="60">
        <v>0</v>
      </c>
      <c r="AS526" s="69" t="s">
        <v>75</v>
      </c>
      <c r="AT526" s="236">
        <v>8610000</v>
      </c>
      <c r="AU526" s="156">
        <f t="shared" si="43"/>
        <v>0</v>
      </c>
      <c r="AV526" s="72">
        <f t="shared" si="44"/>
        <v>1</v>
      </c>
      <c r="AW526" s="89" t="s">
        <v>75</v>
      </c>
      <c r="AX526" s="61" t="s">
        <v>98</v>
      </c>
      <c r="AY526" s="60" t="s">
        <v>10531</v>
      </c>
      <c r="AZ526" s="58" t="s">
        <v>67</v>
      </c>
      <c r="BA526" s="58" t="s">
        <v>67</v>
      </c>
    </row>
    <row r="527" spans="2:53" x14ac:dyDescent="0.25">
      <c r="B527" s="58">
        <v>2024</v>
      </c>
      <c r="C527" s="58">
        <v>891780111</v>
      </c>
      <c r="D527" s="59" t="s">
        <v>64</v>
      </c>
      <c r="E527" s="61" t="s">
        <v>10530</v>
      </c>
      <c r="F527" s="67" t="s">
        <v>10529</v>
      </c>
      <c r="G527" s="210">
        <v>0</v>
      </c>
      <c r="H527" s="61" t="s">
        <v>73</v>
      </c>
      <c r="I527" s="59" t="s">
        <v>125</v>
      </c>
      <c r="J527" s="60" t="s">
        <v>10528</v>
      </c>
      <c r="K527" s="60">
        <v>6600000</v>
      </c>
      <c r="L527" s="58" t="s">
        <v>68</v>
      </c>
      <c r="M527" s="60" t="s">
        <v>10527</v>
      </c>
      <c r="N527" s="60">
        <v>1083567101</v>
      </c>
      <c r="O527" s="64">
        <v>386</v>
      </c>
      <c r="P527" s="166">
        <v>45338</v>
      </c>
      <c r="Q527" s="60">
        <v>52520000</v>
      </c>
      <c r="R527" s="166">
        <v>45338</v>
      </c>
      <c r="S527" s="60">
        <v>6600000</v>
      </c>
      <c r="T527" s="61" t="s">
        <v>66</v>
      </c>
      <c r="U527" s="60">
        <v>36726018</v>
      </c>
      <c r="V527" s="60" t="s">
        <v>6924</v>
      </c>
      <c r="W527" s="166">
        <v>45338</v>
      </c>
      <c r="X527" s="166">
        <v>45338</v>
      </c>
      <c r="Y527" s="68" t="s">
        <v>75</v>
      </c>
      <c r="Z527" s="166">
        <v>45426</v>
      </c>
      <c r="AA527" s="67">
        <f t="shared" si="40"/>
        <v>88</v>
      </c>
      <c r="AB527" s="67">
        <v>0</v>
      </c>
      <c r="AC527" s="237">
        <v>0</v>
      </c>
      <c r="AD527" s="67">
        <v>0</v>
      </c>
      <c r="AE527" s="89" t="s">
        <v>75</v>
      </c>
      <c r="AF527" s="67">
        <f t="shared" si="41"/>
        <v>0</v>
      </c>
      <c r="AG527" s="60">
        <v>1</v>
      </c>
      <c r="AH527" s="60">
        <v>3227000</v>
      </c>
      <c r="AI527" s="89">
        <v>45377</v>
      </c>
      <c r="AJ527" s="61">
        <v>0</v>
      </c>
      <c r="AK527" s="65" t="s">
        <v>75</v>
      </c>
      <c r="AL527" s="65" t="s">
        <v>75</v>
      </c>
      <c r="AM527" s="67">
        <f t="shared" si="42"/>
        <v>0</v>
      </c>
      <c r="AN527" s="67">
        <f>+K527+AC527-AH527</f>
        <v>3373000</v>
      </c>
      <c r="AO527" s="61" t="s">
        <v>67</v>
      </c>
      <c r="AP527" s="60">
        <v>6600000</v>
      </c>
      <c r="AQ527" s="61" t="s">
        <v>86</v>
      </c>
      <c r="AR527" s="60">
        <v>0</v>
      </c>
      <c r="AS527" s="69" t="s">
        <v>75</v>
      </c>
      <c r="AT527" s="236">
        <v>2200000</v>
      </c>
      <c r="AU527" s="156">
        <f t="shared" si="43"/>
        <v>1173000</v>
      </c>
      <c r="AV527" s="72">
        <f t="shared" si="44"/>
        <v>0.65223836347465169</v>
      </c>
      <c r="AW527" s="89" t="s">
        <v>75</v>
      </c>
      <c r="AX527" s="61" t="s">
        <v>1864</v>
      </c>
      <c r="AY527" s="60" t="s">
        <v>10526</v>
      </c>
      <c r="AZ527" s="58" t="s">
        <v>67</v>
      </c>
      <c r="BA527" s="58" t="s">
        <v>67</v>
      </c>
    </row>
    <row r="528" spans="2:53" x14ac:dyDescent="0.25">
      <c r="B528" s="58">
        <v>2024</v>
      </c>
      <c r="C528" s="58">
        <v>891780111</v>
      </c>
      <c r="D528" s="59" t="s">
        <v>64</v>
      </c>
      <c r="E528" s="61" t="s">
        <v>10525</v>
      </c>
      <c r="F528" s="67" t="s">
        <v>10524</v>
      </c>
      <c r="G528" s="210">
        <v>0</v>
      </c>
      <c r="H528" s="61" t="s">
        <v>73</v>
      </c>
      <c r="I528" s="59" t="s">
        <v>125</v>
      </c>
      <c r="J528" s="60" t="s">
        <v>10523</v>
      </c>
      <c r="K528" s="60">
        <v>6600000</v>
      </c>
      <c r="L528" s="58" t="s">
        <v>68</v>
      </c>
      <c r="M528" s="60" t="s">
        <v>10522</v>
      </c>
      <c r="N528" s="60">
        <v>1221974278</v>
      </c>
      <c r="O528" s="64">
        <v>386</v>
      </c>
      <c r="P528" s="166">
        <v>45338</v>
      </c>
      <c r="Q528" s="60">
        <v>52520000</v>
      </c>
      <c r="R528" s="166">
        <v>45338</v>
      </c>
      <c r="S528" s="60">
        <v>6600000</v>
      </c>
      <c r="T528" s="61" t="s">
        <v>66</v>
      </c>
      <c r="U528" s="60">
        <v>36726018</v>
      </c>
      <c r="V528" s="60" t="s">
        <v>6924</v>
      </c>
      <c r="W528" s="166">
        <v>45338</v>
      </c>
      <c r="X528" s="166">
        <v>45338</v>
      </c>
      <c r="Y528" s="68" t="s">
        <v>75</v>
      </c>
      <c r="Z528" s="166">
        <v>45426</v>
      </c>
      <c r="AA528" s="67">
        <f t="shared" si="40"/>
        <v>88</v>
      </c>
      <c r="AB528" s="67">
        <v>0</v>
      </c>
      <c r="AC528" s="237">
        <v>0</v>
      </c>
      <c r="AD528" s="67">
        <v>0</v>
      </c>
      <c r="AE528" s="89" t="s">
        <v>75</v>
      </c>
      <c r="AF528" s="67">
        <f t="shared" si="41"/>
        <v>0</v>
      </c>
      <c r="AG528" s="60">
        <v>0</v>
      </c>
      <c r="AH528" s="60">
        <v>0</v>
      </c>
      <c r="AI528" s="89" t="s">
        <v>75</v>
      </c>
      <c r="AJ528" s="61">
        <v>0</v>
      </c>
      <c r="AK528" s="65" t="s">
        <v>75</v>
      </c>
      <c r="AL528" s="65" t="s">
        <v>75</v>
      </c>
      <c r="AM528" s="67">
        <f t="shared" si="42"/>
        <v>0</v>
      </c>
      <c r="AN528" s="67">
        <f>+K528+AC528-AH528</f>
        <v>6600000</v>
      </c>
      <c r="AO528" s="61" t="s">
        <v>67</v>
      </c>
      <c r="AP528" s="60">
        <v>6600000</v>
      </c>
      <c r="AQ528" s="61" t="s">
        <v>86</v>
      </c>
      <c r="AR528" s="60">
        <v>0</v>
      </c>
      <c r="AS528" s="69" t="s">
        <v>75</v>
      </c>
      <c r="AT528" s="236">
        <v>6600000</v>
      </c>
      <c r="AU528" s="156">
        <f t="shared" si="43"/>
        <v>0</v>
      </c>
      <c r="AV528" s="72">
        <f t="shared" si="44"/>
        <v>1</v>
      </c>
      <c r="AW528" s="89" t="s">
        <v>75</v>
      </c>
      <c r="AX528" s="61" t="s">
        <v>98</v>
      </c>
      <c r="AY528" s="60" t="s">
        <v>10521</v>
      </c>
      <c r="AZ528" s="58" t="s">
        <v>67</v>
      </c>
      <c r="BA528" s="58" t="s">
        <v>67</v>
      </c>
    </row>
    <row r="529" spans="2:53" x14ac:dyDescent="0.25">
      <c r="B529" s="58">
        <v>2024</v>
      </c>
      <c r="C529" s="58">
        <v>891780111</v>
      </c>
      <c r="D529" s="59" t="s">
        <v>64</v>
      </c>
      <c r="E529" s="61" t="s">
        <v>10520</v>
      </c>
      <c r="F529" s="67" t="s">
        <v>10519</v>
      </c>
      <c r="G529" s="210">
        <v>0</v>
      </c>
      <c r="H529" s="61" t="s">
        <v>73</v>
      </c>
      <c r="I529" s="59" t="s">
        <v>125</v>
      </c>
      <c r="J529" s="60" t="s">
        <v>10504</v>
      </c>
      <c r="K529" s="60">
        <v>8800000</v>
      </c>
      <c r="L529" s="58" t="s">
        <v>68</v>
      </c>
      <c r="M529" s="60" t="s">
        <v>6925</v>
      </c>
      <c r="N529" s="60">
        <v>85155135</v>
      </c>
      <c r="O529" s="64">
        <v>386</v>
      </c>
      <c r="P529" s="166">
        <v>45338</v>
      </c>
      <c r="Q529" s="60">
        <v>52520000</v>
      </c>
      <c r="R529" s="166">
        <v>45338</v>
      </c>
      <c r="S529" s="60">
        <v>8800000</v>
      </c>
      <c r="T529" s="61" t="s">
        <v>66</v>
      </c>
      <c r="U529" s="60">
        <v>36726018</v>
      </c>
      <c r="V529" s="60" t="s">
        <v>6924</v>
      </c>
      <c r="W529" s="166">
        <v>45338</v>
      </c>
      <c r="X529" s="166">
        <v>45338</v>
      </c>
      <c r="Y529" s="68" t="s">
        <v>75</v>
      </c>
      <c r="Z529" s="166">
        <v>45442</v>
      </c>
      <c r="AA529" s="67">
        <f t="shared" si="40"/>
        <v>104</v>
      </c>
      <c r="AB529" s="67">
        <v>2</v>
      </c>
      <c r="AC529" s="237">
        <v>1100000</v>
      </c>
      <c r="AD529" s="67">
        <v>1</v>
      </c>
      <c r="AE529" s="89">
        <v>45457</v>
      </c>
      <c r="AF529" s="67">
        <f t="shared" si="41"/>
        <v>15</v>
      </c>
      <c r="AG529" s="60">
        <v>0</v>
      </c>
      <c r="AH529" s="60">
        <v>0</v>
      </c>
      <c r="AI529" s="89" t="s">
        <v>75</v>
      </c>
      <c r="AJ529" s="61">
        <v>0</v>
      </c>
      <c r="AK529" s="65" t="s">
        <v>75</v>
      </c>
      <c r="AL529" s="65" t="s">
        <v>75</v>
      </c>
      <c r="AM529" s="67">
        <f t="shared" si="42"/>
        <v>0</v>
      </c>
      <c r="AN529" s="67">
        <f>+K529+AC529-AH529</f>
        <v>9900000</v>
      </c>
      <c r="AO529" s="61" t="s">
        <v>67</v>
      </c>
      <c r="AP529" s="60">
        <v>8800000</v>
      </c>
      <c r="AQ529" s="61" t="s">
        <v>86</v>
      </c>
      <c r="AR529" s="60">
        <v>0</v>
      </c>
      <c r="AS529" s="69" t="s">
        <v>75</v>
      </c>
      <c r="AT529" s="236">
        <v>9900000</v>
      </c>
      <c r="AU529" s="156">
        <f t="shared" si="43"/>
        <v>0</v>
      </c>
      <c r="AV529" s="72">
        <f t="shared" si="44"/>
        <v>1</v>
      </c>
      <c r="AW529" s="89" t="s">
        <v>75</v>
      </c>
      <c r="AX529" s="61" t="s">
        <v>98</v>
      </c>
      <c r="AY529" s="60" t="s">
        <v>10518</v>
      </c>
      <c r="AZ529" s="58" t="s">
        <v>67</v>
      </c>
      <c r="BA529" s="58" t="s">
        <v>67</v>
      </c>
    </row>
    <row r="530" spans="2:53" x14ac:dyDescent="0.25">
      <c r="B530" s="58">
        <v>2024</v>
      </c>
      <c r="C530" s="58">
        <v>891780111</v>
      </c>
      <c r="D530" s="59" t="s">
        <v>64</v>
      </c>
      <c r="E530" s="61" t="s">
        <v>10517</v>
      </c>
      <c r="F530" s="67" t="s">
        <v>10516</v>
      </c>
      <c r="G530" s="210">
        <v>0</v>
      </c>
      <c r="H530" s="61" t="s">
        <v>73</v>
      </c>
      <c r="I530" s="59" t="s">
        <v>125</v>
      </c>
      <c r="J530" s="60" t="s">
        <v>10504</v>
      </c>
      <c r="K530" s="60">
        <v>6600000</v>
      </c>
      <c r="L530" s="58" t="s">
        <v>68</v>
      </c>
      <c r="M530" s="60" t="s">
        <v>7007</v>
      </c>
      <c r="N530" s="60">
        <v>57466769</v>
      </c>
      <c r="O530" s="64">
        <v>386</v>
      </c>
      <c r="P530" s="166">
        <v>45338</v>
      </c>
      <c r="Q530" s="60">
        <v>52520000</v>
      </c>
      <c r="R530" s="166">
        <v>45338</v>
      </c>
      <c r="S530" s="60">
        <v>6600000</v>
      </c>
      <c r="T530" s="61" t="s">
        <v>66</v>
      </c>
      <c r="U530" s="60">
        <v>36726018</v>
      </c>
      <c r="V530" s="60" t="s">
        <v>6924</v>
      </c>
      <c r="W530" s="166">
        <v>45338</v>
      </c>
      <c r="X530" s="166">
        <v>45338</v>
      </c>
      <c r="Y530" s="68" t="s">
        <v>75</v>
      </c>
      <c r="Z530" s="166">
        <v>45426</v>
      </c>
      <c r="AA530" s="67">
        <f t="shared" si="40"/>
        <v>88</v>
      </c>
      <c r="AB530" s="67">
        <v>0</v>
      </c>
      <c r="AC530" s="237">
        <v>0</v>
      </c>
      <c r="AD530" s="67">
        <v>0</v>
      </c>
      <c r="AE530" s="89" t="s">
        <v>75</v>
      </c>
      <c r="AF530" s="67">
        <f t="shared" si="41"/>
        <v>0</v>
      </c>
      <c r="AG530" s="60">
        <v>0</v>
      </c>
      <c r="AH530" s="60">
        <v>0</v>
      </c>
      <c r="AI530" s="89" t="s">
        <v>75</v>
      </c>
      <c r="AJ530" s="61">
        <v>0</v>
      </c>
      <c r="AK530" s="65" t="s">
        <v>75</v>
      </c>
      <c r="AL530" s="65" t="s">
        <v>75</v>
      </c>
      <c r="AM530" s="67">
        <f t="shared" si="42"/>
        <v>0</v>
      </c>
      <c r="AN530" s="67">
        <f>+K530+AC530-AH530</f>
        <v>6600000</v>
      </c>
      <c r="AO530" s="61" t="s">
        <v>67</v>
      </c>
      <c r="AP530" s="60">
        <v>6600000</v>
      </c>
      <c r="AQ530" s="61" t="s">
        <v>86</v>
      </c>
      <c r="AR530" s="60">
        <v>0</v>
      </c>
      <c r="AS530" s="69" t="s">
        <v>75</v>
      </c>
      <c r="AT530" s="236">
        <v>6600000</v>
      </c>
      <c r="AU530" s="156">
        <f t="shared" si="43"/>
        <v>0</v>
      </c>
      <c r="AV530" s="72">
        <f t="shared" si="44"/>
        <v>1</v>
      </c>
      <c r="AW530" s="89" t="s">
        <v>75</v>
      </c>
      <c r="AX530" s="61" t="s">
        <v>98</v>
      </c>
      <c r="AY530" s="60" t="s">
        <v>10515</v>
      </c>
      <c r="AZ530" s="58" t="s">
        <v>67</v>
      </c>
      <c r="BA530" s="58" t="s">
        <v>67</v>
      </c>
    </row>
    <row r="531" spans="2:53" x14ac:dyDescent="0.25">
      <c r="B531" s="58">
        <v>2024</v>
      </c>
      <c r="C531" s="58">
        <v>891780111</v>
      </c>
      <c r="D531" s="59" t="s">
        <v>64</v>
      </c>
      <c r="E531" s="61" t="s">
        <v>10514</v>
      </c>
      <c r="F531" s="67" t="s">
        <v>10513</v>
      </c>
      <c r="G531" s="210">
        <v>0</v>
      </c>
      <c r="H531" s="61" t="s">
        <v>73</v>
      </c>
      <c r="I531" s="59" t="s">
        <v>125</v>
      </c>
      <c r="J531" s="60" t="s">
        <v>10504</v>
      </c>
      <c r="K531" s="60">
        <v>8800000</v>
      </c>
      <c r="L531" s="58" t="s">
        <v>68</v>
      </c>
      <c r="M531" s="60" t="s">
        <v>10512</v>
      </c>
      <c r="N531" s="60">
        <v>1082926063</v>
      </c>
      <c r="O531" s="64">
        <v>386</v>
      </c>
      <c r="P531" s="166">
        <v>45338</v>
      </c>
      <c r="Q531" s="60">
        <v>52520000</v>
      </c>
      <c r="R531" s="166">
        <v>45338</v>
      </c>
      <c r="S531" s="60">
        <v>8800000</v>
      </c>
      <c r="T531" s="61" t="s">
        <v>66</v>
      </c>
      <c r="U531" s="60">
        <v>36726018</v>
      </c>
      <c r="V531" s="60" t="s">
        <v>6924</v>
      </c>
      <c r="W531" s="166">
        <v>45338</v>
      </c>
      <c r="X531" s="166">
        <v>45338</v>
      </c>
      <c r="Y531" s="68" t="s">
        <v>75</v>
      </c>
      <c r="Z531" s="166">
        <v>45442</v>
      </c>
      <c r="AA531" s="67">
        <f t="shared" si="40"/>
        <v>104</v>
      </c>
      <c r="AB531" s="67">
        <v>2</v>
      </c>
      <c r="AC531" s="237">
        <v>1100000</v>
      </c>
      <c r="AD531" s="67">
        <v>1</v>
      </c>
      <c r="AE531" s="89">
        <v>45457</v>
      </c>
      <c r="AF531" s="67">
        <f t="shared" si="41"/>
        <v>15</v>
      </c>
      <c r="AG531" s="60">
        <v>0</v>
      </c>
      <c r="AH531" s="60">
        <v>0</v>
      </c>
      <c r="AI531" s="89" t="s">
        <v>75</v>
      </c>
      <c r="AJ531" s="61">
        <v>0</v>
      </c>
      <c r="AK531" s="65" t="s">
        <v>75</v>
      </c>
      <c r="AL531" s="65" t="s">
        <v>75</v>
      </c>
      <c r="AM531" s="67">
        <f t="shared" si="42"/>
        <v>0</v>
      </c>
      <c r="AN531" s="67">
        <f>+K531+AC531-AH531</f>
        <v>9900000</v>
      </c>
      <c r="AO531" s="61" t="s">
        <v>67</v>
      </c>
      <c r="AP531" s="60">
        <v>8800000</v>
      </c>
      <c r="AQ531" s="61" t="s">
        <v>86</v>
      </c>
      <c r="AR531" s="60">
        <v>0</v>
      </c>
      <c r="AS531" s="69" t="s">
        <v>75</v>
      </c>
      <c r="AT531" s="236">
        <v>9900000</v>
      </c>
      <c r="AU531" s="156">
        <f t="shared" si="43"/>
        <v>0</v>
      </c>
      <c r="AV531" s="72">
        <f t="shared" si="44"/>
        <v>1</v>
      </c>
      <c r="AW531" s="89" t="s">
        <v>75</v>
      </c>
      <c r="AX531" s="61" t="s">
        <v>98</v>
      </c>
      <c r="AY531" s="60" t="s">
        <v>10511</v>
      </c>
      <c r="AZ531" s="58" t="s">
        <v>67</v>
      </c>
      <c r="BA531" s="58" t="s">
        <v>67</v>
      </c>
    </row>
    <row r="532" spans="2:53" x14ac:dyDescent="0.25">
      <c r="B532" s="58">
        <v>2024</v>
      </c>
      <c r="C532" s="58">
        <v>891780111</v>
      </c>
      <c r="D532" s="59" t="s">
        <v>64</v>
      </c>
      <c r="E532" s="61" t="s">
        <v>10510</v>
      </c>
      <c r="F532" s="67" t="s">
        <v>10509</v>
      </c>
      <c r="G532" s="210">
        <v>0</v>
      </c>
      <c r="H532" s="61" t="s">
        <v>73</v>
      </c>
      <c r="I532" s="59" t="s">
        <v>125</v>
      </c>
      <c r="J532" s="60" t="s">
        <v>10508</v>
      </c>
      <c r="K532" s="60">
        <v>4400000</v>
      </c>
      <c r="L532" s="58" t="s">
        <v>68</v>
      </c>
      <c r="M532" s="60" t="s">
        <v>10028</v>
      </c>
      <c r="N532" s="60">
        <v>1090437788</v>
      </c>
      <c r="O532" s="64">
        <v>386</v>
      </c>
      <c r="P532" s="166">
        <v>45338</v>
      </c>
      <c r="Q532" s="60">
        <v>52520000</v>
      </c>
      <c r="R532" s="166">
        <v>45338</v>
      </c>
      <c r="S532" s="60">
        <v>4400000</v>
      </c>
      <c r="T532" s="61" t="s">
        <v>66</v>
      </c>
      <c r="U532" s="60">
        <v>36726018</v>
      </c>
      <c r="V532" s="60" t="s">
        <v>6924</v>
      </c>
      <c r="W532" s="166">
        <v>45338</v>
      </c>
      <c r="X532" s="166">
        <v>45338</v>
      </c>
      <c r="Y532" s="68" t="s">
        <v>75</v>
      </c>
      <c r="Z532" s="166">
        <v>45396</v>
      </c>
      <c r="AA532" s="67">
        <f t="shared" si="40"/>
        <v>58</v>
      </c>
      <c r="AB532" s="67">
        <v>0</v>
      </c>
      <c r="AC532" s="237">
        <v>0</v>
      </c>
      <c r="AD532" s="67">
        <v>0</v>
      </c>
      <c r="AE532" s="89" t="s">
        <v>75</v>
      </c>
      <c r="AF532" s="67">
        <f t="shared" si="41"/>
        <v>0</v>
      </c>
      <c r="AG532" s="60">
        <v>0</v>
      </c>
      <c r="AH532" s="60">
        <v>0</v>
      </c>
      <c r="AI532" s="89" t="s">
        <v>75</v>
      </c>
      <c r="AJ532" s="61">
        <v>0</v>
      </c>
      <c r="AK532" s="65" t="s">
        <v>75</v>
      </c>
      <c r="AL532" s="65" t="s">
        <v>75</v>
      </c>
      <c r="AM532" s="67">
        <f t="shared" si="42"/>
        <v>0</v>
      </c>
      <c r="AN532" s="67">
        <f>+K532+AC532-AH532</f>
        <v>4400000</v>
      </c>
      <c r="AO532" s="61" t="s">
        <v>67</v>
      </c>
      <c r="AP532" s="60">
        <v>4400000</v>
      </c>
      <c r="AQ532" s="61" t="s">
        <v>86</v>
      </c>
      <c r="AR532" s="60">
        <v>0</v>
      </c>
      <c r="AS532" s="69" t="s">
        <v>75</v>
      </c>
      <c r="AT532" s="236">
        <v>4400000</v>
      </c>
      <c r="AU532" s="156">
        <f t="shared" si="43"/>
        <v>0</v>
      </c>
      <c r="AV532" s="72">
        <f t="shared" si="44"/>
        <v>1</v>
      </c>
      <c r="AW532" s="89" t="s">
        <v>75</v>
      </c>
      <c r="AX532" s="61" t="s">
        <v>98</v>
      </c>
      <c r="AY532" s="60" t="s">
        <v>10507</v>
      </c>
      <c r="AZ532" s="58" t="s">
        <v>67</v>
      </c>
      <c r="BA532" s="58" t="s">
        <v>67</v>
      </c>
    </row>
    <row r="533" spans="2:53" x14ac:dyDescent="0.25">
      <c r="B533" s="58">
        <v>2024</v>
      </c>
      <c r="C533" s="58">
        <v>891780111</v>
      </c>
      <c r="D533" s="59" t="s">
        <v>64</v>
      </c>
      <c r="E533" s="61" t="s">
        <v>10506</v>
      </c>
      <c r="F533" s="67" t="s">
        <v>10505</v>
      </c>
      <c r="G533" s="210">
        <v>0</v>
      </c>
      <c r="H533" s="61" t="s">
        <v>73</v>
      </c>
      <c r="I533" s="59" t="s">
        <v>125</v>
      </c>
      <c r="J533" s="60" t="s">
        <v>10504</v>
      </c>
      <c r="K533" s="60">
        <v>9900000</v>
      </c>
      <c r="L533" s="58" t="s">
        <v>68</v>
      </c>
      <c r="M533" s="60" t="s">
        <v>10503</v>
      </c>
      <c r="N533" s="60">
        <v>1082935774</v>
      </c>
      <c r="O533" s="64">
        <v>386</v>
      </c>
      <c r="P533" s="166">
        <v>45338</v>
      </c>
      <c r="Q533" s="60">
        <v>52520000</v>
      </c>
      <c r="R533" s="166">
        <v>45338</v>
      </c>
      <c r="S533" s="60">
        <v>9900000</v>
      </c>
      <c r="T533" s="61" t="s">
        <v>66</v>
      </c>
      <c r="U533" s="60">
        <v>36726018</v>
      </c>
      <c r="V533" s="60" t="s">
        <v>6924</v>
      </c>
      <c r="W533" s="166">
        <v>45338</v>
      </c>
      <c r="X533" s="166">
        <v>45338</v>
      </c>
      <c r="Y533" s="68" t="s">
        <v>75</v>
      </c>
      <c r="Z533" s="166">
        <v>45457</v>
      </c>
      <c r="AA533" s="67">
        <f t="shared" si="40"/>
        <v>119</v>
      </c>
      <c r="AB533" s="67">
        <v>0</v>
      </c>
      <c r="AC533" s="237">
        <v>0</v>
      </c>
      <c r="AD533" s="67">
        <v>0</v>
      </c>
      <c r="AE533" s="89" t="s">
        <v>75</v>
      </c>
      <c r="AF533" s="67">
        <f t="shared" si="41"/>
        <v>0</v>
      </c>
      <c r="AG533" s="60">
        <v>0</v>
      </c>
      <c r="AH533" s="60">
        <v>0</v>
      </c>
      <c r="AI533" s="89" t="s">
        <v>75</v>
      </c>
      <c r="AJ533" s="61">
        <v>0</v>
      </c>
      <c r="AK533" s="65" t="s">
        <v>75</v>
      </c>
      <c r="AL533" s="65" t="s">
        <v>75</v>
      </c>
      <c r="AM533" s="67">
        <f t="shared" si="42"/>
        <v>0</v>
      </c>
      <c r="AN533" s="67">
        <f>+K533+AC533-AH533</f>
        <v>9900000</v>
      </c>
      <c r="AO533" s="61" t="s">
        <v>67</v>
      </c>
      <c r="AP533" s="60">
        <v>9900000</v>
      </c>
      <c r="AQ533" s="61" t="s">
        <v>86</v>
      </c>
      <c r="AR533" s="60">
        <v>0</v>
      </c>
      <c r="AS533" s="69" t="s">
        <v>75</v>
      </c>
      <c r="AT533" s="236">
        <v>9900000</v>
      </c>
      <c r="AU533" s="156">
        <f t="shared" si="43"/>
        <v>0</v>
      </c>
      <c r="AV533" s="72">
        <f t="shared" si="44"/>
        <v>1</v>
      </c>
      <c r="AW533" s="89" t="s">
        <v>75</v>
      </c>
      <c r="AX533" s="61" t="s">
        <v>98</v>
      </c>
      <c r="AY533" s="60" t="s">
        <v>10502</v>
      </c>
      <c r="AZ533" s="58" t="s">
        <v>67</v>
      </c>
      <c r="BA533" s="58" t="s">
        <v>67</v>
      </c>
    </row>
    <row r="534" spans="2:53" x14ac:dyDescent="0.25">
      <c r="B534" s="58">
        <v>2024</v>
      </c>
      <c r="C534" s="58">
        <v>891780111</v>
      </c>
      <c r="D534" s="59" t="s">
        <v>64</v>
      </c>
      <c r="E534" s="61" t="s">
        <v>10501</v>
      </c>
      <c r="F534" s="67" t="s">
        <v>10500</v>
      </c>
      <c r="G534" s="210">
        <v>0</v>
      </c>
      <c r="H534" s="61" t="s">
        <v>73</v>
      </c>
      <c r="I534" s="59" t="s">
        <v>65</v>
      </c>
      <c r="J534" s="60" t="s">
        <v>10499</v>
      </c>
      <c r="K534" s="60">
        <v>8610000</v>
      </c>
      <c r="L534" s="58" t="s">
        <v>68</v>
      </c>
      <c r="M534" s="60" t="s">
        <v>7554</v>
      </c>
      <c r="N534" s="60">
        <v>1007934261</v>
      </c>
      <c r="O534" s="64">
        <v>14</v>
      </c>
      <c r="P534" s="166">
        <v>45302</v>
      </c>
      <c r="Q534" s="60">
        <v>2126349000</v>
      </c>
      <c r="R534" s="166">
        <v>45338</v>
      </c>
      <c r="S534" s="60">
        <v>8610000</v>
      </c>
      <c r="T534" s="61" t="s">
        <v>66</v>
      </c>
      <c r="U534" s="60">
        <v>85475141</v>
      </c>
      <c r="V534" s="60" t="s">
        <v>7048</v>
      </c>
      <c r="W534" s="166">
        <v>45338</v>
      </c>
      <c r="X534" s="166">
        <v>45338</v>
      </c>
      <c r="Y534" s="68" t="s">
        <v>75</v>
      </c>
      <c r="Z534" s="166">
        <v>45457</v>
      </c>
      <c r="AA534" s="67">
        <f t="shared" si="40"/>
        <v>119</v>
      </c>
      <c r="AB534" s="67">
        <v>0</v>
      </c>
      <c r="AC534" s="237">
        <v>0</v>
      </c>
      <c r="AD534" s="67">
        <v>0</v>
      </c>
      <c r="AE534" s="89" t="s">
        <v>75</v>
      </c>
      <c r="AF534" s="67">
        <f t="shared" si="41"/>
        <v>0</v>
      </c>
      <c r="AG534" s="60">
        <v>0</v>
      </c>
      <c r="AH534" s="60">
        <v>0</v>
      </c>
      <c r="AI534" s="89" t="s">
        <v>75</v>
      </c>
      <c r="AJ534" s="61">
        <v>0</v>
      </c>
      <c r="AK534" s="65" t="s">
        <v>75</v>
      </c>
      <c r="AL534" s="65" t="s">
        <v>75</v>
      </c>
      <c r="AM534" s="67">
        <f t="shared" si="42"/>
        <v>0</v>
      </c>
      <c r="AN534" s="67">
        <f>+K534+AC534-AH534</f>
        <v>8610000</v>
      </c>
      <c r="AO534" s="61" t="s">
        <v>67</v>
      </c>
      <c r="AP534" s="60">
        <v>8610000</v>
      </c>
      <c r="AQ534" s="61" t="s">
        <v>86</v>
      </c>
      <c r="AR534" s="60">
        <v>0</v>
      </c>
      <c r="AS534" s="69" t="s">
        <v>75</v>
      </c>
      <c r="AT534" s="236">
        <v>8610000</v>
      </c>
      <c r="AU534" s="156">
        <f t="shared" si="43"/>
        <v>0</v>
      </c>
      <c r="AV534" s="72">
        <f t="shared" si="44"/>
        <v>1</v>
      </c>
      <c r="AW534" s="89" t="s">
        <v>75</v>
      </c>
      <c r="AX534" s="61" t="s">
        <v>98</v>
      </c>
      <c r="AY534" s="60" t="s">
        <v>10498</v>
      </c>
      <c r="AZ534" s="58" t="s">
        <v>67</v>
      </c>
      <c r="BA534" s="58" t="s">
        <v>67</v>
      </c>
    </row>
    <row r="535" spans="2:53" x14ac:dyDescent="0.25">
      <c r="B535" s="58">
        <v>2024</v>
      </c>
      <c r="C535" s="58">
        <v>891780111</v>
      </c>
      <c r="D535" s="59" t="s">
        <v>64</v>
      </c>
      <c r="E535" s="61" t="s">
        <v>10497</v>
      </c>
      <c r="F535" s="67" t="s">
        <v>10496</v>
      </c>
      <c r="G535" s="210">
        <v>0</v>
      </c>
      <c r="H535" s="61" t="s">
        <v>73</v>
      </c>
      <c r="I535" s="59" t="s">
        <v>65</v>
      </c>
      <c r="J535" s="60" t="s">
        <v>10495</v>
      </c>
      <c r="K535" s="60">
        <v>13500000</v>
      </c>
      <c r="L535" s="58" t="s">
        <v>68</v>
      </c>
      <c r="M535" s="60" t="s">
        <v>7882</v>
      </c>
      <c r="N535" s="60">
        <v>1004373006</v>
      </c>
      <c r="O535" s="64">
        <v>13</v>
      </c>
      <c r="P535" s="89">
        <v>45302</v>
      </c>
      <c r="Q535" s="60">
        <v>4518689382</v>
      </c>
      <c r="R535" s="166">
        <v>45338</v>
      </c>
      <c r="S535" s="60">
        <v>13500000</v>
      </c>
      <c r="T535" s="61" t="s">
        <v>66</v>
      </c>
      <c r="U535" s="60">
        <v>57428039</v>
      </c>
      <c r="V535" s="60" t="s">
        <v>6757</v>
      </c>
      <c r="W535" s="166">
        <v>45338</v>
      </c>
      <c r="X535" s="166">
        <v>45338</v>
      </c>
      <c r="Y535" s="68" t="s">
        <v>75</v>
      </c>
      <c r="Z535" s="166">
        <v>45457</v>
      </c>
      <c r="AA535" s="67">
        <f t="shared" si="40"/>
        <v>119</v>
      </c>
      <c r="AB535" s="67">
        <v>2</v>
      </c>
      <c r="AC535" s="237">
        <v>1500000</v>
      </c>
      <c r="AD535" s="67">
        <v>1</v>
      </c>
      <c r="AE535" s="244">
        <v>45473</v>
      </c>
      <c r="AF535" s="67">
        <f t="shared" si="41"/>
        <v>16</v>
      </c>
      <c r="AG535" s="60">
        <v>0</v>
      </c>
      <c r="AH535" s="60">
        <v>0</v>
      </c>
      <c r="AI535" s="89" t="s">
        <v>75</v>
      </c>
      <c r="AJ535" s="61">
        <v>0</v>
      </c>
      <c r="AK535" s="65" t="s">
        <v>75</v>
      </c>
      <c r="AL535" s="65" t="s">
        <v>75</v>
      </c>
      <c r="AM535" s="67">
        <f t="shared" si="42"/>
        <v>0</v>
      </c>
      <c r="AN535" s="67">
        <f>+K535+AC535-AH535</f>
        <v>15000000</v>
      </c>
      <c r="AO535" s="61" t="s">
        <v>67</v>
      </c>
      <c r="AP535" s="60">
        <v>13500000</v>
      </c>
      <c r="AQ535" s="61" t="s">
        <v>86</v>
      </c>
      <c r="AR535" s="60">
        <v>0</v>
      </c>
      <c r="AS535" s="69" t="s">
        <v>75</v>
      </c>
      <c r="AT535" s="236">
        <v>15000000</v>
      </c>
      <c r="AU535" s="156">
        <f t="shared" si="43"/>
        <v>0</v>
      </c>
      <c r="AV535" s="72">
        <f t="shared" si="44"/>
        <v>1</v>
      </c>
      <c r="AW535" s="89" t="s">
        <v>75</v>
      </c>
      <c r="AX535" s="61" t="s">
        <v>98</v>
      </c>
      <c r="AY535" s="60" t="s">
        <v>10494</v>
      </c>
      <c r="AZ535" s="58" t="s">
        <v>67</v>
      </c>
      <c r="BA535" s="58" t="s">
        <v>67</v>
      </c>
    </row>
    <row r="536" spans="2:53" x14ac:dyDescent="0.25">
      <c r="B536" s="58">
        <v>2024</v>
      </c>
      <c r="C536" s="58">
        <v>891780111</v>
      </c>
      <c r="D536" s="59" t="s">
        <v>64</v>
      </c>
      <c r="E536" s="61" t="s">
        <v>10493</v>
      </c>
      <c r="F536" s="67" t="s">
        <v>10492</v>
      </c>
      <c r="G536" s="210">
        <v>0</v>
      </c>
      <c r="H536" s="61" t="s">
        <v>73</v>
      </c>
      <c r="I536" s="59" t="s">
        <v>65</v>
      </c>
      <c r="J536" s="60" t="s">
        <v>10491</v>
      </c>
      <c r="K536" s="60">
        <v>13400000</v>
      </c>
      <c r="L536" s="58" t="s">
        <v>68</v>
      </c>
      <c r="M536" s="60" t="s">
        <v>8202</v>
      </c>
      <c r="N536" s="60">
        <v>1065612272</v>
      </c>
      <c r="O536" s="64">
        <v>13</v>
      </c>
      <c r="P536" s="89">
        <v>45302</v>
      </c>
      <c r="Q536" s="60">
        <v>4518689382</v>
      </c>
      <c r="R536" s="166">
        <v>45341</v>
      </c>
      <c r="S536" s="60">
        <v>13400000</v>
      </c>
      <c r="T536" s="61" t="s">
        <v>66</v>
      </c>
      <c r="U536" s="60">
        <v>36694483</v>
      </c>
      <c r="V536" s="60" t="s">
        <v>8033</v>
      </c>
      <c r="W536" s="166">
        <v>45341</v>
      </c>
      <c r="X536" s="166">
        <v>45341</v>
      </c>
      <c r="Y536" s="68" t="s">
        <v>75</v>
      </c>
      <c r="Z536" s="166">
        <v>45457</v>
      </c>
      <c r="AA536" s="67">
        <f t="shared" si="40"/>
        <v>116</v>
      </c>
      <c r="AB536" s="67">
        <v>0</v>
      </c>
      <c r="AC536" s="237">
        <v>0</v>
      </c>
      <c r="AD536" s="67">
        <v>0</v>
      </c>
      <c r="AE536" s="89" t="s">
        <v>75</v>
      </c>
      <c r="AF536" s="67">
        <f t="shared" si="41"/>
        <v>0</v>
      </c>
      <c r="AG536" s="60">
        <v>0</v>
      </c>
      <c r="AH536" s="60">
        <v>0</v>
      </c>
      <c r="AI536" s="89" t="s">
        <v>75</v>
      </c>
      <c r="AJ536" s="61">
        <v>0</v>
      </c>
      <c r="AK536" s="65" t="s">
        <v>75</v>
      </c>
      <c r="AL536" s="65" t="s">
        <v>75</v>
      </c>
      <c r="AM536" s="67">
        <f t="shared" si="42"/>
        <v>0</v>
      </c>
      <c r="AN536" s="67">
        <f>+K536+AC536-AH536</f>
        <v>13400000</v>
      </c>
      <c r="AO536" s="61" t="s">
        <v>67</v>
      </c>
      <c r="AP536" s="60">
        <v>13400000</v>
      </c>
      <c r="AQ536" s="61" t="s">
        <v>86</v>
      </c>
      <c r="AR536" s="60">
        <v>0</v>
      </c>
      <c r="AS536" s="69" t="s">
        <v>75</v>
      </c>
      <c r="AT536" s="236">
        <v>13400000</v>
      </c>
      <c r="AU536" s="156">
        <f t="shared" si="43"/>
        <v>0</v>
      </c>
      <c r="AV536" s="72">
        <f t="shared" si="44"/>
        <v>1</v>
      </c>
      <c r="AW536" s="89" t="s">
        <v>75</v>
      </c>
      <c r="AX536" s="61" t="s">
        <v>98</v>
      </c>
      <c r="AY536" s="60" t="s">
        <v>10490</v>
      </c>
      <c r="AZ536" s="58" t="s">
        <v>67</v>
      </c>
      <c r="BA536" s="58" t="s">
        <v>67</v>
      </c>
    </row>
    <row r="537" spans="2:53" x14ac:dyDescent="0.25">
      <c r="B537" s="58">
        <v>2024</v>
      </c>
      <c r="C537" s="58">
        <v>891780111</v>
      </c>
      <c r="D537" s="59" t="s">
        <v>64</v>
      </c>
      <c r="E537" s="61" t="s">
        <v>10489</v>
      </c>
      <c r="F537" s="67" t="s">
        <v>10488</v>
      </c>
      <c r="G537" s="210">
        <v>0</v>
      </c>
      <c r="H537" s="61" t="s">
        <v>73</v>
      </c>
      <c r="I537" s="59" t="s">
        <v>65</v>
      </c>
      <c r="J537" s="60" t="s">
        <v>10487</v>
      </c>
      <c r="K537" s="60">
        <v>14740000</v>
      </c>
      <c r="L537" s="58" t="s">
        <v>68</v>
      </c>
      <c r="M537" s="60" t="s">
        <v>6914</v>
      </c>
      <c r="N537" s="60">
        <v>57461691</v>
      </c>
      <c r="O537" s="64">
        <v>13</v>
      </c>
      <c r="P537" s="89">
        <v>45302</v>
      </c>
      <c r="Q537" s="60">
        <v>4518689382</v>
      </c>
      <c r="R537" s="166">
        <v>45341</v>
      </c>
      <c r="S537" s="60">
        <v>14740000</v>
      </c>
      <c r="T537" s="61" t="s">
        <v>66</v>
      </c>
      <c r="U537" s="60">
        <v>36694483</v>
      </c>
      <c r="V537" s="60" t="s">
        <v>8033</v>
      </c>
      <c r="W537" s="166">
        <v>45341</v>
      </c>
      <c r="X537" s="166">
        <v>45341</v>
      </c>
      <c r="Y537" s="68" t="s">
        <v>75</v>
      </c>
      <c r="Z537" s="166">
        <v>45457</v>
      </c>
      <c r="AA537" s="67">
        <f t="shared" si="40"/>
        <v>116</v>
      </c>
      <c r="AB537" s="67">
        <v>2</v>
      </c>
      <c r="AC537" s="237">
        <v>1760000</v>
      </c>
      <c r="AD537" s="67">
        <v>1</v>
      </c>
      <c r="AE537" s="244">
        <v>45473</v>
      </c>
      <c r="AF537" s="67">
        <f t="shared" si="41"/>
        <v>16</v>
      </c>
      <c r="AG537" s="60">
        <v>0</v>
      </c>
      <c r="AH537" s="60">
        <v>0</v>
      </c>
      <c r="AI537" s="89" t="s">
        <v>75</v>
      </c>
      <c r="AJ537" s="61">
        <v>0</v>
      </c>
      <c r="AK537" s="65" t="s">
        <v>75</v>
      </c>
      <c r="AL537" s="65" t="s">
        <v>75</v>
      </c>
      <c r="AM537" s="67">
        <f t="shared" si="42"/>
        <v>0</v>
      </c>
      <c r="AN537" s="67">
        <f>+K537+AC537-AH537</f>
        <v>16500000</v>
      </c>
      <c r="AO537" s="61" t="s">
        <v>67</v>
      </c>
      <c r="AP537" s="60">
        <v>14740000</v>
      </c>
      <c r="AQ537" s="61" t="s">
        <v>86</v>
      </c>
      <c r="AR537" s="60">
        <v>0</v>
      </c>
      <c r="AS537" s="69" t="s">
        <v>75</v>
      </c>
      <c r="AT537" s="236">
        <v>16500000</v>
      </c>
      <c r="AU537" s="156">
        <f t="shared" si="43"/>
        <v>0</v>
      </c>
      <c r="AV537" s="72">
        <f t="shared" si="44"/>
        <v>1</v>
      </c>
      <c r="AW537" s="89" t="s">
        <v>75</v>
      </c>
      <c r="AX537" s="61" t="s">
        <v>98</v>
      </c>
      <c r="AY537" s="60" t="s">
        <v>10486</v>
      </c>
      <c r="AZ537" s="58" t="s">
        <v>67</v>
      </c>
      <c r="BA537" s="58" t="s">
        <v>67</v>
      </c>
    </row>
    <row r="538" spans="2:53" x14ac:dyDescent="0.25">
      <c r="B538" s="58">
        <v>2024</v>
      </c>
      <c r="C538" s="58">
        <v>891780111</v>
      </c>
      <c r="D538" s="59" t="s">
        <v>64</v>
      </c>
      <c r="E538" s="61" t="s">
        <v>10485</v>
      </c>
      <c r="F538" s="67" t="s">
        <v>10484</v>
      </c>
      <c r="G538" s="210">
        <v>0</v>
      </c>
      <c r="H538" s="61" t="s">
        <v>73</v>
      </c>
      <c r="I538" s="59" t="s">
        <v>65</v>
      </c>
      <c r="J538" s="60" t="s">
        <v>10394</v>
      </c>
      <c r="K538" s="60">
        <v>8610000</v>
      </c>
      <c r="L538" s="58" t="s">
        <v>68</v>
      </c>
      <c r="M538" s="60" t="s">
        <v>9600</v>
      </c>
      <c r="N538" s="60">
        <v>85153213</v>
      </c>
      <c r="O538" s="64">
        <v>14</v>
      </c>
      <c r="P538" s="166">
        <v>45302</v>
      </c>
      <c r="Q538" s="60">
        <v>2126349000</v>
      </c>
      <c r="R538" s="166">
        <v>45341</v>
      </c>
      <c r="S538" s="60">
        <v>8610000</v>
      </c>
      <c r="T538" s="61" t="s">
        <v>66</v>
      </c>
      <c r="U538" s="60">
        <v>85459497</v>
      </c>
      <c r="V538" s="60" t="s">
        <v>3402</v>
      </c>
      <c r="W538" s="166">
        <v>45341</v>
      </c>
      <c r="X538" s="166">
        <v>45341</v>
      </c>
      <c r="Y538" s="68" t="s">
        <v>75</v>
      </c>
      <c r="Z538" s="166">
        <v>45457</v>
      </c>
      <c r="AA538" s="67">
        <f t="shared" si="40"/>
        <v>116</v>
      </c>
      <c r="AB538" s="67">
        <v>2</v>
      </c>
      <c r="AC538" s="237">
        <v>1050000</v>
      </c>
      <c r="AD538" s="67">
        <v>1</v>
      </c>
      <c r="AE538" s="244">
        <v>45473</v>
      </c>
      <c r="AF538" s="67">
        <f t="shared" si="41"/>
        <v>16</v>
      </c>
      <c r="AG538" s="60">
        <v>0</v>
      </c>
      <c r="AH538" s="60">
        <v>0</v>
      </c>
      <c r="AI538" s="89" t="s">
        <v>75</v>
      </c>
      <c r="AJ538" s="61">
        <v>0</v>
      </c>
      <c r="AK538" s="65" t="s">
        <v>75</v>
      </c>
      <c r="AL538" s="65" t="s">
        <v>75</v>
      </c>
      <c r="AM538" s="67">
        <f t="shared" si="42"/>
        <v>0</v>
      </c>
      <c r="AN538" s="67">
        <f>+K538+AC538-AH538</f>
        <v>9660000</v>
      </c>
      <c r="AO538" s="61" t="s">
        <v>67</v>
      </c>
      <c r="AP538" s="60">
        <v>8610000</v>
      </c>
      <c r="AQ538" s="61" t="s">
        <v>86</v>
      </c>
      <c r="AR538" s="60">
        <v>0</v>
      </c>
      <c r="AS538" s="69" t="s">
        <v>75</v>
      </c>
      <c r="AT538" s="236">
        <v>9660000</v>
      </c>
      <c r="AU538" s="156">
        <f t="shared" si="43"/>
        <v>0</v>
      </c>
      <c r="AV538" s="72">
        <f t="shared" si="44"/>
        <v>1</v>
      </c>
      <c r="AW538" s="89" t="s">
        <v>75</v>
      </c>
      <c r="AX538" s="61" t="s">
        <v>98</v>
      </c>
      <c r="AY538" s="60" t="s">
        <v>10483</v>
      </c>
      <c r="AZ538" s="58" t="s">
        <v>67</v>
      </c>
      <c r="BA538" s="58" t="s">
        <v>67</v>
      </c>
    </row>
    <row r="539" spans="2:53" x14ac:dyDescent="0.25">
      <c r="B539" s="58">
        <v>2024</v>
      </c>
      <c r="C539" s="58">
        <v>891780111</v>
      </c>
      <c r="D539" s="59" t="s">
        <v>64</v>
      </c>
      <c r="E539" s="61" t="s">
        <v>10482</v>
      </c>
      <c r="F539" s="67" t="s">
        <v>10481</v>
      </c>
      <c r="G539" s="210">
        <v>0</v>
      </c>
      <c r="H539" s="61" t="s">
        <v>73</v>
      </c>
      <c r="I539" s="59" t="s">
        <v>65</v>
      </c>
      <c r="J539" s="60" t="s">
        <v>10394</v>
      </c>
      <c r="K539" s="60">
        <v>8610000</v>
      </c>
      <c r="L539" s="58" t="s">
        <v>68</v>
      </c>
      <c r="M539" s="60" t="s">
        <v>7803</v>
      </c>
      <c r="N539" s="60">
        <v>1082904580</v>
      </c>
      <c r="O539" s="64">
        <v>14</v>
      </c>
      <c r="P539" s="166">
        <v>45302</v>
      </c>
      <c r="Q539" s="60">
        <v>2126349000</v>
      </c>
      <c r="R539" s="166">
        <v>45341</v>
      </c>
      <c r="S539" s="60">
        <v>8610000</v>
      </c>
      <c r="T539" s="61" t="s">
        <v>66</v>
      </c>
      <c r="U539" s="60">
        <v>85459497</v>
      </c>
      <c r="V539" s="60" t="s">
        <v>3402</v>
      </c>
      <c r="W539" s="166">
        <v>45341</v>
      </c>
      <c r="X539" s="166">
        <v>45341</v>
      </c>
      <c r="Y539" s="68" t="s">
        <v>75</v>
      </c>
      <c r="Z539" s="166">
        <v>45457</v>
      </c>
      <c r="AA539" s="67">
        <f t="shared" si="40"/>
        <v>116</v>
      </c>
      <c r="AB539" s="67">
        <v>2</v>
      </c>
      <c r="AC539" s="237">
        <v>1050000</v>
      </c>
      <c r="AD539" s="67">
        <v>1</v>
      </c>
      <c r="AE539" s="244">
        <v>45473</v>
      </c>
      <c r="AF539" s="67">
        <f t="shared" si="41"/>
        <v>16</v>
      </c>
      <c r="AG539" s="60">
        <v>0</v>
      </c>
      <c r="AH539" s="60">
        <v>0</v>
      </c>
      <c r="AI539" s="89" t="s">
        <v>75</v>
      </c>
      <c r="AJ539" s="61">
        <v>0</v>
      </c>
      <c r="AK539" s="65" t="s">
        <v>75</v>
      </c>
      <c r="AL539" s="65" t="s">
        <v>75</v>
      </c>
      <c r="AM539" s="67">
        <f t="shared" si="42"/>
        <v>0</v>
      </c>
      <c r="AN539" s="67">
        <f>+K539+AC539-AH539</f>
        <v>9660000</v>
      </c>
      <c r="AO539" s="61" t="s">
        <v>67</v>
      </c>
      <c r="AP539" s="60">
        <v>8610000</v>
      </c>
      <c r="AQ539" s="61" t="s">
        <v>86</v>
      </c>
      <c r="AR539" s="60">
        <v>0</v>
      </c>
      <c r="AS539" s="69" t="s">
        <v>75</v>
      </c>
      <c r="AT539" s="236">
        <v>9660000</v>
      </c>
      <c r="AU539" s="156">
        <f t="shared" si="43"/>
        <v>0</v>
      </c>
      <c r="AV539" s="72">
        <f t="shared" si="44"/>
        <v>1</v>
      </c>
      <c r="AW539" s="89" t="s">
        <v>75</v>
      </c>
      <c r="AX539" s="61" t="s">
        <v>98</v>
      </c>
      <c r="AY539" s="60" t="s">
        <v>10480</v>
      </c>
      <c r="AZ539" s="58" t="s">
        <v>67</v>
      </c>
      <c r="BA539" s="58" t="s">
        <v>67</v>
      </c>
    </row>
    <row r="540" spans="2:53" x14ac:dyDescent="0.25">
      <c r="B540" s="58">
        <v>2024</v>
      </c>
      <c r="C540" s="58">
        <v>891780111</v>
      </c>
      <c r="D540" s="59" t="s">
        <v>64</v>
      </c>
      <c r="E540" s="61" t="s">
        <v>10479</v>
      </c>
      <c r="F540" s="67" t="s">
        <v>10478</v>
      </c>
      <c r="G540" s="210">
        <v>0</v>
      </c>
      <c r="H540" s="61" t="s">
        <v>73</v>
      </c>
      <c r="I540" s="59" t="s">
        <v>65</v>
      </c>
      <c r="J540" s="60" t="s">
        <v>10394</v>
      </c>
      <c r="K540" s="60">
        <v>8610000</v>
      </c>
      <c r="L540" s="58" t="s">
        <v>68</v>
      </c>
      <c r="M540" s="60" t="s">
        <v>7334</v>
      </c>
      <c r="N540" s="60">
        <v>1082987415</v>
      </c>
      <c r="O540" s="64">
        <v>14</v>
      </c>
      <c r="P540" s="166">
        <v>45302</v>
      </c>
      <c r="Q540" s="60">
        <v>2126349000</v>
      </c>
      <c r="R540" s="166">
        <v>45341</v>
      </c>
      <c r="S540" s="60">
        <v>8610000</v>
      </c>
      <c r="T540" s="61" t="s">
        <v>66</v>
      </c>
      <c r="U540" s="60">
        <v>85459497</v>
      </c>
      <c r="V540" s="60" t="s">
        <v>3402</v>
      </c>
      <c r="W540" s="166">
        <v>45341</v>
      </c>
      <c r="X540" s="166">
        <v>45341</v>
      </c>
      <c r="Y540" s="68" t="s">
        <v>75</v>
      </c>
      <c r="Z540" s="166">
        <v>45457</v>
      </c>
      <c r="AA540" s="67">
        <f t="shared" si="40"/>
        <v>116</v>
      </c>
      <c r="AB540" s="67">
        <v>0</v>
      </c>
      <c r="AC540" s="237">
        <v>0</v>
      </c>
      <c r="AD540" s="67">
        <v>0</v>
      </c>
      <c r="AE540" s="89" t="s">
        <v>75</v>
      </c>
      <c r="AF540" s="67">
        <f t="shared" si="41"/>
        <v>0</v>
      </c>
      <c r="AG540" s="60">
        <v>0</v>
      </c>
      <c r="AH540" s="60">
        <v>0</v>
      </c>
      <c r="AI540" s="89" t="s">
        <v>75</v>
      </c>
      <c r="AJ540" s="61">
        <v>0</v>
      </c>
      <c r="AK540" s="65" t="s">
        <v>75</v>
      </c>
      <c r="AL540" s="65" t="s">
        <v>75</v>
      </c>
      <c r="AM540" s="67">
        <f t="shared" si="42"/>
        <v>0</v>
      </c>
      <c r="AN540" s="67">
        <f>+K540+AC540-AH540</f>
        <v>8610000</v>
      </c>
      <c r="AO540" s="61" t="s">
        <v>67</v>
      </c>
      <c r="AP540" s="60">
        <v>8610000</v>
      </c>
      <c r="AQ540" s="61" t="s">
        <v>86</v>
      </c>
      <c r="AR540" s="60">
        <v>0</v>
      </c>
      <c r="AS540" s="69" t="s">
        <v>75</v>
      </c>
      <c r="AT540" s="236">
        <v>8610000</v>
      </c>
      <c r="AU540" s="156">
        <f t="shared" si="43"/>
        <v>0</v>
      </c>
      <c r="AV540" s="72">
        <f t="shared" si="44"/>
        <v>1</v>
      </c>
      <c r="AW540" s="89" t="s">
        <v>75</v>
      </c>
      <c r="AX540" s="61" t="s">
        <v>98</v>
      </c>
      <c r="AY540" s="60" t="s">
        <v>10477</v>
      </c>
      <c r="AZ540" s="58" t="s">
        <v>67</v>
      </c>
      <c r="BA540" s="58" t="s">
        <v>67</v>
      </c>
    </row>
    <row r="541" spans="2:53" x14ac:dyDescent="0.25">
      <c r="B541" s="58">
        <v>2024</v>
      </c>
      <c r="C541" s="58">
        <v>891780111</v>
      </c>
      <c r="D541" s="59" t="s">
        <v>64</v>
      </c>
      <c r="E541" s="61" t="s">
        <v>10476</v>
      </c>
      <c r="F541" s="67" t="s">
        <v>10475</v>
      </c>
      <c r="G541" s="210">
        <v>0</v>
      </c>
      <c r="H541" s="61" t="s">
        <v>73</v>
      </c>
      <c r="I541" s="59" t="s">
        <v>65</v>
      </c>
      <c r="J541" s="60" t="s">
        <v>10394</v>
      </c>
      <c r="K541" s="60">
        <v>8610000</v>
      </c>
      <c r="L541" s="58" t="s">
        <v>68</v>
      </c>
      <c r="M541" s="60" t="s">
        <v>7943</v>
      </c>
      <c r="N541" s="60">
        <v>85451015</v>
      </c>
      <c r="O541" s="64">
        <v>14</v>
      </c>
      <c r="P541" s="166">
        <v>45302</v>
      </c>
      <c r="Q541" s="60">
        <v>2126349000</v>
      </c>
      <c r="R541" s="166">
        <v>45341</v>
      </c>
      <c r="S541" s="60">
        <v>8610000</v>
      </c>
      <c r="T541" s="61" t="s">
        <v>66</v>
      </c>
      <c r="U541" s="60">
        <v>85459497</v>
      </c>
      <c r="V541" s="60" t="s">
        <v>3402</v>
      </c>
      <c r="W541" s="166">
        <v>45341</v>
      </c>
      <c r="X541" s="166">
        <v>45341</v>
      </c>
      <c r="Y541" s="68" t="s">
        <v>75</v>
      </c>
      <c r="Z541" s="166">
        <v>45457</v>
      </c>
      <c r="AA541" s="67">
        <f t="shared" si="40"/>
        <v>116</v>
      </c>
      <c r="AB541" s="67">
        <v>0</v>
      </c>
      <c r="AC541" s="237">
        <v>0</v>
      </c>
      <c r="AD541" s="67">
        <v>0</v>
      </c>
      <c r="AE541" s="89" t="s">
        <v>75</v>
      </c>
      <c r="AF541" s="67">
        <f t="shared" si="41"/>
        <v>0</v>
      </c>
      <c r="AG541" s="60">
        <v>0</v>
      </c>
      <c r="AH541" s="60">
        <v>0</v>
      </c>
      <c r="AI541" s="89" t="s">
        <v>75</v>
      </c>
      <c r="AJ541" s="61">
        <v>0</v>
      </c>
      <c r="AK541" s="65" t="s">
        <v>75</v>
      </c>
      <c r="AL541" s="65" t="s">
        <v>75</v>
      </c>
      <c r="AM541" s="67">
        <f t="shared" si="42"/>
        <v>0</v>
      </c>
      <c r="AN541" s="67">
        <f>+K541+AC541-AH541</f>
        <v>8610000</v>
      </c>
      <c r="AO541" s="61" t="s">
        <v>67</v>
      </c>
      <c r="AP541" s="60">
        <v>8610000</v>
      </c>
      <c r="AQ541" s="61" t="s">
        <v>86</v>
      </c>
      <c r="AR541" s="60">
        <v>0</v>
      </c>
      <c r="AS541" s="69" t="s">
        <v>75</v>
      </c>
      <c r="AT541" s="236">
        <v>8610000</v>
      </c>
      <c r="AU541" s="156">
        <f t="shared" si="43"/>
        <v>0</v>
      </c>
      <c r="AV541" s="72">
        <f t="shared" si="44"/>
        <v>1</v>
      </c>
      <c r="AW541" s="89" t="s">
        <v>75</v>
      </c>
      <c r="AX541" s="61" t="s">
        <v>98</v>
      </c>
      <c r="AY541" s="60" t="s">
        <v>10474</v>
      </c>
      <c r="AZ541" s="58" t="s">
        <v>67</v>
      </c>
      <c r="BA541" s="58" t="s">
        <v>67</v>
      </c>
    </row>
    <row r="542" spans="2:53" x14ac:dyDescent="0.25">
      <c r="B542" s="58">
        <v>2024</v>
      </c>
      <c r="C542" s="58">
        <v>891780111</v>
      </c>
      <c r="D542" s="59" t="s">
        <v>64</v>
      </c>
      <c r="E542" s="61" t="s">
        <v>10473</v>
      </c>
      <c r="F542" s="67" t="s">
        <v>10472</v>
      </c>
      <c r="G542" s="210">
        <v>0</v>
      </c>
      <c r="H542" s="61" t="s">
        <v>73</v>
      </c>
      <c r="I542" s="59" t="s">
        <v>65</v>
      </c>
      <c r="J542" s="60" t="s">
        <v>10394</v>
      </c>
      <c r="K542" s="60">
        <v>8610000</v>
      </c>
      <c r="L542" s="58" t="s">
        <v>68</v>
      </c>
      <c r="M542" s="60" t="s">
        <v>7723</v>
      </c>
      <c r="N542" s="60">
        <v>7634610</v>
      </c>
      <c r="O542" s="64">
        <v>14</v>
      </c>
      <c r="P542" s="166">
        <v>45302</v>
      </c>
      <c r="Q542" s="60">
        <v>2126349000</v>
      </c>
      <c r="R542" s="166">
        <v>45341</v>
      </c>
      <c r="S542" s="60">
        <v>8610000</v>
      </c>
      <c r="T542" s="61" t="s">
        <v>66</v>
      </c>
      <c r="U542" s="60">
        <v>85459497</v>
      </c>
      <c r="V542" s="60" t="s">
        <v>3402</v>
      </c>
      <c r="W542" s="166">
        <v>45341</v>
      </c>
      <c r="X542" s="166">
        <v>45341</v>
      </c>
      <c r="Y542" s="68" t="s">
        <v>75</v>
      </c>
      <c r="Z542" s="166">
        <v>45457</v>
      </c>
      <c r="AA542" s="67">
        <f t="shared" si="40"/>
        <v>116</v>
      </c>
      <c r="AB542" s="67">
        <v>0</v>
      </c>
      <c r="AC542" s="237">
        <v>0</v>
      </c>
      <c r="AD542" s="67">
        <v>0</v>
      </c>
      <c r="AE542" s="89" t="s">
        <v>75</v>
      </c>
      <c r="AF542" s="67">
        <f t="shared" si="41"/>
        <v>0</v>
      </c>
      <c r="AG542" s="60">
        <v>0</v>
      </c>
      <c r="AH542" s="60">
        <v>0</v>
      </c>
      <c r="AI542" s="89" t="s">
        <v>75</v>
      </c>
      <c r="AJ542" s="61">
        <v>0</v>
      </c>
      <c r="AK542" s="65" t="s">
        <v>75</v>
      </c>
      <c r="AL542" s="65" t="s">
        <v>75</v>
      </c>
      <c r="AM542" s="67">
        <f t="shared" si="42"/>
        <v>0</v>
      </c>
      <c r="AN542" s="67">
        <f>+K542+AC542-AH542</f>
        <v>8610000</v>
      </c>
      <c r="AO542" s="61" t="s">
        <v>67</v>
      </c>
      <c r="AP542" s="60">
        <v>8610000</v>
      </c>
      <c r="AQ542" s="61" t="s">
        <v>86</v>
      </c>
      <c r="AR542" s="60">
        <v>0</v>
      </c>
      <c r="AS542" s="69" t="s">
        <v>75</v>
      </c>
      <c r="AT542" s="236">
        <v>8610000</v>
      </c>
      <c r="AU542" s="156">
        <f t="shared" si="43"/>
        <v>0</v>
      </c>
      <c r="AV542" s="72">
        <f t="shared" si="44"/>
        <v>1</v>
      </c>
      <c r="AW542" s="89" t="s">
        <v>75</v>
      </c>
      <c r="AX542" s="61" t="s">
        <v>98</v>
      </c>
      <c r="AY542" s="60" t="s">
        <v>10471</v>
      </c>
      <c r="AZ542" s="58" t="s">
        <v>67</v>
      </c>
      <c r="BA542" s="58" t="s">
        <v>67</v>
      </c>
    </row>
    <row r="543" spans="2:53" x14ac:dyDescent="0.25">
      <c r="B543" s="58">
        <v>2024</v>
      </c>
      <c r="C543" s="58">
        <v>891780111</v>
      </c>
      <c r="D543" s="59" t="s">
        <v>64</v>
      </c>
      <c r="E543" s="61" t="s">
        <v>10470</v>
      </c>
      <c r="F543" s="67" t="s">
        <v>10469</v>
      </c>
      <c r="G543" s="210">
        <v>0</v>
      </c>
      <c r="H543" s="61" t="s">
        <v>73</v>
      </c>
      <c r="I543" s="59" t="s">
        <v>65</v>
      </c>
      <c r="J543" s="60" t="s">
        <v>10394</v>
      </c>
      <c r="K543" s="60">
        <v>8610000</v>
      </c>
      <c r="L543" s="58" t="s">
        <v>68</v>
      </c>
      <c r="M543" s="60" t="s">
        <v>7719</v>
      </c>
      <c r="N543" s="60">
        <v>19612853</v>
      </c>
      <c r="O543" s="64">
        <v>14</v>
      </c>
      <c r="P543" s="166">
        <v>45302</v>
      </c>
      <c r="Q543" s="60">
        <v>2126349000</v>
      </c>
      <c r="R543" s="166">
        <v>45341</v>
      </c>
      <c r="S543" s="60">
        <v>8610000</v>
      </c>
      <c r="T543" s="61" t="s">
        <v>66</v>
      </c>
      <c r="U543" s="60">
        <v>85459497</v>
      </c>
      <c r="V543" s="60" t="s">
        <v>3402</v>
      </c>
      <c r="W543" s="166">
        <v>45341</v>
      </c>
      <c r="X543" s="166">
        <v>45341</v>
      </c>
      <c r="Y543" s="68" t="s">
        <v>75</v>
      </c>
      <c r="Z543" s="166">
        <v>45457</v>
      </c>
      <c r="AA543" s="67">
        <f t="shared" si="40"/>
        <v>116</v>
      </c>
      <c r="AB543" s="67">
        <v>0</v>
      </c>
      <c r="AC543" s="237">
        <v>0</v>
      </c>
      <c r="AD543" s="67">
        <v>0</v>
      </c>
      <c r="AE543" s="89" t="s">
        <v>75</v>
      </c>
      <c r="AF543" s="67">
        <f t="shared" si="41"/>
        <v>0</v>
      </c>
      <c r="AG543" s="60">
        <v>0</v>
      </c>
      <c r="AH543" s="60">
        <v>0</v>
      </c>
      <c r="AI543" s="89" t="s">
        <v>75</v>
      </c>
      <c r="AJ543" s="61">
        <v>0</v>
      </c>
      <c r="AK543" s="65" t="s">
        <v>75</v>
      </c>
      <c r="AL543" s="65" t="s">
        <v>75</v>
      </c>
      <c r="AM543" s="67">
        <f t="shared" si="42"/>
        <v>0</v>
      </c>
      <c r="AN543" s="67">
        <f>+K543+AC543-AH543</f>
        <v>8610000</v>
      </c>
      <c r="AO543" s="61" t="s">
        <v>67</v>
      </c>
      <c r="AP543" s="60">
        <v>8610000</v>
      </c>
      <c r="AQ543" s="61" t="s">
        <v>86</v>
      </c>
      <c r="AR543" s="60">
        <v>0</v>
      </c>
      <c r="AS543" s="69" t="s">
        <v>75</v>
      </c>
      <c r="AT543" s="236">
        <v>8610000</v>
      </c>
      <c r="AU543" s="156">
        <f t="shared" si="43"/>
        <v>0</v>
      </c>
      <c r="AV543" s="72">
        <f t="shared" si="44"/>
        <v>1</v>
      </c>
      <c r="AW543" s="89" t="s">
        <v>75</v>
      </c>
      <c r="AX543" s="61" t="s">
        <v>98</v>
      </c>
      <c r="AY543" s="60" t="s">
        <v>10468</v>
      </c>
      <c r="AZ543" s="58" t="s">
        <v>67</v>
      </c>
      <c r="BA543" s="58" t="s">
        <v>67</v>
      </c>
    </row>
    <row r="544" spans="2:53" x14ac:dyDescent="0.25">
      <c r="B544" s="58">
        <v>2024</v>
      </c>
      <c r="C544" s="58">
        <v>891780111</v>
      </c>
      <c r="D544" s="59" t="s">
        <v>64</v>
      </c>
      <c r="E544" s="61" t="s">
        <v>10467</v>
      </c>
      <c r="F544" s="67" t="s">
        <v>10466</v>
      </c>
      <c r="G544" s="210">
        <v>0</v>
      </c>
      <c r="H544" s="61" t="s">
        <v>73</v>
      </c>
      <c r="I544" s="59" t="s">
        <v>65</v>
      </c>
      <c r="J544" s="60" t="s">
        <v>10394</v>
      </c>
      <c r="K544" s="60">
        <v>8610000</v>
      </c>
      <c r="L544" s="58" t="s">
        <v>68</v>
      </c>
      <c r="M544" s="60" t="s">
        <v>7770</v>
      </c>
      <c r="N544" s="60">
        <v>12550715</v>
      </c>
      <c r="O544" s="64">
        <v>14</v>
      </c>
      <c r="P544" s="166">
        <v>45302</v>
      </c>
      <c r="Q544" s="60">
        <v>2126349000</v>
      </c>
      <c r="R544" s="166">
        <v>45341</v>
      </c>
      <c r="S544" s="60">
        <v>8610000</v>
      </c>
      <c r="T544" s="61" t="s">
        <v>66</v>
      </c>
      <c r="U544" s="60">
        <v>85459497</v>
      </c>
      <c r="V544" s="60" t="s">
        <v>3402</v>
      </c>
      <c r="W544" s="166">
        <v>45341</v>
      </c>
      <c r="X544" s="166">
        <v>45341</v>
      </c>
      <c r="Y544" s="68" t="s">
        <v>75</v>
      </c>
      <c r="Z544" s="166">
        <v>45457</v>
      </c>
      <c r="AA544" s="67">
        <f t="shared" si="40"/>
        <v>116</v>
      </c>
      <c r="AB544" s="67">
        <v>0</v>
      </c>
      <c r="AC544" s="237">
        <v>0</v>
      </c>
      <c r="AD544" s="67">
        <v>0</v>
      </c>
      <c r="AE544" s="89" t="s">
        <v>75</v>
      </c>
      <c r="AF544" s="67">
        <f t="shared" si="41"/>
        <v>0</v>
      </c>
      <c r="AG544" s="60">
        <v>0</v>
      </c>
      <c r="AH544" s="60">
        <v>0</v>
      </c>
      <c r="AI544" s="89" t="s">
        <v>75</v>
      </c>
      <c r="AJ544" s="61">
        <v>0</v>
      </c>
      <c r="AK544" s="65" t="s">
        <v>75</v>
      </c>
      <c r="AL544" s="65" t="s">
        <v>75</v>
      </c>
      <c r="AM544" s="67">
        <f t="shared" si="42"/>
        <v>0</v>
      </c>
      <c r="AN544" s="67">
        <f>+K544+AC544-AH544</f>
        <v>8610000</v>
      </c>
      <c r="AO544" s="61" t="s">
        <v>67</v>
      </c>
      <c r="AP544" s="60">
        <v>8610000</v>
      </c>
      <c r="AQ544" s="61" t="s">
        <v>86</v>
      </c>
      <c r="AR544" s="60">
        <v>0</v>
      </c>
      <c r="AS544" s="69" t="s">
        <v>75</v>
      </c>
      <c r="AT544" s="236">
        <v>8610000</v>
      </c>
      <c r="AU544" s="156">
        <f t="shared" si="43"/>
        <v>0</v>
      </c>
      <c r="AV544" s="72">
        <f t="shared" si="44"/>
        <v>1</v>
      </c>
      <c r="AW544" s="89" t="s">
        <v>75</v>
      </c>
      <c r="AX544" s="61" t="s">
        <v>98</v>
      </c>
      <c r="AY544" s="60" t="s">
        <v>10465</v>
      </c>
      <c r="AZ544" s="58" t="s">
        <v>67</v>
      </c>
      <c r="BA544" s="58" t="s">
        <v>67</v>
      </c>
    </row>
    <row r="545" spans="2:53" x14ac:dyDescent="0.25">
      <c r="B545" s="58">
        <v>2024</v>
      </c>
      <c r="C545" s="58">
        <v>891780111</v>
      </c>
      <c r="D545" s="59" t="s">
        <v>64</v>
      </c>
      <c r="E545" s="61" t="s">
        <v>10464</v>
      </c>
      <c r="F545" s="67" t="s">
        <v>10463</v>
      </c>
      <c r="G545" s="210">
        <v>0</v>
      </c>
      <c r="H545" s="61" t="s">
        <v>73</v>
      </c>
      <c r="I545" s="59" t="s">
        <v>65</v>
      </c>
      <c r="J545" s="60" t="s">
        <v>10462</v>
      </c>
      <c r="K545" s="60">
        <v>8610000</v>
      </c>
      <c r="L545" s="58" t="s">
        <v>68</v>
      </c>
      <c r="M545" s="60" t="s">
        <v>7758</v>
      </c>
      <c r="N545" s="60">
        <v>1082946193</v>
      </c>
      <c r="O545" s="64">
        <v>14</v>
      </c>
      <c r="P545" s="166">
        <v>45302</v>
      </c>
      <c r="Q545" s="60">
        <v>2126349000</v>
      </c>
      <c r="R545" s="166">
        <v>45341</v>
      </c>
      <c r="S545" s="60">
        <v>8610000</v>
      </c>
      <c r="T545" s="61" t="s">
        <v>66</v>
      </c>
      <c r="U545" s="60">
        <v>85459497</v>
      </c>
      <c r="V545" s="60" t="s">
        <v>3402</v>
      </c>
      <c r="W545" s="166">
        <v>45341</v>
      </c>
      <c r="X545" s="166">
        <v>45341</v>
      </c>
      <c r="Y545" s="68" t="s">
        <v>75</v>
      </c>
      <c r="Z545" s="166">
        <v>45457</v>
      </c>
      <c r="AA545" s="67">
        <f t="shared" si="40"/>
        <v>116</v>
      </c>
      <c r="AB545" s="67">
        <v>0</v>
      </c>
      <c r="AC545" s="237">
        <v>0</v>
      </c>
      <c r="AD545" s="67">
        <v>0</v>
      </c>
      <c r="AE545" s="89" t="s">
        <v>75</v>
      </c>
      <c r="AF545" s="67">
        <f t="shared" si="41"/>
        <v>0</v>
      </c>
      <c r="AG545" s="60">
        <v>0</v>
      </c>
      <c r="AH545" s="60">
        <v>0</v>
      </c>
      <c r="AI545" s="89" t="s">
        <v>75</v>
      </c>
      <c r="AJ545" s="61">
        <v>0</v>
      </c>
      <c r="AK545" s="65" t="s">
        <v>75</v>
      </c>
      <c r="AL545" s="65" t="s">
        <v>75</v>
      </c>
      <c r="AM545" s="67">
        <f t="shared" si="42"/>
        <v>0</v>
      </c>
      <c r="AN545" s="67">
        <f>+K545+AC545-AH545</f>
        <v>8610000</v>
      </c>
      <c r="AO545" s="61" t="s">
        <v>67</v>
      </c>
      <c r="AP545" s="60">
        <v>8610000</v>
      </c>
      <c r="AQ545" s="61" t="s">
        <v>86</v>
      </c>
      <c r="AR545" s="60">
        <v>0</v>
      </c>
      <c r="AS545" s="69" t="s">
        <v>75</v>
      </c>
      <c r="AT545" s="236">
        <v>8610000</v>
      </c>
      <c r="AU545" s="156">
        <f t="shared" si="43"/>
        <v>0</v>
      </c>
      <c r="AV545" s="72">
        <f t="shared" si="44"/>
        <v>1</v>
      </c>
      <c r="AW545" s="89" t="s">
        <v>75</v>
      </c>
      <c r="AX545" s="61" t="s">
        <v>98</v>
      </c>
      <c r="AY545" s="60" t="s">
        <v>10461</v>
      </c>
      <c r="AZ545" s="58" t="s">
        <v>67</v>
      </c>
      <c r="BA545" s="58" t="s">
        <v>67</v>
      </c>
    </row>
    <row r="546" spans="2:53" x14ac:dyDescent="0.25">
      <c r="B546" s="58">
        <v>2024</v>
      </c>
      <c r="C546" s="58">
        <v>891780111</v>
      </c>
      <c r="D546" s="59" t="s">
        <v>64</v>
      </c>
      <c r="E546" s="61" t="s">
        <v>10460</v>
      </c>
      <c r="F546" s="67" t="s">
        <v>10459</v>
      </c>
      <c r="G546" s="210">
        <v>0</v>
      </c>
      <c r="H546" s="61" t="s">
        <v>73</v>
      </c>
      <c r="I546" s="59" t="s">
        <v>65</v>
      </c>
      <c r="J546" s="60" t="s">
        <v>10458</v>
      </c>
      <c r="K546" s="60">
        <v>17100000</v>
      </c>
      <c r="L546" s="58" t="s">
        <v>68</v>
      </c>
      <c r="M546" s="60" t="s">
        <v>9747</v>
      </c>
      <c r="N546" s="60">
        <v>1082911157</v>
      </c>
      <c r="O546" s="64">
        <v>13</v>
      </c>
      <c r="P546" s="89">
        <v>45302</v>
      </c>
      <c r="Q546" s="60">
        <v>4518689382</v>
      </c>
      <c r="R546" s="166">
        <v>45341</v>
      </c>
      <c r="S546" s="60">
        <v>17100000</v>
      </c>
      <c r="T546" s="61" t="s">
        <v>66</v>
      </c>
      <c r="U546" s="60">
        <v>84452087</v>
      </c>
      <c r="V546" s="60" t="s">
        <v>8559</v>
      </c>
      <c r="W546" s="166">
        <v>45341</v>
      </c>
      <c r="X546" s="166">
        <v>45341</v>
      </c>
      <c r="Y546" s="68" t="s">
        <v>75</v>
      </c>
      <c r="Z546" s="166">
        <v>45457</v>
      </c>
      <c r="AA546" s="67">
        <f t="shared" si="40"/>
        <v>116</v>
      </c>
      <c r="AB546" s="67">
        <v>2</v>
      </c>
      <c r="AC546" s="237">
        <v>250000</v>
      </c>
      <c r="AD546" s="67">
        <v>1</v>
      </c>
      <c r="AE546" s="244">
        <v>45473</v>
      </c>
      <c r="AF546" s="67">
        <f t="shared" si="41"/>
        <v>16</v>
      </c>
      <c r="AG546" s="60">
        <v>0</v>
      </c>
      <c r="AH546" s="60">
        <v>0</v>
      </c>
      <c r="AI546" s="89" t="s">
        <v>75</v>
      </c>
      <c r="AJ546" s="61">
        <v>0</v>
      </c>
      <c r="AK546" s="65" t="s">
        <v>75</v>
      </c>
      <c r="AL546" s="65" t="s">
        <v>75</v>
      </c>
      <c r="AM546" s="67">
        <f t="shared" si="42"/>
        <v>0</v>
      </c>
      <c r="AN546" s="67">
        <f>+K546+AC546-AH546</f>
        <v>17350000</v>
      </c>
      <c r="AO546" s="61" t="s">
        <v>67</v>
      </c>
      <c r="AP546" s="60">
        <v>17100000</v>
      </c>
      <c r="AQ546" s="61" t="s">
        <v>86</v>
      </c>
      <c r="AR546" s="60">
        <v>0</v>
      </c>
      <c r="AS546" s="69" t="s">
        <v>75</v>
      </c>
      <c r="AT546" s="236">
        <v>17350000</v>
      </c>
      <c r="AU546" s="156">
        <f t="shared" si="43"/>
        <v>0</v>
      </c>
      <c r="AV546" s="72">
        <f t="shared" si="44"/>
        <v>1</v>
      </c>
      <c r="AW546" s="89" t="s">
        <v>75</v>
      </c>
      <c r="AX546" s="61" t="s">
        <v>98</v>
      </c>
      <c r="AY546" s="60" t="s">
        <v>10457</v>
      </c>
      <c r="AZ546" s="58" t="s">
        <v>67</v>
      </c>
      <c r="BA546" s="58" t="s">
        <v>67</v>
      </c>
    </row>
    <row r="547" spans="2:53" x14ac:dyDescent="0.25">
      <c r="B547" s="58">
        <v>2024</v>
      </c>
      <c r="C547" s="58">
        <v>891780111</v>
      </c>
      <c r="D547" s="59" t="s">
        <v>64</v>
      </c>
      <c r="E547" s="61" t="s">
        <v>10456</v>
      </c>
      <c r="F547" s="67" t="s">
        <v>10455</v>
      </c>
      <c r="G547" s="210">
        <v>0</v>
      </c>
      <c r="H547" s="61" t="s">
        <v>73</v>
      </c>
      <c r="I547" s="59" t="s">
        <v>65</v>
      </c>
      <c r="J547" s="60" t="s">
        <v>10454</v>
      </c>
      <c r="K547" s="60">
        <v>11700000</v>
      </c>
      <c r="L547" s="58" t="s">
        <v>68</v>
      </c>
      <c r="M547" s="60" t="s">
        <v>10453</v>
      </c>
      <c r="N547" s="60">
        <v>63546288</v>
      </c>
      <c r="O547" s="64">
        <v>13</v>
      </c>
      <c r="P547" s="89">
        <v>45302</v>
      </c>
      <c r="Q547" s="60">
        <v>4518689382</v>
      </c>
      <c r="R547" s="166">
        <v>45342</v>
      </c>
      <c r="S547" s="60">
        <v>11700000</v>
      </c>
      <c r="T547" s="61" t="s">
        <v>66</v>
      </c>
      <c r="U547" s="60">
        <v>57441846</v>
      </c>
      <c r="V547" s="60" t="s">
        <v>8207</v>
      </c>
      <c r="W547" s="166">
        <v>45342</v>
      </c>
      <c r="X547" s="166">
        <v>45342</v>
      </c>
      <c r="Y547" s="68" t="s">
        <v>75</v>
      </c>
      <c r="Z547" s="166">
        <v>45457</v>
      </c>
      <c r="AA547" s="67">
        <f t="shared" si="40"/>
        <v>115</v>
      </c>
      <c r="AB547" s="67">
        <v>0</v>
      </c>
      <c r="AC547" s="237">
        <v>0</v>
      </c>
      <c r="AD547" s="67">
        <v>0</v>
      </c>
      <c r="AE547" s="89" t="s">
        <v>75</v>
      </c>
      <c r="AF547" s="67">
        <f t="shared" si="41"/>
        <v>0</v>
      </c>
      <c r="AG547" s="60">
        <v>1</v>
      </c>
      <c r="AH547" s="60">
        <v>6750000</v>
      </c>
      <c r="AI547" s="89">
        <v>45390</v>
      </c>
      <c r="AJ547" s="61">
        <v>0</v>
      </c>
      <c r="AK547" s="65" t="s">
        <v>75</v>
      </c>
      <c r="AL547" s="65" t="s">
        <v>75</v>
      </c>
      <c r="AM547" s="67">
        <f t="shared" si="42"/>
        <v>0</v>
      </c>
      <c r="AN547" s="67">
        <f>+K547+AC547-AH547</f>
        <v>4950000</v>
      </c>
      <c r="AO547" s="61" t="s">
        <v>67</v>
      </c>
      <c r="AP547" s="60">
        <v>11700000</v>
      </c>
      <c r="AQ547" s="61" t="s">
        <v>86</v>
      </c>
      <c r="AR547" s="60">
        <v>0</v>
      </c>
      <c r="AS547" s="69" t="s">
        <v>75</v>
      </c>
      <c r="AT547" s="236">
        <v>4950000</v>
      </c>
      <c r="AU547" s="156">
        <f t="shared" si="43"/>
        <v>0</v>
      </c>
      <c r="AV547" s="72">
        <f t="shared" si="44"/>
        <v>1</v>
      </c>
      <c r="AW547" s="89" t="s">
        <v>75</v>
      </c>
      <c r="AX547" s="61" t="s">
        <v>98</v>
      </c>
      <c r="AY547" s="60" t="s">
        <v>10452</v>
      </c>
      <c r="AZ547" s="58" t="s">
        <v>67</v>
      </c>
      <c r="BA547" s="58" t="s">
        <v>67</v>
      </c>
    </row>
    <row r="548" spans="2:53" x14ac:dyDescent="0.25">
      <c r="B548" s="58">
        <v>2024</v>
      </c>
      <c r="C548" s="58">
        <v>891780111</v>
      </c>
      <c r="D548" s="59" t="s">
        <v>64</v>
      </c>
      <c r="E548" s="61" t="s">
        <v>10451</v>
      </c>
      <c r="F548" s="67" t="s">
        <v>10450</v>
      </c>
      <c r="G548" s="210">
        <v>0</v>
      </c>
      <c r="H548" s="61" t="s">
        <v>73</v>
      </c>
      <c r="I548" s="59" t="s">
        <v>65</v>
      </c>
      <c r="J548" s="60" t="s">
        <v>10449</v>
      </c>
      <c r="K548" s="60">
        <v>11250000</v>
      </c>
      <c r="L548" s="58" t="s">
        <v>68</v>
      </c>
      <c r="M548" s="60" t="s">
        <v>7866</v>
      </c>
      <c r="N548" s="60">
        <v>1192789489</v>
      </c>
      <c r="O548" s="64">
        <v>14</v>
      </c>
      <c r="P548" s="166">
        <v>45302</v>
      </c>
      <c r="Q548" s="60">
        <v>2126349000</v>
      </c>
      <c r="R548" s="166">
        <v>45342</v>
      </c>
      <c r="S548" s="60">
        <v>11250000</v>
      </c>
      <c r="T548" s="61" t="s">
        <v>66</v>
      </c>
      <c r="U548" s="60">
        <v>36557666</v>
      </c>
      <c r="V548" s="60" t="s">
        <v>4526</v>
      </c>
      <c r="W548" s="166">
        <v>45342</v>
      </c>
      <c r="X548" s="166">
        <v>45342</v>
      </c>
      <c r="Y548" s="68" t="s">
        <v>75</v>
      </c>
      <c r="Z548" s="166">
        <v>45457</v>
      </c>
      <c r="AA548" s="67">
        <f t="shared" si="40"/>
        <v>115</v>
      </c>
      <c r="AB548" s="67">
        <v>2</v>
      </c>
      <c r="AC548" s="237">
        <v>1250000</v>
      </c>
      <c r="AD548" s="67">
        <v>1</v>
      </c>
      <c r="AE548" s="244">
        <v>45473</v>
      </c>
      <c r="AF548" s="67">
        <f t="shared" si="41"/>
        <v>16</v>
      </c>
      <c r="AG548" s="60">
        <v>0</v>
      </c>
      <c r="AH548" s="60">
        <v>0</v>
      </c>
      <c r="AI548" s="89" t="s">
        <v>75</v>
      </c>
      <c r="AJ548" s="61">
        <v>0</v>
      </c>
      <c r="AK548" s="65" t="s">
        <v>75</v>
      </c>
      <c r="AL548" s="65" t="s">
        <v>75</v>
      </c>
      <c r="AM548" s="67">
        <f t="shared" si="42"/>
        <v>0</v>
      </c>
      <c r="AN548" s="67">
        <f>+K548+AC548-AH548</f>
        <v>12500000</v>
      </c>
      <c r="AO548" s="61" t="s">
        <v>67</v>
      </c>
      <c r="AP548" s="60">
        <v>11250000</v>
      </c>
      <c r="AQ548" s="61" t="s">
        <v>86</v>
      </c>
      <c r="AR548" s="60">
        <v>0</v>
      </c>
      <c r="AS548" s="69" t="s">
        <v>75</v>
      </c>
      <c r="AT548" s="236">
        <v>12500000</v>
      </c>
      <c r="AU548" s="156">
        <f t="shared" si="43"/>
        <v>0</v>
      </c>
      <c r="AV548" s="72">
        <f t="shared" si="44"/>
        <v>1</v>
      </c>
      <c r="AW548" s="89" t="s">
        <v>75</v>
      </c>
      <c r="AX548" s="61" t="s">
        <v>98</v>
      </c>
      <c r="AY548" s="60" t="s">
        <v>10448</v>
      </c>
      <c r="AZ548" s="58" t="s">
        <v>67</v>
      </c>
      <c r="BA548" s="58" t="s">
        <v>67</v>
      </c>
    </row>
    <row r="549" spans="2:53" x14ac:dyDescent="0.25">
      <c r="B549" s="58">
        <v>2024</v>
      </c>
      <c r="C549" s="58">
        <v>891780111</v>
      </c>
      <c r="D549" s="59" t="s">
        <v>64</v>
      </c>
      <c r="E549" s="61" t="s">
        <v>10447</v>
      </c>
      <c r="F549" s="67" t="s">
        <v>10446</v>
      </c>
      <c r="G549" s="210">
        <v>0</v>
      </c>
      <c r="H549" s="61" t="s">
        <v>73</v>
      </c>
      <c r="I549" s="59" t="s">
        <v>65</v>
      </c>
      <c r="J549" s="60" t="s">
        <v>10445</v>
      </c>
      <c r="K549" s="60">
        <v>12060000</v>
      </c>
      <c r="L549" s="58" t="s">
        <v>68</v>
      </c>
      <c r="M549" s="60" t="s">
        <v>10444</v>
      </c>
      <c r="N549" s="60">
        <v>1066095376</v>
      </c>
      <c r="O549" s="64">
        <v>13</v>
      </c>
      <c r="P549" s="89">
        <v>45302</v>
      </c>
      <c r="Q549" s="60">
        <v>4518689382</v>
      </c>
      <c r="R549" s="166">
        <v>45342</v>
      </c>
      <c r="S549" s="60">
        <v>12060000</v>
      </c>
      <c r="T549" s="61" t="s">
        <v>66</v>
      </c>
      <c r="U549" s="60">
        <v>36557666</v>
      </c>
      <c r="V549" s="60" t="s">
        <v>4526</v>
      </c>
      <c r="W549" s="166">
        <v>45342</v>
      </c>
      <c r="X549" s="166">
        <v>45342</v>
      </c>
      <c r="Y549" s="68" t="s">
        <v>75</v>
      </c>
      <c r="Z549" s="166">
        <v>45457</v>
      </c>
      <c r="AA549" s="67">
        <f t="shared" si="40"/>
        <v>115</v>
      </c>
      <c r="AB549" s="67">
        <v>0</v>
      </c>
      <c r="AC549" s="237">
        <v>0</v>
      </c>
      <c r="AD549" s="67">
        <v>0</v>
      </c>
      <c r="AE549" s="89" t="s">
        <v>75</v>
      </c>
      <c r="AF549" s="67">
        <f t="shared" si="41"/>
        <v>0</v>
      </c>
      <c r="AG549" s="60">
        <v>0</v>
      </c>
      <c r="AH549" s="60">
        <v>0</v>
      </c>
      <c r="AI549" s="89" t="s">
        <v>75</v>
      </c>
      <c r="AJ549" s="61">
        <v>0</v>
      </c>
      <c r="AK549" s="65" t="s">
        <v>75</v>
      </c>
      <c r="AL549" s="65" t="s">
        <v>75</v>
      </c>
      <c r="AM549" s="67">
        <f t="shared" si="42"/>
        <v>0</v>
      </c>
      <c r="AN549" s="67">
        <f>+K549+AC549-AH549</f>
        <v>12060000</v>
      </c>
      <c r="AO549" s="61" t="s">
        <v>67</v>
      </c>
      <c r="AP549" s="60">
        <v>12060000</v>
      </c>
      <c r="AQ549" s="61" t="s">
        <v>86</v>
      </c>
      <c r="AR549" s="60">
        <v>0</v>
      </c>
      <c r="AS549" s="69" t="s">
        <v>75</v>
      </c>
      <c r="AT549" s="236">
        <v>12060000</v>
      </c>
      <c r="AU549" s="156">
        <f t="shared" si="43"/>
        <v>0</v>
      </c>
      <c r="AV549" s="72">
        <f t="shared" si="44"/>
        <v>1</v>
      </c>
      <c r="AW549" s="89" t="s">
        <v>75</v>
      </c>
      <c r="AX549" s="61" t="s">
        <v>98</v>
      </c>
      <c r="AY549" s="60" t="s">
        <v>10443</v>
      </c>
      <c r="AZ549" s="58" t="s">
        <v>67</v>
      </c>
      <c r="BA549" s="58" t="s">
        <v>67</v>
      </c>
    </row>
    <row r="550" spans="2:53" x14ac:dyDescent="0.25">
      <c r="B550" s="58">
        <v>2024</v>
      </c>
      <c r="C550" s="58">
        <v>891780111</v>
      </c>
      <c r="D550" s="59" t="s">
        <v>64</v>
      </c>
      <c r="E550" s="61" t="s">
        <v>10442</v>
      </c>
      <c r="F550" s="67" t="s">
        <v>10441</v>
      </c>
      <c r="G550" s="210">
        <v>0</v>
      </c>
      <c r="H550" s="61" t="s">
        <v>73</v>
      </c>
      <c r="I550" s="59" t="s">
        <v>65</v>
      </c>
      <c r="J550" s="60" t="s">
        <v>10378</v>
      </c>
      <c r="K550" s="60">
        <v>10250000</v>
      </c>
      <c r="L550" s="58" t="s">
        <v>68</v>
      </c>
      <c r="M550" s="60" t="s">
        <v>7531</v>
      </c>
      <c r="N550" s="60">
        <v>1083027976</v>
      </c>
      <c r="O550" s="64">
        <v>14</v>
      </c>
      <c r="P550" s="166">
        <v>45302</v>
      </c>
      <c r="Q550" s="60">
        <v>2126349000</v>
      </c>
      <c r="R550" s="166">
        <v>45342</v>
      </c>
      <c r="S550" s="60">
        <v>10250000</v>
      </c>
      <c r="T550" s="61" t="s">
        <v>66</v>
      </c>
      <c r="U550" s="60">
        <v>85473390</v>
      </c>
      <c r="V550" s="60" t="s">
        <v>10230</v>
      </c>
      <c r="W550" s="166">
        <v>45342</v>
      </c>
      <c r="X550" s="166">
        <v>45342</v>
      </c>
      <c r="Y550" s="68" t="s">
        <v>75</v>
      </c>
      <c r="Z550" s="166">
        <v>45457</v>
      </c>
      <c r="AA550" s="67">
        <f t="shared" si="40"/>
        <v>115</v>
      </c>
      <c r="AB550" s="67">
        <v>0</v>
      </c>
      <c r="AC550" s="237">
        <v>0</v>
      </c>
      <c r="AD550" s="67">
        <v>0</v>
      </c>
      <c r="AE550" s="89" t="s">
        <v>75</v>
      </c>
      <c r="AF550" s="67">
        <f t="shared" si="41"/>
        <v>0</v>
      </c>
      <c r="AG550" s="60">
        <v>0</v>
      </c>
      <c r="AH550" s="60">
        <v>0</v>
      </c>
      <c r="AI550" s="89" t="s">
        <v>75</v>
      </c>
      <c r="AJ550" s="61">
        <v>0</v>
      </c>
      <c r="AK550" s="65" t="s">
        <v>75</v>
      </c>
      <c r="AL550" s="65" t="s">
        <v>75</v>
      </c>
      <c r="AM550" s="67">
        <f t="shared" si="42"/>
        <v>0</v>
      </c>
      <c r="AN550" s="67">
        <f>+K550+AC550-AH550</f>
        <v>10250000</v>
      </c>
      <c r="AO550" s="61" t="s">
        <v>67</v>
      </c>
      <c r="AP550" s="60">
        <v>10250000</v>
      </c>
      <c r="AQ550" s="61" t="s">
        <v>86</v>
      </c>
      <c r="AR550" s="60">
        <v>0</v>
      </c>
      <c r="AS550" s="69" t="s">
        <v>75</v>
      </c>
      <c r="AT550" s="236">
        <v>10250000</v>
      </c>
      <c r="AU550" s="156">
        <f t="shared" si="43"/>
        <v>0</v>
      </c>
      <c r="AV550" s="72">
        <f t="shared" si="44"/>
        <v>1</v>
      </c>
      <c r="AW550" s="89" t="s">
        <v>75</v>
      </c>
      <c r="AX550" s="61" t="s">
        <v>98</v>
      </c>
      <c r="AY550" s="60" t="s">
        <v>10440</v>
      </c>
      <c r="AZ550" s="58" t="s">
        <v>67</v>
      </c>
      <c r="BA550" s="58" t="s">
        <v>67</v>
      </c>
    </row>
    <row r="551" spans="2:53" x14ac:dyDescent="0.25">
      <c r="B551" s="58">
        <v>2024</v>
      </c>
      <c r="C551" s="58">
        <v>891780111</v>
      </c>
      <c r="D551" s="59" t="s">
        <v>64</v>
      </c>
      <c r="E551" s="61" t="s">
        <v>10439</v>
      </c>
      <c r="F551" s="67" t="s">
        <v>10438</v>
      </c>
      <c r="G551" s="210">
        <v>0</v>
      </c>
      <c r="H551" s="61" t="s">
        <v>73</v>
      </c>
      <c r="I551" s="59" t="s">
        <v>65</v>
      </c>
      <c r="J551" s="60" t="s">
        <v>10437</v>
      </c>
      <c r="K551" s="60">
        <v>8610000</v>
      </c>
      <c r="L551" s="58" t="s">
        <v>68</v>
      </c>
      <c r="M551" s="60" t="s">
        <v>6997</v>
      </c>
      <c r="N551" s="60">
        <v>1084738546</v>
      </c>
      <c r="O551" s="64">
        <v>14</v>
      </c>
      <c r="P551" s="166">
        <v>45302</v>
      </c>
      <c r="Q551" s="60">
        <v>2126349000</v>
      </c>
      <c r="R551" s="166">
        <v>45342</v>
      </c>
      <c r="S551" s="60">
        <v>8610000</v>
      </c>
      <c r="T551" s="61" t="s">
        <v>66</v>
      </c>
      <c r="U551" s="60">
        <v>85473390</v>
      </c>
      <c r="V551" s="60" t="s">
        <v>10230</v>
      </c>
      <c r="W551" s="166">
        <v>45342</v>
      </c>
      <c r="X551" s="166">
        <v>45342</v>
      </c>
      <c r="Y551" s="68" t="s">
        <v>75</v>
      </c>
      <c r="Z551" s="166">
        <v>45457</v>
      </c>
      <c r="AA551" s="67">
        <f t="shared" si="40"/>
        <v>115</v>
      </c>
      <c r="AB551" s="67">
        <v>2</v>
      </c>
      <c r="AC551" s="237">
        <v>1050000</v>
      </c>
      <c r="AD551" s="67">
        <v>1</v>
      </c>
      <c r="AE551" s="244">
        <v>45473</v>
      </c>
      <c r="AF551" s="67">
        <f t="shared" si="41"/>
        <v>16</v>
      </c>
      <c r="AG551" s="60">
        <v>0</v>
      </c>
      <c r="AH551" s="60">
        <v>0</v>
      </c>
      <c r="AI551" s="89" t="s">
        <v>75</v>
      </c>
      <c r="AJ551" s="61">
        <v>0</v>
      </c>
      <c r="AK551" s="65" t="s">
        <v>75</v>
      </c>
      <c r="AL551" s="65" t="s">
        <v>75</v>
      </c>
      <c r="AM551" s="67">
        <f t="shared" si="42"/>
        <v>0</v>
      </c>
      <c r="AN551" s="67">
        <f>+K551+AC551-AH551</f>
        <v>9660000</v>
      </c>
      <c r="AO551" s="61" t="s">
        <v>67</v>
      </c>
      <c r="AP551" s="60">
        <v>8610000</v>
      </c>
      <c r="AQ551" s="61" t="s">
        <v>86</v>
      </c>
      <c r="AR551" s="60">
        <v>0</v>
      </c>
      <c r="AS551" s="69" t="s">
        <v>75</v>
      </c>
      <c r="AT551" s="236">
        <v>9660000</v>
      </c>
      <c r="AU551" s="156">
        <f t="shared" si="43"/>
        <v>0</v>
      </c>
      <c r="AV551" s="72">
        <f t="shared" si="44"/>
        <v>1</v>
      </c>
      <c r="AW551" s="89" t="s">
        <v>75</v>
      </c>
      <c r="AX551" s="61" t="s">
        <v>98</v>
      </c>
      <c r="AY551" s="60" t="s">
        <v>10436</v>
      </c>
      <c r="AZ551" s="58" t="s">
        <v>67</v>
      </c>
      <c r="BA551" s="58" t="s">
        <v>67</v>
      </c>
    </row>
    <row r="552" spans="2:53" x14ac:dyDescent="0.25">
      <c r="B552" s="58">
        <v>2024</v>
      </c>
      <c r="C552" s="58">
        <v>891780111</v>
      </c>
      <c r="D552" s="59" t="s">
        <v>64</v>
      </c>
      <c r="E552" s="61" t="s">
        <v>10435</v>
      </c>
      <c r="F552" s="67" t="s">
        <v>10434</v>
      </c>
      <c r="G552" s="210">
        <v>0</v>
      </c>
      <c r="H552" s="61" t="s">
        <v>73</v>
      </c>
      <c r="I552" s="59" t="s">
        <v>65</v>
      </c>
      <c r="J552" s="60" t="s">
        <v>10433</v>
      </c>
      <c r="K552" s="60">
        <v>8610000</v>
      </c>
      <c r="L552" s="58" t="s">
        <v>68</v>
      </c>
      <c r="M552" s="60" t="s">
        <v>7049</v>
      </c>
      <c r="N552" s="60">
        <v>1083002832</v>
      </c>
      <c r="O552" s="64">
        <v>14</v>
      </c>
      <c r="P552" s="166">
        <v>45302</v>
      </c>
      <c r="Q552" s="60">
        <v>2126349000</v>
      </c>
      <c r="R552" s="166">
        <v>45342</v>
      </c>
      <c r="S552" s="60">
        <v>8610000</v>
      </c>
      <c r="T552" s="61" t="s">
        <v>66</v>
      </c>
      <c r="U552" s="60">
        <v>85475141</v>
      </c>
      <c r="V552" s="60" t="s">
        <v>7048</v>
      </c>
      <c r="W552" s="166">
        <v>45342</v>
      </c>
      <c r="X552" s="166">
        <v>45342</v>
      </c>
      <c r="Y552" s="68" t="s">
        <v>75</v>
      </c>
      <c r="Z552" s="166">
        <v>45457</v>
      </c>
      <c r="AA552" s="67">
        <f t="shared" si="40"/>
        <v>115</v>
      </c>
      <c r="AB552" s="67">
        <v>0</v>
      </c>
      <c r="AC552" s="237">
        <v>0</v>
      </c>
      <c r="AD552" s="67">
        <v>0</v>
      </c>
      <c r="AE552" s="89" t="s">
        <v>75</v>
      </c>
      <c r="AF552" s="67">
        <f t="shared" si="41"/>
        <v>0</v>
      </c>
      <c r="AG552" s="60">
        <v>0</v>
      </c>
      <c r="AH552" s="60">
        <v>0</v>
      </c>
      <c r="AI552" s="89" t="s">
        <v>75</v>
      </c>
      <c r="AJ552" s="61">
        <v>0</v>
      </c>
      <c r="AK552" s="65" t="s">
        <v>75</v>
      </c>
      <c r="AL552" s="65" t="s">
        <v>75</v>
      </c>
      <c r="AM552" s="67">
        <f t="shared" si="42"/>
        <v>0</v>
      </c>
      <c r="AN552" s="67">
        <f>+K552+AC552-AH552</f>
        <v>8610000</v>
      </c>
      <c r="AO552" s="61" t="s">
        <v>67</v>
      </c>
      <c r="AP552" s="60">
        <v>8610000</v>
      </c>
      <c r="AQ552" s="61" t="s">
        <v>86</v>
      </c>
      <c r="AR552" s="60">
        <v>0</v>
      </c>
      <c r="AS552" s="69" t="s">
        <v>75</v>
      </c>
      <c r="AT552" s="236">
        <v>8610000</v>
      </c>
      <c r="AU552" s="156">
        <f t="shared" si="43"/>
        <v>0</v>
      </c>
      <c r="AV552" s="72">
        <f t="shared" si="44"/>
        <v>1</v>
      </c>
      <c r="AW552" s="89" t="s">
        <v>75</v>
      </c>
      <c r="AX552" s="61" t="s">
        <v>98</v>
      </c>
      <c r="AY552" s="60" t="s">
        <v>10432</v>
      </c>
      <c r="AZ552" s="58" t="s">
        <v>67</v>
      </c>
      <c r="BA552" s="58" t="s">
        <v>67</v>
      </c>
    </row>
    <row r="553" spans="2:53" x14ac:dyDescent="0.25">
      <c r="B553" s="58">
        <v>2024</v>
      </c>
      <c r="C553" s="58">
        <v>891780111</v>
      </c>
      <c r="D553" s="59" t="s">
        <v>64</v>
      </c>
      <c r="E553" s="61" t="s">
        <v>10431</v>
      </c>
      <c r="F553" s="67" t="s">
        <v>10430</v>
      </c>
      <c r="G553" s="210">
        <v>0</v>
      </c>
      <c r="H553" s="61" t="s">
        <v>73</v>
      </c>
      <c r="I553" s="59" t="s">
        <v>65</v>
      </c>
      <c r="J553" s="60" t="s">
        <v>10429</v>
      </c>
      <c r="K553" s="60">
        <v>14850000</v>
      </c>
      <c r="L553" s="58" t="s">
        <v>68</v>
      </c>
      <c r="M553" s="60" t="s">
        <v>7976</v>
      </c>
      <c r="N553" s="60">
        <v>1081820476</v>
      </c>
      <c r="O553" s="64">
        <v>13</v>
      </c>
      <c r="P553" s="89">
        <v>45302</v>
      </c>
      <c r="Q553" s="60">
        <v>4518689382</v>
      </c>
      <c r="R553" s="166">
        <v>45342</v>
      </c>
      <c r="S553" s="60">
        <v>14850000</v>
      </c>
      <c r="T553" s="61" t="s">
        <v>66</v>
      </c>
      <c r="U553" s="60">
        <v>1192791759</v>
      </c>
      <c r="V553" s="60" t="s">
        <v>1211</v>
      </c>
      <c r="W553" s="166">
        <v>45342</v>
      </c>
      <c r="X553" s="166">
        <v>45342</v>
      </c>
      <c r="Y553" s="68" t="s">
        <v>75</v>
      </c>
      <c r="Z553" s="166">
        <v>45457</v>
      </c>
      <c r="AA553" s="67">
        <f t="shared" si="40"/>
        <v>115</v>
      </c>
      <c r="AB553" s="67">
        <v>2</v>
      </c>
      <c r="AC553" s="237">
        <v>1650000</v>
      </c>
      <c r="AD553" s="67">
        <v>1</v>
      </c>
      <c r="AE553" s="244">
        <v>45473</v>
      </c>
      <c r="AF553" s="67">
        <f t="shared" si="41"/>
        <v>16</v>
      </c>
      <c r="AG553" s="60">
        <v>0</v>
      </c>
      <c r="AH553" s="60">
        <v>0</v>
      </c>
      <c r="AI553" s="89" t="s">
        <v>75</v>
      </c>
      <c r="AJ553" s="61">
        <v>0</v>
      </c>
      <c r="AK553" s="65" t="s">
        <v>75</v>
      </c>
      <c r="AL553" s="65" t="s">
        <v>75</v>
      </c>
      <c r="AM553" s="67">
        <f t="shared" si="42"/>
        <v>0</v>
      </c>
      <c r="AN553" s="67">
        <f>+K553+AC553-AH553</f>
        <v>16500000</v>
      </c>
      <c r="AO553" s="61" t="s">
        <v>67</v>
      </c>
      <c r="AP553" s="60">
        <v>14850000</v>
      </c>
      <c r="AQ553" s="61" t="s">
        <v>86</v>
      </c>
      <c r="AR553" s="60">
        <v>0</v>
      </c>
      <c r="AS553" s="69" t="s">
        <v>75</v>
      </c>
      <c r="AT553" s="236">
        <v>16500000</v>
      </c>
      <c r="AU553" s="156">
        <f t="shared" si="43"/>
        <v>0</v>
      </c>
      <c r="AV553" s="72">
        <f t="shared" si="44"/>
        <v>1</v>
      </c>
      <c r="AW553" s="89" t="s">
        <v>75</v>
      </c>
      <c r="AX553" s="61" t="s">
        <v>98</v>
      </c>
      <c r="AY553" s="60" t="s">
        <v>10428</v>
      </c>
      <c r="AZ553" s="58" t="s">
        <v>67</v>
      </c>
      <c r="BA553" s="58" t="s">
        <v>67</v>
      </c>
    </row>
    <row r="554" spans="2:53" x14ac:dyDescent="0.25">
      <c r="B554" s="58">
        <v>2024</v>
      </c>
      <c r="C554" s="58">
        <v>891780111</v>
      </c>
      <c r="D554" s="59" t="s">
        <v>64</v>
      </c>
      <c r="E554" s="61" t="s">
        <v>10427</v>
      </c>
      <c r="F554" s="67" t="s">
        <v>10426</v>
      </c>
      <c r="G554" s="210">
        <v>0</v>
      </c>
      <c r="H554" s="61" t="s">
        <v>73</v>
      </c>
      <c r="I554" s="59" t="s">
        <v>65</v>
      </c>
      <c r="J554" s="60" t="s">
        <v>10273</v>
      </c>
      <c r="K554" s="60">
        <v>10167000</v>
      </c>
      <c r="L554" s="58" t="s">
        <v>68</v>
      </c>
      <c r="M554" s="60" t="s">
        <v>7212</v>
      </c>
      <c r="N554" s="60">
        <v>1082925224</v>
      </c>
      <c r="O554" s="64">
        <v>13</v>
      </c>
      <c r="P554" s="89">
        <v>45302</v>
      </c>
      <c r="Q554" s="60">
        <v>4518689382</v>
      </c>
      <c r="R554" s="166">
        <v>45342</v>
      </c>
      <c r="S554" s="60">
        <v>10167000</v>
      </c>
      <c r="T554" s="61" t="s">
        <v>66</v>
      </c>
      <c r="U554" s="60">
        <v>36557666</v>
      </c>
      <c r="V554" s="60" t="s">
        <v>4526</v>
      </c>
      <c r="W554" s="166">
        <v>45342</v>
      </c>
      <c r="X554" s="166">
        <v>45342</v>
      </c>
      <c r="Y554" s="68" t="s">
        <v>75</v>
      </c>
      <c r="Z554" s="166">
        <v>45457</v>
      </c>
      <c r="AA554" s="67">
        <f t="shared" si="40"/>
        <v>115</v>
      </c>
      <c r="AB554" s="67">
        <v>0</v>
      </c>
      <c r="AC554" s="237">
        <v>0</v>
      </c>
      <c r="AD554" s="67">
        <v>0</v>
      </c>
      <c r="AE554" s="89" t="s">
        <v>75</v>
      </c>
      <c r="AF554" s="67">
        <f t="shared" si="41"/>
        <v>0</v>
      </c>
      <c r="AG554" s="60">
        <v>0</v>
      </c>
      <c r="AH554" s="60">
        <v>0</v>
      </c>
      <c r="AI554" s="89" t="s">
        <v>75</v>
      </c>
      <c r="AJ554" s="61">
        <v>0</v>
      </c>
      <c r="AK554" s="65" t="s">
        <v>75</v>
      </c>
      <c r="AL554" s="65" t="s">
        <v>75</v>
      </c>
      <c r="AM554" s="67">
        <f t="shared" si="42"/>
        <v>0</v>
      </c>
      <c r="AN554" s="67">
        <f>+K554+AC554-AH554</f>
        <v>10167000</v>
      </c>
      <c r="AO554" s="61" t="s">
        <v>67</v>
      </c>
      <c r="AP554" s="60">
        <v>10167000</v>
      </c>
      <c r="AQ554" s="61" t="s">
        <v>86</v>
      </c>
      <c r="AR554" s="60">
        <v>0</v>
      </c>
      <c r="AS554" s="69" t="s">
        <v>75</v>
      </c>
      <c r="AT554" s="236">
        <v>10167000</v>
      </c>
      <c r="AU554" s="156">
        <f t="shared" si="43"/>
        <v>0</v>
      </c>
      <c r="AV554" s="72">
        <f t="shared" si="44"/>
        <v>1</v>
      </c>
      <c r="AW554" s="89" t="s">
        <v>75</v>
      </c>
      <c r="AX554" s="61" t="s">
        <v>98</v>
      </c>
      <c r="AY554" s="60" t="s">
        <v>10425</v>
      </c>
      <c r="AZ554" s="58" t="s">
        <v>67</v>
      </c>
      <c r="BA554" s="58" t="s">
        <v>67</v>
      </c>
    </row>
    <row r="555" spans="2:53" x14ac:dyDescent="0.25">
      <c r="B555" s="58">
        <v>2024</v>
      </c>
      <c r="C555" s="58">
        <v>891780111</v>
      </c>
      <c r="D555" s="59" t="s">
        <v>64</v>
      </c>
      <c r="E555" s="61" t="s">
        <v>10424</v>
      </c>
      <c r="F555" s="67" t="s">
        <v>10423</v>
      </c>
      <c r="G555" s="210">
        <v>0</v>
      </c>
      <c r="H555" s="61" t="s">
        <v>73</v>
      </c>
      <c r="I555" s="59" t="s">
        <v>65</v>
      </c>
      <c r="J555" s="60" t="s">
        <v>10394</v>
      </c>
      <c r="K555" s="60">
        <v>8610000</v>
      </c>
      <c r="L555" s="58" t="s">
        <v>68</v>
      </c>
      <c r="M555" s="60" t="s">
        <v>9431</v>
      </c>
      <c r="N555" s="60">
        <v>1082944401</v>
      </c>
      <c r="O555" s="64">
        <v>14</v>
      </c>
      <c r="P555" s="166">
        <v>45302</v>
      </c>
      <c r="Q555" s="60">
        <v>2126349000</v>
      </c>
      <c r="R555" s="166">
        <v>45342</v>
      </c>
      <c r="S555" s="60">
        <v>8610000</v>
      </c>
      <c r="T555" s="61" t="s">
        <v>66</v>
      </c>
      <c r="U555" s="60">
        <v>85459497</v>
      </c>
      <c r="V555" s="60" t="s">
        <v>3402</v>
      </c>
      <c r="W555" s="166">
        <v>45342</v>
      </c>
      <c r="X555" s="166">
        <v>45342</v>
      </c>
      <c r="Y555" s="68" t="s">
        <v>75</v>
      </c>
      <c r="Z555" s="166">
        <v>45457</v>
      </c>
      <c r="AA555" s="67">
        <f t="shared" si="40"/>
        <v>115</v>
      </c>
      <c r="AB555" s="67">
        <v>2</v>
      </c>
      <c r="AC555" s="237">
        <v>1050000</v>
      </c>
      <c r="AD555" s="67">
        <v>1</v>
      </c>
      <c r="AE555" s="244">
        <v>45473</v>
      </c>
      <c r="AF555" s="67">
        <f t="shared" si="41"/>
        <v>16</v>
      </c>
      <c r="AG555" s="60">
        <v>0</v>
      </c>
      <c r="AH555" s="60">
        <v>0</v>
      </c>
      <c r="AI555" s="89" t="s">
        <v>75</v>
      </c>
      <c r="AJ555" s="61">
        <v>0</v>
      </c>
      <c r="AK555" s="65" t="s">
        <v>75</v>
      </c>
      <c r="AL555" s="65" t="s">
        <v>75</v>
      </c>
      <c r="AM555" s="67">
        <f t="shared" si="42"/>
        <v>0</v>
      </c>
      <c r="AN555" s="67">
        <f>+K555+AC555-AH555</f>
        <v>9660000</v>
      </c>
      <c r="AO555" s="61" t="s">
        <v>67</v>
      </c>
      <c r="AP555" s="60">
        <v>8610000</v>
      </c>
      <c r="AQ555" s="61" t="s">
        <v>86</v>
      </c>
      <c r="AR555" s="60">
        <v>0</v>
      </c>
      <c r="AS555" s="69" t="s">
        <v>75</v>
      </c>
      <c r="AT555" s="236">
        <v>9660000</v>
      </c>
      <c r="AU555" s="156">
        <f t="shared" si="43"/>
        <v>0</v>
      </c>
      <c r="AV555" s="72">
        <f t="shared" si="44"/>
        <v>1</v>
      </c>
      <c r="AW555" s="89" t="s">
        <v>75</v>
      </c>
      <c r="AX555" s="61" t="s">
        <v>98</v>
      </c>
      <c r="AY555" s="60" t="s">
        <v>10422</v>
      </c>
      <c r="AZ555" s="58" t="s">
        <v>67</v>
      </c>
      <c r="BA555" s="58" t="s">
        <v>67</v>
      </c>
    </row>
    <row r="556" spans="2:53" x14ac:dyDescent="0.25">
      <c r="B556" s="58">
        <v>2024</v>
      </c>
      <c r="C556" s="58">
        <v>891780111</v>
      </c>
      <c r="D556" s="59" t="s">
        <v>64</v>
      </c>
      <c r="E556" s="61" t="s">
        <v>10421</v>
      </c>
      <c r="F556" s="67" t="s">
        <v>10420</v>
      </c>
      <c r="G556" s="210">
        <v>0</v>
      </c>
      <c r="H556" s="61" t="s">
        <v>73</v>
      </c>
      <c r="I556" s="59" t="s">
        <v>65</v>
      </c>
      <c r="J556" s="60" t="s">
        <v>10394</v>
      </c>
      <c r="K556" s="60">
        <v>8610000</v>
      </c>
      <c r="L556" s="58" t="s">
        <v>68</v>
      </c>
      <c r="M556" s="60" t="s">
        <v>7754</v>
      </c>
      <c r="N556" s="60">
        <v>1083030981</v>
      </c>
      <c r="O556" s="64">
        <v>14</v>
      </c>
      <c r="P556" s="166">
        <v>45302</v>
      </c>
      <c r="Q556" s="60">
        <v>2126349000</v>
      </c>
      <c r="R556" s="166">
        <v>45342</v>
      </c>
      <c r="S556" s="60">
        <v>8610000</v>
      </c>
      <c r="T556" s="61" t="s">
        <v>66</v>
      </c>
      <c r="U556" s="60">
        <v>85459497</v>
      </c>
      <c r="V556" s="60" t="s">
        <v>3402</v>
      </c>
      <c r="W556" s="166">
        <v>45342</v>
      </c>
      <c r="X556" s="166">
        <v>45342</v>
      </c>
      <c r="Y556" s="68" t="s">
        <v>75</v>
      </c>
      <c r="Z556" s="166">
        <v>45457</v>
      </c>
      <c r="AA556" s="67">
        <f t="shared" si="40"/>
        <v>115</v>
      </c>
      <c r="AB556" s="67">
        <v>2</v>
      </c>
      <c r="AC556" s="237">
        <v>1050000</v>
      </c>
      <c r="AD556" s="67">
        <v>1</v>
      </c>
      <c r="AE556" s="244">
        <v>45473</v>
      </c>
      <c r="AF556" s="67">
        <f t="shared" si="41"/>
        <v>16</v>
      </c>
      <c r="AG556" s="60">
        <v>0</v>
      </c>
      <c r="AH556" s="60">
        <v>0</v>
      </c>
      <c r="AI556" s="89" t="s">
        <v>75</v>
      </c>
      <c r="AJ556" s="61">
        <v>0</v>
      </c>
      <c r="AK556" s="65" t="s">
        <v>75</v>
      </c>
      <c r="AL556" s="65" t="s">
        <v>75</v>
      </c>
      <c r="AM556" s="67">
        <f t="shared" si="42"/>
        <v>0</v>
      </c>
      <c r="AN556" s="67">
        <f>+K556+AC556-AH556</f>
        <v>9660000</v>
      </c>
      <c r="AO556" s="61" t="s">
        <v>67</v>
      </c>
      <c r="AP556" s="60">
        <v>8610000</v>
      </c>
      <c r="AQ556" s="61" t="s">
        <v>86</v>
      </c>
      <c r="AR556" s="60">
        <v>0</v>
      </c>
      <c r="AS556" s="69" t="s">
        <v>75</v>
      </c>
      <c r="AT556" s="236">
        <v>9660000</v>
      </c>
      <c r="AU556" s="156">
        <f t="shared" si="43"/>
        <v>0</v>
      </c>
      <c r="AV556" s="72">
        <f t="shared" si="44"/>
        <v>1</v>
      </c>
      <c r="AW556" s="89" t="s">
        <v>75</v>
      </c>
      <c r="AX556" s="61" t="s">
        <v>98</v>
      </c>
      <c r="AY556" s="60" t="s">
        <v>10419</v>
      </c>
      <c r="AZ556" s="58" t="s">
        <v>67</v>
      </c>
      <c r="BA556" s="58" t="s">
        <v>67</v>
      </c>
    </row>
    <row r="557" spans="2:53" x14ac:dyDescent="0.25">
      <c r="B557" s="58">
        <v>2024</v>
      </c>
      <c r="C557" s="58">
        <v>891780111</v>
      </c>
      <c r="D557" s="59" t="s">
        <v>64</v>
      </c>
      <c r="E557" s="61" t="s">
        <v>10418</v>
      </c>
      <c r="F557" s="67" t="s">
        <v>10417</v>
      </c>
      <c r="G557" s="210">
        <v>0</v>
      </c>
      <c r="H557" s="61" t="s">
        <v>73</v>
      </c>
      <c r="I557" s="59" t="s">
        <v>65</v>
      </c>
      <c r="J557" s="60" t="s">
        <v>10416</v>
      </c>
      <c r="K557" s="60">
        <v>12100000</v>
      </c>
      <c r="L557" s="58" t="s">
        <v>68</v>
      </c>
      <c r="M557" s="60" t="s">
        <v>5819</v>
      </c>
      <c r="N557" s="60">
        <v>1143379940</v>
      </c>
      <c r="O557" s="64">
        <v>13</v>
      </c>
      <c r="P557" s="89">
        <v>45302</v>
      </c>
      <c r="Q557" s="60">
        <v>4518689382</v>
      </c>
      <c r="R557" s="166">
        <v>45342</v>
      </c>
      <c r="S557" s="60">
        <v>12100000</v>
      </c>
      <c r="T557" s="61" t="s">
        <v>66</v>
      </c>
      <c r="U557" s="60">
        <v>57461216</v>
      </c>
      <c r="V557" s="60" t="s">
        <v>3359</v>
      </c>
      <c r="W557" s="166">
        <v>45342</v>
      </c>
      <c r="X557" s="166">
        <v>45342</v>
      </c>
      <c r="Y557" s="68" t="s">
        <v>75</v>
      </c>
      <c r="Z557" s="166">
        <v>45457</v>
      </c>
      <c r="AA557" s="67">
        <f t="shared" si="40"/>
        <v>115</v>
      </c>
      <c r="AB557" s="67">
        <v>2</v>
      </c>
      <c r="AC557" s="237">
        <v>1500000</v>
      </c>
      <c r="AD557" s="67">
        <v>1</v>
      </c>
      <c r="AE557" s="244">
        <v>45473</v>
      </c>
      <c r="AF557" s="67">
        <f t="shared" si="41"/>
        <v>16</v>
      </c>
      <c r="AG557" s="60">
        <v>0</v>
      </c>
      <c r="AH557" s="60">
        <v>0</v>
      </c>
      <c r="AI557" s="89" t="s">
        <v>75</v>
      </c>
      <c r="AJ557" s="61">
        <v>0</v>
      </c>
      <c r="AK557" s="65" t="s">
        <v>75</v>
      </c>
      <c r="AL557" s="65" t="s">
        <v>75</v>
      </c>
      <c r="AM557" s="67">
        <f t="shared" si="42"/>
        <v>0</v>
      </c>
      <c r="AN557" s="67">
        <f>+K557+AC557-AH557</f>
        <v>13600000</v>
      </c>
      <c r="AO557" s="61" t="s">
        <v>67</v>
      </c>
      <c r="AP557" s="60">
        <v>12100000</v>
      </c>
      <c r="AQ557" s="61" t="s">
        <v>86</v>
      </c>
      <c r="AR557" s="60">
        <v>0</v>
      </c>
      <c r="AS557" s="69" t="s">
        <v>75</v>
      </c>
      <c r="AT557" s="236">
        <v>13600000</v>
      </c>
      <c r="AU557" s="156">
        <f t="shared" si="43"/>
        <v>0</v>
      </c>
      <c r="AV557" s="72">
        <f t="shared" si="44"/>
        <v>1</v>
      </c>
      <c r="AW557" s="89" t="s">
        <v>75</v>
      </c>
      <c r="AX557" s="61" t="s">
        <v>98</v>
      </c>
      <c r="AY557" s="60" t="s">
        <v>10415</v>
      </c>
      <c r="AZ557" s="58" t="s">
        <v>67</v>
      </c>
      <c r="BA557" s="58" t="s">
        <v>67</v>
      </c>
    </row>
    <row r="558" spans="2:53" x14ac:dyDescent="0.25">
      <c r="B558" s="58">
        <v>2024</v>
      </c>
      <c r="C558" s="58">
        <v>891780111</v>
      </c>
      <c r="D558" s="59" t="s">
        <v>64</v>
      </c>
      <c r="E558" s="61" t="s">
        <v>10414</v>
      </c>
      <c r="F558" s="67" t="s">
        <v>10413</v>
      </c>
      <c r="G558" s="210">
        <v>0</v>
      </c>
      <c r="H558" s="61" t="s">
        <v>73</v>
      </c>
      <c r="I558" s="59" t="s">
        <v>65</v>
      </c>
      <c r="J558" s="60" t="s">
        <v>10412</v>
      </c>
      <c r="K558" s="60">
        <v>8610000</v>
      </c>
      <c r="L558" s="58" t="s">
        <v>68</v>
      </c>
      <c r="M558" s="60" t="s">
        <v>8413</v>
      </c>
      <c r="N558" s="60">
        <v>36726128</v>
      </c>
      <c r="O558" s="64">
        <v>14</v>
      </c>
      <c r="P558" s="166">
        <v>45302</v>
      </c>
      <c r="Q558" s="60">
        <v>2126349000</v>
      </c>
      <c r="R558" s="166">
        <v>45342</v>
      </c>
      <c r="S558" s="60">
        <v>8610000</v>
      </c>
      <c r="T558" s="61" t="s">
        <v>66</v>
      </c>
      <c r="U558" s="60">
        <v>7633817</v>
      </c>
      <c r="V558" s="60" t="s">
        <v>3276</v>
      </c>
      <c r="W558" s="166">
        <v>45342</v>
      </c>
      <c r="X558" s="166">
        <v>45342</v>
      </c>
      <c r="Y558" s="68" t="s">
        <v>75</v>
      </c>
      <c r="Z558" s="166">
        <v>45457</v>
      </c>
      <c r="AA558" s="67">
        <f t="shared" si="40"/>
        <v>115</v>
      </c>
      <c r="AB558" s="67">
        <v>2</v>
      </c>
      <c r="AC558" s="237">
        <v>980000</v>
      </c>
      <c r="AD558" s="67">
        <v>1</v>
      </c>
      <c r="AE558" s="244">
        <v>45473</v>
      </c>
      <c r="AF558" s="67">
        <f t="shared" si="41"/>
        <v>16</v>
      </c>
      <c r="AG558" s="60">
        <v>0</v>
      </c>
      <c r="AH558" s="60">
        <v>0</v>
      </c>
      <c r="AI558" s="89" t="s">
        <v>75</v>
      </c>
      <c r="AJ558" s="61">
        <v>0</v>
      </c>
      <c r="AK558" s="65" t="s">
        <v>75</v>
      </c>
      <c r="AL558" s="65" t="s">
        <v>75</v>
      </c>
      <c r="AM558" s="67">
        <f t="shared" si="42"/>
        <v>0</v>
      </c>
      <c r="AN558" s="67">
        <f>+K558+AC558-AH558</f>
        <v>9590000</v>
      </c>
      <c r="AO558" s="61" t="s">
        <v>67</v>
      </c>
      <c r="AP558" s="60">
        <v>8610000</v>
      </c>
      <c r="AQ558" s="61" t="s">
        <v>86</v>
      </c>
      <c r="AR558" s="60">
        <v>0</v>
      </c>
      <c r="AS558" s="69" t="s">
        <v>75</v>
      </c>
      <c r="AT558" s="236">
        <v>9590000</v>
      </c>
      <c r="AU558" s="156">
        <f t="shared" si="43"/>
        <v>0</v>
      </c>
      <c r="AV558" s="72">
        <f t="shared" si="44"/>
        <v>1</v>
      </c>
      <c r="AW558" s="89" t="s">
        <v>75</v>
      </c>
      <c r="AX558" s="61" t="s">
        <v>98</v>
      </c>
      <c r="AY558" s="60" t="s">
        <v>10411</v>
      </c>
      <c r="AZ558" s="58" t="s">
        <v>67</v>
      </c>
      <c r="BA558" s="58" t="s">
        <v>67</v>
      </c>
    </row>
    <row r="559" spans="2:53" x14ac:dyDescent="0.25">
      <c r="B559" s="58">
        <v>2024</v>
      </c>
      <c r="C559" s="58">
        <v>891780111</v>
      </c>
      <c r="D559" s="59" t="s">
        <v>64</v>
      </c>
      <c r="E559" s="61" t="s">
        <v>10410</v>
      </c>
      <c r="F559" s="67" t="s">
        <v>10409</v>
      </c>
      <c r="G559" s="210">
        <v>0</v>
      </c>
      <c r="H559" s="61" t="s">
        <v>73</v>
      </c>
      <c r="I559" s="59" t="s">
        <v>65</v>
      </c>
      <c r="J559" s="60" t="s">
        <v>10218</v>
      </c>
      <c r="K559" s="60">
        <v>8610000</v>
      </c>
      <c r="L559" s="58" t="s">
        <v>68</v>
      </c>
      <c r="M559" s="60" t="s">
        <v>7291</v>
      </c>
      <c r="N559" s="60">
        <v>36723382</v>
      </c>
      <c r="O559" s="64">
        <v>14</v>
      </c>
      <c r="P559" s="166">
        <v>45302</v>
      </c>
      <c r="Q559" s="60">
        <v>2126349000</v>
      </c>
      <c r="R559" s="166">
        <v>45342</v>
      </c>
      <c r="S559" s="60">
        <v>8610000</v>
      </c>
      <c r="T559" s="61" t="s">
        <v>66</v>
      </c>
      <c r="U559" s="60">
        <v>7633817</v>
      </c>
      <c r="V559" s="60" t="s">
        <v>3276</v>
      </c>
      <c r="W559" s="166">
        <v>45342</v>
      </c>
      <c r="X559" s="166">
        <v>45342</v>
      </c>
      <c r="Y559" s="68" t="s">
        <v>75</v>
      </c>
      <c r="Z559" s="166">
        <v>45457</v>
      </c>
      <c r="AA559" s="67">
        <f t="shared" si="40"/>
        <v>115</v>
      </c>
      <c r="AB559" s="67">
        <v>0</v>
      </c>
      <c r="AC559" s="237">
        <v>0</v>
      </c>
      <c r="AD559" s="67">
        <v>0</v>
      </c>
      <c r="AE559" s="89" t="s">
        <v>75</v>
      </c>
      <c r="AF559" s="67">
        <f t="shared" si="41"/>
        <v>0</v>
      </c>
      <c r="AG559" s="60">
        <v>0</v>
      </c>
      <c r="AH559" s="60">
        <v>0</v>
      </c>
      <c r="AI559" s="89" t="s">
        <v>75</v>
      </c>
      <c r="AJ559" s="61">
        <v>0</v>
      </c>
      <c r="AK559" s="65" t="s">
        <v>75</v>
      </c>
      <c r="AL559" s="65" t="s">
        <v>75</v>
      </c>
      <c r="AM559" s="67">
        <f t="shared" si="42"/>
        <v>0</v>
      </c>
      <c r="AN559" s="67">
        <f>+K559+AC559-AH559</f>
        <v>8610000</v>
      </c>
      <c r="AO559" s="61" t="s">
        <v>67</v>
      </c>
      <c r="AP559" s="60">
        <v>8610000</v>
      </c>
      <c r="AQ559" s="61" t="s">
        <v>86</v>
      </c>
      <c r="AR559" s="60">
        <v>0</v>
      </c>
      <c r="AS559" s="69" t="s">
        <v>75</v>
      </c>
      <c r="AT559" s="236">
        <v>8610000</v>
      </c>
      <c r="AU559" s="156">
        <f t="shared" si="43"/>
        <v>0</v>
      </c>
      <c r="AV559" s="72">
        <f t="shared" si="44"/>
        <v>1</v>
      </c>
      <c r="AW559" s="89" t="s">
        <v>75</v>
      </c>
      <c r="AX559" s="61" t="s">
        <v>98</v>
      </c>
      <c r="AY559" s="60" t="s">
        <v>10408</v>
      </c>
      <c r="AZ559" s="58" t="s">
        <v>67</v>
      </c>
      <c r="BA559" s="58" t="s">
        <v>67</v>
      </c>
    </row>
    <row r="560" spans="2:53" x14ac:dyDescent="0.25">
      <c r="B560" s="58">
        <v>2024</v>
      </c>
      <c r="C560" s="58">
        <v>891780111</v>
      </c>
      <c r="D560" s="59" t="s">
        <v>64</v>
      </c>
      <c r="E560" s="61" t="s">
        <v>10407</v>
      </c>
      <c r="F560" s="67" t="s">
        <v>10406</v>
      </c>
      <c r="G560" s="210">
        <v>0</v>
      </c>
      <c r="H560" s="61" t="s">
        <v>73</v>
      </c>
      <c r="I560" s="59" t="s">
        <v>65</v>
      </c>
      <c r="J560" s="60" t="s">
        <v>10218</v>
      </c>
      <c r="K560" s="60">
        <v>8610000</v>
      </c>
      <c r="L560" s="58" t="s">
        <v>68</v>
      </c>
      <c r="M560" s="60" t="s">
        <v>7287</v>
      </c>
      <c r="N560" s="60">
        <v>85150457</v>
      </c>
      <c r="O560" s="64">
        <v>14</v>
      </c>
      <c r="P560" s="166">
        <v>45302</v>
      </c>
      <c r="Q560" s="60">
        <v>2126349000</v>
      </c>
      <c r="R560" s="166">
        <v>45342</v>
      </c>
      <c r="S560" s="60">
        <v>8610000</v>
      </c>
      <c r="T560" s="61" t="s">
        <v>66</v>
      </c>
      <c r="U560" s="60">
        <v>7633817</v>
      </c>
      <c r="V560" s="60" t="s">
        <v>3276</v>
      </c>
      <c r="W560" s="166">
        <v>45342</v>
      </c>
      <c r="X560" s="166">
        <v>45342</v>
      </c>
      <c r="Y560" s="68" t="s">
        <v>75</v>
      </c>
      <c r="Z560" s="166">
        <v>45457</v>
      </c>
      <c r="AA560" s="67">
        <f t="shared" si="40"/>
        <v>115</v>
      </c>
      <c r="AB560" s="67">
        <v>0</v>
      </c>
      <c r="AC560" s="237">
        <v>0</v>
      </c>
      <c r="AD560" s="67">
        <v>0</v>
      </c>
      <c r="AE560" s="89" t="s">
        <v>75</v>
      </c>
      <c r="AF560" s="67">
        <f t="shared" si="41"/>
        <v>0</v>
      </c>
      <c r="AG560" s="60">
        <v>0</v>
      </c>
      <c r="AH560" s="60">
        <v>0</v>
      </c>
      <c r="AI560" s="89" t="s">
        <v>75</v>
      </c>
      <c r="AJ560" s="61">
        <v>0</v>
      </c>
      <c r="AK560" s="65" t="s">
        <v>75</v>
      </c>
      <c r="AL560" s="65" t="s">
        <v>75</v>
      </c>
      <c r="AM560" s="67">
        <f t="shared" si="42"/>
        <v>0</v>
      </c>
      <c r="AN560" s="67">
        <f>+K560+AC560-AH560</f>
        <v>8610000</v>
      </c>
      <c r="AO560" s="61" t="s">
        <v>67</v>
      </c>
      <c r="AP560" s="60">
        <v>8610000</v>
      </c>
      <c r="AQ560" s="61" t="s">
        <v>86</v>
      </c>
      <c r="AR560" s="60">
        <v>0</v>
      </c>
      <c r="AS560" s="69" t="s">
        <v>75</v>
      </c>
      <c r="AT560" s="236">
        <v>8610000</v>
      </c>
      <c r="AU560" s="156">
        <f t="shared" si="43"/>
        <v>0</v>
      </c>
      <c r="AV560" s="72">
        <f t="shared" si="44"/>
        <v>1</v>
      </c>
      <c r="AW560" s="89" t="s">
        <v>75</v>
      </c>
      <c r="AX560" s="61" t="s">
        <v>98</v>
      </c>
      <c r="AY560" s="60" t="s">
        <v>10405</v>
      </c>
      <c r="AZ560" s="58" t="s">
        <v>67</v>
      </c>
      <c r="BA560" s="58" t="s">
        <v>67</v>
      </c>
    </row>
    <row r="561" spans="2:53" x14ac:dyDescent="0.25">
      <c r="B561" s="58">
        <v>2024</v>
      </c>
      <c r="C561" s="58">
        <v>891780111</v>
      </c>
      <c r="D561" s="59" t="s">
        <v>64</v>
      </c>
      <c r="E561" s="61" t="s">
        <v>10404</v>
      </c>
      <c r="F561" s="67" t="s">
        <v>10403</v>
      </c>
      <c r="G561" s="210">
        <v>0</v>
      </c>
      <c r="H561" s="61" t="s">
        <v>73</v>
      </c>
      <c r="I561" s="59" t="s">
        <v>65</v>
      </c>
      <c r="J561" s="60" t="s">
        <v>10402</v>
      </c>
      <c r="K561" s="60">
        <v>8610000</v>
      </c>
      <c r="L561" s="58" t="s">
        <v>68</v>
      </c>
      <c r="M561" s="60" t="s">
        <v>10401</v>
      </c>
      <c r="N561" s="60">
        <v>1004364827</v>
      </c>
      <c r="O561" s="64">
        <v>14</v>
      </c>
      <c r="P561" s="166">
        <v>45302</v>
      </c>
      <c r="Q561" s="60">
        <v>2126349000</v>
      </c>
      <c r="R561" s="166">
        <v>45342</v>
      </c>
      <c r="S561" s="60">
        <v>8610000</v>
      </c>
      <c r="T561" s="61" t="s">
        <v>66</v>
      </c>
      <c r="U561" s="60">
        <v>85450705</v>
      </c>
      <c r="V561" s="60" t="s">
        <v>7079</v>
      </c>
      <c r="W561" s="166">
        <v>45342</v>
      </c>
      <c r="X561" s="166">
        <v>45342</v>
      </c>
      <c r="Y561" s="68" t="s">
        <v>75</v>
      </c>
      <c r="Z561" s="166">
        <v>45457</v>
      </c>
      <c r="AA561" s="67">
        <f t="shared" si="40"/>
        <v>115</v>
      </c>
      <c r="AB561" s="67">
        <v>0</v>
      </c>
      <c r="AC561" s="237">
        <v>0</v>
      </c>
      <c r="AD561" s="67">
        <v>0</v>
      </c>
      <c r="AE561" s="89" t="s">
        <v>75</v>
      </c>
      <c r="AF561" s="67">
        <f t="shared" si="41"/>
        <v>0</v>
      </c>
      <c r="AG561" s="60">
        <v>0</v>
      </c>
      <c r="AH561" s="60">
        <v>0</v>
      </c>
      <c r="AI561" s="89" t="s">
        <v>75</v>
      </c>
      <c r="AJ561" s="61">
        <v>0</v>
      </c>
      <c r="AK561" s="65" t="s">
        <v>75</v>
      </c>
      <c r="AL561" s="65" t="s">
        <v>75</v>
      </c>
      <c r="AM561" s="67">
        <f t="shared" si="42"/>
        <v>0</v>
      </c>
      <c r="AN561" s="67">
        <f>+K561+AC561-AH561</f>
        <v>8610000</v>
      </c>
      <c r="AO561" s="61" t="s">
        <v>67</v>
      </c>
      <c r="AP561" s="60">
        <v>8610000</v>
      </c>
      <c r="AQ561" s="61" t="s">
        <v>86</v>
      </c>
      <c r="AR561" s="60">
        <v>0</v>
      </c>
      <c r="AS561" s="69" t="s">
        <v>75</v>
      </c>
      <c r="AT561" s="236">
        <v>8610000</v>
      </c>
      <c r="AU561" s="156">
        <f t="shared" si="43"/>
        <v>0</v>
      </c>
      <c r="AV561" s="72">
        <f t="shared" si="44"/>
        <v>1</v>
      </c>
      <c r="AW561" s="89" t="s">
        <v>75</v>
      </c>
      <c r="AX561" s="61" t="s">
        <v>98</v>
      </c>
      <c r="AY561" s="60" t="s">
        <v>10400</v>
      </c>
      <c r="AZ561" s="58" t="s">
        <v>67</v>
      </c>
      <c r="BA561" s="58" t="s">
        <v>67</v>
      </c>
    </row>
    <row r="562" spans="2:53" x14ac:dyDescent="0.25">
      <c r="B562" s="58">
        <v>2024</v>
      </c>
      <c r="C562" s="58">
        <v>891780111</v>
      </c>
      <c r="D562" s="59" t="s">
        <v>64</v>
      </c>
      <c r="E562" s="61" t="s">
        <v>10399</v>
      </c>
      <c r="F562" s="67" t="s">
        <v>10398</v>
      </c>
      <c r="G562" s="210">
        <v>0</v>
      </c>
      <c r="H562" s="61" t="s">
        <v>73</v>
      </c>
      <c r="I562" s="59" t="s">
        <v>65</v>
      </c>
      <c r="J562" s="60" t="s">
        <v>10394</v>
      </c>
      <c r="K562" s="60">
        <v>8610000</v>
      </c>
      <c r="L562" s="58" t="s">
        <v>68</v>
      </c>
      <c r="M562" s="60" t="s">
        <v>7762</v>
      </c>
      <c r="N562" s="60">
        <v>1082991395</v>
      </c>
      <c r="O562" s="64">
        <v>14</v>
      </c>
      <c r="P562" s="166">
        <v>45302</v>
      </c>
      <c r="Q562" s="60">
        <v>2126349000</v>
      </c>
      <c r="R562" s="166">
        <v>45342</v>
      </c>
      <c r="S562" s="60">
        <v>8610000</v>
      </c>
      <c r="T562" s="61" t="s">
        <v>66</v>
      </c>
      <c r="U562" s="60">
        <v>85459497</v>
      </c>
      <c r="V562" s="60" t="s">
        <v>3402</v>
      </c>
      <c r="W562" s="166">
        <v>45342</v>
      </c>
      <c r="X562" s="166">
        <v>45342</v>
      </c>
      <c r="Y562" s="68" t="s">
        <v>75</v>
      </c>
      <c r="Z562" s="166">
        <v>45457</v>
      </c>
      <c r="AA562" s="67">
        <f t="shared" si="40"/>
        <v>115</v>
      </c>
      <c r="AB562" s="67">
        <v>0</v>
      </c>
      <c r="AC562" s="237">
        <v>0</v>
      </c>
      <c r="AD562" s="67">
        <v>0</v>
      </c>
      <c r="AE562" s="89" t="s">
        <v>75</v>
      </c>
      <c r="AF562" s="67">
        <f t="shared" si="41"/>
        <v>0</v>
      </c>
      <c r="AG562" s="60">
        <v>0</v>
      </c>
      <c r="AH562" s="60">
        <v>0</v>
      </c>
      <c r="AI562" s="89" t="s">
        <v>75</v>
      </c>
      <c r="AJ562" s="61">
        <v>0</v>
      </c>
      <c r="AK562" s="65" t="s">
        <v>75</v>
      </c>
      <c r="AL562" s="65" t="s">
        <v>75</v>
      </c>
      <c r="AM562" s="67">
        <f t="shared" si="42"/>
        <v>0</v>
      </c>
      <c r="AN562" s="67">
        <f>+K562+AC562-AH562</f>
        <v>8610000</v>
      </c>
      <c r="AO562" s="61" t="s">
        <v>67</v>
      </c>
      <c r="AP562" s="60">
        <v>8610000</v>
      </c>
      <c r="AQ562" s="61" t="s">
        <v>86</v>
      </c>
      <c r="AR562" s="60">
        <v>0</v>
      </c>
      <c r="AS562" s="69" t="s">
        <v>75</v>
      </c>
      <c r="AT562" s="236">
        <v>8610000</v>
      </c>
      <c r="AU562" s="156">
        <f t="shared" si="43"/>
        <v>0</v>
      </c>
      <c r="AV562" s="72">
        <f t="shared" si="44"/>
        <v>1</v>
      </c>
      <c r="AW562" s="89" t="s">
        <v>75</v>
      </c>
      <c r="AX562" s="61" t="s">
        <v>98</v>
      </c>
      <c r="AY562" s="60" t="s">
        <v>10397</v>
      </c>
      <c r="AZ562" s="58" t="s">
        <v>67</v>
      </c>
      <c r="BA562" s="58" t="s">
        <v>67</v>
      </c>
    </row>
    <row r="563" spans="2:53" x14ac:dyDescent="0.25">
      <c r="B563" s="58">
        <v>2024</v>
      </c>
      <c r="C563" s="58">
        <v>891780111</v>
      </c>
      <c r="D563" s="59" t="s">
        <v>64</v>
      </c>
      <c r="E563" s="61" t="s">
        <v>10396</v>
      </c>
      <c r="F563" s="67" t="s">
        <v>10395</v>
      </c>
      <c r="G563" s="210">
        <v>0</v>
      </c>
      <c r="H563" s="61" t="s">
        <v>73</v>
      </c>
      <c r="I563" s="59" t="s">
        <v>65</v>
      </c>
      <c r="J563" s="60" t="s">
        <v>10394</v>
      </c>
      <c r="K563" s="60">
        <v>8610000</v>
      </c>
      <c r="L563" s="58" t="s">
        <v>68</v>
      </c>
      <c r="M563" s="60" t="s">
        <v>7766</v>
      </c>
      <c r="N563" s="60">
        <v>1082944952</v>
      </c>
      <c r="O563" s="64">
        <v>14</v>
      </c>
      <c r="P563" s="166">
        <v>45302</v>
      </c>
      <c r="Q563" s="60">
        <v>2126349000</v>
      </c>
      <c r="R563" s="166">
        <v>45342</v>
      </c>
      <c r="S563" s="60">
        <v>8610000</v>
      </c>
      <c r="T563" s="61" t="s">
        <v>66</v>
      </c>
      <c r="U563" s="60">
        <v>85459497</v>
      </c>
      <c r="V563" s="60" t="s">
        <v>3402</v>
      </c>
      <c r="W563" s="166">
        <v>45342</v>
      </c>
      <c r="X563" s="166">
        <v>45342</v>
      </c>
      <c r="Y563" s="68" t="s">
        <v>75</v>
      </c>
      <c r="Z563" s="166">
        <v>45457</v>
      </c>
      <c r="AA563" s="67">
        <f t="shared" si="40"/>
        <v>115</v>
      </c>
      <c r="AB563" s="67">
        <v>0</v>
      </c>
      <c r="AC563" s="237">
        <v>0</v>
      </c>
      <c r="AD563" s="67">
        <v>0</v>
      </c>
      <c r="AE563" s="89" t="s">
        <v>75</v>
      </c>
      <c r="AF563" s="67">
        <f t="shared" si="41"/>
        <v>0</v>
      </c>
      <c r="AG563" s="60">
        <v>0</v>
      </c>
      <c r="AH563" s="60">
        <v>0</v>
      </c>
      <c r="AI563" s="89" t="s">
        <v>75</v>
      </c>
      <c r="AJ563" s="61">
        <v>0</v>
      </c>
      <c r="AK563" s="65" t="s">
        <v>75</v>
      </c>
      <c r="AL563" s="65" t="s">
        <v>75</v>
      </c>
      <c r="AM563" s="67">
        <f t="shared" si="42"/>
        <v>0</v>
      </c>
      <c r="AN563" s="67">
        <f>+K563+AC563-AH563</f>
        <v>8610000</v>
      </c>
      <c r="AO563" s="61" t="s">
        <v>67</v>
      </c>
      <c r="AP563" s="60">
        <v>8610000</v>
      </c>
      <c r="AQ563" s="61" t="s">
        <v>86</v>
      </c>
      <c r="AR563" s="60">
        <v>0</v>
      </c>
      <c r="AS563" s="69" t="s">
        <v>75</v>
      </c>
      <c r="AT563" s="236">
        <v>8610000</v>
      </c>
      <c r="AU563" s="156">
        <f t="shared" si="43"/>
        <v>0</v>
      </c>
      <c r="AV563" s="72">
        <f t="shared" si="44"/>
        <v>1</v>
      </c>
      <c r="AW563" s="89" t="s">
        <v>75</v>
      </c>
      <c r="AX563" s="61" t="s">
        <v>98</v>
      </c>
      <c r="AY563" s="60" t="s">
        <v>10393</v>
      </c>
      <c r="AZ563" s="58" t="s">
        <v>67</v>
      </c>
      <c r="BA563" s="58" t="s">
        <v>67</v>
      </c>
    </row>
    <row r="564" spans="2:53" x14ac:dyDescent="0.25">
      <c r="B564" s="58">
        <v>2024</v>
      </c>
      <c r="C564" s="58">
        <v>891780111</v>
      </c>
      <c r="D564" s="59" t="s">
        <v>64</v>
      </c>
      <c r="E564" s="61" t="s">
        <v>10392</v>
      </c>
      <c r="F564" s="67" t="s">
        <v>10391</v>
      </c>
      <c r="G564" s="210">
        <v>0</v>
      </c>
      <c r="H564" s="61" t="s">
        <v>73</v>
      </c>
      <c r="I564" s="59" t="s">
        <v>65</v>
      </c>
      <c r="J564" s="60" t="s">
        <v>10390</v>
      </c>
      <c r="K564" s="60">
        <v>8610000</v>
      </c>
      <c r="L564" s="58" t="s">
        <v>68</v>
      </c>
      <c r="M564" s="60" t="s">
        <v>7187</v>
      </c>
      <c r="N564" s="60">
        <v>84458834</v>
      </c>
      <c r="O564" s="64">
        <v>14</v>
      </c>
      <c r="P564" s="166">
        <v>45302</v>
      </c>
      <c r="Q564" s="60">
        <v>2126349000</v>
      </c>
      <c r="R564" s="166">
        <v>45342</v>
      </c>
      <c r="S564" s="60">
        <v>8610000</v>
      </c>
      <c r="T564" s="61" t="s">
        <v>66</v>
      </c>
      <c r="U564" s="60">
        <v>1082863147</v>
      </c>
      <c r="V564" s="60" t="s">
        <v>7186</v>
      </c>
      <c r="W564" s="166">
        <v>45342</v>
      </c>
      <c r="X564" s="166">
        <v>45342</v>
      </c>
      <c r="Y564" s="68" t="s">
        <v>75</v>
      </c>
      <c r="Z564" s="166">
        <v>45457</v>
      </c>
      <c r="AA564" s="67">
        <f t="shared" si="40"/>
        <v>115</v>
      </c>
      <c r="AB564" s="67">
        <v>2</v>
      </c>
      <c r="AC564" s="237">
        <v>1050000</v>
      </c>
      <c r="AD564" s="67">
        <v>1</v>
      </c>
      <c r="AE564" s="244">
        <v>45473</v>
      </c>
      <c r="AF564" s="67">
        <f t="shared" si="41"/>
        <v>16</v>
      </c>
      <c r="AG564" s="60">
        <v>0</v>
      </c>
      <c r="AH564" s="60">
        <v>0</v>
      </c>
      <c r="AI564" s="89" t="s">
        <v>75</v>
      </c>
      <c r="AJ564" s="61">
        <v>0</v>
      </c>
      <c r="AK564" s="65" t="s">
        <v>75</v>
      </c>
      <c r="AL564" s="65" t="s">
        <v>75</v>
      </c>
      <c r="AM564" s="67">
        <f t="shared" si="42"/>
        <v>0</v>
      </c>
      <c r="AN564" s="67">
        <f>+K564+AC564-AH564</f>
        <v>9660000</v>
      </c>
      <c r="AO564" s="61" t="s">
        <v>67</v>
      </c>
      <c r="AP564" s="60">
        <v>8610000</v>
      </c>
      <c r="AQ564" s="61" t="s">
        <v>86</v>
      </c>
      <c r="AR564" s="60">
        <v>0</v>
      </c>
      <c r="AS564" s="69" t="s">
        <v>75</v>
      </c>
      <c r="AT564" s="236">
        <v>9660000</v>
      </c>
      <c r="AU564" s="156">
        <f t="shared" si="43"/>
        <v>0</v>
      </c>
      <c r="AV564" s="72">
        <f t="shared" si="44"/>
        <v>1</v>
      </c>
      <c r="AW564" s="89" t="s">
        <v>75</v>
      </c>
      <c r="AX564" s="61" t="s">
        <v>98</v>
      </c>
      <c r="AY564" s="60" t="s">
        <v>10389</v>
      </c>
      <c r="AZ564" s="58" t="s">
        <v>67</v>
      </c>
      <c r="BA564" s="58" t="s">
        <v>67</v>
      </c>
    </row>
    <row r="565" spans="2:53" x14ac:dyDescent="0.25">
      <c r="B565" s="58">
        <v>2024</v>
      </c>
      <c r="C565" s="58">
        <v>891780111</v>
      </c>
      <c r="D565" s="59" t="s">
        <v>64</v>
      </c>
      <c r="E565" s="61" t="s">
        <v>10388</v>
      </c>
      <c r="F565" s="67" t="s">
        <v>10387</v>
      </c>
      <c r="G565" s="210">
        <v>0</v>
      </c>
      <c r="H565" s="61" t="s">
        <v>73</v>
      </c>
      <c r="I565" s="59" t="s">
        <v>65</v>
      </c>
      <c r="J565" s="60" t="s">
        <v>10386</v>
      </c>
      <c r="K565" s="60">
        <v>8610000</v>
      </c>
      <c r="L565" s="58" t="s">
        <v>68</v>
      </c>
      <c r="M565" s="60" t="s">
        <v>5464</v>
      </c>
      <c r="N565" s="60">
        <v>1102859409</v>
      </c>
      <c r="O565" s="64">
        <v>14</v>
      </c>
      <c r="P565" s="166">
        <v>45302</v>
      </c>
      <c r="Q565" s="60">
        <v>2126349000</v>
      </c>
      <c r="R565" s="166">
        <v>45342</v>
      </c>
      <c r="S565" s="60">
        <v>8610000</v>
      </c>
      <c r="T565" s="61" t="s">
        <v>66</v>
      </c>
      <c r="U565" s="60">
        <v>84450555</v>
      </c>
      <c r="V565" s="60" t="s">
        <v>6898</v>
      </c>
      <c r="W565" s="166">
        <v>45342</v>
      </c>
      <c r="X565" s="166">
        <v>45342</v>
      </c>
      <c r="Y565" s="68" t="s">
        <v>75</v>
      </c>
      <c r="Z565" s="166">
        <v>45457</v>
      </c>
      <c r="AA565" s="67">
        <f t="shared" si="40"/>
        <v>115</v>
      </c>
      <c r="AB565" s="67">
        <v>0</v>
      </c>
      <c r="AC565" s="237">
        <v>0</v>
      </c>
      <c r="AD565" s="67">
        <v>0</v>
      </c>
      <c r="AE565" s="89" t="s">
        <v>75</v>
      </c>
      <c r="AF565" s="67">
        <f t="shared" si="41"/>
        <v>0</v>
      </c>
      <c r="AG565" s="60">
        <v>0</v>
      </c>
      <c r="AH565" s="60">
        <v>0</v>
      </c>
      <c r="AI565" s="89" t="s">
        <v>75</v>
      </c>
      <c r="AJ565" s="61">
        <v>0</v>
      </c>
      <c r="AK565" s="65" t="s">
        <v>75</v>
      </c>
      <c r="AL565" s="65" t="s">
        <v>75</v>
      </c>
      <c r="AM565" s="67">
        <f t="shared" si="42"/>
        <v>0</v>
      </c>
      <c r="AN565" s="67">
        <f>+K565+AC565-AH565</f>
        <v>8610000</v>
      </c>
      <c r="AO565" s="61" t="s">
        <v>67</v>
      </c>
      <c r="AP565" s="60">
        <v>8610000</v>
      </c>
      <c r="AQ565" s="61" t="s">
        <v>86</v>
      </c>
      <c r="AR565" s="60">
        <v>0</v>
      </c>
      <c r="AS565" s="69" t="s">
        <v>75</v>
      </c>
      <c r="AT565" s="236">
        <v>8610000</v>
      </c>
      <c r="AU565" s="156">
        <f t="shared" si="43"/>
        <v>0</v>
      </c>
      <c r="AV565" s="72">
        <f t="shared" si="44"/>
        <v>1</v>
      </c>
      <c r="AW565" s="89" t="s">
        <v>75</v>
      </c>
      <c r="AX565" s="61" t="s">
        <v>98</v>
      </c>
      <c r="AY565" s="60" t="s">
        <v>10385</v>
      </c>
      <c r="AZ565" s="58" t="s">
        <v>67</v>
      </c>
      <c r="BA565" s="58" t="s">
        <v>67</v>
      </c>
    </row>
    <row r="566" spans="2:53" x14ac:dyDescent="0.25">
      <c r="B566" s="58">
        <v>2024</v>
      </c>
      <c r="C566" s="58">
        <v>891780111</v>
      </c>
      <c r="D566" s="59" t="s">
        <v>64</v>
      </c>
      <c r="E566" s="61" t="s">
        <v>10384</v>
      </c>
      <c r="F566" s="67" t="s">
        <v>10383</v>
      </c>
      <c r="G566" s="210">
        <v>0</v>
      </c>
      <c r="H566" s="61" t="s">
        <v>73</v>
      </c>
      <c r="I566" s="59" t="s">
        <v>65</v>
      </c>
      <c r="J566" s="60" t="s">
        <v>10382</v>
      </c>
      <c r="K566" s="60">
        <v>14640000</v>
      </c>
      <c r="L566" s="58" t="s">
        <v>68</v>
      </c>
      <c r="M566" s="60" t="s">
        <v>6903</v>
      </c>
      <c r="N566" s="60">
        <v>1082863010</v>
      </c>
      <c r="O566" s="64">
        <v>13</v>
      </c>
      <c r="P566" s="89">
        <v>45302</v>
      </c>
      <c r="Q566" s="60">
        <v>4518689382</v>
      </c>
      <c r="R566" s="166">
        <v>45342</v>
      </c>
      <c r="S566" s="60">
        <v>14640000</v>
      </c>
      <c r="T566" s="61" t="s">
        <v>66</v>
      </c>
      <c r="U566" s="60">
        <v>36557666</v>
      </c>
      <c r="V566" s="60" t="s">
        <v>4526</v>
      </c>
      <c r="W566" s="166">
        <v>45342</v>
      </c>
      <c r="X566" s="166">
        <v>45342</v>
      </c>
      <c r="Y566" s="68" t="s">
        <v>75</v>
      </c>
      <c r="Z566" s="166">
        <v>45457</v>
      </c>
      <c r="AA566" s="67">
        <f t="shared" si="40"/>
        <v>115</v>
      </c>
      <c r="AB566" s="67">
        <v>0</v>
      </c>
      <c r="AC566" s="237">
        <v>0</v>
      </c>
      <c r="AD566" s="67">
        <v>0</v>
      </c>
      <c r="AE566" s="89" t="s">
        <v>75</v>
      </c>
      <c r="AF566" s="67">
        <f t="shared" si="41"/>
        <v>0</v>
      </c>
      <c r="AG566" s="60">
        <v>0</v>
      </c>
      <c r="AH566" s="60">
        <v>0</v>
      </c>
      <c r="AI566" s="89" t="s">
        <v>75</v>
      </c>
      <c r="AJ566" s="61">
        <v>0</v>
      </c>
      <c r="AK566" s="65" t="s">
        <v>75</v>
      </c>
      <c r="AL566" s="65" t="s">
        <v>75</v>
      </c>
      <c r="AM566" s="67">
        <f t="shared" si="42"/>
        <v>0</v>
      </c>
      <c r="AN566" s="67">
        <f>+K566+AC566-AH566</f>
        <v>14640000</v>
      </c>
      <c r="AO566" s="61" t="s">
        <v>67</v>
      </c>
      <c r="AP566" s="60">
        <v>14640000</v>
      </c>
      <c r="AQ566" s="61" t="s">
        <v>86</v>
      </c>
      <c r="AR566" s="60">
        <v>0</v>
      </c>
      <c r="AS566" s="69" t="s">
        <v>75</v>
      </c>
      <c r="AT566" s="236">
        <v>14640000</v>
      </c>
      <c r="AU566" s="156">
        <f t="shared" si="43"/>
        <v>0</v>
      </c>
      <c r="AV566" s="72">
        <f t="shared" si="44"/>
        <v>1</v>
      </c>
      <c r="AW566" s="89" t="s">
        <v>75</v>
      </c>
      <c r="AX566" s="61" t="s">
        <v>98</v>
      </c>
      <c r="AY566" s="60" t="s">
        <v>10381</v>
      </c>
      <c r="AZ566" s="58" t="s">
        <v>67</v>
      </c>
      <c r="BA566" s="58" t="s">
        <v>67</v>
      </c>
    </row>
    <row r="567" spans="2:53" x14ac:dyDescent="0.25">
      <c r="B567" s="58">
        <v>2024</v>
      </c>
      <c r="C567" s="58">
        <v>891780111</v>
      </c>
      <c r="D567" s="59" t="s">
        <v>64</v>
      </c>
      <c r="E567" s="61" t="s">
        <v>10380</v>
      </c>
      <c r="F567" s="67" t="s">
        <v>10379</v>
      </c>
      <c r="G567" s="210">
        <v>0</v>
      </c>
      <c r="H567" s="61" t="s">
        <v>73</v>
      </c>
      <c r="I567" s="59" t="s">
        <v>65</v>
      </c>
      <c r="J567" s="60" t="s">
        <v>10378</v>
      </c>
      <c r="K567" s="60">
        <v>10250000</v>
      </c>
      <c r="L567" s="58" t="s">
        <v>68</v>
      </c>
      <c r="M567" s="60" t="s">
        <v>7343</v>
      </c>
      <c r="N567" s="60">
        <v>57463940</v>
      </c>
      <c r="O567" s="64">
        <v>14</v>
      </c>
      <c r="P567" s="166">
        <v>45302</v>
      </c>
      <c r="Q567" s="60">
        <v>2126349000</v>
      </c>
      <c r="R567" s="166">
        <v>45345</v>
      </c>
      <c r="S567" s="60">
        <v>10250000</v>
      </c>
      <c r="T567" s="61" t="s">
        <v>66</v>
      </c>
      <c r="U567" s="60">
        <v>85473390</v>
      </c>
      <c r="V567" s="60" t="s">
        <v>10230</v>
      </c>
      <c r="W567" s="166">
        <v>45345</v>
      </c>
      <c r="X567" s="166">
        <v>45345</v>
      </c>
      <c r="Y567" s="68" t="s">
        <v>75</v>
      </c>
      <c r="Z567" s="166">
        <v>45457</v>
      </c>
      <c r="AA567" s="67">
        <f t="shared" si="40"/>
        <v>112</v>
      </c>
      <c r="AB567" s="67">
        <v>0</v>
      </c>
      <c r="AC567" s="237">
        <v>0</v>
      </c>
      <c r="AD567" s="67">
        <v>0</v>
      </c>
      <c r="AE567" s="89" t="s">
        <v>75</v>
      </c>
      <c r="AF567" s="67">
        <f t="shared" si="41"/>
        <v>0</v>
      </c>
      <c r="AG567" s="60">
        <v>0</v>
      </c>
      <c r="AH567" s="60">
        <v>0</v>
      </c>
      <c r="AI567" s="89" t="s">
        <v>75</v>
      </c>
      <c r="AJ567" s="61">
        <v>0</v>
      </c>
      <c r="AK567" s="65" t="s">
        <v>75</v>
      </c>
      <c r="AL567" s="65" t="s">
        <v>75</v>
      </c>
      <c r="AM567" s="67">
        <f t="shared" si="42"/>
        <v>0</v>
      </c>
      <c r="AN567" s="67">
        <f>+K567+AC567-AH567</f>
        <v>10250000</v>
      </c>
      <c r="AO567" s="61" t="s">
        <v>67</v>
      </c>
      <c r="AP567" s="60">
        <v>10250000</v>
      </c>
      <c r="AQ567" s="61" t="s">
        <v>86</v>
      </c>
      <c r="AR567" s="60">
        <v>0</v>
      </c>
      <c r="AS567" s="69" t="s">
        <v>75</v>
      </c>
      <c r="AT567" s="236">
        <v>10250000</v>
      </c>
      <c r="AU567" s="156">
        <f t="shared" si="43"/>
        <v>0</v>
      </c>
      <c r="AV567" s="72">
        <f t="shared" si="44"/>
        <v>1</v>
      </c>
      <c r="AW567" s="89" t="s">
        <v>75</v>
      </c>
      <c r="AX567" s="61" t="s">
        <v>98</v>
      </c>
      <c r="AY567" s="60" t="s">
        <v>10377</v>
      </c>
      <c r="AZ567" s="58" t="s">
        <v>67</v>
      </c>
      <c r="BA567" s="58" t="s">
        <v>67</v>
      </c>
    </row>
    <row r="568" spans="2:53" x14ac:dyDescent="0.25">
      <c r="B568" s="58">
        <v>2024</v>
      </c>
      <c r="C568" s="58">
        <v>891780111</v>
      </c>
      <c r="D568" s="59" t="s">
        <v>64</v>
      </c>
      <c r="E568" s="61" t="s">
        <v>10376</v>
      </c>
      <c r="F568" s="67" t="s">
        <v>10375</v>
      </c>
      <c r="G568" s="210">
        <v>0</v>
      </c>
      <c r="H568" s="61" t="s">
        <v>73</v>
      </c>
      <c r="I568" s="59" t="s">
        <v>65</v>
      </c>
      <c r="J568" s="60" t="s">
        <v>10374</v>
      </c>
      <c r="K568" s="60">
        <v>10250000</v>
      </c>
      <c r="L568" s="58" t="s">
        <v>68</v>
      </c>
      <c r="M568" s="60" t="s">
        <v>8786</v>
      </c>
      <c r="N568" s="60">
        <v>1003241053</v>
      </c>
      <c r="O568" s="64">
        <v>14</v>
      </c>
      <c r="P568" s="166">
        <v>45302</v>
      </c>
      <c r="Q568" s="60">
        <v>2126349000</v>
      </c>
      <c r="R568" s="166">
        <v>45345</v>
      </c>
      <c r="S568" s="60">
        <v>10250000</v>
      </c>
      <c r="T568" s="61" t="s">
        <v>66</v>
      </c>
      <c r="U568" s="60">
        <v>85473390</v>
      </c>
      <c r="V568" s="60" t="s">
        <v>10230</v>
      </c>
      <c r="W568" s="166">
        <v>45345</v>
      </c>
      <c r="X568" s="166">
        <v>45345</v>
      </c>
      <c r="Y568" s="68" t="s">
        <v>75</v>
      </c>
      <c r="Z568" s="166">
        <v>45457</v>
      </c>
      <c r="AA568" s="67">
        <f t="shared" si="40"/>
        <v>112</v>
      </c>
      <c r="AB568" s="67">
        <v>0</v>
      </c>
      <c r="AC568" s="237">
        <v>0</v>
      </c>
      <c r="AD568" s="67">
        <v>0</v>
      </c>
      <c r="AE568" s="89" t="s">
        <v>75</v>
      </c>
      <c r="AF568" s="67">
        <f t="shared" si="41"/>
        <v>0</v>
      </c>
      <c r="AG568" s="60">
        <v>0</v>
      </c>
      <c r="AH568" s="60">
        <v>0</v>
      </c>
      <c r="AI568" s="89" t="s">
        <v>75</v>
      </c>
      <c r="AJ568" s="61">
        <v>0</v>
      </c>
      <c r="AK568" s="65" t="s">
        <v>75</v>
      </c>
      <c r="AL568" s="65" t="s">
        <v>75</v>
      </c>
      <c r="AM568" s="67">
        <f t="shared" si="42"/>
        <v>0</v>
      </c>
      <c r="AN568" s="67">
        <f>+K568+AC568-AH568</f>
        <v>10250000</v>
      </c>
      <c r="AO568" s="61" t="s">
        <v>67</v>
      </c>
      <c r="AP568" s="60">
        <v>10250000</v>
      </c>
      <c r="AQ568" s="61" t="s">
        <v>86</v>
      </c>
      <c r="AR568" s="60">
        <v>0</v>
      </c>
      <c r="AS568" s="69" t="s">
        <v>75</v>
      </c>
      <c r="AT568" s="236">
        <v>10250000</v>
      </c>
      <c r="AU568" s="156">
        <f t="shared" si="43"/>
        <v>0</v>
      </c>
      <c r="AV568" s="72">
        <f t="shared" si="44"/>
        <v>1</v>
      </c>
      <c r="AW568" s="89" t="s">
        <v>75</v>
      </c>
      <c r="AX568" s="61" t="s">
        <v>98</v>
      </c>
      <c r="AY568" s="60" t="s">
        <v>10373</v>
      </c>
      <c r="AZ568" s="58" t="s">
        <v>67</v>
      </c>
      <c r="BA568" s="58" t="s">
        <v>67</v>
      </c>
    </row>
    <row r="569" spans="2:53" x14ac:dyDescent="0.25">
      <c r="B569" s="58">
        <v>2024</v>
      </c>
      <c r="C569" s="58">
        <v>891780111</v>
      </c>
      <c r="D569" s="59" t="s">
        <v>64</v>
      </c>
      <c r="E569" s="61" t="s">
        <v>10372</v>
      </c>
      <c r="F569" s="67" t="s">
        <v>10371</v>
      </c>
      <c r="G569" s="210">
        <v>0</v>
      </c>
      <c r="H569" s="61" t="s">
        <v>73</v>
      </c>
      <c r="I569" s="59" t="s">
        <v>65</v>
      </c>
      <c r="J569" s="60" t="s">
        <v>10370</v>
      </c>
      <c r="K569" s="60">
        <v>8610000</v>
      </c>
      <c r="L569" s="58" t="s">
        <v>68</v>
      </c>
      <c r="M569" s="60" t="s">
        <v>7774</v>
      </c>
      <c r="N569" s="60">
        <v>39069270</v>
      </c>
      <c r="O569" s="64">
        <v>14</v>
      </c>
      <c r="P569" s="166">
        <v>45302</v>
      </c>
      <c r="Q569" s="60">
        <v>2126349000</v>
      </c>
      <c r="R569" s="166">
        <v>45345</v>
      </c>
      <c r="S569" s="60">
        <v>8610000</v>
      </c>
      <c r="T569" s="61" t="s">
        <v>66</v>
      </c>
      <c r="U569" s="60">
        <v>85473390</v>
      </c>
      <c r="V569" s="60" t="s">
        <v>10230</v>
      </c>
      <c r="W569" s="166">
        <v>45345</v>
      </c>
      <c r="X569" s="166">
        <v>45345</v>
      </c>
      <c r="Y569" s="68" t="s">
        <v>75</v>
      </c>
      <c r="Z569" s="166">
        <v>45457</v>
      </c>
      <c r="AA569" s="67">
        <f t="shared" si="40"/>
        <v>112</v>
      </c>
      <c r="AB569" s="67">
        <v>0</v>
      </c>
      <c r="AC569" s="237">
        <v>0</v>
      </c>
      <c r="AD569" s="67">
        <v>0</v>
      </c>
      <c r="AE569" s="89" t="s">
        <v>75</v>
      </c>
      <c r="AF569" s="67">
        <f t="shared" si="41"/>
        <v>0</v>
      </c>
      <c r="AG569" s="60">
        <v>0</v>
      </c>
      <c r="AH569" s="60">
        <v>0</v>
      </c>
      <c r="AI569" s="89" t="s">
        <v>75</v>
      </c>
      <c r="AJ569" s="61">
        <v>0</v>
      </c>
      <c r="AK569" s="65" t="s">
        <v>75</v>
      </c>
      <c r="AL569" s="65" t="s">
        <v>75</v>
      </c>
      <c r="AM569" s="67">
        <f t="shared" si="42"/>
        <v>0</v>
      </c>
      <c r="AN569" s="67">
        <f>+K569+AC569-AH569</f>
        <v>8610000</v>
      </c>
      <c r="AO569" s="61" t="s">
        <v>67</v>
      </c>
      <c r="AP569" s="60">
        <v>8610000</v>
      </c>
      <c r="AQ569" s="61" t="s">
        <v>86</v>
      </c>
      <c r="AR569" s="60">
        <v>0</v>
      </c>
      <c r="AS569" s="69" t="s">
        <v>75</v>
      </c>
      <c r="AT569" s="236">
        <v>8610000</v>
      </c>
      <c r="AU569" s="156">
        <f t="shared" si="43"/>
        <v>0</v>
      </c>
      <c r="AV569" s="72">
        <f t="shared" si="44"/>
        <v>1</v>
      </c>
      <c r="AW569" s="89" t="s">
        <v>75</v>
      </c>
      <c r="AX569" s="61" t="s">
        <v>98</v>
      </c>
      <c r="AY569" s="60" t="s">
        <v>10369</v>
      </c>
      <c r="AZ569" s="58" t="s">
        <v>67</v>
      </c>
      <c r="BA569" s="58" t="s">
        <v>67</v>
      </c>
    </row>
    <row r="570" spans="2:53" x14ac:dyDescent="0.25">
      <c r="B570" s="58">
        <v>2024</v>
      </c>
      <c r="C570" s="58">
        <v>891780111</v>
      </c>
      <c r="D570" s="59" t="s">
        <v>64</v>
      </c>
      <c r="E570" s="61" t="s">
        <v>10368</v>
      </c>
      <c r="F570" s="67" t="s">
        <v>10367</v>
      </c>
      <c r="G570" s="210">
        <v>0</v>
      </c>
      <c r="H570" s="61" t="s">
        <v>73</v>
      </c>
      <c r="I570" s="59" t="s">
        <v>65</v>
      </c>
      <c r="J570" s="60" t="s">
        <v>10366</v>
      </c>
      <c r="K570" s="60">
        <v>8610000</v>
      </c>
      <c r="L570" s="58" t="s">
        <v>68</v>
      </c>
      <c r="M570" s="60" t="s">
        <v>8851</v>
      </c>
      <c r="N570" s="60">
        <v>1221971298</v>
      </c>
      <c r="O570" s="64">
        <v>14</v>
      </c>
      <c r="P570" s="166">
        <v>45302</v>
      </c>
      <c r="Q570" s="60">
        <v>2126349000</v>
      </c>
      <c r="R570" s="166">
        <v>45345</v>
      </c>
      <c r="S570" s="60">
        <v>8610000</v>
      </c>
      <c r="T570" s="61" t="s">
        <v>66</v>
      </c>
      <c r="U570" s="60">
        <v>85473390</v>
      </c>
      <c r="V570" s="60" t="s">
        <v>10230</v>
      </c>
      <c r="W570" s="166">
        <v>45345</v>
      </c>
      <c r="X570" s="166">
        <v>45345</v>
      </c>
      <c r="Y570" s="68" t="s">
        <v>75</v>
      </c>
      <c r="Z570" s="166">
        <v>45457</v>
      </c>
      <c r="AA570" s="67">
        <f t="shared" si="40"/>
        <v>112</v>
      </c>
      <c r="AB570" s="67">
        <v>2</v>
      </c>
      <c r="AC570" s="237">
        <v>1050000</v>
      </c>
      <c r="AD570" s="67">
        <v>1</v>
      </c>
      <c r="AE570" s="244">
        <v>45473</v>
      </c>
      <c r="AF570" s="67">
        <f t="shared" si="41"/>
        <v>16</v>
      </c>
      <c r="AG570" s="60">
        <v>0</v>
      </c>
      <c r="AH570" s="60">
        <v>0</v>
      </c>
      <c r="AI570" s="89" t="s">
        <v>75</v>
      </c>
      <c r="AJ570" s="61">
        <v>0</v>
      </c>
      <c r="AK570" s="65" t="s">
        <v>75</v>
      </c>
      <c r="AL570" s="65" t="s">
        <v>75</v>
      </c>
      <c r="AM570" s="67">
        <f t="shared" si="42"/>
        <v>0</v>
      </c>
      <c r="AN570" s="67">
        <f>+K570+AC570-AH570</f>
        <v>9660000</v>
      </c>
      <c r="AO570" s="61" t="s">
        <v>67</v>
      </c>
      <c r="AP570" s="60">
        <v>8610000</v>
      </c>
      <c r="AQ570" s="61" t="s">
        <v>86</v>
      </c>
      <c r="AR570" s="60">
        <v>0</v>
      </c>
      <c r="AS570" s="69" t="s">
        <v>75</v>
      </c>
      <c r="AT570" s="236">
        <v>9660000</v>
      </c>
      <c r="AU570" s="156">
        <f t="shared" si="43"/>
        <v>0</v>
      </c>
      <c r="AV570" s="72">
        <f t="shared" si="44"/>
        <v>1</v>
      </c>
      <c r="AW570" s="89" t="s">
        <v>75</v>
      </c>
      <c r="AX570" s="61" t="s">
        <v>98</v>
      </c>
      <c r="AY570" s="60" t="s">
        <v>10365</v>
      </c>
      <c r="AZ570" s="58" t="s">
        <v>67</v>
      </c>
      <c r="BA570" s="58" t="s">
        <v>67</v>
      </c>
    </row>
    <row r="571" spans="2:53" x14ac:dyDescent="0.25">
      <c r="B571" s="58">
        <v>2024</v>
      </c>
      <c r="C571" s="58">
        <v>891780111</v>
      </c>
      <c r="D571" s="59" t="s">
        <v>64</v>
      </c>
      <c r="E571" s="61" t="s">
        <v>10364</v>
      </c>
      <c r="F571" s="67" t="s">
        <v>10363</v>
      </c>
      <c r="G571" s="210">
        <v>0</v>
      </c>
      <c r="H571" s="61" t="s">
        <v>73</v>
      </c>
      <c r="I571" s="59" t="s">
        <v>65</v>
      </c>
      <c r="J571" s="60" t="s">
        <v>10362</v>
      </c>
      <c r="K571" s="60">
        <v>8610000</v>
      </c>
      <c r="L571" s="58" t="s">
        <v>68</v>
      </c>
      <c r="M571" s="60" t="s">
        <v>7032</v>
      </c>
      <c r="N571" s="60">
        <v>1083039302</v>
      </c>
      <c r="O571" s="64">
        <v>14</v>
      </c>
      <c r="P571" s="166">
        <v>45302</v>
      </c>
      <c r="Q571" s="60">
        <v>2126349000</v>
      </c>
      <c r="R571" s="166">
        <v>45345</v>
      </c>
      <c r="S571" s="60">
        <v>8610000</v>
      </c>
      <c r="T571" s="61" t="s">
        <v>66</v>
      </c>
      <c r="U571" s="60">
        <v>85473390</v>
      </c>
      <c r="V571" s="60" t="s">
        <v>10230</v>
      </c>
      <c r="W571" s="166">
        <v>45345</v>
      </c>
      <c r="X571" s="166">
        <v>45345</v>
      </c>
      <c r="Y571" s="68" t="s">
        <v>75</v>
      </c>
      <c r="Z571" s="166">
        <v>45457</v>
      </c>
      <c r="AA571" s="67">
        <f t="shared" si="40"/>
        <v>112</v>
      </c>
      <c r="AB571" s="67">
        <v>0</v>
      </c>
      <c r="AC571" s="237">
        <v>0</v>
      </c>
      <c r="AD571" s="67">
        <v>0</v>
      </c>
      <c r="AE571" s="89" t="s">
        <v>75</v>
      </c>
      <c r="AF571" s="67">
        <f t="shared" si="41"/>
        <v>0</v>
      </c>
      <c r="AG571" s="60">
        <v>0</v>
      </c>
      <c r="AH571" s="60">
        <v>0</v>
      </c>
      <c r="AI571" s="89" t="s">
        <v>75</v>
      </c>
      <c r="AJ571" s="61">
        <v>0</v>
      </c>
      <c r="AK571" s="65" t="s">
        <v>75</v>
      </c>
      <c r="AL571" s="65" t="s">
        <v>75</v>
      </c>
      <c r="AM571" s="67">
        <f t="shared" si="42"/>
        <v>0</v>
      </c>
      <c r="AN571" s="67">
        <f>+K571+AC571-AH571</f>
        <v>8610000</v>
      </c>
      <c r="AO571" s="61" t="s">
        <v>67</v>
      </c>
      <c r="AP571" s="60">
        <v>8610000</v>
      </c>
      <c r="AQ571" s="61" t="s">
        <v>86</v>
      </c>
      <c r="AR571" s="60">
        <v>0</v>
      </c>
      <c r="AS571" s="69" t="s">
        <v>75</v>
      </c>
      <c r="AT571" s="236">
        <v>8610000</v>
      </c>
      <c r="AU571" s="156">
        <f t="shared" si="43"/>
        <v>0</v>
      </c>
      <c r="AV571" s="72">
        <f t="shared" si="44"/>
        <v>1</v>
      </c>
      <c r="AW571" s="89" t="s">
        <v>75</v>
      </c>
      <c r="AX571" s="61" t="s">
        <v>98</v>
      </c>
      <c r="AY571" s="60" t="s">
        <v>10361</v>
      </c>
      <c r="AZ571" s="58" t="s">
        <v>67</v>
      </c>
      <c r="BA571" s="58" t="s">
        <v>67</v>
      </c>
    </row>
    <row r="572" spans="2:53" x14ac:dyDescent="0.25">
      <c r="B572" s="58">
        <v>2024</v>
      </c>
      <c r="C572" s="58">
        <v>891780111</v>
      </c>
      <c r="D572" s="59" t="s">
        <v>64</v>
      </c>
      <c r="E572" s="61" t="s">
        <v>10360</v>
      </c>
      <c r="F572" s="67" t="s">
        <v>10359</v>
      </c>
      <c r="G572" s="210">
        <v>0</v>
      </c>
      <c r="H572" s="61" t="s">
        <v>73</v>
      </c>
      <c r="I572" s="59" t="s">
        <v>65</v>
      </c>
      <c r="J572" s="60" t="s">
        <v>10358</v>
      </c>
      <c r="K572" s="60">
        <v>10250000</v>
      </c>
      <c r="L572" s="58" t="s">
        <v>68</v>
      </c>
      <c r="M572" s="60" t="s">
        <v>7741</v>
      </c>
      <c r="N572" s="60">
        <v>12597246</v>
      </c>
      <c r="O572" s="64">
        <v>14</v>
      </c>
      <c r="P572" s="166">
        <v>45302</v>
      </c>
      <c r="Q572" s="60">
        <v>2126349000</v>
      </c>
      <c r="R572" s="166">
        <v>45345</v>
      </c>
      <c r="S572" s="60">
        <v>10250000</v>
      </c>
      <c r="T572" s="61" t="s">
        <v>66</v>
      </c>
      <c r="U572" s="60">
        <v>85473390</v>
      </c>
      <c r="V572" s="60" t="s">
        <v>10230</v>
      </c>
      <c r="W572" s="166">
        <v>45345</v>
      </c>
      <c r="X572" s="166">
        <v>45345</v>
      </c>
      <c r="Y572" s="68" t="s">
        <v>75</v>
      </c>
      <c r="Z572" s="166">
        <v>45457</v>
      </c>
      <c r="AA572" s="67">
        <f t="shared" si="40"/>
        <v>112</v>
      </c>
      <c r="AB572" s="67">
        <v>0</v>
      </c>
      <c r="AC572" s="237">
        <v>0</v>
      </c>
      <c r="AD572" s="67">
        <v>0</v>
      </c>
      <c r="AE572" s="89" t="s">
        <v>75</v>
      </c>
      <c r="AF572" s="67">
        <f t="shared" si="41"/>
        <v>0</v>
      </c>
      <c r="AG572" s="60">
        <v>0</v>
      </c>
      <c r="AH572" s="60">
        <v>0</v>
      </c>
      <c r="AI572" s="89" t="s">
        <v>75</v>
      </c>
      <c r="AJ572" s="61">
        <v>0</v>
      </c>
      <c r="AK572" s="65" t="s">
        <v>75</v>
      </c>
      <c r="AL572" s="65" t="s">
        <v>75</v>
      </c>
      <c r="AM572" s="67">
        <f t="shared" si="42"/>
        <v>0</v>
      </c>
      <c r="AN572" s="67">
        <f>+K572+AC572-AH572</f>
        <v>10250000</v>
      </c>
      <c r="AO572" s="61" t="s">
        <v>67</v>
      </c>
      <c r="AP572" s="60">
        <v>10250000</v>
      </c>
      <c r="AQ572" s="61" t="s">
        <v>86</v>
      </c>
      <c r="AR572" s="60">
        <v>0</v>
      </c>
      <c r="AS572" s="69" t="s">
        <v>75</v>
      </c>
      <c r="AT572" s="236">
        <v>10250000</v>
      </c>
      <c r="AU572" s="156">
        <f t="shared" si="43"/>
        <v>0</v>
      </c>
      <c r="AV572" s="72">
        <f t="shared" si="44"/>
        <v>1</v>
      </c>
      <c r="AW572" s="89" t="s">
        <v>75</v>
      </c>
      <c r="AX572" s="61" t="s">
        <v>98</v>
      </c>
      <c r="AY572" s="60" t="s">
        <v>10357</v>
      </c>
      <c r="AZ572" s="58" t="s">
        <v>67</v>
      </c>
      <c r="BA572" s="58" t="s">
        <v>67</v>
      </c>
    </row>
    <row r="573" spans="2:53" x14ac:dyDescent="0.25">
      <c r="B573" s="58">
        <v>2024</v>
      </c>
      <c r="C573" s="58">
        <v>891780111</v>
      </c>
      <c r="D573" s="59" t="s">
        <v>64</v>
      </c>
      <c r="E573" s="61" t="s">
        <v>10356</v>
      </c>
      <c r="F573" s="67" t="s">
        <v>10355</v>
      </c>
      <c r="G573" s="210">
        <v>0</v>
      </c>
      <c r="H573" s="61" t="s">
        <v>73</v>
      </c>
      <c r="I573" s="59" t="s">
        <v>65</v>
      </c>
      <c r="J573" s="60" t="s">
        <v>10354</v>
      </c>
      <c r="K573" s="60">
        <v>8400000</v>
      </c>
      <c r="L573" s="58" t="s">
        <v>68</v>
      </c>
      <c r="M573" s="60" t="s">
        <v>7086</v>
      </c>
      <c r="N573" s="60">
        <v>9694501</v>
      </c>
      <c r="O573" s="64">
        <v>14</v>
      </c>
      <c r="P573" s="166">
        <v>45302</v>
      </c>
      <c r="Q573" s="60">
        <v>2126349000</v>
      </c>
      <c r="R573" s="166">
        <v>45345</v>
      </c>
      <c r="S573" s="60">
        <v>8400000</v>
      </c>
      <c r="T573" s="61" t="s">
        <v>66</v>
      </c>
      <c r="U573" s="60">
        <v>79732773</v>
      </c>
      <c r="V573" s="60" t="s">
        <v>7085</v>
      </c>
      <c r="W573" s="166">
        <v>45345</v>
      </c>
      <c r="X573" s="166">
        <v>45345</v>
      </c>
      <c r="Y573" s="68" t="s">
        <v>75</v>
      </c>
      <c r="Z573" s="166">
        <v>45457</v>
      </c>
      <c r="AA573" s="67">
        <f t="shared" si="40"/>
        <v>112</v>
      </c>
      <c r="AB573" s="67">
        <v>0</v>
      </c>
      <c r="AC573" s="237">
        <v>0</v>
      </c>
      <c r="AD573" s="67">
        <v>0</v>
      </c>
      <c r="AE573" s="89" t="s">
        <v>75</v>
      </c>
      <c r="AF573" s="67">
        <f t="shared" si="41"/>
        <v>0</v>
      </c>
      <c r="AG573" s="60">
        <v>0</v>
      </c>
      <c r="AH573" s="60">
        <v>0</v>
      </c>
      <c r="AI573" s="89" t="s">
        <v>75</v>
      </c>
      <c r="AJ573" s="61">
        <v>0</v>
      </c>
      <c r="AK573" s="65" t="s">
        <v>75</v>
      </c>
      <c r="AL573" s="65" t="s">
        <v>75</v>
      </c>
      <c r="AM573" s="67">
        <f t="shared" si="42"/>
        <v>0</v>
      </c>
      <c r="AN573" s="67">
        <f>+K573+AC573-AH573</f>
        <v>8400000</v>
      </c>
      <c r="AO573" s="61" t="s">
        <v>67</v>
      </c>
      <c r="AP573" s="60">
        <v>8400000</v>
      </c>
      <c r="AQ573" s="61" t="s">
        <v>86</v>
      </c>
      <c r="AR573" s="60">
        <v>0</v>
      </c>
      <c r="AS573" s="69" t="s">
        <v>75</v>
      </c>
      <c r="AT573" s="236">
        <v>8400000</v>
      </c>
      <c r="AU573" s="156">
        <f t="shared" si="43"/>
        <v>0</v>
      </c>
      <c r="AV573" s="72">
        <f t="shared" si="44"/>
        <v>1</v>
      </c>
      <c r="AW573" s="89" t="s">
        <v>75</v>
      </c>
      <c r="AX573" s="61" t="s">
        <v>98</v>
      </c>
      <c r="AY573" s="60" t="s">
        <v>10353</v>
      </c>
      <c r="AZ573" s="58" t="s">
        <v>67</v>
      </c>
      <c r="BA573" s="58" t="s">
        <v>67</v>
      </c>
    </row>
    <row r="574" spans="2:53" x14ac:dyDescent="0.25">
      <c r="B574" s="58">
        <v>2024</v>
      </c>
      <c r="C574" s="58">
        <v>891780111</v>
      </c>
      <c r="D574" s="59" t="s">
        <v>64</v>
      </c>
      <c r="E574" s="61" t="s">
        <v>10352</v>
      </c>
      <c r="F574" s="67" t="s">
        <v>10351</v>
      </c>
      <c r="G574" s="210">
        <v>0</v>
      </c>
      <c r="H574" s="61" t="s">
        <v>73</v>
      </c>
      <c r="I574" s="59" t="s">
        <v>65</v>
      </c>
      <c r="J574" s="60" t="s">
        <v>10350</v>
      </c>
      <c r="K574" s="60">
        <v>13200000</v>
      </c>
      <c r="L574" s="58" t="s">
        <v>68</v>
      </c>
      <c r="M574" s="60" t="s">
        <v>8908</v>
      </c>
      <c r="N574" s="60">
        <v>1083020392</v>
      </c>
      <c r="O574" s="64">
        <v>13</v>
      </c>
      <c r="P574" s="89">
        <v>45302</v>
      </c>
      <c r="Q574" s="60">
        <v>4518689382</v>
      </c>
      <c r="R574" s="166">
        <v>45345</v>
      </c>
      <c r="S574" s="60">
        <v>13200000</v>
      </c>
      <c r="T574" s="61" t="s">
        <v>66</v>
      </c>
      <c r="U574" s="60">
        <v>85460949</v>
      </c>
      <c r="V574" s="60" t="s">
        <v>8882</v>
      </c>
      <c r="W574" s="166">
        <v>45345</v>
      </c>
      <c r="X574" s="166">
        <v>45345</v>
      </c>
      <c r="Y574" s="68" t="s">
        <v>75</v>
      </c>
      <c r="Z574" s="166">
        <v>45457</v>
      </c>
      <c r="AA574" s="67">
        <f t="shared" si="40"/>
        <v>112</v>
      </c>
      <c r="AB574" s="67">
        <v>2</v>
      </c>
      <c r="AC574" s="237">
        <v>1540000</v>
      </c>
      <c r="AD574" s="67">
        <v>1</v>
      </c>
      <c r="AE574" s="244">
        <v>45473</v>
      </c>
      <c r="AF574" s="67">
        <f t="shared" si="41"/>
        <v>16</v>
      </c>
      <c r="AG574" s="60">
        <v>0</v>
      </c>
      <c r="AH574" s="60">
        <v>0</v>
      </c>
      <c r="AI574" s="89" t="s">
        <v>75</v>
      </c>
      <c r="AJ574" s="61">
        <v>0</v>
      </c>
      <c r="AK574" s="65" t="s">
        <v>75</v>
      </c>
      <c r="AL574" s="65" t="s">
        <v>75</v>
      </c>
      <c r="AM574" s="67">
        <f t="shared" si="42"/>
        <v>0</v>
      </c>
      <c r="AN574" s="67">
        <f>+K574+AC574-AH574</f>
        <v>14740000</v>
      </c>
      <c r="AO574" s="61" t="s">
        <v>67</v>
      </c>
      <c r="AP574" s="60">
        <v>13200000</v>
      </c>
      <c r="AQ574" s="61" t="s">
        <v>86</v>
      </c>
      <c r="AR574" s="60">
        <v>0</v>
      </c>
      <c r="AS574" s="69" t="s">
        <v>75</v>
      </c>
      <c r="AT574" s="236">
        <v>14740000</v>
      </c>
      <c r="AU574" s="156">
        <f t="shared" si="43"/>
        <v>0</v>
      </c>
      <c r="AV574" s="72">
        <f t="shared" si="44"/>
        <v>1</v>
      </c>
      <c r="AW574" s="89" t="s">
        <v>75</v>
      </c>
      <c r="AX574" s="61" t="s">
        <v>98</v>
      </c>
      <c r="AY574" s="60" t="s">
        <v>10349</v>
      </c>
      <c r="AZ574" s="58" t="s">
        <v>67</v>
      </c>
      <c r="BA574" s="58" t="s">
        <v>67</v>
      </c>
    </row>
    <row r="575" spans="2:53" x14ac:dyDescent="0.25">
      <c r="B575" s="58">
        <v>2024</v>
      </c>
      <c r="C575" s="58">
        <v>891780111</v>
      </c>
      <c r="D575" s="59" t="s">
        <v>64</v>
      </c>
      <c r="E575" s="61" t="s">
        <v>10348</v>
      </c>
      <c r="F575" s="67" t="s">
        <v>10347</v>
      </c>
      <c r="G575" s="210">
        <v>0</v>
      </c>
      <c r="H575" s="61" t="s">
        <v>73</v>
      </c>
      <c r="I575" s="59" t="s">
        <v>65</v>
      </c>
      <c r="J575" s="60" t="s">
        <v>10346</v>
      </c>
      <c r="K575" s="60">
        <v>12000000</v>
      </c>
      <c r="L575" s="58" t="s">
        <v>68</v>
      </c>
      <c r="M575" s="60" t="s">
        <v>8228</v>
      </c>
      <c r="N575" s="60">
        <v>39143698</v>
      </c>
      <c r="O575" s="64">
        <v>13</v>
      </c>
      <c r="P575" s="89">
        <v>45302</v>
      </c>
      <c r="Q575" s="60">
        <v>4518689382</v>
      </c>
      <c r="R575" s="166">
        <v>45345</v>
      </c>
      <c r="S575" s="60">
        <v>12000000</v>
      </c>
      <c r="T575" s="61" t="s">
        <v>66</v>
      </c>
      <c r="U575" s="60">
        <v>36557666</v>
      </c>
      <c r="V575" s="60" t="s">
        <v>4526</v>
      </c>
      <c r="W575" s="166">
        <v>45345</v>
      </c>
      <c r="X575" s="166">
        <v>45345</v>
      </c>
      <c r="Y575" s="68" t="s">
        <v>75</v>
      </c>
      <c r="Z575" s="166">
        <v>45457</v>
      </c>
      <c r="AA575" s="67">
        <f t="shared" si="40"/>
        <v>112</v>
      </c>
      <c r="AB575" s="67">
        <v>2</v>
      </c>
      <c r="AC575" s="237">
        <v>1500000</v>
      </c>
      <c r="AD575" s="67">
        <v>1</v>
      </c>
      <c r="AE575" s="244">
        <v>45473</v>
      </c>
      <c r="AF575" s="67">
        <f t="shared" si="41"/>
        <v>16</v>
      </c>
      <c r="AG575" s="60">
        <v>0</v>
      </c>
      <c r="AH575" s="60">
        <v>0</v>
      </c>
      <c r="AI575" s="89" t="s">
        <v>75</v>
      </c>
      <c r="AJ575" s="61">
        <v>0</v>
      </c>
      <c r="AK575" s="65" t="s">
        <v>75</v>
      </c>
      <c r="AL575" s="65" t="s">
        <v>75</v>
      </c>
      <c r="AM575" s="67">
        <f t="shared" si="42"/>
        <v>0</v>
      </c>
      <c r="AN575" s="67">
        <f>+K575+AC575-AH575</f>
        <v>13500000</v>
      </c>
      <c r="AO575" s="61" t="s">
        <v>67</v>
      </c>
      <c r="AP575" s="60">
        <v>12000000</v>
      </c>
      <c r="AQ575" s="61" t="s">
        <v>86</v>
      </c>
      <c r="AR575" s="60">
        <v>0</v>
      </c>
      <c r="AS575" s="69" t="s">
        <v>75</v>
      </c>
      <c r="AT575" s="236">
        <v>13500000</v>
      </c>
      <c r="AU575" s="156">
        <f t="shared" si="43"/>
        <v>0</v>
      </c>
      <c r="AV575" s="72">
        <f t="shared" si="44"/>
        <v>1</v>
      </c>
      <c r="AW575" s="89" t="s">
        <v>75</v>
      </c>
      <c r="AX575" s="61" t="s">
        <v>98</v>
      </c>
      <c r="AY575" s="60" t="s">
        <v>10345</v>
      </c>
      <c r="AZ575" s="58" t="s">
        <v>67</v>
      </c>
      <c r="BA575" s="58" t="s">
        <v>67</v>
      </c>
    </row>
    <row r="576" spans="2:53" x14ac:dyDescent="0.25">
      <c r="B576" s="58">
        <v>2024</v>
      </c>
      <c r="C576" s="58">
        <v>891780111</v>
      </c>
      <c r="D576" s="59" t="s">
        <v>64</v>
      </c>
      <c r="E576" s="61" t="s">
        <v>10344</v>
      </c>
      <c r="F576" s="67" t="s">
        <v>10343</v>
      </c>
      <c r="G576" s="210">
        <v>0</v>
      </c>
      <c r="H576" s="61" t="s">
        <v>73</v>
      </c>
      <c r="I576" s="59" t="s">
        <v>65</v>
      </c>
      <c r="J576" s="60" t="s">
        <v>10342</v>
      </c>
      <c r="K576" s="60">
        <v>10800000</v>
      </c>
      <c r="L576" s="58" t="s">
        <v>68</v>
      </c>
      <c r="M576" s="60" t="s">
        <v>9155</v>
      </c>
      <c r="N576" s="60">
        <v>57460431</v>
      </c>
      <c r="O576" s="64">
        <v>13</v>
      </c>
      <c r="P576" s="89">
        <v>45302</v>
      </c>
      <c r="Q576" s="60">
        <v>4518689382</v>
      </c>
      <c r="R576" s="166">
        <v>45345</v>
      </c>
      <c r="S576" s="60">
        <v>10800000</v>
      </c>
      <c r="T576" s="61" t="s">
        <v>66</v>
      </c>
      <c r="U576" s="60">
        <v>1082889541</v>
      </c>
      <c r="V576" s="60" t="s">
        <v>3963</v>
      </c>
      <c r="W576" s="166">
        <v>45345</v>
      </c>
      <c r="X576" s="166">
        <v>45345</v>
      </c>
      <c r="Y576" s="68" t="s">
        <v>75</v>
      </c>
      <c r="Z576" s="166">
        <v>45457</v>
      </c>
      <c r="AA576" s="67">
        <f t="shared" si="40"/>
        <v>112</v>
      </c>
      <c r="AB576" s="67">
        <v>2</v>
      </c>
      <c r="AC576" s="237">
        <v>1260000</v>
      </c>
      <c r="AD576" s="67">
        <v>1</v>
      </c>
      <c r="AE576" s="244">
        <v>45473</v>
      </c>
      <c r="AF576" s="67">
        <f t="shared" si="41"/>
        <v>16</v>
      </c>
      <c r="AG576" s="60">
        <v>0</v>
      </c>
      <c r="AH576" s="60">
        <v>0</v>
      </c>
      <c r="AI576" s="89" t="s">
        <v>75</v>
      </c>
      <c r="AJ576" s="61">
        <v>0</v>
      </c>
      <c r="AK576" s="65" t="s">
        <v>75</v>
      </c>
      <c r="AL576" s="65" t="s">
        <v>75</v>
      </c>
      <c r="AM576" s="67">
        <f t="shared" si="42"/>
        <v>0</v>
      </c>
      <c r="AN576" s="67">
        <f>+K576+AC576-AH576</f>
        <v>12060000</v>
      </c>
      <c r="AO576" s="61" t="s">
        <v>67</v>
      </c>
      <c r="AP576" s="60">
        <v>10800000</v>
      </c>
      <c r="AQ576" s="61" t="s">
        <v>86</v>
      </c>
      <c r="AR576" s="60">
        <v>0</v>
      </c>
      <c r="AS576" s="69" t="s">
        <v>75</v>
      </c>
      <c r="AT576" s="236">
        <v>12060000</v>
      </c>
      <c r="AU576" s="156">
        <f t="shared" si="43"/>
        <v>0</v>
      </c>
      <c r="AV576" s="72">
        <f t="shared" si="44"/>
        <v>1</v>
      </c>
      <c r="AW576" s="89" t="s">
        <v>75</v>
      </c>
      <c r="AX576" s="61" t="s">
        <v>98</v>
      </c>
      <c r="AY576" s="60" t="s">
        <v>10341</v>
      </c>
      <c r="AZ576" s="58" t="s">
        <v>67</v>
      </c>
      <c r="BA576" s="58" t="s">
        <v>67</v>
      </c>
    </row>
    <row r="577" spans="2:53" x14ac:dyDescent="0.25">
      <c r="B577" s="58">
        <v>2024</v>
      </c>
      <c r="C577" s="58">
        <v>891780111</v>
      </c>
      <c r="D577" s="59" t="s">
        <v>64</v>
      </c>
      <c r="E577" s="61" t="s">
        <v>10340</v>
      </c>
      <c r="F577" s="67" t="s">
        <v>10339</v>
      </c>
      <c r="G577" s="210">
        <v>0</v>
      </c>
      <c r="H577" s="61" t="s">
        <v>73</v>
      </c>
      <c r="I577" s="59" t="s">
        <v>65</v>
      </c>
      <c r="J577" s="60" t="s">
        <v>10338</v>
      </c>
      <c r="K577" s="60">
        <v>13200000</v>
      </c>
      <c r="L577" s="58" t="s">
        <v>68</v>
      </c>
      <c r="M577" s="60" t="s">
        <v>8804</v>
      </c>
      <c r="N577" s="60">
        <v>22463844</v>
      </c>
      <c r="O577" s="64">
        <v>13</v>
      </c>
      <c r="P577" s="89">
        <v>45302</v>
      </c>
      <c r="Q577" s="60">
        <v>4518689382</v>
      </c>
      <c r="R577" s="166">
        <v>45345</v>
      </c>
      <c r="S577" s="60">
        <v>13200000</v>
      </c>
      <c r="T577" s="61" t="s">
        <v>66</v>
      </c>
      <c r="U577" s="60">
        <v>1082964146</v>
      </c>
      <c r="V577" s="60" t="s">
        <v>7105</v>
      </c>
      <c r="W577" s="166">
        <v>45345</v>
      </c>
      <c r="X577" s="166">
        <v>45345</v>
      </c>
      <c r="Y577" s="68" t="s">
        <v>75</v>
      </c>
      <c r="Z577" s="166">
        <v>45457</v>
      </c>
      <c r="AA577" s="67">
        <f t="shared" si="40"/>
        <v>112</v>
      </c>
      <c r="AB577" s="67">
        <v>2</v>
      </c>
      <c r="AC577" s="237">
        <v>1540000</v>
      </c>
      <c r="AD577" s="67">
        <v>1</v>
      </c>
      <c r="AE577" s="244">
        <v>45473</v>
      </c>
      <c r="AF577" s="67">
        <f t="shared" si="41"/>
        <v>16</v>
      </c>
      <c r="AG577" s="60">
        <v>0</v>
      </c>
      <c r="AH577" s="60">
        <v>0</v>
      </c>
      <c r="AI577" s="89" t="s">
        <v>75</v>
      </c>
      <c r="AJ577" s="61">
        <v>0</v>
      </c>
      <c r="AK577" s="65" t="s">
        <v>75</v>
      </c>
      <c r="AL577" s="65" t="s">
        <v>75</v>
      </c>
      <c r="AM577" s="67">
        <f t="shared" si="42"/>
        <v>0</v>
      </c>
      <c r="AN577" s="67">
        <f>+K577+AC577-AH577</f>
        <v>14740000</v>
      </c>
      <c r="AO577" s="61" t="s">
        <v>67</v>
      </c>
      <c r="AP577" s="60">
        <v>13200000</v>
      </c>
      <c r="AQ577" s="61" t="s">
        <v>86</v>
      </c>
      <c r="AR577" s="60">
        <v>0</v>
      </c>
      <c r="AS577" s="69" t="s">
        <v>75</v>
      </c>
      <c r="AT577" s="236">
        <v>14740000</v>
      </c>
      <c r="AU577" s="156">
        <f t="shared" si="43"/>
        <v>0</v>
      </c>
      <c r="AV577" s="72">
        <f t="shared" si="44"/>
        <v>1</v>
      </c>
      <c r="AW577" s="89" t="s">
        <v>75</v>
      </c>
      <c r="AX577" s="61" t="s">
        <v>98</v>
      </c>
      <c r="AY577" s="60" t="s">
        <v>10337</v>
      </c>
      <c r="AZ577" s="58" t="s">
        <v>67</v>
      </c>
      <c r="BA577" s="58" t="s">
        <v>67</v>
      </c>
    </row>
    <row r="578" spans="2:53" x14ac:dyDescent="0.25">
      <c r="B578" s="58">
        <v>2024</v>
      </c>
      <c r="C578" s="58">
        <v>891780111</v>
      </c>
      <c r="D578" s="59" t="s">
        <v>64</v>
      </c>
      <c r="E578" s="61" t="s">
        <v>10336</v>
      </c>
      <c r="F578" s="67" t="s">
        <v>10335</v>
      </c>
      <c r="G578" s="210">
        <v>0</v>
      </c>
      <c r="H578" s="61" t="s">
        <v>73</v>
      </c>
      <c r="I578" s="59" t="s">
        <v>383</v>
      </c>
      <c r="J578" s="60" t="s">
        <v>10334</v>
      </c>
      <c r="K578" s="60">
        <v>11600000</v>
      </c>
      <c r="L578" s="58" t="s">
        <v>68</v>
      </c>
      <c r="M578" s="60" t="s">
        <v>10333</v>
      </c>
      <c r="N578" s="60">
        <v>1114880053</v>
      </c>
      <c r="O578" s="64">
        <v>389</v>
      </c>
      <c r="P578" s="166">
        <v>45338</v>
      </c>
      <c r="Q578" s="60">
        <v>11600000</v>
      </c>
      <c r="R578" s="166">
        <v>45345</v>
      </c>
      <c r="S578" s="60">
        <v>11600000</v>
      </c>
      <c r="T578" s="61" t="s">
        <v>66</v>
      </c>
      <c r="U578" s="60">
        <v>36559959</v>
      </c>
      <c r="V578" s="60" t="s">
        <v>8301</v>
      </c>
      <c r="W578" s="166">
        <v>45345</v>
      </c>
      <c r="X578" s="166">
        <v>45345</v>
      </c>
      <c r="Y578" s="68" t="s">
        <v>75</v>
      </c>
      <c r="Z578" s="166">
        <v>45383</v>
      </c>
      <c r="AA578" s="67">
        <f t="shared" si="40"/>
        <v>38</v>
      </c>
      <c r="AB578" s="67">
        <v>0</v>
      </c>
      <c r="AC578" s="237">
        <v>0</v>
      </c>
      <c r="AD578" s="67">
        <v>0</v>
      </c>
      <c r="AE578" s="89" t="s">
        <v>75</v>
      </c>
      <c r="AF578" s="67">
        <f t="shared" si="41"/>
        <v>0</v>
      </c>
      <c r="AG578" s="60">
        <v>0</v>
      </c>
      <c r="AH578" s="60">
        <v>0</v>
      </c>
      <c r="AI578" s="89" t="s">
        <v>75</v>
      </c>
      <c r="AJ578" s="61">
        <v>0</v>
      </c>
      <c r="AK578" s="65" t="s">
        <v>75</v>
      </c>
      <c r="AL578" s="65" t="s">
        <v>75</v>
      </c>
      <c r="AM578" s="67">
        <f t="shared" si="42"/>
        <v>0</v>
      </c>
      <c r="AN578" s="67">
        <f>+K578+AC578-AH578</f>
        <v>11600000</v>
      </c>
      <c r="AO578" s="61" t="s">
        <v>86</v>
      </c>
      <c r="AP578" s="60">
        <v>0</v>
      </c>
      <c r="AQ578" s="61" t="s">
        <v>86</v>
      </c>
      <c r="AR578" s="60">
        <v>0</v>
      </c>
      <c r="AS578" s="69" t="s">
        <v>75</v>
      </c>
      <c r="AT578" s="236">
        <v>11600000</v>
      </c>
      <c r="AU578" s="156">
        <f t="shared" si="43"/>
        <v>0</v>
      </c>
      <c r="AV578" s="72">
        <f t="shared" si="44"/>
        <v>1</v>
      </c>
      <c r="AW578" s="89" t="s">
        <v>75</v>
      </c>
      <c r="AX578" s="61" t="s">
        <v>98</v>
      </c>
      <c r="AY578" s="60" t="s">
        <v>10332</v>
      </c>
      <c r="AZ578" s="58" t="s">
        <v>67</v>
      </c>
      <c r="BA578" s="58" t="s">
        <v>67</v>
      </c>
    </row>
    <row r="579" spans="2:53" x14ac:dyDescent="0.25">
      <c r="B579" s="58">
        <v>2024</v>
      </c>
      <c r="C579" s="58">
        <v>891780111</v>
      </c>
      <c r="D579" s="59" t="s">
        <v>64</v>
      </c>
      <c r="E579" s="61" t="s">
        <v>10331</v>
      </c>
      <c r="F579" s="67" t="s">
        <v>10330</v>
      </c>
      <c r="G579" s="210">
        <v>0</v>
      </c>
      <c r="H579" s="61" t="s">
        <v>73</v>
      </c>
      <c r="I579" s="59" t="s">
        <v>65</v>
      </c>
      <c r="J579" s="60" t="s">
        <v>10329</v>
      </c>
      <c r="K579" s="60">
        <v>8400000</v>
      </c>
      <c r="L579" s="58" t="s">
        <v>68</v>
      </c>
      <c r="M579" s="60" t="s">
        <v>7862</v>
      </c>
      <c r="N579" s="60">
        <v>1080670248</v>
      </c>
      <c r="O579" s="64">
        <v>14</v>
      </c>
      <c r="P579" s="166">
        <v>45302</v>
      </c>
      <c r="Q579" s="60">
        <v>2126349000</v>
      </c>
      <c r="R579" s="166">
        <v>45345</v>
      </c>
      <c r="S579" s="60">
        <v>8400000</v>
      </c>
      <c r="T579" s="61" t="s">
        <v>66</v>
      </c>
      <c r="U579" s="60">
        <v>57444673</v>
      </c>
      <c r="V579" s="60" t="s">
        <v>4095</v>
      </c>
      <c r="W579" s="166">
        <v>45345</v>
      </c>
      <c r="X579" s="166">
        <v>45345</v>
      </c>
      <c r="Y579" s="68" t="s">
        <v>75</v>
      </c>
      <c r="Z579" s="166">
        <v>45457</v>
      </c>
      <c r="AA579" s="67">
        <f t="shared" si="40"/>
        <v>112</v>
      </c>
      <c r="AB579" s="67">
        <v>0</v>
      </c>
      <c r="AC579" s="237">
        <v>0</v>
      </c>
      <c r="AD579" s="67">
        <v>0</v>
      </c>
      <c r="AE579" s="89" t="s">
        <v>75</v>
      </c>
      <c r="AF579" s="67">
        <f t="shared" si="41"/>
        <v>0</v>
      </c>
      <c r="AG579" s="60">
        <v>0</v>
      </c>
      <c r="AH579" s="60">
        <v>0</v>
      </c>
      <c r="AI579" s="89" t="s">
        <v>75</v>
      </c>
      <c r="AJ579" s="61">
        <v>0</v>
      </c>
      <c r="AK579" s="65" t="s">
        <v>75</v>
      </c>
      <c r="AL579" s="65" t="s">
        <v>75</v>
      </c>
      <c r="AM579" s="67">
        <f t="shared" si="42"/>
        <v>0</v>
      </c>
      <c r="AN579" s="67">
        <f>+K579+AC579-AH579</f>
        <v>8400000</v>
      </c>
      <c r="AO579" s="61" t="s">
        <v>67</v>
      </c>
      <c r="AP579" s="60">
        <v>8400000</v>
      </c>
      <c r="AQ579" s="61" t="s">
        <v>86</v>
      </c>
      <c r="AR579" s="60">
        <v>0</v>
      </c>
      <c r="AS579" s="69" t="s">
        <v>75</v>
      </c>
      <c r="AT579" s="236">
        <v>8400000</v>
      </c>
      <c r="AU579" s="156">
        <f t="shared" si="43"/>
        <v>0</v>
      </c>
      <c r="AV579" s="72">
        <f t="shared" si="44"/>
        <v>1</v>
      </c>
      <c r="AW579" s="89" t="s">
        <v>75</v>
      </c>
      <c r="AX579" s="61" t="s">
        <v>98</v>
      </c>
      <c r="AY579" s="60" t="s">
        <v>10328</v>
      </c>
      <c r="AZ579" s="58" t="s">
        <v>67</v>
      </c>
      <c r="BA579" s="58" t="s">
        <v>67</v>
      </c>
    </row>
    <row r="580" spans="2:53" x14ac:dyDescent="0.25">
      <c r="B580" s="58">
        <v>2024</v>
      </c>
      <c r="C580" s="58">
        <v>891780111</v>
      </c>
      <c r="D580" s="59" t="s">
        <v>64</v>
      </c>
      <c r="E580" s="61" t="s">
        <v>10327</v>
      </c>
      <c r="F580" s="67" t="s">
        <v>10326</v>
      </c>
      <c r="G580" s="210">
        <v>0</v>
      </c>
      <c r="H580" s="61" t="s">
        <v>73</v>
      </c>
      <c r="I580" s="59" t="s">
        <v>65</v>
      </c>
      <c r="J580" s="60" t="s">
        <v>10325</v>
      </c>
      <c r="K580" s="60">
        <v>11500000</v>
      </c>
      <c r="L580" s="58" t="s">
        <v>68</v>
      </c>
      <c r="M580" s="60" t="s">
        <v>8520</v>
      </c>
      <c r="N580" s="60">
        <v>1103122639</v>
      </c>
      <c r="O580" s="64">
        <v>13</v>
      </c>
      <c r="P580" s="89">
        <v>45302</v>
      </c>
      <c r="Q580" s="60">
        <v>4518689382</v>
      </c>
      <c r="R580" s="166">
        <v>45345</v>
      </c>
      <c r="S580" s="60">
        <v>11500000</v>
      </c>
      <c r="T580" s="61" t="s">
        <v>66</v>
      </c>
      <c r="U580" s="60">
        <v>36557666</v>
      </c>
      <c r="V580" s="60" t="s">
        <v>4526</v>
      </c>
      <c r="W580" s="166">
        <v>45345</v>
      </c>
      <c r="X580" s="166">
        <v>45345</v>
      </c>
      <c r="Y580" s="68" t="s">
        <v>75</v>
      </c>
      <c r="Z580" s="166">
        <v>45457</v>
      </c>
      <c r="AA580" s="67">
        <f t="shared" si="40"/>
        <v>112</v>
      </c>
      <c r="AB580" s="67">
        <v>2</v>
      </c>
      <c r="AC580" s="237">
        <v>1600000</v>
      </c>
      <c r="AD580" s="67">
        <v>1</v>
      </c>
      <c r="AE580" s="244">
        <v>45473</v>
      </c>
      <c r="AF580" s="67">
        <f t="shared" si="41"/>
        <v>16</v>
      </c>
      <c r="AG580" s="60">
        <v>0</v>
      </c>
      <c r="AH580" s="60">
        <v>0</v>
      </c>
      <c r="AI580" s="89" t="s">
        <v>75</v>
      </c>
      <c r="AJ580" s="61">
        <v>0</v>
      </c>
      <c r="AK580" s="65" t="s">
        <v>75</v>
      </c>
      <c r="AL580" s="65" t="s">
        <v>75</v>
      </c>
      <c r="AM580" s="67">
        <f t="shared" si="42"/>
        <v>0</v>
      </c>
      <c r="AN580" s="67">
        <f>+K580+AC580-AH580</f>
        <v>13100000</v>
      </c>
      <c r="AO580" s="61" t="s">
        <v>67</v>
      </c>
      <c r="AP580" s="60">
        <v>11500000</v>
      </c>
      <c r="AQ580" s="61" t="s">
        <v>86</v>
      </c>
      <c r="AR580" s="60">
        <v>0</v>
      </c>
      <c r="AS580" s="69" t="s">
        <v>75</v>
      </c>
      <c r="AT580" s="236">
        <v>13100000</v>
      </c>
      <c r="AU580" s="156">
        <f t="shared" si="43"/>
        <v>0</v>
      </c>
      <c r="AV580" s="72">
        <f t="shared" si="44"/>
        <v>1</v>
      </c>
      <c r="AW580" s="89" t="s">
        <v>75</v>
      </c>
      <c r="AX580" s="61" t="s">
        <v>98</v>
      </c>
      <c r="AY580" s="60" t="s">
        <v>10324</v>
      </c>
      <c r="AZ580" s="58" t="s">
        <v>67</v>
      </c>
      <c r="BA580" s="58" t="s">
        <v>67</v>
      </c>
    </row>
    <row r="581" spans="2:53" x14ac:dyDescent="0.25">
      <c r="B581" s="58">
        <v>2024</v>
      </c>
      <c r="C581" s="58">
        <v>891780111</v>
      </c>
      <c r="D581" s="59" t="s">
        <v>64</v>
      </c>
      <c r="E581" s="61" t="s">
        <v>10323</v>
      </c>
      <c r="F581" s="67" t="s">
        <v>10322</v>
      </c>
      <c r="G581" s="210">
        <v>0</v>
      </c>
      <c r="H581" s="61" t="s">
        <v>73</v>
      </c>
      <c r="I581" s="59" t="s">
        <v>65</v>
      </c>
      <c r="J581" s="60" t="s">
        <v>10321</v>
      </c>
      <c r="K581" s="60">
        <v>9583000</v>
      </c>
      <c r="L581" s="58" t="s">
        <v>68</v>
      </c>
      <c r="M581" s="60" t="s">
        <v>7116</v>
      </c>
      <c r="N581" s="60">
        <v>1082984727</v>
      </c>
      <c r="O581" s="64">
        <v>14</v>
      </c>
      <c r="P581" s="166">
        <v>45302</v>
      </c>
      <c r="Q581" s="60">
        <v>2126349000</v>
      </c>
      <c r="R581" s="166">
        <v>45345</v>
      </c>
      <c r="S581" s="60">
        <v>9583000</v>
      </c>
      <c r="T581" s="61" t="s">
        <v>66</v>
      </c>
      <c r="U581" s="60">
        <v>85152695</v>
      </c>
      <c r="V581" s="60" t="s">
        <v>6952</v>
      </c>
      <c r="W581" s="166">
        <v>45345</v>
      </c>
      <c r="X581" s="166">
        <v>45345</v>
      </c>
      <c r="Y581" s="68" t="s">
        <v>75</v>
      </c>
      <c r="Z581" s="166">
        <v>45457</v>
      </c>
      <c r="AA581" s="67">
        <f t="shared" si="40"/>
        <v>112</v>
      </c>
      <c r="AB581" s="67">
        <v>0</v>
      </c>
      <c r="AC581" s="237">
        <v>0</v>
      </c>
      <c r="AD581" s="67">
        <v>0</v>
      </c>
      <c r="AE581" s="89" t="s">
        <v>75</v>
      </c>
      <c r="AF581" s="67">
        <f t="shared" si="41"/>
        <v>0</v>
      </c>
      <c r="AG581" s="60">
        <v>0</v>
      </c>
      <c r="AH581" s="60">
        <v>0</v>
      </c>
      <c r="AI581" s="89" t="s">
        <v>75</v>
      </c>
      <c r="AJ581" s="61">
        <v>0</v>
      </c>
      <c r="AK581" s="65" t="s">
        <v>75</v>
      </c>
      <c r="AL581" s="65" t="s">
        <v>75</v>
      </c>
      <c r="AM581" s="67">
        <f t="shared" si="42"/>
        <v>0</v>
      </c>
      <c r="AN581" s="67">
        <f>+K581+AC581-AH581</f>
        <v>9583000</v>
      </c>
      <c r="AO581" s="61" t="s">
        <v>67</v>
      </c>
      <c r="AP581" s="60">
        <v>9583000</v>
      </c>
      <c r="AQ581" s="61" t="s">
        <v>86</v>
      </c>
      <c r="AR581" s="60">
        <v>0</v>
      </c>
      <c r="AS581" s="69" t="s">
        <v>75</v>
      </c>
      <c r="AT581" s="236">
        <v>9583000</v>
      </c>
      <c r="AU581" s="156">
        <f t="shared" si="43"/>
        <v>0</v>
      </c>
      <c r="AV581" s="72">
        <f t="shared" si="44"/>
        <v>1</v>
      </c>
      <c r="AW581" s="89" t="s">
        <v>75</v>
      </c>
      <c r="AX581" s="61" t="s">
        <v>98</v>
      </c>
      <c r="AY581" s="60" t="s">
        <v>10320</v>
      </c>
      <c r="AZ581" s="58" t="s">
        <v>67</v>
      </c>
      <c r="BA581" s="58" t="s">
        <v>67</v>
      </c>
    </row>
    <row r="582" spans="2:53" x14ac:dyDescent="0.25">
      <c r="B582" s="58">
        <v>2024</v>
      </c>
      <c r="C582" s="58">
        <v>891780111</v>
      </c>
      <c r="D582" s="59" t="s">
        <v>64</v>
      </c>
      <c r="E582" s="61" t="s">
        <v>10319</v>
      </c>
      <c r="F582" s="67" t="s">
        <v>10318</v>
      </c>
      <c r="G582" s="210">
        <v>0</v>
      </c>
      <c r="H582" s="61" t="s">
        <v>73</v>
      </c>
      <c r="I582" s="59" t="s">
        <v>65</v>
      </c>
      <c r="J582" s="60" t="s">
        <v>10317</v>
      </c>
      <c r="K582" s="60">
        <v>12200000</v>
      </c>
      <c r="L582" s="58" t="s">
        <v>68</v>
      </c>
      <c r="M582" s="60" t="s">
        <v>7202</v>
      </c>
      <c r="N582" s="60">
        <v>1082961721</v>
      </c>
      <c r="O582" s="64">
        <v>13</v>
      </c>
      <c r="P582" s="89">
        <v>45302</v>
      </c>
      <c r="Q582" s="60">
        <v>4518689382</v>
      </c>
      <c r="R582" s="166">
        <v>45345</v>
      </c>
      <c r="S582" s="60">
        <v>12200000</v>
      </c>
      <c r="T582" s="61" t="s">
        <v>66</v>
      </c>
      <c r="U582" s="60">
        <v>36557666</v>
      </c>
      <c r="V582" s="60" t="s">
        <v>4526</v>
      </c>
      <c r="W582" s="166">
        <v>45345</v>
      </c>
      <c r="X582" s="166">
        <v>45345</v>
      </c>
      <c r="Y582" s="68" t="s">
        <v>75</v>
      </c>
      <c r="Z582" s="166">
        <v>45457</v>
      </c>
      <c r="AA582" s="67">
        <f t="shared" si="40"/>
        <v>112</v>
      </c>
      <c r="AB582" s="67">
        <v>0</v>
      </c>
      <c r="AC582" s="237">
        <v>0</v>
      </c>
      <c r="AD582" s="67">
        <v>0</v>
      </c>
      <c r="AE582" s="89" t="s">
        <v>75</v>
      </c>
      <c r="AF582" s="67">
        <f t="shared" si="41"/>
        <v>0</v>
      </c>
      <c r="AG582" s="60">
        <v>0</v>
      </c>
      <c r="AH582" s="60">
        <v>0</v>
      </c>
      <c r="AI582" s="89" t="s">
        <v>75</v>
      </c>
      <c r="AJ582" s="61">
        <v>0</v>
      </c>
      <c r="AK582" s="65" t="s">
        <v>75</v>
      </c>
      <c r="AL582" s="65" t="s">
        <v>75</v>
      </c>
      <c r="AM582" s="67">
        <f t="shared" si="42"/>
        <v>0</v>
      </c>
      <c r="AN582" s="67">
        <f>+K582+AC582-AH582</f>
        <v>12200000</v>
      </c>
      <c r="AO582" s="61" t="s">
        <v>67</v>
      </c>
      <c r="AP582" s="60">
        <v>12200000</v>
      </c>
      <c r="AQ582" s="61" t="s">
        <v>86</v>
      </c>
      <c r="AR582" s="60">
        <v>0</v>
      </c>
      <c r="AS582" s="69" t="s">
        <v>75</v>
      </c>
      <c r="AT582" s="236">
        <v>12200000</v>
      </c>
      <c r="AU582" s="156">
        <f t="shared" si="43"/>
        <v>0</v>
      </c>
      <c r="AV582" s="72">
        <f t="shared" si="44"/>
        <v>1</v>
      </c>
      <c r="AW582" s="89" t="s">
        <v>75</v>
      </c>
      <c r="AX582" s="61" t="s">
        <v>98</v>
      </c>
      <c r="AY582" s="60" t="s">
        <v>10316</v>
      </c>
      <c r="AZ582" s="58" t="s">
        <v>67</v>
      </c>
      <c r="BA582" s="58" t="s">
        <v>67</v>
      </c>
    </row>
    <row r="583" spans="2:53" x14ac:dyDescent="0.25">
      <c r="B583" s="58">
        <v>2024</v>
      </c>
      <c r="C583" s="58">
        <v>891780111</v>
      </c>
      <c r="D583" s="59" t="s">
        <v>64</v>
      </c>
      <c r="E583" s="61" t="s">
        <v>10315</v>
      </c>
      <c r="F583" s="67" t="s">
        <v>10314</v>
      </c>
      <c r="G583" s="210">
        <v>0</v>
      </c>
      <c r="H583" s="61" t="s">
        <v>73</v>
      </c>
      <c r="I583" s="59" t="s">
        <v>65</v>
      </c>
      <c r="J583" s="60" t="s">
        <v>10281</v>
      </c>
      <c r="K583" s="60">
        <v>8610000</v>
      </c>
      <c r="L583" s="58" t="s">
        <v>68</v>
      </c>
      <c r="M583" s="60" t="s">
        <v>7329</v>
      </c>
      <c r="N583" s="60">
        <v>1083039448</v>
      </c>
      <c r="O583" s="64">
        <v>14</v>
      </c>
      <c r="P583" s="166">
        <v>45302</v>
      </c>
      <c r="Q583" s="60">
        <v>2126349000</v>
      </c>
      <c r="R583" s="166">
        <v>45345</v>
      </c>
      <c r="S583" s="60">
        <v>8610000</v>
      </c>
      <c r="T583" s="61" t="s">
        <v>66</v>
      </c>
      <c r="U583" s="60">
        <v>85473390</v>
      </c>
      <c r="V583" s="60" t="s">
        <v>10230</v>
      </c>
      <c r="W583" s="166">
        <v>45345</v>
      </c>
      <c r="X583" s="166">
        <v>45345</v>
      </c>
      <c r="Y583" s="68" t="s">
        <v>75</v>
      </c>
      <c r="Z583" s="166">
        <v>45457</v>
      </c>
      <c r="AA583" s="67">
        <f t="shared" si="40"/>
        <v>112</v>
      </c>
      <c r="AB583" s="67">
        <v>0</v>
      </c>
      <c r="AC583" s="237">
        <v>0</v>
      </c>
      <c r="AD583" s="67">
        <v>0</v>
      </c>
      <c r="AE583" s="89" t="s">
        <v>75</v>
      </c>
      <c r="AF583" s="67">
        <f t="shared" si="41"/>
        <v>0</v>
      </c>
      <c r="AG583" s="60">
        <v>0</v>
      </c>
      <c r="AH583" s="60">
        <v>0</v>
      </c>
      <c r="AI583" s="89" t="s">
        <v>75</v>
      </c>
      <c r="AJ583" s="61">
        <v>0</v>
      </c>
      <c r="AK583" s="65" t="s">
        <v>75</v>
      </c>
      <c r="AL583" s="65" t="s">
        <v>75</v>
      </c>
      <c r="AM583" s="67">
        <f t="shared" si="42"/>
        <v>0</v>
      </c>
      <c r="AN583" s="67">
        <f>+K583+AC583-AH583</f>
        <v>8610000</v>
      </c>
      <c r="AO583" s="61" t="s">
        <v>67</v>
      </c>
      <c r="AP583" s="60">
        <v>8610000</v>
      </c>
      <c r="AQ583" s="61" t="s">
        <v>86</v>
      </c>
      <c r="AR583" s="60">
        <v>0</v>
      </c>
      <c r="AS583" s="69" t="s">
        <v>75</v>
      </c>
      <c r="AT583" s="236">
        <v>8610000</v>
      </c>
      <c r="AU583" s="156">
        <f t="shared" si="43"/>
        <v>0</v>
      </c>
      <c r="AV583" s="72">
        <f t="shared" si="44"/>
        <v>1</v>
      </c>
      <c r="AW583" s="89" t="s">
        <v>75</v>
      </c>
      <c r="AX583" s="61" t="s">
        <v>98</v>
      </c>
      <c r="AY583" s="60" t="s">
        <v>10313</v>
      </c>
      <c r="AZ583" s="58" t="s">
        <v>67</v>
      </c>
      <c r="BA583" s="58" t="s">
        <v>67</v>
      </c>
    </row>
    <row r="584" spans="2:53" x14ac:dyDescent="0.25">
      <c r="B584" s="58">
        <v>2024</v>
      </c>
      <c r="C584" s="58">
        <v>891780111</v>
      </c>
      <c r="D584" s="59" t="s">
        <v>64</v>
      </c>
      <c r="E584" s="61" t="s">
        <v>10312</v>
      </c>
      <c r="F584" s="67" t="s">
        <v>10311</v>
      </c>
      <c r="G584" s="210">
        <v>0</v>
      </c>
      <c r="H584" s="61" t="s">
        <v>73</v>
      </c>
      <c r="I584" s="59" t="s">
        <v>65</v>
      </c>
      <c r="J584" s="60" t="s">
        <v>10310</v>
      </c>
      <c r="K584" s="60">
        <v>11610000</v>
      </c>
      <c r="L584" s="58" t="s">
        <v>68</v>
      </c>
      <c r="M584" s="60" t="s">
        <v>8158</v>
      </c>
      <c r="N584" s="60">
        <v>1083019153</v>
      </c>
      <c r="O584" s="64">
        <v>13</v>
      </c>
      <c r="P584" s="89">
        <v>45302</v>
      </c>
      <c r="Q584" s="60">
        <v>4518689382</v>
      </c>
      <c r="R584" s="166">
        <v>45345</v>
      </c>
      <c r="S584" s="60">
        <v>11610000</v>
      </c>
      <c r="T584" s="61" t="s">
        <v>66</v>
      </c>
      <c r="U584" s="60">
        <v>41947381</v>
      </c>
      <c r="V584" s="60" t="s">
        <v>7937</v>
      </c>
      <c r="W584" s="166">
        <v>45345</v>
      </c>
      <c r="X584" s="166">
        <v>45345</v>
      </c>
      <c r="Y584" s="68" t="s">
        <v>75</v>
      </c>
      <c r="Z584" s="166">
        <v>45466</v>
      </c>
      <c r="AA584" s="67">
        <f t="shared" ref="AA584:AA647" si="45">+IF(Y584="1800-01-01",Z584-X584,Z584-Y584)</f>
        <v>121</v>
      </c>
      <c r="AB584" s="67">
        <v>0</v>
      </c>
      <c r="AC584" s="237">
        <v>0</v>
      </c>
      <c r="AD584" s="67">
        <v>0</v>
      </c>
      <c r="AE584" s="89" t="s">
        <v>75</v>
      </c>
      <c r="AF584" s="67">
        <f t="shared" ref="AF584:AF647" si="46">+IF(AE584="1800-01-01",0,AE584-Z584)</f>
        <v>0</v>
      </c>
      <c r="AG584" s="60">
        <v>0</v>
      </c>
      <c r="AH584" s="60">
        <v>0</v>
      </c>
      <c r="AI584" s="89" t="s">
        <v>75</v>
      </c>
      <c r="AJ584" s="61">
        <v>0</v>
      </c>
      <c r="AK584" s="65" t="s">
        <v>75</v>
      </c>
      <c r="AL584" s="65" t="s">
        <v>75</v>
      </c>
      <c r="AM584" s="67">
        <f t="shared" ref="AM584:AM647" si="47">+IF(AK584="1800-01-01",0,AL584-AK584)</f>
        <v>0</v>
      </c>
      <c r="AN584" s="67">
        <f>+K584+AC584-AH584</f>
        <v>11610000</v>
      </c>
      <c r="AO584" s="61" t="s">
        <v>67</v>
      </c>
      <c r="AP584" s="60">
        <v>11610000</v>
      </c>
      <c r="AQ584" s="61" t="s">
        <v>86</v>
      </c>
      <c r="AR584" s="60">
        <v>0</v>
      </c>
      <c r="AS584" s="69" t="s">
        <v>75</v>
      </c>
      <c r="AT584" s="236">
        <v>11610000</v>
      </c>
      <c r="AU584" s="156">
        <f t="shared" ref="AU584:AU647" si="48">AN584-AT584</f>
        <v>0</v>
      </c>
      <c r="AV584" s="72">
        <f t="shared" ref="AV584:AV647" si="49">+IFERROR(AT584/AN584,"_")</f>
        <v>1</v>
      </c>
      <c r="AW584" s="89" t="s">
        <v>75</v>
      </c>
      <c r="AX584" s="61" t="s">
        <v>98</v>
      </c>
      <c r="AY584" s="60" t="s">
        <v>10309</v>
      </c>
      <c r="AZ584" s="58" t="s">
        <v>67</v>
      </c>
      <c r="BA584" s="58" t="s">
        <v>67</v>
      </c>
    </row>
    <row r="585" spans="2:53" x14ac:dyDescent="0.25">
      <c r="B585" s="58">
        <v>2024</v>
      </c>
      <c r="C585" s="58">
        <v>891780111</v>
      </c>
      <c r="D585" s="59" t="s">
        <v>64</v>
      </c>
      <c r="E585" s="61" t="s">
        <v>10308</v>
      </c>
      <c r="F585" s="67" t="s">
        <v>10307</v>
      </c>
      <c r="G585" s="210">
        <v>0</v>
      </c>
      <c r="H585" s="61" t="s">
        <v>73</v>
      </c>
      <c r="I585" s="59" t="s">
        <v>65</v>
      </c>
      <c r="J585" s="60" t="s">
        <v>10306</v>
      </c>
      <c r="K585" s="60">
        <v>14850000</v>
      </c>
      <c r="L585" s="58" t="s">
        <v>68</v>
      </c>
      <c r="M585" s="60" t="s">
        <v>8114</v>
      </c>
      <c r="N585" s="60">
        <v>1082410248</v>
      </c>
      <c r="O585" s="64">
        <v>13</v>
      </c>
      <c r="P585" s="89">
        <v>45302</v>
      </c>
      <c r="Q585" s="60">
        <v>4518689382</v>
      </c>
      <c r="R585" s="166">
        <v>45345</v>
      </c>
      <c r="S585" s="60">
        <v>14850000</v>
      </c>
      <c r="T585" s="61" t="s">
        <v>66</v>
      </c>
      <c r="U585" s="60">
        <v>1192791759</v>
      </c>
      <c r="V585" s="60" t="s">
        <v>1211</v>
      </c>
      <c r="W585" s="166">
        <v>45345</v>
      </c>
      <c r="X585" s="166">
        <v>45345</v>
      </c>
      <c r="Y585" s="68" t="s">
        <v>75</v>
      </c>
      <c r="Z585" s="166">
        <v>45457</v>
      </c>
      <c r="AA585" s="67">
        <f t="shared" si="45"/>
        <v>112</v>
      </c>
      <c r="AB585" s="67">
        <v>2</v>
      </c>
      <c r="AC585" s="237">
        <v>1650000</v>
      </c>
      <c r="AD585" s="67">
        <v>1</v>
      </c>
      <c r="AE585" s="244">
        <v>45473</v>
      </c>
      <c r="AF585" s="67">
        <f t="shared" si="46"/>
        <v>16</v>
      </c>
      <c r="AG585" s="60">
        <v>0</v>
      </c>
      <c r="AH585" s="60">
        <v>0</v>
      </c>
      <c r="AI585" s="89" t="s">
        <v>75</v>
      </c>
      <c r="AJ585" s="61">
        <v>0</v>
      </c>
      <c r="AK585" s="65" t="s">
        <v>75</v>
      </c>
      <c r="AL585" s="65" t="s">
        <v>75</v>
      </c>
      <c r="AM585" s="67">
        <f t="shared" si="47"/>
        <v>0</v>
      </c>
      <c r="AN585" s="67">
        <f>+K585+AC585-AH585</f>
        <v>16500000</v>
      </c>
      <c r="AO585" s="61" t="s">
        <v>67</v>
      </c>
      <c r="AP585" s="60">
        <v>14850000</v>
      </c>
      <c r="AQ585" s="61" t="s">
        <v>86</v>
      </c>
      <c r="AR585" s="60">
        <v>0</v>
      </c>
      <c r="AS585" s="69" t="s">
        <v>75</v>
      </c>
      <c r="AT585" s="236">
        <v>16500000</v>
      </c>
      <c r="AU585" s="156">
        <f t="shared" si="48"/>
        <v>0</v>
      </c>
      <c r="AV585" s="72">
        <f t="shared" si="49"/>
        <v>1</v>
      </c>
      <c r="AW585" s="89" t="s">
        <v>75</v>
      </c>
      <c r="AX585" s="61" t="s">
        <v>98</v>
      </c>
      <c r="AY585" s="60" t="s">
        <v>10305</v>
      </c>
      <c r="AZ585" s="58" t="s">
        <v>67</v>
      </c>
      <c r="BA585" s="58" t="s">
        <v>67</v>
      </c>
    </row>
    <row r="586" spans="2:53" x14ac:dyDescent="0.25">
      <c r="B586" s="58">
        <v>2024</v>
      </c>
      <c r="C586" s="58">
        <v>891780111</v>
      </c>
      <c r="D586" s="59" t="s">
        <v>64</v>
      </c>
      <c r="E586" s="61" t="s">
        <v>10304</v>
      </c>
      <c r="F586" s="67" t="s">
        <v>10303</v>
      </c>
      <c r="G586" s="210">
        <v>0</v>
      </c>
      <c r="H586" s="61" t="s">
        <v>73</v>
      </c>
      <c r="I586" s="59" t="s">
        <v>65</v>
      </c>
      <c r="J586" s="60" t="s">
        <v>10218</v>
      </c>
      <c r="K586" s="60">
        <v>8190000</v>
      </c>
      <c r="L586" s="58" t="s">
        <v>68</v>
      </c>
      <c r="M586" s="60" t="s">
        <v>7254</v>
      </c>
      <c r="N586" s="60">
        <v>57433646</v>
      </c>
      <c r="O586" s="64">
        <v>14</v>
      </c>
      <c r="P586" s="166">
        <v>45302</v>
      </c>
      <c r="Q586" s="60">
        <v>2126349000</v>
      </c>
      <c r="R586" s="166">
        <v>45345</v>
      </c>
      <c r="S586" s="60">
        <v>8190000</v>
      </c>
      <c r="T586" s="61" t="s">
        <v>66</v>
      </c>
      <c r="U586" s="60">
        <v>7633817</v>
      </c>
      <c r="V586" s="60" t="s">
        <v>3276</v>
      </c>
      <c r="W586" s="166">
        <v>45345</v>
      </c>
      <c r="X586" s="166">
        <v>45345</v>
      </c>
      <c r="Y586" s="68" t="s">
        <v>75</v>
      </c>
      <c r="Z586" s="166">
        <v>45457</v>
      </c>
      <c r="AA586" s="67">
        <f t="shared" si="45"/>
        <v>112</v>
      </c>
      <c r="AB586" s="67">
        <v>2</v>
      </c>
      <c r="AC586" s="237">
        <v>1050000</v>
      </c>
      <c r="AD586" s="67">
        <v>1</v>
      </c>
      <c r="AE586" s="244">
        <v>45473</v>
      </c>
      <c r="AF586" s="67">
        <f t="shared" si="46"/>
        <v>16</v>
      </c>
      <c r="AG586" s="60">
        <v>0</v>
      </c>
      <c r="AH586" s="60">
        <v>0</v>
      </c>
      <c r="AI586" s="89" t="s">
        <v>75</v>
      </c>
      <c r="AJ586" s="61">
        <v>0</v>
      </c>
      <c r="AK586" s="65" t="s">
        <v>75</v>
      </c>
      <c r="AL586" s="65" t="s">
        <v>75</v>
      </c>
      <c r="AM586" s="67">
        <f t="shared" si="47"/>
        <v>0</v>
      </c>
      <c r="AN586" s="67">
        <f>+K586+AC586-AH586</f>
        <v>9240000</v>
      </c>
      <c r="AO586" s="61" t="s">
        <v>67</v>
      </c>
      <c r="AP586" s="60">
        <v>8190000</v>
      </c>
      <c r="AQ586" s="61" t="s">
        <v>86</v>
      </c>
      <c r="AR586" s="60">
        <v>0</v>
      </c>
      <c r="AS586" s="69" t="s">
        <v>75</v>
      </c>
      <c r="AT586" s="236">
        <v>9240000</v>
      </c>
      <c r="AU586" s="156">
        <f t="shared" si="48"/>
        <v>0</v>
      </c>
      <c r="AV586" s="72">
        <f t="shared" si="49"/>
        <v>1</v>
      </c>
      <c r="AW586" s="89" t="s">
        <v>75</v>
      </c>
      <c r="AX586" s="61" t="s">
        <v>98</v>
      </c>
      <c r="AY586" s="60" t="s">
        <v>10302</v>
      </c>
      <c r="AZ586" s="58" t="s">
        <v>67</v>
      </c>
      <c r="BA586" s="58" t="s">
        <v>67</v>
      </c>
    </row>
    <row r="587" spans="2:53" x14ac:dyDescent="0.25">
      <c r="B587" s="58">
        <v>2024</v>
      </c>
      <c r="C587" s="58">
        <v>891780111</v>
      </c>
      <c r="D587" s="59" t="s">
        <v>64</v>
      </c>
      <c r="E587" s="61" t="s">
        <v>10301</v>
      </c>
      <c r="F587" s="67" t="s">
        <v>10300</v>
      </c>
      <c r="G587" s="210">
        <v>0</v>
      </c>
      <c r="H587" s="61" t="s">
        <v>73</v>
      </c>
      <c r="I587" s="59" t="s">
        <v>65</v>
      </c>
      <c r="J587" s="60" t="s">
        <v>10218</v>
      </c>
      <c r="K587" s="60">
        <v>8610000</v>
      </c>
      <c r="L587" s="58" t="s">
        <v>68</v>
      </c>
      <c r="M587" s="60" t="s">
        <v>7283</v>
      </c>
      <c r="N587" s="60">
        <v>1082888690</v>
      </c>
      <c r="O587" s="64">
        <v>14</v>
      </c>
      <c r="P587" s="166">
        <v>45302</v>
      </c>
      <c r="Q587" s="60">
        <v>2126349000</v>
      </c>
      <c r="R587" s="166">
        <v>45345</v>
      </c>
      <c r="S587" s="60">
        <v>8610000</v>
      </c>
      <c r="T587" s="61" t="s">
        <v>66</v>
      </c>
      <c r="U587" s="60">
        <v>7633817</v>
      </c>
      <c r="V587" s="60" t="s">
        <v>3276</v>
      </c>
      <c r="W587" s="166">
        <v>45345</v>
      </c>
      <c r="X587" s="166">
        <v>45345</v>
      </c>
      <c r="Y587" s="68" t="s">
        <v>75</v>
      </c>
      <c r="Z587" s="166">
        <v>45457</v>
      </c>
      <c r="AA587" s="67">
        <f t="shared" si="45"/>
        <v>112</v>
      </c>
      <c r="AB587" s="67">
        <v>0</v>
      </c>
      <c r="AC587" s="237">
        <v>0</v>
      </c>
      <c r="AD587" s="67">
        <v>0</v>
      </c>
      <c r="AE587" s="89" t="s">
        <v>75</v>
      </c>
      <c r="AF587" s="67">
        <f t="shared" si="46"/>
        <v>0</v>
      </c>
      <c r="AG587" s="60">
        <v>0</v>
      </c>
      <c r="AH587" s="60">
        <v>0</v>
      </c>
      <c r="AI587" s="89" t="s">
        <v>75</v>
      </c>
      <c r="AJ587" s="61">
        <v>0</v>
      </c>
      <c r="AK587" s="65" t="s">
        <v>75</v>
      </c>
      <c r="AL587" s="65" t="s">
        <v>75</v>
      </c>
      <c r="AM587" s="67">
        <f t="shared" si="47"/>
        <v>0</v>
      </c>
      <c r="AN587" s="67">
        <f>+K587+AC587-AH587</f>
        <v>8610000</v>
      </c>
      <c r="AO587" s="61" t="s">
        <v>67</v>
      </c>
      <c r="AP587" s="60">
        <v>8610000</v>
      </c>
      <c r="AQ587" s="61" t="s">
        <v>86</v>
      </c>
      <c r="AR587" s="60">
        <v>0</v>
      </c>
      <c r="AS587" s="69" t="s">
        <v>75</v>
      </c>
      <c r="AT587" s="236">
        <v>8610000</v>
      </c>
      <c r="AU587" s="156">
        <f t="shared" si="48"/>
        <v>0</v>
      </c>
      <c r="AV587" s="72">
        <f t="shared" si="49"/>
        <v>1</v>
      </c>
      <c r="AW587" s="89" t="s">
        <v>75</v>
      </c>
      <c r="AX587" s="61" t="s">
        <v>98</v>
      </c>
      <c r="AY587" s="60" t="s">
        <v>10299</v>
      </c>
      <c r="AZ587" s="58" t="s">
        <v>67</v>
      </c>
      <c r="BA587" s="58" t="s">
        <v>67</v>
      </c>
    </row>
    <row r="588" spans="2:53" x14ac:dyDescent="0.25">
      <c r="B588" s="58">
        <v>2024</v>
      </c>
      <c r="C588" s="58">
        <v>891780111</v>
      </c>
      <c r="D588" s="59" t="s">
        <v>64</v>
      </c>
      <c r="E588" s="61" t="s">
        <v>10298</v>
      </c>
      <c r="F588" s="67" t="s">
        <v>10297</v>
      </c>
      <c r="G588" s="210">
        <v>0</v>
      </c>
      <c r="H588" s="61" t="s">
        <v>73</v>
      </c>
      <c r="I588" s="59" t="s">
        <v>65</v>
      </c>
      <c r="J588" s="60" t="s">
        <v>10218</v>
      </c>
      <c r="K588" s="60">
        <v>8610000</v>
      </c>
      <c r="L588" s="58" t="s">
        <v>68</v>
      </c>
      <c r="M588" s="60" t="s">
        <v>7168</v>
      </c>
      <c r="N588" s="60">
        <v>1004347619</v>
      </c>
      <c r="O588" s="64">
        <v>14</v>
      </c>
      <c r="P588" s="166">
        <v>45302</v>
      </c>
      <c r="Q588" s="60">
        <v>2126349000</v>
      </c>
      <c r="R588" s="166">
        <v>45345</v>
      </c>
      <c r="S588" s="60">
        <v>8610000</v>
      </c>
      <c r="T588" s="61" t="s">
        <v>66</v>
      </c>
      <c r="U588" s="60">
        <v>7633817</v>
      </c>
      <c r="V588" s="60" t="s">
        <v>3276</v>
      </c>
      <c r="W588" s="166">
        <v>45345</v>
      </c>
      <c r="X588" s="166">
        <v>45345</v>
      </c>
      <c r="Y588" s="68" t="s">
        <v>75</v>
      </c>
      <c r="Z588" s="166">
        <v>45457</v>
      </c>
      <c r="AA588" s="67">
        <f t="shared" si="45"/>
        <v>112</v>
      </c>
      <c r="AB588" s="67">
        <v>0</v>
      </c>
      <c r="AC588" s="237">
        <v>0</v>
      </c>
      <c r="AD588" s="67">
        <v>0</v>
      </c>
      <c r="AE588" s="89" t="s">
        <v>75</v>
      </c>
      <c r="AF588" s="67">
        <f t="shared" si="46"/>
        <v>0</v>
      </c>
      <c r="AG588" s="60">
        <v>0</v>
      </c>
      <c r="AH588" s="60">
        <v>0</v>
      </c>
      <c r="AI588" s="89" t="s">
        <v>75</v>
      </c>
      <c r="AJ588" s="61">
        <v>0</v>
      </c>
      <c r="AK588" s="65" t="s">
        <v>75</v>
      </c>
      <c r="AL588" s="65" t="s">
        <v>75</v>
      </c>
      <c r="AM588" s="67">
        <f t="shared" si="47"/>
        <v>0</v>
      </c>
      <c r="AN588" s="67">
        <f>+K588+AC588-AH588</f>
        <v>8610000</v>
      </c>
      <c r="AO588" s="61" t="s">
        <v>67</v>
      </c>
      <c r="AP588" s="60">
        <v>8610000</v>
      </c>
      <c r="AQ588" s="61" t="s">
        <v>86</v>
      </c>
      <c r="AR588" s="60">
        <v>0</v>
      </c>
      <c r="AS588" s="69" t="s">
        <v>75</v>
      </c>
      <c r="AT588" s="236">
        <v>8610000</v>
      </c>
      <c r="AU588" s="156">
        <f t="shared" si="48"/>
        <v>0</v>
      </c>
      <c r="AV588" s="72">
        <f t="shared" si="49"/>
        <v>1</v>
      </c>
      <c r="AW588" s="89" t="s">
        <v>75</v>
      </c>
      <c r="AX588" s="61" t="s">
        <v>98</v>
      </c>
      <c r="AY588" s="60" t="s">
        <v>10296</v>
      </c>
      <c r="AZ588" s="58" t="s">
        <v>67</v>
      </c>
      <c r="BA588" s="58" t="s">
        <v>67</v>
      </c>
    </row>
    <row r="589" spans="2:53" x14ac:dyDescent="0.25">
      <c r="B589" s="58">
        <v>2024</v>
      </c>
      <c r="C589" s="58">
        <v>891780111</v>
      </c>
      <c r="D589" s="59" t="s">
        <v>64</v>
      </c>
      <c r="E589" s="61" t="s">
        <v>10295</v>
      </c>
      <c r="F589" s="67" t="s">
        <v>10294</v>
      </c>
      <c r="G589" s="210">
        <v>0</v>
      </c>
      <c r="H589" s="61" t="s">
        <v>73</v>
      </c>
      <c r="I589" s="59" t="s">
        <v>65</v>
      </c>
      <c r="J589" s="60" t="s">
        <v>10218</v>
      </c>
      <c r="K589" s="60">
        <v>8610000</v>
      </c>
      <c r="L589" s="58" t="s">
        <v>68</v>
      </c>
      <c r="M589" s="60" t="s">
        <v>7266</v>
      </c>
      <c r="N589" s="60">
        <v>36532658</v>
      </c>
      <c r="O589" s="64">
        <v>14</v>
      </c>
      <c r="P589" s="166">
        <v>45302</v>
      </c>
      <c r="Q589" s="60">
        <v>2126349000</v>
      </c>
      <c r="R589" s="166">
        <v>45345</v>
      </c>
      <c r="S589" s="60">
        <v>8610000</v>
      </c>
      <c r="T589" s="61" t="s">
        <v>66</v>
      </c>
      <c r="U589" s="60">
        <v>7633817</v>
      </c>
      <c r="V589" s="60" t="s">
        <v>3276</v>
      </c>
      <c r="W589" s="166">
        <v>45345</v>
      </c>
      <c r="X589" s="166">
        <v>45345</v>
      </c>
      <c r="Y589" s="68" t="s">
        <v>75</v>
      </c>
      <c r="Z589" s="166">
        <v>45457</v>
      </c>
      <c r="AA589" s="67">
        <f t="shared" si="45"/>
        <v>112</v>
      </c>
      <c r="AB589" s="67">
        <v>0</v>
      </c>
      <c r="AC589" s="237">
        <v>0</v>
      </c>
      <c r="AD589" s="67">
        <v>0</v>
      </c>
      <c r="AE589" s="89" t="s">
        <v>75</v>
      </c>
      <c r="AF589" s="67">
        <f t="shared" si="46"/>
        <v>0</v>
      </c>
      <c r="AG589" s="60">
        <v>0</v>
      </c>
      <c r="AH589" s="60">
        <v>0</v>
      </c>
      <c r="AI589" s="89" t="s">
        <v>75</v>
      </c>
      <c r="AJ589" s="61">
        <v>0</v>
      </c>
      <c r="AK589" s="65" t="s">
        <v>75</v>
      </c>
      <c r="AL589" s="65" t="s">
        <v>75</v>
      </c>
      <c r="AM589" s="67">
        <f t="shared" si="47"/>
        <v>0</v>
      </c>
      <c r="AN589" s="67">
        <f>+K589+AC589-AH589</f>
        <v>8610000</v>
      </c>
      <c r="AO589" s="61" t="s">
        <v>67</v>
      </c>
      <c r="AP589" s="60">
        <v>8610000</v>
      </c>
      <c r="AQ589" s="61" t="s">
        <v>86</v>
      </c>
      <c r="AR589" s="60">
        <v>0</v>
      </c>
      <c r="AS589" s="69" t="s">
        <v>75</v>
      </c>
      <c r="AT589" s="236">
        <v>8610000</v>
      </c>
      <c r="AU589" s="156">
        <f t="shared" si="48"/>
        <v>0</v>
      </c>
      <c r="AV589" s="72">
        <f t="shared" si="49"/>
        <v>1</v>
      </c>
      <c r="AW589" s="89" t="s">
        <v>75</v>
      </c>
      <c r="AX589" s="61" t="s">
        <v>98</v>
      </c>
      <c r="AY589" s="60" t="s">
        <v>10293</v>
      </c>
      <c r="AZ589" s="58" t="s">
        <v>67</v>
      </c>
      <c r="BA589" s="58" t="s">
        <v>67</v>
      </c>
    </row>
    <row r="590" spans="2:53" x14ac:dyDescent="0.25">
      <c r="B590" s="58">
        <v>2024</v>
      </c>
      <c r="C590" s="58">
        <v>891780111</v>
      </c>
      <c r="D590" s="59" t="s">
        <v>64</v>
      </c>
      <c r="E590" s="61" t="s">
        <v>10292</v>
      </c>
      <c r="F590" s="67" t="s">
        <v>10291</v>
      </c>
      <c r="G590" s="210">
        <v>0</v>
      </c>
      <c r="H590" s="61" t="s">
        <v>73</v>
      </c>
      <c r="I590" s="59" t="s">
        <v>65</v>
      </c>
      <c r="J590" s="60" t="s">
        <v>10290</v>
      </c>
      <c r="K590" s="60">
        <v>8610000</v>
      </c>
      <c r="L590" s="58" t="s">
        <v>68</v>
      </c>
      <c r="M590" s="60" t="s">
        <v>7338</v>
      </c>
      <c r="N590" s="60">
        <v>1082889446</v>
      </c>
      <c r="O590" s="64">
        <v>14</v>
      </c>
      <c r="P590" s="166">
        <v>45302</v>
      </c>
      <c r="Q590" s="60">
        <v>2126349000</v>
      </c>
      <c r="R590" s="166">
        <v>45345</v>
      </c>
      <c r="S590" s="60">
        <v>8610000</v>
      </c>
      <c r="T590" s="61" t="s">
        <v>66</v>
      </c>
      <c r="U590" s="60">
        <v>85473390</v>
      </c>
      <c r="V590" s="60" t="s">
        <v>10230</v>
      </c>
      <c r="W590" s="166">
        <v>45345</v>
      </c>
      <c r="X590" s="166">
        <v>45345</v>
      </c>
      <c r="Y590" s="68" t="s">
        <v>75</v>
      </c>
      <c r="Z590" s="166">
        <v>45457</v>
      </c>
      <c r="AA590" s="67">
        <f t="shared" si="45"/>
        <v>112</v>
      </c>
      <c r="AB590" s="67">
        <v>0</v>
      </c>
      <c r="AC590" s="237">
        <v>0</v>
      </c>
      <c r="AD590" s="67">
        <v>0</v>
      </c>
      <c r="AE590" s="89" t="s">
        <v>75</v>
      </c>
      <c r="AF590" s="67">
        <f t="shared" si="46"/>
        <v>0</v>
      </c>
      <c r="AG590" s="60">
        <v>0</v>
      </c>
      <c r="AH590" s="60">
        <v>0</v>
      </c>
      <c r="AI590" s="89" t="s">
        <v>75</v>
      </c>
      <c r="AJ590" s="61">
        <v>0</v>
      </c>
      <c r="AK590" s="65" t="s">
        <v>75</v>
      </c>
      <c r="AL590" s="65" t="s">
        <v>75</v>
      </c>
      <c r="AM590" s="67">
        <f t="shared" si="47"/>
        <v>0</v>
      </c>
      <c r="AN590" s="67">
        <f>+K590+AC590-AH590</f>
        <v>8610000</v>
      </c>
      <c r="AO590" s="61" t="s">
        <v>67</v>
      </c>
      <c r="AP590" s="60">
        <v>8610000</v>
      </c>
      <c r="AQ590" s="61" t="s">
        <v>86</v>
      </c>
      <c r="AR590" s="60">
        <v>0</v>
      </c>
      <c r="AS590" s="69" t="s">
        <v>75</v>
      </c>
      <c r="AT590" s="236">
        <v>8610000</v>
      </c>
      <c r="AU590" s="156">
        <f t="shared" si="48"/>
        <v>0</v>
      </c>
      <c r="AV590" s="72">
        <f t="shared" si="49"/>
        <v>1</v>
      </c>
      <c r="AW590" s="89" t="s">
        <v>75</v>
      </c>
      <c r="AX590" s="61" t="s">
        <v>98</v>
      </c>
      <c r="AY590" s="60" t="s">
        <v>10289</v>
      </c>
      <c r="AZ590" s="58" t="s">
        <v>67</v>
      </c>
      <c r="BA590" s="58" t="s">
        <v>67</v>
      </c>
    </row>
    <row r="591" spans="2:53" x14ac:dyDescent="0.25">
      <c r="B591" s="58">
        <v>2024</v>
      </c>
      <c r="C591" s="58">
        <v>891780111</v>
      </c>
      <c r="D591" s="59" t="s">
        <v>64</v>
      </c>
      <c r="E591" s="61" t="s">
        <v>10288</v>
      </c>
      <c r="F591" s="67" t="s">
        <v>10287</v>
      </c>
      <c r="G591" s="210">
        <v>0</v>
      </c>
      <c r="H591" s="61" t="s">
        <v>73</v>
      </c>
      <c r="I591" s="59" t="s">
        <v>65</v>
      </c>
      <c r="J591" s="60" t="s">
        <v>10286</v>
      </c>
      <c r="K591" s="60">
        <v>8610000</v>
      </c>
      <c r="L591" s="58" t="s">
        <v>68</v>
      </c>
      <c r="M591" s="60" t="s">
        <v>10285</v>
      </c>
      <c r="N591" s="60">
        <v>1082965670</v>
      </c>
      <c r="O591" s="64">
        <v>14</v>
      </c>
      <c r="P591" s="166">
        <v>45302</v>
      </c>
      <c r="Q591" s="60">
        <v>2126349000</v>
      </c>
      <c r="R591" s="166">
        <v>45345</v>
      </c>
      <c r="S591" s="60">
        <v>8610000</v>
      </c>
      <c r="T591" s="61" t="s">
        <v>66</v>
      </c>
      <c r="U591" s="60">
        <v>85473390</v>
      </c>
      <c r="V591" s="60" t="s">
        <v>10230</v>
      </c>
      <c r="W591" s="166">
        <v>45345</v>
      </c>
      <c r="X591" s="166">
        <v>45345</v>
      </c>
      <c r="Y591" s="68" t="s">
        <v>75</v>
      </c>
      <c r="Z591" s="166">
        <v>45457</v>
      </c>
      <c r="AA591" s="67">
        <f t="shared" si="45"/>
        <v>112</v>
      </c>
      <c r="AB591" s="67">
        <v>0</v>
      </c>
      <c r="AC591" s="237">
        <v>0</v>
      </c>
      <c r="AD591" s="67">
        <v>0</v>
      </c>
      <c r="AE591" s="89" t="s">
        <v>75</v>
      </c>
      <c r="AF591" s="67">
        <f t="shared" si="46"/>
        <v>0</v>
      </c>
      <c r="AG591" s="60">
        <v>0</v>
      </c>
      <c r="AH591" s="60">
        <v>0</v>
      </c>
      <c r="AI591" s="89" t="s">
        <v>75</v>
      </c>
      <c r="AJ591" s="61">
        <v>0</v>
      </c>
      <c r="AK591" s="65" t="s">
        <v>75</v>
      </c>
      <c r="AL591" s="65" t="s">
        <v>75</v>
      </c>
      <c r="AM591" s="67">
        <f t="shared" si="47"/>
        <v>0</v>
      </c>
      <c r="AN591" s="67">
        <f>+K591+AC591-AH591</f>
        <v>8610000</v>
      </c>
      <c r="AO591" s="61" t="s">
        <v>67</v>
      </c>
      <c r="AP591" s="60">
        <v>8610000</v>
      </c>
      <c r="AQ591" s="61" t="s">
        <v>86</v>
      </c>
      <c r="AR591" s="60">
        <v>0</v>
      </c>
      <c r="AS591" s="69" t="s">
        <v>75</v>
      </c>
      <c r="AT591" s="236">
        <v>8610000</v>
      </c>
      <c r="AU591" s="156">
        <f t="shared" si="48"/>
        <v>0</v>
      </c>
      <c r="AV591" s="72">
        <f t="shared" si="49"/>
        <v>1</v>
      </c>
      <c r="AW591" s="89" t="s">
        <v>75</v>
      </c>
      <c r="AX591" s="61" t="s">
        <v>98</v>
      </c>
      <c r="AY591" s="60" t="s">
        <v>10284</v>
      </c>
      <c r="AZ591" s="58" t="s">
        <v>67</v>
      </c>
      <c r="BA591" s="58" t="s">
        <v>67</v>
      </c>
    </row>
    <row r="592" spans="2:53" x14ac:dyDescent="0.25">
      <c r="B592" s="58">
        <v>2024</v>
      </c>
      <c r="C592" s="58">
        <v>891780111</v>
      </c>
      <c r="D592" s="59" t="s">
        <v>64</v>
      </c>
      <c r="E592" s="61" t="s">
        <v>10283</v>
      </c>
      <c r="F592" s="67" t="s">
        <v>10282</v>
      </c>
      <c r="G592" s="210">
        <v>0</v>
      </c>
      <c r="H592" s="61" t="s">
        <v>73</v>
      </c>
      <c r="I592" s="59" t="s">
        <v>65</v>
      </c>
      <c r="J592" s="60" t="s">
        <v>10281</v>
      </c>
      <c r="K592" s="60">
        <v>8610000</v>
      </c>
      <c r="L592" s="58" t="s">
        <v>68</v>
      </c>
      <c r="M592" s="60" t="s">
        <v>1987</v>
      </c>
      <c r="N592" s="60">
        <v>1065647873</v>
      </c>
      <c r="O592" s="64">
        <v>14</v>
      </c>
      <c r="P592" s="166">
        <v>45302</v>
      </c>
      <c r="Q592" s="60">
        <v>2126349000</v>
      </c>
      <c r="R592" s="166">
        <v>45345</v>
      </c>
      <c r="S592" s="60">
        <v>8610000</v>
      </c>
      <c r="T592" s="61" t="s">
        <v>66</v>
      </c>
      <c r="U592" s="60">
        <v>85473390</v>
      </c>
      <c r="V592" s="60" t="s">
        <v>10230</v>
      </c>
      <c r="W592" s="166">
        <v>45345</v>
      </c>
      <c r="X592" s="166">
        <v>45345</v>
      </c>
      <c r="Y592" s="68" t="s">
        <v>75</v>
      </c>
      <c r="Z592" s="166">
        <v>45457</v>
      </c>
      <c r="AA592" s="67">
        <f t="shared" si="45"/>
        <v>112</v>
      </c>
      <c r="AB592" s="67">
        <v>0</v>
      </c>
      <c r="AC592" s="237">
        <v>0</v>
      </c>
      <c r="AD592" s="67">
        <v>0</v>
      </c>
      <c r="AE592" s="89" t="s">
        <v>75</v>
      </c>
      <c r="AF592" s="67">
        <f t="shared" si="46"/>
        <v>0</v>
      </c>
      <c r="AG592" s="60">
        <v>0</v>
      </c>
      <c r="AH592" s="60">
        <v>0</v>
      </c>
      <c r="AI592" s="89" t="s">
        <v>75</v>
      </c>
      <c r="AJ592" s="61">
        <v>0</v>
      </c>
      <c r="AK592" s="65" t="s">
        <v>75</v>
      </c>
      <c r="AL592" s="65" t="s">
        <v>75</v>
      </c>
      <c r="AM592" s="67">
        <f t="shared" si="47"/>
        <v>0</v>
      </c>
      <c r="AN592" s="67">
        <f>+K592+AC592-AH592</f>
        <v>8610000</v>
      </c>
      <c r="AO592" s="61" t="s">
        <v>67</v>
      </c>
      <c r="AP592" s="60">
        <v>8610000</v>
      </c>
      <c r="AQ592" s="61" t="s">
        <v>86</v>
      </c>
      <c r="AR592" s="60">
        <v>0</v>
      </c>
      <c r="AS592" s="69" t="s">
        <v>75</v>
      </c>
      <c r="AT592" s="236">
        <v>8610000</v>
      </c>
      <c r="AU592" s="156">
        <f t="shared" si="48"/>
        <v>0</v>
      </c>
      <c r="AV592" s="72">
        <f t="shared" si="49"/>
        <v>1</v>
      </c>
      <c r="AW592" s="89" t="s">
        <v>75</v>
      </c>
      <c r="AX592" s="61" t="s">
        <v>98</v>
      </c>
      <c r="AY592" s="60" t="s">
        <v>10280</v>
      </c>
      <c r="AZ592" s="58" t="s">
        <v>67</v>
      </c>
      <c r="BA592" s="58" t="s">
        <v>67</v>
      </c>
    </row>
    <row r="593" spans="2:53" x14ac:dyDescent="0.25">
      <c r="B593" s="58">
        <v>2024</v>
      </c>
      <c r="C593" s="58">
        <v>891780111</v>
      </c>
      <c r="D593" s="59" t="s">
        <v>64</v>
      </c>
      <c r="E593" s="61" t="s">
        <v>10279</v>
      </c>
      <c r="F593" s="67" t="s">
        <v>10278</v>
      </c>
      <c r="G593" s="210">
        <v>0</v>
      </c>
      <c r="H593" s="61" t="s">
        <v>73</v>
      </c>
      <c r="I593" s="59" t="s">
        <v>65</v>
      </c>
      <c r="J593" s="60" t="s">
        <v>10277</v>
      </c>
      <c r="K593" s="60">
        <v>11700000</v>
      </c>
      <c r="L593" s="58" t="s">
        <v>68</v>
      </c>
      <c r="M593" s="60" t="s">
        <v>7158</v>
      </c>
      <c r="N593" s="60">
        <v>1082982732</v>
      </c>
      <c r="O593" s="64">
        <v>13</v>
      </c>
      <c r="P593" s="89">
        <v>45302</v>
      </c>
      <c r="Q593" s="60">
        <v>4518689382</v>
      </c>
      <c r="R593" s="166">
        <v>45345</v>
      </c>
      <c r="S593" s="60">
        <v>11700000</v>
      </c>
      <c r="T593" s="61" t="s">
        <v>66</v>
      </c>
      <c r="U593" s="60">
        <v>57461216</v>
      </c>
      <c r="V593" s="60" t="s">
        <v>3359</v>
      </c>
      <c r="W593" s="166">
        <v>45345</v>
      </c>
      <c r="X593" s="166">
        <v>45345</v>
      </c>
      <c r="Y593" s="68" t="s">
        <v>75</v>
      </c>
      <c r="Z593" s="166">
        <v>45457</v>
      </c>
      <c r="AA593" s="67">
        <f t="shared" si="45"/>
        <v>112</v>
      </c>
      <c r="AB593" s="67">
        <v>0</v>
      </c>
      <c r="AC593" s="237">
        <v>0</v>
      </c>
      <c r="AD593" s="67">
        <v>0</v>
      </c>
      <c r="AE593" s="89" t="s">
        <v>75</v>
      </c>
      <c r="AF593" s="67">
        <f t="shared" si="46"/>
        <v>0</v>
      </c>
      <c r="AG593" s="60">
        <v>0</v>
      </c>
      <c r="AH593" s="60">
        <v>0</v>
      </c>
      <c r="AI593" s="89" t="s">
        <v>75</v>
      </c>
      <c r="AJ593" s="61">
        <v>0</v>
      </c>
      <c r="AK593" s="65" t="s">
        <v>75</v>
      </c>
      <c r="AL593" s="65" t="s">
        <v>75</v>
      </c>
      <c r="AM593" s="67">
        <f t="shared" si="47"/>
        <v>0</v>
      </c>
      <c r="AN593" s="67">
        <f>+K593+AC593-AH593</f>
        <v>11700000</v>
      </c>
      <c r="AO593" s="61" t="s">
        <v>67</v>
      </c>
      <c r="AP593" s="60">
        <v>11700000</v>
      </c>
      <c r="AQ593" s="61" t="s">
        <v>86</v>
      </c>
      <c r="AR593" s="60">
        <v>0</v>
      </c>
      <c r="AS593" s="69" t="s">
        <v>75</v>
      </c>
      <c r="AT593" s="236">
        <v>11700000</v>
      </c>
      <c r="AU593" s="156">
        <f t="shared" si="48"/>
        <v>0</v>
      </c>
      <c r="AV593" s="72">
        <f t="shared" si="49"/>
        <v>1</v>
      </c>
      <c r="AW593" s="89" t="s">
        <v>75</v>
      </c>
      <c r="AX593" s="61" t="s">
        <v>98</v>
      </c>
      <c r="AY593" s="60" t="s">
        <v>10276</v>
      </c>
      <c r="AZ593" s="58" t="s">
        <v>67</v>
      </c>
      <c r="BA593" s="58" t="s">
        <v>67</v>
      </c>
    </row>
    <row r="594" spans="2:53" x14ac:dyDescent="0.25">
      <c r="B594" s="58">
        <v>2024</v>
      </c>
      <c r="C594" s="58">
        <v>891780111</v>
      </c>
      <c r="D594" s="59" t="s">
        <v>64</v>
      </c>
      <c r="E594" s="61" t="s">
        <v>10275</v>
      </c>
      <c r="F594" s="67" t="s">
        <v>10274</v>
      </c>
      <c r="G594" s="210">
        <v>0</v>
      </c>
      <c r="H594" s="61" t="s">
        <v>73</v>
      </c>
      <c r="I594" s="59" t="s">
        <v>65</v>
      </c>
      <c r="J594" s="60" t="s">
        <v>10273</v>
      </c>
      <c r="K594" s="60">
        <v>10167000</v>
      </c>
      <c r="L594" s="58" t="s">
        <v>68</v>
      </c>
      <c r="M594" s="60" t="s">
        <v>6908</v>
      </c>
      <c r="N594" s="60">
        <v>85477304</v>
      </c>
      <c r="O594" s="64">
        <v>13</v>
      </c>
      <c r="P594" s="89">
        <v>45302</v>
      </c>
      <c r="Q594" s="60">
        <v>4518689382</v>
      </c>
      <c r="R594" s="166">
        <v>45345</v>
      </c>
      <c r="S594" s="60">
        <v>10167000</v>
      </c>
      <c r="T594" s="61" t="s">
        <v>66</v>
      </c>
      <c r="U594" s="60">
        <v>36557666</v>
      </c>
      <c r="V594" s="60" t="s">
        <v>4526</v>
      </c>
      <c r="W594" s="166">
        <v>45345</v>
      </c>
      <c r="X594" s="166">
        <v>45345</v>
      </c>
      <c r="Y594" s="68" t="s">
        <v>75</v>
      </c>
      <c r="Z594" s="166">
        <v>45457</v>
      </c>
      <c r="AA594" s="67">
        <f t="shared" si="45"/>
        <v>112</v>
      </c>
      <c r="AB594" s="67">
        <v>0</v>
      </c>
      <c r="AC594" s="237">
        <v>0</v>
      </c>
      <c r="AD594" s="67">
        <v>0</v>
      </c>
      <c r="AE594" s="89" t="s">
        <v>75</v>
      </c>
      <c r="AF594" s="67">
        <f t="shared" si="46"/>
        <v>0</v>
      </c>
      <c r="AG594" s="60">
        <v>0</v>
      </c>
      <c r="AH594" s="60">
        <v>0</v>
      </c>
      <c r="AI594" s="89" t="s">
        <v>75</v>
      </c>
      <c r="AJ594" s="61">
        <v>0</v>
      </c>
      <c r="AK594" s="65" t="s">
        <v>75</v>
      </c>
      <c r="AL594" s="65" t="s">
        <v>75</v>
      </c>
      <c r="AM594" s="67">
        <f t="shared" si="47"/>
        <v>0</v>
      </c>
      <c r="AN594" s="67">
        <f>+K594+AC594-AH594</f>
        <v>10167000</v>
      </c>
      <c r="AO594" s="61" t="s">
        <v>67</v>
      </c>
      <c r="AP594" s="60">
        <v>10167000</v>
      </c>
      <c r="AQ594" s="61" t="s">
        <v>86</v>
      </c>
      <c r="AR594" s="60">
        <v>0</v>
      </c>
      <c r="AS594" s="69" t="s">
        <v>75</v>
      </c>
      <c r="AT594" s="236">
        <v>10167000</v>
      </c>
      <c r="AU594" s="156">
        <f t="shared" si="48"/>
        <v>0</v>
      </c>
      <c r="AV594" s="72">
        <f t="shared" si="49"/>
        <v>1</v>
      </c>
      <c r="AW594" s="89" t="s">
        <v>75</v>
      </c>
      <c r="AX594" s="61" t="s">
        <v>98</v>
      </c>
      <c r="AY594" s="60" t="s">
        <v>10272</v>
      </c>
      <c r="AZ594" s="58" t="s">
        <v>67</v>
      </c>
      <c r="BA594" s="58" t="s">
        <v>67</v>
      </c>
    </row>
    <row r="595" spans="2:53" x14ac:dyDescent="0.25">
      <c r="B595" s="58">
        <v>2024</v>
      </c>
      <c r="C595" s="58">
        <v>891780111</v>
      </c>
      <c r="D595" s="59" t="s">
        <v>64</v>
      </c>
      <c r="E595" s="61" t="s">
        <v>10271</v>
      </c>
      <c r="F595" s="67" t="s">
        <v>10270</v>
      </c>
      <c r="G595" s="210">
        <v>0</v>
      </c>
      <c r="H595" s="61" t="s">
        <v>73</v>
      </c>
      <c r="I595" s="59" t="s">
        <v>65</v>
      </c>
      <c r="J595" s="60" t="s">
        <v>10269</v>
      </c>
      <c r="K595" s="60">
        <v>12000000</v>
      </c>
      <c r="L595" s="58" t="s">
        <v>68</v>
      </c>
      <c r="M595" s="60" t="s">
        <v>7952</v>
      </c>
      <c r="N595" s="60">
        <v>1083008431</v>
      </c>
      <c r="O595" s="64">
        <v>13</v>
      </c>
      <c r="P595" s="89">
        <v>45302</v>
      </c>
      <c r="Q595" s="60">
        <v>4518689382</v>
      </c>
      <c r="R595" s="166">
        <v>45345</v>
      </c>
      <c r="S595" s="60">
        <v>12000000</v>
      </c>
      <c r="T595" s="61" t="s">
        <v>66</v>
      </c>
      <c r="U595" s="60">
        <v>36557666</v>
      </c>
      <c r="V595" s="60" t="s">
        <v>4526</v>
      </c>
      <c r="W595" s="166">
        <v>45345</v>
      </c>
      <c r="X595" s="166">
        <v>45345</v>
      </c>
      <c r="Y595" s="68" t="s">
        <v>75</v>
      </c>
      <c r="Z595" s="166">
        <v>45457</v>
      </c>
      <c r="AA595" s="67">
        <f t="shared" si="45"/>
        <v>112</v>
      </c>
      <c r="AB595" s="67">
        <v>2</v>
      </c>
      <c r="AC595" s="237">
        <v>1600000</v>
      </c>
      <c r="AD595" s="67">
        <v>1</v>
      </c>
      <c r="AE595" s="244">
        <v>45473</v>
      </c>
      <c r="AF595" s="67">
        <f t="shared" si="46"/>
        <v>16</v>
      </c>
      <c r="AG595" s="60">
        <v>0</v>
      </c>
      <c r="AH595" s="60">
        <v>0</v>
      </c>
      <c r="AI595" s="89" t="s">
        <v>75</v>
      </c>
      <c r="AJ595" s="61">
        <v>0</v>
      </c>
      <c r="AK595" s="65" t="s">
        <v>75</v>
      </c>
      <c r="AL595" s="65" t="s">
        <v>75</v>
      </c>
      <c r="AM595" s="67">
        <f t="shared" si="47"/>
        <v>0</v>
      </c>
      <c r="AN595" s="67">
        <f>+K595+AC595-AH595</f>
        <v>13600000</v>
      </c>
      <c r="AO595" s="61" t="s">
        <v>67</v>
      </c>
      <c r="AP595" s="60">
        <v>12000000</v>
      </c>
      <c r="AQ595" s="61" t="s">
        <v>86</v>
      </c>
      <c r="AR595" s="60">
        <v>0</v>
      </c>
      <c r="AS595" s="69" t="s">
        <v>75</v>
      </c>
      <c r="AT595" s="236">
        <v>13600000</v>
      </c>
      <c r="AU595" s="156">
        <f t="shared" si="48"/>
        <v>0</v>
      </c>
      <c r="AV595" s="72">
        <f t="shared" si="49"/>
        <v>1</v>
      </c>
      <c r="AW595" s="89" t="s">
        <v>75</v>
      </c>
      <c r="AX595" s="61" t="s">
        <v>98</v>
      </c>
      <c r="AY595" s="60" t="s">
        <v>10268</v>
      </c>
      <c r="AZ595" s="58" t="s">
        <v>67</v>
      </c>
      <c r="BA595" s="58" t="s">
        <v>67</v>
      </c>
    </row>
    <row r="596" spans="2:53" x14ac:dyDescent="0.25">
      <c r="B596" s="58">
        <v>2024</v>
      </c>
      <c r="C596" s="58">
        <v>891780111</v>
      </c>
      <c r="D596" s="59" t="s">
        <v>64</v>
      </c>
      <c r="E596" s="61" t="s">
        <v>10267</v>
      </c>
      <c r="F596" s="67" t="s">
        <v>10266</v>
      </c>
      <c r="G596" s="210">
        <v>0</v>
      </c>
      <c r="H596" s="61" t="s">
        <v>73</v>
      </c>
      <c r="I596" s="59" t="s">
        <v>65</v>
      </c>
      <c r="J596" s="60" t="s">
        <v>10265</v>
      </c>
      <c r="K596" s="60">
        <v>12000000</v>
      </c>
      <c r="L596" s="58" t="s">
        <v>68</v>
      </c>
      <c r="M596" s="60" t="s">
        <v>8187</v>
      </c>
      <c r="N596" s="60">
        <v>1095701829</v>
      </c>
      <c r="O596" s="64">
        <v>13</v>
      </c>
      <c r="P596" s="89">
        <v>45302</v>
      </c>
      <c r="Q596" s="60">
        <v>4518689382</v>
      </c>
      <c r="R596" s="166">
        <v>45345</v>
      </c>
      <c r="S596" s="60">
        <v>12000000</v>
      </c>
      <c r="T596" s="61" t="s">
        <v>66</v>
      </c>
      <c r="U596" s="60">
        <v>36557666</v>
      </c>
      <c r="V596" s="60" t="s">
        <v>4526</v>
      </c>
      <c r="W596" s="166">
        <v>45345</v>
      </c>
      <c r="X596" s="166">
        <v>45345</v>
      </c>
      <c r="Y596" s="68" t="s">
        <v>75</v>
      </c>
      <c r="Z596" s="166">
        <v>45457</v>
      </c>
      <c r="AA596" s="67">
        <f t="shared" si="45"/>
        <v>112</v>
      </c>
      <c r="AB596" s="67">
        <v>2</v>
      </c>
      <c r="AC596" s="237">
        <v>1600000</v>
      </c>
      <c r="AD596" s="67">
        <v>1</v>
      </c>
      <c r="AE596" s="244">
        <v>45473</v>
      </c>
      <c r="AF596" s="67">
        <f t="shared" si="46"/>
        <v>16</v>
      </c>
      <c r="AG596" s="60">
        <v>0</v>
      </c>
      <c r="AH596" s="60">
        <v>0</v>
      </c>
      <c r="AI596" s="89" t="s">
        <v>75</v>
      </c>
      <c r="AJ596" s="61">
        <v>0</v>
      </c>
      <c r="AK596" s="65" t="s">
        <v>75</v>
      </c>
      <c r="AL596" s="65" t="s">
        <v>75</v>
      </c>
      <c r="AM596" s="67">
        <f t="shared" si="47"/>
        <v>0</v>
      </c>
      <c r="AN596" s="67">
        <f>+K596+AC596-AH596</f>
        <v>13600000</v>
      </c>
      <c r="AO596" s="61" t="s">
        <v>67</v>
      </c>
      <c r="AP596" s="60">
        <v>12000000</v>
      </c>
      <c r="AQ596" s="61" t="s">
        <v>86</v>
      </c>
      <c r="AR596" s="60">
        <v>0</v>
      </c>
      <c r="AS596" s="69" t="s">
        <v>75</v>
      </c>
      <c r="AT596" s="236">
        <v>13600000</v>
      </c>
      <c r="AU596" s="156">
        <f t="shared" si="48"/>
        <v>0</v>
      </c>
      <c r="AV596" s="72">
        <f t="shared" si="49"/>
        <v>1</v>
      </c>
      <c r="AW596" s="89" t="s">
        <v>75</v>
      </c>
      <c r="AX596" s="61" t="s">
        <v>98</v>
      </c>
      <c r="AY596" s="60" t="s">
        <v>10264</v>
      </c>
      <c r="AZ596" s="58" t="s">
        <v>67</v>
      </c>
      <c r="BA596" s="58" t="s">
        <v>67</v>
      </c>
    </row>
    <row r="597" spans="2:53" x14ac:dyDescent="0.25">
      <c r="B597" s="58">
        <v>2024</v>
      </c>
      <c r="C597" s="58">
        <v>891780111</v>
      </c>
      <c r="D597" s="59" t="s">
        <v>64</v>
      </c>
      <c r="E597" s="61" t="s">
        <v>10263</v>
      </c>
      <c r="F597" s="67" t="s">
        <v>10262</v>
      </c>
      <c r="G597" s="210">
        <v>0</v>
      </c>
      <c r="H597" s="61" t="s">
        <v>73</v>
      </c>
      <c r="I597" s="59" t="s">
        <v>383</v>
      </c>
      <c r="J597" s="60" t="s">
        <v>10261</v>
      </c>
      <c r="K597" s="60">
        <v>8500000</v>
      </c>
      <c r="L597" s="58" t="s">
        <v>68</v>
      </c>
      <c r="M597" s="60" t="s">
        <v>5910</v>
      </c>
      <c r="N597" s="60">
        <v>1083029427</v>
      </c>
      <c r="O597" s="64">
        <v>170</v>
      </c>
      <c r="P597" s="166">
        <v>45320</v>
      </c>
      <c r="Q597" s="60">
        <v>165200000</v>
      </c>
      <c r="R597" s="166">
        <v>45345</v>
      </c>
      <c r="S597" s="60">
        <v>8500000</v>
      </c>
      <c r="T597" s="61" t="s">
        <v>66</v>
      </c>
      <c r="U597" s="60">
        <v>36559959</v>
      </c>
      <c r="V597" s="60" t="s">
        <v>8301</v>
      </c>
      <c r="W597" s="166">
        <v>45345</v>
      </c>
      <c r="X597" s="166">
        <v>45345</v>
      </c>
      <c r="Y597" s="68" t="s">
        <v>75</v>
      </c>
      <c r="Z597" s="166">
        <v>45381</v>
      </c>
      <c r="AA597" s="67">
        <f t="shared" si="45"/>
        <v>36</v>
      </c>
      <c r="AB597" s="67">
        <v>0</v>
      </c>
      <c r="AC597" s="237">
        <v>0</v>
      </c>
      <c r="AD597" s="67">
        <v>0</v>
      </c>
      <c r="AE597" s="89" t="s">
        <v>75</v>
      </c>
      <c r="AF597" s="67">
        <f t="shared" si="46"/>
        <v>0</v>
      </c>
      <c r="AG597" s="60">
        <v>0</v>
      </c>
      <c r="AH597" s="60">
        <v>0</v>
      </c>
      <c r="AI597" s="89" t="s">
        <v>75</v>
      </c>
      <c r="AJ597" s="61">
        <v>0</v>
      </c>
      <c r="AK597" s="65" t="s">
        <v>75</v>
      </c>
      <c r="AL597" s="65" t="s">
        <v>75</v>
      </c>
      <c r="AM597" s="67">
        <f t="shared" si="47"/>
        <v>0</v>
      </c>
      <c r="AN597" s="67">
        <f>+K597+AC597-AH597</f>
        <v>8500000</v>
      </c>
      <c r="AO597" s="61" t="s">
        <v>86</v>
      </c>
      <c r="AP597" s="60">
        <v>0</v>
      </c>
      <c r="AQ597" s="61" t="s">
        <v>86</v>
      </c>
      <c r="AR597" s="60">
        <v>0</v>
      </c>
      <c r="AS597" s="69" t="s">
        <v>75</v>
      </c>
      <c r="AT597" s="236">
        <v>8500000</v>
      </c>
      <c r="AU597" s="156">
        <f t="shared" si="48"/>
        <v>0</v>
      </c>
      <c r="AV597" s="72">
        <f t="shared" si="49"/>
        <v>1</v>
      </c>
      <c r="AW597" s="89" t="s">
        <v>75</v>
      </c>
      <c r="AX597" s="61" t="s">
        <v>98</v>
      </c>
      <c r="AY597" s="60" t="s">
        <v>10260</v>
      </c>
      <c r="AZ597" s="58" t="s">
        <v>67</v>
      </c>
      <c r="BA597" s="58" t="s">
        <v>67</v>
      </c>
    </row>
    <row r="598" spans="2:53" x14ac:dyDescent="0.25">
      <c r="B598" s="58">
        <v>2024</v>
      </c>
      <c r="C598" s="58">
        <v>891780111</v>
      </c>
      <c r="D598" s="59" t="s">
        <v>64</v>
      </c>
      <c r="E598" s="61" t="s">
        <v>10259</v>
      </c>
      <c r="F598" s="67" t="s">
        <v>10258</v>
      </c>
      <c r="G598" s="210">
        <v>0</v>
      </c>
      <c r="H598" s="61" t="s">
        <v>73</v>
      </c>
      <c r="I598" s="59" t="s">
        <v>65</v>
      </c>
      <c r="J598" s="60" t="s">
        <v>10257</v>
      </c>
      <c r="K598" s="60">
        <v>9500000</v>
      </c>
      <c r="L598" s="58" t="s">
        <v>68</v>
      </c>
      <c r="M598" s="60" t="s">
        <v>7462</v>
      </c>
      <c r="N598" s="60">
        <v>1082953987</v>
      </c>
      <c r="O598" s="64">
        <v>14</v>
      </c>
      <c r="P598" s="166">
        <v>45302</v>
      </c>
      <c r="Q598" s="60">
        <v>2126349000</v>
      </c>
      <c r="R598" s="166">
        <v>45345</v>
      </c>
      <c r="S598" s="60">
        <v>9500000</v>
      </c>
      <c r="T598" s="61" t="s">
        <v>66</v>
      </c>
      <c r="U598" s="60">
        <v>36557666</v>
      </c>
      <c r="V598" s="60" t="s">
        <v>4526</v>
      </c>
      <c r="W598" s="166">
        <v>45345</v>
      </c>
      <c r="X598" s="166">
        <v>45345</v>
      </c>
      <c r="Y598" s="68" t="s">
        <v>75</v>
      </c>
      <c r="Z598" s="166">
        <v>45457</v>
      </c>
      <c r="AA598" s="67">
        <f t="shared" si="45"/>
        <v>112</v>
      </c>
      <c r="AB598" s="67">
        <v>0</v>
      </c>
      <c r="AC598" s="237">
        <v>0</v>
      </c>
      <c r="AD598" s="67">
        <v>0</v>
      </c>
      <c r="AE598" s="89" t="s">
        <v>75</v>
      </c>
      <c r="AF598" s="67">
        <f t="shared" si="46"/>
        <v>0</v>
      </c>
      <c r="AG598" s="60">
        <v>0</v>
      </c>
      <c r="AH598" s="60">
        <v>0</v>
      </c>
      <c r="AI598" s="89" t="s">
        <v>75</v>
      </c>
      <c r="AJ598" s="61">
        <v>0</v>
      </c>
      <c r="AK598" s="65" t="s">
        <v>75</v>
      </c>
      <c r="AL598" s="65" t="s">
        <v>75</v>
      </c>
      <c r="AM598" s="67">
        <f t="shared" si="47"/>
        <v>0</v>
      </c>
      <c r="AN598" s="67">
        <f>+K598+AC598-AH598</f>
        <v>9500000</v>
      </c>
      <c r="AO598" s="61" t="s">
        <v>67</v>
      </c>
      <c r="AP598" s="60">
        <v>9500000</v>
      </c>
      <c r="AQ598" s="61" t="s">
        <v>86</v>
      </c>
      <c r="AR598" s="60">
        <v>0</v>
      </c>
      <c r="AS598" s="69" t="s">
        <v>75</v>
      </c>
      <c r="AT598" s="236">
        <v>9500000</v>
      </c>
      <c r="AU598" s="156">
        <f t="shared" si="48"/>
        <v>0</v>
      </c>
      <c r="AV598" s="72">
        <f t="shared" si="49"/>
        <v>1</v>
      </c>
      <c r="AW598" s="89" t="s">
        <v>75</v>
      </c>
      <c r="AX598" s="61" t="s">
        <v>98</v>
      </c>
      <c r="AY598" s="60" t="s">
        <v>10256</v>
      </c>
      <c r="AZ598" s="58" t="s">
        <v>67</v>
      </c>
      <c r="BA598" s="58" t="s">
        <v>67</v>
      </c>
    </row>
    <row r="599" spans="2:53" x14ac:dyDescent="0.25">
      <c r="B599" s="58">
        <v>2024</v>
      </c>
      <c r="C599" s="58">
        <v>891780111</v>
      </c>
      <c r="D599" s="59" t="s">
        <v>64</v>
      </c>
      <c r="E599" s="61" t="s">
        <v>10255</v>
      </c>
      <c r="F599" s="67" t="s">
        <v>10254</v>
      </c>
      <c r="G599" s="210">
        <v>0</v>
      </c>
      <c r="H599" s="61" t="s">
        <v>73</v>
      </c>
      <c r="I599" s="59" t="s">
        <v>383</v>
      </c>
      <c r="J599" s="60" t="s">
        <v>10253</v>
      </c>
      <c r="K599" s="60">
        <v>8800000</v>
      </c>
      <c r="L599" s="58" t="s">
        <v>68</v>
      </c>
      <c r="M599" s="60" t="s">
        <v>10252</v>
      </c>
      <c r="N599" s="60">
        <v>40960316</v>
      </c>
      <c r="O599" s="64">
        <v>388</v>
      </c>
      <c r="P599" s="166">
        <v>45338</v>
      </c>
      <c r="Q599" s="60">
        <v>466800000</v>
      </c>
      <c r="R599" s="166">
        <v>45345</v>
      </c>
      <c r="S599" s="60">
        <v>8800000</v>
      </c>
      <c r="T599" s="61" t="s">
        <v>66</v>
      </c>
      <c r="U599" s="60">
        <v>36559959</v>
      </c>
      <c r="V599" s="60" t="s">
        <v>8301</v>
      </c>
      <c r="W599" s="166">
        <v>45345</v>
      </c>
      <c r="X599" s="166">
        <v>45345</v>
      </c>
      <c r="Y599" s="68" t="s">
        <v>75</v>
      </c>
      <c r="Z599" s="166">
        <v>45382</v>
      </c>
      <c r="AA599" s="67">
        <f t="shared" si="45"/>
        <v>37</v>
      </c>
      <c r="AB599" s="67">
        <v>0</v>
      </c>
      <c r="AC599" s="237">
        <v>0</v>
      </c>
      <c r="AD599" s="67">
        <v>0</v>
      </c>
      <c r="AE599" s="89" t="s">
        <v>75</v>
      </c>
      <c r="AF599" s="67">
        <f t="shared" si="46"/>
        <v>0</v>
      </c>
      <c r="AG599" s="60">
        <v>0</v>
      </c>
      <c r="AH599" s="60">
        <v>0</v>
      </c>
      <c r="AI599" s="89" t="s">
        <v>75</v>
      </c>
      <c r="AJ599" s="61">
        <v>0</v>
      </c>
      <c r="AK599" s="65" t="s">
        <v>75</v>
      </c>
      <c r="AL599" s="65" t="s">
        <v>75</v>
      </c>
      <c r="AM599" s="67">
        <f t="shared" si="47"/>
        <v>0</v>
      </c>
      <c r="AN599" s="67">
        <f>+K599+AC599-AH599</f>
        <v>8800000</v>
      </c>
      <c r="AO599" s="61" t="s">
        <v>86</v>
      </c>
      <c r="AP599" s="60">
        <v>0</v>
      </c>
      <c r="AQ599" s="61" t="s">
        <v>86</v>
      </c>
      <c r="AR599" s="60">
        <v>0</v>
      </c>
      <c r="AS599" s="69" t="s">
        <v>75</v>
      </c>
      <c r="AT599" s="236">
        <v>8800000</v>
      </c>
      <c r="AU599" s="156">
        <f t="shared" si="48"/>
        <v>0</v>
      </c>
      <c r="AV599" s="72">
        <f t="shared" si="49"/>
        <v>1</v>
      </c>
      <c r="AW599" s="89" t="s">
        <v>75</v>
      </c>
      <c r="AX599" s="61" t="s">
        <v>98</v>
      </c>
      <c r="AY599" s="60" t="s">
        <v>10251</v>
      </c>
      <c r="AZ599" s="58" t="s">
        <v>67</v>
      </c>
      <c r="BA599" s="58" t="s">
        <v>67</v>
      </c>
    </row>
    <row r="600" spans="2:53" x14ac:dyDescent="0.25">
      <c r="B600" s="58">
        <v>2024</v>
      </c>
      <c r="C600" s="58">
        <v>891780111</v>
      </c>
      <c r="D600" s="59" t="s">
        <v>64</v>
      </c>
      <c r="E600" s="61" t="s">
        <v>10250</v>
      </c>
      <c r="F600" s="67" t="s">
        <v>10249</v>
      </c>
      <c r="G600" s="210">
        <v>0</v>
      </c>
      <c r="H600" s="61" t="s">
        <v>73</v>
      </c>
      <c r="I600" s="59" t="s">
        <v>65</v>
      </c>
      <c r="J600" s="60" t="s">
        <v>10248</v>
      </c>
      <c r="K600" s="60">
        <v>10000000</v>
      </c>
      <c r="L600" s="58" t="s">
        <v>68</v>
      </c>
      <c r="M600" s="60" t="s">
        <v>10247</v>
      </c>
      <c r="N600" s="60">
        <v>1083044067</v>
      </c>
      <c r="O600" s="64">
        <v>13</v>
      </c>
      <c r="P600" s="89">
        <v>45302</v>
      </c>
      <c r="Q600" s="60">
        <v>4518689382</v>
      </c>
      <c r="R600" s="166">
        <v>45345</v>
      </c>
      <c r="S600" s="60">
        <v>10000000</v>
      </c>
      <c r="T600" s="61" t="s">
        <v>66</v>
      </c>
      <c r="U600" s="60">
        <v>36557666</v>
      </c>
      <c r="V600" s="60" t="s">
        <v>4526</v>
      </c>
      <c r="W600" s="166">
        <v>45345</v>
      </c>
      <c r="X600" s="166">
        <v>45345</v>
      </c>
      <c r="Y600" s="68" t="s">
        <v>75</v>
      </c>
      <c r="Z600" s="166">
        <v>45457</v>
      </c>
      <c r="AA600" s="67">
        <f t="shared" si="45"/>
        <v>112</v>
      </c>
      <c r="AB600" s="67">
        <v>0</v>
      </c>
      <c r="AC600" s="237">
        <v>0</v>
      </c>
      <c r="AD600" s="67">
        <v>0</v>
      </c>
      <c r="AE600" s="89" t="s">
        <v>75</v>
      </c>
      <c r="AF600" s="67">
        <f t="shared" si="46"/>
        <v>0</v>
      </c>
      <c r="AG600" s="60">
        <v>1</v>
      </c>
      <c r="AH600" s="240">
        <v>6167000</v>
      </c>
      <c r="AI600" s="89">
        <v>45383</v>
      </c>
      <c r="AJ600" s="61">
        <v>0</v>
      </c>
      <c r="AK600" s="65" t="s">
        <v>75</v>
      </c>
      <c r="AL600" s="65" t="s">
        <v>75</v>
      </c>
      <c r="AM600" s="67">
        <f t="shared" si="47"/>
        <v>0</v>
      </c>
      <c r="AN600" s="67">
        <f>+K600+AC600-AH600</f>
        <v>3833000</v>
      </c>
      <c r="AO600" s="61" t="s">
        <v>67</v>
      </c>
      <c r="AP600" s="60">
        <v>10000000</v>
      </c>
      <c r="AQ600" s="61" t="s">
        <v>86</v>
      </c>
      <c r="AR600" s="60">
        <v>0</v>
      </c>
      <c r="AS600" s="69" t="s">
        <v>75</v>
      </c>
      <c r="AT600" s="236">
        <v>2500000</v>
      </c>
      <c r="AU600" s="156">
        <f t="shared" si="48"/>
        <v>1333000</v>
      </c>
      <c r="AV600" s="72">
        <f t="shared" si="49"/>
        <v>0.65223062875032611</v>
      </c>
      <c r="AW600" s="89" t="s">
        <v>75</v>
      </c>
      <c r="AX600" s="61" t="s">
        <v>1864</v>
      </c>
      <c r="AY600" s="60" t="s">
        <v>10246</v>
      </c>
      <c r="AZ600" s="58" t="s">
        <v>67</v>
      </c>
      <c r="BA600" s="58" t="s">
        <v>67</v>
      </c>
    </row>
    <row r="601" spans="2:53" x14ac:dyDescent="0.25">
      <c r="B601" s="58">
        <v>2024</v>
      </c>
      <c r="C601" s="58">
        <v>891780111</v>
      </c>
      <c r="D601" s="59" t="s">
        <v>64</v>
      </c>
      <c r="E601" s="61" t="s">
        <v>10245</v>
      </c>
      <c r="F601" s="67" t="s">
        <v>10244</v>
      </c>
      <c r="G601" s="210">
        <v>0</v>
      </c>
      <c r="H601" s="61" t="s">
        <v>73</v>
      </c>
      <c r="I601" s="59" t="s">
        <v>65</v>
      </c>
      <c r="J601" s="60" t="s">
        <v>10243</v>
      </c>
      <c r="K601" s="60">
        <v>8800000</v>
      </c>
      <c r="L601" s="58" t="s">
        <v>68</v>
      </c>
      <c r="M601" s="60" t="s">
        <v>7126</v>
      </c>
      <c r="N601" s="60">
        <v>12612617</v>
      </c>
      <c r="O601" s="64">
        <v>14</v>
      </c>
      <c r="P601" s="166">
        <v>45302</v>
      </c>
      <c r="Q601" s="60">
        <v>2126349000</v>
      </c>
      <c r="R601" s="166">
        <v>45345</v>
      </c>
      <c r="S601" s="60">
        <v>8800000</v>
      </c>
      <c r="T601" s="61" t="s">
        <v>66</v>
      </c>
      <c r="U601" s="60">
        <v>85468582</v>
      </c>
      <c r="V601" s="60" t="s">
        <v>6844</v>
      </c>
      <c r="W601" s="166">
        <v>45345</v>
      </c>
      <c r="X601" s="166">
        <v>45345</v>
      </c>
      <c r="Y601" s="68" t="s">
        <v>75</v>
      </c>
      <c r="Z601" s="166">
        <v>45457</v>
      </c>
      <c r="AA601" s="67">
        <f t="shared" si="45"/>
        <v>112</v>
      </c>
      <c r="AB601" s="67">
        <v>2</v>
      </c>
      <c r="AC601" s="237">
        <v>1100000</v>
      </c>
      <c r="AD601" s="67">
        <v>1</v>
      </c>
      <c r="AE601" s="244">
        <v>45473</v>
      </c>
      <c r="AF601" s="67">
        <f t="shared" si="46"/>
        <v>16</v>
      </c>
      <c r="AG601" s="60">
        <v>0</v>
      </c>
      <c r="AH601" s="60">
        <v>0</v>
      </c>
      <c r="AI601" s="89" t="s">
        <v>75</v>
      </c>
      <c r="AJ601" s="61">
        <v>0</v>
      </c>
      <c r="AK601" s="65" t="s">
        <v>75</v>
      </c>
      <c r="AL601" s="65" t="s">
        <v>75</v>
      </c>
      <c r="AM601" s="67">
        <f t="shared" si="47"/>
        <v>0</v>
      </c>
      <c r="AN601" s="67">
        <f>+K601+AC601-AH601</f>
        <v>9900000</v>
      </c>
      <c r="AO601" s="61" t="s">
        <v>67</v>
      </c>
      <c r="AP601" s="60">
        <v>8800000</v>
      </c>
      <c r="AQ601" s="61" t="s">
        <v>86</v>
      </c>
      <c r="AR601" s="60">
        <v>0</v>
      </c>
      <c r="AS601" s="69" t="s">
        <v>75</v>
      </c>
      <c r="AT601" s="236">
        <v>9900000</v>
      </c>
      <c r="AU601" s="156">
        <f t="shared" si="48"/>
        <v>0</v>
      </c>
      <c r="AV601" s="72">
        <f t="shared" si="49"/>
        <v>1</v>
      </c>
      <c r="AW601" s="89" t="s">
        <v>75</v>
      </c>
      <c r="AX601" s="61" t="s">
        <v>98</v>
      </c>
      <c r="AY601" s="60" t="s">
        <v>10242</v>
      </c>
      <c r="AZ601" s="58" t="s">
        <v>67</v>
      </c>
      <c r="BA601" s="58" t="s">
        <v>67</v>
      </c>
    </row>
    <row r="602" spans="2:53" x14ac:dyDescent="0.25">
      <c r="B602" s="58">
        <v>2024</v>
      </c>
      <c r="C602" s="58">
        <v>891780111</v>
      </c>
      <c r="D602" s="59" t="s">
        <v>64</v>
      </c>
      <c r="E602" s="61" t="s">
        <v>10241</v>
      </c>
      <c r="F602" s="67" t="s">
        <v>10240</v>
      </c>
      <c r="G602" s="210">
        <v>0</v>
      </c>
      <c r="H602" s="61" t="s">
        <v>73</v>
      </c>
      <c r="I602" s="59" t="s">
        <v>65</v>
      </c>
      <c r="J602" s="60" t="s">
        <v>10239</v>
      </c>
      <c r="K602" s="60">
        <v>8400000</v>
      </c>
      <c r="L602" s="58" t="s">
        <v>68</v>
      </c>
      <c r="M602" s="60" t="s">
        <v>8238</v>
      </c>
      <c r="N602" s="60">
        <v>1082838731</v>
      </c>
      <c r="O602" s="64">
        <v>14</v>
      </c>
      <c r="P602" s="166">
        <v>45302</v>
      </c>
      <c r="Q602" s="60">
        <v>2126349000</v>
      </c>
      <c r="R602" s="166">
        <v>45345</v>
      </c>
      <c r="S602" s="60">
        <v>8400000</v>
      </c>
      <c r="T602" s="61" t="s">
        <v>66</v>
      </c>
      <c r="U602" s="60">
        <v>57444673</v>
      </c>
      <c r="V602" s="60" t="s">
        <v>4095</v>
      </c>
      <c r="W602" s="166">
        <v>45345</v>
      </c>
      <c r="X602" s="166">
        <v>45345</v>
      </c>
      <c r="Y602" s="68" t="s">
        <v>75</v>
      </c>
      <c r="Z602" s="166">
        <v>45457</v>
      </c>
      <c r="AA602" s="67">
        <f t="shared" si="45"/>
        <v>112</v>
      </c>
      <c r="AB602" s="67">
        <v>0</v>
      </c>
      <c r="AC602" s="237">
        <v>0</v>
      </c>
      <c r="AD602" s="67">
        <v>0</v>
      </c>
      <c r="AE602" s="89" t="s">
        <v>75</v>
      </c>
      <c r="AF602" s="67">
        <f t="shared" si="46"/>
        <v>0</v>
      </c>
      <c r="AG602" s="60">
        <v>0</v>
      </c>
      <c r="AH602" s="60">
        <v>0</v>
      </c>
      <c r="AI602" s="89" t="s">
        <v>75</v>
      </c>
      <c r="AJ602" s="61">
        <v>0</v>
      </c>
      <c r="AK602" s="65" t="s">
        <v>75</v>
      </c>
      <c r="AL602" s="65" t="s">
        <v>75</v>
      </c>
      <c r="AM602" s="67">
        <f t="shared" si="47"/>
        <v>0</v>
      </c>
      <c r="AN602" s="67">
        <f>+K602+AC602-AH602</f>
        <v>8400000</v>
      </c>
      <c r="AO602" s="61" t="s">
        <v>67</v>
      </c>
      <c r="AP602" s="60">
        <v>8400000</v>
      </c>
      <c r="AQ602" s="61" t="s">
        <v>86</v>
      </c>
      <c r="AR602" s="60">
        <v>0</v>
      </c>
      <c r="AS602" s="69" t="s">
        <v>75</v>
      </c>
      <c r="AT602" s="236">
        <v>8400000</v>
      </c>
      <c r="AU602" s="156">
        <f t="shared" si="48"/>
        <v>0</v>
      </c>
      <c r="AV602" s="72">
        <f t="shared" si="49"/>
        <v>1</v>
      </c>
      <c r="AW602" s="89" t="s">
        <v>75</v>
      </c>
      <c r="AX602" s="61" t="s">
        <v>98</v>
      </c>
      <c r="AY602" s="60" t="s">
        <v>10238</v>
      </c>
      <c r="AZ602" s="58" t="s">
        <v>67</v>
      </c>
      <c r="BA602" s="58" t="s">
        <v>67</v>
      </c>
    </row>
    <row r="603" spans="2:53" x14ac:dyDescent="0.25">
      <c r="B603" s="58">
        <v>2024</v>
      </c>
      <c r="C603" s="58">
        <v>891780111</v>
      </c>
      <c r="D603" s="59" t="s">
        <v>64</v>
      </c>
      <c r="E603" s="61" t="s">
        <v>10237</v>
      </c>
      <c r="F603" s="67" t="s">
        <v>10236</v>
      </c>
      <c r="G603" s="210">
        <v>0</v>
      </c>
      <c r="H603" s="61" t="s">
        <v>73</v>
      </c>
      <c r="I603" s="59" t="s">
        <v>65</v>
      </c>
      <c r="J603" s="60" t="s">
        <v>10235</v>
      </c>
      <c r="K603" s="60">
        <v>12000000</v>
      </c>
      <c r="L603" s="58" t="s">
        <v>68</v>
      </c>
      <c r="M603" s="60" t="s">
        <v>8941</v>
      </c>
      <c r="N603" s="60">
        <v>1085180904</v>
      </c>
      <c r="O603" s="64">
        <v>13</v>
      </c>
      <c r="P603" s="89">
        <v>45302</v>
      </c>
      <c r="Q603" s="60">
        <v>4518689382</v>
      </c>
      <c r="R603" s="166">
        <v>45345</v>
      </c>
      <c r="S603" s="60">
        <v>12000000</v>
      </c>
      <c r="T603" s="61" t="s">
        <v>66</v>
      </c>
      <c r="U603" s="60">
        <v>72175281</v>
      </c>
      <c r="V603" s="60" t="s">
        <v>3682</v>
      </c>
      <c r="W603" s="166">
        <v>45345</v>
      </c>
      <c r="X603" s="166">
        <v>45345</v>
      </c>
      <c r="Y603" s="68" t="s">
        <v>75</v>
      </c>
      <c r="Z603" s="166">
        <v>45457</v>
      </c>
      <c r="AA603" s="67">
        <f t="shared" si="45"/>
        <v>112</v>
      </c>
      <c r="AB603" s="67">
        <v>2</v>
      </c>
      <c r="AC603" s="237">
        <v>1600000</v>
      </c>
      <c r="AD603" s="67">
        <v>1</v>
      </c>
      <c r="AE603" s="244">
        <v>45473</v>
      </c>
      <c r="AF603" s="67">
        <f t="shared" si="46"/>
        <v>16</v>
      </c>
      <c r="AG603" s="60">
        <v>0</v>
      </c>
      <c r="AH603" s="60">
        <v>0</v>
      </c>
      <c r="AI603" s="89" t="s">
        <v>75</v>
      </c>
      <c r="AJ603" s="61">
        <v>0</v>
      </c>
      <c r="AK603" s="65" t="s">
        <v>75</v>
      </c>
      <c r="AL603" s="65" t="s">
        <v>75</v>
      </c>
      <c r="AM603" s="67">
        <f t="shared" si="47"/>
        <v>0</v>
      </c>
      <c r="AN603" s="67">
        <f>+K603+AC603-AH603</f>
        <v>13600000</v>
      </c>
      <c r="AO603" s="61" t="s">
        <v>67</v>
      </c>
      <c r="AP603" s="60">
        <v>12000000</v>
      </c>
      <c r="AQ603" s="61" t="s">
        <v>86</v>
      </c>
      <c r="AR603" s="60">
        <v>0</v>
      </c>
      <c r="AS603" s="69" t="s">
        <v>75</v>
      </c>
      <c r="AT603" s="236">
        <v>13600000</v>
      </c>
      <c r="AU603" s="156">
        <f t="shared" si="48"/>
        <v>0</v>
      </c>
      <c r="AV603" s="72">
        <f t="shared" si="49"/>
        <v>1</v>
      </c>
      <c r="AW603" s="89" t="s">
        <v>75</v>
      </c>
      <c r="AX603" s="61" t="s">
        <v>98</v>
      </c>
      <c r="AY603" s="60" t="s">
        <v>10234</v>
      </c>
      <c r="AZ603" s="58" t="s">
        <v>67</v>
      </c>
      <c r="BA603" s="58" t="s">
        <v>67</v>
      </c>
    </row>
    <row r="604" spans="2:53" x14ac:dyDescent="0.25">
      <c r="B604" s="58">
        <v>2024</v>
      </c>
      <c r="C604" s="58">
        <v>891780111</v>
      </c>
      <c r="D604" s="59" t="s">
        <v>64</v>
      </c>
      <c r="E604" s="61" t="s">
        <v>10233</v>
      </c>
      <c r="F604" s="67" t="s">
        <v>10232</v>
      </c>
      <c r="G604" s="210">
        <v>0</v>
      </c>
      <c r="H604" s="61" t="s">
        <v>73</v>
      </c>
      <c r="I604" s="59" t="s">
        <v>65</v>
      </c>
      <c r="J604" s="60" t="s">
        <v>10231</v>
      </c>
      <c r="K604" s="60">
        <v>8610000</v>
      </c>
      <c r="L604" s="58" t="s">
        <v>68</v>
      </c>
      <c r="M604" s="60" t="s">
        <v>7437</v>
      </c>
      <c r="N604" s="60">
        <v>1085168115</v>
      </c>
      <c r="O604" s="64">
        <v>14</v>
      </c>
      <c r="P604" s="166">
        <v>45302</v>
      </c>
      <c r="Q604" s="60">
        <v>2126349000</v>
      </c>
      <c r="R604" s="166">
        <v>45345</v>
      </c>
      <c r="S604" s="60">
        <v>8610000</v>
      </c>
      <c r="T604" s="61" t="s">
        <v>66</v>
      </c>
      <c r="U604" s="60">
        <v>85473390</v>
      </c>
      <c r="V604" s="60" t="s">
        <v>10230</v>
      </c>
      <c r="W604" s="166">
        <v>45345</v>
      </c>
      <c r="X604" s="166">
        <v>45345</v>
      </c>
      <c r="Y604" s="68" t="s">
        <v>75</v>
      </c>
      <c r="Z604" s="166">
        <v>45457</v>
      </c>
      <c r="AA604" s="67">
        <f t="shared" si="45"/>
        <v>112</v>
      </c>
      <c r="AB604" s="67">
        <v>0</v>
      </c>
      <c r="AC604" s="237">
        <v>0</v>
      </c>
      <c r="AD604" s="67">
        <v>0</v>
      </c>
      <c r="AE604" s="89" t="s">
        <v>75</v>
      </c>
      <c r="AF604" s="67">
        <f t="shared" si="46"/>
        <v>0</v>
      </c>
      <c r="AG604" s="60">
        <v>0</v>
      </c>
      <c r="AH604" s="60">
        <v>0</v>
      </c>
      <c r="AI604" s="89" t="s">
        <v>75</v>
      </c>
      <c r="AJ604" s="61">
        <v>0</v>
      </c>
      <c r="AK604" s="65" t="s">
        <v>75</v>
      </c>
      <c r="AL604" s="65" t="s">
        <v>75</v>
      </c>
      <c r="AM604" s="67">
        <f t="shared" si="47"/>
        <v>0</v>
      </c>
      <c r="AN604" s="67">
        <f>+K604+AC604-AH604</f>
        <v>8610000</v>
      </c>
      <c r="AO604" s="61" t="s">
        <v>67</v>
      </c>
      <c r="AP604" s="60">
        <v>8610000</v>
      </c>
      <c r="AQ604" s="61" t="s">
        <v>86</v>
      </c>
      <c r="AR604" s="60">
        <v>0</v>
      </c>
      <c r="AS604" s="69" t="s">
        <v>75</v>
      </c>
      <c r="AT604" s="236">
        <v>8610000</v>
      </c>
      <c r="AU604" s="156">
        <f t="shared" si="48"/>
        <v>0</v>
      </c>
      <c r="AV604" s="72">
        <f t="shared" si="49"/>
        <v>1</v>
      </c>
      <c r="AW604" s="89" t="s">
        <v>75</v>
      </c>
      <c r="AX604" s="61" t="s">
        <v>98</v>
      </c>
      <c r="AY604" s="60" t="s">
        <v>10229</v>
      </c>
      <c r="AZ604" s="58" t="s">
        <v>67</v>
      </c>
      <c r="BA604" s="58" t="s">
        <v>67</v>
      </c>
    </row>
    <row r="605" spans="2:53" x14ac:dyDescent="0.25">
      <c r="B605" s="58">
        <v>2024</v>
      </c>
      <c r="C605" s="58">
        <v>891780111</v>
      </c>
      <c r="D605" s="59" t="s">
        <v>64</v>
      </c>
      <c r="E605" s="61" t="s">
        <v>10228</v>
      </c>
      <c r="F605" s="67" t="s">
        <v>10227</v>
      </c>
      <c r="G605" s="210">
        <v>0</v>
      </c>
      <c r="H605" s="61" t="s">
        <v>73</v>
      </c>
      <c r="I605" s="59" t="s">
        <v>65</v>
      </c>
      <c r="J605" s="60" t="s">
        <v>10226</v>
      </c>
      <c r="K605" s="60">
        <v>20000000</v>
      </c>
      <c r="L605" s="58" t="s">
        <v>68</v>
      </c>
      <c r="M605" s="60" t="s">
        <v>7387</v>
      </c>
      <c r="N605" s="60">
        <v>85451746</v>
      </c>
      <c r="O605" s="64">
        <v>13</v>
      </c>
      <c r="P605" s="89">
        <v>45302</v>
      </c>
      <c r="Q605" s="60">
        <v>4518689382</v>
      </c>
      <c r="R605" s="166">
        <v>45345</v>
      </c>
      <c r="S605" s="60">
        <v>20000000</v>
      </c>
      <c r="T605" s="61" t="s">
        <v>66</v>
      </c>
      <c r="U605" s="60">
        <v>15443332</v>
      </c>
      <c r="V605" s="60" t="s">
        <v>3157</v>
      </c>
      <c r="W605" s="166">
        <v>45345</v>
      </c>
      <c r="X605" s="166">
        <v>45345</v>
      </c>
      <c r="Y605" s="68" t="s">
        <v>75</v>
      </c>
      <c r="Z605" s="166">
        <v>45457</v>
      </c>
      <c r="AA605" s="67">
        <f t="shared" si="45"/>
        <v>112</v>
      </c>
      <c r="AB605" s="67">
        <v>2</v>
      </c>
      <c r="AC605" s="237">
        <v>2500000</v>
      </c>
      <c r="AD605" s="67">
        <v>1</v>
      </c>
      <c r="AE605" s="244">
        <v>45473</v>
      </c>
      <c r="AF605" s="67">
        <f t="shared" si="46"/>
        <v>16</v>
      </c>
      <c r="AG605" s="60">
        <v>0</v>
      </c>
      <c r="AH605" s="60">
        <v>0</v>
      </c>
      <c r="AI605" s="89" t="s">
        <v>75</v>
      </c>
      <c r="AJ605" s="61">
        <v>0</v>
      </c>
      <c r="AK605" s="65" t="s">
        <v>75</v>
      </c>
      <c r="AL605" s="65" t="s">
        <v>75</v>
      </c>
      <c r="AM605" s="67">
        <f t="shared" si="47"/>
        <v>0</v>
      </c>
      <c r="AN605" s="67">
        <f>+K605+AC605-AH605</f>
        <v>22500000</v>
      </c>
      <c r="AO605" s="61" t="s">
        <v>67</v>
      </c>
      <c r="AP605" s="60">
        <v>20000000</v>
      </c>
      <c r="AQ605" s="61" t="s">
        <v>86</v>
      </c>
      <c r="AR605" s="60">
        <v>0</v>
      </c>
      <c r="AS605" s="69" t="s">
        <v>75</v>
      </c>
      <c r="AT605" s="236">
        <v>22500000</v>
      </c>
      <c r="AU605" s="156">
        <f t="shared" si="48"/>
        <v>0</v>
      </c>
      <c r="AV605" s="72">
        <f t="shared" si="49"/>
        <v>1</v>
      </c>
      <c r="AW605" s="89" t="s">
        <v>75</v>
      </c>
      <c r="AX605" s="61" t="s">
        <v>98</v>
      </c>
      <c r="AY605" s="60" t="s">
        <v>10225</v>
      </c>
      <c r="AZ605" s="58" t="s">
        <v>67</v>
      </c>
      <c r="BA605" s="58" t="s">
        <v>67</v>
      </c>
    </row>
    <row r="606" spans="2:53" x14ac:dyDescent="0.25">
      <c r="B606" s="58">
        <v>2024</v>
      </c>
      <c r="C606" s="58">
        <v>891780111</v>
      </c>
      <c r="D606" s="59" t="s">
        <v>64</v>
      </c>
      <c r="E606" s="61" t="s">
        <v>10224</v>
      </c>
      <c r="F606" s="67" t="s">
        <v>10223</v>
      </c>
      <c r="G606" s="210">
        <v>0</v>
      </c>
      <c r="H606" s="61" t="s">
        <v>73</v>
      </c>
      <c r="I606" s="59" t="s">
        <v>65</v>
      </c>
      <c r="J606" s="60" t="s">
        <v>10222</v>
      </c>
      <c r="K606" s="60">
        <v>12100000</v>
      </c>
      <c r="L606" s="58" t="s">
        <v>68</v>
      </c>
      <c r="M606" s="60" t="s">
        <v>9683</v>
      </c>
      <c r="N606" s="60">
        <v>1082944543</v>
      </c>
      <c r="O606" s="64">
        <v>13</v>
      </c>
      <c r="P606" s="89">
        <v>45302</v>
      </c>
      <c r="Q606" s="60">
        <v>4518689382</v>
      </c>
      <c r="R606" s="166">
        <v>45349</v>
      </c>
      <c r="S606" s="60">
        <v>12100000</v>
      </c>
      <c r="T606" s="61" t="s">
        <v>66</v>
      </c>
      <c r="U606" s="60">
        <v>93400727</v>
      </c>
      <c r="V606" s="60" t="s">
        <v>6940</v>
      </c>
      <c r="W606" s="166">
        <v>45349</v>
      </c>
      <c r="X606" s="166">
        <v>45349</v>
      </c>
      <c r="Y606" s="68" t="s">
        <v>75</v>
      </c>
      <c r="Z606" s="166">
        <v>45457</v>
      </c>
      <c r="AA606" s="67">
        <f t="shared" si="45"/>
        <v>108</v>
      </c>
      <c r="AB606" s="67">
        <v>0</v>
      </c>
      <c r="AC606" s="237">
        <v>0</v>
      </c>
      <c r="AD606" s="67">
        <v>0</v>
      </c>
      <c r="AE606" s="89" t="s">
        <v>75</v>
      </c>
      <c r="AF606" s="67">
        <f t="shared" si="46"/>
        <v>0</v>
      </c>
      <c r="AG606" s="60">
        <v>0</v>
      </c>
      <c r="AH606" s="60">
        <v>0</v>
      </c>
      <c r="AI606" s="89" t="s">
        <v>75</v>
      </c>
      <c r="AJ606" s="61">
        <v>0</v>
      </c>
      <c r="AK606" s="65" t="s">
        <v>75</v>
      </c>
      <c r="AL606" s="65" t="s">
        <v>75</v>
      </c>
      <c r="AM606" s="67">
        <f t="shared" si="47"/>
        <v>0</v>
      </c>
      <c r="AN606" s="67">
        <f>+K606+AC606-AH606</f>
        <v>12100000</v>
      </c>
      <c r="AO606" s="61" t="s">
        <v>67</v>
      </c>
      <c r="AP606" s="60">
        <v>12100000</v>
      </c>
      <c r="AQ606" s="61" t="s">
        <v>86</v>
      </c>
      <c r="AR606" s="60">
        <v>0</v>
      </c>
      <c r="AS606" s="69" t="s">
        <v>75</v>
      </c>
      <c r="AT606" s="236">
        <v>12100000</v>
      </c>
      <c r="AU606" s="156">
        <f t="shared" si="48"/>
        <v>0</v>
      </c>
      <c r="AV606" s="72">
        <f t="shared" si="49"/>
        <v>1</v>
      </c>
      <c r="AW606" s="89" t="s">
        <v>75</v>
      </c>
      <c r="AX606" s="61" t="s">
        <v>98</v>
      </c>
      <c r="AY606" s="60" t="s">
        <v>10221</v>
      </c>
      <c r="AZ606" s="58" t="s">
        <v>67</v>
      </c>
      <c r="BA606" s="58" t="s">
        <v>67</v>
      </c>
    </row>
    <row r="607" spans="2:53" x14ac:dyDescent="0.25">
      <c r="B607" s="58">
        <v>2024</v>
      </c>
      <c r="C607" s="58">
        <v>891780111</v>
      </c>
      <c r="D607" s="59" t="s">
        <v>64</v>
      </c>
      <c r="E607" s="61" t="s">
        <v>10220</v>
      </c>
      <c r="F607" s="67" t="s">
        <v>10219</v>
      </c>
      <c r="G607" s="210">
        <v>0</v>
      </c>
      <c r="H607" s="61" t="s">
        <v>73</v>
      </c>
      <c r="I607" s="59" t="s">
        <v>65</v>
      </c>
      <c r="J607" s="60" t="s">
        <v>10218</v>
      </c>
      <c r="K607" s="60">
        <v>8120000</v>
      </c>
      <c r="L607" s="58" t="s">
        <v>68</v>
      </c>
      <c r="M607" s="60" t="s">
        <v>10217</v>
      </c>
      <c r="N607" s="60">
        <v>84459678</v>
      </c>
      <c r="O607" s="64">
        <v>14</v>
      </c>
      <c r="P607" s="166">
        <v>45302</v>
      </c>
      <c r="Q607" s="60">
        <v>2126349000</v>
      </c>
      <c r="R607" s="166">
        <v>45349</v>
      </c>
      <c r="S607" s="60">
        <v>8120000</v>
      </c>
      <c r="T607" s="61" t="s">
        <v>66</v>
      </c>
      <c r="U607" s="60">
        <v>7633817</v>
      </c>
      <c r="V607" s="60" t="s">
        <v>3276</v>
      </c>
      <c r="W607" s="166">
        <v>45349</v>
      </c>
      <c r="X607" s="166">
        <v>45349</v>
      </c>
      <c r="Y607" s="68" t="s">
        <v>75</v>
      </c>
      <c r="Z607" s="166">
        <v>45457</v>
      </c>
      <c r="AA607" s="67">
        <f t="shared" si="45"/>
        <v>108</v>
      </c>
      <c r="AB607" s="67">
        <v>2</v>
      </c>
      <c r="AC607" s="237">
        <v>1050000</v>
      </c>
      <c r="AD607" s="67">
        <v>1</v>
      </c>
      <c r="AE607" s="244">
        <v>45473</v>
      </c>
      <c r="AF607" s="67">
        <f t="shared" si="46"/>
        <v>16</v>
      </c>
      <c r="AG607" s="60">
        <v>0</v>
      </c>
      <c r="AH607" s="60">
        <v>0</v>
      </c>
      <c r="AI607" s="89" t="s">
        <v>75</v>
      </c>
      <c r="AJ607" s="61">
        <v>0</v>
      </c>
      <c r="AK607" s="65" t="s">
        <v>75</v>
      </c>
      <c r="AL607" s="65" t="s">
        <v>75</v>
      </c>
      <c r="AM607" s="67">
        <f t="shared" si="47"/>
        <v>0</v>
      </c>
      <c r="AN607" s="67">
        <f>+K607+AC607-AH607</f>
        <v>9170000</v>
      </c>
      <c r="AO607" s="61" t="s">
        <v>67</v>
      </c>
      <c r="AP607" s="60">
        <v>8120000</v>
      </c>
      <c r="AQ607" s="61" t="s">
        <v>86</v>
      </c>
      <c r="AR607" s="60">
        <v>0</v>
      </c>
      <c r="AS607" s="69" t="s">
        <v>75</v>
      </c>
      <c r="AT607" s="236">
        <v>9170000</v>
      </c>
      <c r="AU607" s="156">
        <f t="shared" si="48"/>
        <v>0</v>
      </c>
      <c r="AV607" s="72">
        <f t="shared" si="49"/>
        <v>1</v>
      </c>
      <c r="AW607" s="89" t="s">
        <v>75</v>
      </c>
      <c r="AX607" s="61" t="s">
        <v>98</v>
      </c>
      <c r="AY607" s="60" t="s">
        <v>10216</v>
      </c>
      <c r="AZ607" s="58" t="s">
        <v>67</v>
      </c>
      <c r="BA607" s="58" t="s">
        <v>67</v>
      </c>
    </row>
    <row r="608" spans="2:53" x14ac:dyDescent="0.25">
      <c r="B608" s="58">
        <v>2024</v>
      </c>
      <c r="C608" s="58">
        <v>891780111</v>
      </c>
      <c r="D608" s="59" t="s">
        <v>64</v>
      </c>
      <c r="E608" s="61" t="s">
        <v>10215</v>
      </c>
      <c r="F608" s="67" t="s">
        <v>10214</v>
      </c>
      <c r="G608" s="210">
        <v>0</v>
      </c>
      <c r="H608" s="61" t="s">
        <v>73</v>
      </c>
      <c r="I608" s="59" t="s">
        <v>65</v>
      </c>
      <c r="J608" s="60" t="s">
        <v>10213</v>
      </c>
      <c r="K608" s="60">
        <v>11500000</v>
      </c>
      <c r="L608" s="58" t="s">
        <v>68</v>
      </c>
      <c r="M608" s="60" t="s">
        <v>8167</v>
      </c>
      <c r="N608" s="60">
        <v>1083038270</v>
      </c>
      <c r="O608" s="64">
        <v>13</v>
      </c>
      <c r="P608" s="89">
        <v>45302</v>
      </c>
      <c r="Q608" s="60">
        <v>4518689382</v>
      </c>
      <c r="R608" s="166">
        <v>45349</v>
      </c>
      <c r="S608" s="60">
        <v>11500000</v>
      </c>
      <c r="T608" s="61" t="s">
        <v>66</v>
      </c>
      <c r="U608" s="60">
        <v>36557666</v>
      </c>
      <c r="V608" s="60" t="s">
        <v>4526</v>
      </c>
      <c r="W608" s="166">
        <v>45349</v>
      </c>
      <c r="X608" s="166">
        <v>45349</v>
      </c>
      <c r="Y608" s="68" t="s">
        <v>75</v>
      </c>
      <c r="Z608" s="166">
        <v>45457</v>
      </c>
      <c r="AA608" s="67">
        <f t="shared" si="45"/>
        <v>108</v>
      </c>
      <c r="AB608" s="67">
        <v>2</v>
      </c>
      <c r="AC608" s="237">
        <v>1600000</v>
      </c>
      <c r="AD608" s="67">
        <v>1</v>
      </c>
      <c r="AE608" s="244">
        <v>45473</v>
      </c>
      <c r="AF608" s="67">
        <f t="shared" si="46"/>
        <v>16</v>
      </c>
      <c r="AG608" s="60">
        <v>0</v>
      </c>
      <c r="AH608" s="60">
        <v>0</v>
      </c>
      <c r="AI608" s="89" t="s">
        <v>75</v>
      </c>
      <c r="AJ608" s="61">
        <v>0</v>
      </c>
      <c r="AK608" s="65" t="s">
        <v>75</v>
      </c>
      <c r="AL608" s="65" t="s">
        <v>75</v>
      </c>
      <c r="AM608" s="67">
        <f t="shared" si="47"/>
        <v>0</v>
      </c>
      <c r="AN608" s="67">
        <f>+K608+AC608-AH608</f>
        <v>13100000</v>
      </c>
      <c r="AO608" s="61" t="s">
        <v>67</v>
      </c>
      <c r="AP608" s="60">
        <v>11500000</v>
      </c>
      <c r="AQ608" s="61" t="s">
        <v>86</v>
      </c>
      <c r="AR608" s="60">
        <v>0</v>
      </c>
      <c r="AS608" s="69" t="s">
        <v>75</v>
      </c>
      <c r="AT608" s="236">
        <v>13100000</v>
      </c>
      <c r="AU608" s="156">
        <f t="shared" si="48"/>
        <v>0</v>
      </c>
      <c r="AV608" s="72">
        <f t="shared" si="49"/>
        <v>1</v>
      </c>
      <c r="AW608" s="89" t="s">
        <v>75</v>
      </c>
      <c r="AX608" s="61" t="s">
        <v>98</v>
      </c>
      <c r="AY608" s="60" t="s">
        <v>10212</v>
      </c>
      <c r="AZ608" s="58" t="s">
        <v>67</v>
      </c>
      <c r="BA608" s="58" t="s">
        <v>67</v>
      </c>
    </row>
    <row r="609" spans="2:53" x14ac:dyDescent="0.25">
      <c r="B609" s="58">
        <v>2024</v>
      </c>
      <c r="C609" s="58">
        <v>891780111</v>
      </c>
      <c r="D609" s="59" t="s">
        <v>64</v>
      </c>
      <c r="E609" s="61" t="s">
        <v>10211</v>
      </c>
      <c r="F609" s="67" t="str">
        <f>VLOOKUP(E609,[6]Hoja1!$C:$D,2,FALSE)</f>
        <v>CO1.REQ.5910011</v>
      </c>
      <c r="G609" s="210">
        <v>0</v>
      </c>
      <c r="H609" s="61" t="s">
        <v>73</v>
      </c>
      <c r="I609" s="59" t="s">
        <v>65</v>
      </c>
      <c r="J609" s="60" t="s">
        <v>10210</v>
      </c>
      <c r="K609" s="60">
        <v>10400000</v>
      </c>
      <c r="L609" s="58" t="s">
        <v>68</v>
      </c>
      <c r="M609" s="60" t="s">
        <v>8057</v>
      </c>
      <c r="N609" s="60">
        <v>1083035620</v>
      </c>
      <c r="O609" s="64">
        <v>13</v>
      </c>
      <c r="P609" s="89">
        <v>45302</v>
      </c>
      <c r="Q609" s="60">
        <v>4518689382</v>
      </c>
      <c r="R609" s="166">
        <v>45355</v>
      </c>
      <c r="S609" s="60">
        <v>10400000</v>
      </c>
      <c r="T609" s="61" t="s">
        <v>66</v>
      </c>
      <c r="U609" s="60">
        <v>36665858</v>
      </c>
      <c r="V609" s="60" t="s">
        <v>3237</v>
      </c>
      <c r="W609" s="166">
        <v>45355</v>
      </c>
      <c r="X609" s="166">
        <v>45355</v>
      </c>
      <c r="Y609" s="68" t="s">
        <v>75</v>
      </c>
      <c r="Z609" s="166">
        <v>45457</v>
      </c>
      <c r="AA609" s="67">
        <f t="shared" si="45"/>
        <v>102</v>
      </c>
      <c r="AB609" s="67">
        <v>2</v>
      </c>
      <c r="AC609" s="237">
        <v>1600000</v>
      </c>
      <c r="AD609" s="67">
        <v>1</v>
      </c>
      <c r="AE609" s="244">
        <v>45473</v>
      </c>
      <c r="AF609" s="67">
        <f t="shared" si="46"/>
        <v>16</v>
      </c>
      <c r="AG609" s="60">
        <v>0</v>
      </c>
      <c r="AH609" s="60">
        <v>0</v>
      </c>
      <c r="AI609" s="89" t="s">
        <v>75</v>
      </c>
      <c r="AJ609" s="61">
        <v>0</v>
      </c>
      <c r="AK609" s="65" t="s">
        <v>75</v>
      </c>
      <c r="AL609" s="65" t="s">
        <v>75</v>
      </c>
      <c r="AM609" s="67">
        <f t="shared" si="47"/>
        <v>0</v>
      </c>
      <c r="AN609" s="67">
        <f>+K609+AC609-AH609</f>
        <v>12000000</v>
      </c>
      <c r="AO609" s="61" t="s">
        <v>67</v>
      </c>
      <c r="AP609" s="60">
        <v>10400000</v>
      </c>
      <c r="AQ609" s="61" t="s">
        <v>86</v>
      </c>
      <c r="AR609" s="60">
        <v>0</v>
      </c>
      <c r="AS609" s="69" t="s">
        <v>75</v>
      </c>
      <c r="AT609" s="236">
        <v>12000000</v>
      </c>
      <c r="AU609" s="156">
        <f t="shared" si="48"/>
        <v>0</v>
      </c>
      <c r="AV609" s="72">
        <f t="shared" si="49"/>
        <v>1</v>
      </c>
      <c r="AW609" s="89" t="s">
        <v>75</v>
      </c>
      <c r="AX609" s="61" t="s">
        <v>98</v>
      </c>
      <c r="AY609" s="60" t="s">
        <v>10209</v>
      </c>
      <c r="AZ609" s="58" t="s">
        <v>67</v>
      </c>
      <c r="BA609" s="58" t="s">
        <v>67</v>
      </c>
    </row>
    <row r="610" spans="2:53" x14ac:dyDescent="0.25">
      <c r="B610" s="58">
        <v>2024</v>
      </c>
      <c r="C610" s="58">
        <v>891780111</v>
      </c>
      <c r="D610" s="59" t="s">
        <v>64</v>
      </c>
      <c r="E610" s="61" t="s">
        <v>10208</v>
      </c>
      <c r="F610" s="67" t="str">
        <f>VLOOKUP(E610,[6]Hoja1!$C:$D,2,FALSE)</f>
        <v>CO1.REQ.5909781</v>
      </c>
      <c r="G610" s="210">
        <v>0</v>
      </c>
      <c r="H610" s="61" t="s">
        <v>73</v>
      </c>
      <c r="I610" s="59" t="s">
        <v>65</v>
      </c>
      <c r="J610" s="60" t="s">
        <v>10207</v>
      </c>
      <c r="K610" s="60">
        <v>12600000</v>
      </c>
      <c r="L610" s="58" t="s">
        <v>68</v>
      </c>
      <c r="M610" s="60" t="s">
        <v>10206</v>
      </c>
      <c r="N610" s="60">
        <v>26670062</v>
      </c>
      <c r="O610" s="64">
        <v>13</v>
      </c>
      <c r="P610" s="89">
        <v>45302</v>
      </c>
      <c r="Q610" s="60">
        <v>4518689382</v>
      </c>
      <c r="R610" s="166">
        <v>45355</v>
      </c>
      <c r="S610" s="60">
        <v>12600000</v>
      </c>
      <c r="T610" s="61" t="s">
        <v>66</v>
      </c>
      <c r="U610" s="60">
        <v>85459497</v>
      </c>
      <c r="V610" s="60" t="s">
        <v>3402</v>
      </c>
      <c r="W610" s="166">
        <v>45355</v>
      </c>
      <c r="X610" s="166">
        <v>45355</v>
      </c>
      <c r="Y610" s="68" t="s">
        <v>75</v>
      </c>
      <c r="Z610" s="166">
        <v>45457</v>
      </c>
      <c r="AA610" s="67">
        <f t="shared" si="45"/>
        <v>102</v>
      </c>
      <c r="AB610" s="67">
        <v>0</v>
      </c>
      <c r="AC610" s="237">
        <v>0</v>
      </c>
      <c r="AD610" s="67">
        <v>0</v>
      </c>
      <c r="AE610" s="89" t="s">
        <v>75</v>
      </c>
      <c r="AF610" s="67">
        <f t="shared" si="46"/>
        <v>0</v>
      </c>
      <c r="AG610" s="60">
        <v>1</v>
      </c>
      <c r="AH610" s="60">
        <v>12600000</v>
      </c>
      <c r="AI610" s="89">
        <v>45386</v>
      </c>
      <c r="AJ610" s="61">
        <v>0</v>
      </c>
      <c r="AK610" s="65" t="s">
        <v>75</v>
      </c>
      <c r="AL610" s="65" t="s">
        <v>75</v>
      </c>
      <c r="AM610" s="67">
        <f t="shared" si="47"/>
        <v>0</v>
      </c>
      <c r="AN610" s="67">
        <f>+K610+AC610-AH610</f>
        <v>0</v>
      </c>
      <c r="AO610" s="61" t="s">
        <v>67</v>
      </c>
      <c r="AP610" s="60">
        <v>12600000</v>
      </c>
      <c r="AQ610" s="61" t="s">
        <v>86</v>
      </c>
      <c r="AR610" s="60">
        <v>0</v>
      </c>
      <c r="AS610" s="69" t="s">
        <v>75</v>
      </c>
      <c r="AT610" s="236">
        <v>0</v>
      </c>
      <c r="AU610" s="156">
        <f t="shared" si="48"/>
        <v>0</v>
      </c>
      <c r="AV610" s="72" t="str">
        <f t="shared" si="49"/>
        <v>_</v>
      </c>
      <c r="AW610" s="89" t="s">
        <v>75</v>
      </c>
      <c r="AX610" s="61" t="s">
        <v>1864</v>
      </c>
      <c r="AY610" s="60" t="s">
        <v>10205</v>
      </c>
      <c r="AZ610" s="58" t="s">
        <v>67</v>
      </c>
      <c r="BA610" s="58" t="s">
        <v>67</v>
      </c>
    </row>
    <row r="611" spans="2:53" x14ac:dyDescent="0.25">
      <c r="B611" s="58">
        <v>2024</v>
      </c>
      <c r="C611" s="58">
        <v>891780111</v>
      </c>
      <c r="D611" s="59" t="s">
        <v>64</v>
      </c>
      <c r="E611" s="61" t="s">
        <v>10204</v>
      </c>
      <c r="F611" s="67" t="str">
        <f>VLOOKUP(E611,[6]Hoja1!$C:$D,2,FALSE)</f>
        <v>CO1.REQ.5910341</v>
      </c>
      <c r="G611" s="210">
        <v>0</v>
      </c>
      <c r="H611" s="61" t="s">
        <v>73</v>
      </c>
      <c r="I611" s="59" t="s">
        <v>65</v>
      </c>
      <c r="J611" s="60" t="s">
        <v>10203</v>
      </c>
      <c r="K611" s="60">
        <v>10500000</v>
      </c>
      <c r="L611" s="58" t="s">
        <v>68</v>
      </c>
      <c r="M611" s="60" t="s">
        <v>10202</v>
      </c>
      <c r="N611" s="60">
        <v>1140864165</v>
      </c>
      <c r="O611" s="64">
        <v>13</v>
      </c>
      <c r="P611" s="89">
        <v>45302</v>
      </c>
      <c r="Q611" s="60">
        <v>4518689382</v>
      </c>
      <c r="R611" s="166">
        <v>45355</v>
      </c>
      <c r="S611" s="60">
        <v>10500000</v>
      </c>
      <c r="T611" s="61" t="s">
        <v>66</v>
      </c>
      <c r="U611" s="60">
        <v>57428039</v>
      </c>
      <c r="V611" s="60" t="s">
        <v>6757</v>
      </c>
      <c r="W611" s="166">
        <v>45355</v>
      </c>
      <c r="X611" s="166">
        <v>45355</v>
      </c>
      <c r="Y611" s="68" t="s">
        <v>75</v>
      </c>
      <c r="Z611" s="166">
        <v>45457</v>
      </c>
      <c r="AA611" s="67">
        <f t="shared" si="45"/>
        <v>102</v>
      </c>
      <c r="AB611" s="67">
        <v>2</v>
      </c>
      <c r="AC611" s="237">
        <v>1500000</v>
      </c>
      <c r="AD611" s="67">
        <v>1</v>
      </c>
      <c r="AE611" s="244">
        <v>45473</v>
      </c>
      <c r="AF611" s="67">
        <f t="shared" si="46"/>
        <v>16</v>
      </c>
      <c r="AG611" s="60">
        <v>0</v>
      </c>
      <c r="AH611" s="60">
        <v>0</v>
      </c>
      <c r="AI611" s="89" t="s">
        <v>75</v>
      </c>
      <c r="AJ611" s="61">
        <v>0</v>
      </c>
      <c r="AK611" s="65" t="s">
        <v>75</v>
      </c>
      <c r="AL611" s="65" t="s">
        <v>75</v>
      </c>
      <c r="AM611" s="67">
        <f t="shared" si="47"/>
        <v>0</v>
      </c>
      <c r="AN611" s="67">
        <f>+K611+AC611-AH611</f>
        <v>12000000</v>
      </c>
      <c r="AO611" s="61" t="s">
        <v>67</v>
      </c>
      <c r="AP611" s="60">
        <v>10500000</v>
      </c>
      <c r="AQ611" s="61" t="s">
        <v>86</v>
      </c>
      <c r="AR611" s="60">
        <v>0</v>
      </c>
      <c r="AS611" s="69" t="s">
        <v>75</v>
      </c>
      <c r="AT611" s="236">
        <v>12000000</v>
      </c>
      <c r="AU611" s="156">
        <f t="shared" si="48"/>
        <v>0</v>
      </c>
      <c r="AV611" s="72">
        <f t="shared" si="49"/>
        <v>1</v>
      </c>
      <c r="AW611" s="89" t="s">
        <v>75</v>
      </c>
      <c r="AX611" s="61" t="s">
        <v>98</v>
      </c>
      <c r="AY611" s="60" t="s">
        <v>10201</v>
      </c>
      <c r="AZ611" s="58" t="s">
        <v>67</v>
      </c>
      <c r="BA611" s="58" t="s">
        <v>67</v>
      </c>
    </row>
    <row r="612" spans="2:53" x14ac:dyDescent="0.25">
      <c r="B612" s="58">
        <v>2024</v>
      </c>
      <c r="C612" s="58">
        <v>891780111</v>
      </c>
      <c r="D612" s="59" t="s">
        <v>64</v>
      </c>
      <c r="E612" s="61" t="s">
        <v>10200</v>
      </c>
      <c r="F612" s="67" t="str">
        <f>VLOOKUP(E612,[6]Hoja1!$C:$D,2,FALSE)</f>
        <v>CO1.REQ.5918467</v>
      </c>
      <c r="G612" s="210">
        <v>0</v>
      </c>
      <c r="H612" s="61" t="s">
        <v>73</v>
      </c>
      <c r="I612" s="59" t="s">
        <v>65</v>
      </c>
      <c r="J612" s="60" t="s">
        <v>10199</v>
      </c>
      <c r="K612" s="60">
        <v>12600000</v>
      </c>
      <c r="L612" s="58" t="s">
        <v>68</v>
      </c>
      <c r="M612" s="60" t="s">
        <v>7173</v>
      </c>
      <c r="N612" s="60">
        <v>1004347463</v>
      </c>
      <c r="O612" s="64">
        <v>13</v>
      </c>
      <c r="P612" s="89">
        <v>45302</v>
      </c>
      <c r="Q612" s="60">
        <v>4518689382</v>
      </c>
      <c r="R612" s="166">
        <v>45356</v>
      </c>
      <c r="S612" s="60">
        <v>12600000</v>
      </c>
      <c r="T612" s="61" t="s">
        <v>66</v>
      </c>
      <c r="U612" s="60">
        <v>15443332</v>
      </c>
      <c r="V612" s="60" t="s">
        <v>3157</v>
      </c>
      <c r="W612" s="166">
        <v>45356</v>
      </c>
      <c r="X612" s="166">
        <v>45356</v>
      </c>
      <c r="Y612" s="68" t="s">
        <v>75</v>
      </c>
      <c r="Z612" s="166">
        <v>45457</v>
      </c>
      <c r="AA612" s="67">
        <f t="shared" si="45"/>
        <v>101</v>
      </c>
      <c r="AB612" s="67">
        <v>2</v>
      </c>
      <c r="AC612" s="237">
        <v>1800000</v>
      </c>
      <c r="AD612" s="67">
        <v>1</v>
      </c>
      <c r="AE612" s="244">
        <v>45473</v>
      </c>
      <c r="AF612" s="67">
        <f t="shared" si="46"/>
        <v>16</v>
      </c>
      <c r="AG612" s="60">
        <v>0</v>
      </c>
      <c r="AH612" s="60">
        <v>0</v>
      </c>
      <c r="AI612" s="89" t="s">
        <v>75</v>
      </c>
      <c r="AJ612" s="61">
        <v>0</v>
      </c>
      <c r="AK612" s="65" t="s">
        <v>75</v>
      </c>
      <c r="AL612" s="65" t="s">
        <v>75</v>
      </c>
      <c r="AM612" s="67">
        <f t="shared" si="47"/>
        <v>0</v>
      </c>
      <c r="AN612" s="67">
        <f>+K612+AC612-AH612</f>
        <v>14400000</v>
      </c>
      <c r="AO612" s="61" t="s">
        <v>67</v>
      </c>
      <c r="AP612" s="60">
        <v>12600000</v>
      </c>
      <c r="AQ612" s="61" t="s">
        <v>86</v>
      </c>
      <c r="AR612" s="60">
        <v>0</v>
      </c>
      <c r="AS612" s="69" t="s">
        <v>75</v>
      </c>
      <c r="AT612" s="236">
        <v>14400000</v>
      </c>
      <c r="AU612" s="156">
        <f t="shared" si="48"/>
        <v>0</v>
      </c>
      <c r="AV612" s="72">
        <f t="shared" si="49"/>
        <v>1</v>
      </c>
      <c r="AW612" s="89" t="s">
        <v>75</v>
      </c>
      <c r="AX612" s="61" t="s">
        <v>98</v>
      </c>
      <c r="AY612" s="60" t="s">
        <v>10198</v>
      </c>
      <c r="AZ612" s="58" t="s">
        <v>67</v>
      </c>
      <c r="BA612" s="58" t="s">
        <v>67</v>
      </c>
    </row>
    <row r="613" spans="2:53" x14ac:dyDescent="0.25">
      <c r="B613" s="58">
        <v>2024</v>
      </c>
      <c r="C613" s="58">
        <v>891780111</v>
      </c>
      <c r="D613" s="59" t="s">
        <v>64</v>
      </c>
      <c r="E613" s="61" t="s">
        <v>10197</v>
      </c>
      <c r="F613" s="67" t="str">
        <f>VLOOKUP(E613,[6]Hoja1!$C:$D,2,FALSE)</f>
        <v>CO1.REQ.5934998</v>
      </c>
      <c r="G613" s="210">
        <v>2023000100072</v>
      </c>
      <c r="H613" s="61" t="s">
        <v>73</v>
      </c>
      <c r="I613" s="59" t="s">
        <v>383</v>
      </c>
      <c r="J613" s="60" t="s">
        <v>10196</v>
      </c>
      <c r="K613" s="60">
        <v>34320000</v>
      </c>
      <c r="L613" s="58" t="s">
        <v>68</v>
      </c>
      <c r="M613" s="60" t="s">
        <v>889</v>
      </c>
      <c r="N613" s="60">
        <v>1081918985</v>
      </c>
      <c r="O613" s="64">
        <v>540</v>
      </c>
      <c r="P613" s="89">
        <v>45352</v>
      </c>
      <c r="Q613" s="60">
        <v>42320000</v>
      </c>
      <c r="R613" s="166">
        <v>45358</v>
      </c>
      <c r="S613" s="60">
        <v>34320000</v>
      </c>
      <c r="T613" s="61" t="s">
        <v>66</v>
      </c>
      <c r="U613" s="60">
        <v>85081920</v>
      </c>
      <c r="V613" s="60" t="s">
        <v>1315</v>
      </c>
      <c r="W613" s="166">
        <v>45358</v>
      </c>
      <c r="X613" s="166">
        <v>45358</v>
      </c>
      <c r="Y613" s="68" t="s">
        <v>75</v>
      </c>
      <c r="Z613" s="166">
        <v>45535</v>
      </c>
      <c r="AA613" s="67">
        <f t="shared" si="45"/>
        <v>177</v>
      </c>
      <c r="AB613" s="67">
        <v>0</v>
      </c>
      <c r="AC613" s="237">
        <v>0</v>
      </c>
      <c r="AD613" s="67">
        <v>0</v>
      </c>
      <c r="AE613" s="89" t="s">
        <v>75</v>
      </c>
      <c r="AF613" s="67">
        <f t="shared" si="46"/>
        <v>0</v>
      </c>
      <c r="AG613" s="60">
        <v>0</v>
      </c>
      <c r="AH613" s="60">
        <v>0</v>
      </c>
      <c r="AI613" s="89" t="s">
        <v>75</v>
      </c>
      <c r="AJ613" s="61">
        <v>0</v>
      </c>
      <c r="AK613" s="65" t="s">
        <v>75</v>
      </c>
      <c r="AL613" s="65" t="s">
        <v>75</v>
      </c>
      <c r="AM613" s="67">
        <f t="shared" si="47"/>
        <v>0</v>
      </c>
      <c r="AN613" s="67">
        <f>+K613+AC613-AH613</f>
        <v>34320000</v>
      </c>
      <c r="AO613" s="61" t="s">
        <v>86</v>
      </c>
      <c r="AP613" s="60">
        <v>0</v>
      </c>
      <c r="AQ613" s="61" t="s">
        <v>86</v>
      </c>
      <c r="AR613" s="60">
        <v>0</v>
      </c>
      <c r="AS613" s="69" t="s">
        <v>75</v>
      </c>
      <c r="AT613" s="236">
        <v>34320000</v>
      </c>
      <c r="AU613" s="156">
        <f t="shared" si="48"/>
        <v>0</v>
      </c>
      <c r="AV613" s="72">
        <f t="shared" si="49"/>
        <v>1</v>
      </c>
      <c r="AW613" s="89" t="s">
        <v>75</v>
      </c>
      <c r="AX613" s="61" t="s">
        <v>98</v>
      </c>
      <c r="AY613" s="60" t="s">
        <v>10195</v>
      </c>
      <c r="AZ613" s="58" t="s">
        <v>67</v>
      </c>
      <c r="BA613" s="58" t="s">
        <v>67</v>
      </c>
    </row>
    <row r="614" spans="2:53" x14ac:dyDescent="0.25">
      <c r="B614" s="58">
        <v>2024</v>
      </c>
      <c r="C614" s="58">
        <v>891780111</v>
      </c>
      <c r="D614" s="59" t="s">
        <v>64</v>
      </c>
      <c r="E614" s="61" t="s">
        <v>10194</v>
      </c>
      <c r="F614" s="67" t="str">
        <f>VLOOKUP(E614,[6]Hoja1!$C:$D,2,FALSE)</f>
        <v>CO1.REQ.5935631</v>
      </c>
      <c r="G614" s="210">
        <v>0</v>
      </c>
      <c r="H614" s="61" t="s">
        <v>73</v>
      </c>
      <c r="I614" s="59" t="s">
        <v>65</v>
      </c>
      <c r="J614" s="60" t="s">
        <v>10193</v>
      </c>
      <c r="K614" s="60">
        <v>17500000</v>
      </c>
      <c r="L614" s="58" t="s">
        <v>68</v>
      </c>
      <c r="M614" s="60" t="s">
        <v>8560</v>
      </c>
      <c r="N614" s="60">
        <v>1082944226</v>
      </c>
      <c r="O614" s="64">
        <v>13</v>
      </c>
      <c r="P614" s="89">
        <v>45302</v>
      </c>
      <c r="Q614" s="60">
        <v>4518689382</v>
      </c>
      <c r="R614" s="166">
        <v>45358</v>
      </c>
      <c r="S614" s="60">
        <v>17500000</v>
      </c>
      <c r="T614" s="61" t="s">
        <v>66</v>
      </c>
      <c r="U614" s="60">
        <v>84452087</v>
      </c>
      <c r="V614" s="60" t="s">
        <v>8559</v>
      </c>
      <c r="W614" s="166">
        <v>45358</v>
      </c>
      <c r="X614" s="166">
        <v>45358</v>
      </c>
      <c r="Y614" s="68" t="s">
        <v>75</v>
      </c>
      <c r="Z614" s="166">
        <v>45457</v>
      </c>
      <c r="AA614" s="67">
        <f t="shared" si="45"/>
        <v>99</v>
      </c>
      <c r="AB614" s="67">
        <v>2</v>
      </c>
      <c r="AC614" s="237">
        <v>2500000</v>
      </c>
      <c r="AD614" s="67">
        <v>1</v>
      </c>
      <c r="AE614" s="244">
        <v>45473</v>
      </c>
      <c r="AF614" s="67">
        <f t="shared" si="46"/>
        <v>16</v>
      </c>
      <c r="AG614" s="60">
        <v>0</v>
      </c>
      <c r="AH614" s="60">
        <v>0</v>
      </c>
      <c r="AI614" s="89" t="s">
        <v>75</v>
      </c>
      <c r="AJ614" s="61">
        <v>0</v>
      </c>
      <c r="AK614" s="65" t="s">
        <v>75</v>
      </c>
      <c r="AL614" s="65" t="s">
        <v>75</v>
      </c>
      <c r="AM614" s="67">
        <f t="shared" si="47"/>
        <v>0</v>
      </c>
      <c r="AN614" s="67">
        <f>+K614+AC614-AH614</f>
        <v>20000000</v>
      </c>
      <c r="AO614" s="61" t="s">
        <v>67</v>
      </c>
      <c r="AP614" s="60">
        <v>17500000</v>
      </c>
      <c r="AQ614" s="61" t="s">
        <v>86</v>
      </c>
      <c r="AR614" s="60">
        <v>0</v>
      </c>
      <c r="AS614" s="69" t="s">
        <v>75</v>
      </c>
      <c r="AT614" s="236">
        <v>20000000</v>
      </c>
      <c r="AU614" s="156">
        <f t="shared" si="48"/>
        <v>0</v>
      </c>
      <c r="AV614" s="72">
        <f t="shared" si="49"/>
        <v>1</v>
      </c>
      <c r="AW614" s="89" t="s">
        <v>75</v>
      </c>
      <c r="AX614" s="61" t="s">
        <v>98</v>
      </c>
      <c r="AY614" s="60" t="s">
        <v>10192</v>
      </c>
      <c r="AZ614" s="58" t="s">
        <v>67</v>
      </c>
      <c r="BA614" s="58" t="s">
        <v>67</v>
      </c>
    </row>
    <row r="615" spans="2:53" x14ac:dyDescent="0.25">
      <c r="B615" s="58">
        <v>2024</v>
      </c>
      <c r="C615" s="58">
        <v>891780111</v>
      </c>
      <c r="D615" s="59" t="s">
        <v>64</v>
      </c>
      <c r="E615" s="61" t="s">
        <v>10191</v>
      </c>
      <c r="F615" s="67" t="str">
        <f>VLOOKUP(E615,[6]Hoja1!$C:$D,2,FALSE)</f>
        <v>CO1.REQ.5935513</v>
      </c>
      <c r="G615" s="210">
        <v>0</v>
      </c>
      <c r="H615" s="61" t="s">
        <v>73</v>
      </c>
      <c r="I615" s="59" t="s">
        <v>65</v>
      </c>
      <c r="J615" s="60" t="s">
        <v>10190</v>
      </c>
      <c r="K615" s="60">
        <v>10500000</v>
      </c>
      <c r="L615" s="58" t="s">
        <v>68</v>
      </c>
      <c r="M615" s="60" t="s">
        <v>9145</v>
      </c>
      <c r="N615" s="60">
        <v>1007917725</v>
      </c>
      <c r="O615" s="64">
        <v>13</v>
      </c>
      <c r="P615" s="89">
        <v>45302</v>
      </c>
      <c r="Q615" s="60">
        <v>4518689382</v>
      </c>
      <c r="R615" s="166">
        <v>45358</v>
      </c>
      <c r="S615" s="60">
        <v>10500000</v>
      </c>
      <c r="T615" s="61" t="s">
        <v>66</v>
      </c>
      <c r="U615" s="60">
        <v>1192791759</v>
      </c>
      <c r="V615" s="60" t="s">
        <v>1211</v>
      </c>
      <c r="W615" s="166">
        <v>45358</v>
      </c>
      <c r="X615" s="166">
        <v>45358</v>
      </c>
      <c r="Y615" s="68" t="s">
        <v>75</v>
      </c>
      <c r="Z615" s="166">
        <v>45457</v>
      </c>
      <c r="AA615" s="67">
        <f t="shared" si="45"/>
        <v>99</v>
      </c>
      <c r="AB615" s="67">
        <v>2</v>
      </c>
      <c r="AC615" s="237">
        <v>1500000</v>
      </c>
      <c r="AD615" s="67">
        <v>1</v>
      </c>
      <c r="AE615" s="244">
        <v>45473</v>
      </c>
      <c r="AF615" s="67">
        <f t="shared" si="46"/>
        <v>16</v>
      </c>
      <c r="AG615" s="60">
        <v>0</v>
      </c>
      <c r="AH615" s="60">
        <v>0</v>
      </c>
      <c r="AI615" s="89" t="s">
        <v>75</v>
      </c>
      <c r="AJ615" s="61">
        <v>0</v>
      </c>
      <c r="AK615" s="65" t="s">
        <v>75</v>
      </c>
      <c r="AL615" s="65" t="s">
        <v>75</v>
      </c>
      <c r="AM615" s="67">
        <f t="shared" si="47"/>
        <v>0</v>
      </c>
      <c r="AN615" s="67">
        <f>+K615+AC615-AH615</f>
        <v>12000000</v>
      </c>
      <c r="AO615" s="61" t="s">
        <v>67</v>
      </c>
      <c r="AP615" s="60">
        <v>10500000</v>
      </c>
      <c r="AQ615" s="61" t="s">
        <v>86</v>
      </c>
      <c r="AR615" s="60">
        <v>0</v>
      </c>
      <c r="AS615" s="69" t="s">
        <v>75</v>
      </c>
      <c r="AT615" s="236">
        <v>12000000</v>
      </c>
      <c r="AU615" s="156">
        <f t="shared" si="48"/>
        <v>0</v>
      </c>
      <c r="AV615" s="72">
        <f t="shared" si="49"/>
        <v>1</v>
      </c>
      <c r="AW615" s="89" t="s">
        <v>75</v>
      </c>
      <c r="AX615" s="61" t="s">
        <v>98</v>
      </c>
      <c r="AY615" s="60" t="s">
        <v>10189</v>
      </c>
      <c r="AZ615" s="58" t="s">
        <v>67</v>
      </c>
      <c r="BA615" s="58" t="s">
        <v>67</v>
      </c>
    </row>
    <row r="616" spans="2:53" x14ac:dyDescent="0.25">
      <c r="B616" s="58">
        <v>2024</v>
      </c>
      <c r="C616" s="58">
        <v>891780111</v>
      </c>
      <c r="D616" s="59" t="s">
        <v>64</v>
      </c>
      <c r="E616" s="61" t="s">
        <v>10188</v>
      </c>
      <c r="F616" s="67" t="str">
        <f>VLOOKUP(E616,[6]Hoja1!$C:$D,2,FALSE)</f>
        <v>CO1.REQ.5935655</v>
      </c>
      <c r="G616" s="210">
        <v>0</v>
      </c>
      <c r="H616" s="61" t="s">
        <v>73</v>
      </c>
      <c r="I616" s="59" t="s">
        <v>65</v>
      </c>
      <c r="J616" s="60" t="s">
        <v>10187</v>
      </c>
      <c r="K616" s="60">
        <v>11550000</v>
      </c>
      <c r="L616" s="58" t="s">
        <v>68</v>
      </c>
      <c r="M616" s="60" t="s">
        <v>7324</v>
      </c>
      <c r="N616" s="60">
        <v>1004278559</v>
      </c>
      <c r="O616" s="64">
        <v>13</v>
      </c>
      <c r="P616" s="89">
        <v>45302</v>
      </c>
      <c r="Q616" s="60">
        <v>4518689382</v>
      </c>
      <c r="R616" s="166">
        <v>45358</v>
      </c>
      <c r="S616" s="60">
        <v>11550000</v>
      </c>
      <c r="T616" s="61" t="s">
        <v>66</v>
      </c>
      <c r="U616" s="60">
        <v>1082964146</v>
      </c>
      <c r="V616" s="60" t="s">
        <v>7105</v>
      </c>
      <c r="W616" s="166">
        <v>45358</v>
      </c>
      <c r="X616" s="166">
        <v>45358</v>
      </c>
      <c r="Y616" s="68" t="s">
        <v>75</v>
      </c>
      <c r="Z616" s="166">
        <v>45457</v>
      </c>
      <c r="AA616" s="67">
        <f t="shared" si="45"/>
        <v>99</v>
      </c>
      <c r="AB616" s="67">
        <v>2</v>
      </c>
      <c r="AC616" s="237">
        <v>1650000</v>
      </c>
      <c r="AD616" s="67">
        <v>1</v>
      </c>
      <c r="AE616" s="244">
        <v>45473</v>
      </c>
      <c r="AF616" s="67">
        <f t="shared" si="46"/>
        <v>16</v>
      </c>
      <c r="AG616" s="60">
        <v>0</v>
      </c>
      <c r="AH616" s="60">
        <v>0</v>
      </c>
      <c r="AI616" s="89" t="s">
        <v>75</v>
      </c>
      <c r="AJ616" s="61">
        <v>0</v>
      </c>
      <c r="AK616" s="65" t="s">
        <v>75</v>
      </c>
      <c r="AL616" s="65" t="s">
        <v>75</v>
      </c>
      <c r="AM616" s="67">
        <f t="shared" si="47"/>
        <v>0</v>
      </c>
      <c r="AN616" s="67">
        <f>+K616+AC616-AH616</f>
        <v>13200000</v>
      </c>
      <c r="AO616" s="61" t="s">
        <v>67</v>
      </c>
      <c r="AP616" s="60">
        <v>11550000</v>
      </c>
      <c r="AQ616" s="61" t="s">
        <v>86</v>
      </c>
      <c r="AR616" s="60">
        <v>0</v>
      </c>
      <c r="AS616" s="69" t="s">
        <v>75</v>
      </c>
      <c r="AT616" s="236">
        <v>13200000</v>
      </c>
      <c r="AU616" s="156">
        <f t="shared" si="48"/>
        <v>0</v>
      </c>
      <c r="AV616" s="72">
        <f t="shared" si="49"/>
        <v>1</v>
      </c>
      <c r="AW616" s="89" t="s">
        <v>75</v>
      </c>
      <c r="AX616" s="61" t="s">
        <v>98</v>
      </c>
      <c r="AY616" s="60" t="s">
        <v>10186</v>
      </c>
      <c r="AZ616" s="58" t="s">
        <v>67</v>
      </c>
      <c r="BA616" s="58" t="s">
        <v>67</v>
      </c>
    </row>
    <row r="617" spans="2:53" x14ac:dyDescent="0.25">
      <c r="B617" s="58">
        <v>2024</v>
      </c>
      <c r="C617" s="58">
        <v>891780111</v>
      </c>
      <c r="D617" s="59" t="s">
        <v>64</v>
      </c>
      <c r="E617" s="61" t="s">
        <v>10185</v>
      </c>
      <c r="F617" s="67" t="str">
        <f>VLOOKUP(E617,[6]Hoja1!$C:$D,2,FALSE)</f>
        <v>CO1.REQ.5936361</v>
      </c>
      <c r="G617" s="210">
        <v>2023000100072</v>
      </c>
      <c r="H617" s="61" t="s">
        <v>73</v>
      </c>
      <c r="I617" s="59" t="s">
        <v>383</v>
      </c>
      <c r="J617" s="60" t="s">
        <v>10184</v>
      </c>
      <c r="K617" s="60">
        <v>8000000</v>
      </c>
      <c r="L617" s="58" t="s">
        <v>68</v>
      </c>
      <c r="M617" s="60" t="s">
        <v>9882</v>
      </c>
      <c r="N617" s="60">
        <v>85474786</v>
      </c>
      <c r="O617" s="64">
        <v>540</v>
      </c>
      <c r="P617" s="89">
        <v>45352</v>
      </c>
      <c r="Q617" s="60">
        <v>42320000</v>
      </c>
      <c r="R617" s="166">
        <v>45358</v>
      </c>
      <c r="S617" s="60">
        <v>8000000</v>
      </c>
      <c r="T617" s="61" t="s">
        <v>66</v>
      </c>
      <c r="U617" s="60">
        <v>39141438</v>
      </c>
      <c r="V617" s="60" t="s">
        <v>7037</v>
      </c>
      <c r="W617" s="166">
        <v>45358</v>
      </c>
      <c r="X617" s="166">
        <v>45358</v>
      </c>
      <c r="Y617" s="68" t="s">
        <v>75</v>
      </c>
      <c r="Z617" s="166">
        <v>45417</v>
      </c>
      <c r="AA617" s="67">
        <f t="shared" si="45"/>
        <v>59</v>
      </c>
      <c r="AB617" s="67">
        <v>0</v>
      </c>
      <c r="AC617" s="237">
        <v>0</v>
      </c>
      <c r="AD617" s="67">
        <v>0</v>
      </c>
      <c r="AE617" s="89" t="s">
        <v>75</v>
      </c>
      <c r="AF617" s="67">
        <f t="shared" si="46"/>
        <v>0</v>
      </c>
      <c r="AG617" s="60">
        <v>0</v>
      </c>
      <c r="AH617" s="60">
        <v>0</v>
      </c>
      <c r="AI617" s="89" t="s">
        <v>75</v>
      </c>
      <c r="AJ617" s="61">
        <v>0</v>
      </c>
      <c r="AK617" s="65" t="s">
        <v>75</v>
      </c>
      <c r="AL617" s="65" t="s">
        <v>75</v>
      </c>
      <c r="AM617" s="67">
        <f t="shared" si="47"/>
        <v>0</v>
      </c>
      <c r="AN617" s="67">
        <f>+K617+AC617-AH617</f>
        <v>8000000</v>
      </c>
      <c r="AO617" s="61" t="s">
        <v>86</v>
      </c>
      <c r="AP617" s="60">
        <v>0</v>
      </c>
      <c r="AQ617" s="61" t="s">
        <v>86</v>
      </c>
      <c r="AR617" s="60">
        <v>0</v>
      </c>
      <c r="AS617" s="69" t="s">
        <v>75</v>
      </c>
      <c r="AT617" s="236">
        <v>8000000</v>
      </c>
      <c r="AU617" s="156">
        <f t="shared" si="48"/>
        <v>0</v>
      </c>
      <c r="AV617" s="72">
        <f t="shared" si="49"/>
        <v>1</v>
      </c>
      <c r="AW617" s="89" t="s">
        <v>75</v>
      </c>
      <c r="AX617" s="61" t="s">
        <v>98</v>
      </c>
      <c r="AY617" s="60" t="s">
        <v>10183</v>
      </c>
      <c r="AZ617" s="58" t="s">
        <v>67</v>
      </c>
      <c r="BA617" s="58" t="s">
        <v>67</v>
      </c>
    </row>
    <row r="618" spans="2:53" x14ac:dyDescent="0.25">
      <c r="B618" s="58">
        <v>2024</v>
      </c>
      <c r="C618" s="58">
        <v>891780111</v>
      </c>
      <c r="D618" s="59" t="s">
        <v>64</v>
      </c>
      <c r="E618" s="61" t="s">
        <v>10182</v>
      </c>
      <c r="F618" s="67" t="str">
        <f>VLOOKUP(E618,[6]Hoja1!$C:$D,2,FALSE)</f>
        <v>CO1.REQ.5936665</v>
      </c>
      <c r="G618" s="210">
        <v>0</v>
      </c>
      <c r="H618" s="61" t="s">
        <v>73</v>
      </c>
      <c r="I618" s="59" t="s">
        <v>65</v>
      </c>
      <c r="J618" s="60" t="s">
        <v>10181</v>
      </c>
      <c r="K618" s="60">
        <v>7350000</v>
      </c>
      <c r="L618" s="58" t="s">
        <v>68</v>
      </c>
      <c r="M618" s="60" t="s">
        <v>7121</v>
      </c>
      <c r="N618" s="60">
        <v>7628983</v>
      </c>
      <c r="O618" s="64">
        <v>14</v>
      </c>
      <c r="P618" s="166">
        <v>45302</v>
      </c>
      <c r="Q618" s="60">
        <v>2126349000</v>
      </c>
      <c r="R618" s="166">
        <v>45358</v>
      </c>
      <c r="S618" s="60">
        <v>7350000</v>
      </c>
      <c r="T618" s="61" t="s">
        <v>66</v>
      </c>
      <c r="U618" s="60">
        <v>7144175</v>
      </c>
      <c r="V618" s="60" t="s">
        <v>3586</v>
      </c>
      <c r="W618" s="166">
        <v>45358</v>
      </c>
      <c r="X618" s="166">
        <v>45358</v>
      </c>
      <c r="Y618" s="68" t="s">
        <v>75</v>
      </c>
      <c r="Z618" s="166">
        <v>45457</v>
      </c>
      <c r="AA618" s="67">
        <f t="shared" si="45"/>
        <v>99</v>
      </c>
      <c r="AB618" s="67">
        <v>2</v>
      </c>
      <c r="AC618" s="237">
        <v>1050000</v>
      </c>
      <c r="AD618" s="67">
        <v>1</v>
      </c>
      <c r="AE618" s="244">
        <v>45473</v>
      </c>
      <c r="AF618" s="67">
        <f t="shared" si="46"/>
        <v>16</v>
      </c>
      <c r="AG618" s="60">
        <v>0</v>
      </c>
      <c r="AH618" s="60">
        <v>0</v>
      </c>
      <c r="AI618" s="89" t="s">
        <v>75</v>
      </c>
      <c r="AJ618" s="61">
        <v>0</v>
      </c>
      <c r="AK618" s="65" t="s">
        <v>75</v>
      </c>
      <c r="AL618" s="65" t="s">
        <v>75</v>
      </c>
      <c r="AM618" s="67">
        <f t="shared" si="47"/>
        <v>0</v>
      </c>
      <c r="AN618" s="67">
        <f>+K618+AC618-AH618</f>
        <v>8400000</v>
      </c>
      <c r="AO618" s="61" t="s">
        <v>67</v>
      </c>
      <c r="AP618" s="60">
        <v>7350000</v>
      </c>
      <c r="AQ618" s="61" t="s">
        <v>86</v>
      </c>
      <c r="AR618" s="60">
        <v>0</v>
      </c>
      <c r="AS618" s="69" t="s">
        <v>75</v>
      </c>
      <c r="AT618" s="236">
        <v>8400000</v>
      </c>
      <c r="AU618" s="156">
        <f t="shared" si="48"/>
        <v>0</v>
      </c>
      <c r="AV618" s="72">
        <f t="shared" si="49"/>
        <v>1</v>
      </c>
      <c r="AW618" s="89" t="s">
        <v>75</v>
      </c>
      <c r="AX618" s="61" t="s">
        <v>98</v>
      </c>
      <c r="AY618" s="60" t="s">
        <v>10180</v>
      </c>
      <c r="AZ618" s="58" t="s">
        <v>67</v>
      </c>
      <c r="BA618" s="58" t="s">
        <v>67</v>
      </c>
    </row>
    <row r="619" spans="2:53" x14ac:dyDescent="0.25">
      <c r="B619" s="58">
        <v>2024</v>
      </c>
      <c r="C619" s="58">
        <v>891780111</v>
      </c>
      <c r="D619" s="59" t="s">
        <v>64</v>
      </c>
      <c r="E619" s="61" t="s">
        <v>10179</v>
      </c>
      <c r="F619" s="67" t="str">
        <f>VLOOKUP(E619,[6]Hoja1!$C:$D,2,FALSE)</f>
        <v>CO1.REQ.5952806</v>
      </c>
      <c r="G619" s="210">
        <v>0</v>
      </c>
      <c r="H619" s="61" t="s">
        <v>73</v>
      </c>
      <c r="I619" s="59" t="s">
        <v>65</v>
      </c>
      <c r="J619" s="60" t="s">
        <v>10178</v>
      </c>
      <c r="K619" s="60">
        <v>11550000</v>
      </c>
      <c r="L619" s="58" t="s">
        <v>68</v>
      </c>
      <c r="M619" s="60" t="s">
        <v>8947</v>
      </c>
      <c r="N619" s="60">
        <v>85464059</v>
      </c>
      <c r="O619" s="64">
        <v>13</v>
      </c>
      <c r="P619" s="89">
        <v>45302</v>
      </c>
      <c r="Q619" s="60">
        <v>4518689382</v>
      </c>
      <c r="R619" s="166">
        <v>45362</v>
      </c>
      <c r="S619" s="60">
        <v>11550000</v>
      </c>
      <c r="T619" s="61" t="s">
        <v>66</v>
      </c>
      <c r="U619" s="60">
        <v>72004252</v>
      </c>
      <c r="V619" s="60" t="s">
        <v>8946</v>
      </c>
      <c r="W619" s="166">
        <v>45362</v>
      </c>
      <c r="X619" s="166">
        <v>45362</v>
      </c>
      <c r="Y619" s="68" t="s">
        <v>75</v>
      </c>
      <c r="Z619" s="166">
        <v>45457</v>
      </c>
      <c r="AA619" s="67">
        <f t="shared" si="45"/>
        <v>95</v>
      </c>
      <c r="AB619" s="67">
        <v>2</v>
      </c>
      <c r="AC619" s="237">
        <v>1650000</v>
      </c>
      <c r="AD619" s="67">
        <v>1</v>
      </c>
      <c r="AE619" s="244">
        <v>45473</v>
      </c>
      <c r="AF619" s="67">
        <f t="shared" si="46"/>
        <v>16</v>
      </c>
      <c r="AG619" s="60">
        <v>0</v>
      </c>
      <c r="AH619" s="60">
        <v>0</v>
      </c>
      <c r="AI619" s="89" t="s">
        <v>75</v>
      </c>
      <c r="AJ619" s="61">
        <v>0</v>
      </c>
      <c r="AK619" s="65" t="s">
        <v>75</v>
      </c>
      <c r="AL619" s="65" t="s">
        <v>75</v>
      </c>
      <c r="AM619" s="67">
        <f t="shared" si="47"/>
        <v>0</v>
      </c>
      <c r="AN619" s="67">
        <f>+K619+AC619-AH619</f>
        <v>13200000</v>
      </c>
      <c r="AO619" s="61" t="s">
        <v>67</v>
      </c>
      <c r="AP619" s="60">
        <v>11550000</v>
      </c>
      <c r="AQ619" s="61" t="s">
        <v>86</v>
      </c>
      <c r="AR619" s="60">
        <v>0</v>
      </c>
      <c r="AS619" s="69" t="s">
        <v>75</v>
      </c>
      <c r="AT619" s="236">
        <v>13200000</v>
      </c>
      <c r="AU619" s="156">
        <f t="shared" si="48"/>
        <v>0</v>
      </c>
      <c r="AV619" s="72">
        <f t="shared" si="49"/>
        <v>1</v>
      </c>
      <c r="AW619" s="89" t="s">
        <v>75</v>
      </c>
      <c r="AX619" s="61" t="s">
        <v>98</v>
      </c>
      <c r="AY619" s="60" t="s">
        <v>10177</v>
      </c>
      <c r="AZ619" s="58" t="s">
        <v>67</v>
      </c>
      <c r="BA619" s="58" t="s">
        <v>67</v>
      </c>
    </row>
    <row r="620" spans="2:53" x14ac:dyDescent="0.25">
      <c r="B620" s="58">
        <v>2024</v>
      </c>
      <c r="C620" s="58">
        <v>891780111</v>
      </c>
      <c r="D620" s="59" t="s">
        <v>64</v>
      </c>
      <c r="E620" s="61" t="s">
        <v>10176</v>
      </c>
      <c r="F620" s="67" t="str">
        <f>VLOOKUP(E620,[6]Hoja1!$C:$D,2,FALSE)</f>
        <v>CO1.REQ.5952840</v>
      </c>
      <c r="G620" s="210">
        <v>0</v>
      </c>
      <c r="H620" s="61" t="s">
        <v>73</v>
      </c>
      <c r="I620" s="59" t="s">
        <v>65</v>
      </c>
      <c r="J620" s="60" t="s">
        <v>10175</v>
      </c>
      <c r="K620" s="60">
        <v>7500000</v>
      </c>
      <c r="L620" s="58" t="s">
        <v>68</v>
      </c>
      <c r="M620" s="60" t="s">
        <v>10174</v>
      </c>
      <c r="N620" s="60">
        <v>1082929825</v>
      </c>
      <c r="O620" s="64">
        <v>13</v>
      </c>
      <c r="P620" s="89">
        <v>45302</v>
      </c>
      <c r="Q620" s="60">
        <v>4518689382</v>
      </c>
      <c r="R620" s="166">
        <v>45362</v>
      </c>
      <c r="S620" s="60">
        <v>7500000</v>
      </c>
      <c r="T620" s="61" t="s">
        <v>66</v>
      </c>
      <c r="U620" s="60">
        <v>7601831</v>
      </c>
      <c r="V620" s="60" t="s">
        <v>7566</v>
      </c>
      <c r="W620" s="166">
        <v>45362</v>
      </c>
      <c r="X620" s="166">
        <v>45362</v>
      </c>
      <c r="Y620" s="68" t="s">
        <v>75</v>
      </c>
      <c r="Z620" s="166">
        <v>45454</v>
      </c>
      <c r="AA620" s="67">
        <f t="shared" si="45"/>
        <v>92</v>
      </c>
      <c r="AB620" s="67">
        <v>0</v>
      </c>
      <c r="AC620" s="237">
        <v>0</v>
      </c>
      <c r="AD620" s="67">
        <v>0</v>
      </c>
      <c r="AE620" s="89" t="s">
        <v>75</v>
      </c>
      <c r="AF620" s="67">
        <f t="shared" si="46"/>
        <v>0</v>
      </c>
      <c r="AG620" s="60">
        <v>0</v>
      </c>
      <c r="AH620" s="60">
        <v>0</v>
      </c>
      <c r="AI620" s="89" t="s">
        <v>75</v>
      </c>
      <c r="AJ620" s="61">
        <v>0</v>
      </c>
      <c r="AK620" s="65" t="s">
        <v>75</v>
      </c>
      <c r="AL620" s="65" t="s">
        <v>75</v>
      </c>
      <c r="AM620" s="67">
        <f t="shared" si="47"/>
        <v>0</v>
      </c>
      <c r="AN620" s="67">
        <f>+K620+AC620-AH620</f>
        <v>7500000</v>
      </c>
      <c r="AO620" s="61" t="s">
        <v>67</v>
      </c>
      <c r="AP620" s="60">
        <v>7500000</v>
      </c>
      <c r="AQ620" s="61" t="s">
        <v>86</v>
      </c>
      <c r="AR620" s="60">
        <v>0</v>
      </c>
      <c r="AS620" s="69" t="s">
        <v>75</v>
      </c>
      <c r="AT620" s="236">
        <v>7500000</v>
      </c>
      <c r="AU620" s="156">
        <f t="shared" si="48"/>
        <v>0</v>
      </c>
      <c r="AV620" s="72">
        <f t="shared" si="49"/>
        <v>1</v>
      </c>
      <c r="AW620" s="89" t="s">
        <v>75</v>
      </c>
      <c r="AX620" s="61" t="s">
        <v>98</v>
      </c>
      <c r="AY620" s="60" t="s">
        <v>10173</v>
      </c>
      <c r="AZ620" s="58" t="s">
        <v>67</v>
      </c>
      <c r="BA620" s="58" t="s">
        <v>67</v>
      </c>
    </row>
    <row r="621" spans="2:53" x14ac:dyDescent="0.25">
      <c r="B621" s="58">
        <v>2024</v>
      </c>
      <c r="C621" s="58">
        <v>891780111</v>
      </c>
      <c r="D621" s="59" t="s">
        <v>64</v>
      </c>
      <c r="E621" s="61" t="s">
        <v>10172</v>
      </c>
      <c r="F621" s="67" t="str">
        <f>VLOOKUP(E621,[6]Hoja1!$C:$D,2,FALSE)</f>
        <v>CO1.REQ.5959542</v>
      </c>
      <c r="G621" s="210">
        <v>0</v>
      </c>
      <c r="H621" s="61" t="s">
        <v>73</v>
      </c>
      <c r="I621" s="59" t="s">
        <v>65</v>
      </c>
      <c r="J621" s="60" t="s">
        <v>10171</v>
      </c>
      <c r="K621" s="60">
        <v>9090000</v>
      </c>
      <c r="L621" s="58" t="s">
        <v>68</v>
      </c>
      <c r="M621" s="60" t="s">
        <v>7197</v>
      </c>
      <c r="N621" s="60">
        <v>1083045454</v>
      </c>
      <c r="O621" s="64">
        <v>13</v>
      </c>
      <c r="P621" s="89">
        <v>45302</v>
      </c>
      <c r="Q621" s="60">
        <v>4518689382</v>
      </c>
      <c r="R621" s="166">
        <v>45363</v>
      </c>
      <c r="S621" s="60">
        <v>9090000</v>
      </c>
      <c r="T621" s="61" t="s">
        <v>66</v>
      </c>
      <c r="U621" s="60">
        <v>36557666</v>
      </c>
      <c r="V621" s="60" t="s">
        <v>4526</v>
      </c>
      <c r="W621" s="166">
        <v>45363</v>
      </c>
      <c r="X621" s="166">
        <v>45363</v>
      </c>
      <c r="Y621" s="68" t="s">
        <v>75</v>
      </c>
      <c r="Z621" s="166">
        <v>45457</v>
      </c>
      <c r="AA621" s="67">
        <f t="shared" si="45"/>
        <v>94</v>
      </c>
      <c r="AB621" s="67">
        <v>0</v>
      </c>
      <c r="AC621" s="237">
        <v>0</v>
      </c>
      <c r="AD621" s="67">
        <v>0</v>
      </c>
      <c r="AE621" s="89" t="s">
        <v>75</v>
      </c>
      <c r="AF621" s="67">
        <f t="shared" si="46"/>
        <v>0</v>
      </c>
      <c r="AG621" s="60">
        <v>0</v>
      </c>
      <c r="AH621" s="60">
        <v>0</v>
      </c>
      <c r="AI621" s="89" t="s">
        <v>75</v>
      </c>
      <c r="AJ621" s="61">
        <v>0</v>
      </c>
      <c r="AK621" s="65" t="s">
        <v>75</v>
      </c>
      <c r="AL621" s="65" t="s">
        <v>75</v>
      </c>
      <c r="AM621" s="67">
        <f t="shared" si="47"/>
        <v>0</v>
      </c>
      <c r="AN621" s="67">
        <f>+K621+AC621-AH621</f>
        <v>9090000</v>
      </c>
      <c r="AO621" s="61" t="s">
        <v>67</v>
      </c>
      <c r="AP621" s="60">
        <v>9090000</v>
      </c>
      <c r="AQ621" s="61" t="s">
        <v>86</v>
      </c>
      <c r="AR621" s="60">
        <v>0</v>
      </c>
      <c r="AS621" s="69" t="s">
        <v>75</v>
      </c>
      <c r="AT621" s="236">
        <v>9090000</v>
      </c>
      <c r="AU621" s="156">
        <f t="shared" si="48"/>
        <v>0</v>
      </c>
      <c r="AV621" s="72">
        <f t="shared" si="49"/>
        <v>1</v>
      </c>
      <c r="AW621" s="89" t="s">
        <v>75</v>
      </c>
      <c r="AX621" s="61" t="s">
        <v>98</v>
      </c>
      <c r="AY621" s="60" t="s">
        <v>10170</v>
      </c>
      <c r="AZ621" s="58" t="s">
        <v>67</v>
      </c>
      <c r="BA621" s="58" t="s">
        <v>67</v>
      </c>
    </row>
    <row r="622" spans="2:53" x14ac:dyDescent="0.25">
      <c r="B622" s="58">
        <v>2024</v>
      </c>
      <c r="C622" s="58">
        <v>891780111</v>
      </c>
      <c r="D622" s="59" t="s">
        <v>64</v>
      </c>
      <c r="E622" s="61" t="s">
        <v>10169</v>
      </c>
      <c r="F622" s="67" t="str">
        <f>VLOOKUP(E622,[6]Hoja1!$C:$D,2,FALSE)</f>
        <v>CO1.REQ.5959909</v>
      </c>
      <c r="G622" s="210">
        <v>0</v>
      </c>
      <c r="H622" s="61" t="s">
        <v>73</v>
      </c>
      <c r="I622" s="59" t="s">
        <v>65</v>
      </c>
      <c r="J622" s="60" t="s">
        <v>10168</v>
      </c>
      <c r="K622" s="60">
        <v>10500000</v>
      </c>
      <c r="L622" s="58" t="s">
        <v>68</v>
      </c>
      <c r="M622" s="60" t="s">
        <v>10167</v>
      </c>
      <c r="N622" s="60">
        <v>1082945799</v>
      </c>
      <c r="O622" s="64">
        <v>13</v>
      </c>
      <c r="P622" s="89">
        <v>45302</v>
      </c>
      <c r="Q622" s="60">
        <v>4518689382</v>
      </c>
      <c r="R622" s="166">
        <v>45363</v>
      </c>
      <c r="S622" s="60">
        <v>10500000</v>
      </c>
      <c r="T622" s="61" t="s">
        <v>66</v>
      </c>
      <c r="U622" s="60">
        <v>57461216</v>
      </c>
      <c r="V622" s="60" t="s">
        <v>3359</v>
      </c>
      <c r="W622" s="166">
        <v>45363</v>
      </c>
      <c r="X622" s="166">
        <v>45363</v>
      </c>
      <c r="Y622" s="68" t="s">
        <v>75</v>
      </c>
      <c r="Z622" s="166">
        <v>45457</v>
      </c>
      <c r="AA622" s="67">
        <f t="shared" si="45"/>
        <v>94</v>
      </c>
      <c r="AB622" s="67">
        <v>0</v>
      </c>
      <c r="AC622" s="237">
        <v>0</v>
      </c>
      <c r="AD622" s="67">
        <v>0</v>
      </c>
      <c r="AE622" s="89" t="s">
        <v>75</v>
      </c>
      <c r="AF622" s="67">
        <f t="shared" si="46"/>
        <v>0</v>
      </c>
      <c r="AG622" s="60">
        <v>1</v>
      </c>
      <c r="AH622" s="60">
        <v>7900000</v>
      </c>
      <c r="AI622" s="89">
        <v>45382</v>
      </c>
      <c r="AJ622" s="61">
        <v>0</v>
      </c>
      <c r="AK622" s="65" t="s">
        <v>75</v>
      </c>
      <c r="AL622" s="65" t="s">
        <v>75</v>
      </c>
      <c r="AM622" s="67">
        <f t="shared" si="47"/>
        <v>0</v>
      </c>
      <c r="AN622" s="67">
        <f>+K622+AC622-AH622</f>
        <v>2600000</v>
      </c>
      <c r="AO622" s="61" t="s">
        <v>67</v>
      </c>
      <c r="AP622" s="60">
        <v>10500000</v>
      </c>
      <c r="AQ622" s="61" t="s">
        <v>86</v>
      </c>
      <c r="AR622" s="60">
        <v>0</v>
      </c>
      <c r="AS622" s="69" t="s">
        <v>75</v>
      </c>
      <c r="AT622" s="236">
        <v>2600000</v>
      </c>
      <c r="AU622" s="156">
        <f t="shared" si="48"/>
        <v>0</v>
      </c>
      <c r="AV622" s="72">
        <f t="shared" si="49"/>
        <v>1</v>
      </c>
      <c r="AW622" s="89" t="s">
        <v>75</v>
      </c>
      <c r="AX622" s="61" t="s">
        <v>1864</v>
      </c>
      <c r="AY622" s="60" t="s">
        <v>10166</v>
      </c>
      <c r="AZ622" s="58" t="s">
        <v>67</v>
      </c>
      <c r="BA622" s="58" t="s">
        <v>67</v>
      </c>
    </row>
    <row r="623" spans="2:53" x14ac:dyDescent="0.25">
      <c r="B623" s="58">
        <v>2024</v>
      </c>
      <c r="C623" s="58">
        <v>891780111</v>
      </c>
      <c r="D623" s="59" t="s">
        <v>64</v>
      </c>
      <c r="E623" s="61" t="s">
        <v>10165</v>
      </c>
      <c r="F623" s="67" t="str">
        <f>VLOOKUP(E623,[6]Hoja1!$C:$D,2,FALSE)</f>
        <v>CO1.REQ.5959478</v>
      </c>
      <c r="G623" s="210">
        <v>0</v>
      </c>
      <c r="H623" s="61" t="s">
        <v>73</v>
      </c>
      <c r="I623" s="59" t="s">
        <v>65</v>
      </c>
      <c r="J623" s="60" t="s">
        <v>10164</v>
      </c>
      <c r="K623" s="60">
        <v>6860000</v>
      </c>
      <c r="L623" s="58" t="s">
        <v>68</v>
      </c>
      <c r="M623" s="60" t="s">
        <v>10163</v>
      </c>
      <c r="N623" s="60">
        <v>36560538</v>
      </c>
      <c r="O623" s="64">
        <v>14</v>
      </c>
      <c r="P623" s="166">
        <v>45302</v>
      </c>
      <c r="Q623" s="60">
        <v>2126349000</v>
      </c>
      <c r="R623" s="166">
        <v>45363</v>
      </c>
      <c r="S623" s="60">
        <v>6860000</v>
      </c>
      <c r="T623" s="61" t="s">
        <v>66</v>
      </c>
      <c r="U623" s="60">
        <v>85459497</v>
      </c>
      <c r="V623" s="60" t="s">
        <v>3402</v>
      </c>
      <c r="W623" s="166">
        <v>45363</v>
      </c>
      <c r="X623" s="166">
        <v>45363</v>
      </c>
      <c r="Y623" s="68" t="s">
        <v>75</v>
      </c>
      <c r="Z623" s="166">
        <v>45457</v>
      </c>
      <c r="AA623" s="67">
        <f t="shared" si="45"/>
        <v>94</v>
      </c>
      <c r="AB623" s="67">
        <v>0</v>
      </c>
      <c r="AC623" s="237">
        <v>0</v>
      </c>
      <c r="AD623" s="67">
        <v>0</v>
      </c>
      <c r="AE623" s="89" t="s">
        <v>75</v>
      </c>
      <c r="AF623" s="67">
        <f t="shared" si="46"/>
        <v>0</v>
      </c>
      <c r="AG623" s="60">
        <v>0</v>
      </c>
      <c r="AH623" s="60">
        <v>0</v>
      </c>
      <c r="AI623" s="89" t="s">
        <v>75</v>
      </c>
      <c r="AJ623" s="61">
        <v>0</v>
      </c>
      <c r="AK623" s="65" t="s">
        <v>75</v>
      </c>
      <c r="AL623" s="65" t="s">
        <v>75</v>
      </c>
      <c r="AM623" s="67">
        <f t="shared" si="47"/>
        <v>0</v>
      </c>
      <c r="AN623" s="67">
        <f>+K623+AC623-AH623</f>
        <v>6860000</v>
      </c>
      <c r="AO623" s="61" t="s">
        <v>67</v>
      </c>
      <c r="AP623" s="60">
        <v>6860000</v>
      </c>
      <c r="AQ623" s="61" t="s">
        <v>86</v>
      </c>
      <c r="AR623" s="60">
        <v>0</v>
      </c>
      <c r="AS623" s="69" t="s">
        <v>75</v>
      </c>
      <c r="AT623" s="236">
        <v>6860000</v>
      </c>
      <c r="AU623" s="156">
        <f t="shared" si="48"/>
        <v>0</v>
      </c>
      <c r="AV623" s="72">
        <f t="shared" si="49"/>
        <v>1</v>
      </c>
      <c r="AW623" s="89" t="s">
        <v>75</v>
      </c>
      <c r="AX623" s="61" t="s">
        <v>98</v>
      </c>
      <c r="AY623" s="60" t="s">
        <v>10162</v>
      </c>
      <c r="AZ623" s="58" t="s">
        <v>67</v>
      </c>
      <c r="BA623" s="58" t="s">
        <v>67</v>
      </c>
    </row>
    <row r="624" spans="2:53" x14ac:dyDescent="0.25">
      <c r="B624" s="58">
        <v>2024</v>
      </c>
      <c r="C624" s="58">
        <v>891780111</v>
      </c>
      <c r="D624" s="59" t="s">
        <v>64</v>
      </c>
      <c r="E624" s="61" t="s">
        <v>10161</v>
      </c>
      <c r="F624" s="67" t="str">
        <f>VLOOKUP(E624,[6]Hoja1!$C:$D,2,FALSE)</f>
        <v>CO1.REQ.5957067</v>
      </c>
      <c r="G624" s="210">
        <v>0</v>
      </c>
      <c r="H624" s="61" t="s">
        <v>73</v>
      </c>
      <c r="I624" s="59" t="s">
        <v>65</v>
      </c>
      <c r="J624" s="60" t="s">
        <v>10160</v>
      </c>
      <c r="K624" s="60">
        <v>11110000</v>
      </c>
      <c r="L624" s="58" t="s">
        <v>68</v>
      </c>
      <c r="M624" s="60" t="s">
        <v>9264</v>
      </c>
      <c r="N624" s="60">
        <v>1083029651</v>
      </c>
      <c r="O624" s="64">
        <v>13</v>
      </c>
      <c r="P624" s="89">
        <v>45302</v>
      </c>
      <c r="Q624" s="60">
        <v>4518689382</v>
      </c>
      <c r="R624" s="166">
        <v>45363</v>
      </c>
      <c r="S624" s="60">
        <v>11110000</v>
      </c>
      <c r="T624" s="61" t="s">
        <v>66</v>
      </c>
      <c r="U624" s="60">
        <v>1082870070</v>
      </c>
      <c r="V624" s="60" t="s">
        <v>8775</v>
      </c>
      <c r="W624" s="166">
        <v>45363</v>
      </c>
      <c r="X624" s="166">
        <v>45363</v>
      </c>
      <c r="Y624" s="68" t="s">
        <v>75</v>
      </c>
      <c r="Z624" s="166">
        <v>45457</v>
      </c>
      <c r="AA624" s="67">
        <f t="shared" si="45"/>
        <v>94</v>
      </c>
      <c r="AB624" s="67">
        <v>2</v>
      </c>
      <c r="AC624" s="237">
        <v>2090000</v>
      </c>
      <c r="AD624" s="67">
        <v>1</v>
      </c>
      <c r="AE624" s="244">
        <v>45473</v>
      </c>
      <c r="AF624" s="67">
        <f t="shared" si="46"/>
        <v>16</v>
      </c>
      <c r="AG624" s="60">
        <v>0</v>
      </c>
      <c r="AH624" s="60">
        <v>0</v>
      </c>
      <c r="AI624" s="89" t="s">
        <v>75</v>
      </c>
      <c r="AJ624" s="61">
        <v>0</v>
      </c>
      <c r="AK624" s="65" t="s">
        <v>75</v>
      </c>
      <c r="AL624" s="65" t="s">
        <v>75</v>
      </c>
      <c r="AM624" s="67">
        <f t="shared" si="47"/>
        <v>0</v>
      </c>
      <c r="AN624" s="67">
        <f>+K624+AC624-AH624</f>
        <v>13200000</v>
      </c>
      <c r="AO624" s="61" t="s">
        <v>67</v>
      </c>
      <c r="AP624" s="60">
        <v>11110000</v>
      </c>
      <c r="AQ624" s="61" t="s">
        <v>86</v>
      </c>
      <c r="AR624" s="60">
        <v>0</v>
      </c>
      <c r="AS624" s="69" t="s">
        <v>75</v>
      </c>
      <c r="AT624" s="236">
        <v>13200000</v>
      </c>
      <c r="AU624" s="156">
        <f t="shared" si="48"/>
        <v>0</v>
      </c>
      <c r="AV624" s="72">
        <f t="shared" si="49"/>
        <v>1</v>
      </c>
      <c r="AW624" s="89" t="s">
        <v>75</v>
      </c>
      <c r="AX624" s="61" t="s">
        <v>98</v>
      </c>
      <c r="AY624" s="60" t="s">
        <v>10159</v>
      </c>
      <c r="AZ624" s="58" t="s">
        <v>67</v>
      </c>
      <c r="BA624" s="58" t="s">
        <v>67</v>
      </c>
    </row>
    <row r="625" spans="2:53" x14ac:dyDescent="0.25">
      <c r="B625" s="58">
        <v>2024</v>
      </c>
      <c r="C625" s="58">
        <v>891780111</v>
      </c>
      <c r="D625" s="59" t="s">
        <v>64</v>
      </c>
      <c r="E625" s="61" t="s">
        <v>10158</v>
      </c>
      <c r="F625" s="67" t="str">
        <f>VLOOKUP(E625,[6]Hoja1!$C:$D,2,FALSE)</f>
        <v>CO1.REQ.5958788</v>
      </c>
      <c r="G625" s="210">
        <v>0</v>
      </c>
      <c r="H625" s="61" t="s">
        <v>73</v>
      </c>
      <c r="I625" s="59" t="s">
        <v>65</v>
      </c>
      <c r="J625" s="60" t="s">
        <v>10157</v>
      </c>
      <c r="K625" s="60">
        <v>10780000</v>
      </c>
      <c r="L625" s="58" t="s">
        <v>68</v>
      </c>
      <c r="M625" s="60" t="s">
        <v>7207</v>
      </c>
      <c r="N625" s="60">
        <v>57442581</v>
      </c>
      <c r="O625" s="64">
        <v>13</v>
      </c>
      <c r="P625" s="89">
        <v>45302</v>
      </c>
      <c r="Q625" s="60">
        <v>4518689382</v>
      </c>
      <c r="R625" s="166">
        <v>45363</v>
      </c>
      <c r="S625" s="60">
        <v>10780000</v>
      </c>
      <c r="T625" s="61" t="s">
        <v>66</v>
      </c>
      <c r="U625" s="60">
        <v>93400727</v>
      </c>
      <c r="V625" s="60" t="s">
        <v>6940</v>
      </c>
      <c r="W625" s="166">
        <v>45363</v>
      </c>
      <c r="X625" s="166">
        <v>45363</v>
      </c>
      <c r="Y625" s="68" t="s">
        <v>75</v>
      </c>
      <c r="Z625" s="166">
        <v>45457</v>
      </c>
      <c r="AA625" s="67">
        <f t="shared" si="45"/>
        <v>94</v>
      </c>
      <c r="AB625" s="67">
        <v>2</v>
      </c>
      <c r="AC625" s="237">
        <v>1650000</v>
      </c>
      <c r="AD625" s="67">
        <v>1</v>
      </c>
      <c r="AE625" s="244">
        <v>45473</v>
      </c>
      <c r="AF625" s="67">
        <f t="shared" si="46"/>
        <v>16</v>
      </c>
      <c r="AG625" s="60">
        <v>0</v>
      </c>
      <c r="AH625" s="60">
        <v>0</v>
      </c>
      <c r="AI625" s="89" t="s">
        <v>75</v>
      </c>
      <c r="AJ625" s="61">
        <v>0</v>
      </c>
      <c r="AK625" s="65" t="s">
        <v>75</v>
      </c>
      <c r="AL625" s="65" t="s">
        <v>75</v>
      </c>
      <c r="AM625" s="67">
        <f t="shared" si="47"/>
        <v>0</v>
      </c>
      <c r="AN625" s="67">
        <f>+K625+AC625-AH625</f>
        <v>12430000</v>
      </c>
      <c r="AO625" s="61" t="s">
        <v>67</v>
      </c>
      <c r="AP625" s="60">
        <v>10780000</v>
      </c>
      <c r="AQ625" s="61" t="s">
        <v>86</v>
      </c>
      <c r="AR625" s="60">
        <v>0</v>
      </c>
      <c r="AS625" s="69" t="s">
        <v>75</v>
      </c>
      <c r="AT625" s="236">
        <v>12430000</v>
      </c>
      <c r="AU625" s="156">
        <f t="shared" si="48"/>
        <v>0</v>
      </c>
      <c r="AV625" s="72">
        <f t="shared" si="49"/>
        <v>1</v>
      </c>
      <c r="AW625" s="89" t="s">
        <v>75</v>
      </c>
      <c r="AX625" s="61" t="s">
        <v>98</v>
      </c>
      <c r="AY625" s="60" t="s">
        <v>10156</v>
      </c>
      <c r="AZ625" s="58" t="s">
        <v>67</v>
      </c>
      <c r="BA625" s="58" t="s">
        <v>67</v>
      </c>
    </row>
    <row r="626" spans="2:53" x14ac:dyDescent="0.25">
      <c r="B626" s="58">
        <v>2024</v>
      </c>
      <c r="C626" s="58">
        <v>891780111</v>
      </c>
      <c r="D626" s="59" t="s">
        <v>64</v>
      </c>
      <c r="E626" s="61" t="s">
        <v>10155</v>
      </c>
      <c r="F626" s="67" t="str">
        <f>VLOOKUP(E626,[6]Hoja1!$C:$D,2,FALSE)</f>
        <v>CO1.REQ.5959157</v>
      </c>
      <c r="G626" s="210">
        <v>0</v>
      </c>
      <c r="H626" s="61" t="s">
        <v>73</v>
      </c>
      <c r="I626" s="59" t="s">
        <v>65</v>
      </c>
      <c r="J626" s="60" t="s">
        <v>9825</v>
      </c>
      <c r="K626" s="60">
        <v>6860000</v>
      </c>
      <c r="L626" s="58" t="s">
        <v>68</v>
      </c>
      <c r="M626" s="60" t="s">
        <v>7750</v>
      </c>
      <c r="N626" s="60">
        <v>85456053</v>
      </c>
      <c r="O626" s="64">
        <v>14</v>
      </c>
      <c r="P626" s="166">
        <v>45302</v>
      </c>
      <c r="Q626" s="60">
        <v>2126349000</v>
      </c>
      <c r="R626" s="166">
        <v>45363</v>
      </c>
      <c r="S626" s="60">
        <v>6860000</v>
      </c>
      <c r="T626" s="61" t="s">
        <v>66</v>
      </c>
      <c r="U626" s="60">
        <v>85459497</v>
      </c>
      <c r="V626" s="60" t="s">
        <v>3402</v>
      </c>
      <c r="W626" s="166">
        <v>45363</v>
      </c>
      <c r="X626" s="166">
        <v>45363</v>
      </c>
      <c r="Y626" s="68" t="s">
        <v>75</v>
      </c>
      <c r="Z626" s="166">
        <v>45457</v>
      </c>
      <c r="AA626" s="67">
        <f t="shared" si="45"/>
        <v>94</v>
      </c>
      <c r="AB626" s="67">
        <v>2</v>
      </c>
      <c r="AC626" s="237">
        <v>1050000</v>
      </c>
      <c r="AD626" s="67">
        <v>1</v>
      </c>
      <c r="AE626" s="244">
        <v>45473</v>
      </c>
      <c r="AF626" s="67">
        <f t="shared" si="46"/>
        <v>16</v>
      </c>
      <c r="AG626" s="60">
        <v>0</v>
      </c>
      <c r="AH626" s="60">
        <v>0</v>
      </c>
      <c r="AI626" s="89" t="s">
        <v>75</v>
      </c>
      <c r="AJ626" s="61">
        <v>0</v>
      </c>
      <c r="AK626" s="65" t="s">
        <v>75</v>
      </c>
      <c r="AL626" s="65" t="s">
        <v>75</v>
      </c>
      <c r="AM626" s="67">
        <f t="shared" si="47"/>
        <v>0</v>
      </c>
      <c r="AN626" s="67">
        <f>+K626+AC626-AH626</f>
        <v>7910000</v>
      </c>
      <c r="AO626" s="61" t="s">
        <v>67</v>
      </c>
      <c r="AP626" s="60">
        <v>6860000</v>
      </c>
      <c r="AQ626" s="61" t="s">
        <v>86</v>
      </c>
      <c r="AR626" s="60">
        <v>0</v>
      </c>
      <c r="AS626" s="69" t="s">
        <v>75</v>
      </c>
      <c r="AT626" s="236">
        <v>7910000</v>
      </c>
      <c r="AU626" s="156">
        <f t="shared" si="48"/>
        <v>0</v>
      </c>
      <c r="AV626" s="72">
        <f t="shared" si="49"/>
        <v>1</v>
      </c>
      <c r="AW626" s="89" t="s">
        <v>75</v>
      </c>
      <c r="AX626" s="61" t="s">
        <v>98</v>
      </c>
      <c r="AY626" s="60" t="s">
        <v>10154</v>
      </c>
      <c r="AZ626" s="58" t="s">
        <v>67</v>
      </c>
      <c r="BA626" s="58" t="s">
        <v>67</v>
      </c>
    </row>
    <row r="627" spans="2:53" x14ac:dyDescent="0.25">
      <c r="B627" s="58">
        <v>2024</v>
      </c>
      <c r="C627" s="58">
        <v>891780111</v>
      </c>
      <c r="D627" s="59" t="s">
        <v>64</v>
      </c>
      <c r="E627" s="61" t="s">
        <v>10153</v>
      </c>
      <c r="F627" s="67" t="str">
        <f>VLOOKUP(E627,[6]Hoja1!$C:$D,2,FALSE)</f>
        <v>CO1.REQ.5956731</v>
      </c>
      <c r="G627" s="210">
        <v>0</v>
      </c>
      <c r="H627" s="61" t="s">
        <v>73</v>
      </c>
      <c r="I627" s="59" t="s">
        <v>65</v>
      </c>
      <c r="J627" s="60" t="s">
        <v>10152</v>
      </c>
      <c r="K627" s="60">
        <v>13467000</v>
      </c>
      <c r="L627" s="58" t="s">
        <v>68</v>
      </c>
      <c r="M627" s="60" t="s">
        <v>10151</v>
      </c>
      <c r="N627" s="60">
        <v>1082962127</v>
      </c>
      <c r="O627" s="64">
        <v>13</v>
      </c>
      <c r="P627" s="89">
        <v>45302</v>
      </c>
      <c r="Q627" s="60">
        <v>4518689382</v>
      </c>
      <c r="R627" s="166">
        <v>45363</v>
      </c>
      <c r="S627" s="60">
        <v>13467000</v>
      </c>
      <c r="T627" s="61" t="s">
        <v>66</v>
      </c>
      <c r="U627" s="60">
        <v>1082870070</v>
      </c>
      <c r="V627" s="60" t="s">
        <v>8775</v>
      </c>
      <c r="W627" s="166">
        <v>45363</v>
      </c>
      <c r="X627" s="166">
        <v>45363</v>
      </c>
      <c r="Y627" s="68" t="s">
        <v>75</v>
      </c>
      <c r="Z627" s="166">
        <v>45457</v>
      </c>
      <c r="AA627" s="67">
        <f t="shared" si="45"/>
        <v>94</v>
      </c>
      <c r="AB627" s="67">
        <v>2</v>
      </c>
      <c r="AC627" s="237">
        <v>2533000</v>
      </c>
      <c r="AD627" s="67">
        <v>1</v>
      </c>
      <c r="AE627" s="244">
        <v>45473</v>
      </c>
      <c r="AF627" s="67">
        <f t="shared" si="46"/>
        <v>16</v>
      </c>
      <c r="AG627" s="60">
        <v>0</v>
      </c>
      <c r="AH627" s="60">
        <v>0</v>
      </c>
      <c r="AI627" s="89" t="s">
        <v>75</v>
      </c>
      <c r="AJ627" s="61">
        <v>0</v>
      </c>
      <c r="AK627" s="65" t="s">
        <v>75</v>
      </c>
      <c r="AL627" s="65" t="s">
        <v>75</v>
      </c>
      <c r="AM627" s="67">
        <f t="shared" si="47"/>
        <v>0</v>
      </c>
      <c r="AN627" s="67">
        <f>+K627+AC627-AH627</f>
        <v>16000000</v>
      </c>
      <c r="AO627" s="61" t="s">
        <v>67</v>
      </c>
      <c r="AP627" s="60">
        <v>13467000</v>
      </c>
      <c r="AQ627" s="61" t="s">
        <v>86</v>
      </c>
      <c r="AR627" s="60">
        <v>0</v>
      </c>
      <c r="AS627" s="69" t="s">
        <v>75</v>
      </c>
      <c r="AT627" s="236">
        <v>16000000</v>
      </c>
      <c r="AU627" s="156">
        <f t="shared" si="48"/>
        <v>0</v>
      </c>
      <c r="AV627" s="72">
        <f t="shared" si="49"/>
        <v>1</v>
      </c>
      <c r="AW627" s="89" t="s">
        <v>75</v>
      </c>
      <c r="AX627" s="61" t="s">
        <v>98</v>
      </c>
      <c r="AY627" s="60" t="s">
        <v>10150</v>
      </c>
      <c r="AZ627" s="58" t="s">
        <v>67</v>
      </c>
      <c r="BA627" s="58" t="s">
        <v>67</v>
      </c>
    </row>
    <row r="628" spans="2:53" x14ac:dyDescent="0.25">
      <c r="B628" s="58">
        <v>2024</v>
      </c>
      <c r="C628" s="58">
        <v>891780111</v>
      </c>
      <c r="D628" s="59" t="s">
        <v>64</v>
      </c>
      <c r="E628" s="61" t="s">
        <v>10149</v>
      </c>
      <c r="F628" s="67" t="str">
        <f>VLOOKUP(E628,[6]Hoja1!$C:$D,2,FALSE)</f>
        <v>CO1.REQ.5956740</v>
      </c>
      <c r="G628" s="210">
        <v>0</v>
      </c>
      <c r="H628" s="61" t="s">
        <v>73</v>
      </c>
      <c r="I628" s="59" t="s">
        <v>65</v>
      </c>
      <c r="J628" s="60" t="s">
        <v>10148</v>
      </c>
      <c r="K628" s="60">
        <v>10450000</v>
      </c>
      <c r="L628" s="58" t="s">
        <v>68</v>
      </c>
      <c r="M628" s="60" t="s">
        <v>10147</v>
      </c>
      <c r="N628" s="60">
        <v>1065823897</v>
      </c>
      <c r="O628" s="64">
        <v>13</v>
      </c>
      <c r="P628" s="89">
        <v>45302</v>
      </c>
      <c r="Q628" s="60">
        <v>4518689382</v>
      </c>
      <c r="R628" s="166">
        <v>45363</v>
      </c>
      <c r="S628" s="60">
        <v>10450000</v>
      </c>
      <c r="T628" s="61" t="s">
        <v>66</v>
      </c>
      <c r="U628" s="60">
        <v>84452087</v>
      </c>
      <c r="V628" s="60" t="s">
        <v>8559</v>
      </c>
      <c r="W628" s="166">
        <v>45363</v>
      </c>
      <c r="X628" s="166">
        <v>45363</v>
      </c>
      <c r="Y628" s="68" t="s">
        <v>75</v>
      </c>
      <c r="Z628" s="166">
        <v>45457</v>
      </c>
      <c r="AA628" s="67">
        <f t="shared" si="45"/>
        <v>94</v>
      </c>
      <c r="AB628" s="67">
        <v>0</v>
      </c>
      <c r="AC628" s="237">
        <v>0</v>
      </c>
      <c r="AD628" s="67">
        <v>0</v>
      </c>
      <c r="AE628" s="89" t="s">
        <v>75</v>
      </c>
      <c r="AF628" s="67">
        <f t="shared" si="46"/>
        <v>0</v>
      </c>
      <c r="AG628" s="60">
        <v>0</v>
      </c>
      <c r="AH628" s="60">
        <v>0</v>
      </c>
      <c r="AI628" s="89" t="s">
        <v>75</v>
      </c>
      <c r="AJ628" s="61">
        <v>0</v>
      </c>
      <c r="AK628" s="65" t="s">
        <v>75</v>
      </c>
      <c r="AL628" s="65" t="s">
        <v>75</v>
      </c>
      <c r="AM628" s="67">
        <f t="shared" si="47"/>
        <v>0</v>
      </c>
      <c r="AN628" s="67">
        <f>+K628+AC628-AH628</f>
        <v>10450000</v>
      </c>
      <c r="AO628" s="61" t="s">
        <v>67</v>
      </c>
      <c r="AP628" s="60">
        <v>10450000</v>
      </c>
      <c r="AQ628" s="61" t="s">
        <v>86</v>
      </c>
      <c r="AR628" s="60">
        <v>0</v>
      </c>
      <c r="AS628" s="69" t="s">
        <v>75</v>
      </c>
      <c r="AT628" s="236">
        <v>10450000</v>
      </c>
      <c r="AU628" s="156">
        <f t="shared" si="48"/>
        <v>0</v>
      </c>
      <c r="AV628" s="72">
        <f t="shared" si="49"/>
        <v>1</v>
      </c>
      <c r="AW628" s="89" t="s">
        <v>75</v>
      </c>
      <c r="AX628" s="61" t="s">
        <v>98</v>
      </c>
      <c r="AY628" s="60" t="s">
        <v>10146</v>
      </c>
      <c r="AZ628" s="58" t="s">
        <v>67</v>
      </c>
      <c r="BA628" s="58" t="s">
        <v>67</v>
      </c>
    </row>
    <row r="629" spans="2:53" x14ac:dyDescent="0.25">
      <c r="B629" s="58">
        <v>2024</v>
      </c>
      <c r="C629" s="58">
        <v>891780111</v>
      </c>
      <c r="D629" s="59" t="s">
        <v>64</v>
      </c>
      <c r="E629" s="61" t="s">
        <v>10145</v>
      </c>
      <c r="F629" s="67" t="str">
        <f>VLOOKUP(E629,[6]Hoja1!$C:$D,2,FALSE)</f>
        <v>CO1.REQ.5957021</v>
      </c>
      <c r="G629" s="210">
        <v>0</v>
      </c>
      <c r="H629" s="61" t="s">
        <v>73</v>
      </c>
      <c r="I629" s="59" t="s">
        <v>65</v>
      </c>
      <c r="J629" s="60" t="s">
        <v>10144</v>
      </c>
      <c r="K629" s="60">
        <v>11550000</v>
      </c>
      <c r="L629" s="58" t="s">
        <v>68</v>
      </c>
      <c r="M629" s="60" t="s">
        <v>8894</v>
      </c>
      <c r="N629" s="60">
        <v>57428933</v>
      </c>
      <c r="O629" s="64">
        <v>13</v>
      </c>
      <c r="P629" s="89">
        <v>45302</v>
      </c>
      <c r="Q629" s="60">
        <v>4518689382</v>
      </c>
      <c r="R629" s="166">
        <v>45364</v>
      </c>
      <c r="S629" s="60">
        <v>11550000</v>
      </c>
      <c r="T629" s="61" t="s">
        <v>66</v>
      </c>
      <c r="U629" s="60">
        <v>57435262</v>
      </c>
      <c r="V629" s="60" t="s">
        <v>8893</v>
      </c>
      <c r="W629" s="166">
        <v>45364</v>
      </c>
      <c r="X629" s="166">
        <v>45364</v>
      </c>
      <c r="Y629" s="68" t="s">
        <v>75</v>
      </c>
      <c r="Z629" s="166">
        <v>45457</v>
      </c>
      <c r="AA629" s="67">
        <f t="shared" si="45"/>
        <v>93</v>
      </c>
      <c r="AB629" s="67">
        <v>2</v>
      </c>
      <c r="AC629" s="237">
        <v>1650000</v>
      </c>
      <c r="AD629" s="67">
        <v>1</v>
      </c>
      <c r="AE629" s="244">
        <v>45473</v>
      </c>
      <c r="AF629" s="67">
        <f t="shared" si="46"/>
        <v>16</v>
      </c>
      <c r="AG629" s="60">
        <v>0</v>
      </c>
      <c r="AH629" s="60">
        <v>0</v>
      </c>
      <c r="AI629" s="89" t="s">
        <v>75</v>
      </c>
      <c r="AJ629" s="61">
        <v>0</v>
      </c>
      <c r="AK629" s="65" t="s">
        <v>75</v>
      </c>
      <c r="AL629" s="65" t="s">
        <v>75</v>
      </c>
      <c r="AM629" s="67">
        <f t="shared" si="47"/>
        <v>0</v>
      </c>
      <c r="AN629" s="67">
        <f>+K629+AC629-AH629</f>
        <v>13200000</v>
      </c>
      <c r="AO629" s="61" t="s">
        <v>67</v>
      </c>
      <c r="AP629" s="60">
        <v>11550000</v>
      </c>
      <c r="AQ629" s="61" t="s">
        <v>86</v>
      </c>
      <c r="AR629" s="60">
        <v>0</v>
      </c>
      <c r="AS629" s="69" t="s">
        <v>75</v>
      </c>
      <c r="AT629" s="236">
        <v>13200000</v>
      </c>
      <c r="AU629" s="156">
        <f t="shared" si="48"/>
        <v>0</v>
      </c>
      <c r="AV629" s="72">
        <f t="shared" si="49"/>
        <v>1</v>
      </c>
      <c r="AW629" s="89" t="s">
        <v>75</v>
      </c>
      <c r="AX629" s="61" t="s">
        <v>98</v>
      </c>
      <c r="AY629" s="60" t="s">
        <v>10143</v>
      </c>
      <c r="AZ629" s="58" t="s">
        <v>67</v>
      </c>
      <c r="BA629" s="58" t="s">
        <v>67</v>
      </c>
    </row>
    <row r="630" spans="2:53" x14ac:dyDescent="0.25">
      <c r="B630" s="58">
        <v>2024</v>
      </c>
      <c r="C630" s="58">
        <v>891780111</v>
      </c>
      <c r="D630" s="59" t="s">
        <v>64</v>
      </c>
      <c r="E630" s="61" t="s">
        <v>10142</v>
      </c>
      <c r="F630" s="67" t="str">
        <f>VLOOKUP(E630,[6]Hoja1!$C:$D,2,FALSE)</f>
        <v>CO1.REQ.5984654</v>
      </c>
      <c r="G630" s="210">
        <v>0</v>
      </c>
      <c r="H630" s="61" t="s">
        <v>73</v>
      </c>
      <c r="I630" s="59" t="s">
        <v>65</v>
      </c>
      <c r="J630" s="60" t="s">
        <v>10141</v>
      </c>
      <c r="K630" s="60">
        <v>3400000</v>
      </c>
      <c r="L630" s="58" t="s">
        <v>68</v>
      </c>
      <c r="M630" s="60" t="s">
        <v>9981</v>
      </c>
      <c r="N630" s="60">
        <v>1221970531</v>
      </c>
      <c r="O630" s="64">
        <v>170</v>
      </c>
      <c r="P630" s="166">
        <v>45320</v>
      </c>
      <c r="Q630" s="60">
        <v>165200000</v>
      </c>
      <c r="R630" s="166">
        <v>45366</v>
      </c>
      <c r="S630" s="60">
        <v>3400000</v>
      </c>
      <c r="T630" s="61" t="s">
        <v>66</v>
      </c>
      <c r="U630" s="60">
        <v>36559959</v>
      </c>
      <c r="V630" s="60" t="s">
        <v>8301</v>
      </c>
      <c r="W630" s="166">
        <v>45366</v>
      </c>
      <c r="X630" s="166">
        <v>45366</v>
      </c>
      <c r="Y630" s="68" t="s">
        <v>75</v>
      </c>
      <c r="Z630" s="166">
        <v>45381</v>
      </c>
      <c r="AA630" s="67">
        <f t="shared" si="45"/>
        <v>15</v>
      </c>
      <c r="AB630" s="67">
        <v>0</v>
      </c>
      <c r="AC630" s="237">
        <v>0</v>
      </c>
      <c r="AD630" s="67">
        <v>0</v>
      </c>
      <c r="AE630" s="89" t="s">
        <v>75</v>
      </c>
      <c r="AF630" s="67">
        <f t="shared" si="46"/>
        <v>0</v>
      </c>
      <c r="AG630" s="60">
        <v>0</v>
      </c>
      <c r="AH630" s="60">
        <v>0</v>
      </c>
      <c r="AI630" s="89" t="s">
        <v>75</v>
      </c>
      <c r="AJ630" s="61">
        <v>0</v>
      </c>
      <c r="AK630" s="65" t="s">
        <v>75</v>
      </c>
      <c r="AL630" s="65" t="s">
        <v>75</v>
      </c>
      <c r="AM630" s="67">
        <f t="shared" si="47"/>
        <v>0</v>
      </c>
      <c r="AN630" s="67">
        <f>+K630+AC630-AH630</f>
        <v>3400000</v>
      </c>
      <c r="AO630" s="61" t="s">
        <v>67</v>
      </c>
      <c r="AP630" s="60">
        <v>3400000</v>
      </c>
      <c r="AQ630" s="61" t="s">
        <v>86</v>
      </c>
      <c r="AR630" s="60">
        <v>0</v>
      </c>
      <c r="AS630" s="69" t="s">
        <v>75</v>
      </c>
      <c r="AT630" s="236">
        <v>3400000</v>
      </c>
      <c r="AU630" s="156">
        <f t="shared" si="48"/>
        <v>0</v>
      </c>
      <c r="AV630" s="72">
        <f t="shared" si="49"/>
        <v>1</v>
      </c>
      <c r="AW630" s="89" t="s">
        <v>75</v>
      </c>
      <c r="AX630" s="61" t="s">
        <v>98</v>
      </c>
      <c r="AY630" s="60" t="s">
        <v>10140</v>
      </c>
      <c r="AZ630" s="58" t="s">
        <v>67</v>
      </c>
      <c r="BA630" s="58" t="s">
        <v>67</v>
      </c>
    </row>
    <row r="631" spans="2:53" x14ac:dyDescent="0.25">
      <c r="B631" s="58">
        <v>2024</v>
      </c>
      <c r="C631" s="58">
        <v>891780111</v>
      </c>
      <c r="D631" s="59" t="s">
        <v>64</v>
      </c>
      <c r="E631" s="61" t="s">
        <v>10139</v>
      </c>
      <c r="F631" s="67" t="str">
        <f>VLOOKUP(E631,[6]Hoja1!$C:$D,2,FALSE)</f>
        <v>CO1.REQ.5986572</v>
      </c>
      <c r="G631" s="210">
        <v>0</v>
      </c>
      <c r="H631" s="61" t="s">
        <v>73</v>
      </c>
      <c r="I631" s="59" t="s">
        <v>65</v>
      </c>
      <c r="J631" s="60" t="s">
        <v>10138</v>
      </c>
      <c r="K631" s="60">
        <v>3400000</v>
      </c>
      <c r="L631" s="58" t="s">
        <v>68</v>
      </c>
      <c r="M631" s="60" t="s">
        <v>9954</v>
      </c>
      <c r="N631" s="60">
        <v>1084789372</v>
      </c>
      <c r="O631" s="64">
        <v>170</v>
      </c>
      <c r="P631" s="166">
        <v>45320</v>
      </c>
      <c r="Q631" s="60">
        <v>165200000</v>
      </c>
      <c r="R631" s="166">
        <v>45366</v>
      </c>
      <c r="S631" s="60">
        <v>3400000</v>
      </c>
      <c r="T631" s="61" t="s">
        <v>66</v>
      </c>
      <c r="U631" s="60">
        <v>36559959</v>
      </c>
      <c r="V631" s="60" t="s">
        <v>8301</v>
      </c>
      <c r="W631" s="166">
        <v>45366</v>
      </c>
      <c r="X631" s="166">
        <v>45366</v>
      </c>
      <c r="Y631" s="68" t="s">
        <v>75</v>
      </c>
      <c r="Z631" s="166">
        <v>45381</v>
      </c>
      <c r="AA631" s="67">
        <f t="shared" si="45"/>
        <v>15</v>
      </c>
      <c r="AB631" s="67">
        <v>0</v>
      </c>
      <c r="AC631" s="237">
        <v>0</v>
      </c>
      <c r="AD631" s="67">
        <v>0</v>
      </c>
      <c r="AE631" s="89" t="s">
        <v>75</v>
      </c>
      <c r="AF631" s="67">
        <f t="shared" si="46"/>
        <v>0</v>
      </c>
      <c r="AG631" s="60">
        <v>0</v>
      </c>
      <c r="AH631" s="60">
        <v>0</v>
      </c>
      <c r="AI631" s="89" t="s">
        <v>75</v>
      </c>
      <c r="AJ631" s="61">
        <v>0</v>
      </c>
      <c r="AK631" s="65" t="s">
        <v>75</v>
      </c>
      <c r="AL631" s="65" t="s">
        <v>75</v>
      </c>
      <c r="AM631" s="67">
        <f t="shared" si="47"/>
        <v>0</v>
      </c>
      <c r="AN631" s="67">
        <f>+K631+AC631-AH631</f>
        <v>3400000</v>
      </c>
      <c r="AO631" s="61" t="s">
        <v>67</v>
      </c>
      <c r="AP631" s="60">
        <v>3400000</v>
      </c>
      <c r="AQ631" s="61" t="s">
        <v>86</v>
      </c>
      <c r="AR631" s="60">
        <v>0</v>
      </c>
      <c r="AS631" s="69" t="s">
        <v>75</v>
      </c>
      <c r="AT631" s="236">
        <v>3400000</v>
      </c>
      <c r="AU631" s="156">
        <f t="shared" si="48"/>
        <v>0</v>
      </c>
      <c r="AV631" s="72">
        <f t="shared" si="49"/>
        <v>1</v>
      </c>
      <c r="AW631" s="89" t="s">
        <v>75</v>
      </c>
      <c r="AX631" s="61" t="s">
        <v>98</v>
      </c>
      <c r="AY631" s="60" t="s">
        <v>10137</v>
      </c>
      <c r="AZ631" s="58" t="s">
        <v>67</v>
      </c>
      <c r="BA631" s="58" t="s">
        <v>67</v>
      </c>
    </row>
    <row r="632" spans="2:53" x14ac:dyDescent="0.25">
      <c r="B632" s="58">
        <v>2024</v>
      </c>
      <c r="C632" s="58">
        <v>891780111</v>
      </c>
      <c r="D632" s="59" t="s">
        <v>64</v>
      </c>
      <c r="E632" s="61" t="s">
        <v>10136</v>
      </c>
      <c r="F632" s="67" t="str">
        <f>VLOOKUP(E632,[6]Hoja1!$C:$D,2,FALSE)</f>
        <v>CO1.REQ.5985431</v>
      </c>
      <c r="G632" s="210">
        <v>0</v>
      </c>
      <c r="H632" s="61" t="s">
        <v>73</v>
      </c>
      <c r="I632" s="59" t="s">
        <v>65</v>
      </c>
      <c r="J632" s="60" t="s">
        <v>10135</v>
      </c>
      <c r="K632" s="60">
        <v>8750000</v>
      </c>
      <c r="L632" s="58" t="s">
        <v>68</v>
      </c>
      <c r="M632" s="60" t="s">
        <v>6791</v>
      </c>
      <c r="N632" s="60">
        <v>42155216</v>
      </c>
      <c r="O632" s="64">
        <v>14</v>
      </c>
      <c r="P632" s="166">
        <v>45302</v>
      </c>
      <c r="Q632" s="60">
        <v>2126349000</v>
      </c>
      <c r="R632" s="166">
        <v>45366</v>
      </c>
      <c r="S632" s="60">
        <v>8750000</v>
      </c>
      <c r="T632" s="61" t="s">
        <v>66</v>
      </c>
      <c r="U632" s="60">
        <v>1082939683</v>
      </c>
      <c r="V632" s="60" t="s">
        <v>10134</v>
      </c>
      <c r="W632" s="166">
        <v>45366</v>
      </c>
      <c r="X632" s="166">
        <v>45366</v>
      </c>
      <c r="Y632" s="68" t="s">
        <v>75</v>
      </c>
      <c r="Z632" s="166">
        <v>45457</v>
      </c>
      <c r="AA632" s="67">
        <f t="shared" si="45"/>
        <v>91</v>
      </c>
      <c r="AB632" s="67">
        <v>0</v>
      </c>
      <c r="AC632" s="237">
        <v>0</v>
      </c>
      <c r="AD632" s="67">
        <v>0</v>
      </c>
      <c r="AE632" s="89" t="s">
        <v>75</v>
      </c>
      <c r="AF632" s="67">
        <f t="shared" si="46"/>
        <v>0</v>
      </c>
      <c r="AG632" s="60">
        <v>0</v>
      </c>
      <c r="AH632" s="60">
        <v>0</v>
      </c>
      <c r="AI632" s="89" t="s">
        <v>75</v>
      </c>
      <c r="AJ632" s="61">
        <v>0</v>
      </c>
      <c r="AK632" s="65" t="s">
        <v>75</v>
      </c>
      <c r="AL632" s="65" t="s">
        <v>75</v>
      </c>
      <c r="AM632" s="67">
        <f t="shared" si="47"/>
        <v>0</v>
      </c>
      <c r="AN632" s="67">
        <f>+K632+AC632-AH632</f>
        <v>8750000</v>
      </c>
      <c r="AO632" s="61" t="s">
        <v>67</v>
      </c>
      <c r="AP632" s="60">
        <v>8750000</v>
      </c>
      <c r="AQ632" s="61" t="s">
        <v>86</v>
      </c>
      <c r="AR632" s="60">
        <v>0</v>
      </c>
      <c r="AS632" s="69" t="s">
        <v>75</v>
      </c>
      <c r="AT632" s="236">
        <v>8750000</v>
      </c>
      <c r="AU632" s="156">
        <f t="shared" si="48"/>
        <v>0</v>
      </c>
      <c r="AV632" s="72">
        <f t="shared" si="49"/>
        <v>1</v>
      </c>
      <c r="AW632" s="89" t="s">
        <v>75</v>
      </c>
      <c r="AX632" s="61" t="s">
        <v>98</v>
      </c>
      <c r="AY632" s="60" t="s">
        <v>10133</v>
      </c>
      <c r="AZ632" s="58" t="s">
        <v>67</v>
      </c>
      <c r="BA632" s="58" t="s">
        <v>67</v>
      </c>
    </row>
    <row r="633" spans="2:53" x14ac:dyDescent="0.25">
      <c r="B633" s="58">
        <v>2024</v>
      </c>
      <c r="C633" s="58">
        <v>891780111</v>
      </c>
      <c r="D633" s="59" t="s">
        <v>64</v>
      </c>
      <c r="E633" s="61" t="s">
        <v>10132</v>
      </c>
      <c r="F633" s="67" t="str">
        <f>VLOOKUP(E633,[6]Hoja1!$C:$D,2,FALSE)</f>
        <v>CO1.REQ.5986890</v>
      </c>
      <c r="G633" s="210">
        <v>0</v>
      </c>
      <c r="H633" s="61" t="s">
        <v>73</v>
      </c>
      <c r="I633" s="59" t="s">
        <v>65</v>
      </c>
      <c r="J633" s="60" t="s">
        <v>10131</v>
      </c>
      <c r="K633" s="60">
        <v>6300000</v>
      </c>
      <c r="L633" s="58" t="s">
        <v>68</v>
      </c>
      <c r="M633" s="60" t="s">
        <v>8142</v>
      </c>
      <c r="N633" s="60">
        <v>1083042920</v>
      </c>
      <c r="O633" s="64">
        <v>14</v>
      </c>
      <c r="P633" s="166">
        <v>45302</v>
      </c>
      <c r="Q633" s="60">
        <v>2126349000</v>
      </c>
      <c r="R633" s="166">
        <v>45366</v>
      </c>
      <c r="S633" s="60">
        <v>6300000</v>
      </c>
      <c r="T633" s="61" t="s">
        <v>66</v>
      </c>
      <c r="U633" s="60">
        <v>41947381</v>
      </c>
      <c r="V633" s="60" t="s">
        <v>7937</v>
      </c>
      <c r="W633" s="166">
        <v>45366</v>
      </c>
      <c r="X633" s="166">
        <v>45366</v>
      </c>
      <c r="Y633" s="68" t="s">
        <v>75</v>
      </c>
      <c r="Z633" s="166">
        <v>45457</v>
      </c>
      <c r="AA633" s="67">
        <f t="shared" si="45"/>
        <v>91</v>
      </c>
      <c r="AB633" s="67">
        <v>0</v>
      </c>
      <c r="AC633" s="237">
        <v>0</v>
      </c>
      <c r="AD633" s="67">
        <v>0</v>
      </c>
      <c r="AE633" s="89" t="s">
        <v>75</v>
      </c>
      <c r="AF633" s="67">
        <f t="shared" si="46"/>
        <v>0</v>
      </c>
      <c r="AG633" s="60">
        <v>0</v>
      </c>
      <c r="AH633" s="60">
        <v>0</v>
      </c>
      <c r="AI633" s="89" t="s">
        <v>75</v>
      </c>
      <c r="AJ633" s="61">
        <v>0</v>
      </c>
      <c r="AK633" s="65" t="s">
        <v>75</v>
      </c>
      <c r="AL633" s="65" t="s">
        <v>75</v>
      </c>
      <c r="AM633" s="67">
        <f t="shared" si="47"/>
        <v>0</v>
      </c>
      <c r="AN633" s="67">
        <f>+K633+AC633-AH633</f>
        <v>6300000</v>
      </c>
      <c r="AO633" s="61" t="s">
        <v>67</v>
      </c>
      <c r="AP633" s="60">
        <v>6300000</v>
      </c>
      <c r="AQ633" s="61" t="s">
        <v>86</v>
      </c>
      <c r="AR633" s="60">
        <v>0</v>
      </c>
      <c r="AS633" s="69" t="s">
        <v>75</v>
      </c>
      <c r="AT633" s="236">
        <v>6300000</v>
      </c>
      <c r="AU633" s="156">
        <f t="shared" si="48"/>
        <v>0</v>
      </c>
      <c r="AV633" s="72">
        <f t="shared" si="49"/>
        <v>1</v>
      </c>
      <c r="AW633" s="89" t="s">
        <v>75</v>
      </c>
      <c r="AX633" s="61" t="s">
        <v>98</v>
      </c>
      <c r="AY633" s="60" t="s">
        <v>10130</v>
      </c>
      <c r="AZ633" s="58" t="s">
        <v>67</v>
      </c>
      <c r="BA633" s="58" t="s">
        <v>67</v>
      </c>
    </row>
    <row r="634" spans="2:53" x14ac:dyDescent="0.25">
      <c r="B634" s="58">
        <v>2024</v>
      </c>
      <c r="C634" s="58">
        <v>891780111</v>
      </c>
      <c r="D634" s="59" t="s">
        <v>64</v>
      </c>
      <c r="E634" s="61" t="s">
        <v>10129</v>
      </c>
      <c r="F634" s="67" t="str">
        <f>VLOOKUP(E634,[6]Hoja1!$C:$D,2,FALSE)</f>
        <v>CO1.REQ.5992799</v>
      </c>
      <c r="G634" s="210">
        <v>0</v>
      </c>
      <c r="H634" s="61" t="s">
        <v>73</v>
      </c>
      <c r="I634" s="59" t="s">
        <v>65</v>
      </c>
      <c r="J634" s="60" t="s">
        <v>10128</v>
      </c>
      <c r="K634" s="60">
        <v>3400000</v>
      </c>
      <c r="L634" s="58" t="s">
        <v>68</v>
      </c>
      <c r="M634" s="60" t="s">
        <v>9967</v>
      </c>
      <c r="N634" s="60">
        <v>1004346609</v>
      </c>
      <c r="O634" s="64">
        <v>709</v>
      </c>
      <c r="P634" s="89">
        <v>45369</v>
      </c>
      <c r="Q634" s="60">
        <v>16800000</v>
      </c>
      <c r="R634" s="166">
        <v>45369</v>
      </c>
      <c r="S634" s="60">
        <v>3400000</v>
      </c>
      <c r="T634" s="61" t="s">
        <v>66</v>
      </c>
      <c r="U634" s="60">
        <v>36559959</v>
      </c>
      <c r="V634" s="60" t="s">
        <v>8301</v>
      </c>
      <c r="W634" s="166">
        <v>45369</v>
      </c>
      <c r="X634" s="166">
        <v>45369</v>
      </c>
      <c r="Y634" s="68" t="s">
        <v>75</v>
      </c>
      <c r="Z634" s="166">
        <v>45382</v>
      </c>
      <c r="AA634" s="67">
        <f t="shared" si="45"/>
        <v>13</v>
      </c>
      <c r="AB634" s="67">
        <v>0</v>
      </c>
      <c r="AC634" s="237">
        <v>0</v>
      </c>
      <c r="AD634" s="67">
        <v>0</v>
      </c>
      <c r="AE634" s="89" t="s">
        <v>75</v>
      </c>
      <c r="AF634" s="67">
        <f t="shared" si="46"/>
        <v>0</v>
      </c>
      <c r="AG634" s="60">
        <v>0</v>
      </c>
      <c r="AH634" s="60">
        <v>0</v>
      </c>
      <c r="AI634" s="89" t="s">
        <v>75</v>
      </c>
      <c r="AJ634" s="61">
        <v>0</v>
      </c>
      <c r="AK634" s="65" t="s">
        <v>75</v>
      </c>
      <c r="AL634" s="65" t="s">
        <v>75</v>
      </c>
      <c r="AM634" s="67">
        <f t="shared" si="47"/>
        <v>0</v>
      </c>
      <c r="AN634" s="67">
        <f>+K634+AC634-AH634</f>
        <v>3400000</v>
      </c>
      <c r="AO634" s="61" t="s">
        <v>67</v>
      </c>
      <c r="AP634" s="60">
        <v>3400000</v>
      </c>
      <c r="AQ634" s="61" t="s">
        <v>86</v>
      </c>
      <c r="AR634" s="60">
        <v>0</v>
      </c>
      <c r="AS634" s="69" t="s">
        <v>75</v>
      </c>
      <c r="AT634" s="236">
        <v>3400000</v>
      </c>
      <c r="AU634" s="156">
        <f t="shared" si="48"/>
        <v>0</v>
      </c>
      <c r="AV634" s="72">
        <f t="shared" si="49"/>
        <v>1</v>
      </c>
      <c r="AW634" s="89" t="s">
        <v>75</v>
      </c>
      <c r="AX634" s="61" t="s">
        <v>98</v>
      </c>
      <c r="AY634" s="60" t="s">
        <v>10127</v>
      </c>
      <c r="AZ634" s="58" t="s">
        <v>67</v>
      </c>
      <c r="BA634" s="58" t="s">
        <v>67</v>
      </c>
    </row>
    <row r="635" spans="2:53" x14ac:dyDescent="0.25">
      <c r="B635" s="58">
        <v>2024</v>
      </c>
      <c r="C635" s="58">
        <v>891780111</v>
      </c>
      <c r="D635" s="59" t="s">
        <v>64</v>
      </c>
      <c r="E635" s="61" t="s">
        <v>10126</v>
      </c>
      <c r="F635" s="67" t="str">
        <f>VLOOKUP(E635,[6]Hoja1!$C:$D,2,FALSE)</f>
        <v>CO1.REQ.5993551</v>
      </c>
      <c r="G635" s="210">
        <v>0</v>
      </c>
      <c r="H635" s="61" t="s">
        <v>73</v>
      </c>
      <c r="I635" s="59" t="s">
        <v>65</v>
      </c>
      <c r="J635" s="60" t="s">
        <v>10125</v>
      </c>
      <c r="K635" s="60">
        <v>6000000</v>
      </c>
      <c r="L635" s="58" t="s">
        <v>68</v>
      </c>
      <c r="M635" s="60" t="s">
        <v>10124</v>
      </c>
      <c r="N635" s="60">
        <v>72313621</v>
      </c>
      <c r="O635" s="64">
        <v>709</v>
      </c>
      <c r="P635" s="89">
        <v>45369</v>
      </c>
      <c r="Q635" s="60">
        <v>16800000</v>
      </c>
      <c r="R635" s="166">
        <v>45369</v>
      </c>
      <c r="S635" s="60">
        <v>6000000</v>
      </c>
      <c r="T635" s="61" t="s">
        <v>66</v>
      </c>
      <c r="U635" s="60">
        <v>36559959</v>
      </c>
      <c r="V635" s="60" t="s">
        <v>8301</v>
      </c>
      <c r="W635" s="166">
        <v>45369</v>
      </c>
      <c r="X635" s="166">
        <v>45369</v>
      </c>
      <c r="Y635" s="68" t="s">
        <v>75</v>
      </c>
      <c r="Z635" s="166">
        <v>45382</v>
      </c>
      <c r="AA635" s="67">
        <f t="shared" si="45"/>
        <v>13</v>
      </c>
      <c r="AB635" s="67">
        <v>0</v>
      </c>
      <c r="AC635" s="237">
        <v>0</v>
      </c>
      <c r="AD635" s="67">
        <v>0</v>
      </c>
      <c r="AE635" s="89" t="s">
        <v>75</v>
      </c>
      <c r="AF635" s="67">
        <f t="shared" si="46"/>
        <v>0</v>
      </c>
      <c r="AG635" s="60">
        <v>0</v>
      </c>
      <c r="AH635" s="60">
        <v>0</v>
      </c>
      <c r="AI635" s="89" t="s">
        <v>75</v>
      </c>
      <c r="AJ635" s="61">
        <v>0</v>
      </c>
      <c r="AK635" s="65" t="s">
        <v>75</v>
      </c>
      <c r="AL635" s="65" t="s">
        <v>75</v>
      </c>
      <c r="AM635" s="67">
        <f t="shared" si="47"/>
        <v>0</v>
      </c>
      <c r="AN635" s="67">
        <f>+K635+AC635-AH635</f>
        <v>6000000</v>
      </c>
      <c r="AO635" s="61" t="s">
        <v>67</v>
      </c>
      <c r="AP635" s="60">
        <v>6000000</v>
      </c>
      <c r="AQ635" s="61" t="s">
        <v>86</v>
      </c>
      <c r="AR635" s="60">
        <v>0</v>
      </c>
      <c r="AS635" s="69" t="s">
        <v>75</v>
      </c>
      <c r="AT635" s="236">
        <v>6000000</v>
      </c>
      <c r="AU635" s="156">
        <f t="shared" si="48"/>
        <v>0</v>
      </c>
      <c r="AV635" s="72">
        <f t="shared" si="49"/>
        <v>1</v>
      </c>
      <c r="AW635" s="89" t="s">
        <v>75</v>
      </c>
      <c r="AX635" s="61" t="s">
        <v>98</v>
      </c>
      <c r="AY635" s="60" t="s">
        <v>10123</v>
      </c>
      <c r="AZ635" s="58" t="s">
        <v>67</v>
      </c>
      <c r="BA635" s="58" t="s">
        <v>67</v>
      </c>
    </row>
    <row r="636" spans="2:53" x14ac:dyDescent="0.25">
      <c r="B636" s="58">
        <v>2024</v>
      </c>
      <c r="C636" s="58">
        <v>891780111</v>
      </c>
      <c r="D636" s="59" t="s">
        <v>64</v>
      </c>
      <c r="E636" s="61" t="s">
        <v>10122</v>
      </c>
      <c r="F636" s="67" t="str">
        <f>VLOOKUP(E636,[6]Hoja1!$C:$D,2,FALSE)</f>
        <v>CO1.REQ.5993492</v>
      </c>
      <c r="G636" s="210">
        <v>0</v>
      </c>
      <c r="H636" s="61" t="s">
        <v>73</v>
      </c>
      <c r="I636" s="59" t="s">
        <v>65</v>
      </c>
      <c r="J636" s="60" t="s">
        <v>10121</v>
      </c>
      <c r="K636" s="60">
        <v>6600000</v>
      </c>
      <c r="L636" s="58" t="s">
        <v>68</v>
      </c>
      <c r="M636" s="60" t="s">
        <v>10120</v>
      </c>
      <c r="N636" s="60">
        <v>1102838856</v>
      </c>
      <c r="O636" s="64">
        <v>13</v>
      </c>
      <c r="P636" s="89">
        <v>45302</v>
      </c>
      <c r="Q636" s="60">
        <v>4518689382</v>
      </c>
      <c r="R636" s="166">
        <v>45369</v>
      </c>
      <c r="S636" s="60">
        <v>6600000</v>
      </c>
      <c r="T636" s="61" t="s">
        <v>66</v>
      </c>
      <c r="U636" s="60">
        <v>1192791759</v>
      </c>
      <c r="V636" s="60" t="s">
        <v>1211</v>
      </c>
      <c r="W636" s="166">
        <v>45369</v>
      </c>
      <c r="X636" s="166">
        <v>45369</v>
      </c>
      <c r="Y636" s="68" t="s">
        <v>75</v>
      </c>
      <c r="Z636" s="166">
        <v>45424</v>
      </c>
      <c r="AA636" s="67">
        <f t="shared" si="45"/>
        <v>55</v>
      </c>
      <c r="AB636" s="67">
        <v>0</v>
      </c>
      <c r="AC636" s="237">
        <v>0</v>
      </c>
      <c r="AD636" s="67">
        <v>0</v>
      </c>
      <c r="AE636" s="89" t="s">
        <v>75</v>
      </c>
      <c r="AF636" s="67">
        <f t="shared" si="46"/>
        <v>0</v>
      </c>
      <c r="AG636" s="60">
        <v>0</v>
      </c>
      <c r="AH636" s="60">
        <v>0</v>
      </c>
      <c r="AI636" s="89" t="s">
        <v>75</v>
      </c>
      <c r="AJ636" s="61">
        <v>0</v>
      </c>
      <c r="AK636" s="65" t="s">
        <v>75</v>
      </c>
      <c r="AL636" s="65" t="s">
        <v>75</v>
      </c>
      <c r="AM636" s="67">
        <f t="shared" si="47"/>
        <v>0</v>
      </c>
      <c r="AN636" s="67">
        <f>+K636+AC636-AH636</f>
        <v>6600000</v>
      </c>
      <c r="AO636" s="61" t="s">
        <v>67</v>
      </c>
      <c r="AP636" s="60">
        <v>6600000</v>
      </c>
      <c r="AQ636" s="61" t="s">
        <v>86</v>
      </c>
      <c r="AR636" s="60">
        <v>0</v>
      </c>
      <c r="AS636" s="69" t="s">
        <v>75</v>
      </c>
      <c r="AT636" s="236">
        <v>6600000</v>
      </c>
      <c r="AU636" s="156">
        <f t="shared" si="48"/>
        <v>0</v>
      </c>
      <c r="AV636" s="72">
        <f t="shared" si="49"/>
        <v>1</v>
      </c>
      <c r="AW636" s="89" t="s">
        <v>75</v>
      </c>
      <c r="AX636" s="61" t="s">
        <v>98</v>
      </c>
      <c r="AY636" s="60" t="s">
        <v>10119</v>
      </c>
      <c r="AZ636" s="58" t="s">
        <v>67</v>
      </c>
      <c r="BA636" s="58" t="s">
        <v>67</v>
      </c>
    </row>
    <row r="637" spans="2:53" x14ac:dyDescent="0.25">
      <c r="B637" s="58">
        <v>2024</v>
      </c>
      <c r="C637" s="58">
        <v>891780111</v>
      </c>
      <c r="D637" s="59" t="s">
        <v>64</v>
      </c>
      <c r="E637" s="61" t="s">
        <v>10118</v>
      </c>
      <c r="F637" s="67" t="str">
        <f>VLOOKUP(E637,[6]Hoja1!$C:$D,2,FALSE)</f>
        <v>CO1.REQ.5993157</v>
      </c>
      <c r="G637" s="210">
        <v>0</v>
      </c>
      <c r="H637" s="61" t="s">
        <v>73</v>
      </c>
      <c r="I637" s="59" t="s">
        <v>65</v>
      </c>
      <c r="J637" s="60" t="s">
        <v>10117</v>
      </c>
      <c r="K637" s="60">
        <v>15000000</v>
      </c>
      <c r="L637" s="58" t="s">
        <v>68</v>
      </c>
      <c r="M637" s="60" t="s">
        <v>10116</v>
      </c>
      <c r="N637" s="60">
        <v>1052983008</v>
      </c>
      <c r="O637" s="60">
        <v>50</v>
      </c>
      <c r="P637" s="166">
        <v>45306</v>
      </c>
      <c r="Q637" s="60">
        <v>318249309.38</v>
      </c>
      <c r="R637" s="166">
        <v>45369</v>
      </c>
      <c r="S637" s="60">
        <v>15000000</v>
      </c>
      <c r="T637" s="61" t="s">
        <v>66</v>
      </c>
      <c r="U637" s="60">
        <v>1082870070</v>
      </c>
      <c r="V637" s="60" t="s">
        <v>8775</v>
      </c>
      <c r="W637" s="166">
        <v>45369</v>
      </c>
      <c r="X637" s="166">
        <v>45369</v>
      </c>
      <c r="Y637" s="68" t="s">
        <v>75</v>
      </c>
      <c r="Z637" s="166">
        <v>45535</v>
      </c>
      <c r="AA637" s="67">
        <f t="shared" si="45"/>
        <v>166</v>
      </c>
      <c r="AB637" s="67">
        <v>0</v>
      </c>
      <c r="AC637" s="237">
        <v>0</v>
      </c>
      <c r="AD637" s="67">
        <v>0</v>
      </c>
      <c r="AE637" s="89" t="s">
        <v>75</v>
      </c>
      <c r="AF637" s="67">
        <f t="shared" si="46"/>
        <v>0</v>
      </c>
      <c r="AG637" s="60">
        <v>0</v>
      </c>
      <c r="AH637" s="60">
        <v>0</v>
      </c>
      <c r="AI637" s="89" t="s">
        <v>75</v>
      </c>
      <c r="AJ637" s="61">
        <v>0</v>
      </c>
      <c r="AK637" s="65" t="s">
        <v>75</v>
      </c>
      <c r="AL637" s="65" t="s">
        <v>75</v>
      </c>
      <c r="AM637" s="67">
        <f t="shared" si="47"/>
        <v>0</v>
      </c>
      <c r="AN637" s="67">
        <f>+K637+AC637-AH637</f>
        <v>15000000</v>
      </c>
      <c r="AO637" s="61" t="s">
        <v>67</v>
      </c>
      <c r="AP637" s="60">
        <v>15000000</v>
      </c>
      <c r="AQ637" s="61" t="s">
        <v>86</v>
      </c>
      <c r="AR637" s="60">
        <v>0</v>
      </c>
      <c r="AS637" s="69" t="s">
        <v>75</v>
      </c>
      <c r="AT637" s="236">
        <v>15000000</v>
      </c>
      <c r="AU637" s="156">
        <f t="shared" si="48"/>
        <v>0</v>
      </c>
      <c r="AV637" s="72">
        <f t="shared" si="49"/>
        <v>1</v>
      </c>
      <c r="AW637" s="89" t="s">
        <v>75</v>
      </c>
      <c r="AX637" s="61" t="s">
        <v>98</v>
      </c>
      <c r="AY637" s="60" t="s">
        <v>10115</v>
      </c>
      <c r="AZ637" s="58" t="s">
        <v>67</v>
      </c>
      <c r="BA637" s="58" t="s">
        <v>67</v>
      </c>
    </row>
    <row r="638" spans="2:53" x14ac:dyDescent="0.25">
      <c r="B638" s="58">
        <v>2024</v>
      </c>
      <c r="C638" s="58">
        <v>891780111</v>
      </c>
      <c r="D638" s="59" t="s">
        <v>64</v>
      </c>
      <c r="E638" s="61" t="s">
        <v>10114</v>
      </c>
      <c r="F638" s="67" t="str">
        <f>VLOOKUP(E638,[6]Hoja1!$C:$D,2,FALSE)</f>
        <v>CO1.REQ.5993047</v>
      </c>
      <c r="G638" s="210">
        <v>0</v>
      </c>
      <c r="H638" s="61" t="s">
        <v>73</v>
      </c>
      <c r="I638" s="59" t="s">
        <v>65</v>
      </c>
      <c r="J638" s="60" t="s">
        <v>10113</v>
      </c>
      <c r="K638" s="60">
        <v>31200000</v>
      </c>
      <c r="L638" s="58" t="s">
        <v>68</v>
      </c>
      <c r="M638" s="60" t="s">
        <v>910</v>
      </c>
      <c r="N638" s="60">
        <v>1082875832</v>
      </c>
      <c r="O638" s="60">
        <v>50</v>
      </c>
      <c r="P638" s="166">
        <v>45306</v>
      </c>
      <c r="Q638" s="60">
        <v>318249309.38</v>
      </c>
      <c r="R638" s="166">
        <v>45369</v>
      </c>
      <c r="S638" s="60">
        <v>31200000</v>
      </c>
      <c r="T638" s="61" t="s">
        <v>66</v>
      </c>
      <c r="U638" s="60">
        <v>1082870070</v>
      </c>
      <c r="V638" s="60" t="s">
        <v>8775</v>
      </c>
      <c r="W638" s="166">
        <v>45369</v>
      </c>
      <c r="X638" s="166">
        <v>45369</v>
      </c>
      <c r="Y638" s="68" t="s">
        <v>75</v>
      </c>
      <c r="Z638" s="166">
        <v>45535</v>
      </c>
      <c r="AA638" s="67">
        <f t="shared" si="45"/>
        <v>166</v>
      </c>
      <c r="AB638" s="67">
        <v>0</v>
      </c>
      <c r="AC638" s="237">
        <v>0</v>
      </c>
      <c r="AD638" s="67">
        <v>0</v>
      </c>
      <c r="AE638" s="89" t="s">
        <v>75</v>
      </c>
      <c r="AF638" s="67">
        <f t="shared" si="46"/>
        <v>0</v>
      </c>
      <c r="AG638" s="60">
        <v>0</v>
      </c>
      <c r="AH638" s="60">
        <v>0</v>
      </c>
      <c r="AI638" s="89" t="s">
        <v>75</v>
      </c>
      <c r="AJ638" s="61">
        <v>0</v>
      </c>
      <c r="AK638" s="65" t="s">
        <v>75</v>
      </c>
      <c r="AL638" s="65" t="s">
        <v>75</v>
      </c>
      <c r="AM638" s="67">
        <f t="shared" si="47"/>
        <v>0</v>
      </c>
      <c r="AN638" s="67">
        <f>+K638+AC638-AH638</f>
        <v>31200000</v>
      </c>
      <c r="AO638" s="61" t="s">
        <v>67</v>
      </c>
      <c r="AP638" s="60">
        <v>31200000</v>
      </c>
      <c r="AQ638" s="61" t="s">
        <v>86</v>
      </c>
      <c r="AR638" s="60">
        <v>0</v>
      </c>
      <c r="AS638" s="69" t="s">
        <v>75</v>
      </c>
      <c r="AT638" s="236">
        <v>31200000</v>
      </c>
      <c r="AU638" s="156">
        <f t="shared" si="48"/>
        <v>0</v>
      </c>
      <c r="AV638" s="72">
        <f t="shared" si="49"/>
        <v>1</v>
      </c>
      <c r="AW638" s="89" t="s">
        <v>75</v>
      </c>
      <c r="AX638" s="61" t="s">
        <v>98</v>
      </c>
      <c r="AY638" s="60" t="s">
        <v>10112</v>
      </c>
      <c r="AZ638" s="58" t="s">
        <v>67</v>
      </c>
      <c r="BA638" s="58" t="s">
        <v>67</v>
      </c>
    </row>
    <row r="639" spans="2:53" x14ac:dyDescent="0.25">
      <c r="B639" s="58">
        <v>2024</v>
      </c>
      <c r="C639" s="58">
        <v>891780111</v>
      </c>
      <c r="D639" s="59" t="s">
        <v>64</v>
      </c>
      <c r="E639" s="61" t="s">
        <v>10111</v>
      </c>
      <c r="F639" s="67" t="str">
        <f>VLOOKUP(E639,[6]Hoja1!$C:$D,2,FALSE)</f>
        <v>CO1.REQ.5993770</v>
      </c>
      <c r="G639" s="210">
        <v>0</v>
      </c>
      <c r="H639" s="61" t="s">
        <v>73</v>
      </c>
      <c r="I639" s="59" t="s">
        <v>65</v>
      </c>
      <c r="J639" s="60" t="s">
        <v>10110</v>
      </c>
      <c r="K639" s="60">
        <v>30000000</v>
      </c>
      <c r="L639" s="58" t="s">
        <v>68</v>
      </c>
      <c r="M639" s="60" t="s">
        <v>10109</v>
      </c>
      <c r="N639" s="60">
        <v>1143224044</v>
      </c>
      <c r="O639" s="60">
        <v>50</v>
      </c>
      <c r="P639" s="166">
        <v>45306</v>
      </c>
      <c r="Q639" s="60">
        <v>318249309.38</v>
      </c>
      <c r="R639" s="166">
        <v>45369</v>
      </c>
      <c r="S639" s="60">
        <v>30000000</v>
      </c>
      <c r="T639" s="61" t="s">
        <v>66</v>
      </c>
      <c r="U639" s="60">
        <v>1082870070</v>
      </c>
      <c r="V639" s="60" t="s">
        <v>8775</v>
      </c>
      <c r="W639" s="166">
        <v>45369</v>
      </c>
      <c r="X639" s="166">
        <v>45369</v>
      </c>
      <c r="Y639" s="68" t="s">
        <v>75</v>
      </c>
      <c r="Z639" s="166">
        <v>45535</v>
      </c>
      <c r="AA639" s="67">
        <f t="shared" si="45"/>
        <v>166</v>
      </c>
      <c r="AB639" s="67">
        <v>0</v>
      </c>
      <c r="AC639" s="237">
        <v>0</v>
      </c>
      <c r="AD639" s="67">
        <v>0</v>
      </c>
      <c r="AE639" s="89" t="s">
        <v>75</v>
      </c>
      <c r="AF639" s="67">
        <f t="shared" si="46"/>
        <v>0</v>
      </c>
      <c r="AG639" s="60">
        <v>0</v>
      </c>
      <c r="AH639" s="60">
        <v>0</v>
      </c>
      <c r="AI639" s="89" t="s">
        <v>75</v>
      </c>
      <c r="AJ639" s="61">
        <v>0</v>
      </c>
      <c r="AK639" s="65" t="s">
        <v>75</v>
      </c>
      <c r="AL639" s="65" t="s">
        <v>75</v>
      </c>
      <c r="AM639" s="67">
        <f t="shared" si="47"/>
        <v>0</v>
      </c>
      <c r="AN639" s="67">
        <f>+K639+AC639-AH639</f>
        <v>30000000</v>
      </c>
      <c r="AO639" s="61" t="s">
        <v>67</v>
      </c>
      <c r="AP639" s="60">
        <v>30000000</v>
      </c>
      <c r="AQ639" s="61" t="s">
        <v>86</v>
      </c>
      <c r="AR639" s="60">
        <v>0</v>
      </c>
      <c r="AS639" s="69" t="s">
        <v>75</v>
      </c>
      <c r="AT639" s="236">
        <v>30000000</v>
      </c>
      <c r="AU639" s="156">
        <f t="shared" si="48"/>
        <v>0</v>
      </c>
      <c r="AV639" s="72">
        <f t="shared" si="49"/>
        <v>1</v>
      </c>
      <c r="AW639" s="89" t="s">
        <v>75</v>
      </c>
      <c r="AX639" s="61" t="s">
        <v>98</v>
      </c>
      <c r="AY639" s="60" t="s">
        <v>10108</v>
      </c>
      <c r="AZ639" s="58" t="s">
        <v>67</v>
      </c>
      <c r="BA639" s="58" t="s">
        <v>67</v>
      </c>
    </row>
    <row r="640" spans="2:53" x14ac:dyDescent="0.25">
      <c r="B640" s="58">
        <v>2024</v>
      </c>
      <c r="C640" s="58">
        <v>891780111</v>
      </c>
      <c r="D640" s="59" t="s">
        <v>64</v>
      </c>
      <c r="E640" s="61" t="s">
        <v>10107</v>
      </c>
      <c r="F640" s="67" t="str">
        <f>VLOOKUP(E640,[6]Hoja1!$C:$D,2,FALSE)</f>
        <v>CO1.REQ.5993118</v>
      </c>
      <c r="G640" s="210">
        <v>0</v>
      </c>
      <c r="H640" s="61" t="s">
        <v>73</v>
      </c>
      <c r="I640" s="59" t="s">
        <v>65</v>
      </c>
      <c r="J640" s="60" t="s">
        <v>10106</v>
      </c>
      <c r="K640" s="60">
        <v>4000000</v>
      </c>
      <c r="L640" s="58" t="s">
        <v>68</v>
      </c>
      <c r="M640" s="60" t="s">
        <v>10105</v>
      </c>
      <c r="N640" s="60">
        <v>1018493051</v>
      </c>
      <c r="O640" s="60">
        <v>50</v>
      </c>
      <c r="P640" s="166">
        <v>45306</v>
      </c>
      <c r="Q640" s="60">
        <v>318249309.38</v>
      </c>
      <c r="R640" s="166">
        <v>45369</v>
      </c>
      <c r="S640" s="60">
        <v>4000000</v>
      </c>
      <c r="T640" s="61" t="s">
        <v>66</v>
      </c>
      <c r="U640" s="60">
        <v>1082870070</v>
      </c>
      <c r="V640" s="60" t="s">
        <v>8775</v>
      </c>
      <c r="W640" s="166">
        <v>45369</v>
      </c>
      <c r="X640" s="166">
        <v>45369</v>
      </c>
      <c r="Y640" s="68" t="s">
        <v>75</v>
      </c>
      <c r="Z640" s="166">
        <v>45412</v>
      </c>
      <c r="AA640" s="67">
        <f t="shared" si="45"/>
        <v>43</v>
      </c>
      <c r="AB640" s="67">
        <v>0</v>
      </c>
      <c r="AC640" s="237">
        <v>0</v>
      </c>
      <c r="AD640" s="67">
        <v>0</v>
      </c>
      <c r="AE640" s="89" t="s">
        <v>75</v>
      </c>
      <c r="AF640" s="67">
        <f t="shared" si="46"/>
        <v>0</v>
      </c>
      <c r="AG640" s="60">
        <v>0</v>
      </c>
      <c r="AH640" s="60">
        <v>0</v>
      </c>
      <c r="AI640" s="89" t="s">
        <v>75</v>
      </c>
      <c r="AJ640" s="61">
        <v>0</v>
      </c>
      <c r="AK640" s="65" t="s">
        <v>75</v>
      </c>
      <c r="AL640" s="65" t="s">
        <v>75</v>
      </c>
      <c r="AM640" s="67">
        <f t="shared" si="47"/>
        <v>0</v>
      </c>
      <c r="AN640" s="67">
        <f>+K640+AC640-AH640</f>
        <v>4000000</v>
      </c>
      <c r="AO640" s="61" t="s">
        <v>67</v>
      </c>
      <c r="AP640" s="60">
        <v>4000000</v>
      </c>
      <c r="AQ640" s="61" t="s">
        <v>86</v>
      </c>
      <c r="AR640" s="60">
        <v>0</v>
      </c>
      <c r="AS640" s="69" t="s">
        <v>75</v>
      </c>
      <c r="AT640" s="236">
        <v>4000000</v>
      </c>
      <c r="AU640" s="156">
        <f t="shared" si="48"/>
        <v>0</v>
      </c>
      <c r="AV640" s="72">
        <f t="shared" si="49"/>
        <v>1</v>
      </c>
      <c r="AW640" s="89" t="s">
        <v>75</v>
      </c>
      <c r="AX640" s="61" t="s">
        <v>98</v>
      </c>
      <c r="AY640" s="60" t="s">
        <v>10104</v>
      </c>
      <c r="AZ640" s="58" t="s">
        <v>67</v>
      </c>
      <c r="BA640" s="58" t="s">
        <v>67</v>
      </c>
    </row>
    <row r="641" spans="2:53" x14ac:dyDescent="0.25">
      <c r="B641" s="58">
        <v>2024</v>
      </c>
      <c r="C641" s="58">
        <v>891780111</v>
      </c>
      <c r="D641" s="59" t="s">
        <v>64</v>
      </c>
      <c r="E641" s="61" t="s">
        <v>10103</v>
      </c>
      <c r="F641" s="67" t="str">
        <f>VLOOKUP(E641,[6]Hoja1!$C:$D,2,FALSE)</f>
        <v>CO1.REQ.5993326</v>
      </c>
      <c r="G641" s="210">
        <v>0</v>
      </c>
      <c r="H641" s="61" t="s">
        <v>73</v>
      </c>
      <c r="I641" s="59" t="s">
        <v>65</v>
      </c>
      <c r="J641" s="60" t="s">
        <v>10102</v>
      </c>
      <c r="K641" s="60">
        <v>20400000</v>
      </c>
      <c r="L641" s="58" t="s">
        <v>68</v>
      </c>
      <c r="M641" s="60" t="s">
        <v>10101</v>
      </c>
      <c r="N641" s="60">
        <v>1114816077</v>
      </c>
      <c r="O641" s="60">
        <v>50</v>
      </c>
      <c r="P641" s="166">
        <v>45306</v>
      </c>
      <c r="Q641" s="60">
        <v>318249309.38</v>
      </c>
      <c r="R641" s="166">
        <v>45369</v>
      </c>
      <c r="S641" s="60">
        <v>20400000</v>
      </c>
      <c r="T641" s="61" t="s">
        <v>66</v>
      </c>
      <c r="U641" s="60">
        <v>1082870070</v>
      </c>
      <c r="V641" s="60" t="s">
        <v>8775</v>
      </c>
      <c r="W641" s="166">
        <v>45369</v>
      </c>
      <c r="X641" s="166">
        <v>45369</v>
      </c>
      <c r="Y641" s="68" t="s">
        <v>75</v>
      </c>
      <c r="Z641" s="166">
        <v>45535</v>
      </c>
      <c r="AA641" s="67">
        <f t="shared" si="45"/>
        <v>166</v>
      </c>
      <c r="AB641" s="67">
        <v>0</v>
      </c>
      <c r="AC641" s="237">
        <v>0</v>
      </c>
      <c r="AD641" s="67">
        <v>0</v>
      </c>
      <c r="AE641" s="89" t="s">
        <v>75</v>
      </c>
      <c r="AF641" s="67">
        <f t="shared" si="46"/>
        <v>0</v>
      </c>
      <c r="AG641" s="60">
        <v>0</v>
      </c>
      <c r="AH641" s="60">
        <v>0</v>
      </c>
      <c r="AI641" s="89" t="s">
        <v>75</v>
      </c>
      <c r="AJ641" s="61">
        <v>0</v>
      </c>
      <c r="AK641" s="65" t="s">
        <v>75</v>
      </c>
      <c r="AL641" s="65" t="s">
        <v>75</v>
      </c>
      <c r="AM641" s="67">
        <f t="shared" si="47"/>
        <v>0</v>
      </c>
      <c r="AN641" s="67">
        <f>+K641+AC641-AH641</f>
        <v>20400000</v>
      </c>
      <c r="AO641" s="61" t="s">
        <v>67</v>
      </c>
      <c r="AP641" s="60">
        <v>20400000</v>
      </c>
      <c r="AQ641" s="61" t="s">
        <v>86</v>
      </c>
      <c r="AR641" s="60">
        <v>0</v>
      </c>
      <c r="AS641" s="69" t="s">
        <v>75</v>
      </c>
      <c r="AT641" s="236">
        <v>20400000</v>
      </c>
      <c r="AU641" s="156">
        <f t="shared" si="48"/>
        <v>0</v>
      </c>
      <c r="AV641" s="72">
        <f t="shared" si="49"/>
        <v>1</v>
      </c>
      <c r="AW641" s="89" t="s">
        <v>75</v>
      </c>
      <c r="AX641" s="61" t="s">
        <v>98</v>
      </c>
      <c r="AY641" s="60" t="s">
        <v>10100</v>
      </c>
      <c r="AZ641" s="58" t="s">
        <v>67</v>
      </c>
      <c r="BA641" s="58" t="s">
        <v>67</v>
      </c>
    </row>
    <row r="642" spans="2:53" x14ac:dyDescent="0.25">
      <c r="B642" s="58">
        <v>2024</v>
      </c>
      <c r="C642" s="58">
        <v>891780111</v>
      </c>
      <c r="D642" s="59" t="s">
        <v>64</v>
      </c>
      <c r="E642" s="61" t="s">
        <v>10099</v>
      </c>
      <c r="F642" s="67" t="str">
        <f>VLOOKUP(E642,[6]Hoja1!$C:$D,2,FALSE)</f>
        <v>CO1.REQ.5993932</v>
      </c>
      <c r="G642" s="210">
        <v>0</v>
      </c>
      <c r="H642" s="61" t="s">
        <v>73</v>
      </c>
      <c r="I642" s="59" t="s">
        <v>65</v>
      </c>
      <c r="J642" s="60" t="s">
        <v>10098</v>
      </c>
      <c r="K642" s="60">
        <v>30000000</v>
      </c>
      <c r="L642" s="58" t="s">
        <v>68</v>
      </c>
      <c r="M642" s="60" t="s">
        <v>10097</v>
      </c>
      <c r="N642" s="60">
        <v>1082984896</v>
      </c>
      <c r="O642" s="60">
        <v>50</v>
      </c>
      <c r="P642" s="166">
        <v>45306</v>
      </c>
      <c r="Q642" s="60">
        <v>318249309.38</v>
      </c>
      <c r="R642" s="166">
        <v>45369</v>
      </c>
      <c r="S642" s="60">
        <v>30000000</v>
      </c>
      <c r="T642" s="61" t="s">
        <v>66</v>
      </c>
      <c r="U642" s="60">
        <v>1082870070</v>
      </c>
      <c r="V642" s="60" t="s">
        <v>8775</v>
      </c>
      <c r="W642" s="166">
        <v>45369</v>
      </c>
      <c r="X642" s="166">
        <v>45369</v>
      </c>
      <c r="Y642" s="68" t="s">
        <v>75</v>
      </c>
      <c r="Z642" s="166">
        <v>45535</v>
      </c>
      <c r="AA642" s="67">
        <f t="shared" si="45"/>
        <v>166</v>
      </c>
      <c r="AB642" s="67">
        <v>0</v>
      </c>
      <c r="AC642" s="237">
        <v>0</v>
      </c>
      <c r="AD642" s="67">
        <v>0</v>
      </c>
      <c r="AE642" s="89" t="s">
        <v>75</v>
      </c>
      <c r="AF642" s="67">
        <f t="shared" si="46"/>
        <v>0</v>
      </c>
      <c r="AG642" s="60">
        <v>0</v>
      </c>
      <c r="AH642" s="60">
        <v>0</v>
      </c>
      <c r="AI642" s="89" t="s">
        <v>75</v>
      </c>
      <c r="AJ642" s="61">
        <v>0</v>
      </c>
      <c r="AK642" s="65" t="s">
        <v>75</v>
      </c>
      <c r="AL642" s="65" t="s">
        <v>75</v>
      </c>
      <c r="AM642" s="67">
        <f t="shared" si="47"/>
        <v>0</v>
      </c>
      <c r="AN642" s="67">
        <f>+K642+AC642-AH642</f>
        <v>30000000</v>
      </c>
      <c r="AO642" s="61" t="s">
        <v>67</v>
      </c>
      <c r="AP642" s="60">
        <v>30000000</v>
      </c>
      <c r="AQ642" s="61" t="s">
        <v>86</v>
      </c>
      <c r="AR642" s="60">
        <v>0</v>
      </c>
      <c r="AS642" s="69" t="s">
        <v>75</v>
      </c>
      <c r="AT642" s="236">
        <v>30000000</v>
      </c>
      <c r="AU642" s="156">
        <f t="shared" si="48"/>
        <v>0</v>
      </c>
      <c r="AV642" s="72">
        <f t="shared" si="49"/>
        <v>1</v>
      </c>
      <c r="AW642" s="89" t="s">
        <v>75</v>
      </c>
      <c r="AX642" s="61" t="s">
        <v>98</v>
      </c>
      <c r="AY642" s="60" t="s">
        <v>10096</v>
      </c>
      <c r="AZ642" s="58" t="s">
        <v>67</v>
      </c>
      <c r="BA642" s="58" t="s">
        <v>67</v>
      </c>
    </row>
    <row r="643" spans="2:53" x14ac:dyDescent="0.25">
      <c r="B643" s="58">
        <v>2024</v>
      </c>
      <c r="C643" s="58">
        <v>891780111</v>
      </c>
      <c r="D643" s="59" t="s">
        <v>64</v>
      </c>
      <c r="E643" s="61" t="s">
        <v>10095</v>
      </c>
      <c r="F643" s="67" t="str">
        <f>VLOOKUP(E643,[6]Hoja1!$C:$D,2,FALSE)</f>
        <v>CO1.REQ.5991112</v>
      </c>
      <c r="G643" s="210">
        <v>0</v>
      </c>
      <c r="H643" s="61" t="s">
        <v>73</v>
      </c>
      <c r="I643" s="59" t="s">
        <v>65</v>
      </c>
      <c r="J643" s="60" t="s">
        <v>10094</v>
      </c>
      <c r="K643" s="60">
        <v>14400000</v>
      </c>
      <c r="L643" s="58" t="s">
        <v>68</v>
      </c>
      <c r="M643" s="60" t="s">
        <v>995</v>
      </c>
      <c r="N643" s="60">
        <v>33224219</v>
      </c>
      <c r="O643" s="60">
        <v>50</v>
      </c>
      <c r="P643" s="166">
        <v>45306</v>
      </c>
      <c r="Q643" s="60">
        <v>318249309.38</v>
      </c>
      <c r="R643" s="166">
        <v>45369</v>
      </c>
      <c r="S643" s="60">
        <v>14400000</v>
      </c>
      <c r="T643" s="61" t="s">
        <v>66</v>
      </c>
      <c r="U643" s="60">
        <v>1082870070</v>
      </c>
      <c r="V643" s="60" t="s">
        <v>8775</v>
      </c>
      <c r="W643" s="166">
        <v>45369</v>
      </c>
      <c r="X643" s="166">
        <v>45369</v>
      </c>
      <c r="Y643" s="68" t="s">
        <v>75</v>
      </c>
      <c r="Z643" s="166">
        <v>45535</v>
      </c>
      <c r="AA643" s="67">
        <f t="shared" si="45"/>
        <v>166</v>
      </c>
      <c r="AB643" s="67">
        <v>0</v>
      </c>
      <c r="AC643" s="237">
        <v>0</v>
      </c>
      <c r="AD643" s="67">
        <v>0</v>
      </c>
      <c r="AE643" s="89" t="s">
        <v>75</v>
      </c>
      <c r="AF643" s="67">
        <f t="shared" si="46"/>
        <v>0</v>
      </c>
      <c r="AG643" s="60">
        <v>0</v>
      </c>
      <c r="AH643" s="60">
        <v>0</v>
      </c>
      <c r="AI643" s="89" t="s">
        <v>75</v>
      </c>
      <c r="AJ643" s="61">
        <v>0</v>
      </c>
      <c r="AK643" s="65" t="s">
        <v>75</v>
      </c>
      <c r="AL643" s="65" t="s">
        <v>75</v>
      </c>
      <c r="AM643" s="67">
        <f t="shared" si="47"/>
        <v>0</v>
      </c>
      <c r="AN643" s="67">
        <f>+K643+AC643-AH643</f>
        <v>14400000</v>
      </c>
      <c r="AO643" s="61" t="s">
        <v>67</v>
      </c>
      <c r="AP643" s="60">
        <v>14400000</v>
      </c>
      <c r="AQ643" s="61" t="s">
        <v>86</v>
      </c>
      <c r="AR643" s="60">
        <v>0</v>
      </c>
      <c r="AS643" s="69" t="s">
        <v>75</v>
      </c>
      <c r="AT643" s="236">
        <v>14400000</v>
      </c>
      <c r="AU643" s="156">
        <f t="shared" si="48"/>
        <v>0</v>
      </c>
      <c r="AV643" s="72">
        <f t="shared" si="49"/>
        <v>1</v>
      </c>
      <c r="AW643" s="89" t="s">
        <v>75</v>
      </c>
      <c r="AX643" s="61" t="s">
        <v>98</v>
      </c>
      <c r="AY643" s="60" t="s">
        <v>10093</v>
      </c>
      <c r="AZ643" s="58" t="s">
        <v>67</v>
      </c>
      <c r="BA643" s="58" t="s">
        <v>67</v>
      </c>
    </row>
    <row r="644" spans="2:53" x14ac:dyDescent="0.25">
      <c r="B644" s="58">
        <v>2024</v>
      </c>
      <c r="C644" s="58">
        <v>891780111</v>
      </c>
      <c r="D644" s="59" t="s">
        <v>64</v>
      </c>
      <c r="E644" s="61" t="s">
        <v>10092</v>
      </c>
      <c r="F644" s="67" t="str">
        <f>VLOOKUP(E644,[6]Hoja1!$C:$D,2,FALSE)</f>
        <v>CO1.REQ.5991737</v>
      </c>
      <c r="G644" s="210">
        <v>0</v>
      </c>
      <c r="H644" s="61" t="s">
        <v>73</v>
      </c>
      <c r="I644" s="59" t="s">
        <v>65</v>
      </c>
      <c r="J644" s="60" t="s">
        <v>10091</v>
      </c>
      <c r="K644" s="60">
        <v>6300000</v>
      </c>
      <c r="L644" s="58" t="s">
        <v>68</v>
      </c>
      <c r="M644" s="60" t="s">
        <v>7581</v>
      </c>
      <c r="N644" s="60">
        <v>1221975183</v>
      </c>
      <c r="O644" s="64">
        <v>14</v>
      </c>
      <c r="P644" s="166">
        <v>45302</v>
      </c>
      <c r="Q644" s="60">
        <v>2126349000</v>
      </c>
      <c r="R644" s="166">
        <v>45369</v>
      </c>
      <c r="S644" s="60">
        <v>6300000</v>
      </c>
      <c r="T644" s="61" t="s">
        <v>66</v>
      </c>
      <c r="U644" s="60">
        <v>12560219</v>
      </c>
      <c r="V644" s="60" t="s">
        <v>4221</v>
      </c>
      <c r="W644" s="166">
        <v>45369</v>
      </c>
      <c r="X644" s="166">
        <v>45369</v>
      </c>
      <c r="Y644" s="68" t="s">
        <v>75</v>
      </c>
      <c r="Z644" s="166">
        <v>45457</v>
      </c>
      <c r="AA644" s="67">
        <f t="shared" si="45"/>
        <v>88</v>
      </c>
      <c r="AB644" s="67">
        <v>0</v>
      </c>
      <c r="AC644" s="237">
        <v>0</v>
      </c>
      <c r="AD644" s="67">
        <v>0</v>
      </c>
      <c r="AE644" s="89" t="s">
        <v>75</v>
      </c>
      <c r="AF644" s="67">
        <f t="shared" si="46"/>
        <v>0</v>
      </c>
      <c r="AG644" s="60">
        <v>0</v>
      </c>
      <c r="AH644" s="60">
        <v>0</v>
      </c>
      <c r="AI644" s="89" t="s">
        <v>75</v>
      </c>
      <c r="AJ644" s="61">
        <v>0</v>
      </c>
      <c r="AK644" s="65" t="s">
        <v>75</v>
      </c>
      <c r="AL644" s="65" t="s">
        <v>75</v>
      </c>
      <c r="AM644" s="67">
        <f t="shared" si="47"/>
        <v>0</v>
      </c>
      <c r="AN644" s="67">
        <f>+K644+AC644-AH644</f>
        <v>6300000</v>
      </c>
      <c r="AO644" s="61" t="s">
        <v>67</v>
      </c>
      <c r="AP644" s="60">
        <v>6300000</v>
      </c>
      <c r="AQ644" s="61" t="s">
        <v>86</v>
      </c>
      <c r="AR644" s="60">
        <v>0</v>
      </c>
      <c r="AS644" s="69" t="s">
        <v>75</v>
      </c>
      <c r="AT644" s="236">
        <v>6300000</v>
      </c>
      <c r="AU644" s="156">
        <f t="shared" si="48"/>
        <v>0</v>
      </c>
      <c r="AV644" s="72">
        <f t="shared" si="49"/>
        <v>1</v>
      </c>
      <c r="AW644" s="89" t="s">
        <v>75</v>
      </c>
      <c r="AX644" s="61" t="s">
        <v>98</v>
      </c>
      <c r="AY644" s="60" t="s">
        <v>10090</v>
      </c>
      <c r="AZ644" s="58" t="s">
        <v>67</v>
      </c>
      <c r="BA644" s="58" t="s">
        <v>67</v>
      </c>
    </row>
    <row r="645" spans="2:53" x14ac:dyDescent="0.25">
      <c r="B645" s="58">
        <v>2024</v>
      </c>
      <c r="C645" s="58">
        <v>891780111</v>
      </c>
      <c r="D645" s="59" t="s">
        <v>64</v>
      </c>
      <c r="E645" s="61" t="s">
        <v>10089</v>
      </c>
      <c r="F645" s="67" t="str">
        <f>VLOOKUP(E645,[6]Hoja1!$C:$D,2,FALSE)</f>
        <v>CO1.REQ.5992404</v>
      </c>
      <c r="G645" s="210">
        <v>0</v>
      </c>
      <c r="H645" s="61" t="s">
        <v>73</v>
      </c>
      <c r="I645" s="59" t="s">
        <v>65</v>
      </c>
      <c r="J645" s="60" t="s">
        <v>10088</v>
      </c>
      <c r="K645" s="60">
        <v>19240000</v>
      </c>
      <c r="L645" s="58" t="s">
        <v>68</v>
      </c>
      <c r="M645" s="60" t="s">
        <v>5501</v>
      </c>
      <c r="N645" s="60">
        <v>1082942381</v>
      </c>
      <c r="O645" s="64">
        <v>13</v>
      </c>
      <c r="P645" s="89">
        <v>45302</v>
      </c>
      <c r="Q645" s="60">
        <v>4518689382</v>
      </c>
      <c r="R645" s="166">
        <v>45370</v>
      </c>
      <c r="S645" s="60">
        <v>19240000</v>
      </c>
      <c r="T645" s="61" t="s">
        <v>66</v>
      </c>
      <c r="U645" s="60">
        <v>72175281</v>
      </c>
      <c r="V645" s="60" t="s">
        <v>3682</v>
      </c>
      <c r="W645" s="166">
        <v>45370</v>
      </c>
      <c r="X645" s="166">
        <v>45370</v>
      </c>
      <c r="Y645" s="68" t="s">
        <v>75</v>
      </c>
      <c r="Z645" s="166">
        <v>45382</v>
      </c>
      <c r="AA645" s="67">
        <f t="shared" si="45"/>
        <v>12</v>
      </c>
      <c r="AB645" s="67">
        <v>0</v>
      </c>
      <c r="AC645" s="237">
        <v>0</v>
      </c>
      <c r="AD645" s="67">
        <v>0</v>
      </c>
      <c r="AE645" s="89" t="s">
        <v>75</v>
      </c>
      <c r="AF645" s="67">
        <f t="shared" si="46"/>
        <v>0</v>
      </c>
      <c r="AG645" s="60">
        <v>0</v>
      </c>
      <c r="AH645" s="60">
        <v>0</v>
      </c>
      <c r="AI645" s="89" t="s">
        <v>75</v>
      </c>
      <c r="AJ645" s="61">
        <v>0</v>
      </c>
      <c r="AK645" s="65" t="s">
        <v>75</v>
      </c>
      <c r="AL645" s="65" t="s">
        <v>75</v>
      </c>
      <c r="AM645" s="67">
        <f t="shared" si="47"/>
        <v>0</v>
      </c>
      <c r="AN645" s="67">
        <f>+K645+AC645-AH645</f>
        <v>19240000</v>
      </c>
      <c r="AO645" s="61" t="s">
        <v>67</v>
      </c>
      <c r="AP645" s="60">
        <v>19240000</v>
      </c>
      <c r="AQ645" s="61" t="s">
        <v>86</v>
      </c>
      <c r="AR645" s="60">
        <v>0</v>
      </c>
      <c r="AS645" s="69" t="s">
        <v>75</v>
      </c>
      <c r="AT645" s="236">
        <v>19240000</v>
      </c>
      <c r="AU645" s="156">
        <f t="shared" si="48"/>
        <v>0</v>
      </c>
      <c r="AV645" s="72">
        <f t="shared" si="49"/>
        <v>1</v>
      </c>
      <c r="AW645" s="89" t="s">
        <v>75</v>
      </c>
      <c r="AX645" s="61" t="s">
        <v>98</v>
      </c>
      <c r="AY645" s="60" t="s">
        <v>10087</v>
      </c>
      <c r="AZ645" s="58" t="s">
        <v>67</v>
      </c>
      <c r="BA645" s="58" t="s">
        <v>67</v>
      </c>
    </row>
    <row r="646" spans="2:53" x14ac:dyDescent="0.25">
      <c r="B646" s="58">
        <v>2024</v>
      </c>
      <c r="C646" s="58">
        <v>891780111</v>
      </c>
      <c r="D646" s="59" t="s">
        <v>64</v>
      </c>
      <c r="E646" s="61" t="s">
        <v>10086</v>
      </c>
      <c r="F646" s="67" t="str">
        <f>VLOOKUP(E646,[6]Hoja1!$C:$D,2,FALSE)</f>
        <v>CO1.REQ.5993104</v>
      </c>
      <c r="G646" s="210">
        <v>0</v>
      </c>
      <c r="H646" s="61" t="s">
        <v>73</v>
      </c>
      <c r="I646" s="59" t="s">
        <v>65</v>
      </c>
      <c r="J646" s="60" t="s">
        <v>10085</v>
      </c>
      <c r="K646" s="60">
        <v>3400000</v>
      </c>
      <c r="L646" s="58" t="s">
        <v>68</v>
      </c>
      <c r="M646" s="60" t="s">
        <v>9962</v>
      </c>
      <c r="N646" s="60">
        <v>1045729776</v>
      </c>
      <c r="O646" s="64">
        <v>709</v>
      </c>
      <c r="P646" s="89">
        <v>45369</v>
      </c>
      <c r="Q646" s="60">
        <v>16800000</v>
      </c>
      <c r="R646" s="166">
        <v>45371</v>
      </c>
      <c r="S646" s="60">
        <v>3400000</v>
      </c>
      <c r="T646" s="61" t="s">
        <v>66</v>
      </c>
      <c r="U646" s="60">
        <v>36559959</v>
      </c>
      <c r="V646" s="60" t="s">
        <v>8301</v>
      </c>
      <c r="W646" s="166">
        <v>45371</v>
      </c>
      <c r="X646" s="166">
        <v>45371</v>
      </c>
      <c r="Y646" s="68" t="s">
        <v>75</v>
      </c>
      <c r="Z646" s="166">
        <v>45382</v>
      </c>
      <c r="AA646" s="67">
        <f t="shared" si="45"/>
        <v>11</v>
      </c>
      <c r="AB646" s="67">
        <v>0</v>
      </c>
      <c r="AC646" s="237">
        <v>0</v>
      </c>
      <c r="AD646" s="67">
        <v>0</v>
      </c>
      <c r="AE646" s="89" t="s">
        <v>75</v>
      </c>
      <c r="AF646" s="67">
        <f t="shared" si="46"/>
        <v>0</v>
      </c>
      <c r="AG646" s="60">
        <v>0</v>
      </c>
      <c r="AH646" s="60">
        <v>0</v>
      </c>
      <c r="AI646" s="89" t="s">
        <v>75</v>
      </c>
      <c r="AJ646" s="61">
        <v>0</v>
      </c>
      <c r="AK646" s="65" t="s">
        <v>75</v>
      </c>
      <c r="AL646" s="65" t="s">
        <v>75</v>
      </c>
      <c r="AM646" s="67">
        <f t="shared" si="47"/>
        <v>0</v>
      </c>
      <c r="AN646" s="67">
        <f>+K646+AC646-AH646</f>
        <v>3400000</v>
      </c>
      <c r="AO646" s="61" t="s">
        <v>67</v>
      </c>
      <c r="AP646" s="60">
        <v>3400000</v>
      </c>
      <c r="AQ646" s="61" t="s">
        <v>86</v>
      </c>
      <c r="AR646" s="60">
        <v>0</v>
      </c>
      <c r="AS646" s="69" t="s">
        <v>75</v>
      </c>
      <c r="AT646" s="236">
        <v>3400000</v>
      </c>
      <c r="AU646" s="156">
        <f t="shared" si="48"/>
        <v>0</v>
      </c>
      <c r="AV646" s="72">
        <f t="shared" si="49"/>
        <v>1</v>
      </c>
      <c r="AW646" s="89" t="s">
        <v>75</v>
      </c>
      <c r="AX646" s="61" t="s">
        <v>98</v>
      </c>
      <c r="AY646" s="60" t="s">
        <v>10084</v>
      </c>
      <c r="AZ646" s="58" t="s">
        <v>67</v>
      </c>
      <c r="BA646" s="58" t="s">
        <v>67</v>
      </c>
    </row>
    <row r="647" spans="2:53" x14ac:dyDescent="0.25">
      <c r="B647" s="58">
        <v>2024</v>
      </c>
      <c r="C647" s="58">
        <v>891780111</v>
      </c>
      <c r="D647" s="59" t="s">
        <v>64</v>
      </c>
      <c r="E647" s="61" t="s">
        <v>10083</v>
      </c>
      <c r="F647" s="67" t="str">
        <f>VLOOKUP(E647,[6]Hoja1!$C:$D,2,FALSE)</f>
        <v>CO1.REQ.6000028</v>
      </c>
      <c r="G647" s="210">
        <v>0</v>
      </c>
      <c r="H647" s="61" t="s">
        <v>73</v>
      </c>
      <c r="I647" s="59" t="s">
        <v>65</v>
      </c>
      <c r="J647" s="60" t="s">
        <v>10082</v>
      </c>
      <c r="K647" s="60">
        <v>17250000</v>
      </c>
      <c r="L647" s="58" t="s">
        <v>68</v>
      </c>
      <c r="M647" s="60" t="s">
        <v>10081</v>
      </c>
      <c r="N647" s="60">
        <v>1083014411</v>
      </c>
      <c r="O647" s="60">
        <v>50</v>
      </c>
      <c r="P647" s="166">
        <v>45306</v>
      </c>
      <c r="Q647" s="60">
        <v>318249309.38</v>
      </c>
      <c r="R647" s="166">
        <v>45372</v>
      </c>
      <c r="S647" s="60">
        <v>17250000</v>
      </c>
      <c r="T647" s="61" t="s">
        <v>66</v>
      </c>
      <c r="U647" s="60">
        <v>1082870070</v>
      </c>
      <c r="V647" s="60" t="s">
        <v>8775</v>
      </c>
      <c r="W647" s="166">
        <v>45372</v>
      </c>
      <c r="X647" s="166">
        <v>45372</v>
      </c>
      <c r="Y647" s="68" t="s">
        <v>75</v>
      </c>
      <c r="Z647" s="166">
        <v>45535</v>
      </c>
      <c r="AA647" s="67">
        <f t="shared" si="45"/>
        <v>163</v>
      </c>
      <c r="AB647" s="67">
        <v>0</v>
      </c>
      <c r="AC647" s="237">
        <v>0</v>
      </c>
      <c r="AD647" s="67">
        <v>0</v>
      </c>
      <c r="AE647" s="89" t="s">
        <v>75</v>
      </c>
      <c r="AF647" s="67">
        <f t="shared" si="46"/>
        <v>0</v>
      </c>
      <c r="AG647" s="60">
        <v>0</v>
      </c>
      <c r="AH647" s="60">
        <v>0</v>
      </c>
      <c r="AI647" s="89" t="s">
        <v>75</v>
      </c>
      <c r="AJ647" s="61">
        <v>0</v>
      </c>
      <c r="AK647" s="65" t="s">
        <v>75</v>
      </c>
      <c r="AL647" s="65" t="s">
        <v>75</v>
      </c>
      <c r="AM647" s="67">
        <f t="shared" si="47"/>
        <v>0</v>
      </c>
      <c r="AN647" s="67">
        <f>+K647+AC647-AH647</f>
        <v>17250000</v>
      </c>
      <c r="AO647" s="61" t="s">
        <v>67</v>
      </c>
      <c r="AP647" s="60">
        <v>17250000</v>
      </c>
      <c r="AQ647" s="61" t="s">
        <v>86</v>
      </c>
      <c r="AR647" s="60">
        <v>0</v>
      </c>
      <c r="AS647" s="69" t="s">
        <v>75</v>
      </c>
      <c r="AT647" s="236">
        <v>17250000</v>
      </c>
      <c r="AU647" s="156">
        <f t="shared" si="48"/>
        <v>0</v>
      </c>
      <c r="AV647" s="72">
        <f t="shared" si="49"/>
        <v>1</v>
      </c>
      <c r="AW647" s="89" t="s">
        <v>75</v>
      </c>
      <c r="AX647" s="61" t="s">
        <v>98</v>
      </c>
      <c r="AY647" s="60" t="s">
        <v>10080</v>
      </c>
      <c r="AZ647" s="58" t="s">
        <v>67</v>
      </c>
      <c r="BA647" s="58" t="s">
        <v>67</v>
      </c>
    </row>
    <row r="648" spans="2:53" x14ac:dyDescent="0.25">
      <c r="B648" s="58">
        <v>2024</v>
      </c>
      <c r="C648" s="58">
        <v>891780111</v>
      </c>
      <c r="D648" s="59" t="s">
        <v>64</v>
      </c>
      <c r="E648" s="61" t="s">
        <v>10079</v>
      </c>
      <c r="F648" s="67" t="str">
        <f>VLOOKUP(E648,[6]Hoja1!$C:$D,2,FALSE)</f>
        <v>CO1.REQ.6009493</v>
      </c>
      <c r="G648" s="210">
        <v>0</v>
      </c>
      <c r="H648" s="61" t="s">
        <v>73</v>
      </c>
      <c r="I648" s="59" t="s">
        <v>65</v>
      </c>
      <c r="J648" s="60" t="s">
        <v>10078</v>
      </c>
      <c r="K648" s="60">
        <v>20400000</v>
      </c>
      <c r="L648" s="58" t="s">
        <v>68</v>
      </c>
      <c r="M648" s="60" t="s">
        <v>10077</v>
      </c>
      <c r="N648" s="60">
        <v>1082909211</v>
      </c>
      <c r="O648" s="60">
        <v>50</v>
      </c>
      <c r="P648" s="166">
        <v>45306</v>
      </c>
      <c r="Q648" s="60">
        <v>318249309.38</v>
      </c>
      <c r="R648" s="166">
        <v>45373</v>
      </c>
      <c r="S648" s="60">
        <v>20400000</v>
      </c>
      <c r="T648" s="61" t="s">
        <v>66</v>
      </c>
      <c r="U648" s="60">
        <v>1082870070</v>
      </c>
      <c r="V648" s="60" t="s">
        <v>8775</v>
      </c>
      <c r="W648" s="166">
        <v>45373</v>
      </c>
      <c r="X648" s="166">
        <v>45373</v>
      </c>
      <c r="Y648" s="68" t="s">
        <v>75</v>
      </c>
      <c r="Z648" s="166">
        <v>45535</v>
      </c>
      <c r="AA648" s="67">
        <f t="shared" ref="AA648:AA711" si="50">+IF(Y648="1800-01-01",Z648-X648,Z648-Y648)</f>
        <v>162</v>
      </c>
      <c r="AB648" s="67">
        <v>0</v>
      </c>
      <c r="AC648" s="237">
        <v>0</v>
      </c>
      <c r="AD648" s="67">
        <v>0</v>
      </c>
      <c r="AE648" s="89" t="s">
        <v>75</v>
      </c>
      <c r="AF648" s="67">
        <f t="shared" ref="AF648:AF711" si="51">+IF(AE648="1800-01-01",0,AE648-Z648)</f>
        <v>0</v>
      </c>
      <c r="AG648" s="60">
        <v>0</v>
      </c>
      <c r="AH648" s="60">
        <v>0</v>
      </c>
      <c r="AI648" s="89" t="s">
        <v>75</v>
      </c>
      <c r="AJ648" s="61">
        <v>0</v>
      </c>
      <c r="AK648" s="65" t="s">
        <v>75</v>
      </c>
      <c r="AL648" s="65" t="s">
        <v>75</v>
      </c>
      <c r="AM648" s="67">
        <f t="shared" ref="AM648:AM711" si="52">+IF(AK648="1800-01-01",0,AL648-AK648)</f>
        <v>0</v>
      </c>
      <c r="AN648" s="67">
        <f>+K648+AC648-AH648</f>
        <v>20400000</v>
      </c>
      <c r="AO648" s="61" t="s">
        <v>67</v>
      </c>
      <c r="AP648" s="60">
        <v>20400000</v>
      </c>
      <c r="AQ648" s="61" t="s">
        <v>86</v>
      </c>
      <c r="AR648" s="60">
        <v>0</v>
      </c>
      <c r="AS648" s="69" t="s">
        <v>75</v>
      </c>
      <c r="AT648" s="236">
        <v>20400000</v>
      </c>
      <c r="AU648" s="156">
        <f t="shared" ref="AU648:AU711" si="53">AN648-AT648</f>
        <v>0</v>
      </c>
      <c r="AV648" s="72">
        <f t="shared" ref="AV648:AV711" si="54">+IFERROR(AT648/AN648,"_")</f>
        <v>1</v>
      </c>
      <c r="AW648" s="89" t="s">
        <v>75</v>
      </c>
      <c r="AX648" s="61" t="s">
        <v>98</v>
      </c>
      <c r="AY648" s="60" t="s">
        <v>10076</v>
      </c>
      <c r="AZ648" s="58" t="s">
        <v>67</v>
      </c>
      <c r="BA648" s="58" t="s">
        <v>67</v>
      </c>
    </row>
    <row r="649" spans="2:53" x14ac:dyDescent="0.25">
      <c r="B649" s="58">
        <v>2024</v>
      </c>
      <c r="C649" s="58">
        <v>891780111</v>
      </c>
      <c r="D649" s="59" t="s">
        <v>64</v>
      </c>
      <c r="E649" s="61" t="s">
        <v>10075</v>
      </c>
      <c r="F649" s="67" t="s">
        <v>10074</v>
      </c>
      <c r="G649" s="210">
        <v>0</v>
      </c>
      <c r="H649" s="61" t="s">
        <v>73</v>
      </c>
      <c r="I649" s="59" t="s">
        <v>65</v>
      </c>
      <c r="J649" s="60" t="s">
        <v>10073</v>
      </c>
      <c r="K649" s="60">
        <v>29700000</v>
      </c>
      <c r="L649" s="58" t="s">
        <v>68</v>
      </c>
      <c r="M649" s="60" t="s">
        <v>10072</v>
      </c>
      <c r="N649" s="60">
        <v>1082945995</v>
      </c>
      <c r="O649" s="60">
        <v>13</v>
      </c>
      <c r="P649" s="89">
        <v>45302</v>
      </c>
      <c r="Q649" s="60">
        <v>4518689382</v>
      </c>
      <c r="R649" s="166">
        <v>45385</v>
      </c>
      <c r="S649" s="60">
        <v>29700000</v>
      </c>
      <c r="T649" s="61" t="s">
        <v>66</v>
      </c>
      <c r="U649" s="60">
        <v>12560219</v>
      </c>
      <c r="V649" s="60" t="s">
        <v>4221</v>
      </c>
      <c r="W649" s="166">
        <v>45385</v>
      </c>
      <c r="X649" s="166">
        <v>45385</v>
      </c>
      <c r="Y649" s="68" t="s">
        <v>75</v>
      </c>
      <c r="Z649" s="166">
        <v>45656</v>
      </c>
      <c r="AA649" s="67">
        <f t="shared" si="50"/>
        <v>271</v>
      </c>
      <c r="AB649" s="67">
        <v>0</v>
      </c>
      <c r="AC649" s="237">
        <v>0</v>
      </c>
      <c r="AD649" s="67">
        <v>0</v>
      </c>
      <c r="AE649" s="89" t="s">
        <v>75</v>
      </c>
      <c r="AF649" s="67">
        <f t="shared" si="51"/>
        <v>0</v>
      </c>
      <c r="AG649" s="60">
        <v>0</v>
      </c>
      <c r="AH649" s="60">
        <v>0</v>
      </c>
      <c r="AI649" s="89" t="s">
        <v>75</v>
      </c>
      <c r="AJ649" s="61">
        <v>0</v>
      </c>
      <c r="AK649" s="65" t="s">
        <v>75</v>
      </c>
      <c r="AL649" s="65" t="s">
        <v>75</v>
      </c>
      <c r="AM649" s="67">
        <f t="shared" si="52"/>
        <v>0</v>
      </c>
      <c r="AN649" s="67">
        <f>+K649+AC649-AH649</f>
        <v>29700000</v>
      </c>
      <c r="AO649" s="61" t="s">
        <v>67</v>
      </c>
      <c r="AP649" s="60">
        <v>29700000</v>
      </c>
      <c r="AQ649" s="61" t="s">
        <v>86</v>
      </c>
      <c r="AR649" s="60">
        <v>0</v>
      </c>
      <c r="AS649" s="69" t="s">
        <v>75</v>
      </c>
      <c r="AT649" s="236">
        <v>29700000</v>
      </c>
      <c r="AU649" s="156">
        <f t="shared" si="53"/>
        <v>0</v>
      </c>
      <c r="AV649" s="72">
        <f t="shared" si="54"/>
        <v>1</v>
      </c>
      <c r="AW649" s="89" t="s">
        <v>75</v>
      </c>
      <c r="AX649" s="61" t="s">
        <v>98</v>
      </c>
      <c r="AY649" s="243" t="s">
        <v>10071</v>
      </c>
      <c r="AZ649" s="58" t="s">
        <v>67</v>
      </c>
      <c r="BA649" s="58" t="s">
        <v>67</v>
      </c>
    </row>
    <row r="650" spans="2:53" x14ac:dyDescent="0.25">
      <c r="B650" s="58">
        <v>2024</v>
      </c>
      <c r="C650" s="58">
        <v>891780111</v>
      </c>
      <c r="D650" s="59" t="s">
        <v>64</v>
      </c>
      <c r="E650" s="61" t="s">
        <v>10070</v>
      </c>
      <c r="F650" s="67" t="s">
        <v>10069</v>
      </c>
      <c r="G650" s="210">
        <v>2023000100072</v>
      </c>
      <c r="H650" s="61" t="s">
        <v>73</v>
      </c>
      <c r="I650" s="59" t="s">
        <v>383</v>
      </c>
      <c r="J650" s="60" t="s">
        <v>10068</v>
      </c>
      <c r="K650" s="60">
        <v>16500000</v>
      </c>
      <c r="L650" s="58" t="s">
        <v>68</v>
      </c>
      <c r="M650" s="60" t="s">
        <v>10067</v>
      </c>
      <c r="N650" s="60">
        <v>1010105584</v>
      </c>
      <c r="O650" s="60">
        <v>53</v>
      </c>
      <c r="P650" s="166">
        <v>45306</v>
      </c>
      <c r="Q650" s="60">
        <v>81800000</v>
      </c>
      <c r="R650" s="166">
        <v>45385</v>
      </c>
      <c r="S650" s="60">
        <v>16500000</v>
      </c>
      <c r="T650" s="61" t="s">
        <v>66</v>
      </c>
      <c r="U650" s="60">
        <v>39141438</v>
      </c>
      <c r="V650" s="60" t="s">
        <v>7037</v>
      </c>
      <c r="W650" s="166">
        <v>45385</v>
      </c>
      <c r="X650" s="166">
        <v>45385</v>
      </c>
      <c r="Y650" s="68" t="s">
        <v>75</v>
      </c>
      <c r="Z650" s="166">
        <v>45535</v>
      </c>
      <c r="AA650" s="67">
        <f t="shared" si="50"/>
        <v>150</v>
      </c>
      <c r="AB650" s="67">
        <v>0</v>
      </c>
      <c r="AC650" s="237">
        <v>0</v>
      </c>
      <c r="AD650" s="67">
        <v>0</v>
      </c>
      <c r="AE650" s="89" t="s">
        <v>75</v>
      </c>
      <c r="AF650" s="67">
        <f t="shared" si="51"/>
        <v>0</v>
      </c>
      <c r="AG650" s="60">
        <v>0</v>
      </c>
      <c r="AH650" s="60">
        <v>0</v>
      </c>
      <c r="AI650" s="89" t="s">
        <v>75</v>
      </c>
      <c r="AJ650" s="61">
        <v>0</v>
      </c>
      <c r="AK650" s="65" t="s">
        <v>75</v>
      </c>
      <c r="AL650" s="65" t="s">
        <v>75</v>
      </c>
      <c r="AM650" s="67">
        <f t="shared" si="52"/>
        <v>0</v>
      </c>
      <c r="AN650" s="67">
        <f>+K650+AC650-AH650</f>
        <v>16500000</v>
      </c>
      <c r="AO650" s="61" t="s">
        <v>67</v>
      </c>
      <c r="AP650" s="60">
        <v>16500000</v>
      </c>
      <c r="AQ650" s="61" t="s">
        <v>86</v>
      </c>
      <c r="AR650" s="60">
        <v>0</v>
      </c>
      <c r="AS650" s="69" t="s">
        <v>75</v>
      </c>
      <c r="AT650" s="236">
        <v>16500000</v>
      </c>
      <c r="AU650" s="156">
        <f t="shared" si="53"/>
        <v>0</v>
      </c>
      <c r="AV650" s="72">
        <f t="shared" si="54"/>
        <v>1</v>
      </c>
      <c r="AW650" s="89" t="s">
        <v>75</v>
      </c>
      <c r="AX650" s="61" t="s">
        <v>98</v>
      </c>
      <c r="AY650" s="67" t="s">
        <v>10066</v>
      </c>
      <c r="AZ650" s="58" t="s">
        <v>67</v>
      </c>
      <c r="BA650" s="58" t="s">
        <v>67</v>
      </c>
    </row>
    <row r="651" spans="2:53" x14ac:dyDescent="0.25">
      <c r="B651" s="58">
        <v>2024</v>
      </c>
      <c r="C651" s="58">
        <v>891780111</v>
      </c>
      <c r="D651" s="59" t="s">
        <v>64</v>
      </c>
      <c r="E651" s="61" t="s">
        <v>10065</v>
      </c>
      <c r="F651" s="67" t="s">
        <v>10064</v>
      </c>
      <c r="G651" s="210">
        <v>0</v>
      </c>
      <c r="H651" s="61" t="s">
        <v>73</v>
      </c>
      <c r="I651" s="59" t="s">
        <v>65</v>
      </c>
      <c r="J651" s="60" t="s">
        <v>10063</v>
      </c>
      <c r="K651" s="60">
        <v>6300000</v>
      </c>
      <c r="L651" s="58" t="s">
        <v>68</v>
      </c>
      <c r="M651" s="60" t="s">
        <v>7645</v>
      </c>
      <c r="N651" s="60">
        <v>85153423</v>
      </c>
      <c r="O651" s="60">
        <v>14</v>
      </c>
      <c r="P651" s="166">
        <v>45302</v>
      </c>
      <c r="Q651" s="60">
        <v>2126349000</v>
      </c>
      <c r="R651" s="166">
        <v>45386</v>
      </c>
      <c r="S651" s="60">
        <v>6300000</v>
      </c>
      <c r="T651" s="61" t="s">
        <v>66</v>
      </c>
      <c r="U651" s="60">
        <v>85459497</v>
      </c>
      <c r="V651" s="60" t="s">
        <v>3402</v>
      </c>
      <c r="W651" s="166">
        <v>45386</v>
      </c>
      <c r="X651" s="166">
        <v>45386</v>
      </c>
      <c r="Y651" s="68" t="s">
        <v>75</v>
      </c>
      <c r="Z651" s="166">
        <v>45457</v>
      </c>
      <c r="AA651" s="67">
        <f t="shared" si="50"/>
        <v>71</v>
      </c>
      <c r="AB651" s="67">
        <v>0</v>
      </c>
      <c r="AC651" s="237">
        <v>0</v>
      </c>
      <c r="AD651" s="67">
        <v>0</v>
      </c>
      <c r="AE651" s="89" t="s">
        <v>75</v>
      </c>
      <c r="AF651" s="67">
        <f t="shared" si="51"/>
        <v>0</v>
      </c>
      <c r="AG651" s="60">
        <v>0</v>
      </c>
      <c r="AH651" s="60">
        <v>0</v>
      </c>
      <c r="AI651" s="89" t="s">
        <v>75</v>
      </c>
      <c r="AJ651" s="61">
        <v>0</v>
      </c>
      <c r="AK651" s="65" t="s">
        <v>75</v>
      </c>
      <c r="AL651" s="65" t="s">
        <v>75</v>
      </c>
      <c r="AM651" s="67">
        <f t="shared" si="52"/>
        <v>0</v>
      </c>
      <c r="AN651" s="67">
        <f>+K651+AC651-AH651</f>
        <v>6300000</v>
      </c>
      <c r="AO651" s="61" t="s">
        <v>67</v>
      </c>
      <c r="AP651" s="60">
        <v>6300000</v>
      </c>
      <c r="AQ651" s="61" t="s">
        <v>86</v>
      </c>
      <c r="AR651" s="60">
        <v>0</v>
      </c>
      <c r="AS651" s="69" t="s">
        <v>75</v>
      </c>
      <c r="AT651" s="236">
        <v>6300000</v>
      </c>
      <c r="AU651" s="156">
        <f t="shared" si="53"/>
        <v>0</v>
      </c>
      <c r="AV651" s="72">
        <f t="shared" si="54"/>
        <v>1</v>
      </c>
      <c r="AW651" s="89" t="s">
        <v>75</v>
      </c>
      <c r="AX651" s="61" t="s">
        <v>98</v>
      </c>
      <c r="AY651" s="67" t="s">
        <v>10062</v>
      </c>
      <c r="AZ651" s="58" t="s">
        <v>67</v>
      </c>
      <c r="BA651" s="58" t="s">
        <v>67</v>
      </c>
    </row>
    <row r="652" spans="2:53" x14ac:dyDescent="0.25">
      <c r="B652" s="58">
        <v>2024</v>
      </c>
      <c r="C652" s="58">
        <v>891780111</v>
      </c>
      <c r="D652" s="59" t="s">
        <v>64</v>
      </c>
      <c r="E652" s="61" t="s">
        <v>10061</v>
      </c>
      <c r="F652" s="67" t="s">
        <v>10060</v>
      </c>
      <c r="G652" s="210">
        <v>0</v>
      </c>
      <c r="H652" s="61" t="s">
        <v>73</v>
      </c>
      <c r="I652" s="59" t="s">
        <v>65</v>
      </c>
      <c r="J652" s="60" t="s">
        <v>10051</v>
      </c>
      <c r="K652" s="60">
        <v>2100000</v>
      </c>
      <c r="L652" s="58" t="s">
        <v>68</v>
      </c>
      <c r="M652" s="60" t="s">
        <v>10059</v>
      </c>
      <c r="N652" s="60">
        <v>57466627</v>
      </c>
      <c r="O652" s="60">
        <v>14</v>
      </c>
      <c r="P652" s="166">
        <v>45302</v>
      </c>
      <c r="Q652" s="60">
        <v>2126349000</v>
      </c>
      <c r="R652" s="166">
        <v>45386</v>
      </c>
      <c r="S652" s="60">
        <v>2100000</v>
      </c>
      <c r="T652" s="61" t="s">
        <v>66</v>
      </c>
      <c r="U652" s="60">
        <v>57426272</v>
      </c>
      <c r="V652" s="60" t="s">
        <v>6827</v>
      </c>
      <c r="W652" s="166">
        <v>45386</v>
      </c>
      <c r="X652" s="166">
        <v>45386</v>
      </c>
      <c r="Y652" s="68" t="s">
        <v>75</v>
      </c>
      <c r="Z652" s="166">
        <v>45412</v>
      </c>
      <c r="AA652" s="67">
        <f t="shared" si="50"/>
        <v>26</v>
      </c>
      <c r="AB652" s="67">
        <v>0</v>
      </c>
      <c r="AC652" s="237">
        <v>0</v>
      </c>
      <c r="AD652" s="67">
        <v>0</v>
      </c>
      <c r="AE652" s="89" t="s">
        <v>75</v>
      </c>
      <c r="AF652" s="67">
        <f t="shared" si="51"/>
        <v>0</v>
      </c>
      <c r="AG652" s="60">
        <v>0</v>
      </c>
      <c r="AH652" s="60">
        <v>0</v>
      </c>
      <c r="AI652" s="89" t="s">
        <v>75</v>
      </c>
      <c r="AJ652" s="61">
        <v>0</v>
      </c>
      <c r="AK652" s="65" t="s">
        <v>75</v>
      </c>
      <c r="AL652" s="65" t="s">
        <v>75</v>
      </c>
      <c r="AM652" s="67">
        <f t="shared" si="52"/>
        <v>0</v>
      </c>
      <c r="AN652" s="67">
        <f>+K652+AC652-AH652</f>
        <v>2100000</v>
      </c>
      <c r="AO652" s="61" t="s">
        <v>67</v>
      </c>
      <c r="AP652" s="60">
        <v>2100000</v>
      </c>
      <c r="AQ652" s="61" t="s">
        <v>86</v>
      </c>
      <c r="AR652" s="60">
        <v>0</v>
      </c>
      <c r="AS652" s="69" t="s">
        <v>75</v>
      </c>
      <c r="AT652" s="236">
        <v>2100000</v>
      </c>
      <c r="AU652" s="156">
        <f t="shared" si="53"/>
        <v>0</v>
      </c>
      <c r="AV652" s="72">
        <f t="shared" si="54"/>
        <v>1</v>
      </c>
      <c r="AW652" s="89" t="s">
        <v>75</v>
      </c>
      <c r="AX652" s="61" t="s">
        <v>98</v>
      </c>
      <c r="AY652" s="67" t="s">
        <v>10058</v>
      </c>
      <c r="AZ652" s="58" t="s">
        <v>67</v>
      </c>
      <c r="BA652" s="58" t="s">
        <v>67</v>
      </c>
    </row>
    <row r="653" spans="2:53" x14ac:dyDescent="0.25">
      <c r="B653" s="58">
        <v>2024</v>
      </c>
      <c r="C653" s="58">
        <v>891780111</v>
      </c>
      <c r="D653" s="59" t="s">
        <v>64</v>
      </c>
      <c r="E653" s="61" t="s">
        <v>10057</v>
      </c>
      <c r="F653" s="67" t="s">
        <v>10056</v>
      </c>
      <c r="G653" s="210">
        <v>0</v>
      </c>
      <c r="H653" s="61" t="s">
        <v>73</v>
      </c>
      <c r="I653" s="59" t="s">
        <v>65</v>
      </c>
      <c r="J653" s="60" t="s">
        <v>10055</v>
      </c>
      <c r="K653" s="60">
        <v>5250000</v>
      </c>
      <c r="L653" s="58" t="s">
        <v>68</v>
      </c>
      <c r="M653" s="60" t="s">
        <v>8426</v>
      </c>
      <c r="N653" s="60">
        <v>36668600</v>
      </c>
      <c r="O653" s="60">
        <v>14</v>
      </c>
      <c r="P653" s="166">
        <v>45302</v>
      </c>
      <c r="Q653" s="60">
        <v>2126349000</v>
      </c>
      <c r="R653" s="166">
        <v>45386</v>
      </c>
      <c r="S653" s="60">
        <v>5250000</v>
      </c>
      <c r="T653" s="61" t="s">
        <v>66</v>
      </c>
      <c r="U653" s="60">
        <v>7633817</v>
      </c>
      <c r="V653" s="60" t="s">
        <v>3276</v>
      </c>
      <c r="W653" s="166">
        <v>45386</v>
      </c>
      <c r="X653" s="166">
        <v>45386</v>
      </c>
      <c r="Y653" s="68" t="s">
        <v>75</v>
      </c>
      <c r="Z653" s="166">
        <v>45457</v>
      </c>
      <c r="AA653" s="67">
        <f t="shared" si="50"/>
        <v>71</v>
      </c>
      <c r="AB653" s="67">
        <v>2</v>
      </c>
      <c r="AC653" s="237">
        <v>1050000</v>
      </c>
      <c r="AD653" s="67">
        <v>1</v>
      </c>
      <c r="AE653" s="244">
        <v>45473</v>
      </c>
      <c r="AF653" s="67">
        <f t="shared" si="51"/>
        <v>16</v>
      </c>
      <c r="AG653" s="60">
        <v>0</v>
      </c>
      <c r="AH653" s="60">
        <v>0</v>
      </c>
      <c r="AI653" s="89" t="s">
        <v>75</v>
      </c>
      <c r="AJ653" s="61">
        <v>0</v>
      </c>
      <c r="AK653" s="65" t="s">
        <v>75</v>
      </c>
      <c r="AL653" s="65" t="s">
        <v>75</v>
      </c>
      <c r="AM653" s="67">
        <f t="shared" si="52"/>
        <v>0</v>
      </c>
      <c r="AN653" s="67">
        <f>+K653+AC653-AH653</f>
        <v>6300000</v>
      </c>
      <c r="AO653" s="61" t="s">
        <v>67</v>
      </c>
      <c r="AP653" s="60">
        <v>5250000</v>
      </c>
      <c r="AQ653" s="61" t="s">
        <v>86</v>
      </c>
      <c r="AR653" s="60">
        <v>0</v>
      </c>
      <c r="AS653" s="69" t="s">
        <v>75</v>
      </c>
      <c r="AT653" s="236">
        <v>6300000</v>
      </c>
      <c r="AU653" s="156">
        <f t="shared" si="53"/>
        <v>0</v>
      </c>
      <c r="AV653" s="72">
        <f t="shared" si="54"/>
        <v>1</v>
      </c>
      <c r="AW653" s="89" t="s">
        <v>75</v>
      </c>
      <c r="AX653" s="61" t="s">
        <v>98</v>
      </c>
      <c r="AY653" s="67" t="s">
        <v>10054</v>
      </c>
      <c r="AZ653" s="58" t="s">
        <v>67</v>
      </c>
      <c r="BA653" s="58" t="s">
        <v>67</v>
      </c>
    </row>
    <row r="654" spans="2:53" x14ac:dyDescent="0.25">
      <c r="B654" s="58">
        <v>2024</v>
      </c>
      <c r="C654" s="58">
        <v>891780111</v>
      </c>
      <c r="D654" s="59" t="s">
        <v>64</v>
      </c>
      <c r="E654" s="61" t="s">
        <v>10053</v>
      </c>
      <c r="F654" s="67" t="s">
        <v>10052</v>
      </c>
      <c r="G654" s="210">
        <v>0</v>
      </c>
      <c r="H654" s="61" t="s">
        <v>73</v>
      </c>
      <c r="I654" s="59" t="s">
        <v>65</v>
      </c>
      <c r="J654" s="60" t="s">
        <v>10051</v>
      </c>
      <c r="K654" s="60">
        <v>2100000</v>
      </c>
      <c r="L654" s="58" t="s">
        <v>68</v>
      </c>
      <c r="M654" s="60" t="s">
        <v>10050</v>
      </c>
      <c r="N654" s="60">
        <v>1004364260</v>
      </c>
      <c r="O654" s="60">
        <v>14</v>
      </c>
      <c r="P654" s="166">
        <v>45302</v>
      </c>
      <c r="Q654" s="60">
        <v>2126349000</v>
      </c>
      <c r="R654" s="166">
        <v>45387</v>
      </c>
      <c r="S654" s="60">
        <v>2100000</v>
      </c>
      <c r="T654" s="61" t="s">
        <v>66</v>
      </c>
      <c r="U654" s="60">
        <v>57426272</v>
      </c>
      <c r="V654" s="60" t="s">
        <v>6827</v>
      </c>
      <c r="W654" s="166">
        <v>45387</v>
      </c>
      <c r="X654" s="166">
        <v>45387</v>
      </c>
      <c r="Y654" s="68" t="s">
        <v>75</v>
      </c>
      <c r="Z654" s="166">
        <v>45412</v>
      </c>
      <c r="AA654" s="67">
        <f t="shared" si="50"/>
        <v>25</v>
      </c>
      <c r="AB654" s="67">
        <v>0</v>
      </c>
      <c r="AC654" s="237">
        <v>0</v>
      </c>
      <c r="AD654" s="67">
        <v>0</v>
      </c>
      <c r="AE654" s="89" t="s">
        <v>75</v>
      </c>
      <c r="AF654" s="67">
        <f t="shared" si="51"/>
        <v>0</v>
      </c>
      <c r="AG654" s="60">
        <v>0</v>
      </c>
      <c r="AH654" s="60">
        <v>0</v>
      </c>
      <c r="AI654" s="89" t="s">
        <v>75</v>
      </c>
      <c r="AJ654" s="61">
        <v>0</v>
      </c>
      <c r="AK654" s="65" t="s">
        <v>75</v>
      </c>
      <c r="AL654" s="65" t="s">
        <v>75</v>
      </c>
      <c r="AM654" s="67">
        <f t="shared" si="52"/>
        <v>0</v>
      </c>
      <c r="AN654" s="67">
        <f>+K654+AC654-AH654</f>
        <v>2100000</v>
      </c>
      <c r="AO654" s="61" t="s">
        <v>67</v>
      </c>
      <c r="AP654" s="60">
        <v>2100000</v>
      </c>
      <c r="AQ654" s="61" t="s">
        <v>86</v>
      </c>
      <c r="AR654" s="60">
        <v>0</v>
      </c>
      <c r="AS654" s="69" t="s">
        <v>75</v>
      </c>
      <c r="AT654" s="236">
        <v>2100000</v>
      </c>
      <c r="AU654" s="156">
        <f t="shared" si="53"/>
        <v>0</v>
      </c>
      <c r="AV654" s="72">
        <f t="shared" si="54"/>
        <v>1</v>
      </c>
      <c r="AW654" s="89" t="s">
        <v>75</v>
      </c>
      <c r="AX654" s="61" t="s">
        <v>98</v>
      </c>
      <c r="AY654" s="67" t="s">
        <v>10049</v>
      </c>
      <c r="AZ654" s="58" t="s">
        <v>67</v>
      </c>
      <c r="BA654" s="58" t="s">
        <v>67</v>
      </c>
    </row>
    <row r="655" spans="2:53" x14ac:dyDescent="0.25">
      <c r="B655" s="58">
        <v>2024</v>
      </c>
      <c r="C655" s="58">
        <v>891780111</v>
      </c>
      <c r="D655" s="59" t="s">
        <v>64</v>
      </c>
      <c r="E655" s="61" t="s">
        <v>10048</v>
      </c>
      <c r="F655" s="67" t="s">
        <v>10047</v>
      </c>
      <c r="G655" s="210">
        <v>0</v>
      </c>
      <c r="H655" s="61" t="s">
        <v>73</v>
      </c>
      <c r="I655" s="59" t="s">
        <v>65</v>
      </c>
      <c r="J655" s="60" t="s">
        <v>10046</v>
      </c>
      <c r="K655" s="60">
        <v>6250000</v>
      </c>
      <c r="L655" s="58" t="s">
        <v>68</v>
      </c>
      <c r="M655" s="60" t="s">
        <v>7054</v>
      </c>
      <c r="N655" s="60">
        <v>4978989</v>
      </c>
      <c r="O655" s="60">
        <v>14</v>
      </c>
      <c r="P655" s="166">
        <v>45302</v>
      </c>
      <c r="Q655" s="60">
        <v>2126349000</v>
      </c>
      <c r="R655" s="166">
        <v>45390</v>
      </c>
      <c r="S655" s="60">
        <v>6250000</v>
      </c>
      <c r="T655" s="61" t="s">
        <v>66</v>
      </c>
      <c r="U655" s="60">
        <v>85152695</v>
      </c>
      <c r="V655" s="60" t="s">
        <v>6952</v>
      </c>
      <c r="W655" s="166">
        <v>45390</v>
      </c>
      <c r="X655" s="166">
        <v>45390</v>
      </c>
      <c r="Y655" s="68" t="s">
        <v>75</v>
      </c>
      <c r="Z655" s="166">
        <v>45457</v>
      </c>
      <c r="AA655" s="67">
        <f t="shared" si="50"/>
        <v>67</v>
      </c>
      <c r="AB655" s="67">
        <v>0</v>
      </c>
      <c r="AC655" s="237">
        <v>0</v>
      </c>
      <c r="AD655" s="67">
        <v>0</v>
      </c>
      <c r="AE655" s="89" t="s">
        <v>75</v>
      </c>
      <c r="AF655" s="67">
        <f t="shared" si="51"/>
        <v>0</v>
      </c>
      <c r="AG655" s="60">
        <v>0</v>
      </c>
      <c r="AH655" s="60">
        <v>0</v>
      </c>
      <c r="AI655" s="89" t="s">
        <v>75</v>
      </c>
      <c r="AJ655" s="61">
        <v>0</v>
      </c>
      <c r="AK655" s="65" t="s">
        <v>75</v>
      </c>
      <c r="AL655" s="65" t="s">
        <v>75</v>
      </c>
      <c r="AM655" s="67">
        <f t="shared" si="52"/>
        <v>0</v>
      </c>
      <c r="AN655" s="67">
        <f>+K655+AC655-AH655</f>
        <v>6250000</v>
      </c>
      <c r="AO655" s="61" t="s">
        <v>67</v>
      </c>
      <c r="AP655" s="60">
        <v>6250000</v>
      </c>
      <c r="AQ655" s="61" t="s">
        <v>86</v>
      </c>
      <c r="AR655" s="60">
        <v>0</v>
      </c>
      <c r="AS655" s="69" t="s">
        <v>75</v>
      </c>
      <c r="AT655" s="236">
        <v>6250000</v>
      </c>
      <c r="AU655" s="156">
        <f t="shared" si="53"/>
        <v>0</v>
      </c>
      <c r="AV655" s="72">
        <f t="shared" si="54"/>
        <v>1</v>
      </c>
      <c r="AW655" s="89" t="s">
        <v>75</v>
      </c>
      <c r="AX655" s="61" t="s">
        <v>98</v>
      </c>
      <c r="AY655" s="67" t="s">
        <v>10045</v>
      </c>
      <c r="AZ655" s="58" t="s">
        <v>67</v>
      </c>
      <c r="BA655" s="58" t="s">
        <v>67</v>
      </c>
    </row>
    <row r="656" spans="2:53" x14ac:dyDescent="0.25">
      <c r="B656" s="58">
        <v>2024</v>
      </c>
      <c r="C656" s="58">
        <v>891780111</v>
      </c>
      <c r="D656" s="59" t="s">
        <v>64</v>
      </c>
      <c r="E656" s="61" t="s">
        <v>10044</v>
      </c>
      <c r="F656" s="67" t="s">
        <v>10043</v>
      </c>
      <c r="G656" s="210">
        <v>0</v>
      </c>
      <c r="H656" s="61" t="s">
        <v>73</v>
      </c>
      <c r="I656" s="59" t="s">
        <v>65</v>
      </c>
      <c r="J656" s="60" t="s">
        <v>10042</v>
      </c>
      <c r="K656" s="60">
        <v>5250000</v>
      </c>
      <c r="L656" s="58" t="s">
        <v>68</v>
      </c>
      <c r="M656" s="60" t="s">
        <v>8197</v>
      </c>
      <c r="N656" s="60">
        <v>1082887356</v>
      </c>
      <c r="O656" s="60">
        <v>14</v>
      </c>
      <c r="P656" s="166">
        <v>45302</v>
      </c>
      <c r="Q656" s="60">
        <v>2126349000</v>
      </c>
      <c r="R656" s="166">
        <v>45390</v>
      </c>
      <c r="S656" s="60">
        <v>5250000</v>
      </c>
      <c r="T656" s="61" t="s">
        <v>66</v>
      </c>
      <c r="U656" s="60">
        <v>36694483</v>
      </c>
      <c r="V656" s="60" t="s">
        <v>8033</v>
      </c>
      <c r="W656" s="166">
        <v>45390</v>
      </c>
      <c r="X656" s="166">
        <v>45390</v>
      </c>
      <c r="Y656" s="68" t="s">
        <v>75</v>
      </c>
      <c r="Z656" s="166">
        <v>45457</v>
      </c>
      <c r="AA656" s="67">
        <f t="shared" si="50"/>
        <v>67</v>
      </c>
      <c r="AB656" s="67">
        <v>2</v>
      </c>
      <c r="AC656" s="237">
        <v>1050000</v>
      </c>
      <c r="AD656" s="67">
        <v>1</v>
      </c>
      <c r="AE656" s="244">
        <v>45473</v>
      </c>
      <c r="AF656" s="67">
        <f t="shared" si="51"/>
        <v>16</v>
      </c>
      <c r="AG656" s="60">
        <v>0</v>
      </c>
      <c r="AH656" s="60">
        <v>0</v>
      </c>
      <c r="AI656" s="89" t="s">
        <v>75</v>
      </c>
      <c r="AJ656" s="61">
        <v>0</v>
      </c>
      <c r="AK656" s="65" t="s">
        <v>75</v>
      </c>
      <c r="AL656" s="65" t="s">
        <v>75</v>
      </c>
      <c r="AM656" s="67">
        <f t="shared" si="52"/>
        <v>0</v>
      </c>
      <c r="AN656" s="67">
        <f>+K656+AC656-AH656</f>
        <v>6300000</v>
      </c>
      <c r="AO656" s="61" t="s">
        <v>67</v>
      </c>
      <c r="AP656" s="60">
        <v>5250000</v>
      </c>
      <c r="AQ656" s="61" t="s">
        <v>86</v>
      </c>
      <c r="AR656" s="60">
        <v>0</v>
      </c>
      <c r="AS656" s="69" t="s">
        <v>75</v>
      </c>
      <c r="AT656" s="236">
        <v>6300000</v>
      </c>
      <c r="AU656" s="156">
        <f t="shared" si="53"/>
        <v>0</v>
      </c>
      <c r="AV656" s="72">
        <f t="shared" si="54"/>
        <v>1</v>
      </c>
      <c r="AW656" s="89" t="s">
        <v>75</v>
      </c>
      <c r="AX656" s="61" t="s">
        <v>98</v>
      </c>
      <c r="AY656" s="67" t="s">
        <v>10041</v>
      </c>
      <c r="AZ656" s="58" t="s">
        <v>67</v>
      </c>
      <c r="BA656" s="58" t="s">
        <v>67</v>
      </c>
    </row>
    <row r="657" spans="2:53" x14ac:dyDescent="0.25">
      <c r="B657" s="58">
        <v>2024</v>
      </c>
      <c r="C657" s="58">
        <v>891780111</v>
      </c>
      <c r="D657" s="59" t="s">
        <v>64</v>
      </c>
      <c r="E657" s="61" t="s">
        <v>10040</v>
      </c>
      <c r="F657" s="67" t="s">
        <v>10039</v>
      </c>
      <c r="G657" s="210">
        <v>0</v>
      </c>
      <c r="H657" s="61" t="s">
        <v>73</v>
      </c>
      <c r="I657" s="59" t="s">
        <v>65</v>
      </c>
      <c r="J657" s="60" t="s">
        <v>10038</v>
      </c>
      <c r="K657" s="60">
        <v>9000000</v>
      </c>
      <c r="L657" s="58" t="s">
        <v>68</v>
      </c>
      <c r="M657" s="60" t="s">
        <v>10037</v>
      </c>
      <c r="N657" s="60">
        <v>7602961</v>
      </c>
      <c r="O657" s="60">
        <v>13</v>
      </c>
      <c r="P657" s="89">
        <v>45302</v>
      </c>
      <c r="Q657" s="60">
        <v>4518689382</v>
      </c>
      <c r="R657" s="166">
        <v>45392</v>
      </c>
      <c r="S657" s="60">
        <v>9000000</v>
      </c>
      <c r="T657" s="61" t="s">
        <v>66</v>
      </c>
      <c r="U657" s="60">
        <v>7631392</v>
      </c>
      <c r="V657" s="60" t="s">
        <v>8350</v>
      </c>
      <c r="W657" s="166">
        <v>45392</v>
      </c>
      <c r="X657" s="166">
        <v>45392</v>
      </c>
      <c r="Y657" s="68" t="s">
        <v>75</v>
      </c>
      <c r="Z657" s="166">
        <v>45457</v>
      </c>
      <c r="AA657" s="67">
        <f t="shared" si="50"/>
        <v>65</v>
      </c>
      <c r="AB657" s="67">
        <v>2</v>
      </c>
      <c r="AC657" s="237">
        <v>1800000</v>
      </c>
      <c r="AD657" s="67">
        <v>1</v>
      </c>
      <c r="AE657" s="244">
        <v>45473</v>
      </c>
      <c r="AF657" s="67">
        <f t="shared" si="51"/>
        <v>16</v>
      </c>
      <c r="AG657" s="60">
        <v>0</v>
      </c>
      <c r="AH657" s="60">
        <v>0</v>
      </c>
      <c r="AI657" s="89" t="s">
        <v>75</v>
      </c>
      <c r="AJ657" s="61">
        <v>0</v>
      </c>
      <c r="AK657" s="65" t="s">
        <v>75</v>
      </c>
      <c r="AL657" s="65" t="s">
        <v>75</v>
      </c>
      <c r="AM657" s="67">
        <f t="shared" si="52"/>
        <v>0</v>
      </c>
      <c r="AN657" s="67">
        <f>+K657+AC657-AH657</f>
        <v>10800000</v>
      </c>
      <c r="AO657" s="61" t="s">
        <v>67</v>
      </c>
      <c r="AP657" s="60">
        <v>9000000</v>
      </c>
      <c r="AQ657" s="61" t="s">
        <v>86</v>
      </c>
      <c r="AR657" s="60">
        <v>0</v>
      </c>
      <c r="AS657" s="69" t="s">
        <v>75</v>
      </c>
      <c r="AT657" s="236">
        <v>10800000</v>
      </c>
      <c r="AU657" s="156">
        <f t="shared" si="53"/>
        <v>0</v>
      </c>
      <c r="AV657" s="72">
        <f t="shared" si="54"/>
        <v>1</v>
      </c>
      <c r="AW657" s="89" t="s">
        <v>75</v>
      </c>
      <c r="AX657" s="61" t="s">
        <v>98</v>
      </c>
      <c r="AY657" s="67" t="s">
        <v>10036</v>
      </c>
      <c r="AZ657" s="58" t="s">
        <v>67</v>
      </c>
      <c r="BA657" s="58" t="s">
        <v>67</v>
      </c>
    </row>
    <row r="658" spans="2:53" x14ac:dyDescent="0.25">
      <c r="B658" s="58">
        <v>2024</v>
      </c>
      <c r="C658" s="58">
        <v>891780111</v>
      </c>
      <c r="D658" s="59" t="s">
        <v>64</v>
      </c>
      <c r="E658" s="61" t="s">
        <v>10035</v>
      </c>
      <c r="F658" s="67" t="s">
        <v>10034</v>
      </c>
      <c r="G658" s="210">
        <v>0</v>
      </c>
      <c r="H658" s="61" t="s">
        <v>73</v>
      </c>
      <c r="I658" s="59" t="s">
        <v>65</v>
      </c>
      <c r="J658" s="60" t="s">
        <v>10033</v>
      </c>
      <c r="K658" s="60">
        <v>6750000</v>
      </c>
      <c r="L658" s="58" t="s">
        <v>68</v>
      </c>
      <c r="M658" s="60" t="s">
        <v>2854</v>
      </c>
      <c r="N658" s="60">
        <v>1083022769</v>
      </c>
      <c r="O658" s="60">
        <v>13</v>
      </c>
      <c r="P658" s="89">
        <v>45302</v>
      </c>
      <c r="Q658" s="60">
        <v>4518689382</v>
      </c>
      <c r="R658" s="166">
        <v>45392</v>
      </c>
      <c r="S658" s="60">
        <v>6750000</v>
      </c>
      <c r="T658" s="61" t="s">
        <v>66</v>
      </c>
      <c r="U658" s="60">
        <v>7631392</v>
      </c>
      <c r="V658" s="60" t="s">
        <v>8350</v>
      </c>
      <c r="W658" s="166">
        <v>45392</v>
      </c>
      <c r="X658" s="166">
        <v>45392</v>
      </c>
      <c r="Y658" s="68" t="s">
        <v>75</v>
      </c>
      <c r="Z658" s="166">
        <v>45457</v>
      </c>
      <c r="AA658" s="67">
        <f t="shared" si="50"/>
        <v>65</v>
      </c>
      <c r="AB658" s="67">
        <v>0</v>
      </c>
      <c r="AC658" s="237">
        <v>0</v>
      </c>
      <c r="AD658" s="67">
        <v>0</v>
      </c>
      <c r="AE658" s="89" t="s">
        <v>75</v>
      </c>
      <c r="AF658" s="67">
        <f t="shared" si="51"/>
        <v>0</v>
      </c>
      <c r="AG658" s="60">
        <v>1</v>
      </c>
      <c r="AH658" s="60">
        <v>4050000</v>
      </c>
      <c r="AI658" s="89">
        <v>45415</v>
      </c>
      <c r="AJ658" s="61">
        <v>0</v>
      </c>
      <c r="AK658" s="65" t="s">
        <v>75</v>
      </c>
      <c r="AL658" s="65" t="s">
        <v>75</v>
      </c>
      <c r="AM658" s="67">
        <f t="shared" si="52"/>
        <v>0</v>
      </c>
      <c r="AN658" s="67">
        <f>+K658+AC658-AH658</f>
        <v>2700000</v>
      </c>
      <c r="AO658" s="61" t="s">
        <v>67</v>
      </c>
      <c r="AP658" s="60">
        <v>6750000</v>
      </c>
      <c r="AQ658" s="61" t="s">
        <v>86</v>
      </c>
      <c r="AR658" s="60">
        <v>0</v>
      </c>
      <c r="AS658" s="69" t="s">
        <v>75</v>
      </c>
      <c r="AT658" s="236">
        <v>2700000</v>
      </c>
      <c r="AU658" s="156">
        <f t="shared" si="53"/>
        <v>0</v>
      </c>
      <c r="AV658" s="72">
        <f t="shared" si="54"/>
        <v>1</v>
      </c>
      <c r="AW658" s="89" t="s">
        <v>75</v>
      </c>
      <c r="AX658" s="61" t="s">
        <v>1864</v>
      </c>
      <c r="AY658" s="67" t="s">
        <v>10032</v>
      </c>
      <c r="AZ658" s="58" t="s">
        <v>67</v>
      </c>
      <c r="BA658" s="58" t="s">
        <v>67</v>
      </c>
    </row>
    <row r="659" spans="2:53" x14ac:dyDescent="0.25">
      <c r="B659" s="58">
        <v>2024</v>
      </c>
      <c r="C659" s="58">
        <v>891780111</v>
      </c>
      <c r="D659" s="59" t="s">
        <v>64</v>
      </c>
      <c r="E659" s="61" t="s">
        <v>10031</v>
      </c>
      <c r="F659" s="67" t="s">
        <v>10030</v>
      </c>
      <c r="G659" s="210">
        <v>0</v>
      </c>
      <c r="H659" s="61" t="s">
        <v>73</v>
      </c>
      <c r="I659" s="59" t="s">
        <v>125</v>
      </c>
      <c r="J659" s="60" t="s">
        <v>10029</v>
      </c>
      <c r="K659" s="60">
        <v>3300000</v>
      </c>
      <c r="L659" s="58" t="s">
        <v>68</v>
      </c>
      <c r="M659" s="60" t="s">
        <v>10028</v>
      </c>
      <c r="N659" s="60">
        <v>1090437788</v>
      </c>
      <c r="O659" s="60">
        <v>386</v>
      </c>
      <c r="P659" s="166">
        <v>45338</v>
      </c>
      <c r="Q659" s="60">
        <v>52520000</v>
      </c>
      <c r="R659" s="166">
        <v>45397</v>
      </c>
      <c r="S659" s="60">
        <v>3300000</v>
      </c>
      <c r="T659" s="61" t="s">
        <v>66</v>
      </c>
      <c r="U659" s="60">
        <v>36726018</v>
      </c>
      <c r="V659" s="60" t="s">
        <v>6924</v>
      </c>
      <c r="W659" s="166">
        <v>45393</v>
      </c>
      <c r="X659" s="166">
        <v>45397</v>
      </c>
      <c r="Y659" s="68" t="s">
        <v>75</v>
      </c>
      <c r="Z659" s="166">
        <v>45442</v>
      </c>
      <c r="AA659" s="67">
        <f t="shared" si="50"/>
        <v>45</v>
      </c>
      <c r="AB659" s="67">
        <v>2</v>
      </c>
      <c r="AC659" s="237">
        <v>1100000</v>
      </c>
      <c r="AD659" s="67">
        <v>1</v>
      </c>
      <c r="AE659" s="89">
        <v>45457</v>
      </c>
      <c r="AF659" s="67">
        <f t="shared" si="51"/>
        <v>15</v>
      </c>
      <c r="AG659" s="60">
        <v>0</v>
      </c>
      <c r="AH659" s="60">
        <v>0</v>
      </c>
      <c r="AI659" s="89" t="s">
        <v>75</v>
      </c>
      <c r="AJ659" s="61">
        <v>0</v>
      </c>
      <c r="AK659" s="65" t="s">
        <v>75</v>
      </c>
      <c r="AL659" s="65" t="s">
        <v>75</v>
      </c>
      <c r="AM659" s="67">
        <f t="shared" si="52"/>
        <v>0</v>
      </c>
      <c r="AN659" s="67">
        <f>+K659+AC659-AH659</f>
        <v>4400000</v>
      </c>
      <c r="AO659" s="61" t="s">
        <v>67</v>
      </c>
      <c r="AP659" s="60">
        <v>3300000</v>
      </c>
      <c r="AQ659" s="61" t="s">
        <v>86</v>
      </c>
      <c r="AR659" s="60">
        <v>0</v>
      </c>
      <c r="AS659" s="69" t="s">
        <v>75</v>
      </c>
      <c r="AT659" s="236">
        <v>4400000</v>
      </c>
      <c r="AU659" s="156">
        <f t="shared" si="53"/>
        <v>0</v>
      </c>
      <c r="AV659" s="72">
        <f t="shared" si="54"/>
        <v>1</v>
      </c>
      <c r="AW659" s="89" t="s">
        <v>75</v>
      </c>
      <c r="AX659" s="61" t="s">
        <v>98</v>
      </c>
      <c r="AY659" s="67" t="s">
        <v>10027</v>
      </c>
      <c r="AZ659" s="58" t="s">
        <v>67</v>
      </c>
      <c r="BA659" s="58" t="s">
        <v>67</v>
      </c>
    </row>
    <row r="660" spans="2:53" x14ac:dyDescent="0.25">
      <c r="B660" s="58">
        <v>2024</v>
      </c>
      <c r="C660" s="58">
        <v>891780111</v>
      </c>
      <c r="D660" s="59" t="s">
        <v>64</v>
      </c>
      <c r="E660" s="61" t="s">
        <v>10026</v>
      </c>
      <c r="F660" s="67" t="s">
        <v>10025</v>
      </c>
      <c r="G660" s="210">
        <v>0</v>
      </c>
      <c r="H660" s="61" t="s">
        <v>73</v>
      </c>
      <c r="I660" s="59" t="s">
        <v>383</v>
      </c>
      <c r="J660" s="60" t="s">
        <v>10024</v>
      </c>
      <c r="K660" s="60">
        <v>9000000</v>
      </c>
      <c r="L660" s="58" t="s">
        <v>68</v>
      </c>
      <c r="M660" s="60" t="s">
        <v>8985</v>
      </c>
      <c r="N660" s="60">
        <v>1082932668</v>
      </c>
      <c r="O660" s="60">
        <v>855</v>
      </c>
      <c r="P660" s="166">
        <v>45390</v>
      </c>
      <c r="Q660" s="60">
        <v>400000000</v>
      </c>
      <c r="R660" s="166">
        <v>45393</v>
      </c>
      <c r="S660" s="60">
        <v>9000000</v>
      </c>
      <c r="T660" s="61" t="s">
        <v>66</v>
      </c>
      <c r="U660" s="60">
        <v>1192791759</v>
      </c>
      <c r="V660" s="60" t="s">
        <v>1211</v>
      </c>
      <c r="W660" s="166">
        <v>45393</v>
      </c>
      <c r="X660" s="166">
        <v>45393</v>
      </c>
      <c r="Y660" s="68" t="s">
        <v>75</v>
      </c>
      <c r="Z660" s="166">
        <v>45473</v>
      </c>
      <c r="AA660" s="67">
        <f t="shared" si="50"/>
        <v>80</v>
      </c>
      <c r="AB660" s="67">
        <v>0</v>
      </c>
      <c r="AC660" s="237">
        <v>0</v>
      </c>
      <c r="AD660" s="67">
        <v>0</v>
      </c>
      <c r="AE660" s="89" t="s">
        <v>75</v>
      </c>
      <c r="AF660" s="67">
        <f t="shared" si="51"/>
        <v>0</v>
      </c>
      <c r="AG660" s="60">
        <v>0</v>
      </c>
      <c r="AH660" s="60">
        <v>0</v>
      </c>
      <c r="AI660" s="89" t="s">
        <v>75</v>
      </c>
      <c r="AJ660" s="61">
        <v>0</v>
      </c>
      <c r="AK660" s="65" t="s">
        <v>75</v>
      </c>
      <c r="AL660" s="65" t="s">
        <v>75</v>
      </c>
      <c r="AM660" s="67">
        <f t="shared" si="52"/>
        <v>0</v>
      </c>
      <c r="AN660" s="67">
        <f>+K660+AC660-AH660</f>
        <v>9000000</v>
      </c>
      <c r="AO660" s="61" t="s">
        <v>67</v>
      </c>
      <c r="AP660" s="60">
        <v>9000000</v>
      </c>
      <c r="AQ660" s="61" t="s">
        <v>86</v>
      </c>
      <c r="AR660" s="60">
        <v>0</v>
      </c>
      <c r="AS660" s="69" t="s">
        <v>75</v>
      </c>
      <c r="AT660" s="236">
        <v>9000000</v>
      </c>
      <c r="AU660" s="156">
        <f t="shared" si="53"/>
        <v>0</v>
      </c>
      <c r="AV660" s="72">
        <f t="shared" si="54"/>
        <v>1</v>
      </c>
      <c r="AW660" s="89" t="s">
        <v>75</v>
      </c>
      <c r="AX660" s="61" t="s">
        <v>98</v>
      </c>
      <c r="AY660" s="67" t="s">
        <v>10020</v>
      </c>
      <c r="AZ660" s="58" t="s">
        <v>67</v>
      </c>
      <c r="BA660" s="58" t="s">
        <v>67</v>
      </c>
    </row>
    <row r="661" spans="2:53" x14ac:dyDescent="0.25">
      <c r="B661" s="58">
        <v>2024</v>
      </c>
      <c r="C661" s="58">
        <v>891780111</v>
      </c>
      <c r="D661" s="59" t="s">
        <v>64</v>
      </c>
      <c r="E661" s="61" t="s">
        <v>10023</v>
      </c>
      <c r="F661" s="67" t="s">
        <v>10022</v>
      </c>
      <c r="G661" s="210">
        <v>0</v>
      </c>
      <c r="H661" s="61" t="s">
        <v>73</v>
      </c>
      <c r="I661" s="59" t="s">
        <v>383</v>
      </c>
      <c r="J661" s="60" t="s">
        <v>10021</v>
      </c>
      <c r="K661" s="60">
        <v>10800000</v>
      </c>
      <c r="L661" s="58" t="s">
        <v>68</v>
      </c>
      <c r="M661" s="60" t="s">
        <v>8980</v>
      </c>
      <c r="N661" s="60">
        <v>1045684931</v>
      </c>
      <c r="O661" s="60">
        <v>855</v>
      </c>
      <c r="P661" s="166">
        <v>45390</v>
      </c>
      <c r="Q661" s="60">
        <v>400000000</v>
      </c>
      <c r="R661" s="166">
        <v>45393</v>
      </c>
      <c r="S661" s="60">
        <v>10800000</v>
      </c>
      <c r="T661" s="61" t="s">
        <v>66</v>
      </c>
      <c r="U661" s="60">
        <v>1192791759</v>
      </c>
      <c r="V661" s="60" t="s">
        <v>1211</v>
      </c>
      <c r="W661" s="166">
        <v>45393</v>
      </c>
      <c r="X661" s="166">
        <v>45393</v>
      </c>
      <c r="Y661" s="68" t="s">
        <v>75</v>
      </c>
      <c r="Z661" s="166">
        <v>45473</v>
      </c>
      <c r="AA661" s="67">
        <f t="shared" si="50"/>
        <v>80</v>
      </c>
      <c r="AB661" s="67">
        <v>0</v>
      </c>
      <c r="AC661" s="237">
        <v>0</v>
      </c>
      <c r="AD661" s="67">
        <v>0</v>
      </c>
      <c r="AE661" s="89" t="s">
        <v>75</v>
      </c>
      <c r="AF661" s="67">
        <f t="shared" si="51"/>
        <v>0</v>
      </c>
      <c r="AG661" s="60">
        <v>0</v>
      </c>
      <c r="AH661" s="60">
        <v>0</v>
      </c>
      <c r="AI661" s="89" t="s">
        <v>75</v>
      </c>
      <c r="AJ661" s="61">
        <v>0</v>
      </c>
      <c r="AK661" s="65" t="s">
        <v>75</v>
      </c>
      <c r="AL661" s="65" t="s">
        <v>75</v>
      </c>
      <c r="AM661" s="67">
        <f t="shared" si="52"/>
        <v>0</v>
      </c>
      <c r="AN661" s="67">
        <f>+K661+AC661-AH661</f>
        <v>10800000</v>
      </c>
      <c r="AO661" s="61" t="s">
        <v>67</v>
      </c>
      <c r="AP661" s="60">
        <v>10800000</v>
      </c>
      <c r="AQ661" s="61" t="s">
        <v>86</v>
      </c>
      <c r="AR661" s="60">
        <v>0</v>
      </c>
      <c r="AS661" s="69" t="s">
        <v>75</v>
      </c>
      <c r="AT661" s="236">
        <v>10800000</v>
      </c>
      <c r="AU661" s="156">
        <f t="shared" si="53"/>
        <v>0</v>
      </c>
      <c r="AV661" s="72">
        <f t="shared" si="54"/>
        <v>1</v>
      </c>
      <c r="AW661" s="89" t="s">
        <v>75</v>
      </c>
      <c r="AX661" s="61" t="s">
        <v>98</v>
      </c>
      <c r="AY661" s="67" t="s">
        <v>10020</v>
      </c>
      <c r="AZ661" s="58" t="s">
        <v>67</v>
      </c>
      <c r="BA661" s="58" t="s">
        <v>67</v>
      </c>
    </row>
    <row r="662" spans="2:53" x14ac:dyDescent="0.25">
      <c r="B662" s="58">
        <v>2024</v>
      </c>
      <c r="C662" s="58">
        <v>891780111</v>
      </c>
      <c r="D662" s="59" t="s">
        <v>64</v>
      </c>
      <c r="E662" s="61" t="s">
        <v>10019</v>
      </c>
      <c r="F662" s="67" t="s">
        <v>10018</v>
      </c>
      <c r="G662" s="210">
        <v>0</v>
      </c>
      <c r="H662" s="61" t="s">
        <v>73</v>
      </c>
      <c r="I662" s="59" t="s">
        <v>383</v>
      </c>
      <c r="J662" s="60" t="s">
        <v>10017</v>
      </c>
      <c r="K662" s="60">
        <v>13500000</v>
      </c>
      <c r="L662" s="58" t="s">
        <v>68</v>
      </c>
      <c r="M662" s="60" t="s">
        <v>9304</v>
      </c>
      <c r="N662" s="60">
        <v>1082982258</v>
      </c>
      <c r="O662" s="60">
        <v>855</v>
      </c>
      <c r="P662" s="166">
        <v>45390</v>
      </c>
      <c r="Q662" s="60">
        <v>400000000</v>
      </c>
      <c r="R662" s="166">
        <v>45393</v>
      </c>
      <c r="S662" s="60">
        <v>13500000</v>
      </c>
      <c r="T662" s="61" t="s">
        <v>66</v>
      </c>
      <c r="U662" s="60">
        <v>1192791759</v>
      </c>
      <c r="V662" s="60" t="s">
        <v>1211</v>
      </c>
      <c r="W662" s="166">
        <v>45393</v>
      </c>
      <c r="X662" s="166">
        <v>45393</v>
      </c>
      <c r="Y662" s="68" t="s">
        <v>75</v>
      </c>
      <c r="Z662" s="166">
        <v>45473</v>
      </c>
      <c r="AA662" s="67">
        <f t="shared" si="50"/>
        <v>80</v>
      </c>
      <c r="AB662" s="67">
        <v>0</v>
      </c>
      <c r="AC662" s="237">
        <v>0</v>
      </c>
      <c r="AD662" s="67">
        <v>0</v>
      </c>
      <c r="AE662" s="89" t="s">
        <v>75</v>
      </c>
      <c r="AF662" s="67">
        <f t="shared" si="51"/>
        <v>0</v>
      </c>
      <c r="AG662" s="60">
        <v>0</v>
      </c>
      <c r="AH662" s="60">
        <v>0</v>
      </c>
      <c r="AI662" s="89" t="s">
        <v>75</v>
      </c>
      <c r="AJ662" s="61">
        <v>0</v>
      </c>
      <c r="AK662" s="65" t="s">
        <v>75</v>
      </c>
      <c r="AL662" s="65" t="s">
        <v>75</v>
      </c>
      <c r="AM662" s="67">
        <f t="shared" si="52"/>
        <v>0</v>
      </c>
      <c r="AN662" s="67">
        <f>+K662+AC662-AH662</f>
        <v>13500000</v>
      </c>
      <c r="AO662" s="61" t="s">
        <v>67</v>
      </c>
      <c r="AP662" s="60">
        <v>13500000</v>
      </c>
      <c r="AQ662" s="61" t="s">
        <v>86</v>
      </c>
      <c r="AR662" s="60">
        <v>0</v>
      </c>
      <c r="AS662" s="69" t="s">
        <v>75</v>
      </c>
      <c r="AT662" s="236">
        <v>13500000</v>
      </c>
      <c r="AU662" s="156">
        <f t="shared" si="53"/>
        <v>0</v>
      </c>
      <c r="AV662" s="72">
        <f t="shared" si="54"/>
        <v>1</v>
      </c>
      <c r="AW662" s="89" t="s">
        <v>75</v>
      </c>
      <c r="AX662" s="61" t="s">
        <v>98</v>
      </c>
      <c r="AY662" s="67" t="s">
        <v>10016</v>
      </c>
      <c r="AZ662" s="58" t="s">
        <v>67</v>
      </c>
      <c r="BA662" s="58" t="s">
        <v>67</v>
      </c>
    </row>
    <row r="663" spans="2:53" x14ac:dyDescent="0.25">
      <c r="B663" s="58">
        <v>2024</v>
      </c>
      <c r="C663" s="58">
        <v>891780111</v>
      </c>
      <c r="D663" s="59" t="s">
        <v>64</v>
      </c>
      <c r="E663" s="61" t="s">
        <v>10015</v>
      </c>
      <c r="F663" s="67" t="s">
        <v>10014</v>
      </c>
      <c r="G663" s="210">
        <v>0</v>
      </c>
      <c r="H663" s="61" t="s">
        <v>73</v>
      </c>
      <c r="I663" s="59" t="s">
        <v>65</v>
      </c>
      <c r="J663" s="60" t="s">
        <v>10013</v>
      </c>
      <c r="K663" s="60">
        <v>5500000</v>
      </c>
      <c r="L663" s="58" t="s">
        <v>68</v>
      </c>
      <c r="M663" s="60" t="s">
        <v>6992</v>
      </c>
      <c r="N663" s="60">
        <v>1082975397</v>
      </c>
      <c r="O663" s="60">
        <v>13</v>
      </c>
      <c r="P663" s="89">
        <v>45302</v>
      </c>
      <c r="Q663" s="60">
        <v>4518689382</v>
      </c>
      <c r="R663" s="166">
        <v>45394</v>
      </c>
      <c r="S663" s="60">
        <v>5500000</v>
      </c>
      <c r="T663" s="61" t="s">
        <v>66</v>
      </c>
      <c r="U663" s="60">
        <v>36726018</v>
      </c>
      <c r="V663" s="60" t="s">
        <v>6924</v>
      </c>
      <c r="W663" s="166">
        <v>45394</v>
      </c>
      <c r="X663" s="166">
        <v>45394</v>
      </c>
      <c r="Y663" s="68" t="s">
        <v>75</v>
      </c>
      <c r="Z663" s="166">
        <v>45457</v>
      </c>
      <c r="AA663" s="67">
        <f t="shared" si="50"/>
        <v>63</v>
      </c>
      <c r="AB663" s="67">
        <v>0</v>
      </c>
      <c r="AC663" s="237">
        <v>0</v>
      </c>
      <c r="AD663" s="67">
        <v>0</v>
      </c>
      <c r="AE663" s="89" t="s">
        <v>75</v>
      </c>
      <c r="AF663" s="67">
        <f t="shared" si="51"/>
        <v>0</v>
      </c>
      <c r="AG663" s="60">
        <v>0</v>
      </c>
      <c r="AH663" s="60">
        <v>0</v>
      </c>
      <c r="AI663" s="89" t="s">
        <v>75</v>
      </c>
      <c r="AJ663" s="61">
        <v>0</v>
      </c>
      <c r="AK663" s="65" t="s">
        <v>75</v>
      </c>
      <c r="AL663" s="65" t="s">
        <v>75</v>
      </c>
      <c r="AM663" s="67">
        <f t="shared" si="52"/>
        <v>0</v>
      </c>
      <c r="AN663" s="67">
        <f>+K663+AC663-AH663</f>
        <v>5500000</v>
      </c>
      <c r="AO663" s="61" t="s">
        <v>67</v>
      </c>
      <c r="AP663" s="60">
        <v>5500000</v>
      </c>
      <c r="AQ663" s="61" t="s">
        <v>86</v>
      </c>
      <c r="AR663" s="60">
        <v>0</v>
      </c>
      <c r="AS663" s="69" t="s">
        <v>75</v>
      </c>
      <c r="AT663" s="236">
        <v>5500000</v>
      </c>
      <c r="AU663" s="156">
        <f t="shared" si="53"/>
        <v>0</v>
      </c>
      <c r="AV663" s="72">
        <f t="shared" si="54"/>
        <v>1</v>
      </c>
      <c r="AW663" s="89" t="s">
        <v>75</v>
      </c>
      <c r="AX663" s="61" t="s">
        <v>98</v>
      </c>
      <c r="AY663" s="67" t="s">
        <v>10012</v>
      </c>
      <c r="AZ663" s="58" t="s">
        <v>67</v>
      </c>
      <c r="BA663" s="58" t="s">
        <v>67</v>
      </c>
    </row>
    <row r="664" spans="2:53" x14ac:dyDescent="0.25">
      <c r="B664" s="58">
        <v>2024</v>
      </c>
      <c r="C664" s="58">
        <v>891780111</v>
      </c>
      <c r="D664" s="59" t="s">
        <v>64</v>
      </c>
      <c r="E664" s="61" t="s">
        <v>10011</v>
      </c>
      <c r="F664" s="67" t="s">
        <v>10010</v>
      </c>
      <c r="G664" s="210">
        <v>0</v>
      </c>
      <c r="H664" s="61" t="s">
        <v>73</v>
      </c>
      <c r="I664" s="59" t="s">
        <v>383</v>
      </c>
      <c r="J664" s="60" t="s">
        <v>10006</v>
      </c>
      <c r="K664" s="60">
        <v>10800000</v>
      </c>
      <c r="L664" s="58" t="s">
        <v>68</v>
      </c>
      <c r="M664" s="60" t="s">
        <v>9160</v>
      </c>
      <c r="N664" s="60">
        <v>1081823159</v>
      </c>
      <c r="O664" s="60">
        <v>855</v>
      </c>
      <c r="P664" s="166">
        <v>45390</v>
      </c>
      <c r="Q664" s="60">
        <v>400000000</v>
      </c>
      <c r="R664" s="166">
        <v>45394</v>
      </c>
      <c r="S664" s="60">
        <v>10800000</v>
      </c>
      <c r="T664" s="61" t="s">
        <v>66</v>
      </c>
      <c r="U664" s="60">
        <v>1192791759</v>
      </c>
      <c r="V664" s="60" t="s">
        <v>1211</v>
      </c>
      <c r="W664" s="166">
        <v>45394</v>
      </c>
      <c r="X664" s="166">
        <v>45394</v>
      </c>
      <c r="Y664" s="68" t="s">
        <v>75</v>
      </c>
      <c r="Z664" s="166">
        <v>45473</v>
      </c>
      <c r="AA664" s="67">
        <f t="shared" si="50"/>
        <v>79</v>
      </c>
      <c r="AB664" s="67">
        <v>0</v>
      </c>
      <c r="AC664" s="237">
        <v>0</v>
      </c>
      <c r="AD664" s="67">
        <v>0</v>
      </c>
      <c r="AE664" s="89" t="s">
        <v>75</v>
      </c>
      <c r="AF664" s="67">
        <f t="shared" si="51"/>
        <v>0</v>
      </c>
      <c r="AG664" s="60">
        <v>0</v>
      </c>
      <c r="AH664" s="60">
        <v>0</v>
      </c>
      <c r="AI664" s="89" t="s">
        <v>75</v>
      </c>
      <c r="AJ664" s="61">
        <v>0</v>
      </c>
      <c r="AK664" s="65" t="s">
        <v>75</v>
      </c>
      <c r="AL664" s="65" t="s">
        <v>75</v>
      </c>
      <c r="AM664" s="67">
        <f t="shared" si="52"/>
        <v>0</v>
      </c>
      <c r="AN664" s="67">
        <f>+K664+AC664-AH664</f>
        <v>10800000</v>
      </c>
      <c r="AO664" s="61" t="s">
        <v>67</v>
      </c>
      <c r="AP664" s="60">
        <v>10800000</v>
      </c>
      <c r="AQ664" s="61" t="s">
        <v>86</v>
      </c>
      <c r="AR664" s="60">
        <v>0</v>
      </c>
      <c r="AS664" s="69" t="s">
        <v>75</v>
      </c>
      <c r="AT664" s="236">
        <v>10800000</v>
      </c>
      <c r="AU664" s="156">
        <f t="shared" si="53"/>
        <v>0</v>
      </c>
      <c r="AV664" s="72">
        <f t="shared" si="54"/>
        <v>1</v>
      </c>
      <c r="AW664" s="89" t="s">
        <v>75</v>
      </c>
      <c r="AX664" s="61" t="s">
        <v>98</v>
      </c>
      <c r="AY664" s="67" t="s">
        <v>10009</v>
      </c>
      <c r="AZ664" s="58" t="s">
        <v>67</v>
      </c>
      <c r="BA664" s="58" t="s">
        <v>67</v>
      </c>
    </row>
    <row r="665" spans="2:53" x14ac:dyDescent="0.25">
      <c r="B665" s="58">
        <v>2024</v>
      </c>
      <c r="C665" s="58">
        <v>891780111</v>
      </c>
      <c r="D665" s="59" t="s">
        <v>64</v>
      </c>
      <c r="E665" s="61" t="s">
        <v>10008</v>
      </c>
      <c r="F665" s="67" t="s">
        <v>10007</v>
      </c>
      <c r="G665" s="210">
        <v>0</v>
      </c>
      <c r="H665" s="61" t="s">
        <v>73</v>
      </c>
      <c r="I665" s="59" t="s">
        <v>383</v>
      </c>
      <c r="J665" s="60" t="s">
        <v>10006</v>
      </c>
      <c r="K665" s="60">
        <v>10800000</v>
      </c>
      <c r="L665" s="58" t="s">
        <v>68</v>
      </c>
      <c r="M665" s="60" t="s">
        <v>8872</v>
      </c>
      <c r="N665" s="60">
        <v>1082983016</v>
      </c>
      <c r="O665" s="60">
        <v>855</v>
      </c>
      <c r="P665" s="166">
        <v>45390</v>
      </c>
      <c r="Q665" s="60">
        <v>400000000</v>
      </c>
      <c r="R665" s="166">
        <v>45394</v>
      </c>
      <c r="S665" s="60">
        <v>10800000</v>
      </c>
      <c r="T665" s="61" t="s">
        <v>66</v>
      </c>
      <c r="U665" s="60">
        <v>1192791759</v>
      </c>
      <c r="V665" s="60" t="s">
        <v>1211</v>
      </c>
      <c r="W665" s="166">
        <v>45394</v>
      </c>
      <c r="X665" s="166">
        <v>45394</v>
      </c>
      <c r="Y665" s="68" t="s">
        <v>75</v>
      </c>
      <c r="Z665" s="166">
        <v>45473</v>
      </c>
      <c r="AA665" s="67">
        <f t="shared" si="50"/>
        <v>79</v>
      </c>
      <c r="AB665" s="67">
        <v>0</v>
      </c>
      <c r="AC665" s="237">
        <v>0</v>
      </c>
      <c r="AD665" s="67">
        <v>0</v>
      </c>
      <c r="AE665" s="89" t="s">
        <v>75</v>
      </c>
      <c r="AF665" s="67">
        <f t="shared" si="51"/>
        <v>0</v>
      </c>
      <c r="AG665" s="60">
        <v>0</v>
      </c>
      <c r="AH665" s="60">
        <v>0</v>
      </c>
      <c r="AI665" s="89" t="s">
        <v>75</v>
      </c>
      <c r="AJ665" s="61">
        <v>0</v>
      </c>
      <c r="AK665" s="65" t="s">
        <v>75</v>
      </c>
      <c r="AL665" s="65" t="s">
        <v>75</v>
      </c>
      <c r="AM665" s="67">
        <f t="shared" si="52"/>
        <v>0</v>
      </c>
      <c r="AN665" s="67">
        <f>+K665+AC665-AH665</f>
        <v>10800000</v>
      </c>
      <c r="AO665" s="61" t="s">
        <v>67</v>
      </c>
      <c r="AP665" s="60">
        <v>10800000</v>
      </c>
      <c r="AQ665" s="61" t="s">
        <v>86</v>
      </c>
      <c r="AR665" s="60">
        <v>0</v>
      </c>
      <c r="AS665" s="69" t="s">
        <v>75</v>
      </c>
      <c r="AT665" s="236">
        <v>10800000</v>
      </c>
      <c r="AU665" s="156">
        <f t="shared" si="53"/>
        <v>0</v>
      </c>
      <c r="AV665" s="72">
        <f t="shared" si="54"/>
        <v>1</v>
      </c>
      <c r="AW665" s="89" t="s">
        <v>75</v>
      </c>
      <c r="AX665" s="61" t="s">
        <v>98</v>
      </c>
      <c r="AY665" s="67" t="s">
        <v>10005</v>
      </c>
      <c r="AZ665" s="58" t="s">
        <v>67</v>
      </c>
      <c r="BA665" s="58" t="s">
        <v>67</v>
      </c>
    </row>
    <row r="666" spans="2:53" x14ac:dyDescent="0.25">
      <c r="B666" s="58">
        <v>2024</v>
      </c>
      <c r="C666" s="58">
        <v>891780111</v>
      </c>
      <c r="D666" s="59" t="s">
        <v>64</v>
      </c>
      <c r="E666" s="61" t="s">
        <v>10004</v>
      </c>
      <c r="F666" s="67" t="s">
        <v>10003</v>
      </c>
      <c r="G666" s="210">
        <v>0</v>
      </c>
      <c r="H666" s="61" t="s">
        <v>73</v>
      </c>
      <c r="I666" s="59" t="s">
        <v>65</v>
      </c>
      <c r="J666" s="60" t="s">
        <v>10002</v>
      </c>
      <c r="K666" s="60">
        <v>5250000</v>
      </c>
      <c r="L666" s="58" t="s">
        <v>68</v>
      </c>
      <c r="M666" s="60" t="s">
        <v>8345</v>
      </c>
      <c r="N666" s="60">
        <v>1082860214</v>
      </c>
      <c r="O666" s="60">
        <v>14</v>
      </c>
      <c r="P666" s="166">
        <v>45302</v>
      </c>
      <c r="Q666" s="60">
        <v>2126349000</v>
      </c>
      <c r="R666" s="166">
        <v>45397</v>
      </c>
      <c r="S666" s="60">
        <v>5250000</v>
      </c>
      <c r="T666" s="61" t="s">
        <v>66</v>
      </c>
      <c r="U666" s="60">
        <v>85467461</v>
      </c>
      <c r="V666" s="60" t="s">
        <v>6870</v>
      </c>
      <c r="W666" s="166">
        <v>45397</v>
      </c>
      <c r="X666" s="166">
        <v>45397</v>
      </c>
      <c r="Y666" s="68" t="s">
        <v>75</v>
      </c>
      <c r="Z666" s="166">
        <v>45457</v>
      </c>
      <c r="AA666" s="67">
        <f t="shared" si="50"/>
        <v>60</v>
      </c>
      <c r="AB666" s="67">
        <v>2</v>
      </c>
      <c r="AC666" s="237">
        <v>1050000</v>
      </c>
      <c r="AD666" s="67">
        <v>1</v>
      </c>
      <c r="AE666" s="244">
        <v>45473</v>
      </c>
      <c r="AF666" s="67">
        <f t="shared" si="51"/>
        <v>16</v>
      </c>
      <c r="AG666" s="60">
        <v>0</v>
      </c>
      <c r="AH666" s="60">
        <v>0</v>
      </c>
      <c r="AI666" s="89" t="s">
        <v>75</v>
      </c>
      <c r="AJ666" s="61">
        <v>0</v>
      </c>
      <c r="AK666" s="65" t="s">
        <v>75</v>
      </c>
      <c r="AL666" s="65" t="s">
        <v>75</v>
      </c>
      <c r="AM666" s="67">
        <f t="shared" si="52"/>
        <v>0</v>
      </c>
      <c r="AN666" s="67">
        <f>+K666+AC666-AH666</f>
        <v>6300000</v>
      </c>
      <c r="AO666" s="61" t="s">
        <v>67</v>
      </c>
      <c r="AP666" s="60">
        <v>5250000</v>
      </c>
      <c r="AQ666" s="61" t="s">
        <v>86</v>
      </c>
      <c r="AR666" s="60">
        <v>0</v>
      </c>
      <c r="AS666" s="69" t="s">
        <v>75</v>
      </c>
      <c r="AT666" s="236">
        <v>6300000</v>
      </c>
      <c r="AU666" s="156">
        <f t="shared" si="53"/>
        <v>0</v>
      </c>
      <c r="AV666" s="72">
        <f t="shared" si="54"/>
        <v>1</v>
      </c>
      <c r="AW666" s="89" t="s">
        <v>75</v>
      </c>
      <c r="AX666" s="61" t="s">
        <v>98</v>
      </c>
      <c r="AY666" s="67" t="s">
        <v>10001</v>
      </c>
      <c r="AZ666" s="58" t="s">
        <v>67</v>
      </c>
      <c r="BA666" s="58" t="s">
        <v>67</v>
      </c>
    </row>
    <row r="667" spans="2:53" x14ac:dyDescent="0.25">
      <c r="B667" s="58">
        <v>2024</v>
      </c>
      <c r="C667" s="58">
        <v>891780111</v>
      </c>
      <c r="D667" s="59" t="s">
        <v>64</v>
      </c>
      <c r="E667" s="61" t="s">
        <v>10000</v>
      </c>
      <c r="F667" s="67" t="s">
        <v>9999</v>
      </c>
      <c r="G667" s="210">
        <v>0</v>
      </c>
      <c r="H667" s="61" t="s">
        <v>73</v>
      </c>
      <c r="I667" s="59" t="s">
        <v>65</v>
      </c>
      <c r="J667" s="60" t="s">
        <v>9998</v>
      </c>
      <c r="K667" s="60">
        <v>6750000</v>
      </c>
      <c r="L667" s="58" t="s">
        <v>68</v>
      </c>
      <c r="M667" s="60" t="s">
        <v>9170</v>
      </c>
      <c r="N667" s="60">
        <v>1082944852</v>
      </c>
      <c r="O667" s="60">
        <v>13</v>
      </c>
      <c r="P667" s="89">
        <v>45302</v>
      </c>
      <c r="Q667" s="60">
        <v>4518689382</v>
      </c>
      <c r="R667" s="166">
        <v>45397</v>
      </c>
      <c r="S667" s="60">
        <v>6750000</v>
      </c>
      <c r="T667" s="61" t="s">
        <v>66</v>
      </c>
      <c r="U667" s="60">
        <v>85152695</v>
      </c>
      <c r="V667" s="60" t="s">
        <v>6952</v>
      </c>
      <c r="W667" s="166">
        <v>45397</v>
      </c>
      <c r="X667" s="166">
        <v>45397</v>
      </c>
      <c r="Y667" s="68" t="s">
        <v>75</v>
      </c>
      <c r="Z667" s="166">
        <v>45457</v>
      </c>
      <c r="AA667" s="67">
        <f t="shared" si="50"/>
        <v>60</v>
      </c>
      <c r="AB667" s="67">
        <v>2</v>
      </c>
      <c r="AC667" s="237">
        <v>1350000</v>
      </c>
      <c r="AD667" s="67">
        <v>1</v>
      </c>
      <c r="AE667" s="244">
        <v>45473</v>
      </c>
      <c r="AF667" s="67">
        <f t="shared" si="51"/>
        <v>16</v>
      </c>
      <c r="AG667" s="60">
        <v>0</v>
      </c>
      <c r="AH667" s="60">
        <v>0</v>
      </c>
      <c r="AI667" s="89" t="s">
        <v>75</v>
      </c>
      <c r="AJ667" s="61">
        <v>0</v>
      </c>
      <c r="AK667" s="65" t="s">
        <v>75</v>
      </c>
      <c r="AL667" s="65" t="s">
        <v>75</v>
      </c>
      <c r="AM667" s="67">
        <f t="shared" si="52"/>
        <v>0</v>
      </c>
      <c r="AN667" s="67">
        <f>+K667+AC667-AH667</f>
        <v>8100000</v>
      </c>
      <c r="AO667" s="61" t="s">
        <v>67</v>
      </c>
      <c r="AP667" s="60">
        <v>6750000</v>
      </c>
      <c r="AQ667" s="61" t="s">
        <v>86</v>
      </c>
      <c r="AR667" s="60">
        <v>0</v>
      </c>
      <c r="AS667" s="69" t="s">
        <v>75</v>
      </c>
      <c r="AT667" s="236">
        <v>8100000</v>
      </c>
      <c r="AU667" s="156">
        <f t="shared" si="53"/>
        <v>0</v>
      </c>
      <c r="AV667" s="72">
        <f t="shared" si="54"/>
        <v>1</v>
      </c>
      <c r="AW667" s="89" t="s">
        <v>75</v>
      </c>
      <c r="AX667" s="61" t="s">
        <v>98</v>
      </c>
      <c r="AY667" s="67" t="s">
        <v>9997</v>
      </c>
      <c r="AZ667" s="58" t="s">
        <v>67</v>
      </c>
      <c r="BA667" s="58" t="s">
        <v>67</v>
      </c>
    </row>
    <row r="668" spans="2:53" x14ac:dyDescent="0.25">
      <c r="B668" s="58">
        <v>2024</v>
      </c>
      <c r="C668" s="58">
        <v>891780111</v>
      </c>
      <c r="D668" s="59" t="s">
        <v>64</v>
      </c>
      <c r="E668" s="61" t="s">
        <v>9996</v>
      </c>
      <c r="F668" s="67" t="s">
        <v>9995</v>
      </c>
      <c r="G668" s="210">
        <v>0</v>
      </c>
      <c r="H668" s="61" t="s">
        <v>73</v>
      </c>
      <c r="I668" s="59" t="s">
        <v>65</v>
      </c>
      <c r="J668" s="60" t="s">
        <v>9994</v>
      </c>
      <c r="K668" s="60">
        <v>5400000</v>
      </c>
      <c r="L668" s="58" t="s">
        <v>68</v>
      </c>
      <c r="M668" s="60" t="s">
        <v>9089</v>
      </c>
      <c r="N668" s="60">
        <v>57291636</v>
      </c>
      <c r="O668" s="60">
        <v>13</v>
      </c>
      <c r="P668" s="89">
        <v>45302</v>
      </c>
      <c r="Q668" s="60">
        <v>4518689382</v>
      </c>
      <c r="R668" s="166">
        <v>45398</v>
      </c>
      <c r="S668" s="60">
        <v>5400000</v>
      </c>
      <c r="T668" s="61" t="s">
        <v>66</v>
      </c>
      <c r="U668" s="60">
        <v>85154788</v>
      </c>
      <c r="V668" s="60" t="s">
        <v>7851</v>
      </c>
      <c r="W668" s="166">
        <v>45398</v>
      </c>
      <c r="X668" s="166">
        <v>45398</v>
      </c>
      <c r="Y668" s="68" t="s">
        <v>75</v>
      </c>
      <c r="Z668" s="166">
        <v>45457</v>
      </c>
      <c r="AA668" s="67">
        <f t="shared" si="50"/>
        <v>59</v>
      </c>
      <c r="AB668" s="67">
        <v>2</v>
      </c>
      <c r="AC668" s="237">
        <v>1350000</v>
      </c>
      <c r="AD668" s="67">
        <v>1</v>
      </c>
      <c r="AE668" s="244">
        <v>45473</v>
      </c>
      <c r="AF668" s="67">
        <f t="shared" si="51"/>
        <v>16</v>
      </c>
      <c r="AG668" s="60">
        <v>0</v>
      </c>
      <c r="AH668" s="60">
        <v>0</v>
      </c>
      <c r="AI668" s="89" t="s">
        <v>75</v>
      </c>
      <c r="AJ668" s="61">
        <v>0</v>
      </c>
      <c r="AK668" s="65" t="s">
        <v>75</v>
      </c>
      <c r="AL668" s="65" t="s">
        <v>75</v>
      </c>
      <c r="AM668" s="67">
        <f t="shared" si="52"/>
        <v>0</v>
      </c>
      <c r="AN668" s="67">
        <f>+K668+AC668-AH668</f>
        <v>6750000</v>
      </c>
      <c r="AO668" s="61" t="s">
        <v>67</v>
      </c>
      <c r="AP668" s="60">
        <v>5400000</v>
      </c>
      <c r="AQ668" s="61" t="s">
        <v>86</v>
      </c>
      <c r="AR668" s="60">
        <v>0</v>
      </c>
      <c r="AS668" s="69" t="s">
        <v>75</v>
      </c>
      <c r="AT668" s="236">
        <v>6750000</v>
      </c>
      <c r="AU668" s="156">
        <f t="shared" si="53"/>
        <v>0</v>
      </c>
      <c r="AV668" s="72">
        <f t="shared" si="54"/>
        <v>1</v>
      </c>
      <c r="AW668" s="89" t="s">
        <v>75</v>
      </c>
      <c r="AX668" s="61" t="s">
        <v>98</v>
      </c>
      <c r="AY668" s="67" t="s">
        <v>9993</v>
      </c>
      <c r="AZ668" s="58" t="s">
        <v>67</v>
      </c>
      <c r="BA668" s="58" t="s">
        <v>67</v>
      </c>
    </row>
    <row r="669" spans="2:53" x14ac:dyDescent="0.25">
      <c r="B669" s="58">
        <v>2024</v>
      </c>
      <c r="C669" s="58">
        <v>891780111</v>
      </c>
      <c r="D669" s="59" t="s">
        <v>64</v>
      </c>
      <c r="E669" s="61" t="s">
        <v>9992</v>
      </c>
      <c r="F669" s="67" t="s">
        <v>9991</v>
      </c>
      <c r="G669" s="210">
        <v>0</v>
      </c>
      <c r="H669" s="61" t="s">
        <v>73</v>
      </c>
      <c r="I669" s="59" t="s">
        <v>383</v>
      </c>
      <c r="J669" s="60" t="s">
        <v>9990</v>
      </c>
      <c r="K669" s="60">
        <v>2700000</v>
      </c>
      <c r="L669" s="58" t="s">
        <v>68</v>
      </c>
      <c r="M669" s="60" t="s">
        <v>6003</v>
      </c>
      <c r="N669" s="60">
        <v>1083007524</v>
      </c>
      <c r="O669" s="60">
        <v>928</v>
      </c>
      <c r="P669" s="166">
        <v>45394</v>
      </c>
      <c r="Q669" s="60">
        <v>60300000</v>
      </c>
      <c r="R669" s="166">
        <v>45399</v>
      </c>
      <c r="S669" s="60">
        <v>2700000</v>
      </c>
      <c r="T669" s="61" t="s">
        <v>66</v>
      </c>
      <c r="U669" s="60">
        <v>36559959</v>
      </c>
      <c r="V669" s="60" t="s">
        <v>8301</v>
      </c>
      <c r="W669" s="166">
        <v>45399</v>
      </c>
      <c r="X669" s="166">
        <v>45399</v>
      </c>
      <c r="Y669" s="68" t="s">
        <v>75</v>
      </c>
      <c r="Z669" s="166">
        <v>45443</v>
      </c>
      <c r="AA669" s="67">
        <f t="shared" si="50"/>
        <v>44</v>
      </c>
      <c r="AB669" s="67">
        <v>0</v>
      </c>
      <c r="AC669" s="237">
        <v>0</v>
      </c>
      <c r="AD669" s="67">
        <v>0</v>
      </c>
      <c r="AE669" s="89" t="s">
        <v>75</v>
      </c>
      <c r="AF669" s="67">
        <f t="shared" si="51"/>
        <v>0</v>
      </c>
      <c r="AG669" s="60">
        <v>0</v>
      </c>
      <c r="AH669" s="60">
        <v>0</v>
      </c>
      <c r="AI669" s="89" t="s">
        <v>75</v>
      </c>
      <c r="AJ669" s="61">
        <v>0</v>
      </c>
      <c r="AK669" s="65" t="s">
        <v>75</v>
      </c>
      <c r="AL669" s="65" t="s">
        <v>75</v>
      </c>
      <c r="AM669" s="67">
        <f t="shared" si="52"/>
        <v>0</v>
      </c>
      <c r="AN669" s="67">
        <f>+K669+AC669-AH669</f>
        <v>2700000</v>
      </c>
      <c r="AO669" s="61" t="s">
        <v>86</v>
      </c>
      <c r="AP669" s="60">
        <v>0</v>
      </c>
      <c r="AQ669" s="61" t="s">
        <v>86</v>
      </c>
      <c r="AR669" s="60">
        <v>0</v>
      </c>
      <c r="AS669" s="69" t="s">
        <v>75</v>
      </c>
      <c r="AT669" s="236">
        <v>2700000</v>
      </c>
      <c r="AU669" s="156">
        <f t="shared" si="53"/>
        <v>0</v>
      </c>
      <c r="AV669" s="72">
        <f t="shared" si="54"/>
        <v>1</v>
      </c>
      <c r="AW669" s="89" t="s">
        <v>75</v>
      </c>
      <c r="AX669" s="61" t="s">
        <v>98</v>
      </c>
      <c r="AY669" s="67" t="s">
        <v>9989</v>
      </c>
      <c r="AZ669" s="58" t="s">
        <v>67</v>
      </c>
      <c r="BA669" s="58" t="s">
        <v>67</v>
      </c>
    </row>
    <row r="670" spans="2:53" x14ac:dyDescent="0.25">
      <c r="B670" s="58">
        <v>2024</v>
      </c>
      <c r="C670" s="58">
        <v>891780111</v>
      </c>
      <c r="D670" s="59" t="s">
        <v>64</v>
      </c>
      <c r="E670" s="61" t="s">
        <v>9988</v>
      </c>
      <c r="F670" s="67" t="s">
        <v>9987</v>
      </c>
      <c r="G670" s="210">
        <v>0</v>
      </c>
      <c r="H670" s="61" t="s">
        <v>73</v>
      </c>
      <c r="I670" s="59" t="s">
        <v>383</v>
      </c>
      <c r="J670" s="60" t="s">
        <v>9986</v>
      </c>
      <c r="K670" s="60">
        <v>3400000</v>
      </c>
      <c r="L670" s="58" t="s">
        <v>68</v>
      </c>
      <c r="M670" s="60" t="s">
        <v>5910</v>
      </c>
      <c r="N670" s="60">
        <v>1083029427</v>
      </c>
      <c r="O670" s="60">
        <v>928</v>
      </c>
      <c r="P670" s="166">
        <v>45394</v>
      </c>
      <c r="Q670" s="60">
        <v>60300000</v>
      </c>
      <c r="R670" s="166">
        <v>45399</v>
      </c>
      <c r="S670" s="60">
        <v>3400000</v>
      </c>
      <c r="T670" s="61" t="s">
        <v>66</v>
      </c>
      <c r="U670" s="60">
        <v>36559959</v>
      </c>
      <c r="V670" s="60" t="s">
        <v>8301</v>
      </c>
      <c r="W670" s="166">
        <v>45399</v>
      </c>
      <c r="X670" s="166">
        <v>45399</v>
      </c>
      <c r="Y670" s="68" t="s">
        <v>75</v>
      </c>
      <c r="Z670" s="166">
        <v>45443</v>
      </c>
      <c r="AA670" s="67">
        <f t="shared" si="50"/>
        <v>44</v>
      </c>
      <c r="AB670" s="67">
        <v>0</v>
      </c>
      <c r="AC670" s="237">
        <v>0</v>
      </c>
      <c r="AD670" s="67">
        <v>0</v>
      </c>
      <c r="AE670" s="89" t="s">
        <v>75</v>
      </c>
      <c r="AF670" s="67">
        <f t="shared" si="51"/>
        <v>0</v>
      </c>
      <c r="AG670" s="60">
        <v>0</v>
      </c>
      <c r="AH670" s="60">
        <v>0</v>
      </c>
      <c r="AI670" s="89" t="s">
        <v>75</v>
      </c>
      <c r="AJ670" s="61">
        <v>0</v>
      </c>
      <c r="AK670" s="65" t="s">
        <v>75</v>
      </c>
      <c r="AL670" s="65" t="s">
        <v>75</v>
      </c>
      <c r="AM670" s="67">
        <f t="shared" si="52"/>
        <v>0</v>
      </c>
      <c r="AN670" s="67">
        <f>+K670+AC670-AH670</f>
        <v>3400000</v>
      </c>
      <c r="AO670" s="61" t="s">
        <v>86</v>
      </c>
      <c r="AP670" s="60">
        <v>0</v>
      </c>
      <c r="AQ670" s="61" t="s">
        <v>86</v>
      </c>
      <c r="AR670" s="60">
        <v>0</v>
      </c>
      <c r="AS670" s="69" t="s">
        <v>75</v>
      </c>
      <c r="AT670" s="236">
        <v>3400000</v>
      </c>
      <c r="AU670" s="156">
        <f t="shared" si="53"/>
        <v>0</v>
      </c>
      <c r="AV670" s="72">
        <f t="shared" si="54"/>
        <v>1</v>
      </c>
      <c r="AW670" s="89" t="s">
        <v>75</v>
      </c>
      <c r="AX670" s="61" t="s">
        <v>98</v>
      </c>
      <c r="AY670" s="67" t="s">
        <v>9985</v>
      </c>
      <c r="AZ670" s="58" t="s">
        <v>67</v>
      </c>
      <c r="BA670" s="58" t="s">
        <v>67</v>
      </c>
    </row>
    <row r="671" spans="2:53" x14ac:dyDescent="0.25">
      <c r="B671" s="58">
        <v>2024</v>
      </c>
      <c r="C671" s="58">
        <v>891780111</v>
      </c>
      <c r="D671" s="59" t="s">
        <v>64</v>
      </c>
      <c r="E671" s="61" t="s">
        <v>9984</v>
      </c>
      <c r="F671" s="67" t="s">
        <v>9983</v>
      </c>
      <c r="G671" s="210">
        <v>0</v>
      </c>
      <c r="H671" s="61" t="s">
        <v>73</v>
      </c>
      <c r="I671" s="59" t="s">
        <v>383</v>
      </c>
      <c r="J671" s="60" t="s">
        <v>9982</v>
      </c>
      <c r="K671" s="60">
        <v>3400000</v>
      </c>
      <c r="L671" s="58" t="s">
        <v>68</v>
      </c>
      <c r="M671" s="60" t="s">
        <v>9981</v>
      </c>
      <c r="N671" s="60">
        <v>1221970531</v>
      </c>
      <c r="O671" s="60">
        <v>928</v>
      </c>
      <c r="P671" s="166">
        <v>45394</v>
      </c>
      <c r="Q671" s="60">
        <v>60300000</v>
      </c>
      <c r="R671" s="166">
        <v>45399</v>
      </c>
      <c r="S671" s="60">
        <v>3400000</v>
      </c>
      <c r="T671" s="61" t="s">
        <v>66</v>
      </c>
      <c r="U671" s="60">
        <v>36559959</v>
      </c>
      <c r="V671" s="60" t="s">
        <v>8301</v>
      </c>
      <c r="W671" s="166">
        <v>45399</v>
      </c>
      <c r="X671" s="166">
        <v>45399</v>
      </c>
      <c r="Y671" s="68" t="s">
        <v>75</v>
      </c>
      <c r="Z671" s="166">
        <v>45443</v>
      </c>
      <c r="AA671" s="67">
        <f t="shared" si="50"/>
        <v>44</v>
      </c>
      <c r="AB671" s="67">
        <v>0</v>
      </c>
      <c r="AC671" s="237">
        <v>0</v>
      </c>
      <c r="AD671" s="67">
        <v>0</v>
      </c>
      <c r="AE671" s="89" t="s">
        <v>75</v>
      </c>
      <c r="AF671" s="67">
        <f t="shared" si="51"/>
        <v>0</v>
      </c>
      <c r="AG671" s="60">
        <v>0</v>
      </c>
      <c r="AH671" s="60">
        <v>0</v>
      </c>
      <c r="AI671" s="89" t="s">
        <v>75</v>
      </c>
      <c r="AJ671" s="61">
        <v>0</v>
      </c>
      <c r="AK671" s="65" t="s">
        <v>75</v>
      </c>
      <c r="AL671" s="65" t="s">
        <v>75</v>
      </c>
      <c r="AM671" s="67">
        <f t="shared" si="52"/>
        <v>0</v>
      </c>
      <c r="AN671" s="67">
        <f>+K671+AC671-AH671</f>
        <v>3400000</v>
      </c>
      <c r="AO671" s="61" t="s">
        <v>86</v>
      </c>
      <c r="AP671" s="60">
        <v>0</v>
      </c>
      <c r="AQ671" s="61" t="s">
        <v>86</v>
      </c>
      <c r="AR671" s="60">
        <v>0</v>
      </c>
      <c r="AS671" s="69" t="s">
        <v>75</v>
      </c>
      <c r="AT671" s="236">
        <v>3400000</v>
      </c>
      <c r="AU671" s="156">
        <f t="shared" si="53"/>
        <v>0</v>
      </c>
      <c r="AV671" s="72">
        <f t="shared" si="54"/>
        <v>1</v>
      </c>
      <c r="AW671" s="89" t="s">
        <v>75</v>
      </c>
      <c r="AX671" s="61" t="s">
        <v>98</v>
      </c>
      <c r="AY671" s="67" t="s">
        <v>9980</v>
      </c>
      <c r="AZ671" s="58" t="s">
        <v>67</v>
      </c>
      <c r="BA671" s="58" t="s">
        <v>67</v>
      </c>
    </row>
    <row r="672" spans="2:53" x14ac:dyDescent="0.25">
      <c r="B672" s="58">
        <v>2024</v>
      </c>
      <c r="C672" s="58">
        <v>891780111</v>
      </c>
      <c r="D672" s="59" t="s">
        <v>64</v>
      </c>
      <c r="E672" s="61" t="s">
        <v>9979</v>
      </c>
      <c r="F672" s="67" t="s">
        <v>9978</v>
      </c>
      <c r="G672" s="210">
        <v>0</v>
      </c>
      <c r="H672" s="61" t="s">
        <v>73</v>
      </c>
      <c r="I672" s="59" t="s">
        <v>383</v>
      </c>
      <c r="J672" s="60" t="s">
        <v>9977</v>
      </c>
      <c r="K672" s="60">
        <v>3400000</v>
      </c>
      <c r="L672" s="58" t="s">
        <v>68</v>
      </c>
      <c r="M672" s="60" t="s">
        <v>5905</v>
      </c>
      <c r="N672" s="60">
        <v>1042457246</v>
      </c>
      <c r="O672" s="60">
        <v>928</v>
      </c>
      <c r="P672" s="166">
        <v>45394</v>
      </c>
      <c r="Q672" s="60">
        <v>60300000</v>
      </c>
      <c r="R672" s="166">
        <v>45399</v>
      </c>
      <c r="S672" s="60">
        <v>3400000</v>
      </c>
      <c r="T672" s="61" t="s">
        <v>66</v>
      </c>
      <c r="U672" s="60">
        <v>36559959</v>
      </c>
      <c r="V672" s="60" t="s">
        <v>8301</v>
      </c>
      <c r="W672" s="166">
        <v>45399</v>
      </c>
      <c r="X672" s="166">
        <v>45399</v>
      </c>
      <c r="Y672" s="68" t="s">
        <v>75</v>
      </c>
      <c r="Z672" s="166">
        <v>45443</v>
      </c>
      <c r="AA672" s="67">
        <f t="shared" si="50"/>
        <v>44</v>
      </c>
      <c r="AB672" s="67">
        <v>0</v>
      </c>
      <c r="AC672" s="237">
        <v>0</v>
      </c>
      <c r="AD672" s="67">
        <v>0</v>
      </c>
      <c r="AE672" s="89" t="s">
        <v>75</v>
      </c>
      <c r="AF672" s="67">
        <f t="shared" si="51"/>
        <v>0</v>
      </c>
      <c r="AG672" s="60">
        <v>0</v>
      </c>
      <c r="AH672" s="60">
        <v>0</v>
      </c>
      <c r="AI672" s="89" t="s">
        <v>75</v>
      </c>
      <c r="AJ672" s="61">
        <v>0</v>
      </c>
      <c r="AK672" s="65" t="s">
        <v>75</v>
      </c>
      <c r="AL672" s="65" t="s">
        <v>75</v>
      </c>
      <c r="AM672" s="67">
        <f t="shared" si="52"/>
        <v>0</v>
      </c>
      <c r="AN672" s="67">
        <f>+K672+AC672-AH672</f>
        <v>3400000</v>
      </c>
      <c r="AO672" s="61" t="s">
        <v>86</v>
      </c>
      <c r="AP672" s="60">
        <v>0</v>
      </c>
      <c r="AQ672" s="61" t="s">
        <v>86</v>
      </c>
      <c r="AR672" s="60">
        <v>0</v>
      </c>
      <c r="AS672" s="69" t="s">
        <v>75</v>
      </c>
      <c r="AT672" s="236">
        <v>3400000</v>
      </c>
      <c r="AU672" s="156">
        <f t="shared" si="53"/>
        <v>0</v>
      </c>
      <c r="AV672" s="72">
        <f t="shared" si="54"/>
        <v>1</v>
      </c>
      <c r="AW672" s="89" t="s">
        <v>75</v>
      </c>
      <c r="AX672" s="61" t="s">
        <v>98</v>
      </c>
      <c r="AY672" s="67" t="s">
        <v>9976</v>
      </c>
      <c r="AZ672" s="58" t="s">
        <v>67</v>
      </c>
      <c r="BA672" s="58" t="s">
        <v>67</v>
      </c>
    </row>
    <row r="673" spans="2:53" x14ac:dyDescent="0.25">
      <c r="B673" s="58">
        <v>2024</v>
      </c>
      <c r="C673" s="58">
        <v>891780111</v>
      </c>
      <c r="D673" s="59" t="s">
        <v>64</v>
      </c>
      <c r="E673" s="61" t="s">
        <v>9975</v>
      </c>
      <c r="F673" s="67" t="s">
        <v>9974</v>
      </c>
      <c r="G673" s="210">
        <v>0</v>
      </c>
      <c r="H673" s="61" t="s">
        <v>73</v>
      </c>
      <c r="I673" s="59" t="s">
        <v>383</v>
      </c>
      <c r="J673" s="60" t="s">
        <v>9973</v>
      </c>
      <c r="K673" s="60">
        <v>3400000</v>
      </c>
      <c r="L673" s="58" t="s">
        <v>68</v>
      </c>
      <c r="M673" s="60" t="s">
        <v>9972</v>
      </c>
      <c r="N673" s="60">
        <v>1083048377</v>
      </c>
      <c r="O673" s="60">
        <v>928</v>
      </c>
      <c r="P673" s="166">
        <v>45394</v>
      </c>
      <c r="Q673" s="60">
        <v>60300000</v>
      </c>
      <c r="R673" s="166">
        <v>45399</v>
      </c>
      <c r="S673" s="60">
        <v>3400000</v>
      </c>
      <c r="T673" s="61" t="s">
        <v>66</v>
      </c>
      <c r="U673" s="60">
        <v>36559959</v>
      </c>
      <c r="V673" s="60" t="s">
        <v>8301</v>
      </c>
      <c r="W673" s="166">
        <v>45399</v>
      </c>
      <c r="X673" s="166">
        <v>45399</v>
      </c>
      <c r="Y673" s="68" t="s">
        <v>75</v>
      </c>
      <c r="Z673" s="166">
        <v>45443</v>
      </c>
      <c r="AA673" s="67">
        <f t="shared" si="50"/>
        <v>44</v>
      </c>
      <c r="AB673" s="67">
        <v>0</v>
      </c>
      <c r="AC673" s="237">
        <v>0</v>
      </c>
      <c r="AD673" s="67">
        <v>0</v>
      </c>
      <c r="AE673" s="89" t="s">
        <v>75</v>
      </c>
      <c r="AF673" s="67">
        <f t="shared" si="51"/>
        <v>0</v>
      </c>
      <c r="AG673" s="60">
        <v>0</v>
      </c>
      <c r="AH673" s="60">
        <v>0</v>
      </c>
      <c r="AI673" s="89" t="s">
        <v>75</v>
      </c>
      <c r="AJ673" s="61">
        <v>0</v>
      </c>
      <c r="AK673" s="65" t="s">
        <v>75</v>
      </c>
      <c r="AL673" s="65" t="s">
        <v>75</v>
      </c>
      <c r="AM673" s="67">
        <f t="shared" si="52"/>
        <v>0</v>
      </c>
      <c r="AN673" s="67">
        <f>+K673+AC673-AH673</f>
        <v>3400000</v>
      </c>
      <c r="AO673" s="61" t="s">
        <v>86</v>
      </c>
      <c r="AP673" s="60">
        <v>0</v>
      </c>
      <c r="AQ673" s="61" t="s">
        <v>86</v>
      </c>
      <c r="AR673" s="60">
        <v>0</v>
      </c>
      <c r="AS673" s="69" t="s">
        <v>75</v>
      </c>
      <c r="AT673" s="236">
        <v>3400000</v>
      </c>
      <c r="AU673" s="156">
        <f t="shared" si="53"/>
        <v>0</v>
      </c>
      <c r="AV673" s="72">
        <f t="shared" si="54"/>
        <v>1</v>
      </c>
      <c r="AW673" s="89" t="s">
        <v>75</v>
      </c>
      <c r="AX673" s="61" t="s">
        <v>98</v>
      </c>
      <c r="AY673" s="67" t="s">
        <v>9971</v>
      </c>
      <c r="AZ673" s="58" t="s">
        <v>67</v>
      </c>
      <c r="BA673" s="58" t="s">
        <v>67</v>
      </c>
    </row>
    <row r="674" spans="2:53" x14ac:dyDescent="0.25">
      <c r="B674" s="58">
        <v>2024</v>
      </c>
      <c r="C674" s="58">
        <v>891780111</v>
      </c>
      <c r="D674" s="59" t="s">
        <v>64</v>
      </c>
      <c r="E674" s="61" t="s">
        <v>9970</v>
      </c>
      <c r="F674" s="67" t="s">
        <v>9969</v>
      </c>
      <c r="G674" s="210">
        <v>0</v>
      </c>
      <c r="H674" s="61" t="s">
        <v>73</v>
      </c>
      <c r="I674" s="59" t="s">
        <v>383</v>
      </c>
      <c r="J674" s="60" t="s">
        <v>9968</v>
      </c>
      <c r="K674" s="60">
        <v>3400000</v>
      </c>
      <c r="L674" s="58" t="s">
        <v>68</v>
      </c>
      <c r="M674" s="60" t="s">
        <v>9967</v>
      </c>
      <c r="N674" s="60">
        <v>1004346609</v>
      </c>
      <c r="O674" s="60">
        <v>928</v>
      </c>
      <c r="P674" s="166">
        <v>45394</v>
      </c>
      <c r="Q674" s="60">
        <v>60300000</v>
      </c>
      <c r="R674" s="166">
        <v>45399</v>
      </c>
      <c r="S674" s="60">
        <v>3400000</v>
      </c>
      <c r="T674" s="61" t="s">
        <v>66</v>
      </c>
      <c r="U674" s="60">
        <v>36559959</v>
      </c>
      <c r="V674" s="60" t="s">
        <v>8301</v>
      </c>
      <c r="W674" s="166">
        <v>45399</v>
      </c>
      <c r="X674" s="166">
        <v>45399</v>
      </c>
      <c r="Y674" s="68" t="s">
        <v>75</v>
      </c>
      <c r="Z674" s="166">
        <v>45443</v>
      </c>
      <c r="AA674" s="67">
        <f t="shared" si="50"/>
        <v>44</v>
      </c>
      <c r="AB674" s="67">
        <v>0</v>
      </c>
      <c r="AC674" s="237">
        <v>0</v>
      </c>
      <c r="AD674" s="67">
        <v>0</v>
      </c>
      <c r="AE674" s="89" t="s">
        <v>75</v>
      </c>
      <c r="AF674" s="67">
        <f t="shared" si="51"/>
        <v>0</v>
      </c>
      <c r="AG674" s="60">
        <v>0</v>
      </c>
      <c r="AH674" s="60">
        <v>0</v>
      </c>
      <c r="AI674" s="89" t="s">
        <v>75</v>
      </c>
      <c r="AJ674" s="61">
        <v>0</v>
      </c>
      <c r="AK674" s="65" t="s">
        <v>75</v>
      </c>
      <c r="AL674" s="65" t="s">
        <v>75</v>
      </c>
      <c r="AM674" s="67">
        <f t="shared" si="52"/>
        <v>0</v>
      </c>
      <c r="AN674" s="67">
        <f>+K674+AC674-AH674</f>
        <v>3400000</v>
      </c>
      <c r="AO674" s="61" t="s">
        <v>86</v>
      </c>
      <c r="AP674" s="60">
        <v>0</v>
      </c>
      <c r="AQ674" s="61" t="s">
        <v>86</v>
      </c>
      <c r="AR674" s="60">
        <v>0</v>
      </c>
      <c r="AS674" s="69" t="s">
        <v>75</v>
      </c>
      <c r="AT674" s="236">
        <v>3400000</v>
      </c>
      <c r="AU674" s="156">
        <f t="shared" si="53"/>
        <v>0</v>
      </c>
      <c r="AV674" s="72">
        <f t="shared" si="54"/>
        <v>1</v>
      </c>
      <c r="AW674" s="89" t="s">
        <v>75</v>
      </c>
      <c r="AX674" s="61" t="s">
        <v>98</v>
      </c>
      <c r="AY674" s="67" t="s">
        <v>9966</v>
      </c>
      <c r="AZ674" s="58" t="s">
        <v>67</v>
      </c>
      <c r="BA674" s="58" t="s">
        <v>67</v>
      </c>
    </row>
    <row r="675" spans="2:53" x14ac:dyDescent="0.25">
      <c r="B675" s="58">
        <v>2024</v>
      </c>
      <c r="C675" s="58">
        <v>891780111</v>
      </c>
      <c r="D675" s="59" t="s">
        <v>64</v>
      </c>
      <c r="E675" s="61" t="s">
        <v>9965</v>
      </c>
      <c r="F675" s="67" t="s">
        <v>9964</v>
      </c>
      <c r="G675" s="210">
        <v>0</v>
      </c>
      <c r="H675" s="61" t="s">
        <v>73</v>
      </c>
      <c r="I675" s="59" t="s">
        <v>383</v>
      </c>
      <c r="J675" s="60" t="s">
        <v>9963</v>
      </c>
      <c r="K675" s="60">
        <v>3400000</v>
      </c>
      <c r="L675" s="58" t="s">
        <v>68</v>
      </c>
      <c r="M675" s="60" t="s">
        <v>9962</v>
      </c>
      <c r="N675" s="60">
        <v>1045729776</v>
      </c>
      <c r="O675" s="60">
        <v>928</v>
      </c>
      <c r="P675" s="166">
        <v>45394</v>
      </c>
      <c r="Q675" s="60">
        <v>60300000</v>
      </c>
      <c r="R675" s="166">
        <v>45399</v>
      </c>
      <c r="S675" s="60">
        <v>3400000</v>
      </c>
      <c r="T675" s="61" t="s">
        <v>66</v>
      </c>
      <c r="U675" s="60">
        <v>36559959</v>
      </c>
      <c r="V675" s="60" t="s">
        <v>8301</v>
      </c>
      <c r="W675" s="166">
        <v>45399</v>
      </c>
      <c r="X675" s="166">
        <v>45399</v>
      </c>
      <c r="Y675" s="68" t="s">
        <v>75</v>
      </c>
      <c r="Z675" s="166">
        <v>45443</v>
      </c>
      <c r="AA675" s="67">
        <f t="shared" si="50"/>
        <v>44</v>
      </c>
      <c r="AB675" s="67">
        <v>0</v>
      </c>
      <c r="AC675" s="237">
        <v>0</v>
      </c>
      <c r="AD675" s="67">
        <v>0</v>
      </c>
      <c r="AE675" s="89" t="s">
        <v>75</v>
      </c>
      <c r="AF675" s="67">
        <f t="shared" si="51"/>
        <v>0</v>
      </c>
      <c r="AG675" s="60">
        <v>0</v>
      </c>
      <c r="AH675" s="60">
        <v>0</v>
      </c>
      <c r="AI675" s="89" t="s">
        <v>75</v>
      </c>
      <c r="AJ675" s="61">
        <v>0</v>
      </c>
      <c r="AK675" s="65" t="s">
        <v>75</v>
      </c>
      <c r="AL675" s="65" t="s">
        <v>75</v>
      </c>
      <c r="AM675" s="67">
        <f t="shared" si="52"/>
        <v>0</v>
      </c>
      <c r="AN675" s="67">
        <f>+K675+AC675-AH675</f>
        <v>3400000</v>
      </c>
      <c r="AO675" s="61" t="s">
        <v>86</v>
      </c>
      <c r="AP675" s="60">
        <v>0</v>
      </c>
      <c r="AQ675" s="61" t="s">
        <v>86</v>
      </c>
      <c r="AR675" s="60">
        <v>0</v>
      </c>
      <c r="AS675" s="69" t="s">
        <v>75</v>
      </c>
      <c r="AT675" s="236">
        <v>3400000</v>
      </c>
      <c r="AU675" s="156">
        <f t="shared" si="53"/>
        <v>0</v>
      </c>
      <c r="AV675" s="72">
        <f t="shared" si="54"/>
        <v>1</v>
      </c>
      <c r="AW675" s="89" t="s">
        <v>75</v>
      </c>
      <c r="AX675" s="61" t="s">
        <v>98</v>
      </c>
      <c r="AY675" s="67" t="s">
        <v>9961</v>
      </c>
      <c r="AZ675" s="58" t="s">
        <v>67</v>
      </c>
      <c r="BA675" s="58" t="s">
        <v>67</v>
      </c>
    </row>
    <row r="676" spans="2:53" x14ac:dyDescent="0.25">
      <c r="B676" s="58">
        <v>2024</v>
      </c>
      <c r="C676" s="58">
        <v>891780111</v>
      </c>
      <c r="D676" s="59" t="s">
        <v>64</v>
      </c>
      <c r="E676" s="61" t="s">
        <v>9960</v>
      </c>
      <c r="F676" s="67" t="s">
        <v>9959</v>
      </c>
      <c r="G676" s="210">
        <v>0</v>
      </c>
      <c r="H676" s="61" t="s">
        <v>73</v>
      </c>
      <c r="I676" s="59" t="s">
        <v>383</v>
      </c>
      <c r="J676" s="60" t="s">
        <v>9958</v>
      </c>
      <c r="K676" s="60">
        <v>3400000</v>
      </c>
      <c r="L676" s="58" t="s">
        <v>68</v>
      </c>
      <c r="M676" s="60" t="s">
        <v>8307</v>
      </c>
      <c r="N676" s="60">
        <v>1004369351</v>
      </c>
      <c r="O676" s="60">
        <v>928</v>
      </c>
      <c r="P676" s="166">
        <v>45394</v>
      </c>
      <c r="Q676" s="60">
        <v>60300000</v>
      </c>
      <c r="R676" s="166">
        <v>45399</v>
      </c>
      <c r="S676" s="60">
        <v>3400000</v>
      </c>
      <c r="T676" s="61" t="s">
        <v>66</v>
      </c>
      <c r="U676" s="60">
        <v>36559959</v>
      </c>
      <c r="V676" s="60" t="s">
        <v>8301</v>
      </c>
      <c r="W676" s="166">
        <v>45399</v>
      </c>
      <c r="X676" s="166">
        <v>45399</v>
      </c>
      <c r="Y676" s="68" t="s">
        <v>75</v>
      </c>
      <c r="Z676" s="166">
        <v>45443</v>
      </c>
      <c r="AA676" s="67">
        <f t="shared" si="50"/>
        <v>44</v>
      </c>
      <c r="AB676" s="67">
        <v>0</v>
      </c>
      <c r="AC676" s="237">
        <v>0</v>
      </c>
      <c r="AD676" s="67">
        <v>0</v>
      </c>
      <c r="AE676" s="89" t="s">
        <v>75</v>
      </c>
      <c r="AF676" s="67">
        <f t="shared" si="51"/>
        <v>0</v>
      </c>
      <c r="AG676" s="60">
        <v>0</v>
      </c>
      <c r="AH676" s="60">
        <v>0</v>
      </c>
      <c r="AI676" s="89" t="s">
        <v>75</v>
      </c>
      <c r="AJ676" s="61">
        <v>0</v>
      </c>
      <c r="AK676" s="65" t="s">
        <v>75</v>
      </c>
      <c r="AL676" s="65" t="s">
        <v>75</v>
      </c>
      <c r="AM676" s="67">
        <f t="shared" si="52"/>
        <v>0</v>
      </c>
      <c r="AN676" s="67">
        <f>+K676+AC676-AH676</f>
        <v>3400000</v>
      </c>
      <c r="AO676" s="61" t="s">
        <v>86</v>
      </c>
      <c r="AP676" s="60">
        <v>0</v>
      </c>
      <c r="AQ676" s="61" t="s">
        <v>86</v>
      </c>
      <c r="AR676" s="60">
        <v>0</v>
      </c>
      <c r="AS676" s="69" t="s">
        <v>75</v>
      </c>
      <c r="AT676" s="236">
        <v>3400000</v>
      </c>
      <c r="AU676" s="156">
        <f t="shared" si="53"/>
        <v>0</v>
      </c>
      <c r="AV676" s="72">
        <f t="shared" si="54"/>
        <v>1</v>
      </c>
      <c r="AW676" s="89" t="s">
        <v>75</v>
      </c>
      <c r="AX676" s="61" t="s">
        <v>98</v>
      </c>
      <c r="AY676" s="67" t="s">
        <v>9957</v>
      </c>
      <c r="AZ676" s="58" t="s">
        <v>67</v>
      </c>
      <c r="BA676" s="58" t="s">
        <v>67</v>
      </c>
    </row>
    <row r="677" spans="2:53" x14ac:dyDescent="0.25">
      <c r="B677" s="58">
        <v>2024</v>
      </c>
      <c r="C677" s="58">
        <v>891780111</v>
      </c>
      <c r="D677" s="59" t="s">
        <v>64</v>
      </c>
      <c r="E677" s="61" t="s">
        <v>9956</v>
      </c>
      <c r="F677" s="67" t="s">
        <v>9955</v>
      </c>
      <c r="G677" s="210">
        <v>0</v>
      </c>
      <c r="H677" s="61" t="s">
        <v>73</v>
      </c>
      <c r="I677" s="59" t="s">
        <v>383</v>
      </c>
      <c r="J677" s="60" t="s">
        <v>9937</v>
      </c>
      <c r="K677" s="60">
        <v>3400000</v>
      </c>
      <c r="L677" s="58" t="s">
        <v>68</v>
      </c>
      <c r="M677" s="60" t="s">
        <v>9954</v>
      </c>
      <c r="N677" s="60">
        <v>1084789372</v>
      </c>
      <c r="O677" s="60">
        <v>928</v>
      </c>
      <c r="P677" s="166">
        <v>45394</v>
      </c>
      <c r="Q677" s="60">
        <v>60300000</v>
      </c>
      <c r="R677" s="166">
        <v>45399</v>
      </c>
      <c r="S677" s="60">
        <v>3400000</v>
      </c>
      <c r="T677" s="61" t="s">
        <v>66</v>
      </c>
      <c r="U677" s="60">
        <v>36559959</v>
      </c>
      <c r="V677" s="60" t="s">
        <v>8301</v>
      </c>
      <c r="W677" s="166">
        <v>45399</v>
      </c>
      <c r="X677" s="166">
        <v>45399</v>
      </c>
      <c r="Y677" s="68" t="s">
        <v>75</v>
      </c>
      <c r="Z677" s="166">
        <v>45443</v>
      </c>
      <c r="AA677" s="67">
        <f t="shared" si="50"/>
        <v>44</v>
      </c>
      <c r="AB677" s="67">
        <v>0</v>
      </c>
      <c r="AC677" s="237">
        <v>0</v>
      </c>
      <c r="AD677" s="67">
        <v>0</v>
      </c>
      <c r="AE677" s="89" t="s">
        <v>75</v>
      </c>
      <c r="AF677" s="67">
        <f t="shared" si="51"/>
        <v>0</v>
      </c>
      <c r="AG677" s="60">
        <v>0</v>
      </c>
      <c r="AH677" s="60">
        <v>0</v>
      </c>
      <c r="AI677" s="89" t="s">
        <v>75</v>
      </c>
      <c r="AJ677" s="61">
        <v>0</v>
      </c>
      <c r="AK677" s="65" t="s">
        <v>75</v>
      </c>
      <c r="AL677" s="65" t="s">
        <v>75</v>
      </c>
      <c r="AM677" s="67">
        <f t="shared" si="52"/>
        <v>0</v>
      </c>
      <c r="AN677" s="67">
        <f>+K677+AC677-AH677</f>
        <v>3400000</v>
      </c>
      <c r="AO677" s="61" t="s">
        <v>86</v>
      </c>
      <c r="AP677" s="60">
        <v>0</v>
      </c>
      <c r="AQ677" s="61" t="s">
        <v>86</v>
      </c>
      <c r="AR677" s="60">
        <v>0</v>
      </c>
      <c r="AS677" s="69" t="s">
        <v>75</v>
      </c>
      <c r="AT677" s="236">
        <v>3400000</v>
      </c>
      <c r="AU677" s="156">
        <f t="shared" si="53"/>
        <v>0</v>
      </c>
      <c r="AV677" s="72">
        <f t="shared" si="54"/>
        <v>1</v>
      </c>
      <c r="AW677" s="89" t="s">
        <v>75</v>
      </c>
      <c r="AX677" s="61" t="s">
        <v>98</v>
      </c>
      <c r="AY677" s="67" t="s">
        <v>9953</v>
      </c>
      <c r="AZ677" s="58" t="s">
        <v>67</v>
      </c>
      <c r="BA677" s="58" t="s">
        <v>67</v>
      </c>
    </row>
    <row r="678" spans="2:53" x14ac:dyDescent="0.25">
      <c r="B678" s="58">
        <v>2024</v>
      </c>
      <c r="C678" s="58">
        <v>891780111</v>
      </c>
      <c r="D678" s="59" t="s">
        <v>64</v>
      </c>
      <c r="E678" s="61" t="s">
        <v>9952</v>
      </c>
      <c r="F678" s="67" t="s">
        <v>9951</v>
      </c>
      <c r="G678" s="210">
        <v>0</v>
      </c>
      <c r="H678" s="61" t="s">
        <v>73</v>
      </c>
      <c r="I678" s="59" t="s">
        <v>383</v>
      </c>
      <c r="J678" s="60" t="s">
        <v>9950</v>
      </c>
      <c r="K678" s="60">
        <v>3400000</v>
      </c>
      <c r="L678" s="58" t="s">
        <v>68</v>
      </c>
      <c r="M678" s="60" t="s">
        <v>9949</v>
      </c>
      <c r="N678" s="60">
        <v>1083003056</v>
      </c>
      <c r="O678" s="60">
        <v>928</v>
      </c>
      <c r="P678" s="166">
        <v>45394</v>
      </c>
      <c r="Q678" s="60">
        <v>60300000</v>
      </c>
      <c r="R678" s="166">
        <v>45399</v>
      </c>
      <c r="S678" s="60">
        <v>3400000</v>
      </c>
      <c r="T678" s="61" t="s">
        <v>66</v>
      </c>
      <c r="U678" s="60">
        <v>36559959</v>
      </c>
      <c r="V678" s="60" t="s">
        <v>8301</v>
      </c>
      <c r="W678" s="166">
        <v>45399</v>
      </c>
      <c r="X678" s="166">
        <v>45399</v>
      </c>
      <c r="Y678" s="68" t="s">
        <v>75</v>
      </c>
      <c r="Z678" s="166">
        <v>45443</v>
      </c>
      <c r="AA678" s="67">
        <f t="shared" si="50"/>
        <v>44</v>
      </c>
      <c r="AB678" s="67">
        <v>0</v>
      </c>
      <c r="AC678" s="237">
        <v>0</v>
      </c>
      <c r="AD678" s="67">
        <v>0</v>
      </c>
      <c r="AE678" s="89" t="s">
        <v>75</v>
      </c>
      <c r="AF678" s="67">
        <f t="shared" si="51"/>
        <v>0</v>
      </c>
      <c r="AG678" s="60">
        <v>0</v>
      </c>
      <c r="AH678" s="60">
        <v>0</v>
      </c>
      <c r="AI678" s="89" t="s">
        <v>75</v>
      </c>
      <c r="AJ678" s="61">
        <v>0</v>
      </c>
      <c r="AK678" s="65" t="s">
        <v>75</v>
      </c>
      <c r="AL678" s="65" t="s">
        <v>75</v>
      </c>
      <c r="AM678" s="67">
        <f t="shared" si="52"/>
        <v>0</v>
      </c>
      <c r="AN678" s="67">
        <f>+K678+AC678-AH678</f>
        <v>3400000</v>
      </c>
      <c r="AO678" s="61" t="s">
        <v>86</v>
      </c>
      <c r="AP678" s="60">
        <v>0</v>
      </c>
      <c r="AQ678" s="61" t="s">
        <v>86</v>
      </c>
      <c r="AR678" s="60">
        <v>0</v>
      </c>
      <c r="AS678" s="69" t="s">
        <v>75</v>
      </c>
      <c r="AT678" s="236">
        <v>3400000</v>
      </c>
      <c r="AU678" s="156">
        <f t="shared" si="53"/>
        <v>0</v>
      </c>
      <c r="AV678" s="72">
        <f t="shared" si="54"/>
        <v>1</v>
      </c>
      <c r="AW678" s="89" t="s">
        <v>75</v>
      </c>
      <c r="AX678" s="61" t="s">
        <v>98</v>
      </c>
      <c r="AY678" s="67" t="s">
        <v>9948</v>
      </c>
      <c r="AZ678" s="58" t="s">
        <v>67</v>
      </c>
      <c r="BA678" s="58" t="s">
        <v>67</v>
      </c>
    </row>
    <row r="679" spans="2:53" x14ac:dyDescent="0.25">
      <c r="B679" s="58">
        <v>2024</v>
      </c>
      <c r="C679" s="58">
        <v>891780111</v>
      </c>
      <c r="D679" s="59" t="s">
        <v>64</v>
      </c>
      <c r="E679" s="61" t="s">
        <v>9947</v>
      </c>
      <c r="F679" s="67" t="s">
        <v>9946</v>
      </c>
      <c r="G679" s="210">
        <v>0</v>
      </c>
      <c r="H679" s="61" t="s">
        <v>73</v>
      </c>
      <c r="I679" s="59" t="s">
        <v>383</v>
      </c>
      <c r="J679" s="60" t="s">
        <v>9945</v>
      </c>
      <c r="K679" s="60">
        <v>6000000</v>
      </c>
      <c r="L679" s="58" t="s">
        <v>68</v>
      </c>
      <c r="M679" s="60" t="s">
        <v>9797</v>
      </c>
      <c r="N679" s="60">
        <v>1091662627</v>
      </c>
      <c r="O679" s="60">
        <v>928</v>
      </c>
      <c r="P679" s="166">
        <v>45394</v>
      </c>
      <c r="Q679" s="60">
        <v>60300000</v>
      </c>
      <c r="R679" s="166">
        <v>45399</v>
      </c>
      <c r="S679" s="60">
        <v>6000000</v>
      </c>
      <c r="T679" s="61" t="s">
        <v>66</v>
      </c>
      <c r="U679" s="60">
        <v>36559959</v>
      </c>
      <c r="V679" s="60" t="s">
        <v>8301</v>
      </c>
      <c r="W679" s="166">
        <v>45399</v>
      </c>
      <c r="X679" s="166">
        <v>45399</v>
      </c>
      <c r="Y679" s="68" t="s">
        <v>75</v>
      </c>
      <c r="Z679" s="166">
        <v>45443</v>
      </c>
      <c r="AA679" s="67">
        <f t="shared" si="50"/>
        <v>44</v>
      </c>
      <c r="AB679" s="67">
        <v>0</v>
      </c>
      <c r="AC679" s="237">
        <v>0</v>
      </c>
      <c r="AD679" s="67">
        <v>0</v>
      </c>
      <c r="AE679" s="89" t="s">
        <v>75</v>
      </c>
      <c r="AF679" s="67">
        <f t="shared" si="51"/>
        <v>0</v>
      </c>
      <c r="AG679" s="60">
        <v>0</v>
      </c>
      <c r="AH679" s="60">
        <v>0</v>
      </c>
      <c r="AI679" s="89" t="s">
        <v>75</v>
      </c>
      <c r="AJ679" s="61">
        <v>0</v>
      </c>
      <c r="AK679" s="65" t="s">
        <v>75</v>
      </c>
      <c r="AL679" s="65" t="s">
        <v>75</v>
      </c>
      <c r="AM679" s="67">
        <f t="shared" si="52"/>
        <v>0</v>
      </c>
      <c r="AN679" s="67">
        <f>+K679+AC679-AH679</f>
        <v>6000000</v>
      </c>
      <c r="AO679" s="61" t="s">
        <v>86</v>
      </c>
      <c r="AP679" s="60">
        <v>0</v>
      </c>
      <c r="AQ679" s="61" t="s">
        <v>86</v>
      </c>
      <c r="AR679" s="60">
        <v>0</v>
      </c>
      <c r="AS679" s="69" t="s">
        <v>75</v>
      </c>
      <c r="AT679" s="236">
        <v>6000000</v>
      </c>
      <c r="AU679" s="156">
        <f t="shared" si="53"/>
        <v>0</v>
      </c>
      <c r="AV679" s="72">
        <f t="shared" si="54"/>
        <v>1</v>
      </c>
      <c r="AW679" s="89" t="s">
        <v>75</v>
      </c>
      <c r="AX679" s="61" t="s">
        <v>98</v>
      </c>
      <c r="AY679" s="67" t="s">
        <v>9944</v>
      </c>
      <c r="AZ679" s="58" t="s">
        <v>67</v>
      </c>
      <c r="BA679" s="58" t="s">
        <v>67</v>
      </c>
    </row>
    <row r="680" spans="2:53" x14ac:dyDescent="0.25">
      <c r="B680" s="58">
        <v>2024</v>
      </c>
      <c r="C680" s="58">
        <v>891780111</v>
      </c>
      <c r="D680" s="59" t="s">
        <v>64</v>
      </c>
      <c r="E680" s="61" t="s">
        <v>9943</v>
      </c>
      <c r="F680" s="67" t="s">
        <v>9942</v>
      </c>
      <c r="G680" s="210">
        <v>0</v>
      </c>
      <c r="H680" s="61" t="s">
        <v>73</v>
      </c>
      <c r="I680" s="59" t="s">
        <v>383</v>
      </c>
      <c r="J680" s="60" t="s">
        <v>9941</v>
      </c>
      <c r="K680" s="60">
        <v>3400000</v>
      </c>
      <c r="L680" s="58" t="s">
        <v>68</v>
      </c>
      <c r="M680" s="60" t="s">
        <v>8302</v>
      </c>
      <c r="N680" s="60">
        <v>1083021767</v>
      </c>
      <c r="O680" s="60">
        <v>928</v>
      </c>
      <c r="P680" s="166">
        <v>45394</v>
      </c>
      <c r="Q680" s="60">
        <v>60300000</v>
      </c>
      <c r="R680" s="166">
        <v>45399</v>
      </c>
      <c r="S680" s="60">
        <v>3400000</v>
      </c>
      <c r="T680" s="61" t="s">
        <v>66</v>
      </c>
      <c r="U680" s="60">
        <v>36559959</v>
      </c>
      <c r="V680" s="60" t="s">
        <v>8301</v>
      </c>
      <c r="W680" s="166">
        <v>45399</v>
      </c>
      <c r="X680" s="166">
        <v>45399</v>
      </c>
      <c r="Y680" s="68" t="s">
        <v>75</v>
      </c>
      <c r="Z680" s="166">
        <v>45443</v>
      </c>
      <c r="AA680" s="67">
        <f t="shared" si="50"/>
        <v>44</v>
      </c>
      <c r="AB680" s="67">
        <v>0</v>
      </c>
      <c r="AC680" s="237">
        <v>0</v>
      </c>
      <c r="AD680" s="67">
        <v>0</v>
      </c>
      <c r="AE680" s="89" t="s">
        <v>75</v>
      </c>
      <c r="AF680" s="67">
        <f t="shared" si="51"/>
        <v>0</v>
      </c>
      <c r="AG680" s="60">
        <v>0</v>
      </c>
      <c r="AH680" s="60">
        <v>0</v>
      </c>
      <c r="AI680" s="89" t="s">
        <v>75</v>
      </c>
      <c r="AJ680" s="61">
        <v>0</v>
      </c>
      <c r="AK680" s="65" t="s">
        <v>75</v>
      </c>
      <c r="AL680" s="65" t="s">
        <v>75</v>
      </c>
      <c r="AM680" s="67">
        <f t="shared" si="52"/>
        <v>0</v>
      </c>
      <c r="AN680" s="67">
        <f>+K680+AC680-AH680</f>
        <v>3400000</v>
      </c>
      <c r="AO680" s="61" t="s">
        <v>86</v>
      </c>
      <c r="AP680" s="60">
        <v>0</v>
      </c>
      <c r="AQ680" s="61" t="s">
        <v>86</v>
      </c>
      <c r="AR680" s="60">
        <v>0</v>
      </c>
      <c r="AS680" s="69" t="s">
        <v>75</v>
      </c>
      <c r="AT680" s="236">
        <v>3400000</v>
      </c>
      <c r="AU680" s="156">
        <f t="shared" si="53"/>
        <v>0</v>
      </c>
      <c r="AV680" s="72">
        <f t="shared" si="54"/>
        <v>1</v>
      </c>
      <c r="AW680" s="89" t="s">
        <v>75</v>
      </c>
      <c r="AX680" s="61" t="s">
        <v>98</v>
      </c>
      <c r="AY680" s="67" t="s">
        <v>9940</v>
      </c>
      <c r="AZ680" s="58" t="s">
        <v>67</v>
      </c>
      <c r="BA680" s="58" t="s">
        <v>67</v>
      </c>
    </row>
    <row r="681" spans="2:53" x14ac:dyDescent="0.25">
      <c r="B681" s="58">
        <v>2024</v>
      </c>
      <c r="C681" s="58">
        <v>891780111</v>
      </c>
      <c r="D681" s="59" t="s">
        <v>64</v>
      </c>
      <c r="E681" s="61" t="s">
        <v>9939</v>
      </c>
      <c r="F681" s="67" t="s">
        <v>9938</v>
      </c>
      <c r="G681" s="210">
        <v>0</v>
      </c>
      <c r="H681" s="61" t="s">
        <v>73</v>
      </c>
      <c r="I681" s="59" t="s">
        <v>383</v>
      </c>
      <c r="J681" s="60" t="s">
        <v>9937</v>
      </c>
      <c r="K681" s="60">
        <v>3400000</v>
      </c>
      <c r="L681" s="58" t="s">
        <v>68</v>
      </c>
      <c r="M681" s="60" t="s">
        <v>9936</v>
      </c>
      <c r="N681" s="60">
        <v>7602635</v>
      </c>
      <c r="O681" s="60">
        <v>928</v>
      </c>
      <c r="P681" s="166">
        <v>45394</v>
      </c>
      <c r="Q681" s="60">
        <v>60300000</v>
      </c>
      <c r="R681" s="166">
        <v>45399</v>
      </c>
      <c r="S681" s="60">
        <v>3400000</v>
      </c>
      <c r="T681" s="61" t="s">
        <v>66</v>
      </c>
      <c r="U681" s="60">
        <v>36559959</v>
      </c>
      <c r="V681" s="60" t="s">
        <v>8301</v>
      </c>
      <c r="W681" s="166">
        <v>45399</v>
      </c>
      <c r="X681" s="166">
        <v>45399</v>
      </c>
      <c r="Y681" s="68" t="s">
        <v>75</v>
      </c>
      <c r="Z681" s="166">
        <v>45443</v>
      </c>
      <c r="AA681" s="67">
        <f t="shared" si="50"/>
        <v>44</v>
      </c>
      <c r="AB681" s="67">
        <v>0</v>
      </c>
      <c r="AC681" s="237">
        <v>0</v>
      </c>
      <c r="AD681" s="67">
        <v>0</v>
      </c>
      <c r="AE681" s="89" t="s">
        <v>75</v>
      </c>
      <c r="AF681" s="67">
        <f t="shared" si="51"/>
        <v>0</v>
      </c>
      <c r="AG681" s="60">
        <v>0</v>
      </c>
      <c r="AH681" s="60">
        <v>0</v>
      </c>
      <c r="AI681" s="89" t="s">
        <v>75</v>
      </c>
      <c r="AJ681" s="61">
        <v>0</v>
      </c>
      <c r="AK681" s="65" t="s">
        <v>75</v>
      </c>
      <c r="AL681" s="65" t="s">
        <v>75</v>
      </c>
      <c r="AM681" s="67">
        <f t="shared" si="52"/>
        <v>0</v>
      </c>
      <c r="AN681" s="67">
        <f>+K681+AC681-AH681</f>
        <v>3400000</v>
      </c>
      <c r="AO681" s="61" t="s">
        <v>86</v>
      </c>
      <c r="AP681" s="60">
        <v>0</v>
      </c>
      <c r="AQ681" s="61" t="s">
        <v>86</v>
      </c>
      <c r="AR681" s="60">
        <v>0</v>
      </c>
      <c r="AS681" s="69" t="s">
        <v>75</v>
      </c>
      <c r="AT681" s="236">
        <v>3400000</v>
      </c>
      <c r="AU681" s="156">
        <f t="shared" si="53"/>
        <v>0</v>
      </c>
      <c r="AV681" s="72">
        <f t="shared" si="54"/>
        <v>1</v>
      </c>
      <c r="AW681" s="89" t="s">
        <v>75</v>
      </c>
      <c r="AX681" s="61" t="s">
        <v>98</v>
      </c>
      <c r="AY681" s="67" t="s">
        <v>9935</v>
      </c>
      <c r="AZ681" s="58" t="s">
        <v>67</v>
      </c>
      <c r="BA681" s="58" t="s">
        <v>67</v>
      </c>
    </row>
    <row r="682" spans="2:53" x14ac:dyDescent="0.25">
      <c r="B682" s="58">
        <v>2024</v>
      </c>
      <c r="C682" s="58">
        <v>891780111</v>
      </c>
      <c r="D682" s="59" t="s">
        <v>64</v>
      </c>
      <c r="E682" s="61" t="s">
        <v>9934</v>
      </c>
      <c r="F682" s="67" t="s">
        <v>9933</v>
      </c>
      <c r="G682" s="210">
        <v>0</v>
      </c>
      <c r="H682" s="61" t="s">
        <v>73</v>
      </c>
      <c r="I682" s="59" t="s">
        <v>383</v>
      </c>
      <c r="J682" s="60" t="s">
        <v>9932</v>
      </c>
      <c r="K682" s="60">
        <v>4000000</v>
      </c>
      <c r="L682" s="58" t="s">
        <v>68</v>
      </c>
      <c r="M682" s="60" t="s">
        <v>9806</v>
      </c>
      <c r="N682" s="60">
        <v>1049615490</v>
      </c>
      <c r="O682" s="60">
        <v>928</v>
      </c>
      <c r="P682" s="166">
        <v>45394</v>
      </c>
      <c r="Q682" s="60">
        <v>60300000</v>
      </c>
      <c r="R682" s="166">
        <v>45404</v>
      </c>
      <c r="S682" s="60">
        <v>4000000</v>
      </c>
      <c r="T682" s="61" t="s">
        <v>66</v>
      </c>
      <c r="U682" s="60">
        <v>36559959</v>
      </c>
      <c r="V682" s="60" t="s">
        <v>8301</v>
      </c>
      <c r="W682" s="166">
        <v>45404</v>
      </c>
      <c r="X682" s="166">
        <v>45404</v>
      </c>
      <c r="Y682" s="68" t="s">
        <v>75</v>
      </c>
      <c r="Z682" s="166">
        <v>45443</v>
      </c>
      <c r="AA682" s="67">
        <f t="shared" si="50"/>
        <v>39</v>
      </c>
      <c r="AB682" s="67">
        <v>0</v>
      </c>
      <c r="AC682" s="237">
        <v>0</v>
      </c>
      <c r="AD682" s="67">
        <v>0</v>
      </c>
      <c r="AE682" s="89" t="s">
        <v>75</v>
      </c>
      <c r="AF682" s="67">
        <f t="shared" si="51"/>
        <v>0</v>
      </c>
      <c r="AG682" s="60">
        <v>0</v>
      </c>
      <c r="AH682" s="60">
        <v>0</v>
      </c>
      <c r="AI682" s="89" t="s">
        <v>75</v>
      </c>
      <c r="AJ682" s="61">
        <v>0</v>
      </c>
      <c r="AK682" s="65" t="s">
        <v>75</v>
      </c>
      <c r="AL682" s="65" t="s">
        <v>75</v>
      </c>
      <c r="AM682" s="67">
        <f t="shared" si="52"/>
        <v>0</v>
      </c>
      <c r="AN682" s="67">
        <f>+K682+AC682-AH682</f>
        <v>4000000</v>
      </c>
      <c r="AO682" s="61" t="s">
        <v>86</v>
      </c>
      <c r="AP682" s="60">
        <v>0</v>
      </c>
      <c r="AQ682" s="61" t="s">
        <v>86</v>
      </c>
      <c r="AR682" s="60">
        <v>0</v>
      </c>
      <c r="AS682" s="69" t="s">
        <v>75</v>
      </c>
      <c r="AT682" s="236">
        <v>4000000</v>
      </c>
      <c r="AU682" s="156">
        <f t="shared" si="53"/>
        <v>0</v>
      </c>
      <c r="AV682" s="72">
        <f t="shared" si="54"/>
        <v>1</v>
      </c>
      <c r="AW682" s="89" t="s">
        <v>75</v>
      </c>
      <c r="AX682" s="61" t="s">
        <v>98</v>
      </c>
      <c r="AY682" s="67" t="s">
        <v>9931</v>
      </c>
      <c r="AZ682" s="58" t="s">
        <v>67</v>
      </c>
      <c r="BA682" s="58" t="s">
        <v>67</v>
      </c>
    </row>
    <row r="683" spans="2:53" x14ac:dyDescent="0.25">
      <c r="B683" s="58">
        <v>2024</v>
      </c>
      <c r="C683" s="58">
        <v>891780111</v>
      </c>
      <c r="D683" s="59" t="s">
        <v>64</v>
      </c>
      <c r="E683" s="61" t="s">
        <v>9930</v>
      </c>
      <c r="F683" s="67" t="s">
        <v>9929</v>
      </c>
      <c r="G683" s="210">
        <v>0</v>
      </c>
      <c r="H683" s="61" t="s">
        <v>73</v>
      </c>
      <c r="I683" s="59" t="s">
        <v>383</v>
      </c>
      <c r="J683" s="60" t="s">
        <v>9928</v>
      </c>
      <c r="K683" s="60">
        <v>3400000</v>
      </c>
      <c r="L683" s="58" t="s">
        <v>68</v>
      </c>
      <c r="M683" s="60" t="s">
        <v>5900</v>
      </c>
      <c r="N683" s="60">
        <v>1082984815</v>
      </c>
      <c r="O683" s="60">
        <v>928</v>
      </c>
      <c r="P683" s="166">
        <v>45394</v>
      </c>
      <c r="Q683" s="60">
        <v>60300000</v>
      </c>
      <c r="R683" s="166">
        <v>45404</v>
      </c>
      <c r="S683" s="60">
        <v>3400000</v>
      </c>
      <c r="T683" s="61" t="s">
        <v>66</v>
      </c>
      <c r="U683" s="60">
        <v>36559959</v>
      </c>
      <c r="V683" s="60" t="s">
        <v>8301</v>
      </c>
      <c r="W683" s="166">
        <v>45404</v>
      </c>
      <c r="X683" s="166">
        <v>45404</v>
      </c>
      <c r="Y683" s="68" t="s">
        <v>75</v>
      </c>
      <c r="Z683" s="166">
        <v>45443</v>
      </c>
      <c r="AA683" s="67">
        <f t="shared" si="50"/>
        <v>39</v>
      </c>
      <c r="AB683" s="67">
        <v>0</v>
      </c>
      <c r="AC683" s="237">
        <v>0</v>
      </c>
      <c r="AD683" s="67">
        <v>0</v>
      </c>
      <c r="AE683" s="89" t="s">
        <v>75</v>
      </c>
      <c r="AF683" s="67">
        <f t="shared" si="51"/>
        <v>0</v>
      </c>
      <c r="AG683" s="60">
        <v>0</v>
      </c>
      <c r="AH683" s="60">
        <v>0</v>
      </c>
      <c r="AI683" s="89" t="s">
        <v>75</v>
      </c>
      <c r="AJ683" s="61">
        <v>0</v>
      </c>
      <c r="AK683" s="65" t="s">
        <v>75</v>
      </c>
      <c r="AL683" s="65" t="s">
        <v>75</v>
      </c>
      <c r="AM683" s="67">
        <f t="shared" si="52"/>
        <v>0</v>
      </c>
      <c r="AN683" s="67">
        <f>+K683+AC683-AH683</f>
        <v>3400000</v>
      </c>
      <c r="AO683" s="61" t="s">
        <v>86</v>
      </c>
      <c r="AP683" s="60">
        <v>0</v>
      </c>
      <c r="AQ683" s="61" t="s">
        <v>86</v>
      </c>
      <c r="AR683" s="60">
        <v>0</v>
      </c>
      <c r="AS683" s="69" t="s">
        <v>75</v>
      </c>
      <c r="AT683" s="236">
        <v>3400000</v>
      </c>
      <c r="AU683" s="156">
        <f t="shared" si="53"/>
        <v>0</v>
      </c>
      <c r="AV683" s="72">
        <f t="shared" si="54"/>
        <v>1</v>
      </c>
      <c r="AW683" s="89" t="s">
        <v>75</v>
      </c>
      <c r="AX683" s="61" t="s">
        <v>98</v>
      </c>
      <c r="AY683" s="67" t="s">
        <v>9927</v>
      </c>
      <c r="AZ683" s="58" t="s">
        <v>67</v>
      </c>
      <c r="BA683" s="58" t="s">
        <v>67</v>
      </c>
    </row>
    <row r="684" spans="2:53" x14ac:dyDescent="0.25">
      <c r="B684" s="58">
        <v>2024</v>
      </c>
      <c r="C684" s="58">
        <v>891780111</v>
      </c>
      <c r="D684" s="59" t="s">
        <v>64</v>
      </c>
      <c r="E684" s="61" t="s">
        <v>9926</v>
      </c>
      <c r="F684" s="67" t="s">
        <v>9925</v>
      </c>
      <c r="G684" s="210">
        <v>0</v>
      </c>
      <c r="H684" s="61" t="s">
        <v>73</v>
      </c>
      <c r="I684" s="59" t="s">
        <v>383</v>
      </c>
      <c r="J684" s="60" t="s">
        <v>9924</v>
      </c>
      <c r="K684" s="60">
        <v>3400000</v>
      </c>
      <c r="L684" s="58" t="s">
        <v>68</v>
      </c>
      <c r="M684" s="60" t="s">
        <v>9815</v>
      </c>
      <c r="N684" s="60">
        <v>1082940809</v>
      </c>
      <c r="O684" s="60">
        <v>928</v>
      </c>
      <c r="P684" s="166">
        <v>45394</v>
      </c>
      <c r="Q684" s="60">
        <v>60300000</v>
      </c>
      <c r="R684" s="166">
        <v>45404</v>
      </c>
      <c r="S684" s="60">
        <v>3400000</v>
      </c>
      <c r="T684" s="61" t="s">
        <v>66</v>
      </c>
      <c r="U684" s="60">
        <v>36559959</v>
      </c>
      <c r="V684" s="60" t="s">
        <v>8301</v>
      </c>
      <c r="W684" s="166">
        <v>45404</v>
      </c>
      <c r="X684" s="166">
        <v>45404</v>
      </c>
      <c r="Y684" s="68" t="s">
        <v>75</v>
      </c>
      <c r="Z684" s="166">
        <v>45443</v>
      </c>
      <c r="AA684" s="67">
        <f t="shared" si="50"/>
        <v>39</v>
      </c>
      <c r="AB684" s="67">
        <v>0</v>
      </c>
      <c r="AC684" s="237">
        <v>0</v>
      </c>
      <c r="AD684" s="67">
        <v>0</v>
      </c>
      <c r="AE684" s="89" t="s">
        <v>75</v>
      </c>
      <c r="AF684" s="67">
        <f t="shared" si="51"/>
        <v>0</v>
      </c>
      <c r="AG684" s="60">
        <v>0</v>
      </c>
      <c r="AH684" s="60">
        <v>0</v>
      </c>
      <c r="AI684" s="89" t="s">
        <v>75</v>
      </c>
      <c r="AJ684" s="61">
        <v>0</v>
      </c>
      <c r="AK684" s="65" t="s">
        <v>75</v>
      </c>
      <c r="AL684" s="65" t="s">
        <v>75</v>
      </c>
      <c r="AM684" s="67">
        <f t="shared" si="52"/>
        <v>0</v>
      </c>
      <c r="AN684" s="67">
        <f>+K684+AC684-AH684</f>
        <v>3400000</v>
      </c>
      <c r="AO684" s="61" t="s">
        <v>86</v>
      </c>
      <c r="AP684" s="60">
        <v>0</v>
      </c>
      <c r="AQ684" s="61" t="s">
        <v>86</v>
      </c>
      <c r="AR684" s="60">
        <v>0</v>
      </c>
      <c r="AS684" s="69" t="s">
        <v>75</v>
      </c>
      <c r="AT684" s="236">
        <v>3400000</v>
      </c>
      <c r="AU684" s="156">
        <f t="shared" si="53"/>
        <v>0</v>
      </c>
      <c r="AV684" s="72">
        <f t="shared" si="54"/>
        <v>1</v>
      </c>
      <c r="AW684" s="89" t="s">
        <v>75</v>
      </c>
      <c r="AX684" s="61" t="s">
        <v>98</v>
      </c>
      <c r="AY684" s="67" t="s">
        <v>9923</v>
      </c>
      <c r="AZ684" s="58" t="s">
        <v>67</v>
      </c>
      <c r="BA684" s="58" t="s">
        <v>67</v>
      </c>
    </row>
    <row r="685" spans="2:53" x14ac:dyDescent="0.25">
      <c r="B685" s="58">
        <v>2024</v>
      </c>
      <c r="C685" s="58">
        <v>891780111</v>
      </c>
      <c r="D685" s="59" t="s">
        <v>64</v>
      </c>
      <c r="E685" s="61" t="s">
        <v>9922</v>
      </c>
      <c r="F685" s="67" t="s">
        <v>9921</v>
      </c>
      <c r="G685" s="210">
        <v>0</v>
      </c>
      <c r="H685" s="61" t="s">
        <v>73</v>
      </c>
      <c r="I685" s="59" t="s">
        <v>65</v>
      </c>
      <c r="J685" s="60" t="s">
        <v>9920</v>
      </c>
      <c r="K685" s="60">
        <v>9603000</v>
      </c>
      <c r="L685" s="58" t="s">
        <v>68</v>
      </c>
      <c r="M685" s="60" t="s">
        <v>7497</v>
      </c>
      <c r="N685" s="60">
        <v>1192770332</v>
      </c>
      <c r="O685" s="60">
        <v>13</v>
      </c>
      <c r="P685" s="89">
        <v>45302</v>
      </c>
      <c r="Q685" s="60">
        <v>4518689382</v>
      </c>
      <c r="R685" s="166">
        <v>45404</v>
      </c>
      <c r="S685" s="60">
        <v>9603000</v>
      </c>
      <c r="T685" s="61" t="s">
        <v>66</v>
      </c>
      <c r="U685" s="60">
        <v>1082964146</v>
      </c>
      <c r="V685" s="60" t="s">
        <v>7105</v>
      </c>
      <c r="W685" s="166">
        <v>45404</v>
      </c>
      <c r="X685" s="166">
        <v>45404</v>
      </c>
      <c r="Y685" s="68" t="s">
        <v>75</v>
      </c>
      <c r="Z685" s="166">
        <v>45457</v>
      </c>
      <c r="AA685" s="67">
        <f t="shared" si="50"/>
        <v>53</v>
      </c>
      <c r="AB685" s="67">
        <v>2</v>
      </c>
      <c r="AC685" s="237">
        <v>2150000</v>
      </c>
      <c r="AD685" s="67">
        <v>1</v>
      </c>
      <c r="AE685" s="244">
        <v>45473</v>
      </c>
      <c r="AF685" s="67">
        <f t="shared" si="51"/>
        <v>16</v>
      </c>
      <c r="AG685" s="60">
        <v>0</v>
      </c>
      <c r="AH685" s="60">
        <v>0</v>
      </c>
      <c r="AI685" s="89" t="s">
        <v>75</v>
      </c>
      <c r="AJ685" s="61">
        <v>0</v>
      </c>
      <c r="AK685" s="65" t="s">
        <v>75</v>
      </c>
      <c r="AL685" s="65" t="s">
        <v>75</v>
      </c>
      <c r="AM685" s="67">
        <f t="shared" si="52"/>
        <v>0</v>
      </c>
      <c r="AN685" s="67">
        <f>+K685+AC685-AH685</f>
        <v>11753000</v>
      </c>
      <c r="AO685" s="61" t="s">
        <v>67</v>
      </c>
      <c r="AP685" s="60">
        <v>9603000</v>
      </c>
      <c r="AQ685" s="61" t="s">
        <v>86</v>
      </c>
      <c r="AR685" s="60">
        <v>0</v>
      </c>
      <c r="AS685" s="69" t="s">
        <v>75</v>
      </c>
      <c r="AT685" s="236">
        <v>11753000</v>
      </c>
      <c r="AU685" s="156">
        <f t="shared" si="53"/>
        <v>0</v>
      </c>
      <c r="AV685" s="72">
        <f t="shared" si="54"/>
        <v>1</v>
      </c>
      <c r="AW685" s="89" t="s">
        <v>75</v>
      </c>
      <c r="AX685" s="61" t="s">
        <v>98</v>
      </c>
      <c r="AY685" s="67" t="s">
        <v>9919</v>
      </c>
      <c r="AZ685" s="58" t="s">
        <v>67</v>
      </c>
      <c r="BA685" s="58" t="s">
        <v>67</v>
      </c>
    </row>
    <row r="686" spans="2:53" x14ac:dyDescent="0.25">
      <c r="B686" s="58">
        <v>2024</v>
      </c>
      <c r="C686" s="58">
        <v>891780111</v>
      </c>
      <c r="D686" s="59" t="s">
        <v>64</v>
      </c>
      <c r="E686" s="61" t="s">
        <v>9918</v>
      </c>
      <c r="F686" s="67" t="s">
        <v>9917</v>
      </c>
      <c r="G686" s="210">
        <v>2023000100072</v>
      </c>
      <c r="H686" s="61" t="s">
        <v>73</v>
      </c>
      <c r="I686" s="59" t="s">
        <v>383</v>
      </c>
      <c r="J686" s="60" t="s">
        <v>9916</v>
      </c>
      <c r="K686" s="60">
        <v>8800000</v>
      </c>
      <c r="L686" s="58" t="s">
        <v>68</v>
      </c>
      <c r="M686" s="60" t="s">
        <v>9915</v>
      </c>
      <c r="N686" s="60">
        <v>1082254408</v>
      </c>
      <c r="O686" s="60">
        <v>51</v>
      </c>
      <c r="P686" s="166">
        <v>45306</v>
      </c>
      <c r="Q686" s="60">
        <v>30450000</v>
      </c>
      <c r="R686" s="166">
        <v>45404</v>
      </c>
      <c r="S686" s="60">
        <v>8800000</v>
      </c>
      <c r="T686" s="61" t="s">
        <v>66</v>
      </c>
      <c r="U686" s="60">
        <v>39141438</v>
      </c>
      <c r="V686" s="60" t="s">
        <v>7037</v>
      </c>
      <c r="W686" s="166">
        <v>45404</v>
      </c>
      <c r="X686" s="166">
        <v>45404</v>
      </c>
      <c r="Y686" s="68" t="s">
        <v>75</v>
      </c>
      <c r="Z686" s="166">
        <v>45519</v>
      </c>
      <c r="AA686" s="67">
        <f t="shared" si="50"/>
        <v>115</v>
      </c>
      <c r="AB686" s="67">
        <v>0</v>
      </c>
      <c r="AC686" s="237">
        <v>0</v>
      </c>
      <c r="AD686" s="67">
        <v>0</v>
      </c>
      <c r="AE686" s="89" t="s">
        <v>75</v>
      </c>
      <c r="AF686" s="67">
        <f t="shared" si="51"/>
        <v>0</v>
      </c>
      <c r="AG686" s="60">
        <v>0</v>
      </c>
      <c r="AH686" s="60">
        <v>0</v>
      </c>
      <c r="AI686" s="89" t="s">
        <v>75</v>
      </c>
      <c r="AJ686" s="61">
        <v>0</v>
      </c>
      <c r="AK686" s="65" t="s">
        <v>75</v>
      </c>
      <c r="AL686" s="65" t="s">
        <v>75</v>
      </c>
      <c r="AM686" s="67">
        <f t="shared" si="52"/>
        <v>0</v>
      </c>
      <c r="AN686" s="67">
        <f>+K686+AC686-AH686</f>
        <v>8800000</v>
      </c>
      <c r="AO686" s="61" t="s">
        <v>67</v>
      </c>
      <c r="AP686" s="60">
        <v>8800000</v>
      </c>
      <c r="AQ686" s="61" t="s">
        <v>86</v>
      </c>
      <c r="AR686" s="60">
        <v>0</v>
      </c>
      <c r="AS686" s="69" t="s">
        <v>75</v>
      </c>
      <c r="AT686" s="236">
        <v>8800000</v>
      </c>
      <c r="AU686" s="156">
        <f t="shared" si="53"/>
        <v>0</v>
      </c>
      <c r="AV686" s="72">
        <f t="shared" si="54"/>
        <v>1</v>
      </c>
      <c r="AW686" s="89" t="s">
        <v>75</v>
      </c>
      <c r="AX686" s="61" t="s">
        <v>98</v>
      </c>
      <c r="AY686" s="67" t="s">
        <v>9914</v>
      </c>
      <c r="AZ686" s="58" t="s">
        <v>67</v>
      </c>
      <c r="BA686" s="58" t="s">
        <v>67</v>
      </c>
    </row>
    <row r="687" spans="2:53" x14ac:dyDescent="0.25">
      <c r="B687" s="58">
        <v>2024</v>
      </c>
      <c r="C687" s="58">
        <v>891780111</v>
      </c>
      <c r="D687" s="59" t="s">
        <v>64</v>
      </c>
      <c r="E687" s="61" t="s">
        <v>9913</v>
      </c>
      <c r="F687" s="67" t="s">
        <v>9912</v>
      </c>
      <c r="G687" s="210">
        <v>0</v>
      </c>
      <c r="H687" s="61" t="s">
        <v>73</v>
      </c>
      <c r="I687" s="59" t="s">
        <v>383</v>
      </c>
      <c r="J687" s="60" t="s">
        <v>9911</v>
      </c>
      <c r="K687" s="60">
        <v>3400000</v>
      </c>
      <c r="L687" s="58" t="s">
        <v>68</v>
      </c>
      <c r="M687" s="60" t="s">
        <v>9820</v>
      </c>
      <c r="N687" s="60">
        <v>1082955260</v>
      </c>
      <c r="O687" s="60">
        <v>928</v>
      </c>
      <c r="P687" s="166">
        <v>45394</v>
      </c>
      <c r="Q687" s="60">
        <v>60300000</v>
      </c>
      <c r="R687" s="166">
        <v>45404</v>
      </c>
      <c r="S687" s="60">
        <v>3400000</v>
      </c>
      <c r="T687" s="61" t="s">
        <v>66</v>
      </c>
      <c r="U687" s="60">
        <v>36559959</v>
      </c>
      <c r="V687" s="60" t="s">
        <v>8301</v>
      </c>
      <c r="W687" s="166">
        <v>45404</v>
      </c>
      <c r="X687" s="166">
        <v>45404</v>
      </c>
      <c r="Y687" s="68" t="s">
        <v>75</v>
      </c>
      <c r="Z687" s="166">
        <v>45443</v>
      </c>
      <c r="AA687" s="67">
        <f t="shared" si="50"/>
        <v>39</v>
      </c>
      <c r="AB687" s="67">
        <v>0</v>
      </c>
      <c r="AC687" s="237">
        <v>0</v>
      </c>
      <c r="AD687" s="67">
        <v>0</v>
      </c>
      <c r="AE687" s="89" t="s">
        <v>75</v>
      </c>
      <c r="AF687" s="67">
        <f t="shared" si="51"/>
        <v>0</v>
      </c>
      <c r="AG687" s="60">
        <v>0</v>
      </c>
      <c r="AH687" s="60">
        <v>0</v>
      </c>
      <c r="AI687" s="89" t="s">
        <v>75</v>
      </c>
      <c r="AJ687" s="61">
        <v>0</v>
      </c>
      <c r="AK687" s="65" t="s">
        <v>75</v>
      </c>
      <c r="AL687" s="65" t="s">
        <v>75</v>
      </c>
      <c r="AM687" s="67">
        <f t="shared" si="52"/>
        <v>0</v>
      </c>
      <c r="AN687" s="67">
        <f>+K687+AC687-AH687</f>
        <v>3400000</v>
      </c>
      <c r="AO687" s="61" t="s">
        <v>86</v>
      </c>
      <c r="AP687" s="60">
        <v>0</v>
      </c>
      <c r="AQ687" s="61" t="s">
        <v>86</v>
      </c>
      <c r="AR687" s="60">
        <v>0</v>
      </c>
      <c r="AS687" s="69" t="s">
        <v>75</v>
      </c>
      <c r="AT687" s="236">
        <v>3400000</v>
      </c>
      <c r="AU687" s="156">
        <f t="shared" si="53"/>
        <v>0</v>
      </c>
      <c r="AV687" s="72">
        <f t="shared" si="54"/>
        <v>1</v>
      </c>
      <c r="AW687" s="89" t="s">
        <v>75</v>
      </c>
      <c r="AX687" s="61" t="s">
        <v>98</v>
      </c>
      <c r="AY687" s="67" t="s">
        <v>9910</v>
      </c>
      <c r="AZ687" s="58" t="s">
        <v>67</v>
      </c>
      <c r="BA687" s="58" t="s">
        <v>67</v>
      </c>
    </row>
    <row r="688" spans="2:53" x14ac:dyDescent="0.25">
      <c r="B688" s="58">
        <v>2024</v>
      </c>
      <c r="C688" s="58">
        <v>891780111</v>
      </c>
      <c r="D688" s="59" t="s">
        <v>64</v>
      </c>
      <c r="E688" s="61" t="s">
        <v>9909</v>
      </c>
      <c r="F688" s="67" t="s">
        <v>9908</v>
      </c>
      <c r="G688" s="210">
        <v>0</v>
      </c>
      <c r="H688" s="61" t="s">
        <v>73</v>
      </c>
      <c r="I688" s="59" t="s">
        <v>65</v>
      </c>
      <c r="J688" s="60" t="s">
        <v>9907</v>
      </c>
      <c r="K688" s="60">
        <v>8040000</v>
      </c>
      <c r="L688" s="58" t="s">
        <v>68</v>
      </c>
      <c r="M688" s="60" t="s">
        <v>8584</v>
      </c>
      <c r="N688" s="60">
        <v>1004346912</v>
      </c>
      <c r="O688" s="60">
        <v>13</v>
      </c>
      <c r="P688" s="89">
        <v>45302</v>
      </c>
      <c r="Q688" s="60">
        <v>4518689382</v>
      </c>
      <c r="R688" s="166">
        <v>45404</v>
      </c>
      <c r="S688" s="60">
        <v>8040000</v>
      </c>
      <c r="T688" s="61" t="s">
        <v>66</v>
      </c>
      <c r="U688" s="60">
        <v>57464638</v>
      </c>
      <c r="V688" s="60" t="s">
        <v>6833</v>
      </c>
      <c r="W688" s="166">
        <v>45404</v>
      </c>
      <c r="X688" s="166">
        <v>45404</v>
      </c>
      <c r="Y688" s="68" t="s">
        <v>75</v>
      </c>
      <c r="Z688" s="166">
        <v>45457</v>
      </c>
      <c r="AA688" s="67">
        <f t="shared" si="50"/>
        <v>53</v>
      </c>
      <c r="AB688" s="67">
        <v>2</v>
      </c>
      <c r="AC688" s="237">
        <v>1800000</v>
      </c>
      <c r="AD688" s="67">
        <v>1</v>
      </c>
      <c r="AE688" s="244">
        <v>45473</v>
      </c>
      <c r="AF688" s="67">
        <f t="shared" si="51"/>
        <v>16</v>
      </c>
      <c r="AG688" s="60">
        <v>0</v>
      </c>
      <c r="AH688" s="60">
        <v>0</v>
      </c>
      <c r="AI688" s="89" t="s">
        <v>75</v>
      </c>
      <c r="AJ688" s="61">
        <v>0</v>
      </c>
      <c r="AK688" s="65" t="s">
        <v>75</v>
      </c>
      <c r="AL688" s="65" t="s">
        <v>75</v>
      </c>
      <c r="AM688" s="67">
        <f t="shared" si="52"/>
        <v>0</v>
      </c>
      <c r="AN688" s="67">
        <f>+K688+AC688-AH688</f>
        <v>9840000</v>
      </c>
      <c r="AO688" s="61" t="s">
        <v>67</v>
      </c>
      <c r="AP688" s="60">
        <v>8040000</v>
      </c>
      <c r="AQ688" s="61" t="s">
        <v>86</v>
      </c>
      <c r="AR688" s="60">
        <v>0</v>
      </c>
      <c r="AS688" s="69" t="s">
        <v>75</v>
      </c>
      <c r="AT688" s="236">
        <v>9840000</v>
      </c>
      <c r="AU688" s="156">
        <f t="shared" si="53"/>
        <v>0</v>
      </c>
      <c r="AV688" s="72">
        <f t="shared" si="54"/>
        <v>1</v>
      </c>
      <c r="AW688" s="89" t="s">
        <v>75</v>
      </c>
      <c r="AX688" s="61" t="s">
        <v>98</v>
      </c>
      <c r="AY688" s="67" t="s">
        <v>9906</v>
      </c>
      <c r="AZ688" s="58" t="s">
        <v>67</v>
      </c>
      <c r="BA688" s="58" t="s">
        <v>67</v>
      </c>
    </row>
    <row r="689" spans="2:53" x14ac:dyDescent="0.25">
      <c r="B689" s="58">
        <v>2024</v>
      </c>
      <c r="C689" s="58">
        <v>891780111</v>
      </c>
      <c r="D689" s="59" t="s">
        <v>64</v>
      </c>
      <c r="E689" s="61" t="s">
        <v>9905</v>
      </c>
      <c r="F689" s="67" t="s">
        <v>9904</v>
      </c>
      <c r="G689" s="210">
        <v>0</v>
      </c>
      <c r="H689" s="61" t="s">
        <v>73</v>
      </c>
      <c r="I689" s="59" t="s">
        <v>383</v>
      </c>
      <c r="J689" s="60" t="s">
        <v>9903</v>
      </c>
      <c r="K689" s="60">
        <v>6000000</v>
      </c>
      <c r="L689" s="58" t="s">
        <v>68</v>
      </c>
      <c r="M689" s="60" t="s">
        <v>9902</v>
      </c>
      <c r="N689" s="60">
        <v>1140895641</v>
      </c>
      <c r="O689" s="60">
        <v>992</v>
      </c>
      <c r="P689" s="166">
        <v>45400</v>
      </c>
      <c r="Q689" s="60">
        <v>12000000</v>
      </c>
      <c r="R689" s="166">
        <v>45406</v>
      </c>
      <c r="S689" s="60">
        <v>6000000</v>
      </c>
      <c r="T689" s="61" t="s">
        <v>66</v>
      </c>
      <c r="U689" s="60">
        <v>36559959</v>
      </c>
      <c r="V689" s="60" t="s">
        <v>8301</v>
      </c>
      <c r="W689" s="166">
        <v>45406</v>
      </c>
      <c r="X689" s="166">
        <v>45406</v>
      </c>
      <c r="Y689" s="68" t="s">
        <v>75</v>
      </c>
      <c r="Z689" s="166">
        <v>45443</v>
      </c>
      <c r="AA689" s="67">
        <f t="shared" si="50"/>
        <v>37</v>
      </c>
      <c r="AB689" s="67">
        <v>0</v>
      </c>
      <c r="AC689" s="237">
        <v>0</v>
      </c>
      <c r="AD689" s="67">
        <v>0</v>
      </c>
      <c r="AE689" s="89" t="s">
        <v>75</v>
      </c>
      <c r="AF689" s="67">
        <f t="shared" si="51"/>
        <v>0</v>
      </c>
      <c r="AG689" s="60">
        <v>0</v>
      </c>
      <c r="AH689" s="60">
        <v>0</v>
      </c>
      <c r="AI689" s="89" t="s">
        <v>75</v>
      </c>
      <c r="AJ689" s="61">
        <v>0</v>
      </c>
      <c r="AK689" s="65" t="s">
        <v>75</v>
      </c>
      <c r="AL689" s="65" t="s">
        <v>75</v>
      </c>
      <c r="AM689" s="67">
        <f t="shared" si="52"/>
        <v>0</v>
      </c>
      <c r="AN689" s="67">
        <f>+K689+AC689-AH689</f>
        <v>6000000</v>
      </c>
      <c r="AO689" s="61" t="s">
        <v>86</v>
      </c>
      <c r="AP689" s="60">
        <v>0</v>
      </c>
      <c r="AQ689" s="61" t="s">
        <v>86</v>
      </c>
      <c r="AR689" s="60">
        <v>0</v>
      </c>
      <c r="AS689" s="69" t="s">
        <v>75</v>
      </c>
      <c r="AT689" s="236">
        <v>6000000</v>
      </c>
      <c r="AU689" s="156">
        <f t="shared" si="53"/>
        <v>0</v>
      </c>
      <c r="AV689" s="72">
        <f t="shared" si="54"/>
        <v>1</v>
      </c>
      <c r="AW689" s="89" t="s">
        <v>75</v>
      </c>
      <c r="AX689" s="61" t="s">
        <v>98</v>
      </c>
      <c r="AY689" s="67" t="s">
        <v>9901</v>
      </c>
      <c r="AZ689" s="58" t="s">
        <v>67</v>
      </c>
      <c r="BA689" s="58" t="s">
        <v>67</v>
      </c>
    </row>
    <row r="690" spans="2:53" x14ac:dyDescent="0.25">
      <c r="B690" s="58">
        <v>2024</v>
      </c>
      <c r="C690" s="58">
        <v>891780111</v>
      </c>
      <c r="D690" s="59" t="s">
        <v>64</v>
      </c>
      <c r="E690" s="61" t="s">
        <v>9900</v>
      </c>
      <c r="F690" s="67" t="s">
        <v>9899</v>
      </c>
      <c r="G690" s="210">
        <v>0</v>
      </c>
      <c r="H690" s="61" t="s">
        <v>73</v>
      </c>
      <c r="I690" s="59" t="s">
        <v>383</v>
      </c>
      <c r="J690" s="60" t="s">
        <v>9898</v>
      </c>
      <c r="K690" s="60">
        <v>6000000</v>
      </c>
      <c r="L690" s="58" t="s">
        <v>68</v>
      </c>
      <c r="M690" s="60" t="s">
        <v>9897</v>
      </c>
      <c r="N690" s="60">
        <v>1118819748</v>
      </c>
      <c r="O690" s="60">
        <v>992</v>
      </c>
      <c r="P690" s="166">
        <v>45400</v>
      </c>
      <c r="Q690" s="60">
        <v>12000000</v>
      </c>
      <c r="R690" s="166">
        <v>45406</v>
      </c>
      <c r="S690" s="60">
        <v>6000000</v>
      </c>
      <c r="T690" s="61" t="s">
        <v>66</v>
      </c>
      <c r="U690" s="60">
        <v>36559959</v>
      </c>
      <c r="V690" s="60" t="s">
        <v>8301</v>
      </c>
      <c r="W690" s="166">
        <v>45406</v>
      </c>
      <c r="X690" s="166">
        <v>45406</v>
      </c>
      <c r="Y690" s="68" t="s">
        <v>75</v>
      </c>
      <c r="Z690" s="166">
        <v>45443</v>
      </c>
      <c r="AA690" s="67">
        <f t="shared" si="50"/>
        <v>37</v>
      </c>
      <c r="AB690" s="67">
        <v>0</v>
      </c>
      <c r="AC690" s="237">
        <v>0</v>
      </c>
      <c r="AD690" s="67">
        <v>0</v>
      </c>
      <c r="AE690" s="89" t="s">
        <v>75</v>
      </c>
      <c r="AF690" s="67">
        <f t="shared" si="51"/>
        <v>0</v>
      </c>
      <c r="AG690" s="60">
        <v>0</v>
      </c>
      <c r="AH690" s="60">
        <v>0</v>
      </c>
      <c r="AI690" s="89" t="s">
        <v>75</v>
      </c>
      <c r="AJ690" s="61">
        <v>0</v>
      </c>
      <c r="AK690" s="65" t="s">
        <v>75</v>
      </c>
      <c r="AL690" s="65" t="s">
        <v>75</v>
      </c>
      <c r="AM690" s="67">
        <f t="shared" si="52"/>
        <v>0</v>
      </c>
      <c r="AN690" s="67">
        <f>+K690+AC690-AH690</f>
        <v>6000000</v>
      </c>
      <c r="AO690" s="61" t="s">
        <v>86</v>
      </c>
      <c r="AP690" s="60">
        <v>0</v>
      </c>
      <c r="AQ690" s="61" t="s">
        <v>86</v>
      </c>
      <c r="AR690" s="60">
        <v>0</v>
      </c>
      <c r="AS690" s="69" t="s">
        <v>75</v>
      </c>
      <c r="AT690" s="236">
        <v>6000000</v>
      </c>
      <c r="AU690" s="156">
        <f t="shared" si="53"/>
        <v>0</v>
      </c>
      <c r="AV690" s="72">
        <f t="shared" si="54"/>
        <v>1</v>
      </c>
      <c r="AW690" s="89" t="s">
        <v>75</v>
      </c>
      <c r="AX690" s="61" t="s">
        <v>98</v>
      </c>
      <c r="AY690" s="67" t="s">
        <v>9896</v>
      </c>
      <c r="AZ690" s="58" t="s">
        <v>67</v>
      </c>
      <c r="BA690" s="58" t="s">
        <v>67</v>
      </c>
    </row>
    <row r="691" spans="2:53" x14ac:dyDescent="0.25">
      <c r="B691" s="58">
        <v>2024</v>
      </c>
      <c r="C691" s="58">
        <v>891780111</v>
      </c>
      <c r="D691" s="59" t="s">
        <v>64</v>
      </c>
      <c r="E691" s="61" t="s">
        <v>9895</v>
      </c>
      <c r="F691" s="67" t="s">
        <v>9894</v>
      </c>
      <c r="G691" s="210">
        <v>0</v>
      </c>
      <c r="H691" s="61" t="s">
        <v>73</v>
      </c>
      <c r="I691" s="59" t="s">
        <v>65</v>
      </c>
      <c r="J691" s="60" t="s">
        <v>9893</v>
      </c>
      <c r="K691" s="60">
        <v>4200000</v>
      </c>
      <c r="L691" s="58" t="s">
        <v>68</v>
      </c>
      <c r="M691" s="60" t="s">
        <v>9892</v>
      </c>
      <c r="N691" s="60">
        <v>1083557779</v>
      </c>
      <c r="O691" s="60">
        <v>14</v>
      </c>
      <c r="P691" s="166">
        <v>45302</v>
      </c>
      <c r="Q691" s="60">
        <v>2126349000</v>
      </c>
      <c r="R691" s="166">
        <v>45406</v>
      </c>
      <c r="S691" s="60">
        <v>4200000</v>
      </c>
      <c r="T691" s="61" t="s">
        <v>66</v>
      </c>
      <c r="U691" s="60">
        <v>36726018</v>
      </c>
      <c r="V691" s="60" t="s">
        <v>6924</v>
      </c>
      <c r="W691" s="166">
        <v>45406</v>
      </c>
      <c r="X691" s="166">
        <v>45406</v>
      </c>
      <c r="Y691" s="68" t="s">
        <v>75</v>
      </c>
      <c r="Z691" s="166">
        <v>45457</v>
      </c>
      <c r="AA691" s="67">
        <f t="shared" si="50"/>
        <v>51</v>
      </c>
      <c r="AB691" s="67">
        <v>0</v>
      </c>
      <c r="AC691" s="237">
        <v>0</v>
      </c>
      <c r="AD691" s="67">
        <v>0</v>
      </c>
      <c r="AE691" s="89" t="s">
        <v>75</v>
      </c>
      <c r="AF691" s="67">
        <f t="shared" si="51"/>
        <v>0</v>
      </c>
      <c r="AG691" s="60">
        <v>0</v>
      </c>
      <c r="AH691" s="60">
        <v>0</v>
      </c>
      <c r="AI691" s="89" t="s">
        <v>75</v>
      </c>
      <c r="AJ691" s="61">
        <v>0</v>
      </c>
      <c r="AK691" s="65" t="s">
        <v>75</v>
      </c>
      <c r="AL691" s="65" t="s">
        <v>75</v>
      </c>
      <c r="AM691" s="67">
        <f t="shared" si="52"/>
        <v>0</v>
      </c>
      <c r="AN691" s="67">
        <f>+K691+AC691-AH691</f>
        <v>4200000</v>
      </c>
      <c r="AO691" s="61" t="s">
        <v>67</v>
      </c>
      <c r="AP691" s="60">
        <v>4200000</v>
      </c>
      <c r="AQ691" s="61" t="s">
        <v>86</v>
      </c>
      <c r="AR691" s="60">
        <v>0</v>
      </c>
      <c r="AS691" s="69" t="s">
        <v>75</v>
      </c>
      <c r="AT691" s="236">
        <v>4200000</v>
      </c>
      <c r="AU691" s="156">
        <f t="shared" si="53"/>
        <v>0</v>
      </c>
      <c r="AV691" s="72">
        <f t="shared" si="54"/>
        <v>1</v>
      </c>
      <c r="AW691" s="89" t="s">
        <v>75</v>
      </c>
      <c r="AX691" s="61" t="s">
        <v>98</v>
      </c>
      <c r="AY691" s="67" t="s">
        <v>9891</v>
      </c>
      <c r="AZ691" s="58" t="s">
        <v>67</v>
      </c>
      <c r="BA691" s="58" t="s">
        <v>67</v>
      </c>
    </row>
    <row r="692" spans="2:53" x14ac:dyDescent="0.25">
      <c r="B692" s="58">
        <v>2024</v>
      </c>
      <c r="C692" s="58">
        <v>891780111</v>
      </c>
      <c r="D692" s="59" t="s">
        <v>64</v>
      </c>
      <c r="E692" s="61" t="s">
        <v>9890</v>
      </c>
      <c r="F692" s="67" t="s">
        <v>9889</v>
      </c>
      <c r="G692" s="210">
        <v>0</v>
      </c>
      <c r="H692" s="61" t="s">
        <v>73</v>
      </c>
      <c r="I692" s="59" t="s">
        <v>65</v>
      </c>
      <c r="J692" s="60" t="s">
        <v>9888</v>
      </c>
      <c r="K692" s="60">
        <v>17290000</v>
      </c>
      <c r="L692" s="58" t="s">
        <v>68</v>
      </c>
      <c r="M692" s="60" t="s">
        <v>9887</v>
      </c>
      <c r="N692" s="60">
        <v>19619141</v>
      </c>
      <c r="O692" s="60">
        <v>14</v>
      </c>
      <c r="P692" s="166">
        <v>45302</v>
      </c>
      <c r="Q692" s="60">
        <v>2126349000</v>
      </c>
      <c r="R692" s="166">
        <v>45406</v>
      </c>
      <c r="S692" s="60">
        <v>17290000</v>
      </c>
      <c r="T692" s="61" t="s">
        <v>66</v>
      </c>
      <c r="U692" s="60">
        <v>85459497</v>
      </c>
      <c r="V692" s="60" t="s">
        <v>3402</v>
      </c>
      <c r="W692" s="166">
        <v>45406</v>
      </c>
      <c r="X692" s="166">
        <v>45406</v>
      </c>
      <c r="Y692" s="68" t="s">
        <v>75</v>
      </c>
      <c r="Z692" s="166">
        <v>45657</v>
      </c>
      <c r="AA692" s="67">
        <f t="shared" si="50"/>
        <v>251</v>
      </c>
      <c r="AB692" s="67">
        <v>0</v>
      </c>
      <c r="AC692" s="237">
        <v>0</v>
      </c>
      <c r="AD692" s="67">
        <v>0</v>
      </c>
      <c r="AE692" s="89" t="s">
        <v>75</v>
      </c>
      <c r="AF692" s="67">
        <f t="shared" si="51"/>
        <v>0</v>
      </c>
      <c r="AG692" s="60">
        <v>0</v>
      </c>
      <c r="AH692" s="60">
        <v>0</v>
      </c>
      <c r="AI692" s="89" t="s">
        <v>75</v>
      </c>
      <c r="AJ692" s="61">
        <v>0</v>
      </c>
      <c r="AK692" s="65" t="s">
        <v>75</v>
      </c>
      <c r="AL692" s="65" t="s">
        <v>75</v>
      </c>
      <c r="AM692" s="67">
        <f t="shared" si="52"/>
        <v>0</v>
      </c>
      <c r="AN692" s="67">
        <f>+K692+AC692-AH692</f>
        <v>17290000</v>
      </c>
      <c r="AO692" s="61" t="s">
        <v>67</v>
      </c>
      <c r="AP692" s="60">
        <v>17290000</v>
      </c>
      <c r="AQ692" s="61" t="s">
        <v>86</v>
      </c>
      <c r="AR692" s="60">
        <v>0</v>
      </c>
      <c r="AS692" s="69" t="s">
        <v>75</v>
      </c>
      <c r="AT692" s="236">
        <v>17290000</v>
      </c>
      <c r="AU692" s="156">
        <f t="shared" si="53"/>
        <v>0</v>
      </c>
      <c r="AV692" s="72">
        <f t="shared" si="54"/>
        <v>1</v>
      </c>
      <c r="AW692" s="89" t="s">
        <v>75</v>
      </c>
      <c r="AX692" s="61" t="s">
        <v>98</v>
      </c>
      <c r="AY692" s="67" t="s">
        <v>9886</v>
      </c>
      <c r="AZ692" s="58" t="s">
        <v>67</v>
      </c>
      <c r="BA692" s="58" t="s">
        <v>67</v>
      </c>
    </row>
    <row r="693" spans="2:53" x14ac:dyDescent="0.25">
      <c r="B693" s="58">
        <v>2024</v>
      </c>
      <c r="C693" s="58">
        <v>891780111</v>
      </c>
      <c r="D693" s="59" t="s">
        <v>64</v>
      </c>
      <c r="E693" s="61" t="s">
        <v>9885</v>
      </c>
      <c r="F693" s="67" t="s">
        <v>9884</v>
      </c>
      <c r="G693" s="210">
        <v>2023000100072</v>
      </c>
      <c r="H693" s="61" t="s">
        <v>73</v>
      </c>
      <c r="I693" s="59" t="s">
        <v>65</v>
      </c>
      <c r="J693" s="60" t="s">
        <v>9883</v>
      </c>
      <c r="K693" s="60">
        <v>8000000</v>
      </c>
      <c r="L693" s="58" t="s">
        <v>68</v>
      </c>
      <c r="M693" s="60" t="s">
        <v>9882</v>
      </c>
      <c r="N693" s="60">
        <v>85474786</v>
      </c>
      <c r="O693" s="60">
        <v>1095</v>
      </c>
      <c r="P693" s="166">
        <v>45412</v>
      </c>
      <c r="Q693" s="60">
        <v>50000000</v>
      </c>
      <c r="R693" s="166">
        <v>45418</v>
      </c>
      <c r="S693" s="60">
        <v>8000000</v>
      </c>
      <c r="T693" s="61" t="s">
        <v>66</v>
      </c>
      <c r="U693" s="60">
        <v>39141438</v>
      </c>
      <c r="V693" s="60" t="s">
        <v>7037</v>
      </c>
      <c r="W693" s="166">
        <v>45414</v>
      </c>
      <c r="X693" s="166">
        <v>45418</v>
      </c>
      <c r="Y693" s="68" t="s">
        <v>75</v>
      </c>
      <c r="Z693" s="166">
        <v>45478</v>
      </c>
      <c r="AA693" s="67">
        <f t="shared" si="50"/>
        <v>60</v>
      </c>
      <c r="AB693" s="67">
        <v>0</v>
      </c>
      <c r="AC693" s="237">
        <v>0</v>
      </c>
      <c r="AD693" s="67">
        <v>0</v>
      </c>
      <c r="AE693" s="89" t="s">
        <v>75</v>
      </c>
      <c r="AF693" s="67">
        <f t="shared" si="51"/>
        <v>0</v>
      </c>
      <c r="AG693" s="60">
        <v>0</v>
      </c>
      <c r="AH693" s="60">
        <v>0</v>
      </c>
      <c r="AI693" s="89" t="s">
        <v>75</v>
      </c>
      <c r="AJ693" s="61">
        <v>0</v>
      </c>
      <c r="AK693" s="65" t="s">
        <v>75</v>
      </c>
      <c r="AL693" s="65" t="s">
        <v>75</v>
      </c>
      <c r="AM693" s="67">
        <f t="shared" si="52"/>
        <v>0</v>
      </c>
      <c r="AN693" s="67">
        <f>+K693+AC693-AH693</f>
        <v>8000000</v>
      </c>
      <c r="AO693" s="61" t="s">
        <v>67</v>
      </c>
      <c r="AP693" s="60">
        <v>8000000</v>
      </c>
      <c r="AQ693" s="61" t="s">
        <v>86</v>
      </c>
      <c r="AR693" s="60">
        <v>0</v>
      </c>
      <c r="AS693" s="69" t="s">
        <v>75</v>
      </c>
      <c r="AT693" s="236">
        <v>8000000</v>
      </c>
      <c r="AU693" s="156">
        <f t="shared" si="53"/>
        <v>0</v>
      </c>
      <c r="AV693" s="72">
        <f t="shared" si="54"/>
        <v>1</v>
      </c>
      <c r="AW693" s="89" t="s">
        <v>75</v>
      </c>
      <c r="AX693" s="61" t="s">
        <v>98</v>
      </c>
      <c r="AY693" s="67" t="s">
        <v>9881</v>
      </c>
      <c r="AZ693" s="58" t="s">
        <v>67</v>
      </c>
      <c r="BA693" s="58" t="s">
        <v>67</v>
      </c>
    </row>
    <row r="694" spans="2:53" x14ac:dyDescent="0.25">
      <c r="B694" s="58">
        <v>2024</v>
      </c>
      <c r="C694" s="58">
        <v>891780111</v>
      </c>
      <c r="D694" s="59" t="s">
        <v>64</v>
      </c>
      <c r="E694" s="61" t="s">
        <v>9880</v>
      </c>
      <c r="F694" s="67" t="s">
        <v>9879</v>
      </c>
      <c r="G694" s="210">
        <v>0</v>
      </c>
      <c r="H694" s="61" t="s">
        <v>73</v>
      </c>
      <c r="I694" s="59" t="s">
        <v>65</v>
      </c>
      <c r="J694" s="60" t="s">
        <v>9878</v>
      </c>
      <c r="K694" s="60">
        <v>8000000</v>
      </c>
      <c r="L694" s="58" t="s">
        <v>68</v>
      </c>
      <c r="M694" s="60" t="s">
        <v>7372</v>
      </c>
      <c r="N694" s="60">
        <v>1083035460</v>
      </c>
      <c r="O694" s="60">
        <v>13</v>
      </c>
      <c r="P694" s="89">
        <v>45302</v>
      </c>
      <c r="Q694" s="60">
        <v>4518689382</v>
      </c>
      <c r="R694" s="166">
        <v>45415</v>
      </c>
      <c r="S694" s="60">
        <v>8000000</v>
      </c>
      <c r="T694" s="61" t="s">
        <v>66</v>
      </c>
      <c r="U694" s="60">
        <v>1082964146</v>
      </c>
      <c r="V694" s="60" t="s">
        <v>7105</v>
      </c>
      <c r="W694" s="166">
        <v>45415</v>
      </c>
      <c r="X694" s="166">
        <v>45415</v>
      </c>
      <c r="Y694" s="68" t="s">
        <v>75</v>
      </c>
      <c r="Z694" s="166">
        <v>45473</v>
      </c>
      <c r="AA694" s="67">
        <f t="shared" si="50"/>
        <v>58</v>
      </c>
      <c r="AB694" s="67">
        <v>0</v>
      </c>
      <c r="AC694" s="237">
        <v>0</v>
      </c>
      <c r="AD694" s="67">
        <v>0</v>
      </c>
      <c r="AE694" s="89" t="s">
        <v>75</v>
      </c>
      <c r="AF694" s="67">
        <f t="shared" si="51"/>
        <v>0</v>
      </c>
      <c r="AG694" s="60">
        <v>0</v>
      </c>
      <c r="AH694" s="60">
        <v>0</v>
      </c>
      <c r="AI694" s="89" t="s">
        <v>75</v>
      </c>
      <c r="AJ694" s="61">
        <v>0</v>
      </c>
      <c r="AK694" s="65" t="s">
        <v>75</v>
      </c>
      <c r="AL694" s="65" t="s">
        <v>75</v>
      </c>
      <c r="AM694" s="67">
        <f t="shared" si="52"/>
        <v>0</v>
      </c>
      <c r="AN694" s="67">
        <f>+K694+AC694-AH694</f>
        <v>8000000</v>
      </c>
      <c r="AO694" s="61" t="s">
        <v>67</v>
      </c>
      <c r="AP694" s="60">
        <v>8000000</v>
      </c>
      <c r="AQ694" s="61" t="s">
        <v>86</v>
      </c>
      <c r="AR694" s="60">
        <v>0</v>
      </c>
      <c r="AS694" s="69" t="s">
        <v>75</v>
      </c>
      <c r="AT694" s="236">
        <v>8000000</v>
      </c>
      <c r="AU694" s="156">
        <f t="shared" si="53"/>
        <v>0</v>
      </c>
      <c r="AV694" s="72">
        <f t="shared" si="54"/>
        <v>1</v>
      </c>
      <c r="AW694" s="89" t="s">
        <v>75</v>
      </c>
      <c r="AX694" s="61" t="s">
        <v>98</v>
      </c>
      <c r="AY694" s="67" t="s">
        <v>9877</v>
      </c>
      <c r="AZ694" s="58" t="s">
        <v>67</v>
      </c>
      <c r="BA694" s="58" t="s">
        <v>67</v>
      </c>
    </row>
    <row r="695" spans="2:53" x14ac:dyDescent="0.25">
      <c r="B695" s="58">
        <v>2024</v>
      </c>
      <c r="C695" s="58">
        <v>891780111</v>
      </c>
      <c r="D695" s="59" t="s">
        <v>64</v>
      </c>
      <c r="E695" s="61" t="s">
        <v>9876</v>
      </c>
      <c r="F695" s="67" t="s">
        <v>9875</v>
      </c>
      <c r="G695" s="210">
        <v>0</v>
      </c>
      <c r="H695" s="61" t="s">
        <v>73</v>
      </c>
      <c r="I695" s="59" t="s">
        <v>65</v>
      </c>
      <c r="J695" s="60" t="s">
        <v>9874</v>
      </c>
      <c r="K695" s="60">
        <v>9900000</v>
      </c>
      <c r="L695" s="58" t="s">
        <v>68</v>
      </c>
      <c r="M695" s="60" t="s">
        <v>8883</v>
      </c>
      <c r="N695" s="60">
        <v>39672643</v>
      </c>
      <c r="O695" s="60">
        <v>13</v>
      </c>
      <c r="P695" s="89">
        <v>45302</v>
      </c>
      <c r="Q695" s="60">
        <v>4518689382</v>
      </c>
      <c r="R695" s="166">
        <v>45415</v>
      </c>
      <c r="S695" s="60">
        <v>9900000</v>
      </c>
      <c r="T695" s="61" t="s">
        <v>66</v>
      </c>
      <c r="U695" s="60">
        <v>85460949</v>
      </c>
      <c r="V695" s="60" t="s">
        <v>8882</v>
      </c>
      <c r="W695" s="166">
        <v>45415</v>
      </c>
      <c r="X695" s="166">
        <v>45415</v>
      </c>
      <c r="Y695" s="68" t="s">
        <v>75</v>
      </c>
      <c r="Z695" s="166">
        <v>45503</v>
      </c>
      <c r="AA695" s="67">
        <f t="shared" si="50"/>
        <v>88</v>
      </c>
      <c r="AB695" s="67">
        <v>0</v>
      </c>
      <c r="AC695" s="237">
        <v>0</v>
      </c>
      <c r="AD695" s="67">
        <v>0</v>
      </c>
      <c r="AE695" s="89" t="s">
        <v>75</v>
      </c>
      <c r="AF695" s="67">
        <f t="shared" si="51"/>
        <v>0</v>
      </c>
      <c r="AG695" s="60">
        <v>0</v>
      </c>
      <c r="AH695" s="60">
        <v>0</v>
      </c>
      <c r="AI695" s="89" t="s">
        <v>75</v>
      </c>
      <c r="AJ695" s="61">
        <v>0</v>
      </c>
      <c r="AK695" s="65" t="s">
        <v>75</v>
      </c>
      <c r="AL695" s="65" t="s">
        <v>75</v>
      </c>
      <c r="AM695" s="67">
        <f t="shared" si="52"/>
        <v>0</v>
      </c>
      <c r="AN695" s="67">
        <f>+K695+AC695-AH695</f>
        <v>9900000</v>
      </c>
      <c r="AO695" s="61" t="s">
        <v>67</v>
      </c>
      <c r="AP695" s="60">
        <v>9900000</v>
      </c>
      <c r="AQ695" s="61" t="s">
        <v>86</v>
      </c>
      <c r="AR695" s="60">
        <v>0</v>
      </c>
      <c r="AS695" s="69" t="s">
        <v>75</v>
      </c>
      <c r="AT695" s="236">
        <v>9900000</v>
      </c>
      <c r="AU695" s="156">
        <f t="shared" si="53"/>
        <v>0</v>
      </c>
      <c r="AV695" s="72">
        <f t="shared" si="54"/>
        <v>1</v>
      </c>
      <c r="AW695" s="89" t="s">
        <v>75</v>
      </c>
      <c r="AX695" s="61" t="s">
        <v>98</v>
      </c>
      <c r="AY695" s="67" t="s">
        <v>9873</v>
      </c>
      <c r="AZ695" s="58" t="s">
        <v>67</v>
      </c>
      <c r="BA695" s="58" t="s">
        <v>67</v>
      </c>
    </row>
    <row r="696" spans="2:53" x14ac:dyDescent="0.25">
      <c r="B696" s="58">
        <v>2024</v>
      </c>
      <c r="C696" s="58">
        <v>891780111</v>
      </c>
      <c r="D696" s="59" t="s">
        <v>64</v>
      </c>
      <c r="E696" s="61" t="s">
        <v>9872</v>
      </c>
      <c r="F696" s="67" t="s">
        <v>9871</v>
      </c>
      <c r="G696" s="210">
        <v>0</v>
      </c>
      <c r="H696" s="61" t="s">
        <v>73</v>
      </c>
      <c r="I696" s="59" t="s">
        <v>65</v>
      </c>
      <c r="J696" s="60" t="s">
        <v>9870</v>
      </c>
      <c r="K696" s="60">
        <v>6600000</v>
      </c>
      <c r="L696" s="58" t="s">
        <v>68</v>
      </c>
      <c r="M696" s="60" t="s">
        <v>8439</v>
      </c>
      <c r="N696" s="60">
        <v>1082858153</v>
      </c>
      <c r="O696" s="60">
        <v>13</v>
      </c>
      <c r="P696" s="89">
        <v>45302</v>
      </c>
      <c r="Q696" s="60">
        <v>4518689382</v>
      </c>
      <c r="R696" s="166">
        <v>45415</v>
      </c>
      <c r="S696" s="60">
        <v>6600000</v>
      </c>
      <c r="T696" s="61" t="s">
        <v>66</v>
      </c>
      <c r="U696" s="60">
        <v>85465146</v>
      </c>
      <c r="V696" s="60" t="s">
        <v>7615</v>
      </c>
      <c r="W696" s="166">
        <v>45415</v>
      </c>
      <c r="X696" s="166">
        <v>45415</v>
      </c>
      <c r="Y696" s="68" t="s">
        <v>75</v>
      </c>
      <c r="Z696" s="166">
        <v>45473</v>
      </c>
      <c r="AA696" s="67">
        <f t="shared" si="50"/>
        <v>58</v>
      </c>
      <c r="AB696" s="67">
        <v>0</v>
      </c>
      <c r="AC696" s="237">
        <v>0</v>
      </c>
      <c r="AD696" s="67">
        <v>0</v>
      </c>
      <c r="AE696" s="89" t="s">
        <v>75</v>
      </c>
      <c r="AF696" s="67">
        <f t="shared" si="51"/>
        <v>0</v>
      </c>
      <c r="AG696" s="60">
        <v>0</v>
      </c>
      <c r="AH696" s="60">
        <v>0</v>
      </c>
      <c r="AI696" s="89" t="s">
        <v>75</v>
      </c>
      <c r="AJ696" s="61">
        <v>0</v>
      </c>
      <c r="AK696" s="65" t="s">
        <v>75</v>
      </c>
      <c r="AL696" s="65" t="s">
        <v>75</v>
      </c>
      <c r="AM696" s="67">
        <f t="shared" si="52"/>
        <v>0</v>
      </c>
      <c r="AN696" s="67">
        <f>+K696+AC696-AH696</f>
        <v>6600000</v>
      </c>
      <c r="AO696" s="61" t="s">
        <v>67</v>
      </c>
      <c r="AP696" s="60">
        <v>6600000</v>
      </c>
      <c r="AQ696" s="61" t="s">
        <v>86</v>
      </c>
      <c r="AR696" s="60">
        <v>0</v>
      </c>
      <c r="AS696" s="69" t="s">
        <v>75</v>
      </c>
      <c r="AT696" s="236">
        <v>6600000</v>
      </c>
      <c r="AU696" s="156">
        <f t="shared" si="53"/>
        <v>0</v>
      </c>
      <c r="AV696" s="72">
        <f t="shared" si="54"/>
        <v>1</v>
      </c>
      <c r="AW696" s="89" t="s">
        <v>75</v>
      </c>
      <c r="AX696" s="61" t="s">
        <v>98</v>
      </c>
      <c r="AY696" s="67" t="s">
        <v>9869</v>
      </c>
      <c r="AZ696" s="58" t="s">
        <v>67</v>
      </c>
      <c r="BA696" s="58" t="s">
        <v>67</v>
      </c>
    </row>
    <row r="697" spans="2:53" x14ac:dyDescent="0.25">
      <c r="B697" s="58">
        <v>2024</v>
      </c>
      <c r="C697" s="58">
        <v>891780111</v>
      </c>
      <c r="D697" s="59" t="s">
        <v>64</v>
      </c>
      <c r="E697" s="61" t="s">
        <v>9868</v>
      </c>
      <c r="F697" s="67" t="s">
        <v>9867</v>
      </c>
      <c r="G697" s="210">
        <v>0</v>
      </c>
      <c r="H697" s="61" t="s">
        <v>73</v>
      </c>
      <c r="I697" s="59" t="s">
        <v>65</v>
      </c>
      <c r="J697" s="60" t="s">
        <v>9866</v>
      </c>
      <c r="K697" s="60">
        <v>9000000</v>
      </c>
      <c r="L697" s="58" t="s">
        <v>68</v>
      </c>
      <c r="M697" s="60" t="s">
        <v>7650</v>
      </c>
      <c r="N697" s="60">
        <v>1085108045</v>
      </c>
      <c r="O697" s="60">
        <v>13</v>
      </c>
      <c r="P697" s="89">
        <v>45302</v>
      </c>
      <c r="Q697" s="60">
        <v>4518689382</v>
      </c>
      <c r="R697" s="166">
        <v>45415</v>
      </c>
      <c r="S697" s="60">
        <v>9000000</v>
      </c>
      <c r="T697" s="61" t="s">
        <v>66</v>
      </c>
      <c r="U697" s="60">
        <v>57461216</v>
      </c>
      <c r="V697" s="60" t="s">
        <v>3359</v>
      </c>
      <c r="W697" s="166">
        <v>45415</v>
      </c>
      <c r="X697" s="166">
        <v>45415</v>
      </c>
      <c r="Y697" s="68" t="s">
        <v>75</v>
      </c>
      <c r="Z697" s="166">
        <v>45503</v>
      </c>
      <c r="AA697" s="67">
        <f t="shared" si="50"/>
        <v>88</v>
      </c>
      <c r="AB697" s="67">
        <v>0</v>
      </c>
      <c r="AC697" s="237">
        <v>0</v>
      </c>
      <c r="AD697" s="67">
        <v>0</v>
      </c>
      <c r="AE697" s="89" t="s">
        <v>75</v>
      </c>
      <c r="AF697" s="67">
        <f t="shared" si="51"/>
        <v>0</v>
      </c>
      <c r="AG697" s="60">
        <v>0</v>
      </c>
      <c r="AH697" s="60">
        <v>0</v>
      </c>
      <c r="AI697" s="89" t="s">
        <v>75</v>
      </c>
      <c r="AJ697" s="61">
        <v>0</v>
      </c>
      <c r="AK697" s="65" t="s">
        <v>75</v>
      </c>
      <c r="AL697" s="65" t="s">
        <v>75</v>
      </c>
      <c r="AM697" s="67">
        <f t="shared" si="52"/>
        <v>0</v>
      </c>
      <c r="AN697" s="67">
        <f>+K697+AC697-AH697</f>
        <v>9000000</v>
      </c>
      <c r="AO697" s="61" t="s">
        <v>67</v>
      </c>
      <c r="AP697" s="60">
        <v>9000000</v>
      </c>
      <c r="AQ697" s="61" t="s">
        <v>86</v>
      </c>
      <c r="AR697" s="60">
        <v>0</v>
      </c>
      <c r="AS697" s="69" t="s">
        <v>75</v>
      </c>
      <c r="AT697" s="236">
        <v>9000000</v>
      </c>
      <c r="AU697" s="156">
        <f t="shared" si="53"/>
        <v>0</v>
      </c>
      <c r="AV697" s="72">
        <f t="shared" si="54"/>
        <v>1</v>
      </c>
      <c r="AW697" s="89" t="s">
        <v>75</v>
      </c>
      <c r="AX697" s="61" t="s">
        <v>98</v>
      </c>
      <c r="AY697" s="67" t="s">
        <v>9865</v>
      </c>
      <c r="AZ697" s="58" t="s">
        <v>67</v>
      </c>
      <c r="BA697" s="58" t="s">
        <v>67</v>
      </c>
    </row>
    <row r="698" spans="2:53" x14ac:dyDescent="0.25">
      <c r="B698" s="58">
        <v>2024</v>
      </c>
      <c r="C698" s="58">
        <v>891780111</v>
      </c>
      <c r="D698" s="59" t="s">
        <v>64</v>
      </c>
      <c r="E698" s="61" t="s">
        <v>9864</v>
      </c>
      <c r="F698" s="67" t="s">
        <v>9863</v>
      </c>
      <c r="G698" s="210">
        <v>0</v>
      </c>
      <c r="H698" s="61" t="s">
        <v>73</v>
      </c>
      <c r="I698" s="59" t="s">
        <v>65</v>
      </c>
      <c r="J698" s="60" t="s">
        <v>9862</v>
      </c>
      <c r="K698" s="60">
        <v>12000000</v>
      </c>
      <c r="L698" s="58" t="s">
        <v>68</v>
      </c>
      <c r="M698" s="60" t="s">
        <v>9861</v>
      </c>
      <c r="N698" s="60">
        <v>1082985141</v>
      </c>
      <c r="O698" s="60">
        <v>13</v>
      </c>
      <c r="P698" s="89">
        <v>45302</v>
      </c>
      <c r="Q698" s="60">
        <v>4518689382</v>
      </c>
      <c r="R698" s="166">
        <v>45419</v>
      </c>
      <c r="S698" s="60">
        <v>12000000</v>
      </c>
      <c r="T698" s="61" t="s">
        <v>66</v>
      </c>
      <c r="U698" s="60">
        <v>1082976788</v>
      </c>
      <c r="V698" s="60" t="s">
        <v>4647</v>
      </c>
      <c r="W698" s="166">
        <v>45419</v>
      </c>
      <c r="X698" s="166">
        <v>45419</v>
      </c>
      <c r="Y698" s="68" t="s">
        <v>75</v>
      </c>
      <c r="Z698" s="166">
        <v>45504</v>
      </c>
      <c r="AA698" s="67">
        <f t="shared" si="50"/>
        <v>85</v>
      </c>
      <c r="AB698" s="67">
        <v>0</v>
      </c>
      <c r="AC698" s="237">
        <v>0</v>
      </c>
      <c r="AD698" s="67">
        <v>0</v>
      </c>
      <c r="AE698" s="89" t="s">
        <v>75</v>
      </c>
      <c r="AF698" s="67">
        <f t="shared" si="51"/>
        <v>0</v>
      </c>
      <c r="AG698" s="60">
        <v>0</v>
      </c>
      <c r="AH698" s="60">
        <v>0</v>
      </c>
      <c r="AI698" s="89" t="s">
        <v>75</v>
      </c>
      <c r="AJ698" s="61">
        <v>0</v>
      </c>
      <c r="AK698" s="65" t="s">
        <v>75</v>
      </c>
      <c r="AL698" s="65" t="s">
        <v>75</v>
      </c>
      <c r="AM698" s="67">
        <f t="shared" si="52"/>
        <v>0</v>
      </c>
      <c r="AN698" s="67">
        <f>+K698+AC698-AH698</f>
        <v>12000000</v>
      </c>
      <c r="AO698" s="61" t="s">
        <v>67</v>
      </c>
      <c r="AP698" s="60">
        <v>12000000</v>
      </c>
      <c r="AQ698" s="61" t="s">
        <v>86</v>
      </c>
      <c r="AR698" s="60">
        <v>0</v>
      </c>
      <c r="AS698" s="69" t="s">
        <v>75</v>
      </c>
      <c r="AT698" s="236">
        <v>12000000</v>
      </c>
      <c r="AU698" s="156">
        <f t="shared" si="53"/>
        <v>0</v>
      </c>
      <c r="AV698" s="72">
        <f t="shared" si="54"/>
        <v>1</v>
      </c>
      <c r="AW698" s="89" t="s">
        <v>75</v>
      </c>
      <c r="AX698" s="61" t="s">
        <v>98</v>
      </c>
      <c r="AY698" s="67" t="s">
        <v>9860</v>
      </c>
      <c r="AZ698" s="58" t="s">
        <v>67</v>
      </c>
      <c r="BA698" s="58" t="s">
        <v>67</v>
      </c>
    </row>
    <row r="699" spans="2:53" x14ac:dyDescent="0.25">
      <c r="B699" s="58">
        <v>2024</v>
      </c>
      <c r="C699" s="58">
        <v>891780111</v>
      </c>
      <c r="D699" s="59" t="s">
        <v>64</v>
      </c>
      <c r="E699" s="61" t="s">
        <v>9859</v>
      </c>
      <c r="F699" s="67" t="s">
        <v>9858</v>
      </c>
      <c r="G699" s="210">
        <v>0</v>
      </c>
      <c r="H699" s="61" t="s">
        <v>73</v>
      </c>
      <c r="I699" s="59" t="s">
        <v>65</v>
      </c>
      <c r="J699" s="60" t="s">
        <v>9857</v>
      </c>
      <c r="K699" s="60">
        <v>7500000</v>
      </c>
      <c r="L699" s="58" t="s">
        <v>68</v>
      </c>
      <c r="M699" s="60" t="s">
        <v>9856</v>
      </c>
      <c r="N699" s="60">
        <v>1193552462</v>
      </c>
      <c r="O699" s="60">
        <v>14</v>
      </c>
      <c r="P699" s="166">
        <v>45302</v>
      </c>
      <c r="Q699" s="60">
        <v>2126349000</v>
      </c>
      <c r="R699" s="166">
        <v>45419</v>
      </c>
      <c r="S699" s="60">
        <v>7500000</v>
      </c>
      <c r="T699" s="61" t="s">
        <v>66</v>
      </c>
      <c r="U699" s="60">
        <v>36557666</v>
      </c>
      <c r="V699" s="60" t="s">
        <v>4526</v>
      </c>
      <c r="W699" s="166">
        <v>45419</v>
      </c>
      <c r="X699" s="166">
        <v>45419</v>
      </c>
      <c r="Y699" s="68" t="s">
        <v>75</v>
      </c>
      <c r="Z699" s="166">
        <v>45504</v>
      </c>
      <c r="AA699" s="67">
        <f t="shared" si="50"/>
        <v>85</v>
      </c>
      <c r="AB699" s="67">
        <v>0</v>
      </c>
      <c r="AC699" s="237">
        <v>0</v>
      </c>
      <c r="AD699" s="67">
        <v>0</v>
      </c>
      <c r="AE699" s="89" t="s">
        <v>75</v>
      </c>
      <c r="AF699" s="67">
        <f t="shared" si="51"/>
        <v>0</v>
      </c>
      <c r="AG699" s="60">
        <v>0</v>
      </c>
      <c r="AH699" s="60">
        <v>0</v>
      </c>
      <c r="AI699" s="89" t="s">
        <v>75</v>
      </c>
      <c r="AJ699" s="61">
        <v>0</v>
      </c>
      <c r="AK699" s="65" t="s">
        <v>75</v>
      </c>
      <c r="AL699" s="65" t="s">
        <v>75</v>
      </c>
      <c r="AM699" s="67">
        <f t="shared" si="52"/>
        <v>0</v>
      </c>
      <c r="AN699" s="67">
        <f>+K699+AC699-AH699</f>
        <v>7500000</v>
      </c>
      <c r="AO699" s="61" t="s">
        <v>67</v>
      </c>
      <c r="AP699" s="60">
        <v>7500000</v>
      </c>
      <c r="AQ699" s="61" t="s">
        <v>86</v>
      </c>
      <c r="AR699" s="60">
        <v>0</v>
      </c>
      <c r="AS699" s="69" t="s">
        <v>75</v>
      </c>
      <c r="AT699" s="236">
        <v>7500000</v>
      </c>
      <c r="AU699" s="156">
        <f t="shared" si="53"/>
        <v>0</v>
      </c>
      <c r="AV699" s="72">
        <f t="shared" si="54"/>
        <v>1</v>
      </c>
      <c r="AW699" s="89" t="s">
        <v>75</v>
      </c>
      <c r="AX699" s="61" t="s">
        <v>98</v>
      </c>
      <c r="AY699" s="67" t="s">
        <v>9855</v>
      </c>
      <c r="AZ699" s="58" t="s">
        <v>67</v>
      </c>
      <c r="BA699" s="58" t="s">
        <v>67</v>
      </c>
    </row>
    <row r="700" spans="2:53" x14ac:dyDescent="0.25">
      <c r="B700" s="58">
        <v>2024</v>
      </c>
      <c r="C700" s="58">
        <v>891780111</v>
      </c>
      <c r="D700" s="59" t="s">
        <v>64</v>
      </c>
      <c r="E700" s="61" t="s">
        <v>9854</v>
      </c>
      <c r="F700" s="67" t="s">
        <v>9853</v>
      </c>
      <c r="G700" s="210">
        <v>0</v>
      </c>
      <c r="H700" s="61" t="s">
        <v>73</v>
      </c>
      <c r="I700" s="59" t="s">
        <v>65</v>
      </c>
      <c r="J700" s="60" t="s">
        <v>9852</v>
      </c>
      <c r="K700" s="60">
        <v>6300000</v>
      </c>
      <c r="L700" s="58" t="s">
        <v>68</v>
      </c>
      <c r="M700" s="60" t="s">
        <v>8162</v>
      </c>
      <c r="N700" s="60">
        <v>1083006157</v>
      </c>
      <c r="O700" s="60">
        <v>14</v>
      </c>
      <c r="P700" s="166">
        <v>45302</v>
      </c>
      <c r="Q700" s="60">
        <v>2126349000</v>
      </c>
      <c r="R700" s="166">
        <v>45421</v>
      </c>
      <c r="S700" s="60">
        <v>6300000</v>
      </c>
      <c r="T700" s="61" t="s">
        <v>66</v>
      </c>
      <c r="U700" s="60">
        <v>1082950841</v>
      </c>
      <c r="V700" s="60" t="s">
        <v>164</v>
      </c>
      <c r="W700" s="166">
        <v>45421</v>
      </c>
      <c r="X700" s="166">
        <v>45421</v>
      </c>
      <c r="Y700" s="68" t="s">
        <v>75</v>
      </c>
      <c r="Z700" s="166">
        <v>45473</v>
      </c>
      <c r="AA700" s="67">
        <f t="shared" si="50"/>
        <v>52</v>
      </c>
      <c r="AB700" s="67">
        <v>1</v>
      </c>
      <c r="AC700" s="237">
        <v>0</v>
      </c>
      <c r="AD700" s="67">
        <v>1</v>
      </c>
      <c r="AE700" s="244">
        <v>45483</v>
      </c>
      <c r="AF700" s="67">
        <f t="shared" si="51"/>
        <v>10</v>
      </c>
      <c r="AG700" s="60">
        <v>0</v>
      </c>
      <c r="AH700" s="60">
        <v>0</v>
      </c>
      <c r="AI700" s="89" t="s">
        <v>75</v>
      </c>
      <c r="AJ700" s="61">
        <v>0</v>
      </c>
      <c r="AK700" s="65" t="s">
        <v>75</v>
      </c>
      <c r="AL700" s="65" t="s">
        <v>75</v>
      </c>
      <c r="AM700" s="67">
        <f t="shared" si="52"/>
        <v>0</v>
      </c>
      <c r="AN700" s="67">
        <f>+K700+AC700-AH700</f>
        <v>6300000</v>
      </c>
      <c r="AO700" s="61" t="s">
        <v>67</v>
      </c>
      <c r="AP700" s="60">
        <v>6300000</v>
      </c>
      <c r="AQ700" s="61" t="s">
        <v>86</v>
      </c>
      <c r="AR700" s="60">
        <v>0</v>
      </c>
      <c r="AS700" s="69" t="s">
        <v>75</v>
      </c>
      <c r="AT700" s="236">
        <v>6300000</v>
      </c>
      <c r="AU700" s="156">
        <f t="shared" si="53"/>
        <v>0</v>
      </c>
      <c r="AV700" s="72">
        <f t="shared" si="54"/>
        <v>1</v>
      </c>
      <c r="AW700" s="89" t="s">
        <v>75</v>
      </c>
      <c r="AX700" s="61" t="s">
        <v>98</v>
      </c>
      <c r="AY700" s="67" t="s">
        <v>9851</v>
      </c>
      <c r="AZ700" s="58" t="s">
        <v>67</v>
      </c>
      <c r="BA700" s="58" t="s">
        <v>67</v>
      </c>
    </row>
    <row r="701" spans="2:53" x14ac:dyDescent="0.25">
      <c r="B701" s="58">
        <v>2024</v>
      </c>
      <c r="C701" s="58">
        <v>891780111</v>
      </c>
      <c r="D701" s="59" t="s">
        <v>64</v>
      </c>
      <c r="E701" s="61" t="s">
        <v>9850</v>
      </c>
      <c r="F701" s="67" t="s">
        <v>9849</v>
      </c>
      <c r="G701" s="210">
        <v>0</v>
      </c>
      <c r="H701" s="61" t="s">
        <v>73</v>
      </c>
      <c r="I701" s="59" t="s">
        <v>65</v>
      </c>
      <c r="J701" s="60" t="s">
        <v>9848</v>
      </c>
      <c r="K701" s="60">
        <v>9000000</v>
      </c>
      <c r="L701" s="58" t="s">
        <v>68</v>
      </c>
      <c r="M701" s="60" t="s">
        <v>9847</v>
      </c>
      <c r="N701" s="60">
        <v>1083025719</v>
      </c>
      <c r="O701" s="60">
        <v>13</v>
      </c>
      <c r="P701" s="89">
        <v>45302</v>
      </c>
      <c r="Q701" s="60">
        <v>4518689382</v>
      </c>
      <c r="R701" s="166">
        <v>45421</v>
      </c>
      <c r="S701" s="60">
        <v>9000000</v>
      </c>
      <c r="T701" s="61" t="s">
        <v>66</v>
      </c>
      <c r="U701" s="60">
        <v>85468582</v>
      </c>
      <c r="V701" s="60" t="s">
        <v>6844</v>
      </c>
      <c r="W701" s="166">
        <v>45421</v>
      </c>
      <c r="X701" s="166">
        <v>45421</v>
      </c>
      <c r="Y701" s="68" t="s">
        <v>75</v>
      </c>
      <c r="Z701" s="166">
        <v>45504</v>
      </c>
      <c r="AA701" s="67">
        <f t="shared" si="50"/>
        <v>83</v>
      </c>
      <c r="AB701" s="67">
        <v>0</v>
      </c>
      <c r="AC701" s="237">
        <v>0</v>
      </c>
      <c r="AD701" s="67">
        <v>0</v>
      </c>
      <c r="AE701" s="89" t="s">
        <v>75</v>
      </c>
      <c r="AF701" s="67">
        <f t="shared" si="51"/>
        <v>0</v>
      </c>
      <c r="AG701" s="60">
        <v>0</v>
      </c>
      <c r="AH701" s="60">
        <v>0</v>
      </c>
      <c r="AI701" s="89" t="s">
        <v>75</v>
      </c>
      <c r="AJ701" s="61">
        <v>0</v>
      </c>
      <c r="AK701" s="65" t="s">
        <v>75</v>
      </c>
      <c r="AL701" s="65" t="s">
        <v>75</v>
      </c>
      <c r="AM701" s="67">
        <f t="shared" si="52"/>
        <v>0</v>
      </c>
      <c r="AN701" s="67">
        <f>+K701+AC701-AH701</f>
        <v>9000000</v>
      </c>
      <c r="AO701" s="61" t="s">
        <v>67</v>
      </c>
      <c r="AP701" s="60">
        <v>9000000</v>
      </c>
      <c r="AQ701" s="61" t="s">
        <v>86</v>
      </c>
      <c r="AR701" s="60">
        <v>0</v>
      </c>
      <c r="AS701" s="69" t="s">
        <v>75</v>
      </c>
      <c r="AT701" s="236">
        <v>9000000</v>
      </c>
      <c r="AU701" s="156">
        <f t="shared" si="53"/>
        <v>0</v>
      </c>
      <c r="AV701" s="72">
        <f t="shared" si="54"/>
        <v>1</v>
      </c>
      <c r="AW701" s="89" t="s">
        <v>75</v>
      </c>
      <c r="AX701" s="61" t="s">
        <v>98</v>
      </c>
      <c r="AY701" s="67" t="s">
        <v>9846</v>
      </c>
      <c r="AZ701" s="58" t="s">
        <v>67</v>
      </c>
      <c r="BA701" s="58" t="s">
        <v>67</v>
      </c>
    </row>
    <row r="702" spans="2:53" x14ac:dyDescent="0.25">
      <c r="B702" s="58">
        <v>2024</v>
      </c>
      <c r="C702" s="58">
        <v>891780111</v>
      </c>
      <c r="D702" s="59" t="s">
        <v>64</v>
      </c>
      <c r="E702" s="61" t="s">
        <v>9845</v>
      </c>
      <c r="F702" s="67" t="s">
        <v>9844</v>
      </c>
      <c r="G702" s="210">
        <v>0</v>
      </c>
      <c r="H702" s="61" t="s">
        <v>73</v>
      </c>
      <c r="I702" s="59" t="s">
        <v>65</v>
      </c>
      <c r="J702" s="60" t="s">
        <v>9843</v>
      </c>
      <c r="K702" s="60">
        <v>9000000</v>
      </c>
      <c r="L702" s="58" t="s">
        <v>68</v>
      </c>
      <c r="M702" s="60" t="s">
        <v>6224</v>
      </c>
      <c r="N702" s="60">
        <v>1007834086</v>
      </c>
      <c r="O702" s="60">
        <v>13</v>
      </c>
      <c r="P702" s="89">
        <v>45302</v>
      </c>
      <c r="Q702" s="60">
        <v>4518689382</v>
      </c>
      <c r="R702" s="166">
        <v>45422</v>
      </c>
      <c r="S702" s="60">
        <v>9000000</v>
      </c>
      <c r="T702" s="61" t="s">
        <v>66</v>
      </c>
      <c r="U702" s="60">
        <v>36557666</v>
      </c>
      <c r="V702" s="60" t="s">
        <v>4526</v>
      </c>
      <c r="W702" s="166">
        <v>45422</v>
      </c>
      <c r="X702" s="166">
        <v>45422</v>
      </c>
      <c r="Y702" s="68" t="s">
        <v>75</v>
      </c>
      <c r="Z702" s="166">
        <v>45504</v>
      </c>
      <c r="AA702" s="67">
        <f t="shared" si="50"/>
        <v>82</v>
      </c>
      <c r="AB702" s="67">
        <v>0</v>
      </c>
      <c r="AC702" s="237">
        <v>0</v>
      </c>
      <c r="AD702" s="67">
        <v>0</v>
      </c>
      <c r="AE702" s="89" t="s">
        <v>75</v>
      </c>
      <c r="AF702" s="67">
        <f t="shared" si="51"/>
        <v>0</v>
      </c>
      <c r="AG702" s="60">
        <v>0</v>
      </c>
      <c r="AH702" s="60">
        <v>0</v>
      </c>
      <c r="AI702" s="89" t="s">
        <v>75</v>
      </c>
      <c r="AJ702" s="61">
        <v>0</v>
      </c>
      <c r="AK702" s="65" t="s">
        <v>75</v>
      </c>
      <c r="AL702" s="65" t="s">
        <v>75</v>
      </c>
      <c r="AM702" s="67">
        <f t="shared" si="52"/>
        <v>0</v>
      </c>
      <c r="AN702" s="67">
        <f>+K702+AC702-AH702</f>
        <v>9000000</v>
      </c>
      <c r="AO702" s="61" t="s">
        <v>67</v>
      </c>
      <c r="AP702" s="60">
        <v>9000000</v>
      </c>
      <c r="AQ702" s="61" t="s">
        <v>86</v>
      </c>
      <c r="AR702" s="60">
        <v>0</v>
      </c>
      <c r="AS702" s="69" t="s">
        <v>75</v>
      </c>
      <c r="AT702" s="236">
        <v>9000000</v>
      </c>
      <c r="AU702" s="156">
        <f t="shared" si="53"/>
        <v>0</v>
      </c>
      <c r="AV702" s="72">
        <f t="shared" si="54"/>
        <v>1</v>
      </c>
      <c r="AW702" s="89" t="s">
        <v>75</v>
      </c>
      <c r="AX702" s="61" t="s">
        <v>98</v>
      </c>
      <c r="AY702" s="67" t="s">
        <v>9842</v>
      </c>
      <c r="AZ702" s="58" t="s">
        <v>67</v>
      </c>
      <c r="BA702" s="58" t="s">
        <v>67</v>
      </c>
    </row>
    <row r="703" spans="2:53" x14ac:dyDescent="0.25">
      <c r="B703" s="58">
        <v>2024</v>
      </c>
      <c r="C703" s="58">
        <v>891780111</v>
      </c>
      <c r="D703" s="59" t="s">
        <v>64</v>
      </c>
      <c r="E703" s="61" t="s">
        <v>9841</v>
      </c>
      <c r="F703" s="67" t="s">
        <v>9840</v>
      </c>
      <c r="G703" s="210">
        <v>0</v>
      </c>
      <c r="H703" s="61" t="s">
        <v>73</v>
      </c>
      <c r="I703" s="59" t="s">
        <v>65</v>
      </c>
      <c r="J703" s="60" t="s">
        <v>9839</v>
      </c>
      <c r="K703" s="60">
        <v>2200000</v>
      </c>
      <c r="L703" s="58" t="s">
        <v>68</v>
      </c>
      <c r="M703" s="60" t="s">
        <v>7111</v>
      </c>
      <c r="N703" s="60">
        <v>1221974278</v>
      </c>
      <c r="O703" s="60">
        <v>13</v>
      </c>
      <c r="P703" s="89">
        <v>45302</v>
      </c>
      <c r="Q703" s="60">
        <v>4518689382</v>
      </c>
      <c r="R703" s="166">
        <v>45435</v>
      </c>
      <c r="S703" s="60">
        <v>2200000</v>
      </c>
      <c r="T703" s="61" t="s">
        <v>66</v>
      </c>
      <c r="U703" s="60">
        <v>36726018</v>
      </c>
      <c r="V703" s="60" t="s">
        <v>6924</v>
      </c>
      <c r="W703" s="166">
        <v>45436</v>
      </c>
      <c r="X703" s="166">
        <v>45436</v>
      </c>
      <c r="Y703" s="68" t="s">
        <v>75</v>
      </c>
      <c r="Z703" s="166">
        <v>45464</v>
      </c>
      <c r="AA703" s="67">
        <f t="shared" si="50"/>
        <v>28</v>
      </c>
      <c r="AB703" s="67">
        <v>0</v>
      </c>
      <c r="AC703" s="237">
        <v>0</v>
      </c>
      <c r="AD703" s="67">
        <v>0</v>
      </c>
      <c r="AE703" s="89" t="s">
        <v>75</v>
      </c>
      <c r="AF703" s="67">
        <f t="shared" si="51"/>
        <v>0</v>
      </c>
      <c r="AG703" s="60">
        <v>0</v>
      </c>
      <c r="AH703" s="60">
        <v>0</v>
      </c>
      <c r="AI703" s="89" t="s">
        <v>75</v>
      </c>
      <c r="AJ703" s="61">
        <v>0</v>
      </c>
      <c r="AK703" s="65" t="s">
        <v>75</v>
      </c>
      <c r="AL703" s="65" t="s">
        <v>75</v>
      </c>
      <c r="AM703" s="67">
        <f t="shared" si="52"/>
        <v>0</v>
      </c>
      <c r="AN703" s="67">
        <f>+K703+AC703-AH703</f>
        <v>2200000</v>
      </c>
      <c r="AO703" s="61" t="s">
        <v>67</v>
      </c>
      <c r="AP703" s="60">
        <v>2200000</v>
      </c>
      <c r="AQ703" s="61" t="s">
        <v>86</v>
      </c>
      <c r="AR703" s="60">
        <v>0</v>
      </c>
      <c r="AS703" s="69" t="s">
        <v>75</v>
      </c>
      <c r="AT703" s="236">
        <v>2200000</v>
      </c>
      <c r="AU703" s="156">
        <f t="shared" si="53"/>
        <v>0</v>
      </c>
      <c r="AV703" s="72">
        <f t="shared" si="54"/>
        <v>1</v>
      </c>
      <c r="AW703" s="89" t="s">
        <v>75</v>
      </c>
      <c r="AX703" s="61" t="s">
        <v>98</v>
      </c>
      <c r="AY703" s="67" t="s">
        <v>9838</v>
      </c>
      <c r="AZ703" s="58" t="s">
        <v>67</v>
      </c>
      <c r="BA703" s="58" t="s">
        <v>67</v>
      </c>
    </row>
    <row r="704" spans="2:53" x14ac:dyDescent="0.25">
      <c r="B704" s="58">
        <v>2024</v>
      </c>
      <c r="C704" s="58">
        <v>891780111</v>
      </c>
      <c r="D704" s="59" t="s">
        <v>64</v>
      </c>
      <c r="E704" s="61" t="s">
        <v>9837</v>
      </c>
      <c r="F704" s="67" t="s">
        <v>9836</v>
      </c>
      <c r="G704" s="210">
        <v>0</v>
      </c>
      <c r="H704" s="61" t="s">
        <v>73</v>
      </c>
      <c r="I704" s="59" t="s">
        <v>65</v>
      </c>
      <c r="J704" s="60" t="s">
        <v>9835</v>
      </c>
      <c r="K704" s="60">
        <v>5000000</v>
      </c>
      <c r="L704" s="58" t="s">
        <v>68</v>
      </c>
      <c r="M704" s="60" t="s">
        <v>9834</v>
      </c>
      <c r="N704" s="60">
        <v>36549906</v>
      </c>
      <c r="O704" s="60">
        <v>13</v>
      </c>
      <c r="P704" s="89">
        <v>45302</v>
      </c>
      <c r="Q704" s="60">
        <v>4518689382</v>
      </c>
      <c r="R704" s="166">
        <v>45440</v>
      </c>
      <c r="S704" s="60">
        <v>5000000</v>
      </c>
      <c r="T704" s="61" t="s">
        <v>66</v>
      </c>
      <c r="U704" s="60">
        <v>36557666</v>
      </c>
      <c r="V704" s="60" t="s">
        <v>4526</v>
      </c>
      <c r="W704" s="166">
        <v>45440</v>
      </c>
      <c r="X704" s="166">
        <v>45440</v>
      </c>
      <c r="Y704" s="68" t="s">
        <v>75</v>
      </c>
      <c r="Z704" s="166">
        <v>45495</v>
      </c>
      <c r="AA704" s="67">
        <f t="shared" si="50"/>
        <v>55</v>
      </c>
      <c r="AB704" s="67">
        <v>0</v>
      </c>
      <c r="AC704" s="237">
        <v>0</v>
      </c>
      <c r="AD704" s="67">
        <v>0</v>
      </c>
      <c r="AE704" s="89" t="s">
        <v>75</v>
      </c>
      <c r="AF704" s="67">
        <f t="shared" si="51"/>
        <v>0</v>
      </c>
      <c r="AG704" s="60">
        <v>0</v>
      </c>
      <c r="AH704" s="60">
        <v>0</v>
      </c>
      <c r="AI704" s="89" t="s">
        <v>75</v>
      </c>
      <c r="AJ704" s="61">
        <v>0</v>
      </c>
      <c r="AK704" s="65" t="s">
        <v>75</v>
      </c>
      <c r="AL704" s="65" t="s">
        <v>75</v>
      </c>
      <c r="AM704" s="67">
        <f t="shared" si="52"/>
        <v>0</v>
      </c>
      <c r="AN704" s="67">
        <f>+K704+AC704-AH704</f>
        <v>5000000</v>
      </c>
      <c r="AO704" s="61" t="s">
        <v>67</v>
      </c>
      <c r="AP704" s="60">
        <v>5000000</v>
      </c>
      <c r="AQ704" s="61" t="s">
        <v>86</v>
      </c>
      <c r="AR704" s="60">
        <v>0</v>
      </c>
      <c r="AS704" s="69" t="s">
        <v>75</v>
      </c>
      <c r="AT704" s="236">
        <v>5000000</v>
      </c>
      <c r="AU704" s="156">
        <f t="shared" si="53"/>
        <v>0</v>
      </c>
      <c r="AV704" s="72">
        <f t="shared" si="54"/>
        <v>1</v>
      </c>
      <c r="AW704" s="89" t="s">
        <v>75</v>
      </c>
      <c r="AX704" s="61" t="s">
        <v>98</v>
      </c>
      <c r="AY704" s="67" t="s">
        <v>9833</v>
      </c>
      <c r="AZ704" s="58" t="s">
        <v>67</v>
      </c>
      <c r="BA704" s="58" t="s">
        <v>67</v>
      </c>
    </row>
    <row r="705" spans="2:53" x14ac:dyDescent="0.25">
      <c r="B705" s="58">
        <v>2024</v>
      </c>
      <c r="C705" s="58">
        <v>891780111</v>
      </c>
      <c r="D705" s="59" t="s">
        <v>64</v>
      </c>
      <c r="E705" s="61" t="s">
        <v>9832</v>
      </c>
      <c r="F705" s="67" t="s">
        <v>9831</v>
      </c>
      <c r="G705" s="210">
        <v>0</v>
      </c>
      <c r="H705" s="61" t="s">
        <v>73</v>
      </c>
      <c r="I705" s="59" t="s">
        <v>65</v>
      </c>
      <c r="J705" s="60" t="s">
        <v>9830</v>
      </c>
      <c r="K705" s="60">
        <v>2200000</v>
      </c>
      <c r="L705" s="58" t="s">
        <v>68</v>
      </c>
      <c r="M705" s="60" t="s">
        <v>9829</v>
      </c>
      <c r="N705" s="60">
        <v>57466769</v>
      </c>
      <c r="O705" s="60">
        <v>13</v>
      </c>
      <c r="P705" s="89">
        <v>45302</v>
      </c>
      <c r="Q705" s="60">
        <v>4518689382</v>
      </c>
      <c r="R705" s="166">
        <v>45440</v>
      </c>
      <c r="S705" s="60">
        <v>2200000</v>
      </c>
      <c r="T705" s="61" t="s">
        <v>66</v>
      </c>
      <c r="U705" s="60">
        <v>36726018</v>
      </c>
      <c r="V705" s="60" t="s">
        <v>6924</v>
      </c>
      <c r="W705" s="166">
        <v>45440</v>
      </c>
      <c r="X705" s="166">
        <v>45440</v>
      </c>
      <c r="Y705" s="68" t="s">
        <v>75</v>
      </c>
      <c r="Z705" s="166">
        <v>45467</v>
      </c>
      <c r="AA705" s="67">
        <f t="shared" si="50"/>
        <v>27</v>
      </c>
      <c r="AB705" s="67">
        <v>0</v>
      </c>
      <c r="AC705" s="237">
        <v>0</v>
      </c>
      <c r="AD705" s="67">
        <v>0</v>
      </c>
      <c r="AE705" s="89" t="s">
        <v>75</v>
      </c>
      <c r="AF705" s="67">
        <f t="shared" si="51"/>
        <v>0</v>
      </c>
      <c r="AG705" s="60">
        <v>0</v>
      </c>
      <c r="AH705" s="60">
        <v>0</v>
      </c>
      <c r="AI705" s="89" t="s">
        <v>75</v>
      </c>
      <c r="AJ705" s="61">
        <v>0</v>
      </c>
      <c r="AK705" s="65" t="s">
        <v>75</v>
      </c>
      <c r="AL705" s="65" t="s">
        <v>75</v>
      </c>
      <c r="AM705" s="67">
        <f t="shared" si="52"/>
        <v>0</v>
      </c>
      <c r="AN705" s="67">
        <f>+K705+AC705-AH705</f>
        <v>2200000</v>
      </c>
      <c r="AO705" s="61" t="s">
        <v>67</v>
      </c>
      <c r="AP705" s="60">
        <v>2200000</v>
      </c>
      <c r="AQ705" s="61" t="s">
        <v>86</v>
      </c>
      <c r="AR705" s="60">
        <v>0</v>
      </c>
      <c r="AS705" s="69" t="s">
        <v>75</v>
      </c>
      <c r="AT705" s="236">
        <v>2200000</v>
      </c>
      <c r="AU705" s="156">
        <f t="shared" si="53"/>
        <v>0</v>
      </c>
      <c r="AV705" s="72">
        <f t="shared" si="54"/>
        <v>1</v>
      </c>
      <c r="AW705" s="89" t="s">
        <v>75</v>
      </c>
      <c r="AX705" s="61" t="s">
        <v>98</v>
      </c>
      <c r="AY705" s="67" t="s">
        <v>9828</v>
      </c>
      <c r="AZ705" s="58" t="s">
        <v>67</v>
      </c>
      <c r="BA705" s="58" t="s">
        <v>67</v>
      </c>
    </row>
    <row r="706" spans="2:53" x14ac:dyDescent="0.25">
      <c r="B706" s="58">
        <v>2024</v>
      </c>
      <c r="C706" s="58">
        <v>891780111</v>
      </c>
      <c r="D706" s="59" t="s">
        <v>64</v>
      </c>
      <c r="E706" s="61" t="s">
        <v>9827</v>
      </c>
      <c r="F706" s="67" t="s">
        <v>9826</v>
      </c>
      <c r="G706" s="210">
        <v>0</v>
      </c>
      <c r="H706" s="61" t="s">
        <v>73</v>
      </c>
      <c r="I706" s="59" t="s">
        <v>65</v>
      </c>
      <c r="J706" s="60" t="s">
        <v>9825</v>
      </c>
      <c r="K706" s="60">
        <v>2100000</v>
      </c>
      <c r="L706" s="58" t="s">
        <v>68</v>
      </c>
      <c r="M706" s="60" t="s">
        <v>7708</v>
      </c>
      <c r="N706" s="60">
        <v>1093738292</v>
      </c>
      <c r="O706" s="60">
        <v>14</v>
      </c>
      <c r="P706" s="89">
        <v>45302</v>
      </c>
      <c r="Q706" s="60">
        <v>2126349000</v>
      </c>
      <c r="R706" s="166">
        <v>45448</v>
      </c>
      <c r="S706" s="60">
        <v>2100000</v>
      </c>
      <c r="T706" s="61" t="s">
        <v>66</v>
      </c>
      <c r="U706" s="60">
        <v>85459497</v>
      </c>
      <c r="V706" s="60" t="s">
        <v>3402</v>
      </c>
      <c r="W706" s="166">
        <v>45448</v>
      </c>
      <c r="X706" s="166">
        <v>45448</v>
      </c>
      <c r="Y706" s="68" t="s">
        <v>75</v>
      </c>
      <c r="Z706" s="166">
        <v>45473</v>
      </c>
      <c r="AA706" s="67">
        <f t="shared" si="50"/>
        <v>25</v>
      </c>
      <c r="AB706" s="67">
        <v>0</v>
      </c>
      <c r="AC706" s="237">
        <v>0</v>
      </c>
      <c r="AD706" s="67">
        <v>0</v>
      </c>
      <c r="AE706" s="89" t="s">
        <v>75</v>
      </c>
      <c r="AF706" s="67">
        <f t="shared" si="51"/>
        <v>0</v>
      </c>
      <c r="AG706" s="60">
        <v>0</v>
      </c>
      <c r="AH706" s="60">
        <v>0</v>
      </c>
      <c r="AI706" s="89" t="s">
        <v>75</v>
      </c>
      <c r="AJ706" s="61">
        <v>0</v>
      </c>
      <c r="AK706" s="65" t="s">
        <v>75</v>
      </c>
      <c r="AL706" s="65" t="s">
        <v>75</v>
      </c>
      <c r="AM706" s="67">
        <f t="shared" si="52"/>
        <v>0</v>
      </c>
      <c r="AN706" s="67">
        <f>+K706+AC706-AH706</f>
        <v>2100000</v>
      </c>
      <c r="AO706" s="61" t="s">
        <v>67</v>
      </c>
      <c r="AP706" s="60">
        <v>2100000</v>
      </c>
      <c r="AQ706" s="61" t="s">
        <v>86</v>
      </c>
      <c r="AR706" s="60">
        <v>0</v>
      </c>
      <c r="AS706" s="69" t="s">
        <v>75</v>
      </c>
      <c r="AT706" s="236">
        <v>2100000</v>
      </c>
      <c r="AU706" s="156">
        <f t="shared" si="53"/>
        <v>0</v>
      </c>
      <c r="AV706" s="72">
        <f t="shared" si="54"/>
        <v>1</v>
      </c>
      <c r="AW706" s="89" t="s">
        <v>75</v>
      </c>
      <c r="AX706" s="61" t="s">
        <v>98</v>
      </c>
      <c r="AY706" s="67" t="s">
        <v>9824</v>
      </c>
      <c r="AZ706" s="58" t="s">
        <v>67</v>
      </c>
      <c r="BA706" s="58" t="s">
        <v>67</v>
      </c>
    </row>
    <row r="707" spans="2:53" x14ac:dyDescent="0.25">
      <c r="B707" s="58">
        <v>2024</v>
      </c>
      <c r="C707" s="58">
        <v>891780111</v>
      </c>
      <c r="D707" s="59" t="s">
        <v>64</v>
      </c>
      <c r="E707" s="61" t="s">
        <v>9823</v>
      </c>
      <c r="F707" s="67" t="s">
        <v>9822</v>
      </c>
      <c r="G707" s="210">
        <v>0</v>
      </c>
      <c r="H707" s="61" t="s">
        <v>73</v>
      </c>
      <c r="I707" s="59" t="s">
        <v>383</v>
      </c>
      <c r="J707" s="60" t="s">
        <v>9821</v>
      </c>
      <c r="K707" s="60">
        <v>6800000</v>
      </c>
      <c r="L707" s="58" t="s">
        <v>68</v>
      </c>
      <c r="M707" s="60" t="s">
        <v>9820</v>
      </c>
      <c r="N707" s="60">
        <v>1082955260</v>
      </c>
      <c r="O707" s="60">
        <v>1298</v>
      </c>
      <c r="P707" s="89">
        <v>45448</v>
      </c>
      <c r="Q707" s="60">
        <v>51000000</v>
      </c>
      <c r="R707" s="166">
        <v>45450</v>
      </c>
      <c r="S707" s="60">
        <v>6800000</v>
      </c>
      <c r="T707" s="61" t="s">
        <v>66</v>
      </c>
      <c r="U707" s="60">
        <v>36559959</v>
      </c>
      <c r="V707" s="60" t="s">
        <v>8301</v>
      </c>
      <c r="W707" s="166">
        <v>45450</v>
      </c>
      <c r="X707" s="166">
        <v>45450</v>
      </c>
      <c r="Y707" s="68" t="s">
        <v>75</v>
      </c>
      <c r="Z707" s="166">
        <v>45504</v>
      </c>
      <c r="AA707" s="67">
        <f t="shared" si="50"/>
        <v>54</v>
      </c>
      <c r="AB707" s="67">
        <v>0</v>
      </c>
      <c r="AC707" s="237">
        <v>0</v>
      </c>
      <c r="AD707" s="67">
        <v>0</v>
      </c>
      <c r="AE707" s="89" t="s">
        <v>75</v>
      </c>
      <c r="AF707" s="67">
        <f t="shared" si="51"/>
        <v>0</v>
      </c>
      <c r="AG707" s="60">
        <v>0</v>
      </c>
      <c r="AH707" s="60">
        <v>0</v>
      </c>
      <c r="AI707" s="89" t="s">
        <v>75</v>
      </c>
      <c r="AJ707" s="61">
        <v>0</v>
      </c>
      <c r="AK707" s="65" t="s">
        <v>75</v>
      </c>
      <c r="AL707" s="65" t="s">
        <v>75</v>
      </c>
      <c r="AM707" s="67">
        <f t="shared" si="52"/>
        <v>0</v>
      </c>
      <c r="AN707" s="67">
        <f>+K707+AC707-AH707</f>
        <v>6800000</v>
      </c>
      <c r="AO707" s="61" t="s">
        <v>86</v>
      </c>
      <c r="AP707" s="60">
        <v>0</v>
      </c>
      <c r="AQ707" s="61" t="s">
        <v>86</v>
      </c>
      <c r="AR707" s="60">
        <v>0</v>
      </c>
      <c r="AS707" s="69" t="s">
        <v>75</v>
      </c>
      <c r="AT707" s="236">
        <v>6800000</v>
      </c>
      <c r="AU707" s="156">
        <f t="shared" si="53"/>
        <v>0</v>
      </c>
      <c r="AV707" s="72">
        <f t="shared" si="54"/>
        <v>1</v>
      </c>
      <c r="AW707" s="89" t="s">
        <v>75</v>
      </c>
      <c r="AX707" s="61" t="s">
        <v>98</v>
      </c>
      <c r="AY707" s="67" t="s">
        <v>9819</v>
      </c>
      <c r="AZ707" s="58" t="s">
        <v>67</v>
      </c>
      <c r="BA707" s="58" t="s">
        <v>67</v>
      </c>
    </row>
    <row r="708" spans="2:53" x14ac:dyDescent="0.25">
      <c r="B708" s="58">
        <v>2024</v>
      </c>
      <c r="C708" s="58">
        <v>891780111</v>
      </c>
      <c r="D708" s="59" t="s">
        <v>64</v>
      </c>
      <c r="E708" s="61" t="s">
        <v>9818</v>
      </c>
      <c r="F708" s="67" t="s">
        <v>9817</v>
      </c>
      <c r="G708" s="210">
        <v>0</v>
      </c>
      <c r="H708" s="61" t="s">
        <v>73</v>
      </c>
      <c r="I708" s="59" t="s">
        <v>383</v>
      </c>
      <c r="J708" s="60" t="s">
        <v>9816</v>
      </c>
      <c r="K708" s="60">
        <v>6800000</v>
      </c>
      <c r="L708" s="58" t="s">
        <v>68</v>
      </c>
      <c r="M708" s="60" t="s">
        <v>9815</v>
      </c>
      <c r="N708" s="60">
        <v>1082940809</v>
      </c>
      <c r="O708" s="60">
        <v>1298</v>
      </c>
      <c r="P708" s="89">
        <v>45448</v>
      </c>
      <c r="Q708" s="60">
        <v>51000000</v>
      </c>
      <c r="R708" s="166">
        <v>45450</v>
      </c>
      <c r="S708" s="60">
        <v>6800000</v>
      </c>
      <c r="T708" s="61" t="s">
        <v>66</v>
      </c>
      <c r="U708" s="60">
        <v>36559959</v>
      </c>
      <c r="V708" s="60" t="s">
        <v>8301</v>
      </c>
      <c r="W708" s="166">
        <v>45450</v>
      </c>
      <c r="X708" s="166">
        <v>45450</v>
      </c>
      <c r="Y708" s="68" t="s">
        <v>75</v>
      </c>
      <c r="Z708" s="166">
        <v>45504</v>
      </c>
      <c r="AA708" s="67">
        <f t="shared" si="50"/>
        <v>54</v>
      </c>
      <c r="AB708" s="67">
        <v>0</v>
      </c>
      <c r="AC708" s="237">
        <v>0</v>
      </c>
      <c r="AD708" s="67">
        <v>0</v>
      </c>
      <c r="AE708" s="89" t="s">
        <v>75</v>
      </c>
      <c r="AF708" s="67">
        <f t="shared" si="51"/>
        <v>0</v>
      </c>
      <c r="AG708" s="60">
        <v>0</v>
      </c>
      <c r="AH708" s="60">
        <v>0</v>
      </c>
      <c r="AI708" s="89" t="s">
        <v>75</v>
      </c>
      <c r="AJ708" s="61">
        <v>0</v>
      </c>
      <c r="AK708" s="65" t="s">
        <v>75</v>
      </c>
      <c r="AL708" s="65" t="s">
        <v>75</v>
      </c>
      <c r="AM708" s="67">
        <f t="shared" si="52"/>
        <v>0</v>
      </c>
      <c r="AN708" s="67">
        <f>+K708+AC708-AH708</f>
        <v>6800000</v>
      </c>
      <c r="AO708" s="61" t="s">
        <v>86</v>
      </c>
      <c r="AP708" s="60">
        <v>0</v>
      </c>
      <c r="AQ708" s="61" t="s">
        <v>86</v>
      </c>
      <c r="AR708" s="60">
        <v>0</v>
      </c>
      <c r="AS708" s="69" t="s">
        <v>75</v>
      </c>
      <c r="AT708" s="236">
        <v>6800000</v>
      </c>
      <c r="AU708" s="156">
        <f t="shared" si="53"/>
        <v>0</v>
      </c>
      <c r="AV708" s="72">
        <f t="shared" si="54"/>
        <v>1</v>
      </c>
      <c r="AW708" s="89" t="s">
        <v>75</v>
      </c>
      <c r="AX708" s="61" t="s">
        <v>98</v>
      </c>
      <c r="AY708" s="243" t="s">
        <v>9814</v>
      </c>
      <c r="AZ708" s="58" t="s">
        <v>67</v>
      </c>
      <c r="BA708" s="58" t="s">
        <v>67</v>
      </c>
    </row>
    <row r="709" spans="2:53" x14ac:dyDescent="0.25">
      <c r="B709" s="58">
        <v>2024</v>
      </c>
      <c r="C709" s="58">
        <v>891780111</v>
      </c>
      <c r="D709" s="59" t="s">
        <v>64</v>
      </c>
      <c r="E709" s="61" t="s">
        <v>9813</v>
      </c>
      <c r="F709" s="67" t="s">
        <v>9812</v>
      </c>
      <c r="G709" s="210">
        <v>0</v>
      </c>
      <c r="H709" s="61" t="s">
        <v>73</v>
      </c>
      <c r="I709" s="59" t="s">
        <v>383</v>
      </c>
      <c r="J709" s="60" t="s">
        <v>9811</v>
      </c>
      <c r="K709" s="60">
        <v>5400000</v>
      </c>
      <c r="L709" s="58" t="s">
        <v>68</v>
      </c>
      <c r="M709" s="60" t="s">
        <v>6003</v>
      </c>
      <c r="N709" s="60">
        <v>1083007524</v>
      </c>
      <c r="O709" s="60">
        <v>1298</v>
      </c>
      <c r="P709" s="89">
        <v>45448</v>
      </c>
      <c r="Q709" s="60">
        <v>51000000</v>
      </c>
      <c r="R709" s="166">
        <v>45454</v>
      </c>
      <c r="S709" s="60">
        <v>5400000</v>
      </c>
      <c r="T709" s="61" t="s">
        <v>66</v>
      </c>
      <c r="U709" s="60">
        <v>36559959</v>
      </c>
      <c r="V709" s="60" t="s">
        <v>8301</v>
      </c>
      <c r="W709" s="166">
        <v>45454</v>
      </c>
      <c r="X709" s="166">
        <v>45454</v>
      </c>
      <c r="Y709" s="68" t="s">
        <v>75</v>
      </c>
      <c r="Z709" s="166">
        <v>45504</v>
      </c>
      <c r="AA709" s="67">
        <f t="shared" si="50"/>
        <v>50</v>
      </c>
      <c r="AB709" s="67">
        <v>0</v>
      </c>
      <c r="AC709" s="237">
        <v>0</v>
      </c>
      <c r="AD709" s="67">
        <v>0</v>
      </c>
      <c r="AE709" s="89" t="s">
        <v>75</v>
      </c>
      <c r="AF709" s="67">
        <f t="shared" si="51"/>
        <v>0</v>
      </c>
      <c r="AG709" s="60">
        <v>0</v>
      </c>
      <c r="AH709" s="60">
        <v>0</v>
      </c>
      <c r="AI709" s="89" t="s">
        <v>75</v>
      </c>
      <c r="AJ709" s="61">
        <v>0</v>
      </c>
      <c r="AK709" s="65" t="s">
        <v>75</v>
      </c>
      <c r="AL709" s="65" t="s">
        <v>75</v>
      </c>
      <c r="AM709" s="67">
        <f t="shared" si="52"/>
        <v>0</v>
      </c>
      <c r="AN709" s="67">
        <f>+K709+AC709-AH709</f>
        <v>5400000</v>
      </c>
      <c r="AO709" s="61" t="s">
        <v>86</v>
      </c>
      <c r="AP709" s="60">
        <v>0</v>
      </c>
      <c r="AQ709" s="61" t="s">
        <v>86</v>
      </c>
      <c r="AR709" s="60">
        <v>0</v>
      </c>
      <c r="AS709" s="69" t="s">
        <v>75</v>
      </c>
      <c r="AT709" s="236">
        <v>5400000</v>
      </c>
      <c r="AU709" s="156">
        <f t="shared" si="53"/>
        <v>0</v>
      </c>
      <c r="AV709" s="72">
        <f t="shared" si="54"/>
        <v>1</v>
      </c>
      <c r="AW709" s="89" t="s">
        <v>75</v>
      </c>
      <c r="AX709" s="61" t="s">
        <v>98</v>
      </c>
      <c r="AY709" s="67" t="s">
        <v>9810</v>
      </c>
      <c r="AZ709" s="58" t="s">
        <v>67</v>
      </c>
      <c r="BA709" s="58" t="s">
        <v>67</v>
      </c>
    </row>
    <row r="710" spans="2:53" x14ac:dyDescent="0.25">
      <c r="B710" s="58">
        <v>2024</v>
      </c>
      <c r="C710" s="58">
        <v>891780111</v>
      </c>
      <c r="D710" s="59" t="s">
        <v>64</v>
      </c>
      <c r="E710" s="61" t="s">
        <v>9809</v>
      </c>
      <c r="F710" s="67" t="s">
        <v>9808</v>
      </c>
      <c r="G710" s="210">
        <v>0</v>
      </c>
      <c r="H710" s="61" t="s">
        <v>73</v>
      </c>
      <c r="I710" s="59" t="s">
        <v>383</v>
      </c>
      <c r="J710" s="60" t="s">
        <v>9807</v>
      </c>
      <c r="K710" s="60">
        <v>7600000</v>
      </c>
      <c r="L710" s="58" t="s">
        <v>68</v>
      </c>
      <c r="M710" s="60" t="s">
        <v>9806</v>
      </c>
      <c r="N710" s="60">
        <v>1049615490</v>
      </c>
      <c r="O710" s="60">
        <v>1298</v>
      </c>
      <c r="P710" s="89">
        <v>45448</v>
      </c>
      <c r="Q710" s="60">
        <v>51000000</v>
      </c>
      <c r="R710" s="166">
        <v>45455</v>
      </c>
      <c r="S710" s="60">
        <v>7600000</v>
      </c>
      <c r="T710" s="61" t="s">
        <v>66</v>
      </c>
      <c r="U710" s="60">
        <v>36559959</v>
      </c>
      <c r="V710" s="60" t="s">
        <v>8301</v>
      </c>
      <c r="W710" s="166">
        <v>45455</v>
      </c>
      <c r="X710" s="166">
        <v>45455</v>
      </c>
      <c r="Y710" s="68" t="s">
        <v>75</v>
      </c>
      <c r="Z710" s="166">
        <v>45504</v>
      </c>
      <c r="AA710" s="67">
        <f t="shared" si="50"/>
        <v>49</v>
      </c>
      <c r="AB710" s="67">
        <v>1</v>
      </c>
      <c r="AC710" s="237">
        <v>0</v>
      </c>
      <c r="AD710" s="67">
        <v>1</v>
      </c>
      <c r="AE710" s="89">
        <v>45521</v>
      </c>
      <c r="AF710" s="67">
        <f t="shared" si="51"/>
        <v>17</v>
      </c>
      <c r="AG710" s="60">
        <v>0</v>
      </c>
      <c r="AH710" s="60">
        <v>0</v>
      </c>
      <c r="AI710" s="89" t="s">
        <v>75</v>
      </c>
      <c r="AJ710" s="61">
        <v>0</v>
      </c>
      <c r="AK710" s="65" t="s">
        <v>75</v>
      </c>
      <c r="AL710" s="65" t="s">
        <v>75</v>
      </c>
      <c r="AM710" s="67">
        <f t="shared" si="52"/>
        <v>0</v>
      </c>
      <c r="AN710" s="67">
        <f>+K710+AC710-AH710</f>
        <v>7600000</v>
      </c>
      <c r="AO710" s="61" t="s">
        <v>86</v>
      </c>
      <c r="AP710" s="60">
        <v>0</v>
      </c>
      <c r="AQ710" s="61" t="s">
        <v>86</v>
      </c>
      <c r="AR710" s="60">
        <v>0</v>
      </c>
      <c r="AS710" s="69" t="s">
        <v>75</v>
      </c>
      <c r="AT710" s="236">
        <v>7600000</v>
      </c>
      <c r="AU710" s="156">
        <f t="shared" si="53"/>
        <v>0</v>
      </c>
      <c r="AV710" s="72">
        <f t="shared" si="54"/>
        <v>1</v>
      </c>
      <c r="AW710" s="89" t="s">
        <v>75</v>
      </c>
      <c r="AX710" s="61" t="s">
        <v>98</v>
      </c>
      <c r="AY710" s="67" t="s">
        <v>9805</v>
      </c>
      <c r="AZ710" s="58" t="s">
        <v>67</v>
      </c>
      <c r="BA710" s="58" t="s">
        <v>67</v>
      </c>
    </row>
    <row r="711" spans="2:53" x14ac:dyDescent="0.25">
      <c r="B711" s="58">
        <v>2024</v>
      </c>
      <c r="C711" s="58">
        <v>891780111</v>
      </c>
      <c r="D711" s="59" t="s">
        <v>64</v>
      </c>
      <c r="E711" s="61" t="s">
        <v>9804</v>
      </c>
      <c r="F711" s="67" t="s">
        <v>9803</v>
      </c>
      <c r="G711" s="210">
        <v>0</v>
      </c>
      <c r="H711" s="61" t="s">
        <v>73</v>
      </c>
      <c r="I711" s="59" t="s">
        <v>383</v>
      </c>
      <c r="J711" s="60" t="s">
        <v>9802</v>
      </c>
      <c r="K711" s="60">
        <v>3400000</v>
      </c>
      <c r="L711" s="58" t="s">
        <v>68</v>
      </c>
      <c r="M711" s="60" t="s">
        <v>8307</v>
      </c>
      <c r="N711" s="60">
        <v>1004369351</v>
      </c>
      <c r="O711" s="60">
        <v>1298</v>
      </c>
      <c r="P711" s="89">
        <v>45448</v>
      </c>
      <c r="Q711" s="60">
        <v>51000000</v>
      </c>
      <c r="R711" s="166">
        <v>45456</v>
      </c>
      <c r="S711" s="60">
        <v>3400000</v>
      </c>
      <c r="T711" s="61" t="s">
        <v>66</v>
      </c>
      <c r="U711" s="60">
        <v>36559959</v>
      </c>
      <c r="V711" s="60" t="s">
        <v>8301</v>
      </c>
      <c r="W711" s="166">
        <v>45456</v>
      </c>
      <c r="X711" s="166">
        <v>45456</v>
      </c>
      <c r="Y711" s="68" t="s">
        <v>75</v>
      </c>
      <c r="Z711" s="166">
        <v>45478</v>
      </c>
      <c r="AA711" s="67">
        <f t="shared" si="50"/>
        <v>22</v>
      </c>
      <c r="AB711" s="67">
        <v>0</v>
      </c>
      <c r="AC711" s="237">
        <v>0</v>
      </c>
      <c r="AD711" s="67">
        <v>0</v>
      </c>
      <c r="AE711" s="89" t="s">
        <v>75</v>
      </c>
      <c r="AF711" s="67">
        <f t="shared" si="51"/>
        <v>0</v>
      </c>
      <c r="AG711" s="60">
        <v>0</v>
      </c>
      <c r="AH711" s="60">
        <v>0</v>
      </c>
      <c r="AI711" s="89" t="s">
        <v>75</v>
      </c>
      <c r="AJ711" s="61">
        <v>0</v>
      </c>
      <c r="AK711" s="65" t="s">
        <v>75</v>
      </c>
      <c r="AL711" s="65" t="s">
        <v>75</v>
      </c>
      <c r="AM711" s="67">
        <f t="shared" si="52"/>
        <v>0</v>
      </c>
      <c r="AN711" s="67">
        <f>+K711+AC711-AH711</f>
        <v>3400000</v>
      </c>
      <c r="AO711" s="61" t="s">
        <v>86</v>
      </c>
      <c r="AP711" s="60">
        <v>0</v>
      </c>
      <c r="AQ711" s="61" t="s">
        <v>86</v>
      </c>
      <c r="AR711" s="60">
        <v>0</v>
      </c>
      <c r="AS711" s="69" t="s">
        <v>75</v>
      </c>
      <c r="AT711" s="236">
        <v>3400000</v>
      </c>
      <c r="AU711" s="156">
        <f t="shared" si="53"/>
        <v>0</v>
      </c>
      <c r="AV711" s="72">
        <f t="shared" si="54"/>
        <v>1</v>
      </c>
      <c r="AW711" s="89" t="s">
        <v>75</v>
      </c>
      <c r="AX711" s="61" t="s">
        <v>98</v>
      </c>
      <c r="AY711" s="67" t="s">
        <v>9801</v>
      </c>
      <c r="AZ711" s="58" t="s">
        <v>67</v>
      </c>
      <c r="BA711" s="58" t="s">
        <v>67</v>
      </c>
    </row>
    <row r="712" spans="2:53" x14ac:dyDescent="0.25">
      <c r="B712" s="58">
        <v>2024</v>
      </c>
      <c r="C712" s="58">
        <v>891780111</v>
      </c>
      <c r="D712" s="59" t="s">
        <v>64</v>
      </c>
      <c r="E712" s="61" t="s">
        <v>9800</v>
      </c>
      <c r="F712" s="67" t="s">
        <v>9799</v>
      </c>
      <c r="G712" s="210">
        <v>0</v>
      </c>
      <c r="H712" s="61" t="s">
        <v>73</v>
      </c>
      <c r="I712" s="59" t="s">
        <v>383</v>
      </c>
      <c r="J712" s="60" t="s">
        <v>9798</v>
      </c>
      <c r="K712" s="60">
        <v>10000000</v>
      </c>
      <c r="L712" s="58" t="s">
        <v>68</v>
      </c>
      <c r="M712" s="60" t="s">
        <v>9797</v>
      </c>
      <c r="N712" s="60">
        <v>1091662627</v>
      </c>
      <c r="O712" s="60">
        <v>1298</v>
      </c>
      <c r="P712" s="89">
        <v>45448</v>
      </c>
      <c r="Q712" s="60">
        <v>51000000</v>
      </c>
      <c r="R712" s="166">
        <v>45456</v>
      </c>
      <c r="S712" s="60">
        <v>10000000</v>
      </c>
      <c r="T712" s="61" t="s">
        <v>66</v>
      </c>
      <c r="U712" s="60">
        <v>36559959</v>
      </c>
      <c r="V712" s="60" t="s">
        <v>8301</v>
      </c>
      <c r="W712" s="166">
        <v>45456</v>
      </c>
      <c r="X712" s="166">
        <v>45456</v>
      </c>
      <c r="Y712" s="68" t="s">
        <v>75</v>
      </c>
      <c r="Z712" s="166">
        <v>45504</v>
      </c>
      <c r="AA712" s="67">
        <f t="shared" ref="AA712:AA775" si="55">+IF(Y712="1800-01-01",Z712-X712,Z712-Y712)</f>
        <v>48</v>
      </c>
      <c r="AB712" s="67">
        <v>0</v>
      </c>
      <c r="AC712" s="237">
        <v>0</v>
      </c>
      <c r="AD712" s="67">
        <v>0</v>
      </c>
      <c r="AE712" s="89" t="s">
        <v>75</v>
      </c>
      <c r="AF712" s="67">
        <f t="shared" ref="AF712:AF775" si="56">+IF(AE712="1800-01-01",0,AE712-Z712)</f>
        <v>0</v>
      </c>
      <c r="AG712" s="60">
        <v>0</v>
      </c>
      <c r="AH712" s="60">
        <v>0</v>
      </c>
      <c r="AI712" s="89" t="s">
        <v>75</v>
      </c>
      <c r="AJ712" s="61">
        <v>0</v>
      </c>
      <c r="AK712" s="65" t="s">
        <v>75</v>
      </c>
      <c r="AL712" s="65" t="s">
        <v>75</v>
      </c>
      <c r="AM712" s="67">
        <f t="shared" ref="AM712:AM775" si="57">+IF(AK712="1800-01-01",0,AL712-AK712)</f>
        <v>0</v>
      </c>
      <c r="AN712" s="67">
        <f>+K712+AC712-AH712</f>
        <v>10000000</v>
      </c>
      <c r="AO712" s="61" t="s">
        <v>86</v>
      </c>
      <c r="AP712" s="60">
        <v>0</v>
      </c>
      <c r="AQ712" s="61" t="s">
        <v>86</v>
      </c>
      <c r="AR712" s="60">
        <v>0</v>
      </c>
      <c r="AS712" s="69" t="s">
        <v>75</v>
      </c>
      <c r="AT712" s="236">
        <v>10000000</v>
      </c>
      <c r="AU712" s="156">
        <f t="shared" ref="AU712:AU775" si="58">AN712-AT712</f>
        <v>0</v>
      </c>
      <c r="AV712" s="72">
        <f t="shared" ref="AV712:AV775" si="59">+IFERROR(AT712/AN712,"_")</f>
        <v>1</v>
      </c>
      <c r="AW712" s="89" t="s">
        <v>75</v>
      </c>
      <c r="AX712" s="61" t="s">
        <v>98</v>
      </c>
      <c r="AY712" s="67" t="s">
        <v>9796</v>
      </c>
      <c r="AZ712" s="58" t="s">
        <v>67</v>
      </c>
      <c r="BA712" s="58" t="s">
        <v>67</v>
      </c>
    </row>
    <row r="713" spans="2:53" x14ac:dyDescent="0.25">
      <c r="B713" s="58">
        <v>2024</v>
      </c>
      <c r="C713" s="58">
        <v>891780111</v>
      </c>
      <c r="D713" s="59" t="s">
        <v>64</v>
      </c>
      <c r="E713" s="61" t="s">
        <v>9795</v>
      </c>
      <c r="F713" s="67" t="s">
        <v>9794</v>
      </c>
      <c r="G713" s="210">
        <v>0</v>
      </c>
      <c r="H713" s="61" t="s">
        <v>73</v>
      </c>
      <c r="I713" s="59" t="s">
        <v>383</v>
      </c>
      <c r="J713" s="60" t="s">
        <v>9793</v>
      </c>
      <c r="K713" s="60">
        <v>3400000</v>
      </c>
      <c r="L713" s="58" t="s">
        <v>68</v>
      </c>
      <c r="M713" s="60" t="s">
        <v>8302</v>
      </c>
      <c r="N713" s="60">
        <v>1083021767</v>
      </c>
      <c r="O713" s="60">
        <v>1298</v>
      </c>
      <c r="P713" s="89">
        <v>45448</v>
      </c>
      <c r="Q713" s="60">
        <v>51000000</v>
      </c>
      <c r="R713" s="166">
        <v>45456</v>
      </c>
      <c r="S713" s="60">
        <v>3400000</v>
      </c>
      <c r="T713" s="61" t="s">
        <v>66</v>
      </c>
      <c r="U713" s="60">
        <v>36559959</v>
      </c>
      <c r="V713" s="60" t="s">
        <v>8301</v>
      </c>
      <c r="W713" s="166">
        <v>45456</v>
      </c>
      <c r="X713" s="166">
        <v>45456</v>
      </c>
      <c r="Y713" s="68" t="s">
        <v>75</v>
      </c>
      <c r="Z713" s="166">
        <v>45478</v>
      </c>
      <c r="AA713" s="67">
        <f t="shared" si="55"/>
        <v>22</v>
      </c>
      <c r="AB713" s="67">
        <v>0</v>
      </c>
      <c r="AC713" s="237">
        <v>0</v>
      </c>
      <c r="AD713" s="67">
        <v>0</v>
      </c>
      <c r="AE713" s="89" t="s">
        <v>75</v>
      </c>
      <c r="AF713" s="67">
        <f t="shared" si="56"/>
        <v>0</v>
      </c>
      <c r="AG713" s="60">
        <v>0</v>
      </c>
      <c r="AH713" s="60">
        <v>0</v>
      </c>
      <c r="AI713" s="89" t="s">
        <v>75</v>
      </c>
      <c r="AJ713" s="61">
        <v>0</v>
      </c>
      <c r="AK713" s="65" t="s">
        <v>75</v>
      </c>
      <c r="AL713" s="65" t="s">
        <v>75</v>
      </c>
      <c r="AM713" s="67">
        <f t="shared" si="57"/>
        <v>0</v>
      </c>
      <c r="AN713" s="67">
        <f>+K713+AC713-AH713</f>
        <v>3400000</v>
      </c>
      <c r="AO713" s="61" t="s">
        <v>86</v>
      </c>
      <c r="AP713" s="60">
        <v>0</v>
      </c>
      <c r="AQ713" s="61" t="s">
        <v>86</v>
      </c>
      <c r="AR713" s="60">
        <v>0</v>
      </c>
      <c r="AS713" s="69" t="s">
        <v>75</v>
      </c>
      <c r="AT713" s="236">
        <v>3400000</v>
      </c>
      <c r="AU713" s="156">
        <f t="shared" si="58"/>
        <v>0</v>
      </c>
      <c r="AV713" s="72">
        <f t="shared" si="59"/>
        <v>1</v>
      </c>
      <c r="AW713" s="89" t="s">
        <v>75</v>
      </c>
      <c r="AX713" s="61" t="s">
        <v>98</v>
      </c>
      <c r="AY713" s="67" t="s">
        <v>9792</v>
      </c>
      <c r="AZ713" s="58" t="s">
        <v>67</v>
      </c>
      <c r="BA713" s="58" t="s">
        <v>67</v>
      </c>
    </row>
    <row r="714" spans="2:53" x14ac:dyDescent="0.25">
      <c r="B714" s="58">
        <v>2024</v>
      </c>
      <c r="C714" s="58">
        <v>891780111</v>
      </c>
      <c r="D714" s="59" t="s">
        <v>64</v>
      </c>
      <c r="E714" s="61" t="s">
        <v>9791</v>
      </c>
      <c r="F714" s="67" t="s">
        <v>9790</v>
      </c>
      <c r="G714" s="210">
        <v>0</v>
      </c>
      <c r="H714" s="61" t="s">
        <v>73</v>
      </c>
      <c r="I714" s="59" t="s">
        <v>383</v>
      </c>
      <c r="J714" s="60" t="s">
        <v>9789</v>
      </c>
      <c r="K714" s="60">
        <v>7600000</v>
      </c>
      <c r="L714" s="58" t="s">
        <v>68</v>
      </c>
      <c r="M714" s="60" t="s">
        <v>9788</v>
      </c>
      <c r="N714" s="60">
        <v>1140895641</v>
      </c>
      <c r="O714" s="60">
        <v>1298</v>
      </c>
      <c r="P714" s="89">
        <v>45448</v>
      </c>
      <c r="Q714" s="60">
        <v>51000000</v>
      </c>
      <c r="R714" s="166">
        <v>45456</v>
      </c>
      <c r="S714" s="60">
        <v>7600000</v>
      </c>
      <c r="T714" s="61" t="s">
        <v>66</v>
      </c>
      <c r="U714" s="60">
        <v>36559959</v>
      </c>
      <c r="V714" s="60" t="s">
        <v>8301</v>
      </c>
      <c r="W714" s="166">
        <v>45456</v>
      </c>
      <c r="X714" s="166">
        <v>45456</v>
      </c>
      <c r="Y714" s="68" t="s">
        <v>75</v>
      </c>
      <c r="Z714" s="166">
        <v>45504</v>
      </c>
      <c r="AA714" s="67">
        <f t="shared" si="55"/>
        <v>48</v>
      </c>
      <c r="AB714" s="67">
        <v>0</v>
      </c>
      <c r="AC714" s="237">
        <v>0</v>
      </c>
      <c r="AD714" s="67">
        <v>0</v>
      </c>
      <c r="AE714" s="89" t="s">
        <v>75</v>
      </c>
      <c r="AF714" s="67">
        <f t="shared" si="56"/>
        <v>0</v>
      </c>
      <c r="AG714" s="60">
        <v>0</v>
      </c>
      <c r="AH714" s="60">
        <v>0</v>
      </c>
      <c r="AI714" s="89" t="s">
        <v>75</v>
      </c>
      <c r="AJ714" s="61">
        <v>0</v>
      </c>
      <c r="AK714" s="65" t="s">
        <v>75</v>
      </c>
      <c r="AL714" s="65" t="s">
        <v>75</v>
      </c>
      <c r="AM714" s="67">
        <f t="shared" si="57"/>
        <v>0</v>
      </c>
      <c r="AN714" s="67">
        <f>+K714+AC714-AH714</f>
        <v>7600000</v>
      </c>
      <c r="AO714" s="61" t="s">
        <v>86</v>
      </c>
      <c r="AP714" s="60">
        <v>0</v>
      </c>
      <c r="AQ714" s="61" t="s">
        <v>86</v>
      </c>
      <c r="AR714" s="60">
        <v>0</v>
      </c>
      <c r="AS714" s="69" t="s">
        <v>75</v>
      </c>
      <c r="AT714" s="236">
        <v>7600000</v>
      </c>
      <c r="AU714" s="156">
        <f t="shared" si="58"/>
        <v>0</v>
      </c>
      <c r="AV714" s="72">
        <f t="shared" si="59"/>
        <v>1</v>
      </c>
      <c r="AW714" s="89" t="s">
        <v>75</v>
      </c>
      <c r="AX714" s="61" t="s">
        <v>98</v>
      </c>
      <c r="AY714" s="67" t="s">
        <v>9787</v>
      </c>
      <c r="AZ714" s="58" t="s">
        <v>67</v>
      </c>
      <c r="BA714" s="58" t="s">
        <v>67</v>
      </c>
    </row>
    <row r="715" spans="2:53" x14ac:dyDescent="0.25">
      <c r="B715" s="58">
        <v>2024</v>
      </c>
      <c r="C715" s="58">
        <v>891780111</v>
      </c>
      <c r="D715" s="59" t="s">
        <v>64</v>
      </c>
      <c r="E715" s="61" t="s">
        <v>9786</v>
      </c>
      <c r="F715" s="67" t="s">
        <v>9785</v>
      </c>
      <c r="G715" s="210">
        <v>0</v>
      </c>
      <c r="H715" s="61" t="s">
        <v>73</v>
      </c>
      <c r="I715" s="59" t="s">
        <v>65</v>
      </c>
      <c r="J715" s="60" t="s">
        <v>9784</v>
      </c>
      <c r="K715" s="60">
        <v>14000000</v>
      </c>
      <c r="L715" s="58" t="s">
        <v>68</v>
      </c>
      <c r="M715" s="60" t="s">
        <v>9783</v>
      </c>
      <c r="N715" s="60">
        <v>1082926532</v>
      </c>
      <c r="O715" s="60">
        <v>1323</v>
      </c>
      <c r="P715" s="89">
        <v>45450</v>
      </c>
      <c r="Q715" s="60">
        <v>14000000</v>
      </c>
      <c r="R715" s="166">
        <v>45461</v>
      </c>
      <c r="S715" s="60">
        <v>14000000</v>
      </c>
      <c r="T715" s="61" t="s">
        <v>66</v>
      </c>
      <c r="U715" s="60">
        <v>85455983</v>
      </c>
      <c r="V715" s="60" t="s">
        <v>6859</v>
      </c>
      <c r="W715" s="166">
        <v>45461</v>
      </c>
      <c r="X715" s="166">
        <v>45461</v>
      </c>
      <c r="Y715" s="68" t="s">
        <v>75</v>
      </c>
      <c r="Z715" s="166">
        <v>45553</v>
      </c>
      <c r="AA715" s="67">
        <f t="shared" si="55"/>
        <v>92</v>
      </c>
      <c r="AB715" s="67">
        <v>0</v>
      </c>
      <c r="AC715" s="237">
        <v>0</v>
      </c>
      <c r="AD715" s="67">
        <v>0</v>
      </c>
      <c r="AE715" s="89" t="s">
        <v>75</v>
      </c>
      <c r="AF715" s="67">
        <f t="shared" si="56"/>
        <v>0</v>
      </c>
      <c r="AG715" s="60">
        <v>0</v>
      </c>
      <c r="AH715" s="60">
        <v>0</v>
      </c>
      <c r="AI715" s="89" t="s">
        <v>75</v>
      </c>
      <c r="AJ715" s="61">
        <v>0</v>
      </c>
      <c r="AK715" s="65" t="s">
        <v>75</v>
      </c>
      <c r="AL715" s="65" t="s">
        <v>75</v>
      </c>
      <c r="AM715" s="67">
        <f t="shared" si="57"/>
        <v>0</v>
      </c>
      <c r="AN715" s="67">
        <f>+K715+AC715-AH715</f>
        <v>14000000</v>
      </c>
      <c r="AO715" s="61" t="s">
        <v>67</v>
      </c>
      <c r="AP715" s="60">
        <v>14000000</v>
      </c>
      <c r="AQ715" s="61" t="s">
        <v>86</v>
      </c>
      <c r="AR715" s="60">
        <v>0</v>
      </c>
      <c r="AS715" s="69" t="s">
        <v>75</v>
      </c>
      <c r="AT715" s="236">
        <v>14000000</v>
      </c>
      <c r="AU715" s="156">
        <f t="shared" si="58"/>
        <v>0</v>
      </c>
      <c r="AV715" s="72">
        <f t="shared" si="59"/>
        <v>1</v>
      </c>
      <c r="AW715" s="89" t="s">
        <v>75</v>
      </c>
      <c r="AX715" s="61" t="s">
        <v>98</v>
      </c>
      <c r="AY715" s="67" t="s">
        <v>9782</v>
      </c>
      <c r="AZ715" s="58" t="s">
        <v>67</v>
      </c>
      <c r="BA715" s="58" t="s">
        <v>67</v>
      </c>
    </row>
    <row r="716" spans="2:53" x14ac:dyDescent="0.25">
      <c r="B716" s="58">
        <v>2024</v>
      </c>
      <c r="C716" s="58">
        <v>891780111</v>
      </c>
      <c r="D716" s="59" t="s">
        <v>64</v>
      </c>
      <c r="E716" s="61" t="s">
        <v>9781</v>
      </c>
      <c r="F716" s="67" t="s">
        <v>9780</v>
      </c>
      <c r="G716" s="210">
        <v>0</v>
      </c>
      <c r="H716" s="61" t="s">
        <v>73</v>
      </c>
      <c r="I716" s="59" t="s">
        <v>65</v>
      </c>
      <c r="J716" s="60" t="s">
        <v>9779</v>
      </c>
      <c r="K716" s="60">
        <v>12000000</v>
      </c>
      <c r="L716" s="58" t="s">
        <v>68</v>
      </c>
      <c r="M716" s="60" t="s">
        <v>9778</v>
      </c>
      <c r="N716" s="60">
        <v>1082932895</v>
      </c>
      <c r="O716" s="60">
        <v>1365</v>
      </c>
      <c r="P716" s="89">
        <v>45457</v>
      </c>
      <c r="Q716" s="60">
        <v>44200000</v>
      </c>
      <c r="R716" s="166">
        <v>45461</v>
      </c>
      <c r="S716" s="60">
        <v>12000000</v>
      </c>
      <c r="T716" s="61" t="s">
        <v>66</v>
      </c>
      <c r="U716" s="60">
        <v>85455983</v>
      </c>
      <c r="V716" s="60" t="s">
        <v>6859</v>
      </c>
      <c r="W716" s="166">
        <v>45461</v>
      </c>
      <c r="X716" s="166">
        <v>45461</v>
      </c>
      <c r="Y716" s="68" t="s">
        <v>75</v>
      </c>
      <c r="Z716" s="166">
        <v>45553</v>
      </c>
      <c r="AA716" s="67">
        <f t="shared" si="55"/>
        <v>92</v>
      </c>
      <c r="AB716" s="67">
        <v>0</v>
      </c>
      <c r="AC716" s="237">
        <v>0</v>
      </c>
      <c r="AD716" s="67">
        <v>0</v>
      </c>
      <c r="AE716" s="89" t="s">
        <v>75</v>
      </c>
      <c r="AF716" s="67">
        <f t="shared" si="56"/>
        <v>0</v>
      </c>
      <c r="AG716" s="60">
        <v>0</v>
      </c>
      <c r="AH716" s="60">
        <v>0</v>
      </c>
      <c r="AI716" s="89" t="s">
        <v>75</v>
      </c>
      <c r="AJ716" s="61">
        <v>0</v>
      </c>
      <c r="AK716" s="65" t="s">
        <v>75</v>
      </c>
      <c r="AL716" s="65" t="s">
        <v>75</v>
      </c>
      <c r="AM716" s="67">
        <f t="shared" si="57"/>
        <v>0</v>
      </c>
      <c r="AN716" s="67">
        <f>+K716+AC716-AH716</f>
        <v>12000000</v>
      </c>
      <c r="AO716" s="61" t="s">
        <v>67</v>
      </c>
      <c r="AP716" s="60">
        <v>12000000</v>
      </c>
      <c r="AQ716" s="61" t="s">
        <v>86</v>
      </c>
      <c r="AR716" s="60">
        <v>0</v>
      </c>
      <c r="AS716" s="69" t="s">
        <v>75</v>
      </c>
      <c r="AT716" s="236">
        <v>12000000</v>
      </c>
      <c r="AU716" s="156">
        <f t="shared" si="58"/>
        <v>0</v>
      </c>
      <c r="AV716" s="72">
        <f t="shared" si="59"/>
        <v>1</v>
      </c>
      <c r="AW716" s="89" t="s">
        <v>75</v>
      </c>
      <c r="AX716" s="61" t="s">
        <v>98</v>
      </c>
      <c r="AY716" s="67" t="s">
        <v>9777</v>
      </c>
      <c r="AZ716" s="58" t="s">
        <v>67</v>
      </c>
      <c r="BA716" s="58" t="s">
        <v>67</v>
      </c>
    </row>
    <row r="717" spans="2:53" x14ac:dyDescent="0.25">
      <c r="B717" s="58">
        <v>2024</v>
      </c>
      <c r="C717" s="58">
        <v>891780111</v>
      </c>
      <c r="D717" s="59" t="s">
        <v>64</v>
      </c>
      <c r="E717" s="61" t="s">
        <v>9776</v>
      </c>
      <c r="F717" s="67" t="s">
        <v>9775</v>
      </c>
      <c r="G717" s="210">
        <v>0</v>
      </c>
      <c r="H717" s="61" t="s">
        <v>73</v>
      </c>
      <c r="I717" s="59" t="s">
        <v>65</v>
      </c>
      <c r="J717" s="60" t="s">
        <v>9774</v>
      </c>
      <c r="K717" s="60">
        <v>14000000</v>
      </c>
      <c r="L717" s="58" t="s">
        <v>68</v>
      </c>
      <c r="M717" s="60" t="s">
        <v>9773</v>
      </c>
      <c r="N717" s="60">
        <v>1082875261</v>
      </c>
      <c r="O717" s="60">
        <v>1365</v>
      </c>
      <c r="P717" s="89">
        <v>45457</v>
      </c>
      <c r="Q717" s="60">
        <v>44200000</v>
      </c>
      <c r="R717" s="166">
        <v>45462</v>
      </c>
      <c r="S717" s="60">
        <v>14000000</v>
      </c>
      <c r="T717" s="61" t="s">
        <v>66</v>
      </c>
      <c r="U717" s="60">
        <v>85455983</v>
      </c>
      <c r="V717" s="60" t="s">
        <v>6859</v>
      </c>
      <c r="W717" s="166">
        <v>45462</v>
      </c>
      <c r="X717" s="166">
        <v>45462</v>
      </c>
      <c r="Y717" s="68" t="s">
        <v>75</v>
      </c>
      <c r="Z717" s="166">
        <v>45553</v>
      </c>
      <c r="AA717" s="67">
        <f t="shared" si="55"/>
        <v>91</v>
      </c>
      <c r="AB717" s="67">
        <v>0</v>
      </c>
      <c r="AC717" s="237">
        <v>0</v>
      </c>
      <c r="AD717" s="67">
        <v>0</v>
      </c>
      <c r="AE717" s="89" t="s">
        <v>75</v>
      </c>
      <c r="AF717" s="67">
        <f t="shared" si="56"/>
        <v>0</v>
      </c>
      <c r="AG717" s="60">
        <v>0</v>
      </c>
      <c r="AH717" s="60">
        <v>0</v>
      </c>
      <c r="AI717" s="89" t="s">
        <v>75</v>
      </c>
      <c r="AJ717" s="61">
        <v>0</v>
      </c>
      <c r="AK717" s="65" t="s">
        <v>75</v>
      </c>
      <c r="AL717" s="65" t="s">
        <v>75</v>
      </c>
      <c r="AM717" s="67">
        <f t="shared" si="57"/>
        <v>0</v>
      </c>
      <c r="AN717" s="67">
        <f>+K717+AC717-AH717</f>
        <v>14000000</v>
      </c>
      <c r="AO717" s="61" t="s">
        <v>67</v>
      </c>
      <c r="AP717" s="60">
        <v>14000000</v>
      </c>
      <c r="AQ717" s="61" t="s">
        <v>86</v>
      </c>
      <c r="AR717" s="60">
        <v>0</v>
      </c>
      <c r="AS717" s="69" t="s">
        <v>75</v>
      </c>
      <c r="AT717" s="236">
        <v>14000000</v>
      </c>
      <c r="AU717" s="156">
        <f t="shared" si="58"/>
        <v>0</v>
      </c>
      <c r="AV717" s="72">
        <f t="shared" si="59"/>
        <v>1</v>
      </c>
      <c r="AW717" s="89" t="s">
        <v>75</v>
      </c>
      <c r="AX717" s="61" t="s">
        <v>98</v>
      </c>
      <c r="AY717" s="67" t="s">
        <v>9772</v>
      </c>
      <c r="AZ717" s="58" t="s">
        <v>67</v>
      </c>
      <c r="BA717" s="58" t="s">
        <v>67</v>
      </c>
    </row>
    <row r="718" spans="2:53" x14ac:dyDescent="0.25">
      <c r="B718" s="58">
        <v>2024</v>
      </c>
      <c r="C718" s="58">
        <v>891780111</v>
      </c>
      <c r="D718" s="59" t="s">
        <v>64</v>
      </c>
      <c r="E718" s="61" t="s">
        <v>9771</v>
      </c>
      <c r="F718" s="67" t="s">
        <v>9770</v>
      </c>
      <c r="G718" s="210">
        <v>0</v>
      </c>
      <c r="H718" s="61" t="s">
        <v>73</v>
      </c>
      <c r="I718" s="59" t="s">
        <v>65</v>
      </c>
      <c r="J718" s="60" t="s">
        <v>9769</v>
      </c>
      <c r="K718" s="60">
        <v>5000000</v>
      </c>
      <c r="L718" s="58" t="s">
        <v>68</v>
      </c>
      <c r="M718" s="60" t="s">
        <v>8096</v>
      </c>
      <c r="N718" s="60">
        <v>1082992511</v>
      </c>
      <c r="O718" s="60">
        <v>1365</v>
      </c>
      <c r="P718" s="89">
        <v>45457</v>
      </c>
      <c r="Q718" s="60">
        <v>44200000</v>
      </c>
      <c r="R718" s="166">
        <v>45464</v>
      </c>
      <c r="S718" s="60">
        <v>5000000</v>
      </c>
      <c r="T718" s="61" t="s">
        <v>66</v>
      </c>
      <c r="U718" s="60">
        <v>1082868728</v>
      </c>
      <c r="V718" s="60" t="s">
        <v>7011</v>
      </c>
      <c r="W718" s="166">
        <v>45464</v>
      </c>
      <c r="X718" s="166">
        <v>45464</v>
      </c>
      <c r="Y718" s="68" t="s">
        <v>75</v>
      </c>
      <c r="Z718" s="166">
        <v>45522</v>
      </c>
      <c r="AA718" s="67">
        <f t="shared" si="55"/>
        <v>58</v>
      </c>
      <c r="AB718" s="67">
        <v>0</v>
      </c>
      <c r="AC718" s="237">
        <v>0</v>
      </c>
      <c r="AD718" s="67">
        <v>0</v>
      </c>
      <c r="AE718" s="89" t="s">
        <v>75</v>
      </c>
      <c r="AF718" s="67">
        <f t="shared" si="56"/>
        <v>0</v>
      </c>
      <c r="AG718" s="60">
        <v>0</v>
      </c>
      <c r="AH718" s="60">
        <v>0</v>
      </c>
      <c r="AI718" s="89" t="s">
        <v>75</v>
      </c>
      <c r="AJ718" s="61">
        <v>0</v>
      </c>
      <c r="AK718" s="65" t="s">
        <v>75</v>
      </c>
      <c r="AL718" s="65" t="s">
        <v>75</v>
      </c>
      <c r="AM718" s="67">
        <f t="shared" si="57"/>
        <v>0</v>
      </c>
      <c r="AN718" s="67">
        <f>+K718+AC718-AH718</f>
        <v>5000000</v>
      </c>
      <c r="AO718" s="61" t="s">
        <v>67</v>
      </c>
      <c r="AP718" s="60">
        <v>5000000</v>
      </c>
      <c r="AQ718" s="61" t="s">
        <v>86</v>
      </c>
      <c r="AR718" s="60">
        <v>0</v>
      </c>
      <c r="AS718" s="69" t="s">
        <v>75</v>
      </c>
      <c r="AT718" s="236">
        <v>5000000</v>
      </c>
      <c r="AU718" s="156">
        <f t="shared" si="58"/>
        <v>0</v>
      </c>
      <c r="AV718" s="72">
        <f t="shared" si="59"/>
        <v>1</v>
      </c>
      <c r="AW718" s="89" t="s">
        <v>75</v>
      </c>
      <c r="AX718" s="61" t="s">
        <v>98</v>
      </c>
      <c r="AY718" s="67" t="s">
        <v>9768</v>
      </c>
      <c r="AZ718" s="58" t="s">
        <v>67</v>
      </c>
      <c r="BA718" s="58" t="s">
        <v>67</v>
      </c>
    </row>
    <row r="719" spans="2:53" x14ac:dyDescent="0.25">
      <c r="B719" s="58">
        <v>2024</v>
      </c>
      <c r="C719" s="58">
        <v>891780111</v>
      </c>
      <c r="D719" s="59" t="s">
        <v>64</v>
      </c>
      <c r="E719" s="61" t="s">
        <v>9767</v>
      </c>
      <c r="F719" s="67" t="s">
        <v>9766</v>
      </c>
      <c r="G719" s="210">
        <v>0</v>
      </c>
      <c r="H719" s="61" t="s">
        <v>73</v>
      </c>
      <c r="I719" s="59" t="s">
        <v>65</v>
      </c>
      <c r="J719" s="60" t="s">
        <v>9765</v>
      </c>
      <c r="K719" s="60">
        <v>8700000</v>
      </c>
      <c r="L719" s="58" t="s">
        <v>68</v>
      </c>
      <c r="M719" s="60" t="s">
        <v>5511</v>
      </c>
      <c r="N719" s="60">
        <v>85474916</v>
      </c>
      <c r="O719" s="60">
        <v>13</v>
      </c>
      <c r="P719" s="89">
        <v>45302</v>
      </c>
      <c r="Q719" s="60">
        <v>4518689382</v>
      </c>
      <c r="R719" s="166">
        <v>45464</v>
      </c>
      <c r="S719" s="60">
        <v>8700000</v>
      </c>
      <c r="T719" s="61" t="s">
        <v>66</v>
      </c>
      <c r="U719" s="60">
        <v>1192791759</v>
      </c>
      <c r="V719" s="60" t="s">
        <v>1211</v>
      </c>
      <c r="W719" s="166">
        <v>45464</v>
      </c>
      <c r="X719" s="166">
        <v>45464</v>
      </c>
      <c r="Y719" s="68" t="s">
        <v>75</v>
      </c>
      <c r="Z719" s="166">
        <v>45554</v>
      </c>
      <c r="AA719" s="67">
        <f t="shared" si="55"/>
        <v>90</v>
      </c>
      <c r="AB719" s="67">
        <v>0</v>
      </c>
      <c r="AC719" s="237">
        <v>0</v>
      </c>
      <c r="AD719" s="67">
        <v>0</v>
      </c>
      <c r="AE719" s="89" t="s">
        <v>75</v>
      </c>
      <c r="AF719" s="67">
        <f t="shared" si="56"/>
        <v>0</v>
      </c>
      <c r="AG719" s="60">
        <v>0</v>
      </c>
      <c r="AH719" s="60">
        <v>0</v>
      </c>
      <c r="AI719" s="89" t="s">
        <v>75</v>
      </c>
      <c r="AJ719" s="61">
        <v>0</v>
      </c>
      <c r="AK719" s="65" t="s">
        <v>75</v>
      </c>
      <c r="AL719" s="65" t="s">
        <v>75</v>
      </c>
      <c r="AM719" s="67">
        <f t="shared" si="57"/>
        <v>0</v>
      </c>
      <c r="AN719" s="67">
        <f>+K719+AC719-AH719</f>
        <v>8700000</v>
      </c>
      <c r="AO719" s="61" t="s">
        <v>67</v>
      </c>
      <c r="AP719" s="60">
        <v>8700000</v>
      </c>
      <c r="AQ719" s="61" t="s">
        <v>86</v>
      </c>
      <c r="AR719" s="60">
        <v>0</v>
      </c>
      <c r="AS719" s="69" t="s">
        <v>75</v>
      </c>
      <c r="AT719" s="236">
        <v>8700000</v>
      </c>
      <c r="AU719" s="156">
        <f t="shared" si="58"/>
        <v>0</v>
      </c>
      <c r="AV719" s="72">
        <f t="shared" si="59"/>
        <v>1</v>
      </c>
      <c r="AW719" s="89" t="s">
        <v>75</v>
      </c>
      <c r="AX719" s="61" t="s">
        <v>98</v>
      </c>
      <c r="AY719" s="67" t="s">
        <v>9764</v>
      </c>
      <c r="AZ719" s="58" t="s">
        <v>67</v>
      </c>
      <c r="BA719" s="58" t="s">
        <v>67</v>
      </c>
    </row>
    <row r="720" spans="2:53" x14ac:dyDescent="0.25">
      <c r="B720" s="58">
        <v>2024</v>
      </c>
      <c r="C720" s="58">
        <v>891780111</v>
      </c>
      <c r="D720" s="59" t="s">
        <v>64</v>
      </c>
      <c r="E720" s="61" t="s">
        <v>9763</v>
      </c>
      <c r="F720" s="67" t="s">
        <v>9762</v>
      </c>
      <c r="G720" s="210">
        <v>0</v>
      </c>
      <c r="H720" s="61" t="s">
        <v>73</v>
      </c>
      <c r="I720" s="59" t="s">
        <v>65</v>
      </c>
      <c r="J720" s="60" t="s">
        <v>9761</v>
      </c>
      <c r="K720" s="60">
        <v>3333000</v>
      </c>
      <c r="L720" s="58" t="s">
        <v>68</v>
      </c>
      <c r="M720" s="60" t="s">
        <v>7487</v>
      </c>
      <c r="N720" s="60">
        <v>12448336</v>
      </c>
      <c r="O720" s="60">
        <v>14</v>
      </c>
      <c r="P720" s="89">
        <v>45302</v>
      </c>
      <c r="Q720" s="60">
        <v>2126349000</v>
      </c>
      <c r="R720" s="166">
        <v>45464</v>
      </c>
      <c r="S720" s="60">
        <v>3333000</v>
      </c>
      <c r="T720" s="61" t="s">
        <v>66</v>
      </c>
      <c r="U720" s="60">
        <v>45507423</v>
      </c>
      <c r="V720" s="60" t="s">
        <v>7064</v>
      </c>
      <c r="W720" s="166">
        <v>45464</v>
      </c>
      <c r="X720" s="166">
        <v>45464</v>
      </c>
      <c r="Y720" s="68" t="s">
        <v>75</v>
      </c>
      <c r="Z720" s="166">
        <v>45504</v>
      </c>
      <c r="AA720" s="67">
        <f t="shared" si="55"/>
        <v>40</v>
      </c>
      <c r="AB720" s="67">
        <v>0</v>
      </c>
      <c r="AC720" s="237">
        <v>0</v>
      </c>
      <c r="AD720" s="67">
        <v>0</v>
      </c>
      <c r="AE720" s="89" t="s">
        <v>75</v>
      </c>
      <c r="AF720" s="67">
        <f t="shared" si="56"/>
        <v>0</v>
      </c>
      <c r="AG720" s="60">
        <v>0</v>
      </c>
      <c r="AH720" s="60">
        <v>0</v>
      </c>
      <c r="AI720" s="89" t="s">
        <v>75</v>
      </c>
      <c r="AJ720" s="61">
        <v>0</v>
      </c>
      <c r="AK720" s="65" t="s">
        <v>75</v>
      </c>
      <c r="AL720" s="65" t="s">
        <v>75</v>
      </c>
      <c r="AM720" s="67">
        <f t="shared" si="57"/>
        <v>0</v>
      </c>
      <c r="AN720" s="67">
        <f>+K720+AC720-AH720</f>
        <v>3333000</v>
      </c>
      <c r="AO720" s="61" t="s">
        <v>67</v>
      </c>
      <c r="AP720" s="60">
        <v>3333000</v>
      </c>
      <c r="AQ720" s="61" t="s">
        <v>86</v>
      </c>
      <c r="AR720" s="60">
        <v>0</v>
      </c>
      <c r="AS720" s="69" t="s">
        <v>75</v>
      </c>
      <c r="AT720" s="236">
        <v>3333000</v>
      </c>
      <c r="AU720" s="156">
        <f t="shared" si="58"/>
        <v>0</v>
      </c>
      <c r="AV720" s="72">
        <f t="shared" si="59"/>
        <v>1</v>
      </c>
      <c r="AW720" s="89" t="s">
        <v>75</v>
      </c>
      <c r="AX720" s="61" t="s">
        <v>98</v>
      </c>
      <c r="AY720" s="67" t="s">
        <v>9760</v>
      </c>
      <c r="AZ720" s="58" t="s">
        <v>67</v>
      </c>
      <c r="BA720" s="58" t="s">
        <v>67</v>
      </c>
    </row>
    <row r="721" spans="2:53" x14ac:dyDescent="0.25">
      <c r="B721" s="58">
        <v>2024</v>
      </c>
      <c r="C721" s="58">
        <v>891780111</v>
      </c>
      <c r="D721" s="59" t="s">
        <v>64</v>
      </c>
      <c r="E721" s="61" t="s">
        <v>9759</v>
      </c>
      <c r="F721" s="67" t="s">
        <v>9758</v>
      </c>
      <c r="G721" s="210">
        <v>0</v>
      </c>
      <c r="H721" s="61" t="s">
        <v>73</v>
      </c>
      <c r="I721" s="59" t="s">
        <v>65</v>
      </c>
      <c r="J721" s="60" t="s">
        <v>9757</v>
      </c>
      <c r="K721" s="60">
        <v>13200000</v>
      </c>
      <c r="L721" s="58" t="s">
        <v>68</v>
      </c>
      <c r="M721" s="60" t="s">
        <v>8109</v>
      </c>
      <c r="N721" s="60">
        <v>1082957435</v>
      </c>
      <c r="O721" s="60">
        <v>1365</v>
      </c>
      <c r="P721" s="89">
        <v>45457</v>
      </c>
      <c r="Q721" s="60">
        <v>44200000</v>
      </c>
      <c r="R721" s="166">
        <v>45464</v>
      </c>
      <c r="S721" s="60">
        <v>13200000</v>
      </c>
      <c r="T721" s="61" t="s">
        <v>66</v>
      </c>
      <c r="U721" s="60">
        <v>1082868728</v>
      </c>
      <c r="V721" s="60" t="s">
        <v>7011</v>
      </c>
      <c r="W721" s="166">
        <v>45464</v>
      </c>
      <c r="X721" s="166">
        <v>45464</v>
      </c>
      <c r="Y721" s="68" t="s">
        <v>75</v>
      </c>
      <c r="Z721" s="166">
        <v>45553</v>
      </c>
      <c r="AA721" s="67">
        <f t="shared" si="55"/>
        <v>89</v>
      </c>
      <c r="AB721" s="67">
        <v>0</v>
      </c>
      <c r="AC721" s="237">
        <v>0</v>
      </c>
      <c r="AD721" s="67">
        <v>0</v>
      </c>
      <c r="AE721" s="89" t="s">
        <v>75</v>
      </c>
      <c r="AF721" s="67">
        <f t="shared" si="56"/>
        <v>0</v>
      </c>
      <c r="AG721" s="60">
        <v>0</v>
      </c>
      <c r="AH721" s="60">
        <v>0</v>
      </c>
      <c r="AI721" s="89" t="s">
        <v>75</v>
      </c>
      <c r="AJ721" s="61">
        <v>0</v>
      </c>
      <c r="AK721" s="65" t="s">
        <v>75</v>
      </c>
      <c r="AL721" s="65" t="s">
        <v>75</v>
      </c>
      <c r="AM721" s="67">
        <f t="shared" si="57"/>
        <v>0</v>
      </c>
      <c r="AN721" s="67">
        <f>+K721+AC721-AH721</f>
        <v>13200000</v>
      </c>
      <c r="AO721" s="61" t="s">
        <v>67</v>
      </c>
      <c r="AP721" s="60">
        <v>13200000</v>
      </c>
      <c r="AQ721" s="61" t="s">
        <v>86</v>
      </c>
      <c r="AR721" s="60">
        <v>0</v>
      </c>
      <c r="AS721" s="69" t="s">
        <v>75</v>
      </c>
      <c r="AT721" s="236">
        <v>13200000</v>
      </c>
      <c r="AU721" s="156">
        <f t="shared" si="58"/>
        <v>0</v>
      </c>
      <c r="AV721" s="72">
        <f t="shared" si="59"/>
        <v>1</v>
      </c>
      <c r="AW721" s="89" t="s">
        <v>75</v>
      </c>
      <c r="AX721" s="61" t="s">
        <v>98</v>
      </c>
      <c r="AY721" s="67" t="s">
        <v>9756</v>
      </c>
      <c r="AZ721" s="58" t="s">
        <v>67</v>
      </c>
      <c r="BA721" s="58" t="s">
        <v>67</v>
      </c>
    </row>
    <row r="722" spans="2:53" x14ac:dyDescent="0.25">
      <c r="B722" s="58">
        <v>2024</v>
      </c>
      <c r="C722" s="58">
        <v>891780111</v>
      </c>
      <c r="D722" s="59" t="s">
        <v>64</v>
      </c>
      <c r="E722" s="61" t="s">
        <v>9755</v>
      </c>
      <c r="F722" s="67" t="s">
        <v>9754</v>
      </c>
      <c r="G722" s="210">
        <v>0</v>
      </c>
      <c r="H722" s="61" t="s">
        <v>73</v>
      </c>
      <c r="I722" s="59" t="s">
        <v>65</v>
      </c>
      <c r="J722" s="60" t="s">
        <v>9753</v>
      </c>
      <c r="K722" s="60">
        <v>12833000</v>
      </c>
      <c r="L722" s="58" t="s">
        <v>68</v>
      </c>
      <c r="M722" s="60" t="s">
        <v>9752</v>
      </c>
      <c r="N722" s="60">
        <v>1082930536</v>
      </c>
      <c r="O722" s="60">
        <v>1468</v>
      </c>
      <c r="P722" s="89">
        <v>45470</v>
      </c>
      <c r="Q722" s="60">
        <v>12833000</v>
      </c>
      <c r="R722" s="89">
        <v>45470</v>
      </c>
      <c r="S722" s="60">
        <v>12833000</v>
      </c>
      <c r="T722" s="61" t="s">
        <v>66</v>
      </c>
      <c r="U722" s="60">
        <v>85468846</v>
      </c>
      <c r="V722" s="60" t="s">
        <v>6946</v>
      </c>
      <c r="W722" s="89">
        <v>45470</v>
      </c>
      <c r="X722" s="89">
        <v>45470</v>
      </c>
      <c r="Y722" s="68" t="s">
        <v>75</v>
      </c>
      <c r="Z722" s="166">
        <v>45626</v>
      </c>
      <c r="AA722" s="67">
        <f t="shared" si="55"/>
        <v>156</v>
      </c>
      <c r="AB722" s="67">
        <v>0</v>
      </c>
      <c r="AC722" s="237">
        <v>0</v>
      </c>
      <c r="AD722" s="67">
        <v>0</v>
      </c>
      <c r="AE722" s="89" t="s">
        <v>75</v>
      </c>
      <c r="AF722" s="67">
        <f t="shared" si="56"/>
        <v>0</v>
      </c>
      <c r="AG722" s="60">
        <v>0</v>
      </c>
      <c r="AH722" s="60">
        <v>0</v>
      </c>
      <c r="AI722" s="89" t="s">
        <v>75</v>
      </c>
      <c r="AJ722" s="61">
        <v>0</v>
      </c>
      <c r="AK722" s="65" t="s">
        <v>75</v>
      </c>
      <c r="AL722" s="65" t="s">
        <v>75</v>
      </c>
      <c r="AM722" s="67">
        <f t="shared" si="57"/>
        <v>0</v>
      </c>
      <c r="AN722" s="67">
        <f>+K722+AC722-AH722</f>
        <v>12833000</v>
      </c>
      <c r="AO722" s="61" t="s">
        <v>67</v>
      </c>
      <c r="AP722" s="60">
        <v>12833000</v>
      </c>
      <c r="AQ722" s="61" t="s">
        <v>86</v>
      </c>
      <c r="AR722" s="60">
        <v>0</v>
      </c>
      <c r="AS722" s="69" t="s">
        <v>75</v>
      </c>
      <c r="AT722" s="236">
        <v>5333000</v>
      </c>
      <c r="AU722" s="156">
        <f t="shared" si="58"/>
        <v>7500000</v>
      </c>
      <c r="AV722" s="72">
        <f t="shared" si="59"/>
        <v>0.4155692355645601</v>
      </c>
      <c r="AW722" s="89" t="s">
        <v>75</v>
      </c>
      <c r="AX722" s="61" t="s">
        <v>101</v>
      </c>
      <c r="AY722" s="67" t="s">
        <v>9751</v>
      </c>
      <c r="AZ722" s="58" t="s">
        <v>67</v>
      </c>
      <c r="BA722" s="58" t="s">
        <v>67</v>
      </c>
    </row>
    <row r="723" spans="2:53" x14ac:dyDescent="0.25">
      <c r="B723" s="58">
        <v>2024</v>
      </c>
      <c r="C723" s="58">
        <v>891780111</v>
      </c>
      <c r="D723" s="59" t="s">
        <v>64</v>
      </c>
      <c r="E723" s="61" t="s">
        <v>9750</v>
      </c>
      <c r="F723" s="67" t="s">
        <v>9749</v>
      </c>
      <c r="G723" s="210">
        <v>0</v>
      </c>
      <c r="H723" s="61" t="s">
        <v>73</v>
      </c>
      <c r="I723" s="59" t="s">
        <v>65</v>
      </c>
      <c r="J723" s="60" t="s">
        <v>9748</v>
      </c>
      <c r="K723" s="60">
        <v>19000000</v>
      </c>
      <c r="L723" s="58" t="s">
        <v>68</v>
      </c>
      <c r="M723" s="60" t="s">
        <v>9747</v>
      </c>
      <c r="N723" s="60">
        <v>1082911157</v>
      </c>
      <c r="O723" s="60">
        <v>1498</v>
      </c>
      <c r="P723" s="89">
        <v>45475</v>
      </c>
      <c r="Q723" s="242">
        <v>4519037000</v>
      </c>
      <c r="R723" s="89">
        <v>45475</v>
      </c>
      <c r="S723" s="60">
        <v>19000000</v>
      </c>
      <c r="T723" s="61" t="s">
        <v>66</v>
      </c>
      <c r="U723" s="60">
        <v>84452087</v>
      </c>
      <c r="V723" s="60" t="s">
        <v>8559</v>
      </c>
      <c r="W723" s="89">
        <v>45475</v>
      </c>
      <c r="X723" s="89">
        <v>45475</v>
      </c>
      <c r="Y723" s="68" t="s">
        <v>75</v>
      </c>
      <c r="Z723" s="166">
        <v>45626</v>
      </c>
      <c r="AA723" s="67">
        <f t="shared" si="55"/>
        <v>151</v>
      </c>
      <c r="AB723" s="67">
        <v>0</v>
      </c>
      <c r="AC723" s="237">
        <v>0</v>
      </c>
      <c r="AD723" s="67">
        <v>0</v>
      </c>
      <c r="AE723" s="89" t="s">
        <v>75</v>
      </c>
      <c r="AF723" s="67">
        <f t="shared" si="56"/>
        <v>0</v>
      </c>
      <c r="AG723" s="60">
        <v>0</v>
      </c>
      <c r="AH723" s="60">
        <v>0</v>
      </c>
      <c r="AI723" s="89" t="s">
        <v>75</v>
      </c>
      <c r="AJ723" s="61">
        <v>0</v>
      </c>
      <c r="AK723" s="65" t="s">
        <v>75</v>
      </c>
      <c r="AL723" s="65" t="s">
        <v>75</v>
      </c>
      <c r="AM723" s="67">
        <f t="shared" si="57"/>
        <v>0</v>
      </c>
      <c r="AN723" s="67">
        <f>+K723+AC723-AH723</f>
        <v>19000000</v>
      </c>
      <c r="AO723" s="61" t="s">
        <v>67</v>
      </c>
      <c r="AP723" s="60">
        <v>19000000</v>
      </c>
      <c r="AQ723" s="61" t="s">
        <v>86</v>
      </c>
      <c r="AR723" s="60">
        <v>0</v>
      </c>
      <c r="AS723" s="69" t="s">
        <v>75</v>
      </c>
      <c r="AT723" s="236">
        <v>7600000</v>
      </c>
      <c r="AU723" s="156">
        <f t="shared" si="58"/>
        <v>11400000</v>
      </c>
      <c r="AV723" s="72">
        <f t="shared" si="59"/>
        <v>0.4</v>
      </c>
      <c r="AW723" s="89" t="s">
        <v>75</v>
      </c>
      <c r="AX723" s="61" t="s">
        <v>101</v>
      </c>
      <c r="AY723" s="67" t="s">
        <v>9746</v>
      </c>
      <c r="AZ723" s="58" t="s">
        <v>67</v>
      </c>
      <c r="BA723" s="58" t="s">
        <v>67</v>
      </c>
    </row>
    <row r="724" spans="2:53" x14ac:dyDescent="0.25">
      <c r="B724" s="58">
        <v>2024</v>
      </c>
      <c r="C724" s="58">
        <v>891780111</v>
      </c>
      <c r="D724" s="59" t="s">
        <v>64</v>
      </c>
      <c r="E724" s="61" t="s">
        <v>9745</v>
      </c>
      <c r="F724" s="239" t="s">
        <v>9744</v>
      </c>
      <c r="G724" s="210">
        <v>0</v>
      </c>
      <c r="H724" s="61" t="s">
        <v>73</v>
      </c>
      <c r="I724" s="59" t="s">
        <v>65</v>
      </c>
      <c r="J724" s="60" t="s">
        <v>9743</v>
      </c>
      <c r="K724" s="60">
        <v>40000000</v>
      </c>
      <c r="L724" s="58" t="s">
        <v>68</v>
      </c>
      <c r="M724" s="60" t="s">
        <v>9742</v>
      </c>
      <c r="N724" s="60">
        <v>13542773</v>
      </c>
      <c r="O724" s="176">
        <v>1498</v>
      </c>
      <c r="P724" s="238">
        <v>45475</v>
      </c>
      <c r="Q724" s="241">
        <v>4519037000</v>
      </c>
      <c r="R724" s="89">
        <v>45475</v>
      </c>
      <c r="S724" s="60">
        <v>40000000</v>
      </c>
      <c r="T724" s="61" t="s">
        <v>66</v>
      </c>
      <c r="U724" s="60">
        <v>85455983</v>
      </c>
      <c r="V724" s="60" t="s">
        <v>6859</v>
      </c>
      <c r="W724" s="89">
        <v>45475</v>
      </c>
      <c r="X724" s="89">
        <v>45475</v>
      </c>
      <c r="Y724" s="177" t="s">
        <v>75</v>
      </c>
      <c r="Z724" s="166">
        <v>45626</v>
      </c>
      <c r="AA724" s="67">
        <f t="shared" si="55"/>
        <v>151</v>
      </c>
      <c r="AB724" s="67">
        <v>0</v>
      </c>
      <c r="AC724" s="237">
        <v>0</v>
      </c>
      <c r="AD724" s="67">
        <v>0</v>
      </c>
      <c r="AE724" s="89" t="s">
        <v>75</v>
      </c>
      <c r="AF724" s="67">
        <f t="shared" si="56"/>
        <v>0</v>
      </c>
      <c r="AG724" s="60">
        <v>0</v>
      </c>
      <c r="AH724" s="60">
        <v>0</v>
      </c>
      <c r="AI724" s="89" t="s">
        <v>75</v>
      </c>
      <c r="AJ724" s="61">
        <v>0</v>
      </c>
      <c r="AK724" s="65" t="s">
        <v>75</v>
      </c>
      <c r="AL724" s="65" t="s">
        <v>75</v>
      </c>
      <c r="AM724" s="67">
        <f t="shared" si="57"/>
        <v>0</v>
      </c>
      <c r="AN724" s="67">
        <f>+K724+AC724-AH724</f>
        <v>40000000</v>
      </c>
      <c r="AO724" s="61" t="s">
        <v>67</v>
      </c>
      <c r="AP724" s="60">
        <v>40000000</v>
      </c>
      <c r="AQ724" s="61" t="s">
        <v>86</v>
      </c>
      <c r="AR724" s="60">
        <v>0</v>
      </c>
      <c r="AS724" s="69" t="s">
        <v>75</v>
      </c>
      <c r="AT724" s="236">
        <v>16000000</v>
      </c>
      <c r="AU724" s="156">
        <f t="shared" si="58"/>
        <v>24000000</v>
      </c>
      <c r="AV724" s="72">
        <f t="shared" si="59"/>
        <v>0.4</v>
      </c>
      <c r="AW724" s="89" t="s">
        <v>75</v>
      </c>
      <c r="AX724" s="61" t="s">
        <v>101</v>
      </c>
      <c r="AY724" s="67" t="s">
        <v>9741</v>
      </c>
      <c r="AZ724" s="58" t="s">
        <v>67</v>
      </c>
      <c r="BA724" s="58" t="s">
        <v>67</v>
      </c>
    </row>
    <row r="725" spans="2:53" x14ac:dyDescent="0.25">
      <c r="B725" s="58">
        <v>2024</v>
      </c>
      <c r="C725" s="58">
        <v>891780111</v>
      </c>
      <c r="D725" s="59" t="s">
        <v>64</v>
      </c>
      <c r="E725" s="61" t="s">
        <v>9740</v>
      </c>
      <c r="F725" s="239" t="s">
        <v>9739</v>
      </c>
      <c r="G725" s="210">
        <v>0</v>
      </c>
      <c r="H725" s="61" t="s">
        <v>73</v>
      </c>
      <c r="I725" s="59" t="s">
        <v>65</v>
      </c>
      <c r="J725" s="60" t="s">
        <v>9738</v>
      </c>
      <c r="K725" s="60">
        <v>21000000</v>
      </c>
      <c r="L725" s="58" t="s">
        <v>68</v>
      </c>
      <c r="M725" s="60" t="s">
        <v>9737</v>
      </c>
      <c r="N725" s="60">
        <v>57291189</v>
      </c>
      <c r="O725" s="176">
        <v>1498</v>
      </c>
      <c r="P725" s="238">
        <v>45475</v>
      </c>
      <c r="Q725" s="241">
        <v>4519037000</v>
      </c>
      <c r="R725" s="89">
        <v>45476</v>
      </c>
      <c r="S725" s="60">
        <v>21000000</v>
      </c>
      <c r="T725" s="61" t="s">
        <v>66</v>
      </c>
      <c r="U725" s="60">
        <v>26671578</v>
      </c>
      <c r="V725" s="60" t="s">
        <v>9114</v>
      </c>
      <c r="W725" s="89">
        <v>45476</v>
      </c>
      <c r="X725" s="89">
        <v>45476</v>
      </c>
      <c r="Y725" s="177" t="s">
        <v>75</v>
      </c>
      <c r="Z725" s="166">
        <v>45626</v>
      </c>
      <c r="AA725" s="67">
        <f t="shared" si="55"/>
        <v>150</v>
      </c>
      <c r="AB725" s="67">
        <v>0</v>
      </c>
      <c r="AC725" s="237">
        <v>0</v>
      </c>
      <c r="AD725" s="67">
        <v>0</v>
      </c>
      <c r="AE725" s="89" t="s">
        <v>75</v>
      </c>
      <c r="AF725" s="67">
        <f t="shared" si="56"/>
        <v>0</v>
      </c>
      <c r="AG725" s="60">
        <v>0</v>
      </c>
      <c r="AH725" s="60">
        <v>0</v>
      </c>
      <c r="AI725" s="89" t="s">
        <v>75</v>
      </c>
      <c r="AJ725" s="61">
        <v>0</v>
      </c>
      <c r="AK725" s="65" t="s">
        <v>75</v>
      </c>
      <c r="AL725" s="65" t="s">
        <v>75</v>
      </c>
      <c r="AM725" s="67">
        <f t="shared" si="57"/>
        <v>0</v>
      </c>
      <c r="AN725" s="67">
        <f>+K725+AC725-AH725</f>
        <v>21000000</v>
      </c>
      <c r="AO725" s="61" t="s">
        <v>67</v>
      </c>
      <c r="AP725" s="60">
        <v>21000000</v>
      </c>
      <c r="AQ725" s="61" t="s">
        <v>86</v>
      </c>
      <c r="AR725" s="60">
        <v>0</v>
      </c>
      <c r="AS725" s="69" t="s">
        <v>75</v>
      </c>
      <c r="AT725" s="236">
        <v>8400000</v>
      </c>
      <c r="AU725" s="156">
        <f t="shared" si="58"/>
        <v>12600000</v>
      </c>
      <c r="AV725" s="72">
        <f t="shared" si="59"/>
        <v>0.4</v>
      </c>
      <c r="AW725" s="89" t="s">
        <v>75</v>
      </c>
      <c r="AX725" s="61" t="s">
        <v>101</v>
      </c>
      <c r="AY725" s="67" t="s">
        <v>9736</v>
      </c>
      <c r="AZ725" s="58" t="s">
        <v>67</v>
      </c>
      <c r="BA725" s="58" t="s">
        <v>67</v>
      </c>
    </row>
    <row r="726" spans="2:53" x14ac:dyDescent="0.25">
      <c r="B726" s="58">
        <v>2024</v>
      </c>
      <c r="C726" s="58">
        <v>891780111</v>
      </c>
      <c r="D726" s="59" t="s">
        <v>64</v>
      </c>
      <c r="E726" s="61" t="s">
        <v>9735</v>
      </c>
      <c r="F726" s="239" t="s">
        <v>9734</v>
      </c>
      <c r="G726" s="210">
        <v>0</v>
      </c>
      <c r="H726" s="61" t="s">
        <v>73</v>
      </c>
      <c r="I726" s="59" t="s">
        <v>65</v>
      </c>
      <c r="J726" s="60" t="s">
        <v>9733</v>
      </c>
      <c r="K726" s="60">
        <v>18500000</v>
      </c>
      <c r="L726" s="58" t="s">
        <v>68</v>
      </c>
      <c r="M726" s="60" t="s">
        <v>9732</v>
      </c>
      <c r="N726" s="60">
        <v>1098731749</v>
      </c>
      <c r="O726" s="176">
        <v>1498</v>
      </c>
      <c r="P726" s="238">
        <v>45475</v>
      </c>
      <c r="Q726" s="241">
        <v>4519037000</v>
      </c>
      <c r="R726" s="89">
        <v>45476</v>
      </c>
      <c r="S726" s="60">
        <v>18500000</v>
      </c>
      <c r="T726" s="61" t="s">
        <v>66</v>
      </c>
      <c r="U726" s="60">
        <v>93400727</v>
      </c>
      <c r="V726" s="60" t="s">
        <v>6940</v>
      </c>
      <c r="W726" s="89">
        <v>45476</v>
      </c>
      <c r="X726" s="89">
        <v>45476</v>
      </c>
      <c r="Y726" s="177" t="s">
        <v>75</v>
      </c>
      <c r="Z726" s="166">
        <v>45626</v>
      </c>
      <c r="AA726" s="67">
        <f t="shared" si="55"/>
        <v>150</v>
      </c>
      <c r="AB726" s="67">
        <v>0</v>
      </c>
      <c r="AC726" s="237">
        <v>0</v>
      </c>
      <c r="AD726" s="67">
        <v>0</v>
      </c>
      <c r="AE726" s="89" t="s">
        <v>75</v>
      </c>
      <c r="AF726" s="67">
        <f t="shared" si="56"/>
        <v>0</v>
      </c>
      <c r="AG726" s="60">
        <v>0</v>
      </c>
      <c r="AH726" s="60">
        <v>0</v>
      </c>
      <c r="AI726" s="89" t="s">
        <v>75</v>
      </c>
      <c r="AJ726" s="61">
        <v>0</v>
      </c>
      <c r="AK726" s="65" t="s">
        <v>75</v>
      </c>
      <c r="AL726" s="65" t="s">
        <v>75</v>
      </c>
      <c r="AM726" s="67">
        <f t="shared" si="57"/>
        <v>0</v>
      </c>
      <c r="AN726" s="67">
        <f>+K726+AC726-AH726</f>
        <v>18500000</v>
      </c>
      <c r="AO726" s="61" t="s">
        <v>67</v>
      </c>
      <c r="AP726" s="60">
        <v>18500000</v>
      </c>
      <c r="AQ726" s="61" t="s">
        <v>86</v>
      </c>
      <c r="AR726" s="60">
        <v>0</v>
      </c>
      <c r="AS726" s="69" t="s">
        <v>75</v>
      </c>
      <c r="AT726" s="236">
        <v>7400000</v>
      </c>
      <c r="AU726" s="156">
        <f t="shared" si="58"/>
        <v>11100000</v>
      </c>
      <c r="AV726" s="72">
        <f t="shared" si="59"/>
        <v>0.4</v>
      </c>
      <c r="AW726" s="89" t="s">
        <v>75</v>
      </c>
      <c r="AX726" s="61" t="s">
        <v>101</v>
      </c>
      <c r="AY726" s="67" t="s">
        <v>9731</v>
      </c>
      <c r="AZ726" s="58" t="s">
        <v>67</v>
      </c>
      <c r="BA726" s="58" t="s">
        <v>67</v>
      </c>
    </row>
    <row r="727" spans="2:53" x14ac:dyDescent="0.25">
      <c r="B727" s="58">
        <v>2024</v>
      </c>
      <c r="C727" s="58">
        <v>891780111</v>
      </c>
      <c r="D727" s="59" t="s">
        <v>64</v>
      </c>
      <c r="E727" s="61" t="s">
        <v>9730</v>
      </c>
      <c r="F727" s="239" t="s">
        <v>9729</v>
      </c>
      <c r="G727" s="210">
        <v>0</v>
      </c>
      <c r="H727" s="61" t="s">
        <v>73</v>
      </c>
      <c r="I727" s="59" t="s">
        <v>65</v>
      </c>
      <c r="J727" s="60" t="s">
        <v>9728</v>
      </c>
      <c r="K727" s="60">
        <v>15000000</v>
      </c>
      <c r="L727" s="58" t="s">
        <v>68</v>
      </c>
      <c r="M727" s="60" t="s">
        <v>9727</v>
      </c>
      <c r="N727" s="60">
        <v>1066000092</v>
      </c>
      <c r="O727" s="176">
        <v>1498</v>
      </c>
      <c r="P727" s="238">
        <v>45475</v>
      </c>
      <c r="Q727" s="241">
        <v>4519037000</v>
      </c>
      <c r="R727" s="89">
        <v>45476</v>
      </c>
      <c r="S727" s="60">
        <v>15000000</v>
      </c>
      <c r="T727" s="61" t="s">
        <v>66</v>
      </c>
      <c r="U727" s="60">
        <v>21400608</v>
      </c>
      <c r="V727" s="60" t="s">
        <v>9696</v>
      </c>
      <c r="W727" s="89">
        <v>45476</v>
      </c>
      <c r="X727" s="89">
        <v>45476</v>
      </c>
      <c r="Y727" s="177" t="s">
        <v>75</v>
      </c>
      <c r="Z727" s="166">
        <v>45626</v>
      </c>
      <c r="AA727" s="67">
        <f t="shared" si="55"/>
        <v>150</v>
      </c>
      <c r="AB727" s="67">
        <v>0</v>
      </c>
      <c r="AC727" s="237">
        <v>0</v>
      </c>
      <c r="AD727" s="67">
        <v>0</v>
      </c>
      <c r="AE727" s="89" t="s">
        <v>75</v>
      </c>
      <c r="AF727" s="67">
        <f t="shared" si="56"/>
        <v>0</v>
      </c>
      <c r="AG727" s="60">
        <v>0</v>
      </c>
      <c r="AH727" s="60">
        <v>0</v>
      </c>
      <c r="AI727" s="89" t="s">
        <v>75</v>
      </c>
      <c r="AJ727" s="61">
        <v>0</v>
      </c>
      <c r="AK727" s="65" t="s">
        <v>75</v>
      </c>
      <c r="AL727" s="65" t="s">
        <v>75</v>
      </c>
      <c r="AM727" s="67">
        <f t="shared" si="57"/>
        <v>0</v>
      </c>
      <c r="AN727" s="67">
        <f>+K727+AC727-AH727</f>
        <v>15000000</v>
      </c>
      <c r="AO727" s="61" t="s">
        <v>67</v>
      </c>
      <c r="AP727" s="60">
        <v>15000000</v>
      </c>
      <c r="AQ727" s="61" t="s">
        <v>86</v>
      </c>
      <c r="AR727" s="60">
        <v>0</v>
      </c>
      <c r="AS727" s="69" t="s">
        <v>75</v>
      </c>
      <c r="AT727" s="236">
        <v>6000000</v>
      </c>
      <c r="AU727" s="156">
        <f t="shared" si="58"/>
        <v>9000000</v>
      </c>
      <c r="AV727" s="72">
        <f t="shared" si="59"/>
        <v>0.4</v>
      </c>
      <c r="AW727" s="89" t="s">
        <v>75</v>
      </c>
      <c r="AX727" s="61" t="s">
        <v>101</v>
      </c>
      <c r="AY727" s="67" t="s">
        <v>9726</v>
      </c>
      <c r="AZ727" s="58" t="s">
        <v>67</v>
      </c>
      <c r="BA727" s="58" t="s">
        <v>67</v>
      </c>
    </row>
    <row r="728" spans="2:53" x14ac:dyDescent="0.25">
      <c r="B728" s="58">
        <v>2024</v>
      </c>
      <c r="C728" s="58">
        <v>891780111</v>
      </c>
      <c r="D728" s="59" t="s">
        <v>64</v>
      </c>
      <c r="E728" s="61" t="s">
        <v>9725</v>
      </c>
      <c r="F728" s="239" t="s">
        <v>9724</v>
      </c>
      <c r="G728" s="210">
        <v>0</v>
      </c>
      <c r="H728" s="61" t="s">
        <v>73</v>
      </c>
      <c r="I728" s="59" t="s">
        <v>65</v>
      </c>
      <c r="J728" s="60" t="s">
        <v>9723</v>
      </c>
      <c r="K728" s="60">
        <v>18500000</v>
      </c>
      <c r="L728" s="58" t="s">
        <v>68</v>
      </c>
      <c r="M728" s="60" t="s">
        <v>9722</v>
      </c>
      <c r="N728" s="60">
        <v>1083025029</v>
      </c>
      <c r="O728" s="176">
        <v>1498</v>
      </c>
      <c r="P728" s="238">
        <v>45475</v>
      </c>
      <c r="Q728" s="241">
        <v>4519037000</v>
      </c>
      <c r="R728" s="89">
        <v>45476</v>
      </c>
      <c r="S728" s="60">
        <v>18500000</v>
      </c>
      <c r="T728" s="61" t="s">
        <v>66</v>
      </c>
      <c r="U728" s="60">
        <v>21400608</v>
      </c>
      <c r="V728" s="60" t="s">
        <v>9696</v>
      </c>
      <c r="W728" s="89">
        <v>45476</v>
      </c>
      <c r="X728" s="89">
        <v>45476</v>
      </c>
      <c r="Y728" s="177" t="s">
        <v>75</v>
      </c>
      <c r="Z728" s="166">
        <v>45626</v>
      </c>
      <c r="AA728" s="67">
        <f t="shared" si="55"/>
        <v>150</v>
      </c>
      <c r="AB728" s="67">
        <v>0</v>
      </c>
      <c r="AC728" s="237">
        <v>0</v>
      </c>
      <c r="AD728" s="67">
        <v>0</v>
      </c>
      <c r="AE728" s="89" t="s">
        <v>75</v>
      </c>
      <c r="AF728" s="67">
        <f t="shared" si="56"/>
        <v>0</v>
      </c>
      <c r="AG728" s="60">
        <v>0</v>
      </c>
      <c r="AH728" s="60">
        <v>0</v>
      </c>
      <c r="AI728" s="89" t="s">
        <v>75</v>
      </c>
      <c r="AJ728" s="61">
        <v>0</v>
      </c>
      <c r="AK728" s="65" t="s">
        <v>75</v>
      </c>
      <c r="AL728" s="65" t="s">
        <v>75</v>
      </c>
      <c r="AM728" s="67">
        <f t="shared" si="57"/>
        <v>0</v>
      </c>
      <c r="AN728" s="67">
        <f>+K728+AC728-AH728</f>
        <v>18500000</v>
      </c>
      <c r="AO728" s="61" t="s">
        <v>67</v>
      </c>
      <c r="AP728" s="60">
        <v>18500000</v>
      </c>
      <c r="AQ728" s="61" t="s">
        <v>86</v>
      </c>
      <c r="AR728" s="60">
        <v>0</v>
      </c>
      <c r="AS728" s="69" t="s">
        <v>75</v>
      </c>
      <c r="AT728" s="236">
        <v>7600000</v>
      </c>
      <c r="AU728" s="156">
        <f t="shared" si="58"/>
        <v>10900000</v>
      </c>
      <c r="AV728" s="72">
        <f t="shared" si="59"/>
        <v>0.41081081081081083</v>
      </c>
      <c r="AW728" s="89" t="s">
        <v>75</v>
      </c>
      <c r="AX728" s="61" t="s">
        <v>101</v>
      </c>
      <c r="AY728" s="67" t="s">
        <v>9721</v>
      </c>
      <c r="AZ728" s="58" t="s">
        <v>67</v>
      </c>
      <c r="BA728" s="58" t="s">
        <v>67</v>
      </c>
    </row>
    <row r="729" spans="2:53" x14ac:dyDescent="0.25">
      <c r="B729" s="58">
        <v>2024</v>
      </c>
      <c r="C729" s="58">
        <v>891780111</v>
      </c>
      <c r="D729" s="59" t="s">
        <v>64</v>
      </c>
      <c r="E729" s="61" t="s">
        <v>9720</v>
      </c>
      <c r="F729" s="239" t="s">
        <v>9719</v>
      </c>
      <c r="G729" s="210">
        <v>0</v>
      </c>
      <c r="H729" s="61" t="s">
        <v>73</v>
      </c>
      <c r="I729" s="59" t="s">
        <v>65</v>
      </c>
      <c r="J729" s="60" t="s">
        <v>9718</v>
      </c>
      <c r="K729" s="60">
        <v>12500000</v>
      </c>
      <c r="L729" s="58" t="s">
        <v>68</v>
      </c>
      <c r="M729" s="60" t="s">
        <v>9717</v>
      </c>
      <c r="N729" s="60">
        <v>1082941024</v>
      </c>
      <c r="O729" s="176">
        <v>1499</v>
      </c>
      <c r="P729" s="238">
        <v>45475</v>
      </c>
      <c r="Q729" s="60">
        <v>2126650000</v>
      </c>
      <c r="R729" s="89">
        <v>45476</v>
      </c>
      <c r="S729" s="60">
        <v>12500000</v>
      </c>
      <c r="T729" s="61" t="s">
        <v>66</v>
      </c>
      <c r="U729" s="60">
        <v>12621405</v>
      </c>
      <c r="V729" s="60" t="s">
        <v>3878</v>
      </c>
      <c r="W729" s="89">
        <v>45476</v>
      </c>
      <c r="X729" s="89">
        <v>45476</v>
      </c>
      <c r="Y729" s="177" t="s">
        <v>75</v>
      </c>
      <c r="Z729" s="166">
        <v>45626</v>
      </c>
      <c r="AA729" s="67">
        <f t="shared" si="55"/>
        <v>150</v>
      </c>
      <c r="AB729" s="67">
        <v>0</v>
      </c>
      <c r="AC729" s="237">
        <v>0</v>
      </c>
      <c r="AD729" s="67">
        <v>0</v>
      </c>
      <c r="AE729" s="89" t="s">
        <v>75</v>
      </c>
      <c r="AF729" s="67">
        <f t="shared" si="56"/>
        <v>0</v>
      </c>
      <c r="AG729" s="60">
        <v>0</v>
      </c>
      <c r="AH729" s="60">
        <v>0</v>
      </c>
      <c r="AI729" s="89" t="s">
        <v>75</v>
      </c>
      <c r="AJ729" s="61">
        <v>0</v>
      </c>
      <c r="AK729" s="65" t="s">
        <v>75</v>
      </c>
      <c r="AL729" s="65" t="s">
        <v>75</v>
      </c>
      <c r="AM729" s="67">
        <f t="shared" si="57"/>
        <v>0</v>
      </c>
      <c r="AN729" s="67">
        <f>+K729+AC729-AH729</f>
        <v>12500000</v>
      </c>
      <c r="AO729" s="61" t="s">
        <v>67</v>
      </c>
      <c r="AP729" s="60">
        <v>12500000</v>
      </c>
      <c r="AQ729" s="61" t="s">
        <v>86</v>
      </c>
      <c r="AR729" s="60">
        <v>0</v>
      </c>
      <c r="AS729" s="69" t="s">
        <v>75</v>
      </c>
      <c r="AT729" s="236">
        <v>5000000</v>
      </c>
      <c r="AU729" s="156">
        <f t="shared" si="58"/>
        <v>7500000</v>
      </c>
      <c r="AV729" s="72">
        <f t="shared" si="59"/>
        <v>0.4</v>
      </c>
      <c r="AW729" s="89" t="s">
        <v>75</v>
      </c>
      <c r="AX729" s="61" t="s">
        <v>101</v>
      </c>
      <c r="AY729" s="67" t="s">
        <v>9716</v>
      </c>
      <c r="AZ729" s="58" t="s">
        <v>67</v>
      </c>
      <c r="BA729" s="58" t="s">
        <v>67</v>
      </c>
    </row>
    <row r="730" spans="2:53" x14ac:dyDescent="0.25">
      <c r="B730" s="58">
        <v>2024</v>
      </c>
      <c r="C730" s="58">
        <v>891780111</v>
      </c>
      <c r="D730" s="59" t="s">
        <v>64</v>
      </c>
      <c r="E730" s="61" t="s">
        <v>9715</v>
      </c>
      <c r="F730" s="239" t="s">
        <v>9714</v>
      </c>
      <c r="G730" s="210">
        <v>0</v>
      </c>
      <c r="H730" s="61" t="s">
        <v>73</v>
      </c>
      <c r="I730" s="59" t="s">
        <v>65</v>
      </c>
      <c r="J730" s="60" t="s">
        <v>9713</v>
      </c>
      <c r="K730" s="60">
        <v>18500000</v>
      </c>
      <c r="L730" s="58" t="s">
        <v>68</v>
      </c>
      <c r="M730" s="60" t="s">
        <v>9712</v>
      </c>
      <c r="N730" s="60">
        <v>1083019267</v>
      </c>
      <c r="O730" s="176">
        <v>1498</v>
      </c>
      <c r="P730" s="238">
        <v>45475</v>
      </c>
      <c r="Q730" s="241">
        <v>4519037000</v>
      </c>
      <c r="R730" s="89">
        <v>45476</v>
      </c>
      <c r="S730" s="60">
        <v>18500000</v>
      </c>
      <c r="T730" s="61" t="s">
        <v>66</v>
      </c>
      <c r="U730" s="60">
        <v>12621405</v>
      </c>
      <c r="V730" s="60" t="s">
        <v>3878</v>
      </c>
      <c r="W730" s="89">
        <v>45476</v>
      </c>
      <c r="X730" s="89">
        <v>45476</v>
      </c>
      <c r="Y730" s="177" t="s">
        <v>75</v>
      </c>
      <c r="Z730" s="166">
        <v>45626</v>
      </c>
      <c r="AA730" s="67">
        <f t="shared" si="55"/>
        <v>150</v>
      </c>
      <c r="AB730" s="67">
        <v>0</v>
      </c>
      <c r="AC730" s="237">
        <v>0</v>
      </c>
      <c r="AD730" s="67">
        <v>0</v>
      </c>
      <c r="AE730" s="89" t="s">
        <v>75</v>
      </c>
      <c r="AF730" s="67">
        <f t="shared" si="56"/>
        <v>0</v>
      </c>
      <c r="AG730" s="60">
        <v>0</v>
      </c>
      <c r="AH730" s="60">
        <v>0</v>
      </c>
      <c r="AI730" s="89" t="s">
        <v>75</v>
      </c>
      <c r="AJ730" s="61">
        <v>0</v>
      </c>
      <c r="AK730" s="65" t="s">
        <v>75</v>
      </c>
      <c r="AL730" s="65" t="s">
        <v>75</v>
      </c>
      <c r="AM730" s="67">
        <f t="shared" si="57"/>
        <v>0</v>
      </c>
      <c r="AN730" s="67">
        <f>+K730+AC730-AH730</f>
        <v>18500000</v>
      </c>
      <c r="AO730" s="61" t="s">
        <v>67</v>
      </c>
      <c r="AP730" s="60">
        <v>18500000</v>
      </c>
      <c r="AQ730" s="61" t="s">
        <v>86</v>
      </c>
      <c r="AR730" s="60">
        <v>0</v>
      </c>
      <c r="AS730" s="69" t="s">
        <v>75</v>
      </c>
      <c r="AT730" s="236">
        <v>7400000</v>
      </c>
      <c r="AU730" s="156">
        <f t="shared" si="58"/>
        <v>11100000</v>
      </c>
      <c r="AV730" s="72">
        <f t="shared" si="59"/>
        <v>0.4</v>
      </c>
      <c r="AW730" s="89" t="s">
        <v>75</v>
      </c>
      <c r="AX730" s="61" t="s">
        <v>101</v>
      </c>
      <c r="AY730" s="67" t="s">
        <v>9711</v>
      </c>
      <c r="AZ730" s="58" t="s">
        <v>67</v>
      </c>
      <c r="BA730" s="58" t="s">
        <v>67</v>
      </c>
    </row>
    <row r="731" spans="2:53" x14ac:dyDescent="0.25">
      <c r="B731" s="58">
        <v>2024</v>
      </c>
      <c r="C731" s="58">
        <v>891780111</v>
      </c>
      <c r="D731" s="59" t="s">
        <v>64</v>
      </c>
      <c r="E731" s="61" t="s">
        <v>9710</v>
      </c>
      <c r="F731" s="239" t="s">
        <v>9709</v>
      </c>
      <c r="G731" s="210">
        <v>0</v>
      </c>
      <c r="H731" s="61" t="s">
        <v>73</v>
      </c>
      <c r="I731" s="59" t="s">
        <v>65</v>
      </c>
      <c r="J731" s="60" t="s">
        <v>9708</v>
      </c>
      <c r="K731" s="60">
        <v>16500000</v>
      </c>
      <c r="L731" s="58" t="s">
        <v>68</v>
      </c>
      <c r="M731" s="60" t="s">
        <v>9707</v>
      </c>
      <c r="N731" s="60">
        <v>1045726836</v>
      </c>
      <c r="O731" s="176">
        <v>1498</v>
      </c>
      <c r="P731" s="238">
        <v>45475</v>
      </c>
      <c r="Q731" s="241">
        <v>4519037000</v>
      </c>
      <c r="R731" s="89">
        <v>45476</v>
      </c>
      <c r="S731" s="60">
        <v>16500000</v>
      </c>
      <c r="T731" s="61" t="s">
        <v>66</v>
      </c>
      <c r="U731" s="60">
        <v>12621405</v>
      </c>
      <c r="V731" s="60" t="s">
        <v>3878</v>
      </c>
      <c r="W731" s="89">
        <v>45476</v>
      </c>
      <c r="X731" s="89">
        <v>45476</v>
      </c>
      <c r="Y731" s="177" t="s">
        <v>75</v>
      </c>
      <c r="Z731" s="166">
        <v>45626</v>
      </c>
      <c r="AA731" s="67">
        <f t="shared" si="55"/>
        <v>150</v>
      </c>
      <c r="AB731" s="67">
        <v>0</v>
      </c>
      <c r="AC731" s="237">
        <v>0</v>
      </c>
      <c r="AD731" s="67">
        <v>0</v>
      </c>
      <c r="AE731" s="89" t="s">
        <v>75</v>
      </c>
      <c r="AF731" s="67">
        <f t="shared" si="56"/>
        <v>0</v>
      </c>
      <c r="AG731" s="60">
        <v>0</v>
      </c>
      <c r="AH731" s="60">
        <v>0</v>
      </c>
      <c r="AI731" s="89" t="s">
        <v>75</v>
      </c>
      <c r="AJ731" s="61">
        <v>0</v>
      </c>
      <c r="AK731" s="65" t="s">
        <v>75</v>
      </c>
      <c r="AL731" s="65" t="s">
        <v>75</v>
      </c>
      <c r="AM731" s="67">
        <f t="shared" si="57"/>
        <v>0</v>
      </c>
      <c r="AN731" s="67">
        <f>+K731+AC731-AH731</f>
        <v>16500000</v>
      </c>
      <c r="AO731" s="61" t="s">
        <v>67</v>
      </c>
      <c r="AP731" s="60">
        <v>16500000</v>
      </c>
      <c r="AQ731" s="61" t="s">
        <v>86</v>
      </c>
      <c r="AR731" s="60">
        <v>0</v>
      </c>
      <c r="AS731" s="69" t="s">
        <v>75</v>
      </c>
      <c r="AT731" s="236">
        <v>6600000</v>
      </c>
      <c r="AU731" s="156">
        <f t="shared" si="58"/>
        <v>9900000</v>
      </c>
      <c r="AV731" s="72">
        <f t="shared" si="59"/>
        <v>0.4</v>
      </c>
      <c r="AW731" s="89" t="s">
        <v>75</v>
      </c>
      <c r="AX731" s="61" t="s">
        <v>101</v>
      </c>
      <c r="AY731" s="67" t="s">
        <v>9706</v>
      </c>
      <c r="AZ731" s="58" t="s">
        <v>67</v>
      </c>
      <c r="BA731" s="58" t="s">
        <v>67</v>
      </c>
    </row>
    <row r="732" spans="2:53" x14ac:dyDescent="0.25">
      <c r="B732" s="58">
        <v>2024</v>
      </c>
      <c r="C732" s="58">
        <v>891780111</v>
      </c>
      <c r="D732" s="59" t="s">
        <v>64</v>
      </c>
      <c r="E732" s="61" t="s">
        <v>9705</v>
      </c>
      <c r="F732" s="239" t="s">
        <v>9704</v>
      </c>
      <c r="G732" s="210">
        <v>0</v>
      </c>
      <c r="H732" s="61" t="s">
        <v>73</v>
      </c>
      <c r="I732" s="59" t="s">
        <v>65</v>
      </c>
      <c r="J732" s="60" t="s">
        <v>9703</v>
      </c>
      <c r="K732" s="60">
        <v>15000000</v>
      </c>
      <c r="L732" s="58" t="s">
        <v>68</v>
      </c>
      <c r="M732" s="60" t="s">
        <v>9702</v>
      </c>
      <c r="N732" s="60">
        <v>1083567834</v>
      </c>
      <c r="O732" s="176">
        <v>1498</v>
      </c>
      <c r="P732" s="238">
        <v>45475</v>
      </c>
      <c r="Q732" s="241">
        <v>4519037000</v>
      </c>
      <c r="R732" s="89">
        <v>45476</v>
      </c>
      <c r="S732" s="60">
        <v>15000000</v>
      </c>
      <c r="T732" s="61" t="s">
        <v>66</v>
      </c>
      <c r="U732" s="60">
        <v>85465146</v>
      </c>
      <c r="V732" s="60" t="s">
        <v>7615</v>
      </c>
      <c r="W732" s="89">
        <v>45476</v>
      </c>
      <c r="X732" s="89">
        <v>45476</v>
      </c>
      <c r="Y732" s="177" t="s">
        <v>75</v>
      </c>
      <c r="Z732" s="166">
        <v>45626</v>
      </c>
      <c r="AA732" s="67">
        <f t="shared" si="55"/>
        <v>150</v>
      </c>
      <c r="AB732" s="67">
        <v>0</v>
      </c>
      <c r="AC732" s="237">
        <v>0</v>
      </c>
      <c r="AD732" s="67">
        <v>0</v>
      </c>
      <c r="AE732" s="89" t="s">
        <v>75</v>
      </c>
      <c r="AF732" s="67">
        <f t="shared" si="56"/>
        <v>0</v>
      </c>
      <c r="AG732" s="60">
        <v>0</v>
      </c>
      <c r="AH732" s="60">
        <v>0</v>
      </c>
      <c r="AI732" s="89" t="s">
        <v>75</v>
      </c>
      <c r="AJ732" s="61">
        <v>0</v>
      </c>
      <c r="AK732" s="65" t="s">
        <v>75</v>
      </c>
      <c r="AL732" s="65" t="s">
        <v>75</v>
      </c>
      <c r="AM732" s="67">
        <f t="shared" si="57"/>
        <v>0</v>
      </c>
      <c r="AN732" s="67">
        <f>+K732+AC732-AH732</f>
        <v>15000000</v>
      </c>
      <c r="AO732" s="61" t="s">
        <v>67</v>
      </c>
      <c r="AP732" s="60">
        <v>15000000</v>
      </c>
      <c r="AQ732" s="61" t="s">
        <v>86</v>
      </c>
      <c r="AR732" s="60">
        <v>0</v>
      </c>
      <c r="AS732" s="69" t="s">
        <v>75</v>
      </c>
      <c r="AT732" s="236">
        <v>6000000</v>
      </c>
      <c r="AU732" s="156">
        <f t="shared" si="58"/>
        <v>9000000</v>
      </c>
      <c r="AV732" s="72">
        <f t="shared" si="59"/>
        <v>0.4</v>
      </c>
      <c r="AW732" s="89" t="s">
        <v>75</v>
      </c>
      <c r="AX732" s="61" t="s">
        <v>101</v>
      </c>
      <c r="AY732" s="67" t="s">
        <v>9701</v>
      </c>
      <c r="AZ732" s="58" t="s">
        <v>67</v>
      </c>
      <c r="BA732" s="58" t="s">
        <v>67</v>
      </c>
    </row>
    <row r="733" spans="2:53" x14ac:dyDescent="0.25">
      <c r="B733" s="58">
        <v>2024</v>
      </c>
      <c r="C733" s="58">
        <v>891780111</v>
      </c>
      <c r="D733" s="59" t="s">
        <v>64</v>
      </c>
      <c r="E733" s="61" t="s">
        <v>9700</v>
      </c>
      <c r="F733" s="239" t="s">
        <v>9699</v>
      </c>
      <c r="G733" s="210">
        <v>0</v>
      </c>
      <c r="H733" s="61" t="s">
        <v>73</v>
      </c>
      <c r="I733" s="59" t="s">
        <v>65</v>
      </c>
      <c r="J733" s="60" t="s">
        <v>9698</v>
      </c>
      <c r="K733" s="60">
        <v>15500000</v>
      </c>
      <c r="L733" s="58" t="s">
        <v>68</v>
      </c>
      <c r="M733" s="60" t="s">
        <v>9697</v>
      </c>
      <c r="N733" s="60">
        <v>1102880046</v>
      </c>
      <c r="O733" s="176">
        <v>1498</v>
      </c>
      <c r="P733" s="238">
        <v>45475</v>
      </c>
      <c r="Q733" s="241">
        <v>4519037000</v>
      </c>
      <c r="R733" s="89">
        <v>45476</v>
      </c>
      <c r="S733" s="60">
        <v>15500000</v>
      </c>
      <c r="T733" s="61" t="s">
        <v>66</v>
      </c>
      <c r="U733" s="60">
        <v>21400608</v>
      </c>
      <c r="V733" s="60" t="s">
        <v>9696</v>
      </c>
      <c r="W733" s="89">
        <v>45476</v>
      </c>
      <c r="X733" s="89">
        <v>45476</v>
      </c>
      <c r="Y733" s="177" t="s">
        <v>75</v>
      </c>
      <c r="Z733" s="166">
        <v>45626</v>
      </c>
      <c r="AA733" s="67">
        <f t="shared" si="55"/>
        <v>150</v>
      </c>
      <c r="AB733" s="67">
        <v>0</v>
      </c>
      <c r="AC733" s="237">
        <v>0</v>
      </c>
      <c r="AD733" s="67">
        <v>0</v>
      </c>
      <c r="AE733" s="89" t="s">
        <v>75</v>
      </c>
      <c r="AF733" s="67">
        <f t="shared" si="56"/>
        <v>0</v>
      </c>
      <c r="AG733" s="60">
        <v>0</v>
      </c>
      <c r="AH733" s="60">
        <v>0</v>
      </c>
      <c r="AI733" s="89" t="s">
        <v>75</v>
      </c>
      <c r="AJ733" s="61">
        <v>0</v>
      </c>
      <c r="AK733" s="65" t="s">
        <v>75</v>
      </c>
      <c r="AL733" s="65" t="s">
        <v>75</v>
      </c>
      <c r="AM733" s="67">
        <f t="shared" si="57"/>
        <v>0</v>
      </c>
      <c r="AN733" s="67">
        <f>+K733+AC733-AH733</f>
        <v>15500000</v>
      </c>
      <c r="AO733" s="61" t="s">
        <v>67</v>
      </c>
      <c r="AP733" s="60">
        <v>15500000</v>
      </c>
      <c r="AQ733" s="61" t="s">
        <v>86</v>
      </c>
      <c r="AR733" s="60">
        <v>0</v>
      </c>
      <c r="AS733" s="69" t="s">
        <v>75</v>
      </c>
      <c r="AT733" s="236">
        <v>6400000</v>
      </c>
      <c r="AU733" s="156">
        <f t="shared" si="58"/>
        <v>9100000</v>
      </c>
      <c r="AV733" s="72">
        <f t="shared" si="59"/>
        <v>0.41290322580645161</v>
      </c>
      <c r="AW733" s="89" t="s">
        <v>75</v>
      </c>
      <c r="AX733" s="61" t="s">
        <v>101</v>
      </c>
      <c r="AY733" s="67" t="s">
        <v>9695</v>
      </c>
      <c r="AZ733" s="58" t="s">
        <v>67</v>
      </c>
      <c r="BA733" s="58" t="s">
        <v>67</v>
      </c>
    </row>
    <row r="734" spans="2:53" x14ac:dyDescent="0.25">
      <c r="B734" s="58">
        <v>2024</v>
      </c>
      <c r="C734" s="58">
        <v>891780111</v>
      </c>
      <c r="D734" s="59" t="s">
        <v>64</v>
      </c>
      <c r="E734" s="61" t="s">
        <v>9694</v>
      </c>
      <c r="F734" s="239" t="s">
        <v>9693</v>
      </c>
      <c r="G734" s="210">
        <v>0</v>
      </c>
      <c r="H734" s="61" t="s">
        <v>73</v>
      </c>
      <c r="I734" s="59" t="s">
        <v>65</v>
      </c>
      <c r="J734" s="60" t="s">
        <v>9399</v>
      </c>
      <c r="K734" s="60">
        <v>10500000</v>
      </c>
      <c r="L734" s="58" t="s">
        <v>68</v>
      </c>
      <c r="M734" s="60" t="s">
        <v>9692</v>
      </c>
      <c r="N734" s="60">
        <v>85455874</v>
      </c>
      <c r="O734" s="60">
        <v>1499</v>
      </c>
      <c r="P734" s="238">
        <v>45475</v>
      </c>
      <c r="Q734" s="60">
        <v>2126650000</v>
      </c>
      <c r="R734" s="89">
        <v>45476</v>
      </c>
      <c r="S734" s="60">
        <v>10500000</v>
      </c>
      <c r="T734" s="61" t="s">
        <v>66</v>
      </c>
      <c r="U734" s="60">
        <v>85459497</v>
      </c>
      <c r="V734" s="60" t="s">
        <v>3402</v>
      </c>
      <c r="W734" s="89">
        <v>45476</v>
      </c>
      <c r="X734" s="89">
        <v>45476</v>
      </c>
      <c r="Y734" s="177" t="s">
        <v>75</v>
      </c>
      <c r="Z734" s="166">
        <v>45626</v>
      </c>
      <c r="AA734" s="67">
        <f t="shared" si="55"/>
        <v>150</v>
      </c>
      <c r="AB734" s="67">
        <v>0</v>
      </c>
      <c r="AC734" s="237">
        <v>0</v>
      </c>
      <c r="AD734" s="67">
        <v>0</v>
      </c>
      <c r="AE734" s="89" t="s">
        <v>75</v>
      </c>
      <c r="AF734" s="67">
        <f t="shared" si="56"/>
        <v>0</v>
      </c>
      <c r="AG734" s="60">
        <v>0</v>
      </c>
      <c r="AH734" s="60">
        <v>0</v>
      </c>
      <c r="AI734" s="89" t="s">
        <v>75</v>
      </c>
      <c r="AJ734" s="61">
        <v>0</v>
      </c>
      <c r="AK734" s="65" t="s">
        <v>75</v>
      </c>
      <c r="AL734" s="65" t="s">
        <v>75</v>
      </c>
      <c r="AM734" s="67">
        <f t="shared" si="57"/>
        <v>0</v>
      </c>
      <c r="AN734" s="67">
        <f>+K734+AC734-AH734</f>
        <v>10500000</v>
      </c>
      <c r="AO734" s="61" t="s">
        <v>67</v>
      </c>
      <c r="AP734" s="60">
        <v>10500000</v>
      </c>
      <c r="AQ734" s="61" t="s">
        <v>86</v>
      </c>
      <c r="AR734" s="60">
        <v>0</v>
      </c>
      <c r="AS734" s="69" t="s">
        <v>75</v>
      </c>
      <c r="AT734" s="236">
        <v>4200000</v>
      </c>
      <c r="AU734" s="156">
        <f t="shared" si="58"/>
        <v>6300000</v>
      </c>
      <c r="AV734" s="72">
        <f t="shared" si="59"/>
        <v>0.4</v>
      </c>
      <c r="AW734" s="89" t="s">
        <v>75</v>
      </c>
      <c r="AX734" s="61" t="s">
        <v>101</v>
      </c>
      <c r="AY734" s="67" t="s">
        <v>9691</v>
      </c>
      <c r="AZ734" s="58" t="s">
        <v>67</v>
      </c>
      <c r="BA734" s="58" t="s">
        <v>67</v>
      </c>
    </row>
    <row r="735" spans="2:53" x14ac:dyDescent="0.25">
      <c r="B735" s="58">
        <v>2024</v>
      </c>
      <c r="C735" s="58">
        <v>891780111</v>
      </c>
      <c r="D735" s="59" t="s">
        <v>64</v>
      </c>
      <c r="E735" s="61" t="s">
        <v>9690</v>
      </c>
      <c r="F735" s="239" t="s">
        <v>9689</v>
      </c>
      <c r="G735" s="210">
        <v>0</v>
      </c>
      <c r="H735" s="61" t="s">
        <v>73</v>
      </c>
      <c r="I735" s="59" t="s">
        <v>65</v>
      </c>
      <c r="J735" s="60" t="s">
        <v>9399</v>
      </c>
      <c r="K735" s="60">
        <v>10500000</v>
      </c>
      <c r="L735" s="58" t="s">
        <v>68</v>
      </c>
      <c r="M735" s="60" t="s">
        <v>9688</v>
      </c>
      <c r="N735" s="60">
        <v>84092041</v>
      </c>
      <c r="O735" s="60">
        <v>1499</v>
      </c>
      <c r="P735" s="238">
        <v>45475</v>
      </c>
      <c r="Q735" s="60">
        <v>2126650000</v>
      </c>
      <c r="R735" s="89">
        <v>45476</v>
      </c>
      <c r="S735" s="60">
        <v>10500000</v>
      </c>
      <c r="T735" s="61" t="s">
        <v>66</v>
      </c>
      <c r="U735" s="60">
        <v>85459497</v>
      </c>
      <c r="V735" s="60" t="s">
        <v>3402</v>
      </c>
      <c r="W735" s="89">
        <v>45476</v>
      </c>
      <c r="X735" s="89">
        <v>45476</v>
      </c>
      <c r="Y735" s="177" t="s">
        <v>75</v>
      </c>
      <c r="Z735" s="166">
        <v>45626</v>
      </c>
      <c r="AA735" s="67">
        <f t="shared" si="55"/>
        <v>150</v>
      </c>
      <c r="AB735" s="67">
        <v>0</v>
      </c>
      <c r="AC735" s="237">
        <v>0</v>
      </c>
      <c r="AD735" s="67">
        <v>0</v>
      </c>
      <c r="AE735" s="89" t="s">
        <v>75</v>
      </c>
      <c r="AF735" s="67">
        <f t="shared" si="56"/>
        <v>0</v>
      </c>
      <c r="AG735" s="60">
        <v>0</v>
      </c>
      <c r="AH735" s="60">
        <v>0</v>
      </c>
      <c r="AI735" s="89" t="s">
        <v>75</v>
      </c>
      <c r="AJ735" s="61">
        <v>0</v>
      </c>
      <c r="AK735" s="65" t="s">
        <v>75</v>
      </c>
      <c r="AL735" s="65" t="s">
        <v>75</v>
      </c>
      <c r="AM735" s="67">
        <f t="shared" si="57"/>
        <v>0</v>
      </c>
      <c r="AN735" s="67">
        <f>+K735+AC735-AH735</f>
        <v>10500000</v>
      </c>
      <c r="AO735" s="61" t="s">
        <v>67</v>
      </c>
      <c r="AP735" s="60">
        <v>10500000</v>
      </c>
      <c r="AQ735" s="61" t="s">
        <v>86</v>
      </c>
      <c r="AR735" s="60">
        <v>0</v>
      </c>
      <c r="AS735" s="69" t="s">
        <v>75</v>
      </c>
      <c r="AT735" s="236">
        <v>4200000</v>
      </c>
      <c r="AU735" s="156">
        <f t="shared" si="58"/>
        <v>6300000</v>
      </c>
      <c r="AV735" s="72">
        <f t="shared" si="59"/>
        <v>0.4</v>
      </c>
      <c r="AW735" s="89" t="s">
        <v>75</v>
      </c>
      <c r="AX735" s="61" t="s">
        <v>101</v>
      </c>
      <c r="AY735" s="67" t="s">
        <v>9687</v>
      </c>
      <c r="AZ735" s="58" t="s">
        <v>67</v>
      </c>
      <c r="BA735" s="58" t="s">
        <v>67</v>
      </c>
    </row>
    <row r="736" spans="2:53" x14ac:dyDescent="0.25">
      <c r="B736" s="58">
        <v>2024</v>
      </c>
      <c r="C736" s="58">
        <v>891780111</v>
      </c>
      <c r="D736" s="59" t="s">
        <v>64</v>
      </c>
      <c r="E736" s="61" t="s">
        <v>9686</v>
      </c>
      <c r="F736" s="239" t="s">
        <v>9685</v>
      </c>
      <c r="G736" s="210">
        <v>0</v>
      </c>
      <c r="H736" s="61" t="s">
        <v>73</v>
      </c>
      <c r="I736" s="59" t="s">
        <v>65</v>
      </c>
      <c r="J736" s="60" t="s">
        <v>9684</v>
      </c>
      <c r="K736" s="60">
        <v>16500000</v>
      </c>
      <c r="L736" s="58" t="s">
        <v>68</v>
      </c>
      <c r="M736" s="60" t="s">
        <v>9683</v>
      </c>
      <c r="N736" s="60">
        <v>1082944543</v>
      </c>
      <c r="O736" s="60">
        <v>1498</v>
      </c>
      <c r="P736" s="89">
        <v>45475</v>
      </c>
      <c r="Q736" s="60">
        <v>4519037000</v>
      </c>
      <c r="R736" s="89">
        <v>45476</v>
      </c>
      <c r="S736" s="60">
        <v>16500000</v>
      </c>
      <c r="T736" s="61" t="s">
        <v>66</v>
      </c>
      <c r="U736" s="60">
        <v>93400727</v>
      </c>
      <c r="V736" s="60" t="s">
        <v>6940</v>
      </c>
      <c r="W736" s="89">
        <v>45476</v>
      </c>
      <c r="X736" s="89">
        <v>45476</v>
      </c>
      <c r="Y736" s="177" t="s">
        <v>75</v>
      </c>
      <c r="Z736" s="166">
        <v>45626</v>
      </c>
      <c r="AA736" s="67">
        <f t="shared" si="55"/>
        <v>150</v>
      </c>
      <c r="AB736" s="67">
        <v>0</v>
      </c>
      <c r="AC736" s="237">
        <v>0</v>
      </c>
      <c r="AD736" s="67">
        <v>0</v>
      </c>
      <c r="AE736" s="89" t="s">
        <v>75</v>
      </c>
      <c r="AF736" s="67">
        <f t="shared" si="56"/>
        <v>0</v>
      </c>
      <c r="AG736" s="60">
        <v>0</v>
      </c>
      <c r="AH736" s="60">
        <v>0</v>
      </c>
      <c r="AI736" s="89" t="s">
        <v>75</v>
      </c>
      <c r="AJ736" s="61">
        <v>0</v>
      </c>
      <c r="AK736" s="65" t="s">
        <v>75</v>
      </c>
      <c r="AL736" s="65" t="s">
        <v>75</v>
      </c>
      <c r="AM736" s="67">
        <f t="shared" si="57"/>
        <v>0</v>
      </c>
      <c r="AN736" s="67">
        <f>+K736+AC736-AH736</f>
        <v>16500000</v>
      </c>
      <c r="AO736" s="61" t="s">
        <v>67</v>
      </c>
      <c r="AP736" s="60">
        <v>16500000</v>
      </c>
      <c r="AQ736" s="61" t="s">
        <v>86</v>
      </c>
      <c r="AR736" s="60">
        <v>0</v>
      </c>
      <c r="AS736" s="69" t="s">
        <v>75</v>
      </c>
      <c r="AT736" s="236">
        <v>6600000</v>
      </c>
      <c r="AU736" s="156">
        <f t="shared" si="58"/>
        <v>9900000</v>
      </c>
      <c r="AV736" s="72">
        <f t="shared" si="59"/>
        <v>0.4</v>
      </c>
      <c r="AW736" s="89" t="s">
        <v>75</v>
      </c>
      <c r="AX736" s="61" t="s">
        <v>101</v>
      </c>
      <c r="AY736" s="67" t="s">
        <v>9682</v>
      </c>
      <c r="AZ736" s="58" t="s">
        <v>67</v>
      </c>
      <c r="BA736" s="58" t="s">
        <v>67</v>
      </c>
    </row>
    <row r="737" spans="2:53" x14ac:dyDescent="0.25">
      <c r="B737" s="58">
        <v>2024</v>
      </c>
      <c r="C737" s="58">
        <v>891780111</v>
      </c>
      <c r="D737" s="59" t="s">
        <v>64</v>
      </c>
      <c r="E737" s="61" t="s">
        <v>9681</v>
      </c>
      <c r="F737" s="239" t="s">
        <v>9680</v>
      </c>
      <c r="G737" s="210">
        <v>0</v>
      </c>
      <c r="H737" s="61" t="s">
        <v>73</v>
      </c>
      <c r="I737" s="59" t="s">
        <v>65</v>
      </c>
      <c r="J737" s="60" t="s">
        <v>9679</v>
      </c>
      <c r="K737" s="60">
        <v>16500000</v>
      </c>
      <c r="L737" s="58" t="s">
        <v>68</v>
      </c>
      <c r="M737" s="60" t="s">
        <v>9678</v>
      </c>
      <c r="N737" s="60">
        <v>1082948644</v>
      </c>
      <c r="O737" s="60">
        <v>1498</v>
      </c>
      <c r="P737" s="89">
        <v>45475</v>
      </c>
      <c r="Q737" s="60">
        <v>4519037000</v>
      </c>
      <c r="R737" s="89">
        <v>45476</v>
      </c>
      <c r="S737" s="60">
        <v>16500000</v>
      </c>
      <c r="T737" s="61" t="s">
        <v>66</v>
      </c>
      <c r="U737" s="60">
        <v>57435262</v>
      </c>
      <c r="V737" s="60" t="s">
        <v>8893</v>
      </c>
      <c r="W737" s="89">
        <v>45476</v>
      </c>
      <c r="X737" s="89">
        <v>45476</v>
      </c>
      <c r="Y737" s="177" t="s">
        <v>75</v>
      </c>
      <c r="Z737" s="166">
        <v>45626</v>
      </c>
      <c r="AA737" s="67">
        <f t="shared" si="55"/>
        <v>150</v>
      </c>
      <c r="AB737" s="67">
        <v>0</v>
      </c>
      <c r="AC737" s="237">
        <v>0</v>
      </c>
      <c r="AD737" s="67">
        <v>0</v>
      </c>
      <c r="AE737" s="89" t="s">
        <v>75</v>
      </c>
      <c r="AF737" s="67">
        <f t="shared" si="56"/>
        <v>0</v>
      </c>
      <c r="AG737" s="60">
        <v>0</v>
      </c>
      <c r="AH737" s="60">
        <v>0</v>
      </c>
      <c r="AI737" s="89" t="s">
        <v>75</v>
      </c>
      <c r="AJ737" s="61">
        <v>0</v>
      </c>
      <c r="AK737" s="65" t="s">
        <v>75</v>
      </c>
      <c r="AL737" s="65" t="s">
        <v>75</v>
      </c>
      <c r="AM737" s="67">
        <f t="shared" si="57"/>
        <v>0</v>
      </c>
      <c r="AN737" s="67">
        <f>+K737+AC737-AH737</f>
        <v>16500000</v>
      </c>
      <c r="AO737" s="61" t="s">
        <v>67</v>
      </c>
      <c r="AP737" s="60">
        <v>16500000</v>
      </c>
      <c r="AQ737" s="61" t="s">
        <v>86</v>
      </c>
      <c r="AR737" s="60">
        <v>0</v>
      </c>
      <c r="AS737" s="69" t="s">
        <v>75</v>
      </c>
      <c r="AT737" s="236">
        <v>6600000</v>
      </c>
      <c r="AU737" s="156">
        <f t="shared" si="58"/>
        <v>9900000</v>
      </c>
      <c r="AV737" s="72">
        <f t="shared" si="59"/>
        <v>0.4</v>
      </c>
      <c r="AW737" s="89" t="s">
        <v>75</v>
      </c>
      <c r="AX737" s="61" t="s">
        <v>101</v>
      </c>
      <c r="AY737" s="67" t="s">
        <v>9677</v>
      </c>
      <c r="AZ737" s="58" t="s">
        <v>67</v>
      </c>
      <c r="BA737" s="58" t="s">
        <v>67</v>
      </c>
    </row>
    <row r="738" spans="2:53" x14ac:dyDescent="0.25">
      <c r="B738" s="58">
        <v>2024</v>
      </c>
      <c r="C738" s="58">
        <v>891780111</v>
      </c>
      <c r="D738" s="59" t="s">
        <v>64</v>
      </c>
      <c r="E738" s="61" t="s">
        <v>9676</v>
      </c>
      <c r="F738" s="239" t="s">
        <v>9675</v>
      </c>
      <c r="G738" s="210">
        <v>0</v>
      </c>
      <c r="H738" s="61" t="s">
        <v>73</v>
      </c>
      <c r="I738" s="59" t="s">
        <v>65</v>
      </c>
      <c r="J738" s="60" t="s">
        <v>9674</v>
      </c>
      <c r="K738" s="60">
        <v>16500000</v>
      </c>
      <c r="L738" s="58" t="s">
        <v>68</v>
      </c>
      <c r="M738" s="60" t="s">
        <v>9673</v>
      </c>
      <c r="N738" s="60">
        <v>85154455</v>
      </c>
      <c r="O738" s="60">
        <v>1498</v>
      </c>
      <c r="P738" s="89">
        <v>45475</v>
      </c>
      <c r="Q738" s="60">
        <v>4519037000</v>
      </c>
      <c r="R738" s="89">
        <v>45476</v>
      </c>
      <c r="S738" s="60">
        <v>16500000</v>
      </c>
      <c r="T738" s="61" t="s">
        <v>66</v>
      </c>
      <c r="U738" s="60">
        <v>57435262</v>
      </c>
      <c r="V738" s="60" t="s">
        <v>8893</v>
      </c>
      <c r="W738" s="89">
        <v>45476</v>
      </c>
      <c r="X738" s="89">
        <v>45476</v>
      </c>
      <c r="Y738" s="177" t="s">
        <v>75</v>
      </c>
      <c r="Z738" s="166">
        <v>45626</v>
      </c>
      <c r="AA738" s="67">
        <f t="shared" si="55"/>
        <v>150</v>
      </c>
      <c r="AB738" s="67">
        <v>0</v>
      </c>
      <c r="AC738" s="237">
        <v>0</v>
      </c>
      <c r="AD738" s="67">
        <v>0</v>
      </c>
      <c r="AE738" s="89" t="s">
        <v>75</v>
      </c>
      <c r="AF738" s="67">
        <f t="shared" si="56"/>
        <v>0</v>
      </c>
      <c r="AG738" s="60">
        <v>0</v>
      </c>
      <c r="AH738" s="60">
        <v>0</v>
      </c>
      <c r="AI738" s="89" t="s">
        <v>75</v>
      </c>
      <c r="AJ738" s="61">
        <v>0</v>
      </c>
      <c r="AK738" s="65" t="s">
        <v>75</v>
      </c>
      <c r="AL738" s="65" t="s">
        <v>75</v>
      </c>
      <c r="AM738" s="67">
        <f t="shared" si="57"/>
        <v>0</v>
      </c>
      <c r="AN738" s="67">
        <f>+K738+AC738-AH738</f>
        <v>16500000</v>
      </c>
      <c r="AO738" s="61" t="s">
        <v>67</v>
      </c>
      <c r="AP738" s="60">
        <v>16500000</v>
      </c>
      <c r="AQ738" s="61" t="s">
        <v>86</v>
      </c>
      <c r="AR738" s="60">
        <v>0</v>
      </c>
      <c r="AS738" s="69" t="s">
        <v>75</v>
      </c>
      <c r="AT738" s="236">
        <v>6600000</v>
      </c>
      <c r="AU738" s="156">
        <f t="shared" si="58"/>
        <v>9900000</v>
      </c>
      <c r="AV738" s="72">
        <f t="shared" si="59"/>
        <v>0.4</v>
      </c>
      <c r="AW738" s="89" t="s">
        <v>75</v>
      </c>
      <c r="AX738" s="61" t="s">
        <v>101</v>
      </c>
      <c r="AY738" s="67" t="s">
        <v>9672</v>
      </c>
      <c r="AZ738" s="58" t="s">
        <v>67</v>
      </c>
      <c r="BA738" s="58" t="s">
        <v>67</v>
      </c>
    </row>
    <row r="739" spans="2:53" x14ac:dyDescent="0.25">
      <c r="B739" s="58">
        <v>2024</v>
      </c>
      <c r="C739" s="58">
        <v>891780111</v>
      </c>
      <c r="D739" s="59" t="s">
        <v>64</v>
      </c>
      <c r="E739" s="61" t="s">
        <v>9671</v>
      </c>
      <c r="F739" s="239" t="s">
        <v>9670</v>
      </c>
      <c r="G739" s="210">
        <v>0</v>
      </c>
      <c r="H739" s="61" t="s">
        <v>73</v>
      </c>
      <c r="I739" s="59" t="s">
        <v>65</v>
      </c>
      <c r="J739" s="60" t="s">
        <v>9669</v>
      </c>
      <c r="K739" s="60">
        <v>16500000</v>
      </c>
      <c r="L739" s="58" t="s">
        <v>68</v>
      </c>
      <c r="M739" s="60" t="s">
        <v>9668</v>
      </c>
      <c r="N739" s="60">
        <v>1082931831</v>
      </c>
      <c r="O739" s="60">
        <v>1498</v>
      </c>
      <c r="P739" s="89">
        <v>45475</v>
      </c>
      <c r="Q739" s="60">
        <v>4519037000</v>
      </c>
      <c r="R739" s="89">
        <v>45476</v>
      </c>
      <c r="S739" s="60">
        <v>16500000</v>
      </c>
      <c r="T739" s="61" t="s">
        <v>66</v>
      </c>
      <c r="U739" s="60">
        <v>93400727</v>
      </c>
      <c r="V739" s="60" t="s">
        <v>6940</v>
      </c>
      <c r="W739" s="89">
        <v>45476</v>
      </c>
      <c r="X739" s="89">
        <v>45476</v>
      </c>
      <c r="Y739" s="177" t="s">
        <v>75</v>
      </c>
      <c r="Z739" s="166">
        <v>45626</v>
      </c>
      <c r="AA739" s="67">
        <f t="shared" si="55"/>
        <v>150</v>
      </c>
      <c r="AB739" s="67">
        <v>0</v>
      </c>
      <c r="AC739" s="237">
        <v>0</v>
      </c>
      <c r="AD739" s="67">
        <v>0</v>
      </c>
      <c r="AE739" s="89" t="s">
        <v>75</v>
      </c>
      <c r="AF739" s="67">
        <f t="shared" si="56"/>
        <v>0</v>
      </c>
      <c r="AG739" s="60">
        <v>0</v>
      </c>
      <c r="AH739" s="60">
        <v>0</v>
      </c>
      <c r="AI739" s="89" t="s">
        <v>75</v>
      </c>
      <c r="AJ739" s="61">
        <v>0</v>
      </c>
      <c r="AK739" s="65" t="s">
        <v>75</v>
      </c>
      <c r="AL739" s="65" t="s">
        <v>75</v>
      </c>
      <c r="AM739" s="67">
        <f t="shared" si="57"/>
        <v>0</v>
      </c>
      <c r="AN739" s="67">
        <f>+K739+AC739-AH739</f>
        <v>16500000</v>
      </c>
      <c r="AO739" s="61" t="s">
        <v>67</v>
      </c>
      <c r="AP739" s="60">
        <v>16500000</v>
      </c>
      <c r="AQ739" s="61" t="s">
        <v>86</v>
      </c>
      <c r="AR739" s="60">
        <v>0</v>
      </c>
      <c r="AS739" s="69" t="s">
        <v>75</v>
      </c>
      <c r="AT739" s="236">
        <v>6600000</v>
      </c>
      <c r="AU739" s="156">
        <f t="shared" si="58"/>
        <v>9900000</v>
      </c>
      <c r="AV739" s="72">
        <f t="shared" si="59"/>
        <v>0.4</v>
      </c>
      <c r="AW739" s="89" t="s">
        <v>75</v>
      </c>
      <c r="AX739" s="61" t="s">
        <v>101</v>
      </c>
      <c r="AY739" s="67" t="s">
        <v>9667</v>
      </c>
      <c r="AZ739" s="58" t="s">
        <v>67</v>
      </c>
      <c r="BA739" s="58" t="s">
        <v>67</v>
      </c>
    </row>
    <row r="740" spans="2:53" x14ac:dyDescent="0.25">
      <c r="B740" s="58">
        <v>2024</v>
      </c>
      <c r="C740" s="58">
        <v>891780111</v>
      </c>
      <c r="D740" s="59" t="s">
        <v>64</v>
      </c>
      <c r="E740" s="61" t="s">
        <v>9666</v>
      </c>
      <c r="F740" s="239" t="s">
        <v>9665</v>
      </c>
      <c r="G740" s="210">
        <v>0</v>
      </c>
      <c r="H740" s="61" t="s">
        <v>73</v>
      </c>
      <c r="I740" s="59" t="s">
        <v>65</v>
      </c>
      <c r="J740" s="60" t="s">
        <v>9664</v>
      </c>
      <c r="K740" s="60">
        <v>10500000</v>
      </c>
      <c r="L740" s="58" t="s">
        <v>68</v>
      </c>
      <c r="M740" s="60" t="s">
        <v>9663</v>
      </c>
      <c r="N740" s="60">
        <v>1079941098</v>
      </c>
      <c r="O740" s="60">
        <v>1499</v>
      </c>
      <c r="P740" s="238">
        <v>45475</v>
      </c>
      <c r="Q740" s="60">
        <v>2126650000</v>
      </c>
      <c r="R740" s="89">
        <v>45476</v>
      </c>
      <c r="S740" s="60">
        <v>10500000</v>
      </c>
      <c r="T740" s="61" t="s">
        <v>66</v>
      </c>
      <c r="U740" s="60">
        <v>85459497</v>
      </c>
      <c r="V740" s="60" t="s">
        <v>3402</v>
      </c>
      <c r="W740" s="89">
        <v>45476</v>
      </c>
      <c r="X740" s="89">
        <v>45476</v>
      </c>
      <c r="Y740" s="177" t="s">
        <v>75</v>
      </c>
      <c r="Z740" s="166">
        <v>45626</v>
      </c>
      <c r="AA740" s="67">
        <f t="shared" si="55"/>
        <v>150</v>
      </c>
      <c r="AB740" s="67">
        <v>0</v>
      </c>
      <c r="AC740" s="237">
        <v>0</v>
      </c>
      <c r="AD740" s="67">
        <v>0</v>
      </c>
      <c r="AE740" s="89" t="s">
        <v>75</v>
      </c>
      <c r="AF740" s="67">
        <f t="shared" si="56"/>
        <v>0</v>
      </c>
      <c r="AG740" s="60">
        <v>0</v>
      </c>
      <c r="AH740" s="60">
        <v>0</v>
      </c>
      <c r="AI740" s="89" t="s">
        <v>75</v>
      </c>
      <c r="AJ740" s="61">
        <v>0</v>
      </c>
      <c r="AK740" s="65" t="s">
        <v>75</v>
      </c>
      <c r="AL740" s="65" t="s">
        <v>75</v>
      </c>
      <c r="AM740" s="67">
        <f t="shared" si="57"/>
        <v>0</v>
      </c>
      <c r="AN740" s="67">
        <f>+K740+AC740-AH740</f>
        <v>10500000</v>
      </c>
      <c r="AO740" s="61" t="s">
        <v>67</v>
      </c>
      <c r="AP740" s="60">
        <v>10500000</v>
      </c>
      <c r="AQ740" s="61" t="s">
        <v>86</v>
      </c>
      <c r="AR740" s="60">
        <v>0</v>
      </c>
      <c r="AS740" s="69" t="s">
        <v>75</v>
      </c>
      <c r="AT740" s="236">
        <v>4200000</v>
      </c>
      <c r="AU740" s="156">
        <f t="shared" si="58"/>
        <v>6300000</v>
      </c>
      <c r="AV740" s="72">
        <f t="shared" si="59"/>
        <v>0.4</v>
      </c>
      <c r="AW740" s="89" t="s">
        <v>75</v>
      </c>
      <c r="AX740" s="61" t="s">
        <v>101</v>
      </c>
      <c r="AY740" s="67" t="s">
        <v>9662</v>
      </c>
      <c r="AZ740" s="58" t="s">
        <v>67</v>
      </c>
      <c r="BA740" s="58" t="s">
        <v>67</v>
      </c>
    </row>
    <row r="741" spans="2:53" x14ac:dyDescent="0.25">
      <c r="B741" s="58">
        <v>2024</v>
      </c>
      <c r="C741" s="58">
        <v>891780111</v>
      </c>
      <c r="D741" s="59" t="s">
        <v>64</v>
      </c>
      <c r="E741" s="61" t="s">
        <v>9661</v>
      </c>
      <c r="F741" s="239" t="s">
        <v>9660</v>
      </c>
      <c r="G741" s="210">
        <v>0</v>
      </c>
      <c r="H741" s="61" t="s">
        <v>73</v>
      </c>
      <c r="I741" s="59" t="s">
        <v>65</v>
      </c>
      <c r="J741" s="60" t="s">
        <v>9659</v>
      </c>
      <c r="K741" s="60">
        <v>18000000</v>
      </c>
      <c r="L741" s="58" t="s">
        <v>68</v>
      </c>
      <c r="M741" s="60" t="s">
        <v>9658</v>
      </c>
      <c r="N741" s="60">
        <v>1065812085</v>
      </c>
      <c r="O741" s="60">
        <v>1498</v>
      </c>
      <c r="P741" s="89">
        <v>45475</v>
      </c>
      <c r="Q741" s="60">
        <v>4519037000</v>
      </c>
      <c r="R741" s="89">
        <v>45476</v>
      </c>
      <c r="S741" s="60">
        <v>18000000</v>
      </c>
      <c r="T741" s="61" t="s">
        <v>66</v>
      </c>
      <c r="U741" s="60">
        <v>12621405</v>
      </c>
      <c r="V741" s="60" t="s">
        <v>3878</v>
      </c>
      <c r="W741" s="89">
        <v>45476</v>
      </c>
      <c r="X741" s="89">
        <v>45476</v>
      </c>
      <c r="Y741" s="177" t="s">
        <v>75</v>
      </c>
      <c r="Z741" s="166">
        <v>45626</v>
      </c>
      <c r="AA741" s="67">
        <f t="shared" si="55"/>
        <v>150</v>
      </c>
      <c r="AB741" s="67">
        <v>0</v>
      </c>
      <c r="AC741" s="237">
        <v>0</v>
      </c>
      <c r="AD741" s="67">
        <v>0</v>
      </c>
      <c r="AE741" s="89" t="s">
        <v>75</v>
      </c>
      <c r="AF741" s="67">
        <f t="shared" si="56"/>
        <v>0</v>
      </c>
      <c r="AG741" s="60">
        <v>0</v>
      </c>
      <c r="AH741" s="60">
        <v>0</v>
      </c>
      <c r="AI741" s="89" t="s">
        <v>75</v>
      </c>
      <c r="AJ741" s="61">
        <v>0</v>
      </c>
      <c r="AK741" s="65" t="s">
        <v>75</v>
      </c>
      <c r="AL741" s="65" t="s">
        <v>75</v>
      </c>
      <c r="AM741" s="67">
        <f t="shared" si="57"/>
        <v>0</v>
      </c>
      <c r="AN741" s="67">
        <f>+K741+AC741-AH741</f>
        <v>18000000</v>
      </c>
      <c r="AO741" s="61" t="s">
        <v>67</v>
      </c>
      <c r="AP741" s="60">
        <v>18000000</v>
      </c>
      <c r="AQ741" s="61" t="s">
        <v>86</v>
      </c>
      <c r="AR741" s="60">
        <v>0</v>
      </c>
      <c r="AS741" s="69" t="s">
        <v>75</v>
      </c>
      <c r="AT741" s="236">
        <v>7200000</v>
      </c>
      <c r="AU741" s="156">
        <f t="shared" si="58"/>
        <v>10800000</v>
      </c>
      <c r="AV741" s="72">
        <f t="shared" si="59"/>
        <v>0.4</v>
      </c>
      <c r="AW741" s="89" t="s">
        <v>75</v>
      </c>
      <c r="AX741" s="61" t="s">
        <v>101</v>
      </c>
      <c r="AY741" s="67" t="s">
        <v>9657</v>
      </c>
      <c r="AZ741" s="58" t="s">
        <v>67</v>
      </c>
      <c r="BA741" s="58" t="s">
        <v>67</v>
      </c>
    </row>
    <row r="742" spans="2:53" x14ac:dyDescent="0.25">
      <c r="B742" s="58">
        <v>2024</v>
      </c>
      <c r="C742" s="58">
        <v>891780111</v>
      </c>
      <c r="D742" s="59" t="s">
        <v>64</v>
      </c>
      <c r="E742" s="61" t="s">
        <v>9656</v>
      </c>
      <c r="F742" s="239" t="s">
        <v>9655</v>
      </c>
      <c r="G742" s="210">
        <v>0</v>
      </c>
      <c r="H742" s="61" t="s">
        <v>73</v>
      </c>
      <c r="I742" s="59" t="s">
        <v>65</v>
      </c>
      <c r="J742" s="60" t="s">
        <v>9654</v>
      </c>
      <c r="K742" s="60">
        <v>30000000</v>
      </c>
      <c r="L742" s="58" t="s">
        <v>68</v>
      </c>
      <c r="M742" s="60" t="s">
        <v>9653</v>
      </c>
      <c r="N742" s="60">
        <v>19601307</v>
      </c>
      <c r="O742" s="60">
        <v>1498</v>
      </c>
      <c r="P742" s="89">
        <v>45475</v>
      </c>
      <c r="Q742" s="60">
        <v>4519037000</v>
      </c>
      <c r="R742" s="89">
        <v>45476</v>
      </c>
      <c r="S742" s="60">
        <v>30000000</v>
      </c>
      <c r="T742" s="61" t="s">
        <v>66</v>
      </c>
      <c r="U742" s="60">
        <v>85465146</v>
      </c>
      <c r="V742" s="60" t="s">
        <v>7615</v>
      </c>
      <c r="W742" s="89">
        <v>45476</v>
      </c>
      <c r="X742" s="89">
        <v>45476</v>
      </c>
      <c r="Y742" s="177" t="s">
        <v>75</v>
      </c>
      <c r="Z742" s="166">
        <v>45626</v>
      </c>
      <c r="AA742" s="67">
        <f t="shared" si="55"/>
        <v>150</v>
      </c>
      <c r="AB742" s="67">
        <v>0</v>
      </c>
      <c r="AC742" s="237">
        <v>0</v>
      </c>
      <c r="AD742" s="67">
        <v>0</v>
      </c>
      <c r="AE742" s="89" t="s">
        <v>75</v>
      </c>
      <c r="AF742" s="67">
        <f t="shared" si="56"/>
        <v>0</v>
      </c>
      <c r="AG742" s="60">
        <v>0</v>
      </c>
      <c r="AH742" s="60">
        <v>0</v>
      </c>
      <c r="AI742" s="89" t="s">
        <v>75</v>
      </c>
      <c r="AJ742" s="61">
        <v>0</v>
      </c>
      <c r="AK742" s="65" t="s">
        <v>75</v>
      </c>
      <c r="AL742" s="65" t="s">
        <v>75</v>
      </c>
      <c r="AM742" s="67">
        <f t="shared" si="57"/>
        <v>0</v>
      </c>
      <c r="AN742" s="67">
        <f>+K742+AC742-AH742</f>
        <v>30000000</v>
      </c>
      <c r="AO742" s="61" t="s">
        <v>67</v>
      </c>
      <c r="AP742" s="60">
        <v>30000000</v>
      </c>
      <c r="AQ742" s="61" t="s">
        <v>86</v>
      </c>
      <c r="AR742" s="60">
        <v>0</v>
      </c>
      <c r="AS742" s="69" t="s">
        <v>75</v>
      </c>
      <c r="AT742" s="236">
        <v>12000000</v>
      </c>
      <c r="AU742" s="156">
        <f t="shared" si="58"/>
        <v>18000000</v>
      </c>
      <c r="AV742" s="72">
        <f t="shared" si="59"/>
        <v>0.4</v>
      </c>
      <c r="AW742" s="89" t="s">
        <v>75</v>
      </c>
      <c r="AX742" s="61" t="s">
        <v>101</v>
      </c>
      <c r="AY742" s="67" t="s">
        <v>9652</v>
      </c>
      <c r="AZ742" s="58" t="s">
        <v>67</v>
      </c>
      <c r="BA742" s="58" t="s">
        <v>67</v>
      </c>
    </row>
    <row r="743" spans="2:53" x14ac:dyDescent="0.25">
      <c r="B743" s="58">
        <v>2024</v>
      </c>
      <c r="C743" s="58">
        <v>891780111</v>
      </c>
      <c r="D743" s="59" t="s">
        <v>64</v>
      </c>
      <c r="E743" s="61" t="s">
        <v>9651</v>
      </c>
      <c r="F743" s="239" t="s">
        <v>9650</v>
      </c>
      <c r="G743" s="210">
        <v>0</v>
      </c>
      <c r="H743" s="61" t="s">
        <v>73</v>
      </c>
      <c r="I743" s="59" t="s">
        <v>65</v>
      </c>
      <c r="J743" s="60" t="s">
        <v>9649</v>
      </c>
      <c r="K743" s="60">
        <v>12500000</v>
      </c>
      <c r="L743" s="58" t="s">
        <v>68</v>
      </c>
      <c r="M743" s="60" t="s">
        <v>9648</v>
      </c>
      <c r="N743" s="60">
        <v>52769336</v>
      </c>
      <c r="O743" s="60">
        <v>1499</v>
      </c>
      <c r="P743" s="238">
        <v>45475</v>
      </c>
      <c r="Q743" s="60">
        <v>2126650000</v>
      </c>
      <c r="R743" s="89">
        <v>45476</v>
      </c>
      <c r="S743" s="60">
        <v>12500000</v>
      </c>
      <c r="T743" s="61" t="s">
        <v>66</v>
      </c>
      <c r="U743" s="60">
        <v>93400727</v>
      </c>
      <c r="V743" s="60" t="s">
        <v>6940</v>
      </c>
      <c r="W743" s="89">
        <v>45476</v>
      </c>
      <c r="X743" s="89">
        <v>45476</v>
      </c>
      <c r="Y743" s="177" t="s">
        <v>75</v>
      </c>
      <c r="Z743" s="166">
        <v>45626</v>
      </c>
      <c r="AA743" s="67">
        <f t="shared" si="55"/>
        <v>150</v>
      </c>
      <c r="AB743" s="67">
        <v>0</v>
      </c>
      <c r="AC743" s="237">
        <v>0</v>
      </c>
      <c r="AD743" s="67">
        <v>0</v>
      </c>
      <c r="AE743" s="89" t="s">
        <v>75</v>
      </c>
      <c r="AF743" s="67">
        <f t="shared" si="56"/>
        <v>0</v>
      </c>
      <c r="AG743" s="60">
        <v>0</v>
      </c>
      <c r="AH743" s="60">
        <v>0</v>
      </c>
      <c r="AI743" s="89" t="s">
        <v>75</v>
      </c>
      <c r="AJ743" s="61">
        <v>0</v>
      </c>
      <c r="AK743" s="65" t="s">
        <v>75</v>
      </c>
      <c r="AL743" s="65" t="s">
        <v>75</v>
      </c>
      <c r="AM743" s="67">
        <f t="shared" si="57"/>
        <v>0</v>
      </c>
      <c r="AN743" s="67">
        <f>+K743+AC743-AH743</f>
        <v>12500000</v>
      </c>
      <c r="AO743" s="61" t="s">
        <v>67</v>
      </c>
      <c r="AP743" s="60">
        <v>12500000</v>
      </c>
      <c r="AQ743" s="61" t="s">
        <v>86</v>
      </c>
      <c r="AR743" s="60">
        <v>0</v>
      </c>
      <c r="AS743" s="69" t="s">
        <v>75</v>
      </c>
      <c r="AT743" s="236">
        <v>5000000</v>
      </c>
      <c r="AU743" s="156">
        <f t="shared" si="58"/>
        <v>7500000</v>
      </c>
      <c r="AV743" s="72">
        <f t="shared" si="59"/>
        <v>0.4</v>
      </c>
      <c r="AW743" s="89" t="s">
        <v>75</v>
      </c>
      <c r="AX743" s="61" t="s">
        <v>101</v>
      </c>
      <c r="AY743" s="67" t="s">
        <v>9647</v>
      </c>
      <c r="AZ743" s="58" t="s">
        <v>67</v>
      </c>
      <c r="BA743" s="58" t="s">
        <v>67</v>
      </c>
    </row>
    <row r="744" spans="2:53" x14ac:dyDescent="0.25">
      <c r="B744" s="58">
        <v>2024</v>
      </c>
      <c r="C744" s="58">
        <v>891780111</v>
      </c>
      <c r="D744" s="59" t="s">
        <v>64</v>
      </c>
      <c r="E744" s="61" t="s">
        <v>9646</v>
      </c>
      <c r="F744" s="239" t="s">
        <v>9645</v>
      </c>
      <c r="G744" s="210">
        <v>0</v>
      </c>
      <c r="H744" s="61" t="s">
        <v>73</v>
      </c>
      <c r="I744" s="59" t="s">
        <v>65</v>
      </c>
      <c r="J744" s="60" t="s">
        <v>9644</v>
      </c>
      <c r="K744" s="60">
        <v>16500000</v>
      </c>
      <c r="L744" s="58" t="s">
        <v>68</v>
      </c>
      <c r="M744" s="60" t="s">
        <v>9643</v>
      </c>
      <c r="N744" s="60">
        <v>1004369176</v>
      </c>
      <c r="O744" s="60">
        <v>1498</v>
      </c>
      <c r="P744" s="89">
        <v>45475</v>
      </c>
      <c r="Q744" s="60">
        <v>4519037000</v>
      </c>
      <c r="R744" s="89">
        <v>45476</v>
      </c>
      <c r="S744" s="60">
        <v>16500000</v>
      </c>
      <c r="T744" s="61" t="s">
        <v>66</v>
      </c>
      <c r="U744" s="60">
        <v>85449357</v>
      </c>
      <c r="V744" s="60" t="s">
        <v>7147</v>
      </c>
      <c r="W744" s="89">
        <v>45476</v>
      </c>
      <c r="X744" s="89">
        <v>45476</v>
      </c>
      <c r="Y744" s="177" t="s">
        <v>75</v>
      </c>
      <c r="Z744" s="166">
        <v>45626</v>
      </c>
      <c r="AA744" s="67">
        <f t="shared" si="55"/>
        <v>150</v>
      </c>
      <c r="AB744" s="67">
        <v>0</v>
      </c>
      <c r="AC744" s="237">
        <v>0</v>
      </c>
      <c r="AD744" s="67">
        <v>0</v>
      </c>
      <c r="AE744" s="89" t="s">
        <v>75</v>
      </c>
      <c r="AF744" s="67">
        <f t="shared" si="56"/>
        <v>0</v>
      </c>
      <c r="AG744" s="60">
        <v>0</v>
      </c>
      <c r="AH744" s="60">
        <v>0</v>
      </c>
      <c r="AI744" s="89" t="s">
        <v>75</v>
      </c>
      <c r="AJ744" s="61">
        <v>0</v>
      </c>
      <c r="AK744" s="65" t="s">
        <v>75</v>
      </c>
      <c r="AL744" s="65" t="s">
        <v>75</v>
      </c>
      <c r="AM744" s="67">
        <f t="shared" si="57"/>
        <v>0</v>
      </c>
      <c r="AN744" s="67">
        <f>+K744+AC744-AH744</f>
        <v>16500000</v>
      </c>
      <c r="AO744" s="61" t="s">
        <v>67</v>
      </c>
      <c r="AP744" s="60">
        <v>16500000</v>
      </c>
      <c r="AQ744" s="61" t="s">
        <v>86</v>
      </c>
      <c r="AR744" s="60">
        <v>0</v>
      </c>
      <c r="AS744" s="69" t="s">
        <v>75</v>
      </c>
      <c r="AT744" s="236">
        <v>6600000</v>
      </c>
      <c r="AU744" s="156">
        <f t="shared" si="58"/>
        <v>9900000</v>
      </c>
      <c r="AV744" s="72">
        <f t="shared" si="59"/>
        <v>0.4</v>
      </c>
      <c r="AW744" s="89" t="s">
        <v>75</v>
      </c>
      <c r="AX744" s="61" t="s">
        <v>101</v>
      </c>
      <c r="AY744" s="67" t="s">
        <v>9642</v>
      </c>
      <c r="AZ744" s="58" t="s">
        <v>67</v>
      </c>
      <c r="BA744" s="58" t="s">
        <v>67</v>
      </c>
    </row>
    <row r="745" spans="2:53" x14ac:dyDescent="0.25">
      <c r="B745" s="58">
        <v>2024</v>
      </c>
      <c r="C745" s="58">
        <v>891780111</v>
      </c>
      <c r="D745" s="59" t="s">
        <v>64</v>
      </c>
      <c r="E745" s="61" t="s">
        <v>9641</v>
      </c>
      <c r="F745" s="239" t="s">
        <v>9640</v>
      </c>
      <c r="G745" s="210">
        <v>0</v>
      </c>
      <c r="H745" s="61" t="s">
        <v>73</v>
      </c>
      <c r="I745" s="59" t="s">
        <v>65</v>
      </c>
      <c r="J745" s="60" t="s">
        <v>9639</v>
      </c>
      <c r="K745" s="60">
        <v>18000000</v>
      </c>
      <c r="L745" s="58" t="s">
        <v>68</v>
      </c>
      <c r="M745" s="60" t="s">
        <v>9638</v>
      </c>
      <c r="N745" s="60">
        <v>43760150</v>
      </c>
      <c r="O745" s="60">
        <v>1498</v>
      </c>
      <c r="P745" s="89">
        <v>45475</v>
      </c>
      <c r="Q745" s="60">
        <v>4519037000</v>
      </c>
      <c r="R745" s="89">
        <v>45476</v>
      </c>
      <c r="S745" s="60">
        <v>18000000</v>
      </c>
      <c r="T745" s="61" t="s">
        <v>66</v>
      </c>
      <c r="U745" s="60">
        <v>93400727</v>
      </c>
      <c r="V745" s="60" t="s">
        <v>6940</v>
      </c>
      <c r="W745" s="89">
        <v>45476</v>
      </c>
      <c r="X745" s="89">
        <v>45476</v>
      </c>
      <c r="Y745" s="177" t="s">
        <v>75</v>
      </c>
      <c r="Z745" s="166">
        <v>45626</v>
      </c>
      <c r="AA745" s="67">
        <f t="shared" si="55"/>
        <v>150</v>
      </c>
      <c r="AB745" s="67">
        <v>0</v>
      </c>
      <c r="AC745" s="237">
        <v>0</v>
      </c>
      <c r="AD745" s="67">
        <v>0</v>
      </c>
      <c r="AE745" s="89" t="s">
        <v>75</v>
      </c>
      <c r="AF745" s="67">
        <f t="shared" si="56"/>
        <v>0</v>
      </c>
      <c r="AG745" s="60">
        <v>0</v>
      </c>
      <c r="AH745" s="60">
        <v>0</v>
      </c>
      <c r="AI745" s="89" t="s">
        <v>75</v>
      </c>
      <c r="AJ745" s="61">
        <v>0</v>
      </c>
      <c r="AK745" s="65" t="s">
        <v>75</v>
      </c>
      <c r="AL745" s="65" t="s">
        <v>75</v>
      </c>
      <c r="AM745" s="67">
        <f t="shared" si="57"/>
        <v>0</v>
      </c>
      <c r="AN745" s="67">
        <f>+K745+AC745-AH745</f>
        <v>18000000</v>
      </c>
      <c r="AO745" s="61" t="s">
        <v>67</v>
      </c>
      <c r="AP745" s="60">
        <v>18000000</v>
      </c>
      <c r="AQ745" s="61" t="s">
        <v>86</v>
      </c>
      <c r="AR745" s="60">
        <v>0</v>
      </c>
      <c r="AS745" s="69" t="s">
        <v>75</v>
      </c>
      <c r="AT745" s="236">
        <v>7200000</v>
      </c>
      <c r="AU745" s="156">
        <f t="shared" si="58"/>
        <v>10800000</v>
      </c>
      <c r="AV745" s="72">
        <f t="shared" si="59"/>
        <v>0.4</v>
      </c>
      <c r="AW745" s="89" t="s">
        <v>75</v>
      </c>
      <c r="AX745" s="61" t="s">
        <v>101</v>
      </c>
      <c r="AY745" s="67" t="s">
        <v>9637</v>
      </c>
      <c r="AZ745" s="58" t="s">
        <v>67</v>
      </c>
      <c r="BA745" s="58" t="s">
        <v>67</v>
      </c>
    </row>
    <row r="746" spans="2:53" x14ac:dyDescent="0.25">
      <c r="B746" s="58">
        <v>2024</v>
      </c>
      <c r="C746" s="58">
        <v>891780111</v>
      </c>
      <c r="D746" s="59" t="s">
        <v>64</v>
      </c>
      <c r="E746" s="61" t="s">
        <v>9636</v>
      </c>
      <c r="F746" s="239" t="s">
        <v>9635</v>
      </c>
      <c r="G746" s="210">
        <v>0</v>
      </c>
      <c r="H746" s="61" t="s">
        <v>73</v>
      </c>
      <c r="I746" s="59" t="s">
        <v>65</v>
      </c>
      <c r="J746" s="60" t="s">
        <v>7709</v>
      </c>
      <c r="K746" s="60">
        <v>10500000</v>
      </c>
      <c r="L746" s="58" t="s">
        <v>68</v>
      </c>
      <c r="M746" s="60" t="s">
        <v>9634</v>
      </c>
      <c r="N746" s="60">
        <v>85476117</v>
      </c>
      <c r="O746" s="60">
        <v>1499</v>
      </c>
      <c r="P746" s="238">
        <v>45475</v>
      </c>
      <c r="Q746" s="60">
        <v>2126650000</v>
      </c>
      <c r="R746" s="89">
        <v>45476</v>
      </c>
      <c r="S746" s="60">
        <v>10500000</v>
      </c>
      <c r="T746" s="61" t="s">
        <v>66</v>
      </c>
      <c r="U746" s="60">
        <v>85459497</v>
      </c>
      <c r="V746" s="60" t="s">
        <v>3402</v>
      </c>
      <c r="W746" s="89">
        <v>45476</v>
      </c>
      <c r="X746" s="89">
        <v>45476</v>
      </c>
      <c r="Y746" s="177" t="s">
        <v>75</v>
      </c>
      <c r="Z746" s="166">
        <v>45626</v>
      </c>
      <c r="AA746" s="67">
        <f t="shared" si="55"/>
        <v>150</v>
      </c>
      <c r="AB746" s="67">
        <v>0</v>
      </c>
      <c r="AC746" s="237">
        <v>0</v>
      </c>
      <c r="AD746" s="67">
        <v>0</v>
      </c>
      <c r="AE746" s="89" t="s">
        <v>75</v>
      </c>
      <c r="AF746" s="67">
        <f t="shared" si="56"/>
        <v>0</v>
      </c>
      <c r="AG746" s="60">
        <v>0</v>
      </c>
      <c r="AH746" s="60">
        <v>0</v>
      </c>
      <c r="AI746" s="89" t="s">
        <v>75</v>
      </c>
      <c r="AJ746" s="61">
        <v>0</v>
      </c>
      <c r="AK746" s="65" t="s">
        <v>75</v>
      </c>
      <c r="AL746" s="65" t="s">
        <v>75</v>
      </c>
      <c r="AM746" s="67">
        <f t="shared" si="57"/>
        <v>0</v>
      </c>
      <c r="AN746" s="67">
        <f>+K746+AC746-AH746</f>
        <v>10500000</v>
      </c>
      <c r="AO746" s="61" t="s">
        <v>67</v>
      </c>
      <c r="AP746" s="60">
        <v>10500000</v>
      </c>
      <c r="AQ746" s="61" t="s">
        <v>86</v>
      </c>
      <c r="AR746" s="60">
        <v>0</v>
      </c>
      <c r="AS746" s="69" t="s">
        <v>75</v>
      </c>
      <c r="AT746" s="236">
        <v>2100000</v>
      </c>
      <c r="AU746" s="156">
        <f t="shared" si="58"/>
        <v>8400000</v>
      </c>
      <c r="AV746" s="72">
        <f t="shared" si="59"/>
        <v>0.2</v>
      </c>
      <c r="AW746" s="89" t="s">
        <v>75</v>
      </c>
      <c r="AX746" s="61" t="s">
        <v>101</v>
      </c>
      <c r="AY746" s="67" t="s">
        <v>9633</v>
      </c>
      <c r="AZ746" s="58" t="s">
        <v>67</v>
      </c>
      <c r="BA746" s="58" t="s">
        <v>67</v>
      </c>
    </row>
    <row r="747" spans="2:53" x14ac:dyDescent="0.25">
      <c r="B747" s="58">
        <v>2024</v>
      </c>
      <c r="C747" s="58">
        <v>891780111</v>
      </c>
      <c r="D747" s="59" t="s">
        <v>64</v>
      </c>
      <c r="E747" s="61" t="s">
        <v>9632</v>
      </c>
      <c r="F747" s="239" t="s">
        <v>9631</v>
      </c>
      <c r="G747" s="210">
        <v>0</v>
      </c>
      <c r="H747" s="61" t="s">
        <v>73</v>
      </c>
      <c r="I747" s="59" t="s">
        <v>65</v>
      </c>
      <c r="J747" s="60" t="s">
        <v>9630</v>
      </c>
      <c r="K747" s="60">
        <v>16500000</v>
      </c>
      <c r="L747" s="58" t="s">
        <v>68</v>
      </c>
      <c r="M747" s="60" t="s">
        <v>9629</v>
      </c>
      <c r="N747" s="60">
        <v>7140330</v>
      </c>
      <c r="O747" s="60">
        <v>1498</v>
      </c>
      <c r="P747" s="89">
        <v>45475</v>
      </c>
      <c r="Q747" s="60">
        <v>4519037000</v>
      </c>
      <c r="R747" s="89">
        <v>45476</v>
      </c>
      <c r="S747" s="60">
        <v>16500000</v>
      </c>
      <c r="T747" s="61" t="s">
        <v>66</v>
      </c>
      <c r="U747" s="60">
        <v>57435262</v>
      </c>
      <c r="V747" s="60" t="s">
        <v>8893</v>
      </c>
      <c r="W747" s="89">
        <v>45476</v>
      </c>
      <c r="X747" s="89">
        <v>45476</v>
      </c>
      <c r="Y747" s="177" t="s">
        <v>75</v>
      </c>
      <c r="Z747" s="166">
        <v>45626</v>
      </c>
      <c r="AA747" s="67">
        <f t="shared" si="55"/>
        <v>150</v>
      </c>
      <c r="AB747" s="67">
        <v>0</v>
      </c>
      <c r="AC747" s="237">
        <v>0</v>
      </c>
      <c r="AD747" s="67">
        <v>0</v>
      </c>
      <c r="AE747" s="89" t="s">
        <v>75</v>
      </c>
      <c r="AF747" s="67">
        <f t="shared" si="56"/>
        <v>0</v>
      </c>
      <c r="AG747" s="60">
        <v>0</v>
      </c>
      <c r="AH747" s="60">
        <v>0</v>
      </c>
      <c r="AI747" s="89" t="s">
        <v>75</v>
      </c>
      <c r="AJ747" s="61">
        <v>0</v>
      </c>
      <c r="AK747" s="65" t="s">
        <v>75</v>
      </c>
      <c r="AL747" s="65" t="s">
        <v>75</v>
      </c>
      <c r="AM747" s="67">
        <f t="shared" si="57"/>
        <v>0</v>
      </c>
      <c r="AN747" s="67">
        <f>+K747+AC747-AH747</f>
        <v>16500000</v>
      </c>
      <c r="AO747" s="61" t="s">
        <v>67</v>
      </c>
      <c r="AP747" s="60">
        <v>16500000</v>
      </c>
      <c r="AQ747" s="61" t="s">
        <v>86</v>
      </c>
      <c r="AR747" s="60">
        <v>0</v>
      </c>
      <c r="AS747" s="69" t="s">
        <v>75</v>
      </c>
      <c r="AT747" s="236">
        <v>6600000</v>
      </c>
      <c r="AU747" s="156">
        <f t="shared" si="58"/>
        <v>9900000</v>
      </c>
      <c r="AV747" s="72">
        <f t="shared" si="59"/>
        <v>0.4</v>
      </c>
      <c r="AW747" s="89" t="s">
        <v>75</v>
      </c>
      <c r="AX747" s="61" t="s">
        <v>101</v>
      </c>
      <c r="AY747" s="67" t="s">
        <v>9628</v>
      </c>
      <c r="AZ747" s="58" t="s">
        <v>67</v>
      </c>
      <c r="BA747" s="58" t="s">
        <v>67</v>
      </c>
    </row>
    <row r="748" spans="2:53" x14ac:dyDescent="0.25">
      <c r="B748" s="58">
        <v>2024</v>
      </c>
      <c r="C748" s="58">
        <v>891780111</v>
      </c>
      <c r="D748" s="59" t="s">
        <v>64</v>
      </c>
      <c r="E748" s="61" t="s">
        <v>9627</v>
      </c>
      <c r="F748" s="239" t="s">
        <v>9626</v>
      </c>
      <c r="G748" s="210">
        <v>0</v>
      </c>
      <c r="H748" s="61" t="s">
        <v>73</v>
      </c>
      <c r="I748" s="59" t="s">
        <v>65</v>
      </c>
      <c r="J748" s="60" t="s">
        <v>9625</v>
      </c>
      <c r="K748" s="60">
        <v>40000000</v>
      </c>
      <c r="L748" s="58" t="s">
        <v>68</v>
      </c>
      <c r="M748" s="60" t="s">
        <v>9624</v>
      </c>
      <c r="N748" s="60">
        <v>85468614</v>
      </c>
      <c r="O748" s="60">
        <v>1498</v>
      </c>
      <c r="P748" s="89">
        <v>45475</v>
      </c>
      <c r="Q748" s="60">
        <v>4519037000</v>
      </c>
      <c r="R748" s="89">
        <v>45476</v>
      </c>
      <c r="S748" s="60">
        <v>40000000</v>
      </c>
      <c r="T748" s="61" t="s">
        <v>66</v>
      </c>
      <c r="U748" s="60">
        <v>85455983</v>
      </c>
      <c r="V748" s="60" t="s">
        <v>6859</v>
      </c>
      <c r="W748" s="89">
        <v>45476</v>
      </c>
      <c r="X748" s="89">
        <v>45476</v>
      </c>
      <c r="Y748" s="177" t="s">
        <v>75</v>
      </c>
      <c r="Z748" s="166">
        <v>45626</v>
      </c>
      <c r="AA748" s="67">
        <f t="shared" si="55"/>
        <v>150</v>
      </c>
      <c r="AB748" s="67">
        <v>0</v>
      </c>
      <c r="AC748" s="237">
        <v>0</v>
      </c>
      <c r="AD748" s="67">
        <v>0</v>
      </c>
      <c r="AE748" s="89" t="s">
        <v>75</v>
      </c>
      <c r="AF748" s="67">
        <f t="shared" si="56"/>
        <v>0</v>
      </c>
      <c r="AG748" s="60">
        <v>0</v>
      </c>
      <c r="AH748" s="60">
        <v>0</v>
      </c>
      <c r="AI748" s="89" t="s">
        <v>75</v>
      </c>
      <c r="AJ748" s="61">
        <v>0</v>
      </c>
      <c r="AK748" s="65" t="s">
        <v>75</v>
      </c>
      <c r="AL748" s="65" t="s">
        <v>75</v>
      </c>
      <c r="AM748" s="67">
        <f t="shared" si="57"/>
        <v>0</v>
      </c>
      <c r="AN748" s="67">
        <f>+K748+AC748-AH748</f>
        <v>40000000</v>
      </c>
      <c r="AO748" s="61" t="s">
        <v>67</v>
      </c>
      <c r="AP748" s="60">
        <v>40000000</v>
      </c>
      <c r="AQ748" s="61" t="s">
        <v>86</v>
      </c>
      <c r="AR748" s="60">
        <v>0</v>
      </c>
      <c r="AS748" s="69" t="s">
        <v>75</v>
      </c>
      <c r="AT748" s="236">
        <v>16000000</v>
      </c>
      <c r="AU748" s="156">
        <f t="shared" si="58"/>
        <v>24000000</v>
      </c>
      <c r="AV748" s="72">
        <f t="shared" si="59"/>
        <v>0.4</v>
      </c>
      <c r="AW748" s="89" t="s">
        <v>75</v>
      </c>
      <c r="AX748" s="61" t="s">
        <v>101</v>
      </c>
      <c r="AY748" s="67" t="s">
        <v>9623</v>
      </c>
      <c r="AZ748" s="58" t="s">
        <v>67</v>
      </c>
      <c r="BA748" s="58" t="s">
        <v>67</v>
      </c>
    </row>
    <row r="749" spans="2:53" x14ac:dyDescent="0.25">
      <c r="B749" s="58">
        <v>2024</v>
      </c>
      <c r="C749" s="58">
        <v>891780111</v>
      </c>
      <c r="D749" s="59" t="s">
        <v>64</v>
      </c>
      <c r="E749" s="61" t="s">
        <v>9622</v>
      </c>
      <c r="F749" s="239" t="s">
        <v>9621</v>
      </c>
      <c r="G749" s="210">
        <v>0</v>
      </c>
      <c r="H749" s="61" t="s">
        <v>73</v>
      </c>
      <c r="I749" s="59" t="s">
        <v>65</v>
      </c>
      <c r="J749" s="60" t="s">
        <v>9620</v>
      </c>
      <c r="K749" s="60">
        <v>10500000</v>
      </c>
      <c r="L749" s="58" t="s">
        <v>68</v>
      </c>
      <c r="M749" s="60" t="s">
        <v>9619</v>
      </c>
      <c r="N749" s="60">
        <v>1007934124</v>
      </c>
      <c r="O749" s="60">
        <v>1499</v>
      </c>
      <c r="P749" s="238">
        <v>45475</v>
      </c>
      <c r="Q749" s="60">
        <v>2126650000</v>
      </c>
      <c r="R749" s="89">
        <v>45476</v>
      </c>
      <c r="S749" s="60">
        <v>10500000</v>
      </c>
      <c r="T749" s="61" t="s">
        <v>66</v>
      </c>
      <c r="U749" s="60">
        <v>85459497</v>
      </c>
      <c r="V749" s="60" t="s">
        <v>3402</v>
      </c>
      <c r="W749" s="89">
        <v>45476</v>
      </c>
      <c r="X749" s="89">
        <v>45476</v>
      </c>
      <c r="Y749" s="177" t="s">
        <v>75</v>
      </c>
      <c r="Z749" s="166">
        <v>45626</v>
      </c>
      <c r="AA749" s="67">
        <f t="shared" si="55"/>
        <v>150</v>
      </c>
      <c r="AB749" s="67">
        <v>0</v>
      </c>
      <c r="AC749" s="237">
        <v>0</v>
      </c>
      <c r="AD749" s="67">
        <v>0</v>
      </c>
      <c r="AE749" s="89" t="s">
        <v>75</v>
      </c>
      <c r="AF749" s="67">
        <f t="shared" si="56"/>
        <v>0</v>
      </c>
      <c r="AG749" s="60">
        <v>0</v>
      </c>
      <c r="AH749" s="60">
        <v>0</v>
      </c>
      <c r="AI749" s="89" t="s">
        <v>75</v>
      </c>
      <c r="AJ749" s="61">
        <v>0</v>
      </c>
      <c r="AK749" s="65" t="s">
        <v>75</v>
      </c>
      <c r="AL749" s="65" t="s">
        <v>75</v>
      </c>
      <c r="AM749" s="67">
        <f t="shared" si="57"/>
        <v>0</v>
      </c>
      <c r="AN749" s="67">
        <f>+K749+AC749-AH749</f>
        <v>10500000</v>
      </c>
      <c r="AO749" s="61" t="s">
        <v>67</v>
      </c>
      <c r="AP749" s="60">
        <v>10500000</v>
      </c>
      <c r="AQ749" s="61" t="s">
        <v>86</v>
      </c>
      <c r="AR749" s="60">
        <v>0</v>
      </c>
      <c r="AS749" s="69" t="s">
        <v>75</v>
      </c>
      <c r="AT749" s="236">
        <v>4200000</v>
      </c>
      <c r="AU749" s="156">
        <f t="shared" si="58"/>
        <v>6300000</v>
      </c>
      <c r="AV749" s="72">
        <f t="shared" si="59"/>
        <v>0.4</v>
      </c>
      <c r="AW749" s="89" t="s">
        <v>75</v>
      </c>
      <c r="AX749" s="61" t="s">
        <v>101</v>
      </c>
      <c r="AY749" s="67" t="s">
        <v>9618</v>
      </c>
      <c r="AZ749" s="58" t="s">
        <v>67</v>
      </c>
      <c r="BA749" s="58" t="s">
        <v>67</v>
      </c>
    </row>
    <row r="750" spans="2:53" x14ac:dyDescent="0.25">
      <c r="B750" s="58">
        <v>2024</v>
      </c>
      <c r="C750" s="58">
        <v>891780111</v>
      </c>
      <c r="D750" s="59" t="s">
        <v>64</v>
      </c>
      <c r="E750" s="61" t="s">
        <v>9617</v>
      </c>
      <c r="F750" s="239" t="s">
        <v>9616</v>
      </c>
      <c r="G750" s="210">
        <v>0</v>
      </c>
      <c r="H750" s="61" t="s">
        <v>73</v>
      </c>
      <c r="I750" s="59" t="s">
        <v>65</v>
      </c>
      <c r="J750" s="60" t="s">
        <v>9615</v>
      </c>
      <c r="K750" s="60">
        <v>16500000</v>
      </c>
      <c r="L750" s="58" t="s">
        <v>68</v>
      </c>
      <c r="M750" s="60" t="s">
        <v>9614</v>
      </c>
      <c r="N750" s="60">
        <v>7634651</v>
      </c>
      <c r="O750" s="60">
        <v>1498</v>
      </c>
      <c r="P750" s="89">
        <v>45475</v>
      </c>
      <c r="Q750" s="60">
        <v>4519037000</v>
      </c>
      <c r="R750" s="89">
        <v>45476</v>
      </c>
      <c r="S750" s="60">
        <v>16500000</v>
      </c>
      <c r="T750" s="61" t="s">
        <v>66</v>
      </c>
      <c r="U750" s="60">
        <v>85459497</v>
      </c>
      <c r="V750" s="60" t="s">
        <v>3402</v>
      </c>
      <c r="W750" s="89">
        <v>45476</v>
      </c>
      <c r="X750" s="89">
        <v>45476</v>
      </c>
      <c r="Y750" s="177" t="s">
        <v>75</v>
      </c>
      <c r="Z750" s="166">
        <v>45626</v>
      </c>
      <c r="AA750" s="67">
        <f t="shared" si="55"/>
        <v>150</v>
      </c>
      <c r="AB750" s="67">
        <v>0</v>
      </c>
      <c r="AC750" s="237">
        <v>0</v>
      </c>
      <c r="AD750" s="67">
        <v>0</v>
      </c>
      <c r="AE750" s="89" t="s">
        <v>75</v>
      </c>
      <c r="AF750" s="67">
        <f t="shared" si="56"/>
        <v>0</v>
      </c>
      <c r="AG750" s="60">
        <v>0</v>
      </c>
      <c r="AH750" s="60">
        <v>0</v>
      </c>
      <c r="AI750" s="89" t="s">
        <v>75</v>
      </c>
      <c r="AJ750" s="61">
        <v>0</v>
      </c>
      <c r="AK750" s="65" t="s">
        <v>75</v>
      </c>
      <c r="AL750" s="65" t="s">
        <v>75</v>
      </c>
      <c r="AM750" s="67">
        <f t="shared" si="57"/>
        <v>0</v>
      </c>
      <c r="AN750" s="67">
        <f>+K750+AC750-AH750</f>
        <v>16500000</v>
      </c>
      <c r="AO750" s="61" t="s">
        <v>67</v>
      </c>
      <c r="AP750" s="60">
        <v>16500000</v>
      </c>
      <c r="AQ750" s="61" t="s">
        <v>86</v>
      </c>
      <c r="AR750" s="60">
        <v>0</v>
      </c>
      <c r="AS750" s="69" t="s">
        <v>75</v>
      </c>
      <c r="AT750" s="236">
        <v>6600000</v>
      </c>
      <c r="AU750" s="156">
        <f t="shared" si="58"/>
        <v>9900000</v>
      </c>
      <c r="AV750" s="72">
        <f t="shared" si="59"/>
        <v>0.4</v>
      </c>
      <c r="AW750" s="89" t="s">
        <v>75</v>
      </c>
      <c r="AX750" s="61" t="s">
        <v>101</v>
      </c>
      <c r="AY750" s="67" t="s">
        <v>9613</v>
      </c>
      <c r="AZ750" s="58" t="s">
        <v>67</v>
      </c>
      <c r="BA750" s="58" t="s">
        <v>67</v>
      </c>
    </row>
    <row r="751" spans="2:53" x14ac:dyDescent="0.25">
      <c r="B751" s="58">
        <v>2024</v>
      </c>
      <c r="C751" s="58">
        <v>891780111</v>
      </c>
      <c r="D751" s="59" t="s">
        <v>64</v>
      </c>
      <c r="E751" s="61" t="s">
        <v>9612</v>
      </c>
      <c r="F751" s="239" t="s">
        <v>9611</v>
      </c>
      <c r="G751" s="210">
        <v>0</v>
      </c>
      <c r="H751" s="61" t="s">
        <v>73</v>
      </c>
      <c r="I751" s="59" t="s">
        <v>65</v>
      </c>
      <c r="J751" s="60" t="s">
        <v>9610</v>
      </c>
      <c r="K751" s="60">
        <v>15000000</v>
      </c>
      <c r="L751" s="58" t="s">
        <v>68</v>
      </c>
      <c r="M751" s="60" t="s">
        <v>9609</v>
      </c>
      <c r="N751" s="60">
        <v>1082854051</v>
      </c>
      <c r="O751" s="60">
        <v>1498</v>
      </c>
      <c r="P751" s="89">
        <v>45475</v>
      </c>
      <c r="Q751" s="60">
        <v>4519037000</v>
      </c>
      <c r="R751" s="89">
        <v>45476</v>
      </c>
      <c r="S751" s="60">
        <v>15000000</v>
      </c>
      <c r="T751" s="61" t="s">
        <v>66</v>
      </c>
      <c r="U751" s="60">
        <v>30766322</v>
      </c>
      <c r="V751" s="60" t="s">
        <v>7220</v>
      </c>
      <c r="W751" s="89">
        <v>45476</v>
      </c>
      <c r="X751" s="89">
        <v>45476</v>
      </c>
      <c r="Y751" s="177" t="s">
        <v>75</v>
      </c>
      <c r="Z751" s="166">
        <v>45626</v>
      </c>
      <c r="AA751" s="67">
        <f t="shared" si="55"/>
        <v>150</v>
      </c>
      <c r="AB751" s="67">
        <v>0</v>
      </c>
      <c r="AC751" s="237">
        <v>0</v>
      </c>
      <c r="AD751" s="67">
        <v>0</v>
      </c>
      <c r="AE751" s="89" t="s">
        <v>75</v>
      </c>
      <c r="AF751" s="67">
        <f t="shared" si="56"/>
        <v>0</v>
      </c>
      <c r="AG751" s="60">
        <v>0</v>
      </c>
      <c r="AH751" s="60">
        <v>0</v>
      </c>
      <c r="AI751" s="89" t="s">
        <v>75</v>
      </c>
      <c r="AJ751" s="61">
        <v>0</v>
      </c>
      <c r="AK751" s="65" t="s">
        <v>75</v>
      </c>
      <c r="AL751" s="65" t="s">
        <v>75</v>
      </c>
      <c r="AM751" s="67">
        <f t="shared" si="57"/>
        <v>0</v>
      </c>
      <c r="AN751" s="67">
        <f>+K751+AC751-AH751</f>
        <v>15000000</v>
      </c>
      <c r="AO751" s="61" t="s">
        <v>67</v>
      </c>
      <c r="AP751" s="60">
        <v>15000000</v>
      </c>
      <c r="AQ751" s="61" t="s">
        <v>86</v>
      </c>
      <c r="AR751" s="60">
        <v>0</v>
      </c>
      <c r="AS751" s="69" t="s">
        <v>75</v>
      </c>
      <c r="AT751" s="236">
        <v>3000000</v>
      </c>
      <c r="AU751" s="156">
        <f t="shared" si="58"/>
        <v>12000000</v>
      </c>
      <c r="AV751" s="72">
        <f t="shared" si="59"/>
        <v>0.2</v>
      </c>
      <c r="AW751" s="89" t="s">
        <v>75</v>
      </c>
      <c r="AX751" s="61" t="s">
        <v>101</v>
      </c>
      <c r="AY751" s="67" t="s">
        <v>9608</v>
      </c>
      <c r="AZ751" s="58" t="s">
        <v>67</v>
      </c>
      <c r="BA751" s="58" t="s">
        <v>67</v>
      </c>
    </row>
    <row r="752" spans="2:53" x14ac:dyDescent="0.25">
      <c r="B752" s="58">
        <v>2024</v>
      </c>
      <c r="C752" s="58">
        <v>891780111</v>
      </c>
      <c r="D752" s="59" t="s">
        <v>64</v>
      </c>
      <c r="E752" s="61" t="s">
        <v>9607</v>
      </c>
      <c r="F752" s="239" t="s">
        <v>9606</v>
      </c>
      <c r="G752" s="210">
        <v>0</v>
      </c>
      <c r="H752" s="61" t="s">
        <v>73</v>
      </c>
      <c r="I752" s="59" t="s">
        <v>65</v>
      </c>
      <c r="J752" s="60" t="s">
        <v>9605</v>
      </c>
      <c r="K752" s="60">
        <v>12500000</v>
      </c>
      <c r="L752" s="58" t="s">
        <v>68</v>
      </c>
      <c r="M752" s="60" t="s">
        <v>9604</v>
      </c>
      <c r="N752" s="60">
        <v>57438355</v>
      </c>
      <c r="O752" s="60">
        <v>1499</v>
      </c>
      <c r="P752" s="238">
        <v>45475</v>
      </c>
      <c r="Q752" s="60">
        <v>2126650000</v>
      </c>
      <c r="R752" s="89">
        <v>45476</v>
      </c>
      <c r="S752" s="60">
        <v>12500000</v>
      </c>
      <c r="T752" s="61" t="s">
        <v>66</v>
      </c>
      <c r="U752" s="60">
        <v>85459497</v>
      </c>
      <c r="V752" s="60" t="s">
        <v>3402</v>
      </c>
      <c r="W752" s="89">
        <v>45476</v>
      </c>
      <c r="X752" s="89">
        <v>45476</v>
      </c>
      <c r="Y752" s="177" t="s">
        <v>75</v>
      </c>
      <c r="Z752" s="166">
        <v>45626</v>
      </c>
      <c r="AA752" s="67">
        <f t="shared" si="55"/>
        <v>150</v>
      </c>
      <c r="AB752" s="67">
        <v>0</v>
      </c>
      <c r="AC752" s="237">
        <v>0</v>
      </c>
      <c r="AD752" s="67">
        <v>0</v>
      </c>
      <c r="AE752" s="89" t="s">
        <v>75</v>
      </c>
      <c r="AF752" s="67">
        <f t="shared" si="56"/>
        <v>0</v>
      </c>
      <c r="AG752" s="60">
        <v>0</v>
      </c>
      <c r="AH752" s="60">
        <v>0</v>
      </c>
      <c r="AI752" s="89" t="s">
        <v>75</v>
      </c>
      <c r="AJ752" s="61">
        <v>0</v>
      </c>
      <c r="AK752" s="65" t="s">
        <v>75</v>
      </c>
      <c r="AL752" s="65" t="s">
        <v>75</v>
      </c>
      <c r="AM752" s="67">
        <f t="shared" si="57"/>
        <v>0</v>
      </c>
      <c r="AN752" s="67">
        <f>+K752+AC752-AH752</f>
        <v>12500000</v>
      </c>
      <c r="AO752" s="61" t="s">
        <v>67</v>
      </c>
      <c r="AP752" s="60">
        <v>12500000</v>
      </c>
      <c r="AQ752" s="61" t="s">
        <v>86</v>
      </c>
      <c r="AR752" s="60">
        <v>0</v>
      </c>
      <c r="AS752" s="69" t="s">
        <v>75</v>
      </c>
      <c r="AT752" s="236">
        <v>5000000</v>
      </c>
      <c r="AU752" s="156">
        <f t="shared" si="58"/>
        <v>7500000</v>
      </c>
      <c r="AV752" s="72">
        <f t="shared" si="59"/>
        <v>0.4</v>
      </c>
      <c r="AW752" s="89" t="s">
        <v>75</v>
      </c>
      <c r="AX752" s="61" t="s">
        <v>101</v>
      </c>
      <c r="AY752" s="67" t="s">
        <v>9603</v>
      </c>
      <c r="AZ752" s="58" t="s">
        <v>67</v>
      </c>
      <c r="BA752" s="58" t="s">
        <v>67</v>
      </c>
    </row>
    <row r="753" spans="2:53" x14ac:dyDescent="0.25">
      <c r="B753" s="58">
        <v>2024</v>
      </c>
      <c r="C753" s="58">
        <v>891780111</v>
      </c>
      <c r="D753" s="59" t="s">
        <v>64</v>
      </c>
      <c r="E753" s="61" t="s">
        <v>9602</v>
      </c>
      <c r="F753" s="239" t="s">
        <v>9601</v>
      </c>
      <c r="G753" s="210">
        <v>0</v>
      </c>
      <c r="H753" s="61" t="s">
        <v>73</v>
      </c>
      <c r="I753" s="59" t="s">
        <v>65</v>
      </c>
      <c r="J753" s="60" t="s">
        <v>7709</v>
      </c>
      <c r="K753" s="60">
        <v>10500000</v>
      </c>
      <c r="L753" s="58" t="s">
        <v>68</v>
      </c>
      <c r="M753" s="60" t="s">
        <v>9600</v>
      </c>
      <c r="N753" s="60">
        <v>85153213</v>
      </c>
      <c r="O753" s="60">
        <v>1499</v>
      </c>
      <c r="P753" s="238">
        <v>45475</v>
      </c>
      <c r="Q753" s="60">
        <v>2126650000</v>
      </c>
      <c r="R753" s="89">
        <v>45476</v>
      </c>
      <c r="S753" s="60">
        <v>10500000</v>
      </c>
      <c r="T753" s="61" t="s">
        <v>66</v>
      </c>
      <c r="U753" s="60">
        <v>85459497</v>
      </c>
      <c r="V753" s="60" t="s">
        <v>3402</v>
      </c>
      <c r="W753" s="89">
        <v>45476</v>
      </c>
      <c r="X753" s="89">
        <v>45476</v>
      </c>
      <c r="Y753" s="177" t="s">
        <v>75</v>
      </c>
      <c r="Z753" s="166">
        <v>45626</v>
      </c>
      <c r="AA753" s="67">
        <f t="shared" si="55"/>
        <v>150</v>
      </c>
      <c r="AB753" s="67">
        <v>0</v>
      </c>
      <c r="AC753" s="237">
        <v>0</v>
      </c>
      <c r="AD753" s="67">
        <v>0</v>
      </c>
      <c r="AE753" s="89" t="s">
        <v>75</v>
      </c>
      <c r="AF753" s="67">
        <f t="shared" si="56"/>
        <v>0</v>
      </c>
      <c r="AG753" s="60">
        <v>0</v>
      </c>
      <c r="AH753" s="60">
        <v>0</v>
      </c>
      <c r="AI753" s="89" t="s">
        <v>75</v>
      </c>
      <c r="AJ753" s="61">
        <v>0</v>
      </c>
      <c r="AK753" s="65" t="s">
        <v>75</v>
      </c>
      <c r="AL753" s="65" t="s">
        <v>75</v>
      </c>
      <c r="AM753" s="67">
        <f t="shared" si="57"/>
        <v>0</v>
      </c>
      <c r="AN753" s="67">
        <f>+K753+AC753-AH753</f>
        <v>10500000</v>
      </c>
      <c r="AO753" s="61" t="s">
        <v>67</v>
      </c>
      <c r="AP753" s="60">
        <v>10500000</v>
      </c>
      <c r="AQ753" s="61" t="s">
        <v>86</v>
      </c>
      <c r="AR753" s="60">
        <v>0</v>
      </c>
      <c r="AS753" s="69" t="s">
        <v>75</v>
      </c>
      <c r="AT753" s="236">
        <v>4200000</v>
      </c>
      <c r="AU753" s="156">
        <f t="shared" si="58"/>
        <v>6300000</v>
      </c>
      <c r="AV753" s="72">
        <f t="shared" si="59"/>
        <v>0.4</v>
      </c>
      <c r="AW753" s="89" t="s">
        <v>75</v>
      </c>
      <c r="AX753" s="61" t="s">
        <v>101</v>
      </c>
      <c r="AY753" s="67" t="s">
        <v>9599</v>
      </c>
      <c r="AZ753" s="58" t="s">
        <v>67</v>
      </c>
      <c r="BA753" s="58" t="s">
        <v>67</v>
      </c>
    </row>
    <row r="754" spans="2:53" x14ac:dyDescent="0.25">
      <c r="B754" s="58">
        <v>2024</v>
      </c>
      <c r="C754" s="58">
        <v>891780111</v>
      </c>
      <c r="D754" s="59" t="s">
        <v>64</v>
      </c>
      <c r="E754" s="61" t="s">
        <v>9598</v>
      </c>
      <c r="F754" s="239" t="s">
        <v>9597</v>
      </c>
      <c r="G754" s="210">
        <v>0</v>
      </c>
      <c r="H754" s="61" t="s">
        <v>73</v>
      </c>
      <c r="I754" s="59" t="s">
        <v>65</v>
      </c>
      <c r="J754" s="60" t="s">
        <v>9596</v>
      </c>
      <c r="K754" s="60">
        <v>13500000</v>
      </c>
      <c r="L754" s="58" t="s">
        <v>68</v>
      </c>
      <c r="M754" s="60" t="s">
        <v>9595</v>
      </c>
      <c r="N754" s="60">
        <v>1082958221</v>
      </c>
      <c r="O754" s="60">
        <v>1499</v>
      </c>
      <c r="P754" s="238">
        <v>45475</v>
      </c>
      <c r="Q754" s="60">
        <v>2126650000</v>
      </c>
      <c r="R754" s="89">
        <v>45476</v>
      </c>
      <c r="S754" s="60">
        <v>13500000</v>
      </c>
      <c r="T754" s="61" t="s">
        <v>66</v>
      </c>
      <c r="U754" s="60">
        <v>57400977</v>
      </c>
      <c r="V754" s="60" t="s">
        <v>9377</v>
      </c>
      <c r="W754" s="89">
        <v>45476</v>
      </c>
      <c r="X754" s="89">
        <v>45476</v>
      </c>
      <c r="Y754" s="177" t="s">
        <v>75</v>
      </c>
      <c r="Z754" s="166">
        <v>45626</v>
      </c>
      <c r="AA754" s="67">
        <f t="shared" si="55"/>
        <v>150</v>
      </c>
      <c r="AB754" s="67">
        <v>0</v>
      </c>
      <c r="AC754" s="237">
        <v>0</v>
      </c>
      <c r="AD754" s="67">
        <v>0</v>
      </c>
      <c r="AE754" s="89" t="s">
        <v>75</v>
      </c>
      <c r="AF754" s="67">
        <f t="shared" si="56"/>
        <v>0</v>
      </c>
      <c r="AG754" s="60">
        <v>0</v>
      </c>
      <c r="AH754" s="60">
        <v>0</v>
      </c>
      <c r="AI754" s="89" t="s">
        <v>75</v>
      </c>
      <c r="AJ754" s="61">
        <v>0</v>
      </c>
      <c r="AK754" s="65" t="s">
        <v>75</v>
      </c>
      <c r="AL754" s="65" t="s">
        <v>75</v>
      </c>
      <c r="AM754" s="67">
        <f t="shared" si="57"/>
        <v>0</v>
      </c>
      <c r="AN754" s="67">
        <f>+K754+AC754-AH754</f>
        <v>13500000</v>
      </c>
      <c r="AO754" s="61" t="s">
        <v>67</v>
      </c>
      <c r="AP754" s="60">
        <v>13500000</v>
      </c>
      <c r="AQ754" s="61" t="s">
        <v>86</v>
      </c>
      <c r="AR754" s="60">
        <v>0</v>
      </c>
      <c r="AS754" s="69" t="s">
        <v>75</v>
      </c>
      <c r="AT754" s="236">
        <v>5400000</v>
      </c>
      <c r="AU754" s="156">
        <f t="shared" si="58"/>
        <v>8100000</v>
      </c>
      <c r="AV754" s="72">
        <f t="shared" si="59"/>
        <v>0.4</v>
      </c>
      <c r="AW754" s="89" t="s">
        <v>75</v>
      </c>
      <c r="AX754" s="61" t="s">
        <v>101</v>
      </c>
      <c r="AY754" s="67" t="s">
        <v>9594</v>
      </c>
      <c r="AZ754" s="58" t="s">
        <v>67</v>
      </c>
      <c r="BA754" s="58" t="s">
        <v>67</v>
      </c>
    </row>
    <row r="755" spans="2:53" x14ac:dyDescent="0.25">
      <c r="B755" s="58">
        <v>2024</v>
      </c>
      <c r="C755" s="58">
        <v>891780111</v>
      </c>
      <c r="D755" s="59" t="s">
        <v>64</v>
      </c>
      <c r="E755" s="61" t="s">
        <v>9593</v>
      </c>
      <c r="F755" s="239" t="s">
        <v>9592</v>
      </c>
      <c r="G755" s="210">
        <v>0</v>
      </c>
      <c r="H755" s="61" t="s">
        <v>73</v>
      </c>
      <c r="I755" s="59" t="s">
        <v>65</v>
      </c>
      <c r="J755" s="60" t="s">
        <v>9591</v>
      </c>
      <c r="K755" s="60">
        <v>25000000</v>
      </c>
      <c r="L755" s="58" t="s">
        <v>68</v>
      </c>
      <c r="M755" s="60" t="s">
        <v>9590</v>
      </c>
      <c r="N755" s="60">
        <v>85154867</v>
      </c>
      <c r="O755" s="60">
        <v>1498</v>
      </c>
      <c r="P755" s="89">
        <v>45475</v>
      </c>
      <c r="Q755" s="60">
        <v>4519037000</v>
      </c>
      <c r="R755" s="89">
        <v>45476</v>
      </c>
      <c r="S755" s="60">
        <v>25000000</v>
      </c>
      <c r="T755" s="61" t="s">
        <v>66</v>
      </c>
      <c r="U755" s="60">
        <v>12621405</v>
      </c>
      <c r="V755" s="60" t="s">
        <v>3878</v>
      </c>
      <c r="W755" s="89">
        <v>45476</v>
      </c>
      <c r="X755" s="89">
        <v>45476</v>
      </c>
      <c r="Y755" s="177" t="s">
        <v>75</v>
      </c>
      <c r="Z755" s="166">
        <v>45626</v>
      </c>
      <c r="AA755" s="67">
        <f t="shared" si="55"/>
        <v>150</v>
      </c>
      <c r="AB755" s="67">
        <v>0</v>
      </c>
      <c r="AC755" s="237">
        <v>0</v>
      </c>
      <c r="AD755" s="67">
        <v>0</v>
      </c>
      <c r="AE755" s="89" t="s">
        <v>75</v>
      </c>
      <c r="AF755" s="67">
        <f t="shared" si="56"/>
        <v>0</v>
      </c>
      <c r="AG755" s="60">
        <v>0</v>
      </c>
      <c r="AH755" s="60">
        <v>0</v>
      </c>
      <c r="AI755" s="89" t="s">
        <v>75</v>
      </c>
      <c r="AJ755" s="61">
        <v>0</v>
      </c>
      <c r="AK755" s="65" t="s">
        <v>75</v>
      </c>
      <c r="AL755" s="65" t="s">
        <v>75</v>
      </c>
      <c r="AM755" s="67">
        <f t="shared" si="57"/>
        <v>0</v>
      </c>
      <c r="AN755" s="67">
        <f>+K755+AC755-AH755</f>
        <v>25000000</v>
      </c>
      <c r="AO755" s="61" t="s">
        <v>67</v>
      </c>
      <c r="AP755" s="60">
        <v>25000000</v>
      </c>
      <c r="AQ755" s="61" t="s">
        <v>86</v>
      </c>
      <c r="AR755" s="60">
        <v>0</v>
      </c>
      <c r="AS755" s="69" t="s">
        <v>75</v>
      </c>
      <c r="AT755" s="236">
        <v>10000000</v>
      </c>
      <c r="AU755" s="156">
        <f t="shared" si="58"/>
        <v>15000000</v>
      </c>
      <c r="AV755" s="72">
        <f t="shared" si="59"/>
        <v>0.4</v>
      </c>
      <c r="AW755" s="89" t="s">
        <v>75</v>
      </c>
      <c r="AX755" s="61" t="s">
        <v>101</v>
      </c>
      <c r="AY755" s="67" t="s">
        <v>9589</v>
      </c>
      <c r="AZ755" s="58" t="s">
        <v>67</v>
      </c>
      <c r="BA755" s="58" t="s">
        <v>67</v>
      </c>
    </row>
    <row r="756" spans="2:53" x14ac:dyDescent="0.25">
      <c r="B756" s="58">
        <v>2024</v>
      </c>
      <c r="C756" s="58">
        <v>891780111</v>
      </c>
      <c r="D756" s="59" t="s">
        <v>64</v>
      </c>
      <c r="E756" s="61" t="s">
        <v>9588</v>
      </c>
      <c r="F756" s="239" t="s">
        <v>9587</v>
      </c>
      <c r="G756" s="210">
        <v>0</v>
      </c>
      <c r="H756" s="61" t="s">
        <v>73</v>
      </c>
      <c r="I756" s="59" t="s">
        <v>65</v>
      </c>
      <c r="J756" s="60" t="s">
        <v>9586</v>
      </c>
      <c r="K756" s="60">
        <v>16200000</v>
      </c>
      <c r="L756" s="58" t="s">
        <v>68</v>
      </c>
      <c r="M756" s="60" t="s">
        <v>9585</v>
      </c>
      <c r="N756" s="60">
        <v>1221976238</v>
      </c>
      <c r="O756" s="60">
        <v>1394</v>
      </c>
      <c r="P756" s="89">
        <v>45462</v>
      </c>
      <c r="Q756" s="240">
        <v>135080000</v>
      </c>
      <c r="R756" s="89">
        <v>45477</v>
      </c>
      <c r="S756" s="60">
        <v>16200000</v>
      </c>
      <c r="T756" s="61" t="s">
        <v>66</v>
      </c>
      <c r="U756" s="60">
        <v>36722626</v>
      </c>
      <c r="V756" s="60" t="s">
        <v>7779</v>
      </c>
      <c r="W756" s="89">
        <v>45477</v>
      </c>
      <c r="X756" s="89">
        <v>45477</v>
      </c>
      <c r="Y756" s="177" t="s">
        <v>75</v>
      </c>
      <c r="Z756" s="166">
        <v>45656</v>
      </c>
      <c r="AA756" s="67">
        <f t="shared" si="55"/>
        <v>179</v>
      </c>
      <c r="AB756" s="67">
        <v>0</v>
      </c>
      <c r="AC756" s="237">
        <v>0</v>
      </c>
      <c r="AD756" s="67">
        <v>0</v>
      </c>
      <c r="AE756" s="89" t="s">
        <v>75</v>
      </c>
      <c r="AF756" s="67">
        <f t="shared" si="56"/>
        <v>0</v>
      </c>
      <c r="AG756" s="60">
        <v>0</v>
      </c>
      <c r="AH756" s="60">
        <v>0</v>
      </c>
      <c r="AI756" s="89" t="s">
        <v>75</v>
      </c>
      <c r="AJ756" s="61">
        <v>0</v>
      </c>
      <c r="AK756" s="65" t="s">
        <v>75</v>
      </c>
      <c r="AL756" s="65" t="s">
        <v>75</v>
      </c>
      <c r="AM756" s="67">
        <f t="shared" si="57"/>
        <v>0</v>
      </c>
      <c r="AN756" s="67">
        <f>+K756+AC756-AH756</f>
        <v>16200000</v>
      </c>
      <c r="AO756" s="61" t="s">
        <v>67</v>
      </c>
      <c r="AP756" s="60">
        <v>16200000</v>
      </c>
      <c r="AQ756" s="61" t="s">
        <v>86</v>
      </c>
      <c r="AR756" s="60">
        <v>0</v>
      </c>
      <c r="AS756" s="69" t="s">
        <v>75</v>
      </c>
      <c r="AT756" s="236">
        <v>5400000</v>
      </c>
      <c r="AU756" s="156">
        <f t="shared" si="58"/>
        <v>10800000</v>
      </c>
      <c r="AV756" s="72">
        <f t="shared" si="59"/>
        <v>0.33333333333333331</v>
      </c>
      <c r="AW756" s="89" t="s">
        <v>75</v>
      </c>
      <c r="AX756" s="61" t="s">
        <v>101</v>
      </c>
      <c r="AY756" s="67" t="s">
        <v>9584</v>
      </c>
      <c r="AZ756" s="58" t="s">
        <v>67</v>
      </c>
      <c r="BA756" s="58" t="s">
        <v>67</v>
      </c>
    </row>
    <row r="757" spans="2:53" x14ac:dyDescent="0.25">
      <c r="B757" s="58">
        <v>2024</v>
      </c>
      <c r="C757" s="58">
        <v>891780111</v>
      </c>
      <c r="D757" s="59" t="s">
        <v>64</v>
      </c>
      <c r="E757" s="61" t="s">
        <v>9583</v>
      </c>
      <c r="F757" s="239" t="s">
        <v>9582</v>
      </c>
      <c r="G757" s="210">
        <v>0</v>
      </c>
      <c r="H757" s="61" t="s">
        <v>73</v>
      </c>
      <c r="I757" s="59" t="s">
        <v>65</v>
      </c>
      <c r="J757" s="60" t="s">
        <v>9581</v>
      </c>
      <c r="K757" s="60">
        <v>19800000</v>
      </c>
      <c r="L757" s="58" t="s">
        <v>68</v>
      </c>
      <c r="M757" s="60" t="s">
        <v>9580</v>
      </c>
      <c r="N757" s="60">
        <v>1084742720</v>
      </c>
      <c r="O757" s="60">
        <v>1394</v>
      </c>
      <c r="P757" s="89">
        <v>45462</v>
      </c>
      <c r="Q757" s="240">
        <v>135080000</v>
      </c>
      <c r="R757" s="89">
        <v>45477</v>
      </c>
      <c r="S757" s="60">
        <v>19800000</v>
      </c>
      <c r="T757" s="61" t="s">
        <v>66</v>
      </c>
      <c r="U757" s="60">
        <v>72004252</v>
      </c>
      <c r="V757" s="60" t="s">
        <v>8946</v>
      </c>
      <c r="W757" s="89">
        <v>45477</v>
      </c>
      <c r="X757" s="89">
        <v>45477</v>
      </c>
      <c r="Y757" s="177" t="s">
        <v>75</v>
      </c>
      <c r="Z757" s="166">
        <v>45656</v>
      </c>
      <c r="AA757" s="67">
        <f t="shared" si="55"/>
        <v>179</v>
      </c>
      <c r="AB757" s="67">
        <v>0</v>
      </c>
      <c r="AC757" s="237">
        <v>0</v>
      </c>
      <c r="AD757" s="67">
        <v>0</v>
      </c>
      <c r="AE757" s="89" t="s">
        <v>75</v>
      </c>
      <c r="AF757" s="67">
        <f t="shared" si="56"/>
        <v>0</v>
      </c>
      <c r="AG757" s="60">
        <v>0</v>
      </c>
      <c r="AH757" s="60">
        <v>0</v>
      </c>
      <c r="AI757" s="89" t="s">
        <v>75</v>
      </c>
      <c r="AJ757" s="61">
        <v>0</v>
      </c>
      <c r="AK757" s="65" t="s">
        <v>75</v>
      </c>
      <c r="AL757" s="65" t="s">
        <v>75</v>
      </c>
      <c r="AM757" s="67">
        <f t="shared" si="57"/>
        <v>0</v>
      </c>
      <c r="AN757" s="67">
        <f>+K757+AC757-AH757</f>
        <v>19800000</v>
      </c>
      <c r="AO757" s="61" t="s">
        <v>67</v>
      </c>
      <c r="AP757" s="60">
        <v>19800000</v>
      </c>
      <c r="AQ757" s="61" t="s">
        <v>86</v>
      </c>
      <c r="AR757" s="60">
        <v>0</v>
      </c>
      <c r="AS757" s="69" t="s">
        <v>75</v>
      </c>
      <c r="AT757" s="236">
        <v>6600000</v>
      </c>
      <c r="AU757" s="156">
        <f t="shared" si="58"/>
        <v>13200000</v>
      </c>
      <c r="AV757" s="72">
        <f t="shared" si="59"/>
        <v>0.33333333333333331</v>
      </c>
      <c r="AW757" s="89" t="s">
        <v>75</v>
      </c>
      <c r="AX757" s="61" t="s">
        <v>101</v>
      </c>
      <c r="AY757" s="67" t="s">
        <v>9579</v>
      </c>
      <c r="AZ757" s="58" t="s">
        <v>67</v>
      </c>
      <c r="BA757" s="58" t="s">
        <v>67</v>
      </c>
    </row>
    <row r="758" spans="2:53" x14ac:dyDescent="0.25">
      <c r="B758" s="58">
        <v>2024</v>
      </c>
      <c r="C758" s="58">
        <v>891780111</v>
      </c>
      <c r="D758" s="59" t="s">
        <v>64</v>
      </c>
      <c r="E758" s="61" t="s">
        <v>9578</v>
      </c>
      <c r="F758" s="239" t="s">
        <v>9577</v>
      </c>
      <c r="G758" s="210">
        <v>0</v>
      </c>
      <c r="H758" s="61" t="s">
        <v>73</v>
      </c>
      <c r="I758" s="59" t="s">
        <v>65</v>
      </c>
      <c r="J758" s="60" t="s">
        <v>9576</v>
      </c>
      <c r="K758" s="60">
        <v>15000000</v>
      </c>
      <c r="L758" s="58" t="s">
        <v>68</v>
      </c>
      <c r="M758" s="60" t="s">
        <v>9575</v>
      </c>
      <c r="N758" s="60">
        <v>1083033427</v>
      </c>
      <c r="O758" s="60">
        <v>1498</v>
      </c>
      <c r="P758" s="89">
        <v>45475</v>
      </c>
      <c r="Q758" s="60">
        <v>4519037000</v>
      </c>
      <c r="R758" s="89">
        <v>45477</v>
      </c>
      <c r="S758" s="60">
        <v>15000000</v>
      </c>
      <c r="T758" s="61" t="s">
        <v>66</v>
      </c>
      <c r="U758" s="60">
        <v>36564011</v>
      </c>
      <c r="V758" s="60" t="s">
        <v>7871</v>
      </c>
      <c r="W758" s="89">
        <v>45477</v>
      </c>
      <c r="X758" s="89">
        <v>45477</v>
      </c>
      <c r="Y758" s="177" t="s">
        <v>75</v>
      </c>
      <c r="Z758" s="166">
        <v>45626</v>
      </c>
      <c r="AA758" s="67">
        <f t="shared" si="55"/>
        <v>149</v>
      </c>
      <c r="AB758" s="67">
        <v>0</v>
      </c>
      <c r="AC758" s="237">
        <v>0</v>
      </c>
      <c r="AD758" s="67">
        <v>0</v>
      </c>
      <c r="AE758" s="89" t="s">
        <v>75</v>
      </c>
      <c r="AF758" s="67">
        <f t="shared" si="56"/>
        <v>0</v>
      </c>
      <c r="AG758" s="60">
        <v>0</v>
      </c>
      <c r="AH758" s="60">
        <v>0</v>
      </c>
      <c r="AI758" s="89" t="s">
        <v>75</v>
      </c>
      <c r="AJ758" s="61">
        <v>0</v>
      </c>
      <c r="AK758" s="65" t="s">
        <v>75</v>
      </c>
      <c r="AL758" s="65" t="s">
        <v>75</v>
      </c>
      <c r="AM758" s="67">
        <f t="shared" si="57"/>
        <v>0</v>
      </c>
      <c r="AN758" s="67">
        <f>+K758+AC758-AH758</f>
        <v>15000000</v>
      </c>
      <c r="AO758" s="61" t="s">
        <v>67</v>
      </c>
      <c r="AP758" s="60">
        <v>15000000</v>
      </c>
      <c r="AQ758" s="61" t="s">
        <v>86</v>
      </c>
      <c r="AR758" s="60">
        <v>0</v>
      </c>
      <c r="AS758" s="69" t="s">
        <v>75</v>
      </c>
      <c r="AT758" s="236">
        <v>6000000</v>
      </c>
      <c r="AU758" s="156">
        <f t="shared" si="58"/>
        <v>9000000</v>
      </c>
      <c r="AV758" s="72">
        <f t="shared" si="59"/>
        <v>0.4</v>
      </c>
      <c r="AW758" s="89" t="s">
        <v>75</v>
      </c>
      <c r="AX758" s="61" t="s">
        <v>101</v>
      </c>
      <c r="AY758" s="67" t="s">
        <v>9574</v>
      </c>
      <c r="AZ758" s="58" t="s">
        <v>67</v>
      </c>
      <c r="BA758" s="58" t="s">
        <v>67</v>
      </c>
    </row>
    <row r="759" spans="2:53" x14ac:dyDescent="0.25">
      <c r="B759" s="58">
        <v>2024</v>
      </c>
      <c r="C759" s="58">
        <v>891780111</v>
      </c>
      <c r="D759" s="59" t="s">
        <v>64</v>
      </c>
      <c r="E759" s="61" t="s">
        <v>9573</v>
      </c>
      <c r="F759" s="239" t="s">
        <v>9572</v>
      </c>
      <c r="G759" s="210">
        <v>0</v>
      </c>
      <c r="H759" s="61" t="s">
        <v>73</v>
      </c>
      <c r="I759" s="59" t="s">
        <v>65</v>
      </c>
      <c r="J759" s="60" t="s">
        <v>9571</v>
      </c>
      <c r="K759" s="60">
        <v>19000000</v>
      </c>
      <c r="L759" s="58" t="s">
        <v>68</v>
      </c>
      <c r="M759" s="60" t="s">
        <v>9570</v>
      </c>
      <c r="N759" s="60">
        <v>57303000</v>
      </c>
      <c r="O759" s="60">
        <v>1498</v>
      </c>
      <c r="P759" s="89">
        <v>45475</v>
      </c>
      <c r="Q759" s="60">
        <v>4519037000</v>
      </c>
      <c r="R759" s="89">
        <v>45477</v>
      </c>
      <c r="S759" s="60">
        <v>19000000</v>
      </c>
      <c r="T759" s="61" t="s">
        <v>66</v>
      </c>
      <c r="U759" s="60">
        <v>57444673</v>
      </c>
      <c r="V759" s="60" t="s">
        <v>4095</v>
      </c>
      <c r="W759" s="89">
        <v>45477</v>
      </c>
      <c r="X759" s="89">
        <v>45477</v>
      </c>
      <c r="Y759" s="177" t="s">
        <v>75</v>
      </c>
      <c r="Z759" s="166">
        <v>45626</v>
      </c>
      <c r="AA759" s="67">
        <f t="shared" si="55"/>
        <v>149</v>
      </c>
      <c r="AB759" s="67">
        <v>0</v>
      </c>
      <c r="AC759" s="237">
        <v>0</v>
      </c>
      <c r="AD759" s="67">
        <v>0</v>
      </c>
      <c r="AE759" s="89" t="s">
        <v>75</v>
      </c>
      <c r="AF759" s="67">
        <f t="shared" si="56"/>
        <v>0</v>
      </c>
      <c r="AG759" s="60">
        <v>0</v>
      </c>
      <c r="AH759" s="60">
        <v>0</v>
      </c>
      <c r="AI759" s="89" t="s">
        <v>75</v>
      </c>
      <c r="AJ759" s="61">
        <v>0</v>
      </c>
      <c r="AK759" s="65" t="s">
        <v>75</v>
      </c>
      <c r="AL759" s="65" t="s">
        <v>75</v>
      </c>
      <c r="AM759" s="67">
        <f t="shared" si="57"/>
        <v>0</v>
      </c>
      <c r="AN759" s="67">
        <f>+K759+AC759-AH759</f>
        <v>19000000</v>
      </c>
      <c r="AO759" s="61" t="s">
        <v>67</v>
      </c>
      <c r="AP759" s="60">
        <v>19000000</v>
      </c>
      <c r="AQ759" s="61" t="s">
        <v>86</v>
      </c>
      <c r="AR759" s="60">
        <v>0</v>
      </c>
      <c r="AS759" s="69" t="s">
        <v>75</v>
      </c>
      <c r="AT759" s="236">
        <v>7600000</v>
      </c>
      <c r="AU759" s="156">
        <f t="shared" si="58"/>
        <v>11400000</v>
      </c>
      <c r="AV759" s="72">
        <f t="shared" si="59"/>
        <v>0.4</v>
      </c>
      <c r="AW759" s="89" t="s">
        <v>75</v>
      </c>
      <c r="AX759" s="61" t="s">
        <v>101</v>
      </c>
      <c r="AY759" s="67" t="s">
        <v>9569</v>
      </c>
      <c r="AZ759" s="58" t="s">
        <v>67</v>
      </c>
      <c r="BA759" s="58" t="s">
        <v>67</v>
      </c>
    </row>
    <row r="760" spans="2:53" x14ac:dyDescent="0.25">
      <c r="B760" s="58">
        <v>2024</v>
      </c>
      <c r="C760" s="58">
        <v>891780111</v>
      </c>
      <c r="D760" s="59" t="s">
        <v>64</v>
      </c>
      <c r="E760" s="61" t="s">
        <v>9568</v>
      </c>
      <c r="F760" s="239" t="s">
        <v>9567</v>
      </c>
      <c r="G760" s="210">
        <v>0</v>
      </c>
      <c r="H760" s="61" t="s">
        <v>73</v>
      </c>
      <c r="I760" s="59" t="s">
        <v>65</v>
      </c>
      <c r="J760" s="60" t="s">
        <v>6817</v>
      </c>
      <c r="K760" s="60">
        <v>15000000</v>
      </c>
      <c r="L760" s="58" t="s">
        <v>68</v>
      </c>
      <c r="M760" s="60" t="s">
        <v>9566</v>
      </c>
      <c r="N760" s="60">
        <v>1020750597</v>
      </c>
      <c r="O760" s="60">
        <v>1498</v>
      </c>
      <c r="P760" s="89">
        <v>45475</v>
      </c>
      <c r="Q760" s="60">
        <v>4519037000</v>
      </c>
      <c r="R760" s="89">
        <v>45477</v>
      </c>
      <c r="S760" s="60">
        <v>15000000</v>
      </c>
      <c r="T760" s="61" t="s">
        <v>66</v>
      </c>
      <c r="U760" s="60">
        <v>57461216</v>
      </c>
      <c r="V760" s="60" t="s">
        <v>3359</v>
      </c>
      <c r="W760" s="89">
        <v>45477</v>
      </c>
      <c r="X760" s="89">
        <v>45477</v>
      </c>
      <c r="Y760" s="177" t="s">
        <v>75</v>
      </c>
      <c r="Z760" s="166">
        <v>45626</v>
      </c>
      <c r="AA760" s="67">
        <f t="shared" si="55"/>
        <v>149</v>
      </c>
      <c r="AB760" s="67">
        <v>0</v>
      </c>
      <c r="AC760" s="237">
        <v>0</v>
      </c>
      <c r="AD760" s="67">
        <v>0</v>
      </c>
      <c r="AE760" s="89" t="s">
        <v>75</v>
      </c>
      <c r="AF760" s="67">
        <f t="shared" si="56"/>
        <v>0</v>
      </c>
      <c r="AG760" s="60">
        <v>0</v>
      </c>
      <c r="AH760" s="60">
        <v>0</v>
      </c>
      <c r="AI760" s="89" t="s">
        <v>75</v>
      </c>
      <c r="AJ760" s="61">
        <v>0</v>
      </c>
      <c r="AK760" s="65" t="s">
        <v>75</v>
      </c>
      <c r="AL760" s="65" t="s">
        <v>75</v>
      </c>
      <c r="AM760" s="67">
        <f t="shared" si="57"/>
        <v>0</v>
      </c>
      <c r="AN760" s="67">
        <f>+K760+AC760-AH760</f>
        <v>15000000</v>
      </c>
      <c r="AO760" s="61" t="s">
        <v>67</v>
      </c>
      <c r="AP760" s="60">
        <v>15000000</v>
      </c>
      <c r="AQ760" s="61" t="s">
        <v>86</v>
      </c>
      <c r="AR760" s="60">
        <v>0</v>
      </c>
      <c r="AS760" s="69" t="s">
        <v>75</v>
      </c>
      <c r="AT760" s="236">
        <v>6000000</v>
      </c>
      <c r="AU760" s="156">
        <f t="shared" si="58"/>
        <v>9000000</v>
      </c>
      <c r="AV760" s="72">
        <f t="shared" si="59"/>
        <v>0.4</v>
      </c>
      <c r="AW760" s="89" t="s">
        <v>75</v>
      </c>
      <c r="AX760" s="61" t="s">
        <v>101</v>
      </c>
      <c r="AY760" s="67" t="s">
        <v>9565</v>
      </c>
      <c r="AZ760" s="58" t="s">
        <v>67</v>
      </c>
      <c r="BA760" s="58" t="s">
        <v>67</v>
      </c>
    </row>
    <row r="761" spans="2:53" x14ac:dyDescent="0.25">
      <c r="B761" s="58">
        <v>2024</v>
      </c>
      <c r="C761" s="58">
        <v>891780111</v>
      </c>
      <c r="D761" s="59" t="s">
        <v>64</v>
      </c>
      <c r="E761" s="61" t="s">
        <v>9564</v>
      </c>
      <c r="F761" s="239" t="s">
        <v>9563</v>
      </c>
      <c r="G761" s="210">
        <v>0</v>
      </c>
      <c r="H761" s="61" t="s">
        <v>73</v>
      </c>
      <c r="I761" s="59" t="s">
        <v>65</v>
      </c>
      <c r="J761" s="60" t="s">
        <v>9562</v>
      </c>
      <c r="K761" s="60">
        <v>16500000</v>
      </c>
      <c r="L761" s="58" t="s">
        <v>68</v>
      </c>
      <c r="M761" s="60" t="s">
        <v>9561</v>
      </c>
      <c r="N761" s="60">
        <v>1082966872</v>
      </c>
      <c r="O761" s="60">
        <v>1498</v>
      </c>
      <c r="P761" s="89">
        <v>45475</v>
      </c>
      <c r="Q761" s="60">
        <v>4519037000</v>
      </c>
      <c r="R761" s="89">
        <v>45477</v>
      </c>
      <c r="S761" s="60">
        <v>16500000</v>
      </c>
      <c r="T761" s="61" t="s">
        <v>66</v>
      </c>
      <c r="U761" s="60">
        <v>1192791759</v>
      </c>
      <c r="V761" s="60" t="s">
        <v>1211</v>
      </c>
      <c r="W761" s="89">
        <v>45477</v>
      </c>
      <c r="X761" s="89">
        <v>45477</v>
      </c>
      <c r="Y761" s="177" t="s">
        <v>75</v>
      </c>
      <c r="Z761" s="166">
        <v>45626</v>
      </c>
      <c r="AA761" s="67">
        <f t="shared" si="55"/>
        <v>149</v>
      </c>
      <c r="AB761" s="67">
        <v>0</v>
      </c>
      <c r="AC761" s="237">
        <v>0</v>
      </c>
      <c r="AD761" s="67">
        <v>0</v>
      </c>
      <c r="AE761" s="89" t="s">
        <v>75</v>
      </c>
      <c r="AF761" s="67">
        <f t="shared" si="56"/>
        <v>0</v>
      </c>
      <c r="AG761" s="60">
        <v>0</v>
      </c>
      <c r="AH761" s="60">
        <v>0</v>
      </c>
      <c r="AI761" s="89" t="s">
        <v>75</v>
      </c>
      <c r="AJ761" s="61">
        <v>0</v>
      </c>
      <c r="AK761" s="65" t="s">
        <v>75</v>
      </c>
      <c r="AL761" s="65" t="s">
        <v>75</v>
      </c>
      <c r="AM761" s="67">
        <f t="shared" si="57"/>
        <v>0</v>
      </c>
      <c r="AN761" s="67">
        <f>+K761+AC761-AH761</f>
        <v>16500000</v>
      </c>
      <c r="AO761" s="61" t="s">
        <v>67</v>
      </c>
      <c r="AP761" s="60">
        <v>16500000</v>
      </c>
      <c r="AQ761" s="61" t="s">
        <v>86</v>
      </c>
      <c r="AR761" s="60">
        <v>0</v>
      </c>
      <c r="AS761" s="69" t="s">
        <v>75</v>
      </c>
      <c r="AT761" s="236">
        <v>6600000</v>
      </c>
      <c r="AU761" s="156">
        <f t="shared" si="58"/>
        <v>9900000</v>
      </c>
      <c r="AV761" s="72">
        <f t="shared" si="59"/>
        <v>0.4</v>
      </c>
      <c r="AW761" s="89" t="s">
        <v>75</v>
      </c>
      <c r="AX761" s="61" t="s">
        <v>101</v>
      </c>
      <c r="AY761" s="67" t="s">
        <v>9560</v>
      </c>
      <c r="AZ761" s="58" t="s">
        <v>67</v>
      </c>
      <c r="BA761" s="58" t="s">
        <v>67</v>
      </c>
    </row>
    <row r="762" spans="2:53" x14ac:dyDescent="0.25">
      <c r="B762" s="58">
        <v>2024</v>
      </c>
      <c r="C762" s="58">
        <v>891780111</v>
      </c>
      <c r="D762" s="59" t="s">
        <v>64</v>
      </c>
      <c r="E762" s="61" t="s">
        <v>9559</v>
      </c>
      <c r="F762" s="239" t="s">
        <v>9558</v>
      </c>
      <c r="G762" s="210">
        <v>0</v>
      </c>
      <c r="H762" s="61" t="s">
        <v>73</v>
      </c>
      <c r="I762" s="59" t="s">
        <v>65</v>
      </c>
      <c r="J762" s="60" t="s">
        <v>9557</v>
      </c>
      <c r="K762" s="60">
        <v>15000000</v>
      </c>
      <c r="L762" s="58" t="s">
        <v>68</v>
      </c>
      <c r="M762" s="60" t="s">
        <v>9556</v>
      </c>
      <c r="N762" s="60">
        <v>36720698</v>
      </c>
      <c r="O762" s="60">
        <v>1498</v>
      </c>
      <c r="P762" s="89">
        <v>45475</v>
      </c>
      <c r="Q762" s="60">
        <v>4519037000</v>
      </c>
      <c r="R762" s="89">
        <v>45477</v>
      </c>
      <c r="S762" s="60">
        <v>15000000</v>
      </c>
      <c r="T762" s="61" t="s">
        <v>66</v>
      </c>
      <c r="U762" s="60">
        <v>84452087</v>
      </c>
      <c r="V762" s="60" t="s">
        <v>8559</v>
      </c>
      <c r="W762" s="89">
        <v>45477</v>
      </c>
      <c r="X762" s="89">
        <v>45477</v>
      </c>
      <c r="Y762" s="177" t="s">
        <v>75</v>
      </c>
      <c r="Z762" s="166">
        <v>45626</v>
      </c>
      <c r="AA762" s="67">
        <f t="shared" si="55"/>
        <v>149</v>
      </c>
      <c r="AB762" s="67">
        <v>0</v>
      </c>
      <c r="AC762" s="237">
        <v>0</v>
      </c>
      <c r="AD762" s="67">
        <v>0</v>
      </c>
      <c r="AE762" s="89" t="s">
        <v>75</v>
      </c>
      <c r="AF762" s="67">
        <f t="shared" si="56"/>
        <v>0</v>
      </c>
      <c r="AG762" s="60">
        <v>0</v>
      </c>
      <c r="AH762" s="60">
        <v>0</v>
      </c>
      <c r="AI762" s="89" t="s">
        <v>75</v>
      </c>
      <c r="AJ762" s="61">
        <v>0</v>
      </c>
      <c r="AK762" s="65" t="s">
        <v>75</v>
      </c>
      <c r="AL762" s="65" t="s">
        <v>75</v>
      </c>
      <c r="AM762" s="67">
        <f t="shared" si="57"/>
        <v>0</v>
      </c>
      <c r="AN762" s="67">
        <f>+K762+AC762-AH762</f>
        <v>15000000</v>
      </c>
      <c r="AO762" s="61" t="s">
        <v>67</v>
      </c>
      <c r="AP762" s="60">
        <v>15000000</v>
      </c>
      <c r="AQ762" s="61" t="s">
        <v>86</v>
      </c>
      <c r="AR762" s="60">
        <v>0</v>
      </c>
      <c r="AS762" s="69" t="s">
        <v>75</v>
      </c>
      <c r="AT762" s="236">
        <v>6000000</v>
      </c>
      <c r="AU762" s="156">
        <f t="shared" si="58"/>
        <v>9000000</v>
      </c>
      <c r="AV762" s="72">
        <f t="shared" si="59"/>
        <v>0.4</v>
      </c>
      <c r="AW762" s="89" t="s">
        <v>75</v>
      </c>
      <c r="AX762" s="61" t="s">
        <v>101</v>
      </c>
      <c r="AY762" s="67" t="s">
        <v>9555</v>
      </c>
      <c r="AZ762" s="58" t="s">
        <v>67</v>
      </c>
      <c r="BA762" s="58" t="s">
        <v>67</v>
      </c>
    </row>
    <row r="763" spans="2:53" x14ac:dyDescent="0.25">
      <c r="B763" s="58">
        <v>2024</v>
      </c>
      <c r="C763" s="58">
        <v>891780111</v>
      </c>
      <c r="D763" s="59" t="s">
        <v>64</v>
      </c>
      <c r="E763" s="61" t="s">
        <v>9554</v>
      </c>
      <c r="F763" s="239" t="s">
        <v>9553</v>
      </c>
      <c r="G763" s="210">
        <v>0</v>
      </c>
      <c r="H763" s="61" t="s">
        <v>73</v>
      </c>
      <c r="I763" s="59" t="s">
        <v>65</v>
      </c>
      <c r="J763" s="60" t="s">
        <v>9552</v>
      </c>
      <c r="K763" s="60">
        <v>12500000</v>
      </c>
      <c r="L763" s="58" t="s">
        <v>68</v>
      </c>
      <c r="M763" s="60" t="s">
        <v>9551</v>
      </c>
      <c r="N763" s="60">
        <v>1043020726</v>
      </c>
      <c r="O763" s="60">
        <v>1499</v>
      </c>
      <c r="P763" s="238">
        <v>45475</v>
      </c>
      <c r="Q763" s="60">
        <v>2126650000</v>
      </c>
      <c r="R763" s="89">
        <v>45477</v>
      </c>
      <c r="S763" s="60">
        <v>12500000</v>
      </c>
      <c r="T763" s="61" t="s">
        <v>66</v>
      </c>
      <c r="U763" s="60">
        <v>84452087</v>
      </c>
      <c r="V763" s="60" t="s">
        <v>8559</v>
      </c>
      <c r="W763" s="89">
        <v>45477</v>
      </c>
      <c r="X763" s="89">
        <v>45477</v>
      </c>
      <c r="Y763" s="177" t="s">
        <v>75</v>
      </c>
      <c r="Z763" s="166">
        <v>45626</v>
      </c>
      <c r="AA763" s="67">
        <f t="shared" si="55"/>
        <v>149</v>
      </c>
      <c r="AB763" s="67">
        <v>0</v>
      </c>
      <c r="AC763" s="237">
        <v>0</v>
      </c>
      <c r="AD763" s="67">
        <v>0</v>
      </c>
      <c r="AE763" s="89" t="s">
        <v>75</v>
      </c>
      <c r="AF763" s="67">
        <f t="shared" si="56"/>
        <v>0</v>
      </c>
      <c r="AG763" s="60">
        <v>0</v>
      </c>
      <c r="AH763" s="60">
        <v>0</v>
      </c>
      <c r="AI763" s="89" t="s">
        <v>75</v>
      </c>
      <c r="AJ763" s="61">
        <v>0</v>
      </c>
      <c r="AK763" s="65" t="s">
        <v>75</v>
      </c>
      <c r="AL763" s="65" t="s">
        <v>75</v>
      </c>
      <c r="AM763" s="67">
        <f t="shared" si="57"/>
        <v>0</v>
      </c>
      <c r="AN763" s="67">
        <f>+K763+AC763-AH763</f>
        <v>12500000</v>
      </c>
      <c r="AO763" s="61" t="s">
        <v>67</v>
      </c>
      <c r="AP763" s="60">
        <v>12500000</v>
      </c>
      <c r="AQ763" s="61" t="s">
        <v>86</v>
      </c>
      <c r="AR763" s="60">
        <v>0</v>
      </c>
      <c r="AS763" s="69" t="s">
        <v>75</v>
      </c>
      <c r="AT763" s="236">
        <v>5000000</v>
      </c>
      <c r="AU763" s="156">
        <f t="shared" si="58"/>
        <v>7500000</v>
      </c>
      <c r="AV763" s="72">
        <f t="shared" si="59"/>
        <v>0.4</v>
      </c>
      <c r="AW763" s="89" t="s">
        <v>75</v>
      </c>
      <c r="AX763" s="61" t="s">
        <v>101</v>
      </c>
      <c r="AY763" s="67" t="s">
        <v>9550</v>
      </c>
      <c r="AZ763" s="58" t="s">
        <v>67</v>
      </c>
      <c r="BA763" s="58" t="s">
        <v>67</v>
      </c>
    </row>
    <row r="764" spans="2:53" x14ac:dyDescent="0.25">
      <c r="B764" s="58">
        <v>2024</v>
      </c>
      <c r="C764" s="58">
        <v>891780111</v>
      </c>
      <c r="D764" s="59" t="s">
        <v>64</v>
      </c>
      <c r="E764" s="61" t="s">
        <v>9549</v>
      </c>
      <c r="F764" s="239" t="s">
        <v>9548</v>
      </c>
      <c r="G764" s="210">
        <v>0</v>
      </c>
      <c r="H764" s="61" t="s">
        <v>73</v>
      </c>
      <c r="I764" s="59" t="s">
        <v>65</v>
      </c>
      <c r="J764" s="60" t="s">
        <v>9547</v>
      </c>
      <c r="K764" s="60">
        <v>18000000</v>
      </c>
      <c r="L764" s="58" t="s">
        <v>68</v>
      </c>
      <c r="M764" s="60" t="s">
        <v>5728</v>
      </c>
      <c r="N764" s="60">
        <v>85154107</v>
      </c>
      <c r="O764" s="60">
        <v>1498</v>
      </c>
      <c r="P764" s="89">
        <v>45475</v>
      </c>
      <c r="Q764" s="60">
        <v>4519037000</v>
      </c>
      <c r="R764" s="89">
        <v>45477</v>
      </c>
      <c r="S764" s="60">
        <v>18000000</v>
      </c>
      <c r="T764" s="61" t="s">
        <v>66</v>
      </c>
      <c r="U764" s="60">
        <v>84452087</v>
      </c>
      <c r="V764" s="60" t="s">
        <v>8559</v>
      </c>
      <c r="W764" s="89">
        <v>45477</v>
      </c>
      <c r="X764" s="89">
        <v>45477</v>
      </c>
      <c r="Y764" s="177" t="s">
        <v>75</v>
      </c>
      <c r="Z764" s="166">
        <v>45626</v>
      </c>
      <c r="AA764" s="67">
        <f t="shared" si="55"/>
        <v>149</v>
      </c>
      <c r="AB764" s="67">
        <v>0</v>
      </c>
      <c r="AC764" s="237">
        <v>0</v>
      </c>
      <c r="AD764" s="67">
        <v>0</v>
      </c>
      <c r="AE764" s="89" t="s">
        <v>75</v>
      </c>
      <c r="AF764" s="67">
        <f t="shared" si="56"/>
        <v>0</v>
      </c>
      <c r="AG764" s="60">
        <v>0</v>
      </c>
      <c r="AH764" s="60">
        <v>0</v>
      </c>
      <c r="AI764" s="89" t="s">
        <v>75</v>
      </c>
      <c r="AJ764" s="61">
        <v>0</v>
      </c>
      <c r="AK764" s="65" t="s">
        <v>75</v>
      </c>
      <c r="AL764" s="65" t="s">
        <v>75</v>
      </c>
      <c r="AM764" s="67">
        <f t="shared" si="57"/>
        <v>0</v>
      </c>
      <c r="AN764" s="67">
        <f>+K764+AC764-AH764</f>
        <v>18000000</v>
      </c>
      <c r="AO764" s="61" t="s">
        <v>67</v>
      </c>
      <c r="AP764" s="60">
        <v>18000000</v>
      </c>
      <c r="AQ764" s="61" t="s">
        <v>86</v>
      </c>
      <c r="AR764" s="60">
        <v>0</v>
      </c>
      <c r="AS764" s="69" t="s">
        <v>75</v>
      </c>
      <c r="AT764" s="236">
        <v>7200000</v>
      </c>
      <c r="AU764" s="156">
        <f t="shared" si="58"/>
        <v>10800000</v>
      </c>
      <c r="AV764" s="72">
        <f t="shared" si="59"/>
        <v>0.4</v>
      </c>
      <c r="AW764" s="89" t="s">
        <v>75</v>
      </c>
      <c r="AX764" s="61" t="s">
        <v>101</v>
      </c>
      <c r="AY764" s="67" t="s">
        <v>9546</v>
      </c>
      <c r="AZ764" s="58" t="s">
        <v>67</v>
      </c>
      <c r="BA764" s="58" t="s">
        <v>67</v>
      </c>
    </row>
    <row r="765" spans="2:53" x14ac:dyDescent="0.25">
      <c r="B765" s="58">
        <v>2024</v>
      </c>
      <c r="C765" s="58">
        <v>891780111</v>
      </c>
      <c r="D765" s="59" t="s">
        <v>64</v>
      </c>
      <c r="E765" s="61" t="s">
        <v>9545</v>
      </c>
      <c r="F765" s="239" t="s">
        <v>9544</v>
      </c>
      <c r="G765" s="210">
        <v>0</v>
      </c>
      <c r="H765" s="61" t="s">
        <v>73</v>
      </c>
      <c r="I765" s="59" t="s">
        <v>65</v>
      </c>
      <c r="J765" s="60" t="s">
        <v>9543</v>
      </c>
      <c r="K765" s="60">
        <v>10500000</v>
      </c>
      <c r="L765" s="58" t="s">
        <v>68</v>
      </c>
      <c r="M765" s="60" t="s">
        <v>9542</v>
      </c>
      <c r="N765" s="60">
        <v>36555376</v>
      </c>
      <c r="O765" s="60">
        <v>1499</v>
      </c>
      <c r="P765" s="238">
        <v>45475</v>
      </c>
      <c r="Q765" s="60">
        <v>2126650000</v>
      </c>
      <c r="R765" s="89">
        <v>45477</v>
      </c>
      <c r="S765" s="60">
        <v>10500000</v>
      </c>
      <c r="T765" s="61" t="s">
        <v>66</v>
      </c>
      <c r="U765" s="60">
        <v>36564011</v>
      </c>
      <c r="V765" s="60" t="s">
        <v>7871</v>
      </c>
      <c r="W765" s="89">
        <v>45477</v>
      </c>
      <c r="X765" s="89">
        <v>45477</v>
      </c>
      <c r="Y765" s="177" t="s">
        <v>75</v>
      </c>
      <c r="Z765" s="166">
        <v>45626</v>
      </c>
      <c r="AA765" s="67">
        <f t="shared" si="55"/>
        <v>149</v>
      </c>
      <c r="AB765" s="67">
        <v>0</v>
      </c>
      <c r="AC765" s="237">
        <v>0</v>
      </c>
      <c r="AD765" s="67">
        <v>0</v>
      </c>
      <c r="AE765" s="89" t="s">
        <v>75</v>
      </c>
      <c r="AF765" s="67">
        <f t="shared" si="56"/>
        <v>0</v>
      </c>
      <c r="AG765" s="60">
        <v>0</v>
      </c>
      <c r="AH765" s="60">
        <v>0</v>
      </c>
      <c r="AI765" s="89" t="s">
        <v>75</v>
      </c>
      <c r="AJ765" s="61">
        <v>0</v>
      </c>
      <c r="AK765" s="65" t="s">
        <v>75</v>
      </c>
      <c r="AL765" s="65" t="s">
        <v>75</v>
      </c>
      <c r="AM765" s="67">
        <f t="shared" si="57"/>
        <v>0</v>
      </c>
      <c r="AN765" s="67">
        <f>+K765+AC765-AH765</f>
        <v>10500000</v>
      </c>
      <c r="AO765" s="61" t="s">
        <v>67</v>
      </c>
      <c r="AP765" s="60">
        <v>10500000</v>
      </c>
      <c r="AQ765" s="61" t="s">
        <v>86</v>
      </c>
      <c r="AR765" s="60">
        <v>0</v>
      </c>
      <c r="AS765" s="69" t="s">
        <v>75</v>
      </c>
      <c r="AT765" s="236">
        <v>4200000</v>
      </c>
      <c r="AU765" s="156">
        <f t="shared" si="58"/>
        <v>6300000</v>
      </c>
      <c r="AV765" s="72">
        <f t="shared" si="59"/>
        <v>0.4</v>
      </c>
      <c r="AW765" s="89" t="s">
        <v>75</v>
      </c>
      <c r="AX765" s="61" t="s">
        <v>101</v>
      </c>
      <c r="AY765" s="67" t="s">
        <v>9541</v>
      </c>
      <c r="AZ765" s="58" t="s">
        <v>67</v>
      </c>
      <c r="BA765" s="58" t="s">
        <v>67</v>
      </c>
    </row>
    <row r="766" spans="2:53" x14ac:dyDescent="0.25">
      <c r="B766" s="58">
        <v>2024</v>
      </c>
      <c r="C766" s="58">
        <v>891780111</v>
      </c>
      <c r="D766" s="59" t="s">
        <v>64</v>
      </c>
      <c r="E766" s="61" t="s">
        <v>9540</v>
      </c>
      <c r="F766" s="239" t="s">
        <v>9539</v>
      </c>
      <c r="G766" s="210">
        <v>0</v>
      </c>
      <c r="H766" s="61" t="s">
        <v>73</v>
      </c>
      <c r="I766" s="59" t="s">
        <v>65</v>
      </c>
      <c r="J766" s="60" t="s">
        <v>9538</v>
      </c>
      <c r="K766" s="60">
        <v>10500000</v>
      </c>
      <c r="L766" s="58" t="s">
        <v>68</v>
      </c>
      <c r="M766" s="60" t="s">
        <v>9537</v>
      </c>
      <c r="N766" s="60">
        <v>1081925361</v>
      </c>
      <c r="O766" s="60">
        <v>1499</v>
      </c>
      <c r="P766" s="238">
        <v>45475</v>
      </c>
      <c r="Q766" s="60">
        <v>2126650000</v>
      </c>
      <c r="R766" s="89">
        <v>45477</v>
      </c>
      <c r="S766" s="60">
        <v>10500000</v>
      </c>
      <c r="T766" s="61" t="s">
        <v>66</v>
      </c>
      <c r="U766" s="60">
        <v>57444673</v>
      </c>
      <c r="V766" s="60" t="s">
        <v>4095</v>
      </c>
      <c r="W766" s="89">
        <v>45477</v>
      </c>
      <c r="X766" s="89">
        <v>45477</v>
      </c>
      <c r="Y766" s="177" t="s">
        <v>75</v>
      </c>
      <c r="Z766" s="166">
        <v>45626</v>
      </c>
      <c r="AA766" s="67">
        <f t="shared" si="55"/>
        <v>149</v>
      </c>
      <c r="AB766" s="67">
        <v>0</v>
      </c>
      <c r="AC766" s="237">
        <v>0</v>
      </c>
      <c r="AD766" s="67">
        <v>0</v>
      </c>
      <c r="AE766" s="89" t="s">
        <v>75</v>
      </c>
      <c r="AF766" s="67">
        <f t="shared" si="56"/>
        <v>0</v>
      </c>
      <c r="AG766" s="60">
        <v>0</v>
      </c>
      <c r="AH766" s="60">
        <v>0</v>
      </c>
      <c r="AI766" s="89" t="s">
        <v>75</v>
      </c>
      <c r="AJ766" s="61">
        <v>0</v>
      </c>
      <c r="AK766" s="65" t="s">
        <v>75</v>
      </c>
      <c r="AL766" s="65" t="s">
        <v>75</v>
      </c>
      <c r="AM766" s="67">
        <f t="shared" si="57"/>
        <v>0</v>
      </c>
      <c r="AN766" s="67">
        <f>+K766+AC766-AH766</f>
        <v>10500000</v>
      </c>
      <c r="AO766" s="61" t="s">
        <v>67</v>
      </c>
      <c r="AP766" s="60">
        <v>10500000</v>
      </c>
      <c r="AQ766" s="61" t="s">
        <v>86</v>
      </c>
      <c r="AR766" s="60">
        <v>0</v>
      </c>
      <c r="AS766" s="69" t="s">
        <v>75</v>
      </c>
      <c r="AT766" s="236">
        <v>4200000</v>
      </c>
      <c r="AU766" s="156">
        <f t="shared" si="58"/>
        <v>6300000</v>
      </c>
      <c r="AV766" s="72">
        <f t="shared" si="59"/>
        <v>0.4</v>
      </c>
      <c r="AW766" s="89" t="s">
        <v>75</v>
      </c>
      <c r="AX766" s="61" t="s">
        <v>101</v>
      </c>
      <c r="AY766" s="67" t="s">
        <v>9536</v>
      </c>
      <c r="AZ766" s="58" t="s">
        <v>67</v>
      </c>
      <c r="BA766" s="58" t="s">
        <v>67</v>
      </c>
    </row>
    <row r="767" spans="2:53" x14ac:dyDescent="0.25">
      <c r="B767" s="58">
        <v>2024</v>
      </c>
      <c r="C767" s="58">
        <v>891780111</v>
      </c>
      <c r="D767" s="59" t="s">
        <v>64</v>
      </c>
      <c r="E767" s="61" t="s">
        <v>9535</v>
      </c>
      <c r="F767" s="67" t="s">
        <v>9534</v>
      </c>
      <c r="G767" s="210">
        <v>0</v>
      </c>
      <c r="H767" s="61" t="s">
        <v>73</v>
      </c>
      <c r="I767" s="59" t="s">
        <v>125</v>
      </c>
      <c r="J767" s="60" t="s">
        <v>9533</v>
      </c>
      <c r="K767" s="60">
        <v>10000000</v>
      </c>
      <c r="L767" s="58" t="s">
        <v>68</v>
      </c>
      <c r="M767" s="60" t="s">
        <v>9532</v>
      </c>
      <c r="N767" s="60">
        <v>1020807627</v>
      </c>
      <c r="O767" s="60">
        <v>1467</v>
      </c>
      <c r="P767" s="89">
        <v>45469</v>
      </c>
      <c r="Q767" s="60">
        <v>178971000</v>
      </c>
      <c r="R767" s="89">
        <v>45477</v>
      </c>
      <c r="S767" s="60">
        <v>10000000</v>
      </c>
      <c r="T767" s="61" t="s">
        <v>66</v>
      </c>
      <c r="U767" s="60">
        <v>79738530</v>
      </c>
      <c r="V767" s="60" t="s">
        <v>7745</v>
      </c>
      <c r="W767" s="89">
        <v>45477</v>
      </c>
      <c r="X767" s="89">
        <v>45477</v>
      </c>
      <c r="Y767" s="68" t="s">
        <v>75</v>
      </c>
      <c r="Z767" s="166">
        <v>45535</v>
      </c>
      <c r="AA767" s="67">
        <f t="shared" si="55"/>
        <v>58</v>
      </c>
      <c r="AB767" s="67">
        <v>0</v>
      </c>
      <c r="AC767" s="237">
        <v>0</v>
      </c>
      <c r="AD767" s="67">
        <v>0</v>
      </c>
      <c r="AE767" s="89" t="s">
        <v>75</v>
      </c>
      <c r="AF767" s="67">
        <f t="shared" si="56"/>
        <v>0</v>
      </c>
      <c r="AG767" s="60">
        <v>0</v>
      </c>
      <c r="AH767" s="60">
        <v>0</v>
      </c>
      <c r="AI767" s="89" t="s">
        <v>75</v>
      </c>
      <c r="AJ767" s="61">
        <v>0</v>
      </c>
      <c r="AK767" s="65" t="s">
        <v>75</v>
      </c>
      <c r="AL767" s="65" t="s">
        <v>75</v>
      </c>
      <c r="AM767" s="67">
        <f t="shared" si="57"/>
        <v>0</v>
      </c>
      <c r="AN767" s="67">
        <f>+K767+AC767-AH767</f>
        <v>10000000</v>
      </c>
      <c r="AO767" s="61" t="s">
        <v>67</v>
      </c>
      <c r="AP767" s="60">
        <v>10000000</v>
      </c>
      <c r="AQ767" s="61" t="s">
        <v>86</v>
      </c>
      <c r="AR767" s="60">
        <v>0</v>
      </c>
      <c r="AS767" s="69" t="s">
        <v>75</v>
      </c>
      <c r="AT767" s="236">
        <v>10000000</v>
      </c>
      <c r="AU767" s="156">
        <f t="shared" si="58"/>
        <v>0</v>
      </c>
      <c r="AV767" s="72">
        <f t="shared" si="59"/>
        <v>1</v>
      </c>
      <c r="AW767" s="89" t="s">
        <v>75</v>
      </c>
      <c r="AX767" s="61" t="s">
        <v>98</v>
      </c>
      <c r="AY767" s="67" t="s">
        <v>9531</v>
      </c>
      <c r="AZ767" s="58" t="s">
        <v>67</v>
      </c>
      <c r="BA767" s="58" t="s">
        <v>67</v>
      </c>
    </row>
    <row r="768" spans="2:53" x14ac:dyDescent="0.25">
      <c r="B768" s="58">
        <v>2024</v>
      </c>
      <c r="C768" s="58">
        <v>891780111</v>
      </c>
      <c r="D768" s="59" t="s">
        <v>64</v>
      </c>
      <c r="E768" s="61" t="s">
        <v>9530</v>
      </c>
      <c r="F768" s="239" t="s">
        <v>9529</v>
      </c>
      <c r="G768" s="210">
        <v>0</v>
      </c>
      <c r="H768" s="61" t="s">
        <v>73</v>
      </c>
      <c r="I768" s="59" t="s">
        <v>65</v>
      </c>
      <c r="J768" s="60" t="s">
        <v>7122</v>
      </c>
      <c r="K768" s="60">
        <v>10500000</v>
      </c>
      <c r="L768" s="58" t="s">
        <v>68</v>
      </c>
      <c r="M768" s="60" t="s">
        <v>9528</v>
      </c>
      <c r="N768" s="60">
        <v>1065134989</v>
      </c>
      <c r="O768" s="60">
        <v>1499</v>
      </c>
      <c r="P768" s="238">
        <v>45475</v>
      </c>
      <c r="Q768" s="60">
        <v>2126650000</v>
      </c>
      <c r="R768" s="89">
        <v>45477</v>
      </c>
      <c r="S768" s="60">
        <v>10500000</v>
      </c>
      <c r="T768" s="61" t="s">
        <v>66</v>
      </c>
      <c r="U768" s="60">
        <v>2536172</v>
      </c>
      <c r="V768" s="60" t="s">
        <v>7120</v>
      </c>
      <c r="W768" s="89">
        <v>45477</v>
      </c>
      <c r="X768" s="89">
        <v>45477</v>
      </c>
      <c r="Y768" s="177" t="s">
        <v>75</v>
      </c>
      <c r="Z768" s="166">
        <v>45626</v>
      </c>
      <c r="AA768" s="67">
        <f t="shared" si="55"/>
        <v>149</v>
      </c>
      <c r="AB768" s="67">
        <v>0</v>
      </c>
      <c r="AC768" s="237">
        <v>0</v>
      </c>
      <c r="AD768" s="67">
        <v>0</v>
      </c>
      <c r="AE768" s="89" t="s">
        <v>75</v>
      </c>
      <c r="AF768" s="67">
        <f t="shared" si="56"/>
        <v>0</v>
      </c>
      <c r="AG768" s="60">
        <v>0</v>
      </c>
      <c r="AH768" s="60">
        <v>0</v>
      </c>
      <c r="AI768" s="89" t="s">
        <v>75</v>
      </c>
      <c r="AJ768" s="61">
        <v>0</v>
      </c>
      <c r="AK768" s="65" t="s">
        <v>75</v>
      </c>
      <c r="AL768" s="65" t="s">
        <v>75</v>
      </c>
      <c r="AM768" s="67">
        <f t="shared" si="57"/>
        <v>0</v>
      </c>
      <c r="AN768" s="67">
        <f>+K768+AC768-AH768</f>
        <v>10500000</v>
      </c>
      <c r="AO768" s="61" t="s">
        <v>67</v>
      </c>
      <c r="AP768" s="60">
        <v>10500000</v>
      </c>
      <c r="AQ768" s="61" t="s">
        <v>86</v>
      </c>
      <c r="AR768" s="60">
        <v>0</v>
      </c>
      <c r="AS768" s="69" t="s">
        <v>75</v>
      </c>
      <c r="AT768" s="236">
        <v>4200000</v>
      </c>
      <c r="AU768" s="156">
        <f t="shared" si="58"/>
        <v>6300000</v>
      </c>
      <c r="AV768" s="72">
        <f t="shared" si="59"/>
        <v>0.4</v>
      </c>
      <c r="AW768" s="89" t="s">
        <v>75</v>
      </c>
      <c r="AX768" s="61" t="s">
        <v>101</v>
      </c>
      <c r="AY768" s="67" t="s">
        <v>9527</v>
      </c>
      <c r="AZ768" s="58" t="s">
        <v>67</v>
      </c>
      <c r="BA768" s="58" t="s">
        <v>67</v>
      </c>
    </row>
    <row r="769" spans="2:53" x14ac:dyDescent="0.25">
      <c r="B769" s="58">
        <v>2024</v>
      </c>
      <c r="C769" s="58">
        <v>891780111</v>
      </c>
      <c r="D769" s="59" t="s">
        <v>64</v>
      </c>
      <c r="E769" s="61" t="s">
        <v>9526</v>
      </c>
      <c r="F769" s="239" t="s">
        <v>9525</v>
      </c>
      <c r="G769" s="210">
        <v>0</v>
      </c>
      <c r="H769" s="61" t="s">
        <v>73</v>
      </c>
      <c r="I769" s="59" t="s">
        <v>65</v>
      </c>
      <c r="J769" s="60" t="s">
        <v>9524</v>
      </c>
      <c r="K769" s="60">
        <v>15000000</v>
      </c>
      <c r="L769" s="58" t="s">
        <v>68</v>
      </c>
      <c r="M769" s="60" t="s">
        <v>6641</v>
      </c>
      <c r="N769" s="60">
        <v>1082992753</v>
      </c>
      <c r="O769" s="60">
        <v>1498</v>
      </c>
      <c r="P769" s="89">
        <v>45475</v>
      </c>
      <c r="Q769" s="60">
        <v>4519037000</v>
      </c>
      <c r="R769" s="89">
        <v>45477</v>
      </c>
      <c r="S769" s="60">
        <v>15000000</v>
      </c>
      <c r="T769" s="61" t="s">
        <v>66</v>
      </c>
      <c r="U769" s="60">
        <v>36718996</v>
      </c>
      <c r="V769" s="60" t="s">
        <v>7586</v>
      </c>
      <c r="W769" s="89">
        <v>45477</v>
      </c>
      <c r="X769" s="89">
        <v>45477</v>
      </c>
      <c r="Y769" s="177" t="s">
        <v>75</v>
      </c>
      <c r="Z769" s="166">
        <v>45626</v>
      </c>
      <c r="AA769" s="67">
        <f t="shared" si="55"/>
        <v>149</v>
      </c>
      <c r="AB769" s="67">
        <v>0</v>
      </c>
      <c r="AC769" s="237">
        <v>0</v>
      </c>
      <c r="AD769" s="67">
        <v>0</v>
      </c>
      <c r="AE769" s="89" t="s">
        <v>75</v>
      </c>
      <c r="AF769" s="67">
        <f t="shared" si="56"/>
        <v>0</v>
      </c>
      <c r="AG769" s="60">
        <v>0</v>
      </c>
      <c r="AH769" s="60">
        <v>0</v>
      </c>
      <c r="AI769" s="89" t="s">
        <v>75</v>
      </c>
      <c r="AJ769" s="61">
        <v>0</v>
      </c>
      <c r="AK769" s="65" t="s">
        <v>75</v>
      </c>
      <c r="AL769" s="65" t="s">
        <v>75</v>
      </c>
      <c r="AM769" s="67">
        <f t="shared" si="57"/>
        <v>0</v>
      </c>
      <c r="AN769" s="67">
        <f>+K769+AC769-AH769</f>
        <v>15000000</v>
      </c>
      <c r="AO769" s="61" t="s">
        <v>67</v>
      </c>
      <c r="AP769" s="60">
        <v>15000000</v>
      </c>
      <c r="AQ769" s="61" t="s">
        <v>86</v>
      </c>
      <c r="AR769" s="60">
        <v>0</v>
      </c>
      <c r="AS769" s="69" t="s">
        <v>75</v>
      </c>
      <c r="AT769" s="236">
        <v>6000000</v>
      </c>
      <c r="AU769" s="156">
        <f t="shared" si="58"/>
        <v>9000000</v>
      </c>
      <c r="AV769" s="72">
        <f t="shared" si="59"/>
        <v>0.4</v>
      </c>
      <c r="AW769" s="89" t="s">
        <v>75</v>
      </c>
      <c r="AX769" s="61" t="s">
        <v>101</v>
      </c>
      <c r="AY769" s="67" t="s">
        <v>9523</v>
      </c>
      <c r="AZ769" s="58" t="s">
        <v>67</v>
      </c>
      <c r="BA769" s="58" t="s">
        <v>67</v>
      </c>
    </row>
    <row r="770" spans="2:53" x14ac:dyDescent="0.25">
      <c r="B770" s="58">
        <v>2024</v>
      </c>
      <c r="C770" s="58">
        <v>891780111</v>
      </c>
      <c r="D770" s="59" t="s">
        <v>64</v>
      </c>
      <c r="E770" s="61" t="s">
        <v>9522</v>
      </c>
      <c r="F770" s="239" t="s">
        <v>9521</v>
      </c>
      <c r="G770" s="210">
        <v>0</v>
      </c>
      <c r="H770" s="61" t="s">
        <v>73</v>
      </c>
      <c r="I770" s="59" t="s">
        <v>65</v>
      </c>
      <c r="J770" s="60" t="s">
        <v>9520</v>
      </c>
      <c r="K770" s="60">
        <v>10500000</v>
      </c>
      <c r="L770" s="58" t="s">
        <v>68</v>
      </c>
      <c r="M770" s="60" t="s">
        <v>9519</v>
      </c>
      <c r="N770" s="60">
        <v>1083040669</v>
      </c>
      <c r="O770" s="60">
        <v>1499</v>
      </c>
      <c r="P770" s="238">
        <v>45475</v>
      </c>
      <c r="Q770" s="60">
        <v>2126650000</v>
      </c>
      <c r="R770" s="89">
        <v>45477</v>
      </c>
      <c r="S770" s="60">
        <v>10500000</v>
      </c>
      <c r="T770" s="61" t="s">
        <v>66</v>
      </c>
      <c r="U770" s="60">
        <v>36718996</v>
      </c>
      <c r="V770" s="60" t="s">
        <v>7586</v>
      </c>
      <c r="W770" s="89">
        <v>45477</v>
      </c>
      <c r="X770" s="89">
        <v>45477</v>
      </c>
      <c r="Y770" s="177" t="s">
        <v>75</v>
      </c>
      <c r="Z770" s="166">
        <v>45626</v>
      </c>
      <c r="AA770" s="67">
        <f t="shared" si="55"/>
        <v>149</v>
      </c>
      <c r="AB770" s="67">
        <v>0</v>
      </c>
      <c r="AC770" s="237">
        <v>0</v>
      </c>
      <c r="AD770" s="67">
        <v>0</v>
      </c>
      <c r="AE770" s="89" t="s">
        <v>75</v>
      </c>
      <c r="AF770" s="67">
        <f t="shared" si="56"/>
        <v>0</v>
      </c>
      <c r="AG770" s="60">
        <v>0</v>
      </c>
      <c r="AH770" s="60">
        <v>0</v>
      </c>
      <c r="AI770" s="89" t="s">
        <v>75</v>
      </c>
      <c r="AJ770" s="61">
        <v>0</v>
      </c>
      <c r="AK770" s="65" t="s">
        <v>75</v>
      </c>
      <c r="AL770" s="65" t="s">
        <v>75</v>
      </c>
      <c r="AM770" s="67">
        <f t="shared" si="57"/>
        <v>0</v>
      </c>
      <c r="AN770" s="67">
        <f>+K770+AC770-AH770</f>
        <v>10500000</v>
      </c>
      <c r="AO770" s="61" t="s">
        <v>67</v>
      </c>
      <c r="AP770" s="60">
        <v>10500000</v>
      </c>
      <c r="AQ770" s="61" t="s">
        <v>86</v>
      </c>
      <c r="AR770" s="60">
        <v>0</v>
      </c>
      <c r="AS770" s="69" t="s">
        <v>75</v>
      </c>
      <c r="AT770" s="236">
        <v>4200000</v>
      </c>
      <c r="AU770" s="156">
        <f t="shared" si="58"/>
        <v>6300000</v>
      </c>
      <c r="AV770" s="72">
        <f t="shared" si="59"/>
        <v>0.4</v>
      </c>
      <c r="AW770" s="89" t="s">
        <v>75</v>
      </c>
      <c r="AX770" s="61" t="s">
        <v>101</v>
      </c>
      <c r="AY770" s="67" t="s">
        <v>9518</v>
      </c>
      <c r="AZ770" s="58" t="s">
        <v>67</v>
      </c>
      <c r="BA770" s="58" t="s">
        <v>67</v>
      </c>
    </row>
    <row r="771" spans="2:53" x14ac:dyDescent="0.25">
      <c r="B771" s="58">
        <v>2024</v>
      </c>
      <c r="C771" s="58">
        <v>891780111</v>
      </c>
      <c r="D771" s="59" t="s">
        <v>64</v>
      </c>
      <c r="E771" s="61" t="s">
        <v>9517</v>
      </c>
      <c r="F771" s="239" t="s">
        <v>9516</v>
      </c>
      <c r="G771" s="210">
        <v>0</v>
      </c>
      <c r="H771" s="61" t="s">
        <v>73</v>
      </c>
      <c r="I771" s="59" t="s">
        <v>65</v>
      </c>
      <c r="J771" s="60" t="s">
        <v>9515</v>
      </c>
      <c r="K771" s="60">
        <v>10500000</v>
      </c>
      <c r="L771" s="58" t="s">
        <v>68</v>
      </c>
      <c r="M771" s="60" t="s">
        <v>9514</v>
      </c>
      <c r="N771" s="60">
        <v>1081911437</v>
      </c>
      <c r="O771" s="60">
        <v>1499</v>
      </c>
      <c r="P771" s="238">
        <v>45475</v>
      </c>
      <c r="Q771" s="60">
        <v>2126650000</v>
      </c>
      <c r="R771" s="89">
        <v>45477</v>
      </c>
      <c r="S771" s="60">
        <v>10500000</v>
      </c>
      <c r="T771" s="61" t="s">
        <v>66</v>
      </c>
      <c r="U771" s="60">
        <v>45507423</v>
      </c>
      <c r="V771" s="60" t="s">
        <v>7064</v>
      </c>
      <c r="W771" s="89">
        <v>45477</v>
      </c>
      <c r="X771" s="89">
        <v>45477</v>
      </c>
      <c r="Y771" s="177" t="s">
        <v>75</v>
      </c>
      <c r="Z771" s="166">
        <v>45626</v>
      </c>
      <c r="AA771" s="67">
        <f t="shared" si="55"/>
        <v>149</v>
      </c>
      <c r="AB771" s="67">
        <v>0</v>
      </c>
      <c r="AC771" s="237">
        <v>0</v>
      </c>
      <c r="AD771" s="67">
        <v>0</v>
      </c>
      <c r="AE771" s="89" t="s">
        <v>75</v>
      </c>
      <c r="AF771" s="67">
        <f t="shared" si="56"/>
        <v>0</v>
      </c>
      <c r="AG771" s="60">
        <v>0</v>
      </c>
      <c r="AH771" s="60">
        <v>0</v>
      </c>
      <c r="AI771" s="89" t="s">
        <v>75</v>
      </c>
      <c r="AJ771" s="61">
        <v>0</v>
      </c>
      <c r="AK771" s="65" t="s">
        <v>75</v>
      </c>
      <c r="AL771" s="65" t="s">
        <v>75</v>
      </c>
      <c r="AM771" s="67">
        <f t="shared" si="57"/>
        <v>0</v>
      </c>
      <c r="AN771" s="67">
        <f>+K771+AC771-AH771</f>
        <v>10500000</v>
      </c>
      <c r="AO771" s="61" t="s">
        <v>67</v>
      </c>
      <c r="AP771" s="60">
        <v>10500000</v>
      </c>
      <c r="AQ771" s="61" t="s">
        <v>86</v>
      </c>
      <c r="AR771" s="60">
        <v>0</v>
      </c>
      <c r="AS771" s="69" t="s">
        <v>75</v>
      </c>
      <c r="AT771" s="236">
        <v>4200000</v>
      </c>
      <c r="AU771" s="156">
        <f t="shared" si="58"/>
        <v>6300000</v>
      </c>
      <c r="AV771" s="72">
        <f t="shared" si="59"/>
        <v>0.4</v>
      </c>
      <c r="AW771" s="89" t="s">
        <v>75</v>
      </c>
      <c r="AX771" s="61" t="s">
        <v>101</v>
      </c>
      <c r="AY771" s="67" t="s">
        <v>9513</v>
      </c>
      <c r="AZ771" s="58" t="s">
        <v>67</v>
      </c>
      <c r="BA771" s="58" t="s">
        <v>67</v>
      </c>
    </row>
    <row r="772" spans="2:53" x14ac:dyDescent="0.25">
      <c r="B772" s="58">
        <v>2024</v>
      </c>
      <c r="C772" s="58">
        <v>891780111</v>
      </c>
      <c r="D772" s="59" t="s">
        <v>64</v>
      </c>
      <c r="E772" s="61" t="s">
        <v>9512</v>
      </c>
      <c r="F772" s="239" t="s">
        <v>9511</v>
      </c>
      <c r="G772" s="210">
        <v>0</v>
      </c>
      <c r="H772" s="61" t="s">
        <v>73</v>
      </c>
      <c r="I772" s="59" t="s">
        <v>65</v>
      </c>
      <c r="J772" s="60" t="s">
        <v>9510</v>
      </c>
      <c r="K772" s="60">
        <v>16500000</v>
      </c>
      <c r="L772" s="58" t="s">
        <v>68</v>
      </c>
      <c r="M772" s="60" t="s">
        <v>9509</v>
      </c>
      <c r="N772" s="60">
        <v>1084789581</v>
      </c>
      <c r="O772" s="60">
        <v>1498</v>
      </c>
      <c r="P772" s="89">
        <v>45475</v>
      </c>
      <c r="Q772" s="60">
        <v>4519037000</v>
      </c>
      <c r="R772" s="89">
        <v>45477</v>
      </c>
      <c r="S772" s="60">
        <v>16500000</v>
      </c>
      <c r="T772" s="61" t="s">
        <v>66</v>
      </c>
      <c r="U772" s="60">
        <v>72004252</v>
      </c>
      <c r="V772" s="60" t="s">
        <v>8946</v>
      </c>
      <c r="W772" s="89">
        <v>45477</v>
      </c>
      <c r="X772" s="89">
        <v>45477</v>
      </c>
      <c r="Y772" s="177" t="s">
        <v>75</v>
      </c>
      <c r="Z772" s="166">
        <v>45626</v>
      </c>
      <c r="AA772" s="67">
        <f t="shared" si="55"/>
        <v>149</v>
      </c>
      <c r="AB772" s="67">
        <v>0</v>
      </c>
      <c r="AC772" s="237">
        <v>0</v>
      </c>
      <c r="AD772" s="67">
        <v>0</v>
      </c>
      <c r="AE772" s="89" t="s">
        <v>75</v>
      </c>
      <c r="AF772" s="67">
        <f t="shared" si="56"/>
        <v>0</v>
      </c>
      <c r="AG772" s="60">
        <v>0</v>
      </c>
      <c r="AH772" s="60">
        <v>0</v>
      </c>
      <c r="AI772" s="89" t="s">
        <v>75</v>
      </c>
      <c r="AJ772" s="61">
        <v>0</v>
      </c>
      <c r="AK772" s="65" t="s">
        <v>75</v>
      </c>
      <c r="AL772" s="65" t="s">
        <v>75</v>
      </c>
      <c r="AM772" s="67">
        <f t="shared" si="57"/>
        <v>0</v>
      </c>
      <c r="AN772" s="67">
        <f>+K772+AC772-AH772</f>
        <v>16500000</v>
      </c>
      <c r="AO772" s="61" t="s">
        <v>67</v>
      </c>
      <c r="AP772" s="60">
        <v>16500000</v>
      </c>
      <c r="AQ772" s="61" t="s">
        <v>86</v>
      </c>
      <c r="AR772" s="60">
        <v>0</v>
      </c>
      <c r="AS772" s="69" t="s">
        <v>75</v>
      </c>
      <c r="AT772" s="236">
        <v>6600000</v>
      </c>
      <c r="AU772" s="156">
        <f t="shared" si="58"/>
        <v>9900000</v>
      </c>
      <c r="AV772" s="72">
        <f t="shared" si="59"/>
        <v>0.4</v>
      </c>
      <c r="AW772" s="89" t="s">
        <v>75</v>
      </c>
      <c r="AX772" s="61" t="s">
        <v>101</v>
      </c>
      <c r="AY772" s="67" t="s">
        <v>9508</v>
      </c>
      <c r="AZ772" s="58" t="s">
        <v>67</v>
      </c>
      <c r="BA772" s="58" t="s">
        <v>67</v>
      </c>
    </row>
    <row r="773" spans="2:53" x14ac:dyDescent="0.25">
      <c r="B773" s="58">
        <v>2024</v>
      </c>
      <c r="C773" s="58">
        <v>891780111</v>
      </c>
      <c r="D773" s="59" t="s">
        <v>64</v>
      </c>
      <c r="E773" s="61" t="s">
        <v>9507</v>
      </c>
      <c r="F773" s="239" t="s">
        <v>9506</v>
      </c>
      <c r="G773" s="210">
        <v>0</v>
      </c>
      <c r="H773" s="61" t="s">
        <v>73</v>
      </c>
      <c r="I773" s="59" t="s">
        <v>65</v>
      </c>
      <c r="J773" s="60" t="s">
        <v>9505</v>
      </c>
      <c r="K773" s="60">
        <v>18000000</v>
      </c>
      <c r="L773" s="58" t="s">
        <v>68</v>
      </c>
      <c r="M773" s="60" t="s">
        <v>9504</v>
      </c>
      <c r="N773" s="60">
        <v>57295586</v>
      </c>
      <c r="O773" s="60">
        <v>1498</v>
      </c>
      <c r="P773" s="89">
        <v>45475</v>
      </c>
      <c r="Q773" s="60">
        <v>4519037000</v>
      </c>
      <c r="R773" s="89">
        <v>45477</v>
      </c>
      <c r="S773" s="60">
        <v>18000000</v>
      </c>
      <c r="T773" s="61" t="s">
        <v>66</v>
      </c>
      <c r="U773" s="60">
        <v>1082889541</v>
      </c>
      <c r="V773" s="60" t="s">
        <v>3963</v>
      </c>
      <c r="W773" s="89">
        <v>45477</v>
      </c>
      <c r="X773" s="89">
        <v>45477</v>
      </c>
      <c r="Y773" s="177" t="s">
        <v>75</v>
      </c>
      <c r="Z773" s="166">
        <v>45626</v>
      </c>
      <c r="AA773" s="67">
        <f t="shared" si="55"/>
        <v>149</v>
      </c>
      <c r="AB773" s="67">
        <v>0</v>
      </c>
      <c r="AC773" s="237">
        <v>0</v>
      </c>
      <c r="AD773" s="67">
        <v>0</v>
      </c>
      <c r="AE773" s="89" t="s">
        <v>75</v>
      </c>
      <c r="AF773" s="67">
        <f t="shared" si="56"/>
        <v>0</v>
      </c>
      <c r="AG773" s="60">
        <v>0</v>
      </c>
      <c r="AH773" s="60">
        <v>0</v>
      </c>
      <c r="AI773" s="89" t="s">
        <v>75</v>
      </c>
      <c r="AJ773" s="61">
        <v>0</v>
      </c>
      <c r="AK773" s="65" t="s">
        <v>75</v>
      </c>
      <c r="AL773" s="65" t="s">
        <v>75</v>
      </c>
      <c r="AM773" s="67">
        <f t="shared" si="57"/>
        <v>0</v>
      </c>
      <c r="AN773" s="67">
        <f>+K773+AC773-AH773</f>
        <v>18000000</v>
      </c>
      <c r="AO773" s="61" t="s">
        <v>67</v>
      </c>
      <c r="AP773" s="60">
        <v>18000000</v>
      </c>
      <c r="AQ773" s="61" t="s">
        <v>86</v>
      </c>
      <c r="AR773" s="60">
        <v>0</v>
      </c>
      <c r="AS773" s="69" t="s">
        <v>75</v>
      </c>
      <c r="AT773" s="236">
        <v>7200000</v>
      </c>
      <c r="AU773" s="156">
        <f t="shared" si="58"/>
        <v>10800000</v>
      </c>
      <c r="AV773" s="72">
        <f t="shared" si="59"/>
        <v>0.4</v>
      </c>
      <c r="AW773" s="89" t="s">
        <v>75</v>
      </c>
      <c r="AX773" s="61" t="s">
        <v>101</v>
      </c>
      <c r="AY773" s="67" t="s">
        <v>9503</v>
      </c>
      <c r="AZ773" s="58" t="s">
        <v>67</v>
      </c>
      <c r="BA773" s="58" t="s">
        <v>67</v>
      </c>
    </row>
    <row r="774" spans="2:53" x14ac:dyDescent="0.25">
      <c r="B774" s="58">
        <v>2024</v>
      </c>
      <c r="C774" s="58">
        <v>891780111</v>
      </c>
      <c r="D774" s="59" t="s">
        <v>64</v>
      </c>
      <c r="E774" s="61" t="s">
        <v>9502</v>
      </c>
      <c r="F774" s="239" t="s">
        <v>9501</v>
      </c>
      <c r="G774" s="210">
        <v>0</v>
      </c>
      <c r="H774" s="61" t="s">
        <v>73</v>
      </c>
      <c r="I774" s="59" t="s">
        <v>65</v>
      </c>
      <c r="J774" s="60" t="s">
        <v>9500</v>
      </c>
      <c r="K774" s="60">
        <v>16500000</v>
      </c>
      <c r="L774" s="58" t="s">
        <v>68</v>
      </c>
      <c r="M774" s="60" t="s">
        <v>1449</v>
      </c>
      <c r="N774" s="60">
        <v>1084789302</v>
      </c>
      <c r="O774" s="60">
        <v>1498</v>
      </c>
      <c r="P774" s="89">
        <v>45475</v>
      </c>
      <c r="Q774" s="60">
        <v>4519037000</v>
      </c>
      <c r="R774" s="89">
        <v>45477</v>
      </c>
      <c r="S774" s="60">
        <v>16500000</v>
      </c>
      <c r="T774" s="61" t="s">
        <v>66</v>
      </c>
      <c r="U774" s="60">
        <v>72004252</v>
      </c>
      <c r="V774" s="60" t="s">
        <v>8946</v>
      </c>
      <c r="W774" s="89">
        <v>45477</v>
      </c>
      <c r="X774" s="89">
        <v>45477</v>
      </c>
      <c r="Y774" s="177" t="s">
        <v>75</v>
      </c>
      <c r="Z774" s="166">
        <v>45626</v>
      </c>
      <c r="AA774" s="67">
        <f t="shared" si="55"/>
        <v>149</v>
      </c>
      <c r="AB774" s="67">
        <v>0</v>
      </c>
      <c r="AC774" s="237">
        <v>0</v>
      </c>
      <c r="AD774" s="67">
        <v>0</v>
      </c>
      <c r="AE774" s="89" t="s">
        <v>75</v>
      </c>
      <c r="AF774" s="67">
        <f t="shared" si="56"/>
        <v>0</v>
      </c>
      <c r="AG774" s="60">
        <v>0</v>
      </c>
      <c r="AH774" s="60">
        <v>0</v>
      </c>
      <c r="AI774" s="89" t="s">
        <v>75</v>
      </c>
      <c r="AJ774" s="61">
        <v>0</v>
      </c>
      <c r="AK774" s="65" t="s">
        <v>75</v>
      </c>
      <c r="AL774" s="65" t="s">
        <v>75</v>
      </c>
      <c r="AM774" s="67">
        <f t="shared" si="57"/>
        <v>0</v>
      </c>
      <c r="AN774" s="67">
        <f>+K774+AC774-AH774</f>
        <v>16500000</v>
      </c>
      <c r="AO774" s="61" t="s">
        <v>67</v>
      </c>
      <c r="AP774" s="60">
        <v>16500000</v>
      </c>
      <c r="AQ774" s="61" t="s">
        <v>86</v>
      </c>
      <c r="AR774" s="60">
        <v>0</v>
      </c>
      <c r="AS774" s="69" t="s">
        <v>75</v>
      </c>
      <c r="AT774" s="236">
        <v>6600000</v>
      </c>
      <c r="AU774" s="156">
        <f t="shared" si="58"/>
        <v>9900000</v>
      </c>
      <c r="AV774" s="72">
        <f t="shared" si="59"/>
        <v>0.4</v>
      </c>
      <c r="AW774" s="89" t="s">
        <v>75</v>
      </c>
      <c r="AX774" s="61" t="s">
        <v>101</v>
      </c>
      <c r="AY774" s="67" t="s">
        <v>9499</v>
      </c>
      <c r="AZ774" s="58" t="s">
        <v>67</v>
      </c>
      <c r="BA774" s="58" t="s">
        <v>67</v>
      </c>
    </row>
    <row r="775" spans="2:53" x14ac:dyDescent="0.25">
      <c r="B775" s="58">
        <v>2024</v>
      </c>
      <c r="C775" s="58">
        <v>891780111</v>
      </c>
      <c r="D775" s="59" t="s">
        <v>64</v>
      </c>
      <c r="E775" s="61" t="s">
        <v>9498</v>
      </c>
      <c r="F775" s="67" t="s">
        <v>9497</v>
      </c>
      <c r="G775" s="210">
        <v>0</v>
      </c>
      <c r="H775" s="61" t="s">
        <v>73</v>
      </c>
      <c r="I775" s="59" t="s">
        <v>65</v>
      </c>
      <c r="J775" s="60" t="s">
        <v>9496</v>
      </c>
      <c r="K775" s="60">
        <v>16500000</v>
      </c>
      <c r="L775" s="58" t="s">
        <v>68</v>
      </c>
      <c r="M775" s="60" t="s">
        <v>9495</v>
      </c>
      <c r="N775" s="60">
        <v>19617672</v>
      </c>
      <c r="O775" s="60">
        <v>1498</v>
      </c>
      <c r="P775" s="89">
        <v>45475</v>
      </c>
      <c r="Q775" s="60">
        <v>4519037000</v>
      </c>
      <c r="R775" s="89">
        <v>45477</v>
      </c>
      <c r="S775" s="60">
        <v>16500000</v>
      </c>
      <c r="T775" s="61" t="s">
        <v>66</v>
      </c>
      <c r="U775" s="60">
        <v>72004252</v>
      </c>
      <c r="V775" s="60" t="s">
        <v>8946</v>
      </c>
      <c r="W775" s="89">
        <v>45477</v>
      </c>
      <c r="X775" s="89">
        <v>45477</v>
      </c>
      <c r="Y775" s="68" t="s">
        <v>75</v>
      </c>
      <c r="Z775" s="166">
        <v>45626</v>
      </c>
      <c r="AA775" s="67">
        <f t="shared" si="55"/>
        <v>149</v>
      </c>
      <c r="AB775" s="67">
        <v>0</v>
      </c>
      <c r="AC775" s="237">
        <v>0</v>
      </c>
      <c r="AD775" s="67">
        <v>0</v>
      </c>
      <c r="AE775" s="89" t="s">
        <v>75</v>
      </c>
      <c r="AF775" s="67">
        <f t="shared" si="56"/>
        <v>0</v>
      </c>
      <c r="AG775" s="60">
        <v>1</v>
      </c>
      <c r="AH775" s="60">
        <v>13200000</v>
      </c>
      <c r="AI775" s="89">
        <v>45509</v>
      </c>
      <c r="AJ775" s="61">
        <v>0</v>
      </c>
      <c r="AK775" s="65" t="s">
        <v>75</v>
      </c>
      <c r="AL775" s="65" t="s">
        <v>75</v>
      </c>
      <c r="AM775" s="67">
        <f t="shared" si="57"/>
        <v>0</v>
      </c>
      <c r="AN775" s="67">
        <f>+K775+AC775-AH775</f>
        <v>3300000</v>
      </c>
      <c r="AO775" s="61" t="s">
        <v>67</v>
      </c>
      <c r="AP775" s="60">
        <v>16500000</v>
      </c>
      <c r="AQ775" s="61" t="s">
        <v>86</v>
      </c>
      <c r="AR775" s="60">
        <v>0</v>
      </c>
      <c r="AS775" s="69" t="s">
        <v>75</v>
      </c>
      <c r="AT775" s="236">
        <v>3300000</v>
      </c>
      <c r="AU775" s="156">
        <f t="shared" si="58"/>
        <v>0</v>
      </c>
      <c r="AV775" s="72">
        <f t="shared" si="59"/>
        <v>1</v>
      </c>
      <c r="AW775" s="89" t="s">
        <v>75</v>
      </c>
      <c r="AX775" s="61" t="s">
        <v>98</v>
      </c>
      <c r="AY775" s="67" t="s">
        <v>9494</v>
      </c>
      <c r="AZ775" s="58" t="s">
        <v>67</v>
      </c>
      <c r="BA775" s="58" t="s">
        <v>67</v>
      </c>
    </row>
    <row r="776" spans="2:53" x14ac:dyDescent="0.25">
      <c r="B776" s="58">
        <v>2024</v>
      </c>
      <c r="C776" s="58">
        <v>891780111</v>
      </c>
      <c r="D776" s="59" t="s">
        <v>64</v>
      </c>
      <c r="E776" s="61" t="s">
        <v>9493</v>
      </c>
      <c r="F776" s="239" t="s">
        <v>9492</v>
      </c>
      <c r="G776" s="210">
        <v>0</v>
      </c>
      <c r="H776" s="61" t="s">
        <v>73</v>
      </c>
      <c r="I776" s="59" t="s">
        <v>65</v>
      </c>
      <c r="J776" s="60" t="s">
        <v>6792</v>
      </c>
      <c r="K776" s="60">
        <v>10500000</v>
      </c>
      <c r="L776" s="58" t="s">
        <v>68</v>
      </c>
      <c r="M776" s="60" t="s">
        <v>9491</v>
      </c>
      <c r="N776" s="60">
        <v>1083028723</v>
      </c>
      <c r="O776" s="60">
        <v>1499</v>
      </c>
      <c r="P776" s="238">
        <v>45475</v>
      </c>
      <c r="Q776" s="60">
        <v>2126650000</v>
      </c>
      <c r="R776" s="89">
        <v>45477</v>
      </c>
      <c r="S776" s="60">
        <v>10500000</v>
      </c>
      <c r="T776" s="61" t="s">
        <v>66</v>
      </c>
      <c r="U776" s="60">
        <v>57444673</v>
      </c>
      <c r="V776" s="60" t="s">
        <v>4095</v>
      </c>
      <c r="W776" s="89">
        <v>45477</v>
      </c>
      <c r="X776" s="89">
        <v>45477</v>
      </c>
      <c r="Y776" s="177" t="s">
        <v>75</v>
      </c>
      <c r="Z776" s="166">
        <v>45626</v>
      </c>
      <c r="AA776" s="67">
        <f t="shared" ref="AA776:AA839" si="60">+IF(Y776="1800-01-01",Z776-X776,Z776-Y776)</f>
        <v>149</v>
      </c>
      <c r="AB776" s="67">
        <v>0</v>
      </c>
      <c r="AC776" s="237">
        <v>0</v>
      </c>
      <c r="AD776" s="67">
        <v>0</v>
      </c>
      <c r="AE776" s="89" t="s">
        <v>75</v>
      </c>
      <c r="AF776" s="67">
        <f t="shared" ref="AF776:AF839" si="61">+IF(AE776="1800-01-01",0,AE776-Z776)</f>
        <v>0</v>
      </c>
      <c r="AG776" s="60">
        <v>0</v>
      </c>
      <c r="AH776" s="60">
        <v>0</v>
      </c>
      <c r="AI776" s="89" t="s">
        <v>75</v>
      </c>
      <c r="AJ776" s="61">
        <v>0</v>
      </c>
      <c r="AK776" s="65" t="s">
        <v>75</v>
      </c>
      <c r="AL776" s="65" t="s">
        <v>75</v>
      </c>
      <c r="AM776" s="67">
        <f t="shared" ref="AM776:AM839" si="62">+IF(AK776="1800-01-01",0,AL776-AK776)</f>
        <v>0</v>
      </c>
      <c r="AN776" s="67">
        <f>+K776+AC776-AH776</f>
        <v>10500000</v>
      </c>
      <c r="AO776" s="61" t="s">
        <v>67</v>
      </c>
      <c r="AP776" s="60">
        <v>10500000</v>
      </c>
      <c r="AQ776" s="61" t="s">
        <v>86</v>
      </c>
      <c r="AR776" s="60">
        <v>0</v>
      </c>
      <c r="AS776" s="69" t="s">
        <v>75</v>
      </c>
      <c r="AT776" s="236">
        <v>4200000</v>
      </c>
      <c r="AU776" s="156">
        <f t="shared" ref="AU776:AU839" si="63">AN776-AT776</f>
        <v>6300000</v>
      </c>
      <c r="AV776" s="72">
        <f t="shared" ref="AV776:AV839" si="64">+IFERROR(AT776/AN776,"_")</f>
        <v>0.4</v>
      </c>
      <c r="AW776" s="89" t="s">
        <v>75</v>
      </c>
      <c r="AX776" s="61" t="s">
        <v>101</v>
      </c>
      <c r="AY776" s="67" t="s">
        <v>9490</v>
      </c>
      <c r="AZ776" s="58" t="s">
        <v>67</v>
      </c>
      <c r="BA776" s="58" t="s">
        <v>67</v>
      </c>
    </row>
    <row r="777" spans="2:53" x14ac:dyDescent="0.25">
      <c r="B777" s="58">
        <v>2024</v>
      </c>
      <c r="C777" s="58">
        <v>891780111</v>
      </c>
      <c r="D777" s="59" t="s">
        <v>64</v>
      </c>
      <c r="E777" s="61" t="s">
        <v>9489</v>
      </c>
      <c r="F777" s="239" t="s">
        <v>9488</v>
      </c>
      <c r="G777" s="210">
        <v>0</v>
      </c>
      <c r="H777" s="61" t="s">
        <v>73</v>
      </c>
      <c r="I777" s="59" t="s">
        <v>65</v>
      </c>
      <c r="J777" s="60" t="s">
        <v>9399</v>
      </c>
      <c r="K777" s="60">
        <v>10500000</v>
      </c>
      <c r="L777" s="58" t="s">
        <v>68</v>
      </c>
      <c r="M777" s="60" t="s">
        <v>9487</v>
      </c>
      <c r="N777" s="60">
        <v>7144181</v>
      </c>
      <c r="O777" s="60">
        <v>1499</v>
      </c>
      <c r="P777" s="238">
        <v>45475</v>
      </c>
      <c r="Q777" s="60">
        <v>2126650000</v>
      </c>
      <c r="R777" s="89">
        <v>45477</v>
      </c>
      <c r="S777" s="60">
        <v>10500000</v>
      </c>
      <c r="T777" s="61" t="s">
        <v>66</v>
      </c>
      <c r="U777" s="60">
        <v>85459497</v>
      </c>
      <c r="V777" s="60" t="s">
        <v>3402</v>
      </c>
      <c r="W777" s="89">
        <v>45477</v>
      </c>
      <c r="X777" s="89">
        <v>45477</v>
      </c>
      <c r="Y777" s="177" t="s">
        <v>75</v>
      </c>
      <c r="Z777" s="166">
        <v>45626</v>
      </c>
      <c r="AA777" s="67">
        <f t="shared" si="60"/>
        <v>149</v>
      </c>
      <c r="AB777" s="67">
        <v>0</v>
      </c>
      <c r="AC777" s="237">
        <v>0</v>
      </c>
      <c r="AD777" s="67">
        <v>0</v>
      </c>
      <c r="AE777" s="89" t="s">
        <v>75</v>
      </c>
      <c r="AF777" s="67">
        <f t="shared" si="61"/>
        <v>0</v>
      </c>
      <c r="AG777" s="60">
        <v>0</v>
      </c>
      <c r="AH777" s="60">
        <v>0</v>
      </c>
      <c r="AI777" s="89" t="s">
        <v>75</v>
      </c>
      <c r="AJ777" s="61">
        <v>0</v>
      </c>
      <c r="AK777" s="65" t="s">
        <v>75</v>
      </c>
      <c r="AL777" s="65" t="s">
        <v>75</v>
      </c>
      <c r="AM777" s="67">
        <f t="shared" si="62"/>
        <v>0</v>
      </c>
      <c r="AN777" s="67">
        <f>+K777+AC777-AH777</f>
        <v>10500000</v>
      </c>
      <c r="AO777" s="61" t="s">
        <v>67</v>
      </c>
      <c r="AP777" s="60">
        <v>10500000</v>
      </c>
      <c r="AQ777" s="61" t="s">
        <v>86</v>
      </c>
      <c r="AR777" s="60">
        <v>0</v>
      </c>
      <c r="AS777" s="69" t="s">
        <v>75</v>
      </c>
      <c r="AT777" s="236">
        <v>4200000</v>
      </c>
      <c r="AU777" s="156">
        <f t="shared" si="63"/>
        <v>6300000</v>
      </c>
      <c r="AV777" s="72">
        <f t="shared" si="64"/>
        <v>0.4</v>
      </c>
      <c r="AW777" s="89" t="s">
        <v>75</v>
      </c>
      <c r="AX777" s="61" t="s">
        <v>101</v>
      </c>
      <c r="AY777" s="67" t="s">
        <v>9486</v>
      </c>
      <c r="AZ777" s="58" t="s">
        <v>67</v>
      </c>
      <c r="BA777" s="58" t="s">
        <v>67</v>
      </c>
    </row>
    <row r="778" spans="2:53" x14ac:dyDescent="0.25">
      <c r="B778" s="58">
        <v>2024</v>
      </c>
      <c r="C778" s="58">
        <v>891780111</v>
      </c>
      <c r="D778" s="59" t="s">
        <v>64</v>
      </c>
      <c r="E778" s="61" t="s">
        <v>9485</v>
      </c>
      <c r="F778" s="239" t="s">
        <v>9484</v>
      </c>
      <c r="G778" s="210">
        <v>0</v>
      </c>
      <c r="H778" s="61" t="s">
        <v>73</v>
      </c>
      <c r="I778" s="59" t="s">
        <v>65</v>
      </c>
      <c r="J778" s="60" t="s">
        <v>9399</v>
      </c>
      <c r="K778" s="60">
        <v>10500000</v>
      </c>
      <c r="L778" s="58" t="s">
        <v>68</v>
      </c>
      <c r="M778" s="60" t="s">
        <v>9483</v>
      </c>
      <c r="N778" s="60">
        <v>7631755</v>
      </c>
      <c r="O778" s="60">
        <v>1499</v>
      </c>
      <c r="P778" s="238">
        <v>45475</v>
      </c>
      <c r="Q778" s="60">
        <v>2126650000</v>
      </c>
      <c r="R778" s="89">
        <v>45477</v>
      </c>
      <c r="S778" s="60">
        <v>10500000</v>
      </c>
      <c r="T778" s="61" t="s">
        <v>66</v>
      </c>
      <c r="U778" s="60">
        <v>85459497</v>
      </c>
      <c r="V778" s="60" t="s">
        <v>3402</v>
      </c>
      <c r="W778" s="89">
        <v>45477</v>
      </c>
      <c r="X778" s="89">
        <v>45477</v>
      </c>
      <c r="Y778" s="177" t="s">
        <v>75</v>
      </c>
      <c r="Z778" s="166">
        <v>45626</v>
      </c>
      <c r="AA778" s="67">
        <f t="shared" si="60"/>
        <v>149</v>
      </c>
      <c r="AB778" s="67">
        <v>0</v>
      </c>
      <c r="AC778" s="237">
        <v>0</v>
      </c>
      <c r="AD778" s="67">
        <v>0</v>
      </c>
      <c r="AE778" s="89" t="s">
        <v>75</v>
      </c>
      <c r="AF778" s="67">
        <f t="shared" si="61"/>
        <v>0</v>
      </c>
      <c r="AG778" s="60">
        <v>0</v>
      </c>
      <c r="AH778" s="60">
        <v>0</v>
      </c>
      <c r="AI778" s="89" t="s">
        <v>75</v>
      </c>
      <c r="AJ778" s="61">
        <v>0</v>
      </c>
      <c r="AK778" s="65" t="s">
        <v>75</v>
      </c>
      <c r="AL778" s="65" t="s">
        <v>75</v>
      </c>
      <c r="AM778" s="67">
        <f t="shared" si="62"/>
        <v>0</v>
      </c>
      <c r="AN778" s="67">
        <f>+K778+AC778-AH778</f>
        <v>10500000</v>
      </c>
      <c r="AO778" s="61" t="s">
        <v>67</v>
      </c>
      <c r="AP778" s="60">
        <v>10500000</v>
      </c>
      <c r="AQ778" s="61" t="s">
        <v>86</v>
      </c>
      <c r="AR778" s="60">
        <v>0</v>
      </c>
      <c r="AS778" s="69" t="s">
        <v>75</v>
      </c>
      <c r="AT778" s="236">
        <v>4200000</v>
      </c>
      <c r="AU778" s="156">
        <f t="shared" si="63"/>
        <v>6300000</v>
      </c>
      <c r="AV778" s="72">
        <f t="shared" si="64"/>
        <v>0.4</v>
      </c>
      <c r="AW778" s="89" t="s">
        <v>75</v>
      </c>
      <c r="AX778" s="61" t="s">
        <v>101</v>
      </c>
      <c r="AY778" s="67" t="s">
        <v>9482</v>
      </c>
      <c r="AZ778" s="58" t="s">
        <v>67</v>
      </c>
      <c r="BA778" s="58" t="s">
        <v>67</v>
      </c>
    </row>
    <row r="779" spans="2:53" x14ac:dyDescent="0.25">
      <c r="B779" s="58">
        <v>2024</v>
      </c>
      <c r="C779" s="58">
        <v>891780111</v>
      </c>
      <c r="D779" s="59" t="s">
        <v>64</v>
      </c>
      <c r="E779" s="61" t="s">
        <v>9481</v>
      </c>
      <c r="F779" s="239" t="s">
        <v>9480</v>
      </c>
      <c r="G779" s="210">
        <v>0</v>
      </c>
      <c r="H779" s="61" t="s">
        <v>73</v>
      </c>
      <c r="I779" s="59" t="s">
        <v>65</v>
      </c>
      <c r="J779" s="60" t="s">
        <v>9479</v>
      </c>
      <c r="K779" s="60">
        <v>16500000</v>
      </c>
      <c r="L779" s="58" t="s">
        <v>68</v>
      </c>
      <c r="M779" s="60" t="s">
        <v>9478</v>
      </c>
      <c r="N779" s="60">
        <v>84453261</v>
      </c>
      <c r="O779" s="60">
        <v>1498</v>
      </c>
      <c r="P779" s="89">
        <v>45475</v>
      </c>
      <c r="Q779" s="60">
        <v>4519037000</v>
      </c>
      <c r="R779" s="89">
        <v>45477</v>
      </c>
      <c r="S779" s="60">
        <v>16500000</v>
      </c>
      <c r="T779" s="61" t="s">
        <v>66</v>
      </c>
      <c r="U779" s="60">
        <v>85459497</v>
      </c>
      <c r="V779" s="60" t="s">
        <v>3402</v>
      </c>
      <c r="W779" s="89">
        <v>45477</v>
      </c>
      <c r="X779" s="89">
        <v>45477</v>
      </c>
      <c r="Y779" s="177" t="s">
        <v>75</v>
      </c>
      <c r="Z779" s="166">
        <v>45626</v>
      </c>
      <c r="AA779" s="67">
        <f t="shared" si="60"/>
        <v>149</v>
      </c>
      <c r="AB779" s="67">
        <v>0</v>
      </c>
      <c r="AC779" s="237">
        <v>0</v>
      </c>
      <c r="AD779" s="67">
        <v>0</v>
      </c>
      <c r="AE779" s="89" t="s">
        <v>75</v>
      </c>
      <c r="AF779" s="67">
        <f t="shared" si="61"/>
        <v>0</v>
      </c>
      <c r="AG779" s="60">
        <v>0</v>
      </c>
      <c r="AH779" s="60">
        <v>0</v>
      </c>
      <c r="AI779" s="89" t="s">
        <v>75</v>
      </c>
      <c r="AJ779" s="61">
        <v>0</v>
      </c>
      <c r="AK779" s="65" t="s">
        <v>75</v>
      </c>
      <c r="AL779" s="65" t="s">
        <v>75</v>
      </c>
      <c r="AM779" s="67">
        <f t="shared" si="62"/>
        <v>0</v>
      </c>
      <c r="AN779" s="67">
        <f>+K779+AC779-AH779</f>
        <v>16500000</v>
      </c>
      <c r="AO779" s="61" t="s">
        <v>67</v>
      </c>
      <c r="AP779" s="60">
        <v>16500000</v>
      </c>
      <c r="AQ779" s="61" t="s">
        <v>86</v>
      </c>
      <c r="AR779" s="60">
        <v>0</v>
      </c>
      <c r="AS779" s="69" t="s">
        <v>75</v>
      </c>
      <c r="AT779" s="236">
        <v>6600000</v>
      </c>
      <c r="AU779" s="156">
        <f t="shared" si="63"/>
        <v>9900000</v>
      </c>
      <c r="AV779" s="72">
        <f t="shared" si="64"/>
        <v>0.4</v>
      </c>
      <c r="AW779" s="89" t="s">
        <v>75</v>
      </c>
      <c r="AX779" s="61" t="s">
        <v>101</v>
      </c>
      <c r="AY779" s="67" t="s">
        <v>9477</v>
      </c>
      <c r="AZ779" s="58" t="s">
        <v>67</v>
      </c>
      <c r="BA779" s="58" t="s">
        <v>67</v>
      </c>
    </row>
    <row r="780" spans="2:53" x14ac:dyDescent="0.25">
      <c r="B780" s="58">
        <v>2024</v>
      </c>
      <c r="C780" s="58">
        <v>891780111</v>
      </c>
      <c r="D780" s="59" t="s">
        <v>64</v>
      </c>
      <c r="E780" s="61" t="s">
        <v>9476</v>
      </c>
      <c r="F780" s="239" t="s">
        <v>9475</v>
      </c>
      <c r="G780" s="210">
        <v>0</v>
      </c>
      <c r="H780" s="61" t="s">
        <v>73</v>
      </c>
      <c r="I780" s="59" t="s">
        <v>65</v>
      </c>
      <c r="J780" s="60" t="s">
        <v>9474</v>
      </c>
      <c r="K780" s="60">
        <v>22500000</v>
      </c>
      <c r="L780" s="58" t="s">
        <v>68</v>
      </c>
      <c r="M780" s="60" t="s">
        <v>9473</v>
      </c>
      <c r="N780" s="60">
        <v>1082990998</v>
      </c>
      <c r="O780" s="60">
        <v>1498</v>
      </c>
      <c r="P780" s="89">
        <v>45475</v>
      </c>
      <c r="Q780" s="60">
        <v>4519037000</v>
      </c>
      <c r="R780" s="89">
        <v>45477</v>
      </c>
      <c r="S780" s="60">
        <v>22500000</v>
      </c>
      <c r="T780" s="61" t="s">
        <v>66</v>
      </c>
      <c r="U780" s="60">
        <v>57461216</v>
      </c>
      <c r="V780" s="60" t="s">
        <v>3359</v>
      </c>
      <c r="W780" s="89">
        <v>45477</v>
      </c>
      <c r="X780" s="89">
        <v>45477</v>
      </c>
      <c r="Y780" s="177" t="s">
        <v>75</v>
      </c>
      <c r="Z780" s="166">
        <v>45626</v>
      </c>
      <c r="AA780" s="67">
        <f t="shared" si="60"/>
        <v>149</v>
      </c>
      <c r="AB780" s="67">
        <v>1</v>
      </c>
      <c r="AC780" s="237">
        <v>0</v>
      </c>
      <c r="AD780" s="67">
        <v>0</v>
      </c>
      <c r="AE780" s="89" t="s">
        <v>75</v>
      </c>
      <c r="AF780" s="67">
        <f t="shared" si="61"/>
        <v>0</v>
      </c>
      <c r="AG780" s="60">
        <v>0</v>
      </c>
      <c r="AH780" s="60">
        <v>0</v>
      </c>
      <c r="AI780" s="89" t="s">
        <v>75</v>
      </c>
      <c r="AJ780" s="61">
        <v>0</v>
      </c>
      <c r="AK780" s="65" t="s">
        <v>75</v>
      </c>
      <c r="AL780" s="65" t="s">
        <v>75</v>
      </c>
      <c r="AM780" s="67">
        <f t="shared" si="62"/>
        <v>0</v>
      </c>
      <c r="AN780" s="67">
        <f>+K780+AC780-AH780</f>
        <v>22500000</v>
      </c>
      <c r="AO780" s="61" t="s">
        <v>67</v>
      </c>
      <c r="AP780" s="60">
        <v>22500000</v>
      </c>
      <c r="AQ780" s="61" t="s">
        <v>86</v>
      </c>
      <c r="AR780" s="60">
        <v>0</v>
      </c>
      <c r="AS780" s="69" t="s">
        <v>75</v>
      </c>
      <c r="AT780" s="236">
        <v>9000000</v>
      </c>
      <c r="AU780" s="156">
        <f t="shared" si="63"/>
        <v>13500000</v>
      </c>
      <c r="AV780" s="72">
        <f t="shared" si="64"/>
        <v>0.4</v>
      </c>
      <c r="AW780" s="89" t="s">
        <v>75</v>
      </c>
      <c r="AX780" s="61" t="s">
        <v>101</v>
      </c>
      <c r="AY780" s="67" t="s">
        <v>9472</v>
      </c>
      <c r="AZ780" s="58" t="s">
        <v>67</v>
      </c>
      <c r="BA780" s="58" t="s">
        <v>67</v>
      </c>
    </row>
    <row r="781" spans="2:53" x14ac:dyDescent="0.25">
      <c r="B781" s="58">
        <v>2024</v>
      </c>
      <c r="C781" s="58">
        <v>891780111</v>
      </c>
      <c r="D781" s="59" t="s">
        <v>64</v>
      </c>
      <c r="E781" s="61" t="s">
        <v>9471</v>
      </c>
      <c r="F781" s="239" t="s">
        <v>9470</v>
      </c>
      <c r="G781" s="210">
        <v>0</v>
      </c>
      <c r="H781" s="61" t="s">
        <v>73</v>
      </c>
      <c r="I781" s="59" t="s">
        <v>65</v>
      </c>
      <c r="J781" s="60" t="s">
        <v>9469</v>
      </c>
      <c r="K781" s="60">
        <v>16500000</v>
      </c>
      <c r="L781" s="58" t="s">
        <v>68</v>
      </c>
      <c r="M781" s="60" t="s">
        <v>9468</v>
      </c>
      <c r="N781" s="60">
        <v>1082916060</v>
      </c>
      <c r="O781" s="60">
        <v>1498</v>
      </c>
      <c r="P781" s="89">
        <v>45475</v>
      </c>
      <c r="Q781" s="60">
        <v>4519037000</v>
      </c>
      <c r="R781" s="89">
        <v>45477</v>
      </c>
      <c r="S781" s="60">
        <v>16500000</v>
      </c>
      <c r="T781" s="61" t="s">
        <v>66</v>
      </c>
      <c r="U781" s="60">
        <v>85449357</v>
      </c>
      <c r="V781" s="60" t="s">
        <v>7147</v>
      </c>
      <c r="W781" s="89">
        <v>45477</v>
      </c>
      <c r="X781" s="89">
        <v>45477</v>
      </c>
      <c r="Y781" s="177" t="s">
        <v>75</v>
      </c>
      <c r="Z781" s="166">
        <v>45626</v>
      </c>
      <c r="AA781" s="67">
        <f t="shared" si="60"/>
        <v>149</v>
      </c>
      <c r="AB781" s="67">
        <v>0</v>
      </c>
      <c r="AC781" s="237">
        <v>0</v>
      </c>
      <c r="AD781" s="67">
        <v>0</v>
      </c>
      <c r="AE781" s="89" t="s">
        <v>75</v>
      </c>
      <c r="AF781" s="67">
        <f t="shared" si="61"/>
        <v>0</v>
      </c>
      <c r="AG781" s="60">
        <v>0</v>
      </c>
      <c r="AH781" s="60">
        <v>0</v>
      </c>
      <c r="AI781" s="89" t="s">
        <v>75</v>
      </c>
      <c r="AJ781" s="61">
        <v>0</v>
      </c>
      <c r="AK781" s="65" t="s">
        <v>75</v>
      </c>
      <c r="AL781" s="65" t="s">
        <v>75</v>
      </c>
      <c r="AM781" s="67">
        <f t="shared" si="62"/>
        <v>0</v>
      </c>
      <c r="AN781" s="67">
        <f>+K781+AC781-AH781</f>
        <v>16500000</v>
      </c>
      <c r="AO781" s="61" t="s">
        <v>67</v>
      </c>
      <c r="AP781" s="60">
        <v>16500000</v>
      </c>
      <c r="AQ781" s="61" t="s">
        <v>86</v>
      </c>
      <c r="AR781" s="60">
        <v>0</v>
      </c>
      <c r="AS781" s="69" t="s">
        <v>75</v>
      </c>
      <c r="AT781" s="236">
        <v>6600000</v>
      </c>
      <c r="AU781" s="156">
        <f t="shared" si="63"/>
        <v>9900000</v>
      </c>
      <c r="AV781" s="72">
        <f t="shared" si="64"/>
        <v>0.4</v>
      </c>
      <c r="AW781" s="89" t="s">
        <v>75</v>
      </c>
      <c r="AX781" s="61" t="s">
        <v>101</v>
      </c>
      <c r="AY781" s="67" t="s">
        <v>9467</v>
      </c>
      <c r="AZ781" s="58" t="s">
        <v>67</v>
      </c>
      <c r="BA781" s="58" t="s">
        <v>67</v>
      </c>
    </row>
    <row r="782" spans="2:53" x14ac:dyDescent="0.25">
      <c r="B782" s="58">
        <v>2024</v>
      </c>
      <c r="C782" s="58">
        <v>891780111</v>
      </c>
      <c r="D782" s="59" t="s">
        <v>64</v>
      </c>
      <c r="E782" s="61" t="s">
        <v>9466</v>
      </c>
      <c r="F782" s="239" t="s">
        <v>9465</v>
      </c>
      <c r="G782" s="210">
        <v>0</v>
      </c>
      <c r="H782" s="61" t="s">
        <v>73</v>
      </c>
      <c r="I782" s="59" t="s">
        <v>65</v>
      </c>
      <c r="J782" s="60" t="s">
        <v>9026</v>
      </c>
      <c r="K782" s="60">
        <v>16500000</v>
      </c>
      <c r="L782" s="58" t="s">
        <v>68</v>
      </c>
      <c r="M782" s="60" t="s">
        <v>9464</v>
      </c>
      <c r="N782" s="60">
        <v>1082903282</v>
      </c>
      <c r="O782" s="60">
        <v>1498</v>
      </c>
      <c r="P782" s="89">
        <v>45475</v>
      </c>
      <c r="Q782" s="60">
        <v>4519037000</v>
      </c>
      <c r="R782" s="89">
        <v>45477</v>
      </c>
      <c r="S782" s="60">
        <v>16500000</v>
      </c>
      <c r="T782" s="61" t="s">
        <v>66</v>
      </c>
      <c r="U782" s="60">
        <v>85449357</v>
      </c>
      <c r="V782" s="60" t="s">
        <v>7147</v>
      </c>
      <c r="W782" s="89">
        <v>45477</v>
      </c>
      <c r="X782" s="89">
        <v>45477</v>
      </c>
      <c r="Y782" s="177" t="s">
        <v>75</v>
      </c>
      <c r="Z782" s="166">
        <v>45626</v>
      </c>
      <c r="AA782" s="67">
        <f t="shared" si="60"/>
        <v>149</v>
      </c>
      <c r="AB782" s="67">
        <v>0</v>
      </c>
      <c r="AC782" s="237">
        <v>0</v>
      </c>
      <c r="AD782" s="67">
        <v>0</v>
      </c>
      <c r="AE782" s="89" t="s">
        <v>75</v>
      </c>
      <c r="AF782" s="67">
        <f t="shared" si="61"/>
        <v>0</v>
      </c>
      <c r="AG782" s="60">
        <v>0</v>
      </c>
      <c r="AH782" s="60">
        <v>0</v>
      </c>
      <c r="AI782" s="89" t="s">
        <v>75</v>
      </c>
      <c r="AJ782" s="61">
        <v>0</v>
      </c>
      <c r="AK782" s="65" t="s">
        <v>75</v>
      </c>
      <c r="AL782" s="65" t="s">
        <v>75</v>
      </c>
      <c r="AM782" s="67">
        <f t="shared" si="62"/>
        <v>0</v>
      </c>
      <c r="AN782" s="67">
        <f>+K782+AC782-AH782</f>
        <v>16500000</v>
      </c>
      <c r="AO782" s="61" t="s">
        <v>67</v>
      </c>
      <c r="AP782" s="60">
        <v>16500000</v>
      </c>
      <c r="AQ782" s="61" t="s">
        <v>86</v>
      </c>
      <c r="AR782" s="60">
        <v>0</v>
      </c>
      <c r="AS782" s="69" t="s">
        <v>75</v>
      </c>
      <c r="AT782" s="236">
        <v>6600000</v>
      </c>
      <c r="AU782" s="156">
        <f t="shared" si="63"/>
        <v>9900000</v>
      </c>
      <c r="AV782" s="72">
        <f t="shared" si="64"/>
        <v>0.4</v>
      </c>
      <c r="AW782" s="89" t="s">
        <v>75</v>
      </c>
      <c r="AX782" s="61" t="s">
        <v>101</v>
      </c>
      <c r="AY782" s="67" t="s">
        <v>9463</v>
      </c>
      <c r="AZ782" s="58" t="s">
        <v>67</v>
      </c>
      <c r="BA782" s="58" t="s">
        <v>67</v>
      </c>
    </row>
    <row r="783" spans="2:53" x14ac:dyDescent="0.25">
      <c r="B783" s="58">
        <v>2024</v>
      </c>
      <c r="C783" s="58">
        <v>891780111</v>
      </c>
      <c r="D783" s="59" t="s">
        <v>64</v>
      </c>
      <c r="E783" s="61" t="s">
        <v>9462</v>
      </c>
      <c r="F783" s="239" t="s">
        <v>9461</v>
      </c>
      <c r="G783" s="210">
        <v>0</v>
      </c>
      <c r="H783" s="61" t="s">
        <v>73</v>
      </c>
      <c r="I783" s="59" t="s">
        <v>65</v>
      </c>
      <c r="J783" s="60" t="s">
        <v>9460</v>
      </c>
      <c r="K783" s="60">
        <v>19000000</v>
      </c>
      <c r="L783" s="58" t="s">
        <v>68</v>
      </c>
      <c r="M783" s="60" t="s">
        <v>884</v>
      </c>
      <c r="N783" s="60">
        <v>1083002889</v>
      </c>
      <c r="O783" s="60">
        <v>1498</v>
      </c>
      <c r="P783" s="89">
        <v>45475</v>
      </c>
      <c r="Q783" s="60">
        <v>4519037000</v>
      </c>
      <c r="R783" s="89">
        <v>45477</v>
      </c>
      <c r="S783" s="60">
        <v>19000000</v>
      </c>
      <c r="T783" s="61" t="s">
        <v>66</v>
      </c>
      <c r="U783" s="60">
        <v>85081920</v>
      </c>
      <c r="V783" s="60" t="s">
        <v>1315</v>
      </c>
      <c r="W783" s="89">
        <v>45477</v>
      </c>
      <c r="X783" s="89">
        <v>45477</v>
      </c>
      <c r="Y783" s="177" t="s">
        <v>75</v>
      </c>
      <c r="Z783" s="166">
        <v>45626</v>
      </c>
      <c r="AA783" s="67">
        <f t="shared" si="60"/>
        <v>149</v>
      </c>
      <c r="AB783" s="67">
        <v>0</v>
      </c>
      <c r="AC783" s="237">
        <v>0</v>
      </c>
      <c r="AD783" s="67">
        <v>0</v>
      </c>
      <c r="AE783" s="89" t="s">
        <v>75</v>
      </c>
      <c r="AF783" s="67">
        <f t="shared" si="61"/>
        <v>0</v>
      </c>
      <c r="AG783" s="60">
        <v>0</v>
      </c>
      <c r="AH783" s="60">
        <v>0</v>
      </c>
      <c r="AI783" s="89" t="s">
        <v>75</v>
      </c>
      <c r="AJ783" s="61">
        <v>0</v>
      </c>
      <c r="AK783" s="65" t="s">
        <v>75</v>
      </c>
      <c r="AL783" s="65" t="s">
        <v>75</v>
      </c>
      <c r="AM783" s="67">
        <f t="shared" si="62"/>
        <v>0</v>
      </c>
      <c r="AN783" s="67">
        <f>+K783+AC783-AH783</f>
        <v>19000000</v>
      </c>
      <c r="AO783" s="61" t="s">
        <v>67</v>
      </c>
      <c r="AP783" s="60">
        <v>19000000</v>
      </c>
      <c r="AQ783" s="61" t="s">
        <v>86</v>
      </c>
      <c r="AR783" s="60">
        <v>0</v>
      </c>
      <c r="AS783" s="69" t="s">
        <v>75</v>
      </c>
      <c r="AT783" s="236">
        <v>7600000</v>
      </c>
      <c r="AU783" s="156">
        <f t="shared" si="63"/>
        <v>11400000</v>
      </c>
      <c r="AV783" s="72">
        <f t="shared" si="64"/>
        <v>0.4</v>
      </c>
      <c r="AW783" s="89" t="s">
        <v>75</v>
      </c>
      <c r="AX783" s="61" t="s">
        <v>101</v>
      </c>
      <c r="AY783" s="67" t="s">
        <v>9459</v>
      </c>
      <c r="AZ783" s="58" t="s">
        <v>67</v>
      </c>
      <c r="BA783" s="58" t="s">
        <v>67</v>
      </c>
    </row>
    <row r="784" spans="2:53" x14ac:dyDescent="0.25">
      <c r="B784" s="58">
        <v>2024</v>
      </c>
      <c r="C784" s="58">
        <v>891780111</v>
      </c>
      <c r="D784" s="59" t="s">
        <v>64</v>
      </c>
      <c r="E784" s="61" t="s">
        <v>9458</v>
      </c>
      <c r="F784" s="239" t="s">
        <v>9457</v>
      </c>
      <c r="G784" s="210">
        <v>0</v>
      </c>
      <c r="H784" s="61" t="s">
        <v>73</v>
      </c>
      <c r="I784" s="59" t="s">
        <v>65</v>
      </c>
      <c r="J784" s="60" t="s">
        <v>9456</v>
      </c>
      <c r="K784" s="60">
        <v>18000000</v>
      </c>
      <c r="L784" s="58" t="s">
        <v>68</v>
      </c>
      <c r="M784" s="60" t="s">
        <v>9455</v>
      </c>
      <c r="N784" s="60">
        <v>1020757081</v>
      </c>
      <c r="O784" s="60">
        <v>1498</v>
      </c>
      <c r="P784" s="89">
        <v>45475</v>
      </c>
      <c r="Q784" s="60">
        <v>4519037000</v>
      </c>
      <c r="R784" s="89">
        <v>45477</v>
      </c>
      <c r="S784" s="60">
        <v>18000000</v>
      </c>
      <c r="T784" s="61" t="s">
        <v>66</v>
      </c>
      <c r="U784" s="60">
        <v>85455983</v>
      </c>
      <c r="V784" s="60" t="s">
        <v>6859</v>
      </c>
      <c r="W784" s="89">
        <v>45477</v>
      </c>
      <c r="X784" s="89">
        <v>45477</v>
      </c>
      <c r="Y784" s="177" t="s">
        <v>75</v>
      </c>
      <c r="Z784" s="166">
        <v>45626</v>
      </c>
      <c r="AA784" s="67">
        <f t="shared" si="60"/>
        <v>149</v>
      </c>
      <c r="AB784" s="67">
        <v>0</v>
      </c>
      <c r="AC784" s="237">
        <v>0</v>
      </c>
      <c r="AD784" s="67">
        <v>0</v>
      </c>
      <c r="AE784" s="89" t="s">
        <v>75</v>
      </c>
      <c r="AF784" s="67">
        <f t="shared" si="61"/>
        <v>0</v>
      </c>
      <c r="AG784" s="60">
        <v>0</v>
      </c>
      <c r="AH784" s="60">
        <v>0</v>
      </c>
      <c r="AI784" s="89" t="s">
        <v>75</v>
      </c>
      <c r="AJ784" s="61">
        <v>0</v>
      </c>
      <c r="AK784" s="65" t="s">
        <v>75</v>
      </c>
      <c r="AL784" s="65" t="s">
        <v>75</v>
      </c>
      <c r="AM784" s="67">
        <f t="shared" si="62"/>
        <v>0</v>
      </c>
      <c r="AN784" s="67">
        <f>+K784+AC784-AH784</f>
        <v>18000000</v>
      </c>
      <c r="AO784" s="61" t="s">
        <v>67</v>
      </c>
      <c r="AP784" s="60">
        <v>18000000</v>
      </c>
      <c r="AQ784" s="61" t="s">
        <v>86</v>
      </c>
      <c r="AR784" s="60">
        <v>0</v>
      </c>
      <c r="AS784" s="69" t="s">
        <v>75</v>
      </c>
      <c r="AT784" s="236">
        <v>7200000</v>
      </c>
      <c r="AU784" s="156">
        <f t="shared" si="63"/>
        <v>10800000</v>
      </c>
      <c r="AV784" s="72">
        <f t="shared" si="64"/>
        <v>0.4</v>
      </c>
      <c r="AW784" s="89" t="s">
        <v>75</v>
      </c>
      <c r="AX784" s="61" t="s">
        <v>101</v>
      </c>
      <c r="AY784" s="67" t="s">
        <v>9454</v>
      </c>
      <c r="AZ784" s="58" t="s">
        <v>67</v>
      </c>
      <c r="BA784" s="58" t="s">
        <v>67</v>
      </c>
    </row>
    <row r="785" spans="2:53" x14ac:dyDescent="0.25">
      <c r="B785" s="58">
        <v>2024</v>
      </c>
      <c r="C785" s="58">
        <v>891780111</v>
      </c>
      <c r="D785" s="59" t="s">
        <v>64</v>
      </c>
      <c r="E785" s="61" t="s">
        <v>9453</v>
      </c>
      <c r="F785" s="239" t="s">
        <v>9452</v>
      </c>
      <c r="G785" s="210">
        <v>0</v>
      </c>
      <c r="H785" s="61" t="s">
        <v>73</v>
      </c>
      <c r="I785" s="59" t="s">
        <v>65</v>
      </c>
      <c r="J785" s="60" t="s">
        <v>9451</v>
      </c>
      <c r="K785" s="60">
        <v>14850000</v>
      </c>
      <c r="L785" s="58" t="s">
        <v>68</v>
      </c>
      <c r="M785" s="60" t="s">
        <v>9450</v>
      </c>
      <c r="N785" s="60">
        <v>57465032</v>
      </c>
      <c r="O785" s="60">
        <v>1498</v>
      </c>
      <c r="P785" s="89">
        <v>45475</v>
      </c>
      <c r="Q785" s="60">
        <v>4519037000</v>
      </c>
      <c r="R785" s="89">
        <v>45477</v>
      </c>
      <c r="S785" s="60">
        <v>14850000</v>
      </c>
      <c r="T785" s="61" t="s">
        <v>66</v>
      </c>
      <c r="U785" s="60">
        <v>57400977</v>
      </c>
      <c r="V785" s="60" t="s">
        <v>9377</v>
      </c>
      <c r="W785" s="89">
        <v>45477</v>
      </c>
      <c r="X785" s="89">
        <v>45477</v>
      </c>
      <c r="Y785" s="177" t="s">
        <v>75</v>
      </c>
      <c r="Z785" s="166">
        <v>45626</v>
      </c>
      <c r="AA785" s="67">
        <f t="shared" si="60"/>
        <v>149</v>
      </c>
      <c r="AB785" s="67">
        <v>0</v>
      </c>
      <c r="AC785" s="237">
        <v>0</v>
      </c>
      <c r="AD785" s="67">
        <v>0</v>
      </c>
      <c r="AE785" s="89" t="s">
        <v>75</v>
      </c>
      <c r="AF785" s="67">
        <f t="shared" si="61"/>
        <v>0</v>
      </c>
      <c r="AG785" s="60">
        <v>0</v>
      </c>
      <c r="AH785" s="60">
        <v>0</v>
      </c>
      <c r="AI785" s="89" t="s">
        <v>75</v>
      </c>
      <c r="AJ785" s="61">
        <v>0</v>
      </c>
      <c r="AK785" s="65" t="s">
        <v>75</v>
      </c>
      <c r="AL785" s="65" t="s">
        <v>75</v>
      </c>
      <c r="AM785" s="67">
        <f t="shared" si="62"/>
        <v>0</v>
      </c>
      <c r="AN785" s="67">
        <f>+K785+AC785-AH785</f>
        <v>14850000</v>
      </c>
      <c r="AO785" s="61" t="s">
        <v>67</v>
      </c>
      <c r="AP785" s="60">
        <v>14850000</v>
      </c>
      <c r="AQ785" s="61" t="s">
        <v>86</v>
      </c>
      <c r="AR785" s="60">
        <v>0</v>
      </c>
      <c r="AS785" s="69" t="s">
        <v>75</v>
      </c>
      <c r="AT785" s="236">
        <v>5940000</v>
      </c>
      <c r="AU785" s="156">
        <f t="shared" si="63"/>
        <v>8910000</v>
      </c>
      <c r="AV785" s="72">
        <f t="shared" si="64"/>
        <v>0.4</v>
      </c>
      <c r="AW785" s="89" t="s">
        <v>75</v>
      </c>
      <c r="AX785" s="61" t="s">
        <v>101</v>
      </c>
      <c r="AY785" s="67" t="s">
        <v>9449</v>
      </c>
      <c r="AZ785" s="58" t="s">
        <v>67</v>
      </c>
      <c r="BA785" s="58" t="s">
        <v>67</v>
      </c>
    </row>
    <row r="786" spans="2:53" x14ac:dyDescent="0.25">
      <c r="B786" s="58">
        <v>2024</v>
      </c>
      <c r="C786" s="58">
        <v>891780111</v>
      </c>
      <c r="D786" s="59" t="s">
        <v>64</v>
      </c>
      <c r="E786" s="61" t="s">
        <v>9448</v>
      </c>
      <c r="F786" s="239" t="s">
        <v>9447</v>
      </c>
      <c r="G786" s="210">
        <v>0</v>
      </c>
      <c r="H786" s="61" t="s">
        <v>73</v>
      </c>
      <c r="I786" s="59" t="s">
        <v>65</v>
      </c>
      <c r="J786" s="60" t="s">
        <v>9446</v>
      </c>
      <c r="K786" s="60">
        <v>12500000</v>
      </c>
      <c r="L786" s="58" t="s">
        <v>68</v>
      </c>
      <c r="M786" s="60" t="s">
        <v>9445</v>
      </c>
      <c r="N786" s="60">
        <v>36548123</v>
      </c>
      <c r="O786" s="60">
        <v>1499</v>
      </c>
      <c r="P786" s="238">
        <v>45475</v>
      </c>
      <c r="Q786" s="60">
        <v>2126650000</v>
      </c>
      <c r="R786" s="89">
        <v>45477</v>
      </c>
      <c r="S786" s="60">
        <v>12500000</v>
      </c>
      <c r="T786" s="61" t="s">
        <v>66</v>
      </c>
      <c r="U786" s="60">
        <v>57400977</v>
      </c>
      <c r="V786" s="60" t="s">
        <v>9377</v>
      </c>
      <c r="W786" s="89">
        <v>45477</v>
      </c>
      <c r="X786" s="89">
        <v>45477</v>
      </c>
      <c r="Y786" s="177" t="s">
        <v>75</v>
      </c>
      <c r="Z786" s="166">
        <v>45626</v>
      </c>
      <c r="AA786" s="67">
        <f t="shared" si="60"/>
        <v>149</v>
      </c>
      <c r="AB786" s="67">
        <v>0</v>
      </c>
      <c r="AC786" s="237">
        <v>0</v>
      </c>
      <c r="AD786" s="67">
        <v>0</v>
      </c>
      <c r="AE786" s="89" t="s">
        <v>75</v>
      </c>
      <c r="AF786" s="67">
        <f t="shared" si="61"/>
        <v>0</v>
      </c>
      <c r="AG786" s="60">
        <v>0</v>
      </c>
      <c r="AH786" s="60">
        <v>0</v>
      </c>
      <c r="AI786" s="89" t="s">
        <v>75</v>
      </c>
      <c r="AJ786" s="61">
        <v>0</v>
      </c>
      <c r="AK786" s="65" t="s">
        <v>75</v>
      </c>
      <c r="AL786" s="65" t="s">
        <v>75</v>
      </c>
      <c r="AM786" s="67">
        <f t="shared" si="62"/>
        <v>0</v>
      </c>
      <c r="AN786" s="67">
        <f>+K786+AC786-AH786</f>
        <v>12500000</v>
      </c>
      <c r="AO786" s="61" t="s">
        <v>67</v>
      </c>
      <c r="AP786" s="60">
        <v>12500000</v>
      </c>
      <c r="AQ786" s="61" t="s">
        <v>86</v>
      </c>
      <c r="AR786" s="60">
        <v>0</v>
      </c>
      <c r="AS786" s="69" t="s">
        <v>75</v>
      </c>
      <c r="AT786" s="236">
        <v>5000000</v>
      </c>
      <c r="AU786" s="156">
        <f t="shared" si="63"/>
        <v>7500000</v>
      </c>
      <c r="AV786" s="72">
        <f t="shared" si="64"/>
        <v>0.4</v>
      </c>
      <c r="AW786" s="89" t="s">
        <v>75</v>
      </c>
      <c r="AX786" s="61" t="s">
        <v>101</v>
      </c>
      <c r="AY786" s="67" t="s">
        <v>9444</v>
      </c>
      <c r="AZ786" s="58" t="s">
        <v>67</v>
      </c>
      <c r="BA786" s="58" t="s">
        <v>67</v>
      </c>
    </row>
    <row r="787" spans="2:53" x14ac:dyDescent="0.25">
      <c r="B787" s="58">
        <v>2024</v>
      </c>
      <c r="C787" s="58">
        <v>891780111</v>
      </c>
      <c r="D787" s="59" t="s">
        <v>64</v>
      </c>
      <c r="E787" s="61" t="s">
        <v>9443</v>
      </c>
      <c r="F787" s="239" t="s">
        <v>9442</v>
      </c>
      <c r="G787" s="210">
        <v>0</v>
      </c>
      <c r="H787" s="61" t="s">
        <v>73</v>
      </c>
      <c r="I787" s="59" t="s">
        <v>65</v>
      </c>
      <c r="J787" s="60" t="s">
        <v>9441</v>
      </c>
      <c r="K787" s="60">
        <v>15000000</v>
      </c>
      <c r="L787" s="58" t="s">
        <v>68</v>
      </c>
      <c r="M787" s="60" t="s">
        <v>9440</v>
      </c>
      <c r="N787" s="60">
        <v>1083038004</v>
      </c>
      <c r="O787" s="60">
        <v>1498</v>
      </c>
      <c r="P787" s="89">
        <v>45475</v>
      </c>
      <c r="Q787" s="60">
        <v>4519037000</v>
      </c>
      <c r="R787" s="89">
        <v>45477</v>
      </c>
      <c r="S787" s="60">
        <v>15000000</v>
      </c>
      <c r="T787" s="61" t="s">
        <v>66</v>
      </c>
      <c r="U787" s="60">
        <v>93400727</v>
      </c>
      <c r="V787" s="60" t="s">
        <v>6940</v>
      </c>
      <c r="W787" s="89">
        <v>45477</v>
      </c>
      <c r="X787" s="89">
        <v>45477</v>
      </c>
      <c r="Y787" s="177" t="s">
        <v>75</v>
      </c>
      <c r="Z787" s="166">
        <v>45626</v>
      </c>
      <c r="AA787" s="67">
        <f t="shared" si="60"/>
        <v>149</v>
      </c>
      <c r="AB787" s="67">
        <v>0</v>
      </c>
      <c r="AC787" s="237">
        <v>0</v>
      </c>
      <c r="AD787" s="67">
        <v>0</v>
      </c>
      <c r="AE787" s="89" t="s">
        <v>75</v>
      </c>
      <c r="AF787" s="67">
        <f t="shared" si="61"/>
        <v>0</v>
      </c>
      <c r="AG787" s="60">
        <v>0</v>
      </c>
      <c r="AH787" s="60">
        <v>0</v>
      </c>
      <c r="AI787" s="89" t="s">
        <v>75</v>
      </c>
      <c r="AJ787" s="61">
        <v>0</v>
      </c>
      <c r="AK787" s="65" t="s">
        <v>75</v>
      </c>
      <c r="AL787" s="65" t="s">
        <v>75</v>
      </c>
      <c r="AM787" s="67">
        <f t="shared" si="62"/>
        <v>0</v>
      </c>
      <c r="AN787" s="67">
        <f>+K787+AC787-AH787</f>
        <v>15000000</v>
      </c>
      <c r="AO787" s="61" t="s">
        <v>67</v>
      </c>
      <c r="AP787" s="60">
        <v>15000000</v>
      </c>
      <c r="AQ787" s="61" t="s">
        <v>86</v>
      </c>
      <c r="AR787" s="60">
        <v>0</v>
      </c>
      <c r="AS787" s="69" t="s">
        <v>75</v>
      </c>
      <c r="AT787" s="236">
        <v>6000000</v>
      </c>
      <c r="AU787" s="156">
        <f t="shared" si="63"/>
        <v>9000000</v>
      </c>
      <c r="AV787" s="72">
        <f t="shared" si="64"/>
        <v>0.4</v>
      </c>
      <c r="AW787" s="89" t="s">
        <v>75</v>
      </c>
      <c r="AX787" s="61" t="s">
        <v>101</v>
      </c>
      <c r="AY787" s="67" t="s">
        <v>9439</v>
      </c>
      <c r="AZ787" s="58" t="s">
        <v>67</v>
      </c>
      <c r="BA787" s="58" t="s">
        <v>67</v>
      </c>
    </row>
    <row r="788" spans="2:53" x14ac:dyDescent="0.25">
      <c r="B788" s="58">
        <v>2024</v>
      </c>
      <c r="C788" s="58">
        <v>891780111</v>
      </c>
      <c r="D788" s="59" t="s">
        <v>64</v>
      </c>
      <c r="E788" s="61" t="s">
        <v>9438</v>
      </c>
      <c r="F788" s="239" t="s">
        <v>9437</v>
      </c>
      <c r="G788" s="210">
        <v>0</v>
      </c>
      <c r="H788" s="61" t="s">
        <v>73</v>
      </c>
      <c r="I788" s="59" t="s">
        <v>65</v>
      </c>
      <c r="J788" s="60" t="s">
        <v>9436</v>
      </c>
      <c r="K788" s="60">
        <v>10500000</v>
      </c>
      <c r="L788" s="58" t="s">
        <v>68</v>
      </c>
      <c r="M788" s="60" t="s">
        <v>9435</v>
      </c>
      <c r="N788" s="60">
        <v>1148705492</v>
      </c>
      <c r="O788" s="60">
        <v>1499</v>
      </c>
      <c r="P788" s="238">
        <v>45475</v>
      </c>
      <c r="Q788" s="60">
        <v>2126650000</v>
      </c>
      <c r="R788" s="89">
        <v>45477</v>
      </c>
      <c r="S788" s="60">
        <v>10500000</v>
      </c>
      <c r="T788" s="61" t="s">
        <v>66</v>
      </c>
      <c r="U788" s="60">
        <v>93400727</v>
      </c>
      <c r="V788" s="60" t="s">
        <v>6940</v>
      </c>
      <c r="W788" s="89">
        <v>45477</v>
      </c>
      <c r="X788" s="89">
        <v>45477</v>
      </c>
      <c r="Y788" s="177" t="s">
        <v>75</v>
      </c>
      <c r="Z788" s="166">
        <v>45626</v>
      </c>
      <c r="AA788" s="67">
        <f t="shared" si="60"/>
        <v>149</v>
      </c>
      <c r="AB788" s="67">
        <v>0</v>
      </c>
      <c r="AC788" s="237">
        <v>0</v>
      </c>
      <c r="AD788" s="67">
        <v>0</v>
      </c>
      <c r="AE788" s="89" t="s">
        <v>75</v>
      </c>
      <c r="AF788" s="67">
        <f t="shared" si="61"/>
        <v>0</v>
      </c>
      <c r="AG788" s="60">
        <v>0</v>
      </c>
      <c r="AH788" s="60">
        <v>0</v>
      </c>
      <c r="AI788" s="89" t="s">
        <v>75</v>
      </c>
      <c r="AJ788" s="61">
        <v>0</v>
      </c>
      <c r="AK788" s="65" t="s">
        <v>75</v>
      </c>
      <c r="AL788" s="65" t="s">
        <v>75</v>
      </c>
      <c r="AM788" s="67">
        <f t="shared" si="62"/>
        <v>0</v>
      </c>
      <c r="AN788" s="67">
        <f>+K788+AC788-AH788</f>
        <v>10500000</v>
      </c>
      <c r="AO788" s="61" t="s">
        <v>67</v>
      </c>
      <c r="AP788" s="60">
        <v>10500000</v>
      </c>
      <c r="AQ788" s="61" t="s">
        <v>86</v>
      </c>
      <c r="AR788" s="60">
        <v>0</v>
      </c>
      <c r="AS788" s="69" t="s">
        <v>75</v>
      </c>
      <c r="AT788" s="236">
        <v>4200000</v>
      </c>
      <c r="AU788" s="156">
        <f t="shared" si="63"/>
        <v>6300000</v>
      </c>
      <c r="AV788" s="72">
        <f t="shared" si="64"/>
        <v>0.4</v>
      </c>
      <c r="AW788" s="89" t="s">
        <v>75</v>
      </c>
      <c r="AX788" s="61" t="s">
        <v>101</v>
      </c>
      <c r="AY788" s="67" t="s">
        <v>9434</v>
      </c>
      <c r="AZ788" s="58" t="s">
        <v>67</v>
      </c>
      <c r="BA788" s="58" t="s">
        <v>67</v>
      </c>
    </row>
    <row r="789" spans="2:53" x14ac:dyDescent="0.25">
      <c r="B789" s="58">
        <v>2024</v>
      </c>
      <c r="C789" s="58">
        <v>891780111</v>
      </c>
      <c r="D789" s="59" t="s">
        <v>64</v>
      </c>
      <c r="E789" s="61" t="s">
        <v>9433</v>
      </c>
      <c r="F789" s="239" t="s">
        <v>9432</v>
      </c>
      <c r="G789" s="210">
        <v>0</v>
      </c>
      <c r="H789" s="61" t="s">
        <v>73</v>
      </c>
      <c r="I789" s="59" t="s">
        <v>65</v>
      </c>
      <c r="J789" s="60" t="s">
        <v>9399</v>
      </c>
      <c r="K789" s="60">
        <v>10500000</v>
      </c>
      <c r="L789" s="58" t="s">
        <v>68</v>
      </c>
      <c r="M789" s="60" t="s">
        <v>9431</v>
      </c>
      <c r="N789" s="60">
        <v>1082944401</v>
      </c>
      <c r="O789" s="60">
        <v>1499</v>
      </c>
      <c r="P789" s="238">
        <v>45475</v>
      </c>
      <c r="Q789" s="60">
        <v>2126650000</v>
      </c>
      <c r="R789" s="89">
        <v>45477</v>
      </c>
      <c r="S789" s="60">
        <v>10500000</v>
      </c>
      <c r="T789" s="61" t="s">
        <v>66</v>
      </c>
      <c r="U789" s="60">
        <v>85459497</v>
      </c>
      <c r="V789" s="60" t="s">
        <v>3402</v>
      </c>
      <c r="W789" s="89">
        <v>45477</v>
      </c>
      <c r="X789" s="89">
        <v>45477</v>
      </c>
      <c r="Y789" s="177" t="s">
        <v>75</v>
      </c>
      <c r="Z789" s="166">
        <v>45626</v>
      </c>
      <c r="AA789" s="67">
        <f t="shared" si="60"/>
        <v>149</v>
      </c>
      <c r="AB789" s="67">
        <v>0</v>
      </c>
      <c r="AC789" s="237">
        <v>0</v>
      </c>
      <c r="AD789" s="67">
        <v>0</v>
      </c>
      <c r="AE789" s="89" t="s">
        <v>75</v>
      </c>
      <c r="AF789" s="67">
        <f t="shared" si="61"/>
        <v>0</v>
      </c>
      <c r="AG789" s="60">
        <v>0</v>
      </c>
      <c r="AH789" s="60">
        <v>0</v>
      </c>
      <c r="AI789" s="89" t="s">
        <v>75</v>
      </c>
      <c r="AJ789" s="61">
        <v>0</v>
      </c>
      <c r="AK789" s="65" t="s">
        <v>75</v>
      </c>
      <c r="AL789" s="65" t="s">
        <v>75</v>
      </c>
      <c r="AM789" s="67">
        <f t="shared" si="62"/>
        <v>0</v>
      </c>
      <c r="AN789" s="67">
        <f>+K789+AC789-AH789</f>
        <v>10500000</v>
      </c>
      <c r="AO789" s="61" t="s">
        <v>67</v>
      </c>
      <c r="AP789" s="60">
        <v>10500000</v>
      </c>
      <c r="AQ789" s="61" t="s">
        <v>86</v>
      </c>
      <c r="AR789" s="60">
        <v>0</v>
      </c>
      <c r="AS789" s="69" t="s">
        <v>75</v>
      </c>
      <c r="AT789" s="236">
        <v>4200000</v>
      </c>
      <c r="AU789" s="156">
        <f t="shared" si="63"/>
        <v>6300000</v>
      </c>
      <c r="AV789" s="72">
        <f t="shared" si="64"/>
        <v>0.4</v>
      </c>
      <c r="AW789" s="89" t="s">
        <v>75</v>
      </c>
      <c r="AX789" s="61" t="s">
        <v>101</v>
      </c>
      <c r="AY789" s="67" t="s">
        <v>9430</v>
      </c>
      <c r="AZ789" s="58" t="s">
        <v>67</v>
      </c>
      <c r="BA789" s="58" t="s">
        <v>67</v>
      </c>
    </row>
    <row r="790" spans="2:53" x14ac:dyDescent="0.25">
      <c r="B790" s="58">
        <v>2024</v>
      </c>
      <c r="C790" s="58">
        <v>891780111</v>
      </c>
      <c r="D790" s="59" t="s">
        <v>64</v>
      </c>
      <c r="E790" s="61" t="s">
        <v>9429</v>
      </c>
      <c r="F790" s="239" t="s">
        <v>9428</v>
      </c>
      <c r="G790" s="210">
        <v>0</v>
      </c>
      <c r="H790" s="61" t="s">
        <v>73</v>
      </c>
      <c r="I790" s="59" t="s">
        <v>65</v>
      </c>
      <c r="J790" s="60" t="s">
        <v>9427</v>
      </c>
      <c r="K790" s="60">
        <v>16500000</v>
      </c>
      <c r="L790" s="58" t="s">
        <v>68</v>
      </c>
      <c r="M790" s="60" t="s">
        <v>9426</v>
      </c>
      <c r="N790" s="60">
        <v>1082908421</v>
      </c>
      <c r="O790" s="60">
        <v>1498</v>
      </c>
      <c r="P790" s="89">
        <v>45475</v>
      </c>
      <c r="Q790" s="60">
        <v>4519037000</v>
      </c>
      <c r="R790" s="89">
        <v>45477</v>
      </c>
      <c r="S790" s="60">
        <v>16500000</v>
      </c>
      <c r="T790" s="61" t="s">
        <v>66</v>
      </c>
      <c r="U790" s="60">
        <v>85449357</v>
      </c>
      <c r="V790" s="60" t="s">
        <v>7147</v>
      </c>
      <c r="W790" s="89">
        <v>45477</v>
      </c>
      <c r="X790" s="89">
        <v>45477</v>
      </c>
      <c r="Y790" s="177" t="s">
        <v>75</v>
      </c>
      <c r="Z790" s="166">
        <v>45626</v>
      </c>
      <c r="AA790" s="67">
        <f t="shared" si="60"/>
        <v>149</v>
      </c>
      <c r="AB790" s="67">
        <v>0</v>
      </c>
      <c r="AC790" s="237">
        <v>0</v>
      </c>
      <c r="AD790" s="67">
        <v>0</v>
      </c>
      <c r="AE790" s="89" t="s">
        <v>75</v>
      </c>
      <c r="AF790" s="67">
        <f t="shared" si="61"/>
        <v>0</v>
      </c>
      <c r="AG790" s="60">
        <v>0</v>
      </c>
      <c r="AH790" s="60">
        <v>0</v>
      </c>
      <c r="AI790" s="89" t="s">
        <v>75</v>
      </c>
      <c r="AJ790" s="61">
        <v>0</v>
      </c>
      <c r="AK790" s="65" t="s">
        <v>75</v>
      </c>
      <c r="AL790" s="65" t="s">
        <v>75</v>
      </c>
      <c r="AM790" s="67">
        <f t="shared" si="62"/>
        <v>0</v>
      </c>
      <c r="AN790" s="67">
        <f>+K790+AC790-AH790</f>
        <v>16500000</v>
      </c>
      <c r="AO790" s="61" t="s">
        <v>67</v>
      </c>
      <c r="AP790" s="60">
        <v>16500000</v>
      </c>
      <c r="AQ790" s="61" t="s">
        <v>86</v>
      </c>
      <c r="AR790" s="60">
        <v>0</v>
      </c>
      <c r="AS790" s="69" t="s">
        <v>75</v>
      </c>
      <c r="AT790" s="236">
        <v>6600000</v>
      </c>
      <c r="AU790" s="156">
        <f t="shared" si="63"/>
        <v>9900000</v>
      </c>
      <c r="AV790" s="72">
        <f t="shared" si="64"/>
        <v>0.4</v>
      </c>
      <c r="AW790" s="89" t="s">
        <v>75</v>
      </c>
      <c r="AX790" s="61" t="s">
        <v>101</v>
      </c>
      <c r="AY790" s="67" t="s">
        <v>9425</v>
      </c>
      <c r="AZ790" s="58" t="s">
        <v>67</v>
      </c>
      <c r="BA790" s="58" t="s">
        <v>67</v>
      </c>
    </row>
    <row r="791" spans="2:53" x14ac:dyDescent="0.25">
      <c r="B791" s="58">
        <v>2024</v>
      </c>
      <c r="C791" s="58">
        <v>891780111</v>
      </c>
      <c r="D791" s="59" t="s">
        <v>64</v>
      </c>
      <c r="E791" s="61" t="s">
        <v>9424</v>
      </c>
      <c r="F791" s="239" t="s">
        <v>9423</v>
      </c>
      <c r="G791" s="210">
        <v>0</v>
      </c>
      <c r="H791" s="61" t="s">
        <v>73</v>
      </c>
      <c r="I791" s="59" t="s">
        <v>65</v>
      </c>
      <c r="J791" s="60" t="s">
        <v>9026</v>
      </c>
      <c r="K791" s="60">
        <v>16500000</v>
      </c>
      <c r="L791" s="58" t="s">
        <v>68</v>
      </c>
      <c r="M791" s="60" t="s">
        <v>9422</v>
      </c>
      <c r="N791" s="60">
        <v>85472349</v>
      </c>
      <c r="O791" s="60">
        <v>1498</v>
      </c>
      <c r="P791" s="89">
        <v>45475</v>
      </c>
      <c r="Q791" s="60">
        <v>4519037000</v>
      </c>
      <c r="R791" s="89">
        <v>45477</v>
      </c>
      <c r="S791" s="60">
        <v>16500000</v>
      </c>
      <c r="T791" s="61" t="s">
        <v>66</v>
      </c>
      <c r="U791" s="60">
        <v>85449357</v>
      </c>
      <c r="V791" s="60" t="s">
        <v>7147</v>
      </c>
      <c r="W791" s="89">
        <v>45477</v>
      </c>
      <c r="X791" s="89">
        <v>45477</v>
      </c>
      <c r="Y791" s="177" t="s">
        <v>75</v>
      </c>
      <c r="Z791" s="166">
        <v>45626</v>
      </c>
      <c r="AA791" s="67">
        <f t="shared" si="60"/>
        <v>149</v>
      </c>
      <c r="AB791" s="67">
        <v>0</v>
      </c>
      <c r="AC791" s="237">
        <v>0</v>
      </c>
      <c r="AD791" s="67">
        <v>0</v>
      </c>
      <c r="AE791" s="89" t="s">
        <v>75</v>
      </c>
      <c r="AF791" s="67">
        <f t="shared" si="61"/>
        <v>0</v>
      </c>
      <c r="AG791" s="60">
        <v>0</v>
      </c>
      <c r="AH791" s="60">
        <v>0</v>
      </c>
      <c r="AI791" s="89" t="s">
        <v>75</v>
      </c>
      <c r="AJ791" s="61">
        <v>0</v>
      </c>
      <c r="AK791" s="65" t="s">
        <v>75</v>
      </c>
      <c r="AL791" s="65" t="s">
        <v>75</v>
      </c>
      <c r="AM791" s="67">
        <f t="shared" si="62"/>
        <v>0</v>
      </c>
      <c r="AN791" s="67">
        <f>+K791+AC791-AH791</f>
        <v>16500000</v>
      </c>
      <c r="AO791" s="61" t="s">
        <v>67</v>
      </c>
      <c r="AP791" s="60">
        <v>16500000</v>
      </c>
      <c r="AQ791" s="61" t="s">
        <v>86</v>
      </c>
      <c r="AR791" s="60">
        <v>0</v>
      </c>
      <c r="AS791" s="69" t="s">
        <v>75</v>
      </c>
      <c r="AT791" s="236">
        <v>6600000</v>
      </c>
      <c r="AU791" s="156">
        <f t="shared" si="63"/>
        <v>9900000</v>
      </c>
      <c r="AV791" s="72">
        <f t="shared" si="64"/>
        <v>0.4</v>
      </c>
      <c r="AW791" s="89" t="s">
        <v>75</v>
      </c>
      <c r="AX791" s="61" t="s">
        <v>101</v>
      </c>
      <c r="AY791" s="67" t="s">
        <v>9421</v>
      </c>
      <c r="AZ791" s="58" t="s">
        <v>67</v>
      </c>
      <c r="BA791" s="58" t="s">
        <v>67</v>
      </c>
    </row>
    <row r="792" spans="2:53" x14ac:dyDescent="0.25">
      <c r="B792" s="58">
        <v>2024</v>
      </c>
      <c r="C792" s="58">
        <v>891780111</v>
      </c>
      <c r="D792" s="59" t="s">
        <v>64</v>
      </c>
      <c r="E792" s="61" t="s">
        <v>9420</v>
      </c>
      <c r="F792" s="239" t="s">
        <v>9419</v>
      </c>
      <c r="G792" s="210">
        <v>0</v>
      </c>
      <c r="H792" s="61" t="s">
        <v>73</v>
      </c>
      <c r="I792" s="59" t="s">
        <v>65</v>
      </c>
      <c r="J792" s="60" t="s">
        <v>9418</v>
      </c>
      <c r="K792" s="60">
        <v>18000000</v>
      </c>
      <c r="L792" s="58" t="s">
        <v>68</v>
      </c>
      <c r="M792" s="60" t="s">
        <v>9417</v>
      </c>
      <c r="N792" s="60">
        <v>1081928917</v>
      </c>
      <c r="O792" s="60">
        <v>1498</v>
      </c>
      <c r="P792" s="89">
        <v>45475</v>
      </c>
      <c r="Q792" s="60">
        <v>4519037000</v>
      </c>
      <c r="R792" s="89">
        <v>45477</v>
      </c>
      <c r="S792" s="60">
        <v>18000000</v>
      </c>
      <c r="T792" s="61" t="s">
        <v>66</v>
      </c>
      <c r="U792" s="60">
        <v>36718996</v>
      </c>
      <c r="V792" s="60" t="s">
        <v>7586</v>
      </c>
      <c r="W792" s="89">
        <v>45477</v>
      </c>
      <c r="X792" s="89">
        <v>45477</v>
      </c>
      <c r="Y792" s="177" t="s">
        <v>75</v>
      </c>
      <c r="Z792" s="166">
        <v>45626</v>
      </c>
      <c r="AA792" s="67">
        <f t="shared" si="60"/>
        <v>149</v>
      </c>
      <c r="AB792" s="67">
        <v>0</v>
      </c>
      <c r="AC792" s="237">
        <v>0</v>
      </c>
      <c r="AD792" s="67">
        <v>0</v>
      </c>
      <c r="AE792" s="89" t="s">
        <v>75</v>
      </c>
      <c r="AF792" s="67">
        <f t="shared" si="61"/>
        <v>0</v>
      </c>
      <c r="AG792" s="60">
        <v>0</v>
      </c>
      <c r="AH792" s="60">
        <v>0</v>
      </c>
      <c r="AI792" s="89" t="s">
        <v>75</v>
      </c>
      <c r="AJ792" s="61">
        <v>0</v>
      </c>
      <c r="AK792" s="65" t="s">
        <v>75</v>
      </c>
      <c r="AL792" s="65" t="s">
        <v>75</v>
      </c>
      <c r="AM792" s="67">
        <f t="shared" si="62"/>
        <v>0</v>
      </c>
      <c r="AN792" s="67">
        <f>+K792+AC792-AH792</f>
        <v>18000000</v>
      </c>
      <c r="AO792" s="61" t="s">
        <v>67</v>
      </c>
      <c r="AP792" s="60">
        <v>18000000</v>
      </c>
      <c r="AQ792" s="61" t="s">
        <v>86</v>
      </c>
      <c r="AR792" s="60">
        <v>0</v>
      </c>
      <c r="AS792" s="69" t="s">
        <v>75</v>
      </c>
      <c r="AT792" s="236">
        <v>7200000</v>
      </c>
      <c r="AU792" s="156">
        <f t="shared" si="63"/>
        <v>10800000</v>
      </c>
      <c r="AV792" s="72">
        <f t="shared" si="64"/>
        <v>0.4</v>
      </c>
      <c r="AW792" s="89" t="s">
        <v>75</v>
      </c>
      <c r="AX792" s="61" t="s">
        <v>101</v>
      </c>
      <c r="AY792" s="67" t="s">
        <v>9416</v>
      </c>
      <c r="AZ792" s="58" t="s">
        <v>67</v>
      </c>
      <c r="BA792" s="58" t="s">
        <v>67</v>
      </c>
    </row>
    <row r="793" spans="2:53" x14ac:dyDescent="0.25">
      <c r="B793" s="58">
        <v>2024</v>
      </c>
      <c r="C793" s="58">
        <v>891780111</v>
      </c>
      <c r="D793" s="59" t="s">
        <v>64</v>
      </c>
      <c r="E793" s="61" t="s">
        <v>9415</v>
      </c>
      <c r="F793" s="239" t="s">
        <v>9414</v>
      </c>
      <c r="G793" s="210">
        <v>0</v>
      </c>
      <c r="H793" s="61" t="s">
        <v>73</v>
      </c>
      <c r="I793" s="59" t="s">
        <v>65</v>
      </c>
      <c r="J793" s="60" t="s">
        <v>9413</v>
      </c>
      <c r="K793" s="60">
        <v>16500000</v>
      </c>
      <c r="L793" s="58" t="s">
        <v>68</v>
      </c>
      <c r="M793" s="60" t="s">
        <v>9412</v>
      </c>
      <c r="N793" s="60">
        <v>1082250050</v>
      </c>
      <c r="O793" s="60">
        <v>1498</v>
      </c>
      <c r="P793" s="89">
        <v>45475</v>
      </c>
      <c r="Q793" s="60">
        <v>4519037000</v>
      </c>
      <c r="R793" s="89">
        <v>45477</v>
      </c>
      <c r="S793" s="60">
        <v>16500000</v>
      </c>
      <c r="T793" s="61" t="s">
        <v>66</v>
      </c>
      <c r="U793" s="60">
        <v>85449357</v>
      </c>
      <c r="V793" s="60" t="s">
        <v>7147</v>
      </c>
      <c r="W793" s="89">
        <v>45477</v>
      </c>
      <c r="X793" s="89">
        <v>45477</v>
      </c>
      <c r="Y793" s="177" t="s">
        <v>75</v>
      </c>
      <c r="Z793" s="166">
        <v>45626</v>
      </c>
      <c r="AA793" s="67">
        <f t="shared" si="60"/>
        <v>149</v>
      </c>
      <c r="AB793" s="67">
        <v>0</v>
      </c>
      <c r="AC793" s="237">
        <v>0</v>
      </c>
      <c r="AD793" s="67">
        <v>0</v>
      </c>
      <c r="AE793" s="89" t="s">
        <v>75</v>
      </c>
      <c r="AF793" s="67">
        <f t="shared" si="61"/>
        <v>0</v>
      </c>
      <c r="AG793" s="60">
        <v>0</v>
      </c>
      <c r="AH793" s="60">
        <v>0</v>
      </c>
      <c r="AI793" s="89" t="s">
        <v>75</v>
      </c>
      <c r="AJ793" s="61">
        <v>0</v>
      </c>
      <c r="AK793" s="65" t="s">
        <v>75</v>
      </c>
      <c r="AL793" s="65" t="s">
        <v>75</v>
      </c>
      <c r="AM793" s="67">
        <f t="shared" si="62"/>
        <v>0</v>
      </c>
      <c r="AN793" s="67">
        <f>+K793+AC793-AH793</f>
        <v>16500000</v>
      </c>
      <c r="AO793" s="61" t="s">
        <v>67</v>
      </c>
      <c r="AP793" s="60">
        <v>16500000</v>
      </c>
      <c r="AQ793" s="61" t="s">
        <v>86</v>
      </c>
      <c r="AR793" s="60">
        <v>0</v>
      </c>
      <c r="AS793" s="69" t="s">
        <v>75</v>
      </c>
      <c r="AT793" s="236">
        <v>6600000</v>
      </c>
      <c r="AU793" s="156">
        <f t="shared" si="63"/>
        <v>9900000</v>
      </c>
      <c r="AV793" s="72">
        <f t="shared" si="64"/>
        <v>0.4</v>
      </c>
      <c r="AW793" s="89" t="s">
        <v>75</v>
      </c>
      <c r="AX793" s="61" t="s">
        <v>101</v>
      </c>
      <c r="AY793" s="67" t="s">
        <v>9411</v>
      </c>
      <c r="AZ793" s="58" t="s">
        <v>67</v>
      </c>
      <c r="BA793" s="58" t="s">
        <v>67</v>
      </c>
    </row>
    <row r="794" spans="2:53" x14ac:dyDescent="0.25">
      <c r="B794" s="58">
        <v>2024</v>
      </c>
      <c r="C794" s="58">
        <v>891780111</v>
      </c>
      <c r="D794" s="59" t="s">
        <v>64</v>
      </c>
      <c r="E794" s="61" t="s">
        <v>9410</v>
      </c>
      <c r="F794" s="239" t="s">
        <v>9409</v>
      </c>
      <c r="G794" s="210">
        <v>0</v>
      </c>
      <c r="H794" s="61" t="s">
        <v>73</v>
      </c>
      <c r="I794" s="59" t="s">
        <v>65</v>
      </c>
      <c r="J794" s="60" t="s">
        <v>9408</v>
      </c>
      <c r="K794" s="60">
        <v>16500000</v>
      </c>
      <c r="L794" s="58" t="s">
        <v>68</v>
      </c>
      <c r="M794" s="60" t="s">
        <v>9407</v>
      </c>
      <c r="N794" s="60">
        <v>1083035488</v>
      </c>
      <c r="O794" s="60">
        <v>1498</v>
      </c>
      <c r="P794" s="89">
        <v>45475</v>
      </c>
      <c r="Q794" s="60">
        <v>4519037000</v>
      </c>
      <c r="R794" s="89">
        <v>45477</v>
      </c>
      <c r="S794" s="60">
        <v>16500000</v>
      </c>
      <c r="T794" s="61" t="s">
        <v>66</v>
      </c>
      <c r="U794" s="60">
        <v>72004252</v>
      </c>
      <c r="V794" s="60" t="s">
        <v>8946</v>
      </c>
      <c r="W794" s="89">
        <v>45477</v>
      </c>
      <c r="X794" s="89">
        <v>45477</v>
      </c>
      <c r="Y794" s="177" t="s">
        <v>75</v>
      </c>
      <c r="Z794" s="166">
        <v>45626</v>
      </c>
      <c r="AA794" s="67">
        <f t="shared" si="60"/>
        <v>149</v>
      </c>
      <c r="AB794" s="67">
        <v>0</v>
      </c>
      <c r="AC794" s="237">
        <v>0</v>
      </c>
      <c r="AD794" s="67">
        <v>0</v>
      </c>
      <c r="AE794" s="89" t="s">
        <v>75</v>
      </c>
      <c r="AF794" s="67">
        <f t="shared" si="61"/>
        <v>0</v>
      </c>
      <c r="AG794" s="60">
        <v>0</v>
      </c>
      <c r="AH794" s="60">
        <v>0</v>
      </c>
      <c r="AI794" s="89" t="s">
        <v>75</v>
      </c>
      <c r="AJ794" s="61">
        <v>0</v>
      </c>
      <c r="AK794" s="65" t="s">
        <v>75</v>
      </c>
      <c r="AL794" s="65" t="s">
        <v>75</v>
      </c>
      <c r="AM794" s="67">
        <f t="shared" si="62"/>
        <v>0</v>
      </c>
      <c r="AN794" s="67">
        <f>+K794+AC794-AH794</f>
        <v>16500000</v>
      </c>
      <c r="AO794" s="61" t="s">
        <v>67</v>
      </c>
      <c r="AP794" s="60">
        <v>16500000</v>
      </c>
      <c r="AQ794" s="61" t="s">
        <v>86</v>
      </c>
      <c r="AR794" s="60">
        <v>0</v>
      </c>
      <c r="AS794" s="69" t="s">
        <v>75</v>
      </c>
      <c r="AT794" s="236">
        <v>6600000</v>
      </c>
      <c r="AU794" s="156">
        <f t="shared" si="63"/>
        <v>9900000</v>
      </c>
      <c r="AV794" s="72">
        <f t="shared" si="64"/>
        <v>0.4</v>
      </c>
      <c r="AW794" s="89" t="s">
        <v>75</v>
      </c>
      <c r="AX794" s="61" t="s">
        <v>101</v>
      </c>
      <c r="AY794" s="67" t="s">
        <v>9406</v>
      </c>
      <c r="AZ794" s="58" t="s">
        <v>67</v>
      </c>
      <c r="BA794" s="58" t="s">
        <v>67</v>
      </c>
    </row>
    <row r="795" spans="2:53" x14ac:dyDescent="0.25">
      <c r="B795" s="58">
        <v>2024</v>
      </c>
      <c r="C795" s="58">
        <v>891780111</v>
      </c>
      <c r="D795" s="59" t="s">
        <v>64</v>
      </c>
      <c r="E795" s="61" t="s">
        <v>9405</v>
      </c>
      <c r="F795" s="239" t="s">
        <v>9404</v>
      </c>
      <c r="G795" s="210">
        <v>0</v>
      </c>
      <c r="H795" s="61" t="s">
        <v>73</v>
      </c>
      <c r="I795" s="59" t="s">
        <v>65</v>
      </c>
      <c r="J795" s="60" t="s">
        <v>9399</v>
      </c>
      <c r="K795" s="60">
        <v>10500000</v>
      </c>
      <c r="L795" s="58" t="s">
        <v>68</v>
      </c>
      <c r="M795" s="60" t="s">
        <v>9403</v>
      </c>
      <c r="N795" s="60">
        <v>12637472</v>
      </c>
      <c r="O795" s="60">
        <v>1499</v>
      </c>
      <c r="P795" s="238">
        <v>45475</v>
      </c>
      <c r="Q795" s="60">
        <v>2126650000</v>
      </c>
      <c r="R795" s="89">
        <v>45477</v>
      </c>
      <c r="S795" s="60">
        <v>10500000</v>
      </c>
      <c r="T795" s="61" t="s">
        <v>66</v>
      </c>
      <c r="U795" s="60">
        <v>85459497</v>
      </c>
      <c r="V795" s="60" t="s">
        <v>3402</v>
      </c>
      <c r="W795" s="89">
        <v>45477</v>
      </c>
      <c r="X795" s="89">
        <v>45477</v>
      </c>
      <c r="Y795" s="177" t="s">
        <v>75</v>
      </c>
      <c r="Z795" s="166">
        <v>45626</v>
      </c>
      <c r="AA795" s="67">
        <f t="shared" si="60"/>
        <v>149</v>
      </c>
      <c r="AB795" s="67">
        <v>0</v>
      </c>
      <c r="AC795" s="237">
        <v>0</v>
      </c>
      <c r="AD795" s="67">
        <v>0</v>
      </c>
      <c r="AE795" s="89" t="s">
        <v>75</v>
      </c>
      <c r="AF795" s="67">
        <f t="shared" si="61"/>
        <v>0</v>
      </c>
      <c r="AG795" s="60">
        <v>0</v>
      </c>
      <c r="AH795" s="60">
        <v>0</v>
      </c>
      <c r="AI795" s="89" t="s">
        <v>75</v>
      </c>
      <c r="AJ795" s="61">
        <v>0</v>
      </c>
      <c r="AK795" s="65" t="s">
        <v>75</v>
      </c>
      <c r="AL795" s="65" t="s">
        <v>75</v>
      </c>
      <c r="AM795" s="67">
        <f t="shared" si="62"/>
        <v>0</v>
      </c>
      <c r="AN795" s="67">
        <f>+K795+AC795-AH795</f>
        <v>10500000</v>
      </c>
      <c r="AO795" s="61" t="s">
        <v>67</v>
      </c>
      <c r="AP795" s="60">
        <v>10500000</v>
      </c>
      <c r="AQ795" s="61" t="s">
        <v>86</v>
      </c>
      <c r="AR795" s="60">
        <v>0</v>
      </c>
      <c r="AS795" s="69" t="s">
        <v>75</v>
      </c>
      <c r="AT795" s="236">
        <v>4200000</v>
      </c>
      <c r="AU795" s="156">
        <f t="shared" si="63"/>
        <v>6300000</v>
      </c>
      <c r="AV795" s="72">
        <f t="shared" si="64"/>
        <v>0.4</v>
      </c>
      <c r="AW795" s="89" t="s">
        <v>75</v>
      </c>
      <c r="AX795" s="61" t="s">
        <v>101</v>
      </c>
      <c r="AY795" s="67" t="s">
        <v>9402</v>
      </c>
      <c r="AZ795" s="58" t="s">
        <v>67</v>
      </c>
      <c r="BA795" s="58" t="s">
        <v>67</v>
      </c>
    </row>
    <row r="796" spans="2:53" x14ac:dyDescent="0.25">
      <c r="B796" s="58">
        <v>2024</v>
      </c>
      <c r="C796" s="58">
        <v>891780111</v>
      </c>
      <c r="D796" s="59" t="s">
        <v>64</v>
      </c>
      <c r="E796" s="61" t="s">
        <v>9401</v>
      </c>
      <c r="F796" s="239" t="s">
        <v>9400</v>
      </c>
      <c r="G796" s="210">
        <v>0</v>
      </c>
      <c r="H796" s="61" t="s">
        <v>73</v>
      </c>
      <c r="I796" s="59" t="s">
        <v>65</v>
      </c>
      <c r="J796" s="60" t="s">
        <v>9399</v>
      </c>
      <c r="K796" s="60">
        <v>10500000</v>
      </c>
      <c r="L796" s="58" t="s">
        <v>68</v>
      </c>
      <c r="M796" s="60" t="s">
        <v>9398</v>
      </c>
      <c r="N796" s="60">
        <v>84459314</v>
      </c>
      <c r="O796" s="60">
        <v>1499</v>
      </c>
      <c r="P796" s="238">
        <v>45475</v>
      </c>
      <c r="Q796" s="60">
        <v>2126650000</v>
      </c>
      <c r="R796" s="89">
        <v>45477</v>
      </c>
      <c r="S796" s="60">
        <v>10500000</v>
      </c>
      <c r="T796" s="61" t="s">
        <v>66</v>
      </c>
      <c r="U796" s="60">
        <v>85459497</v>
      </c>
      <c r="V796" s="60" t="s">
        <v>3402</v>
      </c>
      <c r="W796" s="89">
        <v>45477</v>
      </c>
      <c r="X796" s="89">
        <v>45477</v>
      </c>
      <c r="Y796" s="177" t="s">
        <v>75</v>
      </c>
      <c r="Z796" s="166">
        <v>45626</v>
      </c>
      <c r="AA796" s="67">
        <f t="shared" si="60"/>
        <v>149</v>
      </c>
      <c r="AB796" s="67">
        <v>0</v>
      </c>
      <c r="AC796" s="237">
        <v>0</v>
      </c>
      <c r="AD796" s="67">
        <v>0</v>
      </c>
      <c r="AE796" s="89" t="s">
        <v>75</v>
      </c>
      <c r="AF796" s="67">
        <f t="shared" si="61"/>
        <v>0</v>
      </c>
      <c r="AG796" s="60">
        <v>0</v>
      </c>
      <c r="AH796" s="60">
        <v>0</v>
      </c>
      <c r="AI796" s="89" t="s">
        <v>75</v>
      </c>
      <c r="AJ796" s="61">
        <v>0</v>
      </c>
      <c r="AK796" s="65" t="s">
        <v>75</v>
      </c>
      <c r="AL796" s="65" t="s">
        <v>75</v>
      </c>
      <c r="AM796" s="67">
        <f t="shared" si="62"/>
        <v>0</v>
      </c>
      <c r="AN796" s="67">
        <f>+K796+AC796-AH796</f>
        <v>10500000</v>
      </c>
      <c r="AO796" s="61" t="s">
        <v>67</v>
      </c>
      <c r="AP796" s="60">
        <v>10500000</v>
      </c>
      <c r="AQ796" s="61" t="s">
        <v>86</v>
      </c>
      <c r="AR796" s="60">
        <v>0</v>
      </c>
      <c r="AS796" s="69" t="s">
        <v>75</v>
      </c>
      <c r="AT796" s="236">
        <v>4200000</v>
      </c>
      <c r="AU796" s="156">
        <f t="shared" si="63"/>
        <v>6300000</v>
      </c>
      <c r="AV796" s="72">
        <f t="shared" si="64"/>
        <v>0.4</v>
      </c>
      <c r="AW796" s="89" t="s">
        <v>75</v>
      </c>
      <c r="AX796" s="61" t="s">
        <v>101</v>
      </c>
      <c r="AY796" s="67" t="s">
        <v>9397</v>
      </c>
      <c r="AZ796" s="58" t="s">
        <v>67</v>
      </c>
      <c r="BA796" s="58" t="s">
        <v>67</v>
      </c>
    </row>
    <row r="797" spans="2:53" x14ac:dyDescent="0.25">
      <c r="B797" s="58">
        <v>2024</v>
      </c>
      <c r="C797" s="58">
        <v>891780111</v>
      </c>
      <c r="D797" s="59" t="s">
        <v>64</v>
      </c>
      <c r="E797" s="61" t="s">
        <v>9396</v>
      </c>
      <c r="F797" s="239" t="s">
        <v>9395</v>
      </c>
      <c r="G797" s="210">
        <v>0</v>
      </c>
      <c r="H797" s="61" t="s">
        <v>73</v>
      </c>
      <c r="I797" s="59" t="s">
        <v>65</v>
      </c>
      <c r="J797" s="60" t="s">
        <v>9394</v>
      </c>
      <c r="K797" s="60">
        <v>13500000</v>
      </c>
      <c r="L797" s="58" t="s">
        <v>68</v>
      </c>
      <c r="M797" s="60" t="s">
        <v>9393</v>
      </c>
      <c r="N797" s="60">
        <v>1083015401</v>
      </c>
      <c r="O797" s="60">
        <v>1498</v>
      </c>
      <c r="P797" s="89">
        <v>45475</v>
      </c>
      <c r="Q797" s="60">
        <v>4519037000</v>
      </c>
      <c r="R797" s="89">
        <v>45477</v>
      </c>
      <c r="S797" s="60">
        <v>13500000</v>
      </c>
      <c r="T797" s="61" t="s">
        <v>66</v>
      </c>
      <c r="U797" s="60">
        <v>84452087</v>
      </c>
      <c r="V797" s="60" t="s">
        <v>8559</v>
      </c>
      <c r="W797" s="89">
        <v>45477</v>
      </c>
      <c r="X797" s="89">
        <v>45477</v>
      </c>
      <c r="Y797" s="177" t="s">
        <v>75</v>
      </c>
      <c r="Z797" s="166">
        <v>45626</v>
      </c>
      <c r="AA797" s="67">
        <f t="shared" si="60"/>
        <v>149</v>
      </c>
      <c r="AB797" s="67">
        <v>0</v>
      </c>
      <c r="AC797" s="237">
        <v>0</v>
      </c>
      <c r="AD797" s="67">
        <v>0</v>
      </c>
      <c r="AE797" s="89" t="s">
        <v>75</v>
      </c>
      <c r="AF797" s="67">
        <f t="shared" si="61"/>
        <v>0</v>
      </c>
      <c r="AG797" s="60">
        <v>0</v>
      </c>
      <c r="AH797" s="60">
        <v>0</v>
      </c>
      <c r="AI797" s="89" t="s">
        <v>75</v>
      </c>
      <c r="AJ797" s="61">
        <v>0</v>
      </c>
      <c r="AK797" s="65" t="s">
        <v>75</v>
      </c>
      <c r="AL797" s="65" t="s">
        <v>75</v>
      </c>
      <c r="AM797" s="67">
        <f t="shared" si="62"/>
        <v>0</v>
      </c>
      <c r="AN797" s="67">
        <f>+K797+AC797-AH797</f>
        <v>13500000</v>
      </c>
      <c r="AO797" s="61" t="s">
        <v>67</v>
      </c>
      <c r="AP797" s="60">
        <v>13500000</v>
      </c>
      <c r="AQ797" s="61" t="s">
        <v>86</v>
      </c>
      <c r="AR797" s="60">
        <v>0</v>
      </c>
      <c r="AS797" s="69" t="s">
        <v>75</v>
      </c>
      <c r="AT797" s="236">
        <v>5400000</v>
      </c>
      <c r="AU797" s="156">
        <f t="shared" si="63"/>
        <v>8100000</v>
      </c>
      <c r="AV797" s="72">
        <f t="shared" si="64"/>
        <v>0.4</v>
      </c>
      <c r="AW797" s="89" t="s">
        <v>75</v>
      </c>
      <c r="AX797" s="61" t="s">
        <v>101</v>
      </c>
      <c r="AY797" s="67" t="s">
        <v>9392</v>
      </c>
      <c r="AZ797" s="58" t="s">
        <v>67</v>
      </c>
      <c r="BA797" s="58" t="s">
        <v>67</v>
      </c>
    </row>
    <row r="798" spans="2:53" x14ac:dyDescent="0.25">
      <c r="B798" s="58">
        <v>2024</v>
      </c>
      <c r="C798" s="58">
        <v>891780111</v>
      </c>
      <c r="D798" s="59" t="s">
        <v>64</v>
      </c>
      <c r="E798" s="61" t="s">
        <v>9391</v>
      </c>
      <c r="F798" s="239" t="s">
        <v>9390</v>
      </c>
      <c r="G798" s="210">
        <v>0</v>
      </c>
      <c r="H798" s="61" t="s">
        <v>73</v>
      </c>
      <c r="I798" s="59" t="s">
        <v>65</v>
      </c>
      <c r="J798" s="60" t="s">
        <v>9389</v>
      </c>
      <c r="K798" s="60">
        <v>13500000</v>
      </c>
      <c r="L798" s="58" t="s">
        <v>68</v>
      </c>
      <c r="M798" s="60" t="s">
        <v>9388</v>
      </c>
      <c r="N798" s="60">
        <v>35117743</v>
      </c>
      <c r="O798" s="60">
        <v>1498</v>
      </c>
      <c r="P798" s="89">
        <v>45475</v>
      </c>
      <c r="Q798" s="60">
        <v>4519037000</v>
      </c>
      <c r="R798" s="89">
        <v>45477</v>
      </c>
      <c r="S798" s="60">
        <v>13500000</v>
      </c>
      <c r="T798" s="61" t="s">
        <v>66</v>
      </c>
      <c r="U798" s="60">
        <v>85465146</v>
      </c>
      <c r="V798" s="60" t="s">
        <v>7615</v>
      </c>
      <c r="W798" s="89">
        <v>45477</v>
      </c>
      <c r="X798" s="89">
        <v>45477</v>
      </c>
      <c r="Y798" s="177" t="s">
        <v>75</v>
      </c>
      <c r="Z798" s="166">
        <v>45626</v>
      </c>
      <c r="AA798" s="67">
        <f t="shared" si="60"/>
        <v>149</v>
      </c>
      <c r="AB798" s="67">
        <v>0</v>
      </c>
      <c r="AC798" s="237">
        <v>0</v>
      </c>
      <c r="AD798" s="67">
        <v>0</v>
      </c>
      <c r="AE798" s="89" t="s">
        <v>75</v>
      </c>
      <c r="AF798" s="67">
        <f t="shared" si="61"/>
        <v>0</v>
      </c>
      <c r="AG798" s="60">
        <v>0</v>
      </c>
      <c r="AH798" s="60">
        <v>0</v>
      </c>
      <c r="AI798" s="89" t="s">
        <v>75</v>
      </c>
      <c r="AJ798" s="61">
        <v>0</v>
      </c>
      <c r="AK798" s="65" t="s">
        <v>75</v>
      </c>
      <c r="AL798" s="65" t="s">
        <v>75</v>
      </c>
      <c r="AM798" s="67">
        <f t="shared" si="62"/>
        <v>0</v>
      </c>
      <c r="AN798" s="67">
        <f>+K798+AC798-AH798</f>
        <v>13500000</v>
      </c>
      <c r="AO798" s="61" t="s">
        <v>67</v>
      </c>
      <c r="AP798" s="60">
        <v>13500000</v>
      </c>
      <c r="AQ798" s="61" t="s">
        <v>86</v>
      </c>
      <c r="AR798" s="60">
        <v>0</v>
      </c>
      <c r="AS798" s="69" t="s">
        <v>75</v>
      </c>
      <c r="AT798" s="236">
        <v>5400000</v>
      </c>
      <c r="AU798" s="156">
        <f t="shared" si="63"/>
        <v>8100000</v>
      </c>
      <c r="AV798" s="72">
        <f t="shared" si="64"/>
        <v>0.4</v>
      </c>
      <c r="AW798" s="89" t="s">
        <v>75</v>
      </c>
      <c r="AX798" s="61" t="s">
        <v>101</v>
      </c>
      <c r="AY798" s="67" t="s">
        <v>9387</v>
      </c>
      <c r="AZ798" s="58" t="s">
        <v>67</v>
      </c>
      <c r="BA798" s="58" t="s">
        <v>67</v>
      </c>
    </row>
    <row r="799" spans="2:53" x14ac:dyDescent="0.25">
      <c r="B799" s="58">
        <v>2024</v>
      </c>
      <c r="C799" s="58">
        <v>891780111</v>
      </c>
      <c r="D799" s="59" t="s">
        <v>64</v>
      </c>
      <c r="E799" s="61" t="s">
        <v>9386</v>
      </c>
      <c r="F799" s="239" t="s">
        <v>9385</v>
      </c>
      <c r="G799" s="210">
        <v>0</v>
      </c>
      <c r="H799" s="61" t="s">
        <v>73</v>
      </c>
      <c r="I799" s="59" t="s">
        <v>65</v>
      </c>
      <c r="J799" s="60" t="s">
        <v>9384</v>
      </c>
      <c r="K799" s="60">
        <v>13500000</v>
      </c>
      <c r="L799" s="58" t="s">
        <v>68</v>
      </c>
      <c r="M799" s="60" t="s">
        <v>9383</v>
      </c>
      <c r="N799" s="60">
        <v>1082852952</v>
      </c>
      <c r="O799" s="60">
        <v>1498</v>
      </c>
      <c r="P799" s="89">
        <v>45475</v>
      </c>
      <c r="Q799" s="60">
        <v>4519037000</v>
      </c>
      <c r="R799" s="89">
        <v>45477</v>
      </c>
      <c r="S799" s="60">
        <v>13500000</v>
      </c>
      <c r="T799" s="61" t="s">
        <v>66</v>
      </c>
      <c r="U799" s="60">
        <v>85465146</v>
      </c>
      <c r="V799" s="60" t="s">
        <v>7615</v>
      </c>
      <c r="W799" s="89">
        <v>45477</v>
      </c>
      <c r="X799" s="89">
        <v>45477</v>
      </c>
      <c r="Y799" s="177" t="s">
        <v>75</v>
      </c>
      <c r="Z799" s="166">
        <v>45626</v>
      </c>
      <c r="AA799" s="67">
        <f t="shared" si="60"/>
        <v>149</v>
      </c>
      <c r="AB799" s="67">
        <v>0</v>
      </c>
      <c r="AC799" s="237">
        <v>0</v>
      </c>
      <c r="AD799" s="67">
        <v>0</v>
      </c>
      <c r="AE799" s="89" t="s">
        <v>75</v>
      </c>
      <c r="AF799" s="67">
        <f t="shared" si="61"/>
        <v>0</v>
      </c>
      <c r="AG799" s="60">
        <v>0</v>
      </c>
      <c r="AH799" s="60">
        <v>0</v>
      </c>
      <c r="AI799" s="89" t="s">
        <v>75</v>
      </c>
      <c r="AJ799" s="61">
        <v>0</v>
      </c>
      <c r="AK799" s="65" t="s">
        <v>75</v>
      </c>
      <c r="AL799" s="65" t="s">
        <v>75</v>
      </c>
      <c r="AM799" s="67">
        <f t="shared" si="62"/>
        <v>0</v>
      </c>
      <c r="AN799" s="67">
        <f>+K799+AC799-AH799</f>
        <v>13500000</v>
      </c>
      <c r="AO799" s="61" t="s">
        <v>67</v>
      </c>
      <c r="AP799" s="60">
        <v>13500000</v>
      </c>
      <c r="AQ799" s="61" t="s">
        <v>86</v>
      </c>
      <c r="AR799" s="60">
        <v>0</v>
      </c>
      <c r="AS799" s="69" t="s">
        <v>75</v>
      </c>
      <c r="AT799" s="236">
        <v>5400000</v>
      </c>
      <c r="AU799" s="156">
        <f t="shared" si="63"/>
        <v>8100000</v>
      </c>
      <c r="AV799" s="72">
        <f t="shared" si="64"/>
        <v>0.4</v>
      </c>
      <c r="AW799" s="89" t="s">
        <v>75</v>
      </c>
      <c r="AX799" s="61" t="s">
        <v>101</v>
      </c>
      <c r="AY799" s="67" t="s">
        <v>9382</v>
      </c>
      <c r="AZ799" s="58" t="s">
        <v>67</v>
      </c>
      <c r="BA799" s="58" t="s">
        <v>67</v>
      </c>
    </row>
    <row r="800" spans="2:53" x14ac:dyDescent="0.25">
      <c r="B800" s="58">
        <v>2024</v>
      </c>
      <c r="C800" s="58">
        <v>891780111</v>
      </c>
      <c r="D800" s="59" t="s">
        <v>64</v>
      </c>
      <c r="E800" s="61" t="s">
        <v>9381</v>
      </c>
      <c r="F800" s="239" t="s">
        <v>9380</v>
      </c>
      <c r="G800" s="210">
        <v>0</v>
      </c>
      <c r="H800" s="61" t="s">
        <v>73</v>
      </c>
      <c r="I800" s="59" t="s">
        <v>65</v>
      </c>
      <c r="J800" s="60" t="s">
        <v>9379</v>
      </c>
      <c r="K800" s="60">
        <v>13500000</v>
      </c>
      <c r="L800" s="58" t="s">
        <v>68</v>
      </c>
      <c r="M800" s="60" t="s">
        <v>9378</v>
      </c>
      <c r="N800" s="60">
        <v>57444371</v>
      </c>
      <c r="O800" s="60">
        <v>1499</v>
      </c>
      <c r="P800" s="238">
        <v>45475</v>
      </c>
      <c r="Q800" s="60">
        <v>2126650000</v>
      </c>
      <c r="R800" s="89">
        <v>45477</v>
      </c>
      <c r="S800" s="60">
        <v>13500000</v>
      </c>
      <c r="T800" s="61" t="s">
        <v>66</v>
      </c>
      <c r="U800" s="60">
        <v>57400977</v>
      </c>
      <c r="V800" s="60" t="s">
        <v>9377</v>
      </c>
      <c r="W800" s="89">
        <v>45477</v>
      </c>
      <c r="X800" s="89">
        <v>45477</v>
      </c>
      <c r="Y800" s="177" t="s">
        <v>75</v>
      </c>
      <c r="Z800" s="166">
        <v>45626</v>
      </c>
      <c r="AA800" s="67">
        <f t="shared" si="60"/>
        <v>149</v>
      </c>
      <c r="AB800" s="67">
        <v>0</v>
      </c>
      <c r="AC800" s="237">
        <v>0</v>
      </c>
      <c r="AD800" s="67">
        <v>0</v>
      </c>
      <c r="AE800" s="89" t="s">
        <v>75</v>
      </c>
      <c r="AF800" s="67">
        <f t="shared" si="61"/>
        <v>0</v>
      </c>
      <c r="AG800" s="60">
        <v>0</v>
      </c>
      <c r="AH800" s="60">
        <v>0</v>
      </c>
      <c r="AI800" s="89" t="s">
        <v>75</v>
      </c>
      <c r="AJ800" s="61">
        <v>0</v>
      </c>
      <c r="AK800" s="65" t="s">
        <v>75</v>
      </c>
      <c r="AL800" s="65" t="s">
        <v>75</v>
      </c>
      <c r="AM800" s="67">
        <f t="shared" si="62"/>
        <v>0</v>
      </c>
      <c r="AN800" s="67">
        <f>+K800+AC800-AH800</f>
        <v>13500000</v>
      </c>
      <c r="AO800" s="61" t="s">
        <v>67</v>
      </c>
      <c r="AP800" s="60">
        <v>13500000</v>
      </c>
      <c r="AQ800" s="61" t="s">
        <v>86</v>
      </c>
      <c r="AR800" s="60">
        <v>0</v>
      </c>
      <c r="AS800" s="69" t="s">
        <v>75</v>
      </c>
      <c r="AT800" s="236">
        <v>5400000</v>
      </c>
      <c r="AU800" s="156">
        <f t="shared" si="63"/>
        <v>8100000</v>
      </c>
      <c r="AV800" s="72">
        <f t="shared" si="64"/>
        <v>0.4</v>
      </c>
      <c r="AW800" s="89" t="s">
        <v>75</v>
      </c>
      <c r="AX800" s="61" t="s">
        <v>101</v>
      </c>
      <c r="AY800" s="67" t="s">
        <v>9376</v>
      </c>
      <c r="AZ800" s="58" t="s">
        <v>67</v>
      </c>
      <c r="BA800" s="58" t="s">
        <v>67</v>
      </c>
    </row>
    <row r="801" spans="2:53" x14ac:dyDescent="0.25">
      <c r="B801" s="58">
        <v>2024</v>
      </c>
      <c r="C801" s="58">
        <v>891780111</v>
      </c>
      <c r="D801" s="59" t="s">
        <v>64</v>
      </c>
      <c r="E801" s="61" t="s">
        <v>9375</v>
      </c>
      <c r="F801" s="239" t="s">
        <v>9374</v>
      </c>
      <c r="G801" s="210">
        <v>0</v>
      </c>
      <c r="H801" s="61" t="s">
        <v>73</v>
      </c>
      <c r="I801" s="59" t="s">
        <v>65</v>
      </c>
      <c r="J801" s="60" t="s">
        <v>9373</v>
      </c>
      <c r="K801" s="60">
        <v>15000000</v>
      </c>
      <c r="L801" s="58" t="s">
        <v>68</v>
      </c>
      <c r="M801" s="60" t="s">
        <v>9372</v>
      </c>
      <c r="N801" s="60">
        <v>7628973</v>
      </c>
      <c r="O801" s="60">
        <v>1498</v>
      </c>
      <c r="P801" s="89">
        <v>45475</v>
      </c>
      <c r="Q801" s="60">
        <v>4519037000</v>
      </c>
      <c r="R801" s="89">
        <v>45477</v>
      </c>
      <c r="S801" s="60">
        <v>15000000</v>
      </c>
      <c r="T801" s="61" t="s">
        <v>66</v>
      </c>
      <c r="U801" s="60">
        <v>85465146</v>
      </c>
      <c r="V801" s="60" t="s">
        <v>7615</v>
      </c>
      <c r="W801" s="89">
        <v>45477</v>
      </c>
      <c r="X801" s="89">
        <v>45477</v>
      </c>
      <c r="Y801" s="177" t="s">
        <v>75</v>
      </c>
      <c r="Z801" s="166">
        <v>45626</v>
      </c>
      <c r="AA801" s="67">
        <f t="shared" si="60"/>
        <v>149</v>
      </c>
      <c r="AB801" s="67">
        <v>0</v>
      </c>
      <c r="AC801" s="237">
        <v>0</v>
      </c>
      <c r="AD801" s="67">
        <v>0</v>
      </c>
      <c r="AE801" s="89" t="s">
        <v>75</v>
      </c>
      <c r="AF801" s="67">
        <f t="shared" si="61"/>
        <v>0</v>
      </c>
      <c r="AG801" s="60">
        <v>0</v>
      </c>
      <c r="AH801" s="60">
        <v>0</v>
      </c>
      <c r="AI801" s="89" t="s">
        <v>75</v>
      </c>
      <c r="AJ801" s="61">
        <v>0</v>
      </c>
      <c r="AK801" s="65" t="s">
        <v>75</v>
      </c>
      <c r="AL801" s="65" t="s">
        <v>75</v>
      </c>
      <c r="AM801" s="67">
        <f t="shared" si="62"/>
        <v>0</v>
      </c>
      <c r="AN801" s="67">
        <f>+K801+AC801-AH801</f>
        <v>15000000</v>
      </c>
      <c r="AO801" s="61" t="s">
        <v>67</v>
      </c>
      <c r="AP801" s="60">
        <v>15000000</v>
      </c>
      <c r="AQ801" s="61" t="s">
        <v>86</v>
      </c>
      <c r="AR801" s="60">
        <v>0</v>
      </c>
      <c r="AS801" s="69" t="s">
        <v>75</v>
      </c>
      <c r="AT801" s="236">
        <v>6000000</v>
      </c>
      <c r="AU801" s="156">
        <f t="shared" si="63"/>
        <v>9000000</v>
      </c>
      <c r="AV801" s="72">
        <f t="shared" si="64"/>
        <v>0.4</v>
      </c>
      <c r="AW801" s="89" t="s">
        <v>75</v>
      </c>
      <c r="AX801" s="61" t="s">
        <v>101</v>
      </c>
      <c r="AY801" s="67" t="s">
        <v>9371</v>
      </c>
      <c r="AZ801" s="58" t="s">
        <v>67</v>
      </c>
      <c r="BA801" s="58" t="s">
        <v>67</v>
      </c>
    </row>
    <row r="802" spans="2:53" x14ac:dyDescent="0.25">
      <c r="B802" s="58">
        <v>2024</v>
      </c>
      <c r="C802" s="58">
        <v>891780111</v>
      </c>
      <c r="D802" s="59" t="s">
        <v>64</v>
      </c>
      <c r="E802" s="61" t="s">
        <v>9370</v>
      </c>
      <c r="F802" s="239" t="s">
        <v>9369</v>
      </c>
      <c r="G802" s="210">
        <v>0</v>
      </c>
      <c r="H802" s="61" t="s">
        <v>73</v>
      </c>
      <c r="I802" s="59" t="s">
        <v>65</v>
      </c>
      <c r="J802" s="60" t="s">
        <v>9368</v>
      </c>
      <c r="K802" s="60">
        <v>12500000</v>
      </c>
      <c r="L802" s="58" t="s">
        <v>68</v>
      </c>
      <c r="M802" s="60" t="s">
        <v>9367</v>
      </c>
      <c r="N802" s="60">
        <v>1082972337</v>
      </c>
      <c r="O802" s="60">
        <v>1499</v>
      </c>
      <c r="P802" s="238">
        <v>45475</v>
      </c>
      <c r="Q802" s="60">
        <v>2126650000</v>
      </c>
      <c r="R802" s="89">
        <v>45477</v>
      </c>
      <c r="S802" s="60">
        <v>12500000</v>
      </c>
      <c r="T802" s="61" t="s">
        <v>66</v>
      </c>
      <c r="U802" s="60">
        <v>85465146</v>
      </c>
      <c r="V802" s="60" t="s">
        <v>7615</v>
      </c>
      <c r="W802" s="89">
        <v>45477</v>
      </c>
      <c r="X802" s="89">
        <v>45477</v>
      </c>
      <c r="Y802" s="177" t="s">
        <v>75</v>
      </c>
      <c r="Z802" s="166">
        <v>45626</v>
      </c>
      <c r="AA802" s="67">
        <f t="shared" si="60"/>
        <v>149</v>
      </c>
      <c r="AB802" s="67">
        <v>0</v>
      </c>
      <c r="AC802" s="237">
        <v>0</v>
      </c>
      <c r="AD802" s="67">
        <v>0</v>
      </c>
      <c r="AE802" s="89" t="s">
        <v>75</v>
      </c>
      <c r="AF802" s="67">
        <f t="shared" si="61"/>
        <v>0</v>
      </c>
      <c r="AG802" s="60">
        <v>0</v>
      </c>
      <c r="AH802" s="60">
        <v>0</v>
      </c>
      <c r="AI802" s="89" t="s">
        <v>75</v>
      </c>
      <c r="AJ802" s="61">
        <v>0</v>
      </c>
      <c r="AK802" s="65" t="s">
        <v>75</v>
      </c>
      <c r="AL802" s="65" t="s">
        <v>75</v>
      </c>
      <c r="AM802" s="67">
        <f t="shared" si="62"/>
        <v>0</v>
      </c>
      <c r="AN802" s="67">
        <f>+K802+AC802-AH802</f>
        <v>12500000</v>
      </c>
      <c r="AO802" s="61" t="s">
        <v>67</v>
      </c>
      <c r="AP802" s="60">
        <v>12500000</v>
      </c>
      <c r="AQ802" s="61" t="s">
        <v>86</v>
      </c>
      <c r="AR802" s="60">
        <v>0</v>
      </c>
      <c r="AS802" s="69" t="s">
        <v>75</v>
      </c>
      <c r="AT802" s="236">
        <v>5000000</v>
      </c>
      <c r="AU802" s="156">
        <f t="shared" si="63"/>
        <v>7500000</v>
      </c>
      <c r="AV802" s="72">
        <f t="shared" si="64"/>
        <v>0.4</v>
      </c>
      <c r="AW802" s="89" t="s">
        <v>75</v>
      </c>
      <c r="AX802" s="61" t="s">
        <v>101</v>
      </c>
      <c r="AY802" s="67" t="s">
        <v>9366</v>
      </c>
      <c r="AZ802" s="58" t="s">
        <v>67</v>
      </c>
      <c r="BA802" s="58" t="s">
        <v>67</v>
      </c>
    </row>
    <row r="803" spans="2:53" x14ac:dyDescent="0.25">
      <c r="B803" s="58">
        <v>2024</v>
      </c>
      <c r="C803" s="58">
        <v>891780111</v>
      </c>
      <c r="D803" s="59" t="s">
        <v>64</v>
      </c>
      <c r="E803" s="61" t="s">
        <v>9365</v>
      </c>
      <c r="F803" s="239" t="s">
        <v>9364</v>
      </c>
      <c r="G803" s="210">
        <v>0</v>
      </c>
      <c r="H803" s="61" t="s">
        <v>73</v>
      </c>
      <c r="I803" s="59" t="s">
        <v>65</v>
      </c>
      <c r="J803" s="60" t="s">
        <v>9363</v>
      </c>
      <c r="K803" s="60">
        <v>12500000</v>
      </c>
      <c r="L803" s="58" t="s">
        <v>68</v>
      </c>
      <c r="M803" s="60" t="s">
        <v>9362</v>
      </c>
      <c r="N803" s="60">
        <v>1084727795</v>
      </c>
      <c r="O803" s="60">
        <v>1499</v>
      </c>
      <c r="P803" s="238">
        <v>45475</v>
      </c>
      <c r="Q803" s="60">
        <v>2126650000</v>
      </c>
      <c r="R803" s="89">
        <v>45477</v>
      </c>
      <c r="S803" s="60">
        <v>12500000</v>
      </c>
      <c r="T803" s="61" t="s">
        <v>66</v>
      </c>
      <c r="U803" s="60">
        <v>85465146</v>
      </c>
      <c r="V803" s="60" t="s">
        <v>7615</v>
      </c>
      <c r="W803" s="89">
        <v>45477</v>
      </c>
      <c r="X803" s="89">
        <v>45477</v>
      </c>
      <c r="Y803" s="177" t="s">
        <v>75</v>
      </c>
      <c r="Z803" s="166">
        <v>45626</v>
      </c>
      <c r="AA803" s="67">
        <f t="shared" si="60"/>
        <v>149</v>
      </c>
      <c r="AB803" s="67">
        <v>0</v>
      </c>
      <c r="AC803" s="237">
        <v>0</v>
      </c>
      <c r="AD803" s="67">
        <v>0</v>
      </c>
      <c r="AE803" s="89" t="s">
        <v>75</v>
      </c>
      <c r="AF803" s="67">
        <f t="shared" si="61"/>
        <v>0</v>
      </c>
      <c r="AG803" s="60">
        <v>0</v>
      </c>
      <c r="AH803" s="60">
        <v>0</v>
      </c>
      <c r="AI803" s="89" t="s">
        <v>75</v>
      </c>
      <c r="AJ803" s="61">
        <v>0</v>
      </c>
      <c r="AK803" s="65" t="s">
        <v>75</v>
      </c>
      <c r="AL803" s="65" t="s">
        <v>75</v>
      </c>
      <c r="AM803" s="67">
        <f t="shared" si="62"/>
        <v>0</v>
      </c>
      <c r="AN803" s="67">
        <f>+K803+AC803-AH803</f>
        <v>12500000</v>
      </c>
      <c r="AO803" s="61" t="s">
        <v>67</v>
      </c>
      <c r="AP803" s="60">
        <v>12500000</v>
      </c>
      <c r="AQ803" s="61" t="s">
        <v>86</v>
      </c>
      <c r="AR803" s="60">
        <v>0</v>
      </c>
      <c r="AS803" s="69" t="s">
        <v>75</v>
      </c>
      <c r="AT803" s="236">
        <v>2500000</v>
      </c>
      <c r="AU803" s="156">
        <f t="shared" si="63"/>
        <v>10000000</v>
      </c>
      <c r="AV803" s="72">
        <f t="shared" si="64"/>
        <v>0.2</v>
      </c>
      <c r="AW803" s="89" t="s">
        <v>75</v>
      </c>
      <c r="AX803" s="61" t="s">
        <v>101</v>
      </c>
      <c r="AY803" s="67" t="s">
        <v>9361</v>
      </c>
      <c r="AZ803" s="58" t="s">
        <v>67</v>
      </c>
      <c r="BA803" s="58" t="s">
        <v>67</v>
      </c>
    </row>
    <row r="804" spans="2:53" x14ac:dyDescent="0.25">
      <c r="B804" s="58">
        <v>2024</v>
      </c>
      <c r="C804" s="58">
        <v>891780111</v>
      </c>
      <c r="D804" s="59" t="s">
        <v>64</v>
      </c>
      <c r="E804" s="61" t="s">
        <v>9360</v>
      </c>
      <c r="F804" s="239" t="s">
        <v>9359</v>
      </c>
      <c r="G804" s="210">
        <v>0</v>
      </c>
      <c r="H804" s="61" t="s">
        <v>73</v>
      </c>
      <c r="I804" s="59" t="s">
        <v>65</v>
      </c>
      <c r="J804" s="60" t="s">
        <v>9358</v>
      </c>
      <c r="K804" s="60">
        <v>16500000</v>
      </c>
      <c r="L804" s="58" t="s">
        <v>68</v>
      </c>
      <c r="M804" s="60" t="s">
        <v>9357</v>
      </c>
      <c r="N804" s="60">
        <v>1143139441</v>
      </c>
      <c r="O804" s="60">
        <v>1498</v>
      </c>
      <c r="P804" s="89">
        <v>45475</v>
      </c>
      <c r="Q804" s="60">
        <v>4519037000</v>
      </c>
      <c r="R804" s="89">
        <v>45477</v>
      </c>
      <c r="S804" s="60">
        <v>16500000</v>
      </c>
      <c r="T804" s="61" t="s">
        <v>66</v>
      </c>
      <c r="U804" s="60">
        <v>84452087</v>
      </c>
      <c r="V804" s="60" t="s">
        <v>8559</v>
      </c>
      <c r="W804" s="89">
        <v>45477</v>
      </c>
      <c r="X804" s="89">
        <v>45477</v>
      </c>
      <c r="Y804" s="177" t="s">
        <v>75</v>
      </c>
      <c r="Z804" s="166">
        <v>45626</v>
      </c>
      <c r="AA804" s="67">
        <f t="shared" si="60"/>
        <v>149</v>
      </c>
      <c r="AB804" s="67">
        <v>0</v>
      </c>
      <c r="AC804" s="237">
        <v>0</v>
      </c>
      <c r="AD804" s="67">
        <v>0</v>
      </c>
      <c r="AE804" s="89" t="s">
        <v>75</v>
      </c>
      <c r="AF804" s="67">
        <f t="shared" si="61"/>
        <v>0</v>
      </c>
      <c r="AG804" s="60">
        <v>0</v>
      </c>
      <c r="AH804" s="60">
        <v>0</v>
      </c>
      <c r="AI804" s="89" t="s">
        <v>75</v>
      </c>
      <c r="AJ804" s="61">
        <v>0</v>
      </c>
      <c r="AK804" s="65" t="s">
        <v>75</v>
      </c>
      <c r="AL804" s="65" t="s">
        <v>75</v>
      </c>
      <c r="AM804" s="67">
        <f t="shared" si="62"/>
        <v>0</v>
      </c>
      <c r="AN804" s="67">
        <f>+K804+AC804-AH804</f>
        <v>16500000</v>
      </c>
      <c r="AO804" s="61" t="s">
        <v>67</v>
      </c>
      <c r="AP804" s="60">
        <v>16500000</v>
      </c>
      <c r="AQ804" s="61" t="s">
        <v>86</v>
      </c>
      <c r="AR804" s="60">
        <v>0</v>
      </c>
      <c r="AS804" s="69" t="s">
        <v>75</v>
      </c>
      <c r="AT804" s="236">
        <v>6600000</v>
      </c>
      <c r="AU804" s="156">
        <f t="shared" si="63"/>
        <v>9900000</v>
      </c>
      <c r="AV804" s="72">
        <f t="shared" si="64"/>
        <v>0.4</v>
      </c>
      <c r="AW804" s="89" t="s">
        <v>75</v>
      </c>
      <c r="AX804" s="61" t="s">
        <v>101</v>
      </c>
      <c r="AY804" s="67" t="s">
        <v>9356</v>
      </c>
      <c r="AZ804" s="58" t="s">
        <v>67</v>
      </c>
      <c r="BA804" s="58" t="s">
        <v>67</v>
      </c>
    </row>
    <row r="805" spans="2:53" x14ac:dyDescent="0.25">
      <c r="B805" s="58">
        <v>2024</v>
      </c>
      <c r="C805" s="58">
        <v>891780111</v>
      </c>
      <c r="D805" s="59" t="s">
        <v>64</v>
      </c>
      <c r="E805" s="61" t="s">
        <v>9355</v>
      </c>
      <c r="F805" s="239" t="s">
        <v>9354</v>
      </c>
      <c r="G805" s="210">
        <v>0</v>
      </c>
      <c r="H805" s="61" t="s">
        <v>73</v>
      </c>
      <c r="I805" s="59" t="s">
        <v>65</v>
      </c>
      <c r="J805" s="60" t="s">
        <v>9353</v>
      </c>
      <c r="K805" s="60">
        <v>16500000</v>
      </c>
      <c r="L805" s="58" t="s">
        <v>68</v>
      </c>
      <c r="M805" s="60" t="s">
        <v>9352</v>
      </c>
      <c r="N805" s="60">
        <v>7143181</v>
      </c>
      <c r="O805" s="60">
        <v>1498</v>
      </c>
      <c r="P805" s="89">
        <v>45475</v>
      </c>
      <c r="Q805" s="60">
        <v>4519037000</v>
      </c>
      <c r="R805" s="89">
        <v>45477</v>
      </c>
      <c r="S805" s="60">
        <v>16500000</v>
      </c>
      <c r="T805" s="61" t="s">
        <v>66</v>
      </c>
      <c r="U805" s="60">
        <v>57461216</v>
      </c>
      <c r="V805" s="60" t="s">
        <v>3359</v>
      </c>
      <c r="W805" s="89">
        <v>45477</v>
      </c>
      <c r="X805" s="89">
        <v>45477</v>
      </c>
      <c r="Y805" s="177" t="s">
        <v>75</v>
      </c>
      <c r="Z805" s="166">
        <v>45626</v>
      </c>
      <c r="AA805" s="67">
        <f t="shared" si="60"/>
        <v>149</v>
      </c>
      <c r="AB805" s="67">
        <v>0</v>
      </c>
      <c r="AC805" s="237">
        <v>0</v>
      </c>
      <c r="AD805" s="67">
        <v>0</v>
      </c>
      <c r="AE805" s="89" t="s">
        <v>75</v>
      </c>
      <c r="AF805" s="67">
        <f t="shared" si="61"/>
        <v>0</v>
      </c>
      <c r="AG805" s="60">
        <v>0</v>
      </c>
      <c r="AH805" s="60">
        <v>0</v>
      </c>
      <c r="AI805" s="89" t="s">
        <v>75</v>
      </c>
      <c r="AJ805" s="61">
        <v>0</v>
      </c>
      <c r="AK805" s="65" t="s">
        <v>75</v>
      </c>
      <c r="AL805" s="65" t="s">
        <v>75</v>
      </c>
      <c r="AM805" s="67">
        <f t="shared" si="62"/>
        <v>0</v>
      </c>
      <c r="AN805" s="67">
        <f>+K805+AC805-AH805</f>
        <v>16500000</v>
      </c>
      <c r="AO805" s="61" t="s">
        <v>67</v>
      </c>
      <c r="AP805" s="60">
        <v>16500000</v>
      </c>
      <c r="AQ805" s="61" t="s">
        <v>86</v>
      </c>
      <c r="AR805" s="60">
        <v>0</v>
      </c>
      <c r="AS805" s="69" t="s">
        <v>75</v>
      </c>
      <c r="AT805" s="236">
        <v>6600000</v>
      </c>
      <c r="AU805" s="156">
        <f t="shared" si="63"/>
        <v>9900000</v>
      </c>
      <c r="AV805" s="72">
        <f t="shared" si="64"/>
        <v>0.4</v>
      </c>
      <c r="AW805" s="89" t="s">
        <v>75</v>
      </c>
      <c r="AX805" s="61" t="s">
        <v>101</v>
      </c>
      <c r="AY805" s="67" t="s">
        <v>9351</v>
      </c>
      <c r="AZ805" s="58" t="s">
        <v>67</v>
      </c>
      <c r="BA805" s="58" t="s">
        <v>67</v>
      </c>
    </row>
    <row r="806" spans="2:53" x14ac:dyDescent="0.25">
      <c r="B806" s="58">
        <v>2024</v>
      </c>
      <c r="C806" s="58">
        <v>891780111</v>
      </c>
      <c r="D806" s="59" t="s">
        <v>64</v>
      </c>
      <c r="E806" s="61" t="s">
        <v>9350</v>
      </c>
      <c r="F806" s="239" t="s">
        <v>9349</v>
      </c>
      <c r="G806" s="210">
        <v>0</v>
      </c>
      <c r="H806" s="61" t="s">
        <v>73</v>
      </c>
      <c r="I806" s="59" t="s">
        <v>65</v>
      </c>
      <c r="J806" s="60" t="s">
        <v>9348</v>
      </c>
      <c r="K806" s="60">
        <v>16500000</v>
      </c>
      <c r="L806" s="58" t="s">
        <v>68</v>
      </c>
      <c r="M806" s="60" t="s">
        <v>9347</v>
      </c>
      <c r="N806" s="60">
        <v>7601915</v>
      </c>
      <c r="O806" s="60">
        <v>1498</v>
      </c>
      <c r="P806" s="89">
        <v>45475</v>
      </c>
      <c r="Q806" s="60">
        <v>4519037000</v>
      </c>
      <c r="R806" s="89">
        <v>45477</v>
      </c>
      <c r="S806" s="60">
        <v>16500000</v>
      </c>
      <c r="T806" s="61" t="s">
        <v>66</v>
      </c>
      <c r="U806" s="60">
        <v>39058006</v>
      </c>
      <c r="V806" s="60" t="s">
        <v>8970</v>
      </c>
      <c r="W806" s="89">
        <v>45477</v>
      </c>
      <c r="X806" s="89">
        <v>45477</v>
      </c>
      <c r="Y806" s="177" t="s">
        <v>75</v>
      </c>
      <c r="Z806" s="166">
        <v>45626</v>
      </c>
      <c r="AA806" s="67">
        <f t="shared" si="60"/>
        <v>149</v>
      </c>
      <c r="AB806" s="67">
        <v>0</v>
      </c>
      <c r="AC806" s="237">
        <v>0</v>
      </c>
      <c r="AD806" s="67">
        <v>0</v>
      </c>
      <c r="AE806" s="89" t="s">
        <v>75</v>
      </c>
      <c r="AF806" s="67">
        <f t="shared" si="61"/>
        <v>0</v>
      </c>
      <c r="AG806" s="60">
        <v>0</v>
      </c>
      <c r="AH806" s="60">
        <v>0</v>
      </c>
      <c r="AI806" s="89" t="s">
        <v>75</v>
      </c>
      <c r="AJ806" s="61">
        <v>0</v>
      </c>
      <c r="AK806" s="65" t="s">
        <v>75</v>
      </c>
      <c r="AL806" s="65" t="s">
        <v>75</v>
      </c>
      <c r="AM806" s="67">
        <f t="shared" si="62"/>
        <v>0</v>
      </c>
      <c r="AN806" s="67">
        <f>+K806+AC806-AH806</f>
        <v>16500000</v>
      </c>
      <c r="AO806" s="61" t="s">
        <v>67</v>
      </c>
      <c r="AP806" s="60">
        <v>16500000</v>
      </c>
      <c r="AQ806" s="61" t="s">
        <v>86</v>
      </c>
      <c r="AR806" s="60">
        <v>0</v>
      </c>
      <c r="AS806" s="69" t="s">
        <v>75</v>
      </c>
      <c r="AT806" s="236">
        <v>6600000</v>
      </c>
      <c r="AU806" s="156">
        <f t="shared" si="63"/>
        <v>9900000</v>
      </c>
      <c r="AV806" s="72">
        <f t="shared" si="64"/>
        <v>0.4</v>
      </c>
      <c r="AW806" s="89" t="s">
        <v>75</v>
      </c>
      <c r="AX806" s="61" t="s">
        <v>101</v>
      </c>
      <c r="AY806" s="67" t="s">
        <v>9346</v>
      </c>
      <c r="AZ806" s="58" t="s">
        <v>67</v>
      </c>
      <c r="BA806" s="58" t="s">
        <v>67</v>
      </c>
    </row>
    <row r="807" spans="2:53" x14ac:dyDescent="0.25">
      <c r="B807" s="58">
        <v>2024</v>
      </c>
      <c r="C807" s="58">
        <v>891780111</v>
      </c>
      <c r="D807" s="59" t="s">
        <v>64</v>
      </c>
      <c r="E807" s="61" t="s">
        <v>9345</v>
      </c>
      <c r="F807" s="239" t="s">
        <v>9344</v>
      </c>
      <c r="G807" s="210">
        <v>0</v>
      </c>
      <c r="H807" s="61" t="s">
        <v>73</v>
      </c>
      <c r="I807" s="59" t="s">
        <v>65</v>
      </c>
      <c r="J807" s="60" t="s">
        <v>8972</v>
      </c>
      <c r="K807" s="60">
        <v>16500000</v>
      </c>
      <c r="L807" s="58" t="s">
        <v>68</v>
      </c>
      <c r="M807" s="60" t="s">
        <v>9343</v>
      </c>
      <c r="N807" s="60">
        <v>1082935807</v>
      </c>
      <c r="O807" s="60">
        <v>1498</v>
      </c>
      <c r="P807" s="89">
        <v>45475</v>
      </c>
      <c r="Q807" s="60">
        <v>4519037000</v>
      </c>
      <c r="R807" s="89">
        <v>45477</v>
      </c>
      <c r="S807" s="60">
        <v>16500000</v>
      </c>
      <c r="T807" s="61" t="s">
        <v>66</v>
      </c>
      <c r="U807" s="60">
        <v>39058006</v>
      </c>
      <c r="V807" s="60" t="s">
        <v>8970</v>
      </c>
      <c r="W807" s="89">
        <v>45477</v>
      </c>
      <c r="X807" s="89">
        <v>45477</v>
      </c>
      <c r="Y807" s="177" t="s">
        <v>75</v>
      </c>
      <c r="Z807" s="166">
        <v>45626</v>
      </c>
      <c r="AA807" s="67">
        <f t="shared" si="60"/>
        <v>149</v>
      </c>
      <c r="AB807" s="67">
        <v>0</v>
      </c>
      <c r="AC807" s="237">
        <v>0</v>
      </c>
      <c r="AD807" s="67">
        <v>0</v>
      </c>
      <c r="AE807" s="89" t="s">
        <v>75</v>
      </c>
      <c r="AF807" s="67">
        <f t="shared" si="61"/>
        <v>0</v>
      </c>
      <c r="AG807" s="60">
        <v>0</v>
      </c>
      <c r="AH807" s="60">
        <v>0</v>
      </c>
      <c r="AI807" s="89" t="s">
        <v>75</v>
      </c>
      <c r="AJ807" s="61">
        <v>0</v>
      </c>
      <c r="AK807" s="65" t="s">
        <v>75</v>
      </c>
      <c r="AL807" s="65" t="s">
        <v>75</v>
      </c>
      <c r="AM807" s="67">
        <f t="shared" si="62"/>
        <v>0</v>
      </c>
      <c r="AN807" s="67">
        <f>+K807+AC807-AH807</f>
        <v>16500000</v>
      </c>
      <c r="AO807" s="61" t="s">
        <v>67</v>
      </c>
      <c r="AP807" s="60">
        <v>16500000</v>
      </c>
      <c r="AQ807" s="61" t="s">
        <v>86</v>
      </c>
      <c r="AR807" s="60">
        <v>0</v>
      </c>
      <c r="AS807" s="69" t="s">
        <v>75</v>
      </c>
      <c r="AT807" s="236">
        <v>6600000</v>
      </c>
      <c r="AU807" s="156">
        <f t="shared" si="63"/>
        <v>9900000</v>
      </c>
      <c r="AV807" s="72">
        <f t="shared" si="64"/>
        <v>0.4</v>
      </c>
      <c r="AW807" s="89" t="s">
        <v>75</v>
      </c>
      <c r="AX807" s="61" t="s">
        <v>101</v>
      </c>
      <c r="AY807" s="67" t="s">
        <v>9342</v>
      </c>
      <c r="AZ807" s="58" t="s">
        <v>67</v>
      </c>
      <c r="BA807" s="58" t="s">
        <v>67</v>
      </c>
    </row>
    <row r="808" spans="2:53" x14ac:dyDescent="0.25">
      <c r="B808" s="58">
        <v>2024</v>
      </c>
      <c r="C808" s="58">
        <v>891780111</v>
      </c>
      <c r="D808" s="59" t="s">
        <v>64</v>
      </c>
      <c r="E808" s="61" t="s">
        <v>9341</v>
      </c>
      <c r="F808" s="239" t="s">
        <v>9340</v>
      </c>
      <c r="G808" s="210">
        <v>0</v>
      </c>
      <c r="H808" s="61" t="s">
        <v>73</v>
      </c>
      <c r="I808" s="59" t="s">
        <v>65</v>
      </c>
      <c r="J808" s="60" t="s">
        <v>9339</v>
      </c>
      <c r="K808" s="60">
        <v>30000000</v>
      </c>
      <c r="L808" s="58" t="s">
        <v>68</v>
      </c>
      <c r="M808" s="60" t="s">
        <v>9338</v>
      </c>
      <c r="N808" s="60">
        <v>1018413783</v>
      </c>
      <c r="O808" s="60">
        <v>1498</v>
      </c>
      <c r="P808" s="89">
        <v>45475</v>
      </c>
      <c r="Q808" s="60">
        <v>4519037000</v>
      </c>
      <c r="R808" s="89">
        <v>45477</v>
      </c>
      <c r="S808" s="60">
        <v>30000000</v>
      </c>
      <c r="T808" s="61" t="s">
        <v>66</v>
      </c>
      <c r="U808" s="60">
        <v>57461216</v>
      </c>
      <c r="V808" s="60" t="s">
        <v>3359</v>
      </c>
      <c r="W808" s="89">
        <v>45477</v>
      </c>
      <c r="X808" s="89">
        <v>45477</v>
      </c>
      <c r="Y808" s="177" t="s">
        <v>75</v>
      </c>
      <c r="Z808" s="166">
        <v>45626</v>
      </c>
      <c r="AA808" s="67">
        <f t="shared" si="60"/>
        <v>149</v>
      </c>
      <c r="AB808" s="67">
        <v>0</v>
      </c>
      <c r="AC808" s="237">
        <v>0</v>
      </c>
      <c r="AD808" s="67">
        <v>0</v>
      </c>
      <c r="AE808" s="89" t="s">
        <v>75</v>
      </c>
      <c r="AF808" s="67">
        <f t="shared" si="61"/>
        <v>0</v>
      </c>
      <c r="AG808" s="60">
        <v>0</v>
      </c>
      <c r="AH808" s="60">
        <v>0</v>
      </c>
      <c r="AI808" s="89" t="s">
        <v>75</v>
      </c>
      <c r="AJ808" s="61">
        <v>0</v>
      </c>
      <c r="AK808" s="65" t="s">
        <v>75</v>
      </c>
      <c r="AL808" s="65" t="s">
        <v>75</v>
      </c>
      <c r="AM808" s="67">
        <f t="shared" si="62"/>
        <v>0</v>
      </c>
      <c r="AN808" s="67">
        <f>+K808+AC808-AH808</f>
        <v>30000000</v>
      </c>
      <c r="AO808" s="61" t="s">
        <v>67</v>
      </c>
      <c r="AP808" s="60">
        <v>30000000</v>
      </c>
      <c r="AQ808" s="61" t="s">
        <v>86</v>
      </c>
      <c r="AR808" s="60">
        <v>0</v>
      </c>
      <c r="AS808" s="69" t="s">
        <v>75</v>
      </c>
      <c r="AT808" s="236">
        <v>12000000</v>
      </c>
      <c r="AU808" s="156">
        <f t="shared" si="63"/>
        <v>18000000</v>
      </c>
      <c r="AV808" s="72">
        <f t="shared" si="64"/>
        <v>0.4</v>
      </c>
      <c r="AW808" s="89" t="s">
        <v>75</v>
      </c>
      <c r="AX808" s="61" t="s">
        <v>101</v>
      </c>
      <c r="AY808" s="67" t="s">
        <v>9337</v>
      </c>
      <c r="AZ808" s="58" t="s">
        <v>67</v>
      </c>
      <c r="BA808" s="58" t="s">
        <v>67</v>
      </c>
    </row>
    <row r="809" spans="2:53" x14ac:dyDescent="0.25">
      <c r="B809" s="58">
        <v>2024</v>
      </c>
      <c r="C809" s="58">
        <v>891780111</v>
      </c>
      <c r="D809" s="59" t="s">
        <v>64</v>
      </c>
      <c r="E809" s="61" t="s">
        <v>9336</v>
      </c>
      <c r="F809" s="239" t="s">
        <v>9335</v>
      </c>
      <c r="G809" s="210">
        <v>0</v>
      </c>
      <c r="H809" s="61" t="s">
        <v>73</v>
      </c>
      <c r="I809" s="59" t="s">
        <v>65</v>
      </c>
      <c r="J809" s="60" t="s">
        <v>9334</v>
      </c>
      <c r="K809" s="60">
        <v>16500000</v>
      </c>
      <c r="L809" s="58" t="s">
        <v>68</v>
      </c>
      <c r="M809" s="60" t="s">
        <v>9333</v>
      </c>
      <c r="N809" s="60">
        <v>85465875</v>
      </c>
      <c r="O809" s="60">
        <v>1498</v>
      </c>
      <c r="P809" s="89">
        <v>45475</v>
      </c>
      <c r="Q809" s="60">
        <v>4519037000</v>
      </c>
      <c r="R809" s="89">
        <v>45477</v>
      </c>
      <c r="S809" s="60">
        <v>16500000</v>
      </c>
      <c r="T809" s="61" t="s">
        <v>66</v>
      </c>
      <c r="U809" s="60">
        <v>39058006</v>
      </c>
      <c r="V809" s="60" t="s">
        <v>8970</v>
      </c>
      <c r="W809" s="89">
        <v>45477</v>
      </c>
      <c r="X809" s="89">
        <v>45477</v>
      </c>
      <c r="Y809" s="177" t="s">
        <v>75</v>
      </c>
      <c r="Z809" s="166">
        <v>45626</v>
      </c>
      <c r="AA809" s="67">
        <f t="shared" si="60"/>
        <v>149</v>
      </c>
      <c r="AB809" s="67">
        <v>0</v>
      </c>
      <c r="AC809" s="237">
        <v>0</v>
      </c>
      <c r="AD809" s="67">
        <v>0</v>
      </c>
      <c r="AE809" s="89" t="s">
        <v>75</v>
      </c>
      <c r="AF809" s="67">
        <f t="shared" si="61"/>
        <v>0</v>
      </c>
      <c r="AG809" s="60">
        <v>0</v>
      </c>
      <c r="AH809" s="60">
        <v>0</v>
      </c>
      <c r="AI809" s="89" t="s">
        <v>75</v>
      </c>
      <c r="AJ809" s="61">
        <v>0</v>
      </c>
      <c r="AK809" s="65" t="s">
        <v>75</v>
      </c>
      <c r="AL809" s="65" t="s">
        <v>75</v>
      </c>
      <c r="AM809" s="67">
        <f t="shared" si="62"/>
        <v>0</v>
      </c>
      <c r="AN809" s="67">
        <f>+K809+AC809-AH809</f>
        <v>16500000</v>
      </c>
      <c r="AO809" s="61" t="s">
        <v>67</v>
      </c>
      <c r="AP809" s="60">
        <v>16500000</v>
      </c>
      <c r="AQ809" s="61" t="s">
        <v>86</v>
      </c>
      <c r="AR809" s="60">
        <v>0</v>
      </c>
      <c r="AS809" s="69" t="s">
        <v>75</v>
      </c>
      <c r="AT809" s="236">
        <v>6600000</v>
      </c>
      <c r="AU809" s="156">
        <f t="shared" si="63"/>
        <v>9900000</v>
      </c>
      <c r="AV809" s="72">
        <f t="shared" si="64"/>
        <v>0.4</v>
      </c>
      <c r="AW809" s="89" t="s">
        <v>75</v>
      </c>
      <c r="AX809" s="61" t="s">
        <v>101</v>
      </c>
      <c r="AY809" s="67" t="s">
        <v>9332</v>
      </c>
      <c r="AZ809" s="58" t="s">
        <v>67</v>
      </c>
      <c r="BA809" s="58" t="s">
        <v>67</v>
      </c>
    </row>
    <row r="810" spans="2:53" x14ac:dyDescent="0.25">
      <c r="B810" s="58">
        <v>2024</v>
      </c>
      <c r="C810" s="58">
        <v>891780111</v>
      </c>
      <c r="D810" s="59" t="s">
        <v>64</v>
      </c>
      <c r="E810" s="61" t="s">
        <v>9331</v>
      </c>
      <c r="F810" s="239" t="s">
        <v>9330</v>
      </c>
      <c r="G810" s="210">
        <v>0</v>
      </c>
      <c r="H810" s="61" t="s">
        <v>73</v>
      </c>
      <c r="I810" s="59" t="s">
        <v>65</v>
      </c>
      <c r="J810" s="60" t="s">
        <v>9329</v>
      </c>
      <c r="K810" s="60">
        <v>16500000</v>
      </c>
      <c r="L810" s="58" t="s">
        <v>68</v>
      </c>
      <c r="M810" s="60" t="s">
        <v>9328</v>
      </c>
      <c r="N810" s="60">
        <v>1082941397</v>
      </c>
      <c r="O810" s="60">
        <v>1498</v>
      </c>
      <c r="P810" s="89">
        <v>45475</v>
      </c>
      <c r="Q810" s="60">
        <v>4519037000</v>
      </c>
      <c r="R810" s="89">
        <v>45477</v>
      </c>
      <c r="S810" s="60">
        <v>16500000</v>
      </c>
      <c r="T810" s="61" t="s">
        <v>66</v>
      </c>
      <c r="U810" s="60">
        <v>57435262</v>
      </c>
      <c r="V810" s="60" t="s">
        <v>8893</v>
      </c>
      <c r="W810" s="89">
        <v>45477</v>
      </c>
      <c r="X810" s="89">
        <v>45477</v>
      </c>
      <c r="Y810" s="177" t="s">
        <v>75</v>
      </c>
      <c r="Z810" s="166">
        <v>45626</v>
      </c>
      <c r="AA810" s="67">
        <f t="shared" si="60"/>
        <v>149</v>
      </c>
      <c r="AB810" s="67">
        <v>0</v>
      </c>
      <c r="AC810" s="237">
        <v>0</v>
      </c>
      <c r="AD810" s="67">
        <v>0</v>
      </c>
      <c r="AE810" s="89" t="s">
        <v>75</v>
      </c>
      <c r="AF810" s="67">
        <f t="shared" si="61"/>
        <v>0</v>
      </c>
      <c r="AG810" s="60">
        <v>0</v>
      </c>
      <c r="AH810" s="60">
        <v>0</v>
      </c>
      <c r="AI810" s="89" t="s">
        <v>75</v>
      </c>
      <c r="AJ810" s="61">
        <v>0</v>
      </c>
      <c r="AK810" s="65" t="s">
        <v>75</v>
      </c>
      <c r="AL810" s="65" t="s">
        <v>75</v>
      </c>
      <c r="AM810" s="67">
        <f t="shared" si="62"/>
        <v>0</v>
      </c>
      <c r="AN810" s="67">
        <f>+K810+AC810-AH810</f>
        <v>16500000</v>
      </c>
      <c r="AO810" s="61" t="s">
        <v>67</v>
      </c>
      <c r="AP810" s="60">
        <v>16500000</v>
      </c>
      <c r="AQ810" s="61" t="s">
        <v>86</v>
      </c>
      <c r="AR810" s="60">
        <v>0</v>
      </c>
      <c r="AS810" s="69" t="s">
        <v>75</v>
      </c>
      <c r="AT810" s="236">
        <v>6600000</v>
      </c>
      <c r="AU810" s="156">
        <f t="shared" si="63"/>
        <v>9900000</v>
      </c>
      <c r="AV810" s="72">
        <f t="shared" si="64"/>
        <v>0.4</v>
      </c>
      <c r="AW810" s="89" t="s">
        <v>75</v>
      </c>
      <c r="AX810" s="61" t="s">
        <v>101</v>
      </c>
      <c r="AY810" s="67" t="s">
        <v>9327</v>
      </c>
      <c r="AZ810" s="58" t="s">
        <v>67</v>
      </c>
      <c r="BA810" s="58" t="s">
        <v>67</v>
      </c>
    </row>
    <row r="811" spans="2:53" x14ac:dyDescent="0.25">
      <c r="B811" s="58">
        <v>2024</v>
      </c>
      <c r="C811" s="58">
        <v>891780111</v>
      </c>
      <c r="D811" s="59" t="s">
        <v>64</v>
      </c>
      <c r="E811" s="61" t="s">
        <v>9326</v>
      </c>
      <c r="F811" s="239" t="s">
        <v>9325</v>
      </c>
      <c r="G811" s="210">
        <v>0</v>
      </c>
      <c r="H811" s="61" t="s">
        <v>73</v>
      </c>
      <c r="I811" s="59" t="s">
        <v>65</v>
      </c>
      <c r="J811" s="60" t="s">
        <v>9324</v>
      </c>
      <c r="K811" s="60">
        <v>16500000</v>
      </c>
      <c r="L811" s="58" t="s">
        <v>68</v>
      </c>
      <c r="M811" s="60" t="s">
        <v>9323</v>
      </c>
      <c r="N811" s="60">
        <v>26671855</v>
      </c>
      <c r="O811" s="60">
        <v>1498</v>
      </c>
      <c r="P811" s="89">
        <v>45475</v>
      </c>
      <c r="Q811" s="60">
        <v>4519037000</v>
      </c>
      <c r="R811" s="89">
        <v>45477</v>
      </c>
      <c r="S811" s="60">
        <v>16500000</v>
      </c>
      <c r="T811" s="61" t="s">
        <v>66</v>
      </c>
      <c r="U811" s="60">
        <v>39058006</v>
      </c>
      <c r="V811" s="60" t="s">
        <v>8970</v>
      </c>
      <c r="W811" s="89">
        <v>45477</v>
      </c>
      <c r="X811" s="89">
        <v>45477</v>
      </c>
      <c r="Y811" s="177" t="s">
        <v>75</v>
      </c>
      <c r="Z811" s="166">
        <v>45626</v>
      </c>
      <c r="AA811" s="67">
        <f t="shared" si="60"/>
        <v>149</v>
      </c>
      <c r="AB811" s="67">
        <v>0</v>
      </c>
      <c r="AC811" s="237">
        <v>0</v>
      </c>
      <c r="AD811" s="67">
        <v>0</v>
      </c>
      <c r="AE811" s="89" t="s">
        <v>75</v>
      </c>
      <c r="AF811" s="67">
        <f t="shared" si="61"/>
        <v>0</v>
      </c>
      <c r="AG811" s="60">
        <v>0</v>
      </c>
      <c r="AH811" s="60">
        <v>0</v>
      </c>
      <c r="AI811" s="89" t="s">
        <v>75</v>
      </c>
      <c r="AJ811" s="61">
        <v>0</v>
      </c>
      <c r="AK811" s="65" t="s">
        <v>75</v>
      </c>
      <c r="AL811" s="65" t="s">
        <v>75</v>
      </c>
      <c r="AM811" s="67">
        <f t="shared" si="62"/>
        <v>0</v>
      </c>
      <c r="AN811" s="67">
        <f>+K811+AC811-AH811</f>
        <v>16500000</v>
      </c>
      <c r="AO811" s="61" t="s">
        <v>67</v>
      </c>
      <c r="AP811" s="60">
        <v>16500000</v>
      </c>
      <c r="AQ811" s="61" t="s">
        <v>86</v>
      </c>
      <c r="AR811" s="60">
        <v>0</v>
      </c>
      <c r="AS811" s="69" t="s">
        <v>75</v>
      </c>
      <c r="AT811" s="236">
        <v>6600000</v>
      </c>
      <c r="AU811" s="156">
        <f t="shared" si="63"/>
        <v>9900000</v>
      </c>
      <c r="AV811" s="72">
        <f t="shared" si="64"/>
        <v>0.4</v>
      </c>
      <c r="AW811" s="89" t="s">
        <v>75</v>
      </c>
      <c r="AX811" s="61" t="s">
        <v>101</v>
      </c>
      <c r="AY811" s="67" t="s">
        <v>9322</v>
      </c>
      <c r="AZ811" s="58" t="s">
        <v>67</v>
      </c>
      <c r="BA811" s="58" t="s">
        <v>67</v>
      </c>
    </row>
    <row r="812" spans="2:53" x14ac:dyDescent="0.25">
      <c r="B812" s="58">
        <v>2024</v>
      </c>
      <c r="C812" s="58">
        <v>891780111</v>
      </c>
      <c r="D812" s="59" t="s">
        <v>64</v>
      </c>
      <c r="E812" s="61" t="s">
        <v>9321</v>
      </c>
      <c r="F812" s="239" t="s">
        <v>9320</v>
      </c>
      <c r="G812" s="210">
        <v>0</v>
      </c>
      <c r="H812" s="61" t="s">
        <v>73</v>
      </c>
      <c r="I812" s="59" t="s">
        <v>65</v>
      </c>
      <c r="J812" s="60" t="s">
        <v>9319</v>
      </c>
      <c r="K812" s="60">
        <v>13500000</v>
      </c>
      <c r="L812" s="58" t="s">
        <v>68</v>
      </c>
      <c r="M812" s="60" t="s">
        <v>9318</v>
      </c>
      <c r="N812" s="60">
        <v>1148702081</v>
      </c>
      <c r="O812" s="60">
        <v>1498</v>
      </c>
      <c r="P812" s="89">
        <v>45475</v>
      </c>
      <c r="Q812" s="60">
        <v>4519037000</v>
      </c>
      <c r="R812" s="89">
        <v>45477</v>
      </c>
      <c r="S812" s="60">
        <v>13500000</v>
      </c>
      <c r="T812" s="61" t="s">
        <v>66</v>
      </c>
      <c r="U812" s="60">
        <v>1082964146</v>
      </c>
      <c r="V812" s="60" t="s">
        <v>7105</v>
      </c>
      <c r="W812" s="89">
        <v>45477</v>
      </c>
      <c r="X812" s="89">
        <v>45477</v>
      </c>
      <c r="Y812" s="177" t="s">
        <v>75</v>
      </c>
      <c r="Z812" s="166">
        <v>45626</v>
      </c>
      <c r="AA812" s="67">
        <f t="shared" si="60"/>
        <v>149</v>
      </c>
      <c r="AB812" s="67">
        <v>0</v>
      </c>
      <c r="AC812" s="237">
        <v>0</v>
      </c>
      <c r="AD812" s="67">
        <v>0</v>
      </c>
      <c r="AE812" s="89" t="s">
        <v>75</v>
      </c>
      <c r="AF812" s="67">
        <f t="shared" si="61"/>
        <v>0</v>
      </c>
      <c r="AG812" s="60">
        <v>0</v>
      </c>
      <c r="AH812" s="60">
        <v>0</v>
      </c>
      <c r="AI812" s="89" t="s">
        <v>75</v>
      </c>
      <c r="AJ812" s="61">
        <v>0</v>
      </c>
      <c r="AK812" s="65" t="s">
        <v>75</v>
      </c>
      <c r="AL812" s="65" t="s">
        <v>75</v>
      </c>
      <c r="AM812" s="67">
        <f t="shared" si="62"/>
        <v>0</v>
      </c>
      <c r="AN812" s="67">
        <f>+K812+AC812-AH812</f>
        <v>13500000</v>
      </c>
      <c r="AO812" s="61" t="s">
        <v>67</v>
      </c>
      <c r="AP812" s="60">
        <v>13500000</v>
      </c>
      <c r="AQ812" s="61" t="s">
        <v>86</v>
      </c>
      <c r="AR812" s="60">
        <v>0</v>
      </c>
      <c r="AS812" s="69" t="s">
        <v>75</v>
      </c>
      <c r="AT812" s="236">
        <v>5400000</v>
      </c>
      <c r="AU812" s="156">
        <f t="shared" si="63"/>
        <v>8100000</v>
      </c>
      <c r="AV812" s="72">
        <f t="shared" si="64"/>
        <v>0.4</v>
      </c>
      <c r="AW812" s="89" t="s">
        <v>75</v>
      </c>
      <c r="AX812" s="61" t="s">
        <v>101</v>
      </c>
      <c r="AY812" s="67" t="s">
        <v>9317</v>
      </c>
      <c r="AZ812" s="58" t="s">
        <v>67</v>
      </c>
      <c r="BA812" s="58" t="s">
        <v>67</v>
      </c>
    </row>
    <row r="813" spans="2:53" x14ac:dyDescent="0.25">
      <c r="B813" s="58">
        <v>2024</v>
      </c>
      <c r="C813" s="58">
        <v>891780111</v>
      </c>
      <c r="D813" s="59" t="s">
        <v>64</v>
      </c>
      <c r="E813" s="61" t="s">
        <v>9316</v>
      </c>
      <c r="F813" s="239" t="s">
        <v>9315</v>
      </c>
      <c r="G813" s="210">
        <v>0</v>
      </c>
      <c r="H813" s="61" t="s">
        <v>73</v>
      </c>
      <c r="I813" s="59" t="s">
        <v>65</v>
      </c>
      <c r="J813" s="60" t="s">
        <v>9314</v>
      </c>
      <c r="K813" s="60">
        <v>15000000</v>
      </c>
      <c r="L813" s="58" t="s">
        <v>68</v>
      </c>
      <c r="M813" s="60" t="s">
        <v>9313</v>
      </c>
      <c r="N813" s="60">
        <v>57461973</v>
      </c>
      <c r="O813" s="60">
        <v>1498</v>
      </c>
      <c r="P813" s="89">
        <v>45475</v>
      </c>
      <c r="Q813" s="60">
        <v>4519037000</v>
      </c>
      <c r="R813" s="89">
        <v>45477</v>
      </c>
      <c r="S813" s="60">
        <v>15000000</v>
      </c>
      <c r="T813" s="61" t="s">
        <v>66</v>
      </c>
      <c r="U813" s="60">
        <v>85460625</v>
      </c>
      <c r="V813" s="60" t="s">
        <v>8147</v>
      </c>
      <c r="W813" s="89">
        <v>45477</v>
      </c>
      <c r="X813" s="89">
        <v>45477</v>
      </c>
      <c r="Y813" s="177" t="s">
        <v>75</v>
      </c>
      <c r="Z813" s="166">
        <v>45626</v>
      </c>
      <c r="AA813" s="67">
        <f t="shared" si="60"/>
        <v>149</v>
      </c>
      <c r="AB813" s="67">
        <v>0</v>
      </c>
      <c r="AC813" s="237">
        <v>0</v>
      </c>
      <c r="AD813" s="67">
        <v>0</v>
      </c>
      <c r="AE813" s="89" t="s">
        <v>75</v>
      </c>
      <c r="AF813" s="67">
        <f t="shared" si="61"/>
        <v>0</v>
      </c>
      <c r="AG813" s="60">
        <v>0</v>
      </c>
      <c r="AH813" s="60">
        <v>0</v>
      </c>
      <c r="AI813" s="89" t="s">
        <v>75</v>
      </c>
      <c r="AJ813" s="61">
        <v>0</v>
      </c>
      <c r="AK813" s="65" t="s">
        <v>75</v>
      </c>
      <c r="AL813" s="65" t="s">
        <v>75</v>
      </c>
      <c r="AM813" s="67">
        <f t="shared" si="62"/>
        <v>0</v>
      </c>
      <c r="AN813" s="67">
        <f>+K813+AC813-AH813</f>
        <v>15000000</v>
      </c>
      <c r="AO813" s="61" t="s">
        <v>67</v>
      </c>
      <c r="AP813" s="60">
        <v>15000000</v>
      </c>
      <c r="AQ813" s="61" t="s">
        <v>86</v>
      </c>
      <c r="AR813" s="60">
        <v>0</v>
      </c>
      <c r="AS813" s="69" t="s">
        <v>75</v>
      </c>
      <c r="AT813" s="236">
        <v>6000000</v>
      </c>
      <c r="AU813" s="156">
        <f t="shared" si="63"/>
        <v>9000000</v>
      </c>
      <c r="AV813" s="72">
        <f t="shared" si="64"/>
        <v>0.4</v>
      </c>
      <c r="AW813" s="89" t="s">
        <v>75</v>
      </c>
      <c r="AX813" s="61" t="s">
        <v>101</v>
      </c>
      <c r="AY813" s="67" t="s">
        <v>9312</v>
      </c>
      <c r="AZ813" s="58" t="s">
        <v>67</v>
      </c>
      <c r="BA813" s="58" t="s">
        <v>67</v>
      </c>
    </row>
    <row r="814" spans="2:53" x14ac:dyDescent="0.25">
      <c r="B814" s="58">
        <v>2024</v>
      </c>
      <c r="C814" s="58">
        <v>891780111</v>
      </c>
      <c r="D814" s="59" t="s">
        <v>64</v>
      </c>
      <c r="E814" s="61" t="s">
        <v>9311</v>
      </c>
      <c r="F814" s="239" t="s">
        <v>9310</v>
      </c>
      <c r="G814" s="210">
        <v>0</v>
      </c>
      <c r="H814" s="61" t="s">
        <v>73</v>
      </c>
      <c r="I814" s="59" t="s">
        <v>65</v>
      </c>
      <c r="J814" s="60" t="s">
        <v>9026</v>
      </c>
      <c r="K814" s="60">
        <v>16500000</v>
      </c>
      <c r="L814" s="58" t="s">
        <v>68</v>
      </c>
      <c r="M814" s="60" t="s">
        <v>9309</v>
      </c>
      <c r="N814" s="60">
        <v>12613225</v>
      </c>
      <c r="O814" s="60">
        <v>1498</v>
      </c>
      <c r="P814" s="89">
        <v>45475</v>
      </c>
      <c r="Q814" s="60">
        <v>4519037000</v>
      </c>
      <c r="R814" s="89">
        <v>45477</v>
      </c>
      <c r="S814" s="60">
        <v>16500000</v>
      </c>
      <c r="T814" s="61" t="s">
        <v>66</v>
      </c>
      <c r="U814" s="60">
        <v>85449357</v>
      </c>
      <c r="V814" s="60" t="s">
        <v>7147</v>
      </c>
      <c r="W814" s="89">
        <v>45477</v>
      </c>
      <c r="X814" s="89">
        <v>45477</v>
      </c>
      <c r="Y814" s="177" t="s">
        <v>75</v>
      </c>
      <c r="Z814" s="166">
        <v>45626</v>
      </c>
      <c r="AA814" s="67">
        <f t="shared" si="60"/>
        <v>149</v>
      </c>
      <c r="AB814" s="67">
        <v>0</v>
      </c>
      <c r="AC814" s="237">
        <v>0</v>
      </c>
      <c r="AD814" s="67">
        <v>0</v>
      </c>
      <c r="AE814" s="89" t="s">
        <v>75</v>
      </c>
      <c r="AF814" s="67">
        <f t="shared" si="61"/>
        <v>0</v>
      </c>
      <c r="AG814" s="60">
        <v>0</v>
      </c>
      <c r="AH814" s="60">
        <v>0</v>
      </c>
      <c r="AI814" s="89" t="s">
        <v>75</v>
      </c>
      <c r="AJ814" s="61">
        <v>0</v>
      </c>
      <c r="AK814" s="65" t="s">
        <v>75</v>
      </c>
      <c r="AL814" s="65" t="s">
        <v>75</v>
      </c>
      <c r="AM814" s="67">
        <f t="shared" si="62"/>
        <v>0</v>
      </c>
      <c r="AN814" s="67">
        <f>+K814+AC814-AH814</f>
        <v>16500000</v>
      </c>
      <c r="AO814" s="61" t="s">
        <v>67</v>
      </c>
      <c r="AP814" s="60">
        <v>16500000</v>
      </c>
      <c r="AQ814" s="61" t="s">
        <v>86</v>
      </c>
      <c r="AR814" s="60">
        <v>0</v>
      </c>
      <c r="AS814" s="69" t="s">
        <v>75</v>
      </c>
      <c r="AT814" s="236">
        <v>6600000</v>
      </c>
      <c r="AU814" s="156">
        <f t="shared" si="63"/>
        <v>9900000</v>
      </c>
      <c r="AV814" s="72">
        <f t="shared" si="64"/>
        <v>0.4</v>
      </c>
      <c r="AW814" s="89" t="s">
        <v>75</v>
      </c>
      <c r="AX814" s="61" t="s">
        <v>101</v>
      </c>
      <c r="AY814" s="67" t="s">
        <v>9308</v>
      </c>
      <c r="AZ814" s="58" t="s">
        <v>67</v>
      </c>
      <c r="BA814" s="58" t="s">
        <v>67</v>
      </c>
    </row>
    <row r="815" spans="2:53" x14ac:dyDescent="0.25">
      <c r="B815" s="58">
        <v>2024</v>
      </c>
      <c r="C815" s="58">
        <v>891780111</v>
      </c>
      <c r="D815" s="59" t="s">
        <v>64</v>
      </c>
      <c r="E815" s="61" t="s">
        <v>9307</v>
      </c>
      <c r="F815" s="239" t="s">
        <v>9306</v>
      </c>
      <c r="G815" s="210">
        <v>0</v>
      </c>
      <c r="H815" s="61" t="s">
        <v>73</v>
      </c>
      <c r="I815" s="59" t="s">
        <v>383</v>
      </c>
      <c r="J815" s="60" t="s">
        <v>9305</v>
      </c>
      <c r="K815" s="60">
        <v>22500000</v>
      </c>
      <c r="L815" s="58" t="s">
        <v>68</v>
      </c>
      <c r="M815" s="60" t="s">
        <v>9304</v>
      </c>
      <c r="N815" s="60">
        <v>1082982258</v>
      </c>
      <c r="O815" s="60">
        <v>855</v>
      </c>
      <c r="P815" s="89">
        <v>45390</v>
      </c>
      <c r="Q815" s="60">
        <v>400000000</v>
      </c>
      <c r="R815" s="89">
        <v>45478</v>
      </c>
      <c r="S815" s="60">
        <v>22500000</v>
      </c>
      <c r="T815" s="61" t="s">
        <v>66</v>
      </c>
      <c r="U815" s="60">
        <v>1192791759</v>
      </c>
      <c r="V815" s="60" t="s">
        <v>1211</v>
      </c>
      <c r="W815" s="89">
        <v>45478</v>
      </c>
      <c r="X815" s="89">
        <v>45478</v>
      </c>
      <c r="Y815" s="177" t="s">
        <v>75</v>
      </c>
      <c r="Z815" s="166">
        <v>45626</v>
      </c>
      <c r="AA815" s="67">
        <f t="shared" si="60"/>
        <v>148</v>
      </c>
      <c r="AB815" s="67">
        <v>0</v>
      </c>
      <c r="AC815" s="237">
        <v>0</v>
      </c>
      <c r="AD815" s="67">
        <v>0</v>
      </c>
      <c r="AE815" s="89" t="s">
        <v>75</v>
      </c>
      <c r="AF815" s="67">
        <f t="shared" si="61"/>
        <v>0</v>
      </c>
      <c r="AG815" s="60">
        <v>0</v>
      </c>
      <c r="AH815" s="60">
        <v>0</v>
      </c>
      <c r="AI815" s="89" t="s">
        <v>75</v>
      </c>
      <c r="AJ815" s="61">
        <v>0</v>
      </c>
      <c r="AK815" s="65" t="s">
        <v>75</v>
      </c>
      <c r="AL815" s="65" t="s">
        <v>75</v>
      </c>
      <c r="AM815" s="67">
        <f t="shared" si="62"/>
        <v>0</v>
      </c>
      <c r="AN815" s="67">
        <f>+K815+AC815-AH815</f>
        <v>22500000</v>
      </c>
      <c r="AO815" s="61" t="s">
        <v>86</v>
      </c>
      <c r="AP815" s="60">
        <v>0</v>
      </c>
      <c r="AQ815" s="61" t="s">
        <v>86</v>
      </c>
      <c r="AR815" s="60">
        <v>0</v>
      </c>
      <c r="AS815" s="69" t="s">
        <v>75</v>
      </c>
      <c r="AT815" s="236">
        <v>9000000</v>
      </c>
      <c r="AU815" s="156">
        <f t="shared" si="63"/>
        <v>13500000</v>
      </c>
      <c r="AV815" s="72">
        <f t="shared" si="64"/>
        <v>0.4</v>
      </c>
      <c r="AW815" s="89" t="s">
        <v>75</v>
      </c>
      <c r="AX815" s="61" t="s">
        <v>101</v>
      </c>
      <c r="AY815" s="67" t="s">
        <v>9303</v>
      </c>
      <c r="AZ815" s="58" t="s">
        <v>67</v>
      </c>
      <c r="BA815" s="58" t="s">
        <v>67</v>
      </c>
    </row>
    <row r="816" spans="2:53" x14ac:dyDescent="0.25">
      <c r="B816" s="58">
        <v>2024</v>
      </c>
      <c r="C816" s="58">
        <v>891780111</v>
      </c>
      <c r="D816" s="59" t="s">
        <v>64</v>
      </c>
      <c r="E816" s="61" t="s">
        <v>9302</v>
      </c>
      <c r="F816" s="67" t="s">
        <v>9301</v>
      </c>
      <c r="G816" s="210">
        <v>0</v>
      </c>
      <c r="H816" s="61" t="s">
        <v>73</v>
      </c>
      <c r="I816" s="59" t="s">
        <v>125</v>
      </c>
      <c r="J816" s="60" t="s">
        <v>9300</v>
      </c>
      <c r="K816" s="60">
        <v>6000000</v>
      </c>
      <c r="L816" s="58" t="s">
        <v>68</v>
      </c>
      <c r="M816" s="60" t="s">
        <v>9299</v>
      </c>
      <c r="N816" s="60">
        <v>1015432527</v>
      </c>
      <c r="O816" s="60">
        <v>1467</v>
      </c>
      <c r="P816" s="89">
        <v>45469</v>
      </c>
      <c r="Q816" s="60">
        <v>178971000</v>
      </c>
      <c r="R816" s="89">
        <v>45478</v>
      </c>
      <c r="S816" s="60">
        <v>6000000</v>
      </c>
      <c r="T816" s="61" t="s">
        <v>66</v>
      </c>
      <c r="U816" s="60">
        <v>79738530</v>
      </c>
      <c r="V816" s="60" t="s">
        <v>7745</v>
      </c>
      <c r="W816" s="89">
        <v>45478</v>
      </c>
      <c r="X816" s="89">
        <v>45478</v>
      </c>
      <c r="Y816" s="68" t="s">
        <v>75</v>
      </c>
      <c r="Z816" s="166">
        <v>45535</v>
      </c>
      <c r="AA816" s="67">
        <f t="shared" si="60"/>
        <v>57</v>
      </c>
      <c r="AB816" s="67">
        <v>0</v>
      </c>
      <c r="AC816" s="237">
        <v>0</v>
      </c>
      <c r="AD816" s="67">
        <v>0</v>
      </c>
      <c r="AE816" s="89" t="s">
        <v>75</v>
      </c>
      <c r="AF816" s="67">
        <f t="shared" si="61"/>
        <v>0</v>
      </c>
      <c r="AG816" s="60">
        <v>0</v>
      </c>
      <c r="AH816" s="60">
        <v>0</v>
      </c>
      <c r="AI816" s="89" t="s">
        <v>75</v>
      </c>
      <c r="AJ816" s="61">
        <v>0</v>
      </c>
      <c r="AK816" s="65" t="s">
        <v>75</v>
      </c>
      <c r="AL816" s="65" t="s">
        <v>75</v>
      </c>
      <c r="AM816" s="67">
        <f t="shared" si="62"/>
        <v>0</v>
      </c>
      <c r="AN816" s="67">
        <f>+K816+AC816-AH816</f>
        <v>6000000</v>
      </c>
      <c r="AO816" s="61" t="s">
        <v>67</v>
      </c>
      <c r="AP816" s="60">
        <v>6000000</v>
      </c>
      <c r="AQ816" s="61" t="s">
        <v>86</v>
      </c>
      <c r="AR816" s="60">
        <v>0</v>
      </c>
      <c r="AS816" s="69" t="s">
        <v>75</v>
      </c>
      <c r="AT816" s="236">
        <v>6000000</v>
      </c>
      <c r="AU816" s="156">
        <f t="shared" si="63"/>
        <v>0</v>
      </c>
      <c r="AV816" s="72">
        <f t="shared" si="64"/>
        <v>1</v>
      </c>
      <c r="AW816" s="89" t="s">
        <v>75</v>
      </c>
      <c r="AX816" s="61" t="s">
        <v>98</v>
      </c>
      <c r="AY816" s="67" t="s">
        <v>9298</v>
      </c>
      <c r="AZ816" s="58" t="s">
        <v>67</v>
      </c>
      <c r="BA816" s="58" t="s">
        <v>67</v>
      </c>
    </row>
    <row r="817" spans="2:53" x14ac:dyDescent="0.25">
      <c r="B817" s="58">
        <v>2024</v>
      </c>
      <c r="C817" s="58">
        <v>891780111</v>
      </c>
      <c r="D817" s="59" t="s">
        <v>64</v>
      </c>
      <c r="E817" s="61" t="s">
        <v>9297</v>
      </c>
      <c r="F817" s="239" t="s">
        <v>9296</v>
      </c>
      <c r="G817" s="210">
        <v>0</v>
      </c>
      <c r="H817" s="61" t="s">
        <v>73</v>
      </c>
      <c r="I817" s="59" t="s">
        <v>65</v>
      </c>
      <c r="J817" s="60" t="s">
        <v>9295</v>
      </c>
      <c r="K817" s="60">
        <v>10500000</v>
      </c>
      <c r="L817" s="58" t="s">
        <v>68</v>
      </c>
      <c r="M817" s="60" t="s">
        <v>9294</v>
      </c>
      <c r="N817" s="60">
        <v>1082915041</v>
      </c>
      <c r="O817" s="60">
        <v>1499</v>
      </c>
      <c r="P817" s="238">
        <v>45475</v>
      </c>
      <c r="Q817" s="60">
        <v>2126650000</v>
      </c>
      <c r="R817" s="89">
        <v>45478</v>
      </c>
      <c r="S817" s="60">
        <v>10500000</v>
      </c>
      <c r="T817" s="61" t="s">
        <v>66</v>
      </c>
      <c r="U817" s="60">
        <v>57444673</v>
      </c>
      <c r="V817" s="60" t="s">
        <v>4095</v>
      </c>
      <c r="W817" s="89">
        <v>45478</v>
      </c>
      <c r="X817" s="89">
        <v>45478</v>
      </c>
      <c r="Y817" s="177" t="s">
        <v>75</v>
      </c>
      <c r="Z817" s="166">
        <v>45626</v>
      </c>
      <c r="AA817" s="67">
        <f t="shared" si="60"/>
        <v>148</v>
      </c>
      <c r="AB817" s="67">
        <v>0</v>
      </c>
      <c r="AC817" s="237">
        <v>0</v>
      </c>
      <c r="AD817" s="67">
        <v>0</v>
      </c>
      <c r="AE817" s="89" t="s">
        <v>75</v>
      </c>
      <c r="AF817" s="67">
        <f t="shared" si="61"/>
        <v>0</v>
      </c>
      <c r="AG817" s="60">
        <v>0</v>
      </c>
      <c r="AH817" s="60">
        <v>0</v>
      </c>
      <c r="AI817" s="89" t="s">
        <v>75</v>
      </c>
      <c r="AJ817" s="61">
        <v>0</v>
      </c>
      <c r="AK817" s="65" t="s">
        <v>75</v>
      </c>
      <c r="AL817" s="65" t="s">
        <v>75</v>
      </c>
      <c r="AM817" s="67">
        <f t="shared" si="62"/>
        <v>0</v>
      </c>
      <c r="AN817" s="67">
        <f>+K817+AC817-AH817</f>
        <v>10500000</v>
      </c>
      <c r="AO817" s="61" t="s">
        <v>67</v>
      </c>
      <c r="AP817" s="60">
        <v>10500000</v>
      </c>
      <c r="AQ817" s="61" t="s">
        <v>86</v>
      </c>
      <c r="AR817" s="60">
        <v>0</v>
      </c>
      <c r="AS817" s="69" t="s">
        <v>75</v>
      </c>
      <c r="AT817" s="236">
        <v>4200000</v>
      </c>
      <c r="AU817" s="156">
        <f t="shared" si="63"/>
        <v>6300000</v>
      </c>
      <c r="AV817" s="72">
        <f t="shared" si="64"/>
        <v>0.4</v>
      </c>
      <c r="AW817" s="89" t="s">
        <v>75</v>
      </c>
      <c r="AX817" s="61" t="s">
        <v>101</v>
      </c>
      <c r="AY817" s="67" t="s">
        <v>9293</v>
      </c>
      <c r="AZ817" s="58" t="s">
        <v>67</v>
      </c>
      <c r="BA817" s="58" t="s">
        <v>67</v>
      </c>
    </row>
    <row r="818" spans="2:53" x14ac:dyDescent="0.25">
      <c r="B818" s="58">
        <v>2024</v>
      </c>
      <c r="C818" s="58">
        <v>891780111</v>
      </c>
      <c r="D818" s="59" t="s">
        <v>64</v>
      </c>
      <c r="E818" s="61" t="s">
        <v>9292</v>
      </c>
      <c r="F818" s="239" t="s">
        <v>9291</v>
      </c>
      <c r="G818" s="210">
        <v>0</v>
      </c>
      <c r="H818" s="61" t="s">
        <v>73</v>
      </c>
      <c r="I818" s="59" t="s">
        <v>65</v>
      </c>
      <c r="J818" s="60" t="s">
        <v>9290</v>
      </c>
      <c r="K818" s="60">
        <v>18000000</v>
      </c>
      <c r="L818" s="58" t="s">
        <v>68</v>
      </c>
      <c r="M818" s="60" t="s">
        <v>9289</v>
      </c>
      <c r="N818" s="60">
        <v>7602961</v>
      </c>
      <c r="O818" s="60">
        <v>1498</v>
      </c>
      <c r="P818" s="89">
        <v>45475</v>
      </c>
      <c r="Q818" s="60">
        <v>4519037000</v>
      </c>
      <c r="R818" s="89">
        <v>45478</v>
      </c>
      <c r="S818" s="60">
        <v>18000000</v>
      </c>
      <c r="T818" s="61" t="s">
        <v>66</v>
      </c>
      <c r="U818" s="60">
        <v>7631392</v>
      </c>
      <c r="V818" s="60" t="s">
        <v>8350</v>
      </c>
      <c r="W818" s="89">
        <v>45478</v>
      </c>
      <c r="X818" s="89">
        <v>45478</v>
      </c>
      <c r="Y818" s="177" t="s">
        <v>75</v>
      </c>
      <c r="Z818" s="166">
        <v>45626</v>
      </c>
      <c r="AA818" s="67">
        <f t="shared" si="60"/>
        <v>148</v>
      </c>
      <c r="AB818" s="67">
        <v>0</v>
      </c>
      <c r="AC818" s="237">
        <v>0</v>
      </c>
      <c r="AD818" s="67">
        <v>0</v>
      </c>
      <c r="AE818" s="89" t="s">
        <v>75</v>
      </c>
      <c r="AF818" s="67">
        <f t="shared" si="61"/>
        <v>0</v>
      </c>
      <c r="AG818" s="60">
        <v>0</v>
      </c>
      <c r="AH818" s="60">
        <v>0</v>
      </c>
      <c r="AI818" s="89" t="s">
        <v>75</v>
      </c>
      <c r="AJ818" s="61">
        <v>0</v>
      </c>
      <c r="AK818" s="65" t="s">
        <v>75</v>
      </c>
      <c r="AL818" s="65" t="s">
        <v>75</v>
      </c>
      <c r="AM818" s="67">
        <f t="shared" si="62"/>
        <v>0</v>
      </c>
      <c r="AN818" s="67">
        <f>+K818+AC818-AH818</f>
        <v>18000000</v>
      </c>
      <c r="AO818" s="61" t="s">
        <v>67</v>
      </c>
      <c r="AP818" s="60">
        <v>18000000</v>
      </c>
      <c r="AQ818" s="61" t="s">
        <v>86</v>
      </c>
      <c r="AR818" s="60">
        <v>0</v>
      </c>
      <c r="AS818" s="69" t="s">
        <v>75</v>
      </c>
      <c r="AT818" s="236">
        <v>7200000</v>
      </c>
      <c r="AU818" s="156">
        <f t="shared" si="63"/>
        <v>10800000</v>
      </c>
      <c r="AV818" s="72">
        <f t="shared" si="64"/>
        <v>0.4</v>
      </c>
      <c r="AW818" s="89" t="s">
        <v>75</v>
      </c>
      <c r="AX818" s="61" t="s">
        <v>101</v>
      </c>
      <c r="AY818" s="67" t="s">
        <v>9288</v>
      </c>
      <c r="AZ818" s="58" t="s">
        <v>67</v>
      </c>
      <c r="BA818" s="58" t="s">
        <v>67</v>
      </c>
    </row>
    <row r="819" spans="2:53" x14ac:dyDescent="0.25">
      <c r="B819" s="58">
        <v>2024</v>
      </c>
      <c r="C819" s="58">
        <v>891780111</v>
      </c>
      <c r="D819" s="59" t="s">
        <v>64</v>
      </c>
      <c r="E819" s="61" t="s">
        <v>9287</v>
      </c>
      <c r="F819" s="239" t="s">
        <v>9286</v>
      </c>
      <c r="G819" s="210">
        <v>0</v>
      </c>
      <c r="H819" s="61" t="s">
        <v>73</v>
      </c>
      <c r="I819" s="59" t="s">
        <v>65</v>
      </c>
      <c r="J819" s="60" t="s">
        <v>9285</v>
      </c>
      <c r="K819" s="60">
        <v>13500000</v>
      </c>
      <c r="L819" s="58" t="s">
        <v>68</v>
      </c>
      <c r="M819" s="60" t="s">
        <v>9284</v>
      </c>
      <c r="N819" s="60">
        <v>1083029737</v>
      </c>
      <c r="O819" s="60">
        <v>1498</v>
      </c>
      <c r="P819" s="89">
        <v>45475</v>
      </c>
      <c r="Q819" s="60">
        <v>4519037000</v>
      </c>
      <c r="R819" s="89">
        <v>45478</v>
      </c>
      <c r="S819" s="60">
        <v>13500000</v>
      </c>
      <c r="T819" s="61" t="s">
        <v>66</v>
      </c>
      <c r="U819" s="60">
        <v>7631392</v>
      </c>
      <c r="V819" s="60" t="s">
        <v>8350</v>
      </c>
      <c r="W819" s="89">
        <v>45478</v>
      </c>
      <c r="X819" s="89">
        <v>45478</v>
      </c>
      <c r="Y819" s="177" t="s">
        <v>75</v>
      </c>
      <c r="Z819" s="166">
        <v>45626</v>
      </c>
      <c r="AA819" s="67">
        <f t="shared" si="60"/>
        <v>148</v>
      </c>
      <c r="AB819" s="67">
        <v>0</v>
      </c>
      <c r="AC819" s="237">
        <v>0</v>
      </c>
      <c r="AD819" s="67">
        <v>0</v>
      </c>
      <c r="AE819" s="89" t="s">
        <v>75</v>
      </c>
      <c r="AF819" s="67">
        <f t="shared" si="61"/>
        <v>0</v>
      </c>
      <c r="AG819" s="60">
        <v>0</v>
      </c>
      <c r="AH819" s="60">
        <v>0</v>
      </c>
      <c r="AI819" s="89" t="s">
        <v>75</v>
      </c>
      <c r="AJ819" s="61">
        <v>0</v>
      </c>
      <c r="AK819" s="65" t="s">
        <v>75</v>
      </c>
      <c r="AL819" s="65" t="s">
        <v>75</v>
      </c>
      <c r="AM819" s="67">
        <f t="shared" si="62"/>
        <v>0</v>
      </c>
      <c r="AN819" s="67">
        <f>+K819+AC819-AH819</f>
        <v>13500000</v>
      </c>
      <c r="AO819" s="61" t="s">
        <v>67</v>
      </c>
      <c r="AP819" s="60">
        <v>13500000</v>
      </c>
      <c r="AQ819" s="61" t="s">
        <v>86</v>
      </c>
      <c r="AR819" s="60">
        <v>0</v>
      </c>
      <c r="AS819" s="69" t="s">
        <v>75</v>
      </c>
      <c r="AT819" s="236">
        <v>5400000</v>
      </c>
      <c r="AU819" s="156">
        <f t="shared" si="63"/>
        <v>8100000</v>
      </c>
      <c r="AV819" s="72">
        <f t="shared" si="64"/>
        <v>0.4</v>
      </c>
      <c r="AW819" s="89" t="s">
        <v>75</v>
      </c>
      <c r="AX819" s="61" t="s">
        <v>101</v>
      </c>
      <c r="AY819" s="67" t="s">
        <v>9283</v>
      </c>
      <c r="AZ819" s="58" t="s">
        <v>67</v>
      </c>
      <c r="BA819" s="58" t="s">
        <v>67</v>
      </c>
    </row>
    <row r="820" spans="2:53" x14ac:dyDescent="0.25">
      <c r="B820" s="58">
        <v>2024</v>
      </c>
      <c r="C820" s="58">
        <v>891780111</v>
      </c>
      <c r="D820" s="59" t="s">
        <v>64</v>
      </c>
      <c r="E820" s="61" t="s">
        <v>9282</v>
      </c>
      <c r="F820" s="239" t="s">
        <v>9281</v>
      </c>
      <c r="G820" s="210">
        <v>0</v>
      </c>
      <c r="H820" s="61" t="s">
        <v>73</v>
      </c>
      <c r="I820" s="59" t="s">
        <v>65</v>
      </c>
      <c r="J820" s="60" t="s">
        <v>9280</v>
      </c>
      <c r="K820" s="60">
        <v>15000000</v>
      </c>
      <c r="L820" s="58" t="s">
        <v>68</v>
      </c>
      <c r="M820" s="60" t="s">
        <v>9279</v>
      </c>
      <c r="N820" s="60">
        <v>57436179</v>
      </c>
      <c r="O820" s="60">
        <v>1498</v>
      </c>
      <c r="P820" s="89">
        <v>45475</v>
      </c>
      <c r="Q820" s="60">
        <v>4519037000</v>
      </c>
      <c r="R820" s="89">
        <v>45478</v>
      </c>
      <c r="S820" s="60">
        <v>15000000</v>
      </c>
      <c r="T820" s="61" t="s">
        <v>66</v>
      </c>
      <c r="U820" s="60">
        <v>36665858</v>
      </c>
      <c r="V820" s="60" t="s">
        <v>3237</v>
      </c>
      <c r="W820" s="89">
        <v>45478</v>
      </c>
      <c r="X820" s="89">
        <v>45478</v>
      </c>
      <c r="Y820" s="177" t="s">
        <v>75</v>
      </c>
      <c r="Z820" s="166">
        <v>45626</v>
      </c>
      <c r="AA820" s="67">
        <f t="shared" si="60"/>
        <v>148</v>
      </c>
      <c r="AB820" s="67">
        <v>0</v>
      </c>
      <c r="AC820" s="237">
        <v>0</v>
      </c>
      <c r="AD820" s="67">
        <v>0</v>
      </c>
      <c r="AE820" s="89" t="s">
        <v>75</v>
      </c>
      <c r="AF820" s="67">
        <f t="shared" si="61"/>
        <v>0</v>
      </c>
      <c r="AG820" s="60">
        <v>0</v>
      </c>
      <c r="AH820" s="60">
        <v>0</v>
      </c>
      <c r="AI820" s="89" t="s">
        <v>75</v>
      </c>
      <c r="AJ820" s="61">
        <v>0</v>
      </c>
      <c r="AK820" s="65" t="s">
        <v>75</v>
      </c>
      <c r="AL820" s="65" t="s">
        <v>75</v>
      </c>
      <c r="AM820" s="67">
        <f t="shared" si="62"/>
        <v>0</v>
      </c>
      <c r="AN820" s="67">
        <f>+K820+AC820-AH820</f>
        <v>15000000</v>
      </c>
      <c r="AO820" s="61" t="s">
        <v>67</v>
      </c>
      <c r="AP820" s="60">
        <v>15000000</v>
      </c>
      <c r="AQ820" s="61" t="s">
        <v>86</v>
      </c>
      <c r="AR820" s="60">
        <v>0</v>
      </c>
      <c r="AS820" s="69" t="s">
        <v>75</v>
      </c>
      <c r="AT820" s="236">
        <v>6000000</v>
      </c>
      <c r="AU820" s="156">
        <f t="shared" si="63"/>
        <v>9000000</v>
      </c>
      <c r="AV820" s="72">
        <f t="shared" si="64"/>
        <v>0.4</v>
      </c>
      <c r="AW820" s="89" t="s">
        <v>75</v>
      </c>
      <c r="AX820" s="61" t="s">
        <v>101</v>
      </c>
      <c r="AY820" s="67" t="s">
        <v>9278</v>
      </c>
      <c r="AZ820" s="58" t="s">
        <v>67</v>
      </c>
      <c r="BA820" s="58" t="s">
        <v>67</v>
      </c>
    </row>
    <row r="821" spans="2:53" x14ac:dyDescent="0.25">
      <c r="B821" s="58">
        <v>2024</v>
      </c>
      <c r="C821" s="58">
        <v>891780111</v>
      </c>
      <c r="D821" s="59" t="s">
        <v>64</v>
      </c>
      <c r="E821" s="61" t="s">
        <v>9277</v>
      </c>
      <c r="F821" s="239" t="s">
        <v>9276</v>
      </c>
      <c r="G821" s="210">
        <v>0</v>
      </c>
      <c r="H821" s="61" t="s">
        <v>73</v>
      </c>
      <c r="I821" s="59" t="s">
        <v>65</v>
      </c>
      <c r="J821" s="60" t="s">
        <v>9275</v>
      </c>
      <c r="K821" s="60">
        <v>13500000</v>
      </c>
      <c r="L821" s="58" t="s">
        <v>68</v>
      </c>
      <c r="M821" s="60" t="s">
        <v>9274</v>
      </c>
      <c r="N821" s="60">
        <v>1083020916</v>
      </c>
      <c r="O821" s="60">
        <v>1498</v>
      </c>
      <c r="P821" s="89">
        <v>45475</v>
      </c>
      <c r="Q821" s="60">
        <v>4519037000</v>
      </c>
      <c r="R821" s="89">
        <v>45478</v>
      </c>
      <c r="S821" s="60">
        <v>13500000</v>
      </c>
      <c r="T821" s="61" t="s">
        <v>66</v>
      </c>
      <c r="U821" s="60">
        <v>7631392</v>
      </c>
      <c r="V821" s="60" t="s">
        <v>8350</v>
      </c>
      <c r="W821" s="89">
        <v>45478</v>
      </c>
      <c r="X821" s="89">
        <v>45478</v>
      </c>
      <c r="Y821" s="177" t="s">
        <v>75</v>
      </c>
      <c r="Z821" s="166">
        <v>45626</v>
      </c>
      <c r="AA821" s="67">
        <f t="shared" si="60"/>
        <v>148</v>
      </c>
      <c r="AB821" s="67">
        <v>0</v>
      </c>
      <c r="AC821" s="237">
        <v>0</v>
      </c>
      <c r="AD821" s="67">
        <v>0</v>
      </c>
      <c r="AE821" s="89" t="s">
        <v>75</v>
      </c>
      <c r="AF821" s="67">
        <f t="shared" si="61"/>
        <v>0</v>
      </c>
      <c r="AG821" s="60">
        <v>0</v>
      </c>
      <c r="AH821" s="60">
        <v>0</v>
      </c>
      <c r="AI821" s="89" t="s">
        <v>75</v>
      </c>
      <c r="AJ821" s="61">
        <v>0</v>
      </c>
      <c r="AK821" s="65" t="s">
        <v>75</v>
      </c>
      <c r="AL821" s="65" t="s">
        <v>75</v>
      </c>
      <c r="AM821" s="67">
        <f t="shared" si="62"/>
        <v>0</v>
      </c>
      <c r="AN821" s="67">
        <f>+K821+AC821-AH821</f>
        <v>13500000</v>
      </c>
      <c r="AO821" s="61" t="s">
        <v>67</v>
      </c>
      <c r="AP821" s="60">
        <v>13500000</v>
      </c>
      <c r="AQ821" s="61" t="s">
        <v>86</v>
      </c>
      <c r="AR821" s="60">
        <v>0</v>
      </c>
      <c r="AS821" s="69" t="s">
        <v>75</v>
      </c>
      <c r="AT821" s="236">
        <v>5400000</v>
      </c>
      <c r="AU821" s="156">
        <f t="shared" si="63"/>
        <v>8100000</v>
      </c>
      <c r="AV821" s="72">
        <f t="shared" si="64"/>
        <v>0.4</v>
      </c>
      <c r="AW821" s="89" t="s">
        <v>75</v>
      </c>
      <c r="AX821" s="61" t="s">
        <v>101</v>
      </c>
      <c r="AY821" s="67" t="s">
        <v>9273</v>
      </c>
      <c r="AZ821" s="58" t="s">
        <v>67</v>
      </c>
      <c r="BA821" s="58" t="s">
        <v>67</v>
      </c>
    </row>
    <row r="822" spans="2:53" x14ac:dyDescent="0.25">
      <c r="B822" s="58">
        <v>2024</v>
      </c>
      <c r="C822" s="58">
        <v>891780111</v>
      </c>
      <c r="D822" s="59" t="s">
        <v>64</v>
      </c>
      <c r="E822" s="61" t="s">
        <v>9272</v>
      </c>
      <c r="F822" s="239" t="s">
        <v>9271</v>
      </c>
      <c r="G822" s="210">
        <v>0</v>
      </c>
      <c r="H822" s="61" t="s">
        <v>73</v>
      </c>
      <c r="I822" s="59" t="s">
        <v>65</v>
      </c>
      <c r="J822" s="60" t="s">
        <v>9270</v>
      </c>
      <c r="K822" s="60">
        <v>10500000</v>
      </c>
      <c r="L822" s="58" t="s">
        <v>68</v>
      </c>
      <c r="M822" s="60" t="s">
        <v>9269</v>
      </c>
      <c r="N822" s="60">
        <v>5492235</v>
      </c>
      <c r="O822" s="60">
        <v>1499</v>
      </c>
      <c r="P822" s="238">
        <v>45475</v>
      </c>
      <c r="Q822" s="60">
        <v>2126650000</v>
      </c>
      <c r="R822" s="89">
        <v>45478</v>
      </c>
      <c r="S822" s="60">
        <v>10500000</v>
      </c>
      <c r="T822" s="61" t="s">
        <v>66</v>
      </c>
      <c r="U822" s="60">
        <v>57444673</v>
      </c>
      <c r="V822" s="60" t="s">
        <v>4095</v>
      </c>
      <c r="W822" s="89">
        <v>45478</v>
      </c>
      <c r="X822" s="89">
        <v>45478</v>
      </c>
      <c r="Y822" s="177" t="s">
        <v>75</v>
      </c>
      <c r="Z822" s="166">
        <v>45626</v>
      </c>
      <c r="AA822" s="67">
        <f t="shared" si="60"/>
        <v>148</v>
      </c>
      <c r="AB822" s="67">
        <v>0</v>
      </c>
      <c r="AC822" s="237">
        <v>0</v>
      </c>
      <c r="AD822" s="67">
        <v>0</v>
      </c>
      <c r="AE822" s="89" t="s">
        <v>75</v>
      </c>
      <c r="AF822" s="67">
        <f t="shared" si="61"/>
        <v>0</v>
      </c>
      <c r="AG822" s="60">
        <v>0</v>
      </c>
      <c r="AH822" s="60">
        <v>0</v>
      </c>
      <c r="AI822" s="89" t="s">
        <v>75</v>
      </c>
      <c r="AJ822" s="61">
        <v>0</v>
      </c>
      <c r="AK822" s="65" t="s">
        <v>75</v>
      </c>
      <c r="AL822" s="65" t="s">
        <v>75</v>
      </c>
      <c r="AM822" s="67">
        <f t="shared" si="62"/>
        <v>0</v>
      </c>
      <c r="AN822" s="67">
        <f>+K822+AC822-AH822</f>
        <v>10500000</v>
      </c>
      <c r="AO822" s="61" t="s">
        <v>67</v>
      </c>
      <c r="AP822" s="60">
        <v>10500000</v>
      </c>
      <c r="AQ822" s="61" t="s">
        <v>86</v>
      </c>
      <c r="AR822" s="60">
        <v>0</v>
      </c>
      <c r="AS822" s="69" t="s">
        <v>75</v>
      </c>
      <c r="AT822" s="236">
        <v>4200000</v>
      </c>
      <c r="AU822" s="156">
        <f t="shared" si="63"/>
        <v>6300000</v>
      </c>
      <c r="AV822" s="72">
        <f t="shared" si="64"/>
        <v>0.4</v>
      </c>
      <c r="AW822" s="89" t="s">
        <v>75</v>
      </c>
      <c r="AX822" s="61" t="s">
        <v>101</v>
      </c>
      <c r="AY822" s="67" t="s">
        <v>9268</v>
      </c>
      <c r="AZ822" s="58" t="s">
        <v>67</v>
      </c>
      <c r="BA822" s="58" t="s">
        <v>67</v>
      </c>
    </row>
    <row r="823" spans="2:53" x14ac:dyDescent="0.25">
      <c r="B823" s="58">
        <v>2024</v>
      </c>
      <c r="C823" s="58">
        <v>891780111</v>
      </c>
      <c r="D823" s="59" t="s">
        <v>64</v>
      </c>
      <c r="E823" s="61" t="s">
        <v>9267</v>
      </c>
      <c r="F823" s="239" t="s">
        <v>9266</v>
      </c>
      <c r="G823" s="210">
        <v>0</v>
      </c>
      <c r="H823" s="61" t="s">
        <v>73</v>
      </c>
      <c r="I823" s="59" t="s">
        <v>65</v>
      </c>
      <c r="J823" s="60" t="s">
        <v>9265</v>
      </c>
      <c r="K823" s="60">
        <v>18000000</v>
      </c>
      <c r="L823" s="58" t="s">
        <v>68</v>
      </c>
      <c r="M823" s="60" t="s">
        <v>9264</v>
      </c>
      <c r="N823" s="60">
        <v>1083029651</v>
      </c>
      <c r="O823" s="60">
        <v>1498</v>
      </c>
      <c r="P823" s="89">
        <v>45475</v>
      </c>
      <c r="Q823" s="60">
        <v>4519037000</v>
      </c>
      <c r="R823" s="89">
        <v>45478</v>
      </c>
      <c r="S823" s="60">
        <v>18000000</v>
      </c>
      <c r="T823" s="61" t="s">
        <v>66</v>
      </c>
      <c r="U823" s="60">
        <v>1082870070</v>
      </c>
      <c r="V823" s="60" t="s">
        <v>8775</v>
      </c>
      <c r="W823" s="89">
        <v>45478</v>
      </c>
      <c r="X823" s="89">
        <v>45478</v>
      </c>
      <c r="Y823" s="177" t="s">
        <v>75</v>
      </c>
      <c r="Z823" s="166">
        <v>45626</v>
      </c>
      <c r="AA823" s="67">
        <f t="shared" si="60"/>
        <v>148</v>
      </c>
      <c r="AB823" s="67">
        <v>0</v>
      </c>
      <c r="AC823" s="237">
        <v>0</v>
      </c>
      <c r="AD823" s="67">
        <v>0</v>
      </c>
      <c r="AE823" s="89" t="s">
        <v>75</v>
      </c>
      <c r="AF823" s="67">
        <f t="shared" si="61"/>
        <v>0</v>
      </c>
      <c r="AG823" s="60">
        <v>0</v>
      </c>
      <c r="AH823" s="60">
        <v>0</v>
      </c>
      <c r="AI823" s="89" t="s">
        <v>75</v>
      </c>
      <c r="AJ823" s="61">
        <v>0</v>
      </c>
      <c r="AK823" s="65" t="s">
        <v>75</v>
      </c>
      <c r="AL823" s="65" t="s">
        <v>75</v>
      </c>
      <c r="AM823" s="67">
        <f t="shared" si="62"/>
        <v>0</v>
      </c>
      <c r="AN823" s="67">
        <f>+K823+AC823-AH823</f>
        <v>18000000</v>
      </c>
      <c r="AO823" s="61" t="s">
        <v>67</v>
      </c>
      <c r="AP823" s="60">
        <v>18000000</v>
      </c>
      <c r="AQ823" s="61" t="s">
        <v>86</v>
      </c>
      <c r="AR823" s="60">
        <v>0</v>
      </c>
      <c r="AS823" s="69" t="s">
        <v>75</v>
      </c>
      <c r="AT823" s="236">
        <v>7200000</v>
      </c>
      <c r="AU823" s="156">
        <f t="shared" si="63"/>
        <v>10800000</v>
      </c>
      <c r="AV823" s="72">
        <f t="shared" si="64"/>
        <v>0.4</v>
      </c>
      <c r="AW823" s="89" t="s">
        <v>75</v>
      </c>
      <c r="AX823" s="61" t="s">
        <v>101</v>
      </c>
      <c r="AY823" s="67" t="s">
        <v>9263</v>
      </c>
      <c r="AZ823" s="58" t="s">
        <v>67</v>
      </c>
      <c r="BA823" s="58" t="s">
        <v>67</v>
      </c>
    </row>
    <row r="824" spans="2:53" x14ac:dyDescent="0.25">
      <c r="B824" s="58">
        <v>2024</v>
      </c>
      <c r="C824" s="58">
        <v>891780111</v>
      </c>
      <c r="D824" s="59" t="s">
        <v>64</v>
      </c>
      <c r="E824" s="61" t="s">
        <v>9262</v>
      </c>
      <c r="F824" s="239" t="s">
        <v>9261</v>
      </c>
      <c r="G824" s="210">
        <v>0</v>
      </c>
      <c r="H824" s="61" t="s">
        <v>73</v>
      </c>
      <c r="I824" s="59" t="s">
        <v>65</v>
      </c>
      <c r="J824" s="60" t="s">
        <v>9151</v>
      </c>
      <c r="K824" s="60">
        <v>10500000</v>
      </c>
      <c r="L824" s="58" t="s">
        <v>68</v>
      </c>
      <c r="M824" s="60" t="s">
        <v>9260</v>
      </c>
      <c r="N824" s="60">
        <v>1082900551</v>
      </c>
      <c r="O824" s="60">
        <v>1499</v>
      </c>
      <c r="P824" s="238">
        <v>45475</v>
      </c>
      <c r="Q824" s="60">
        <v>2126650000</v>
      </c>
      <c r="R824" s="89">
        <v>45478</v>
      </c>
      <c r="S824" s="60">
        <v>10500000</v>
      </c>
      <c r="T824" s="61" t="s">
        <v>66</v>
      </c>
      <c r="U824" s="60">
        <v>7631392</v>
      </c>
      <c r="V824" s="60" t="s">
        <v>8350</v>
      </c>
      <c r="W824" s="89">
        <v>45478</v>
      </c>
      <c r="X824" s="89">
        <v>45478</v>
      </c>
      <c r="Y824" s="177" t="s">
        <v>75</v>
      </c>
      <c r="Z824" s="166">
        <v>45626</v>
      </c>
      <c r="AA824" s="67">
        <f t="shared" si="60"/>
        <v>148</v>
      </c>
      <c r="AB824" s="67">
        <v>0</v>
      </c>
      <c r="AC824" s="237">
        <v>0</v>
      </c>
      <c r="AD824" s="67">
        <v>0</v>
      </c>
      <c r="AE824" s="89" t="s">
        <v>75</v>
      </c>
      <c r="AF824" s="67">
        <f t="shared" si="61"/>
        <v>0</v>
      </c>
      <c r="AG824" s="60">
        <v>0</v>
      </c>
      <c r="AH824" s="60">
        <v>0</v>
      </c>
      <c r="AI824" s="89" t="s">
        <v>75</v>
      </c>
      <c r="AJ824" s="61">
        <v>0</v>
      </c>
      <c r="AK824" s="65" t="s">
        <v>75</v>
      </c>
      <c r="AL824" s="65" t="s">
        <v>75</v>
      </c>
      <c r="AM824" s="67">
        <f t="shared" si="62"/>
        <v>0</v>
      </c>
      <c r="AN824" s="67">
        <f>+K824+AC824-AH824</f>
        <v>10500000</v>
      </c>
      <c r="AO824" s="61" t="s">
        <v>67</v>
      </c>
      <c r="AP824" s="60">
        <v>10500000</v>
      </c>
      <c r="AQ824" s="61" t="s">
        <v>86</v>
      </c>
      <c r="AR824" s="60">
        <v>0</v>
      </c>
      <c r="AS824" s="69" t="s">
        <v>75</v>
      </c>
      <c r="AT824" s="236">
        <v>4200000</v>
      </c>
      <c r="AU824" s="156">
        <f t="shared" si="63"/>
        <v>6300000</v>
      </c>
      <c r="AV824" s="72">
        <f t="shared" si="64"/>
        <v>0.4</v>
      </c>
      <c r="AW824" s="89" t="s">
        <v>75</v>
      </c>
      <c r="AX824" s="61" t="s">
        <v>101</v>
      </c>
      <c r="AY824" s="67" t="s">
        <v>9259</v>
      </c>
      <c r="AZ824" s="58" t="s">
        <v>67</v>
      </c>
      <c r="BA824" s="58" t="s">
        <v>67</v>
      </c>
    </row>
    <row r="825" spans="2:53" x14ac:dyDescent="0.25">
      <c r="B825" s="58">
        <v>2024</v>
      </c>
      <c r="C825" s="58">
        <v>891780111</v>
      </c>
      <c r="D825" s="59" t="s">
        <v>64</v>
      </c>
      <c r="E825" s="61" t="s">
        <v>9258</v>
      </c>
      <c r="F825" s="239" t="s">
        <v>9257</v>
      </c>
      <c r="G825" s="210">
        <v>0</v>
      </c>
      <c r="H825" s="61" t="s">
        <v>73</v>
      </c>
      <c r="I825" s="59" t="s">
        <v>65</v>
      </c>
      <c r="J825" s="60" t="s">
        <v>9256</v>
      </c>
      <c r="K825" s="60">
        <v>12500000</v>
      </c>
      <c r="L825" s="58" t="s">
        <v>68</v>
      </c>
      <c r="M825" s="60" t="s">
        <v>9255</v>
      </c>
      <c r="N825" s="60">
        <v>1004346785</v>
      </c>
      <c r="O825" s="60">
        <v>1499</v>
      </c>
      <c r="P825" s="238">
        <v>45475</v>
      </c>
      <c r="Q825" s="60">
        <v>2126650000</v>
      </c>
      <c r="R825" s="89">
        <v>45478</v>
      </c>
      <c r="S825" s="60">
        <v>12500000</v>
      </c>
      <c r="T825" s="61" t="s">
        <v>66</v>
      </c>
      <c r="U825" s="60">
        <v>7631392</v>
      </c>
      <c r="V825" s="60" t="s">
        <v>8350</v>
      </c>
      <c r="W825" s="89">
        <v>45478</v>
      </c>
      <c r="X825" s="89">
        <v>45478</v>
      </c>
      <c r="Y825" s="177" t="s">
        <v>75</v>
      </c>
      <c r="Z825" s="166">
        <v>45626</v>
      </c>
      <c r="AA825" s="67">
        <f t="shared" si="60"/>
        <v>148</v>
      </c>
      <c r="AB825" s="67">
        <v>0</v>
      </c>
      <c r="AC825" s="237">
        <v>0</v>
      </c>
      <c r="AD825" s="67">
        <v>0</v>
      </c>
      <c r="AE825" s="89" t="s">
        <v>75</v>
      </c>
      <c r="AF825" s="67">
        <f t="shared" si="61"/>
        <v>0</v>
      </c>
      <c r="AG825" s="60">
        <v>0</v>
      </c>
      <c r="AH825" s="60">
        <v>0</v>
      </c>
      <c r="AI825" s="89" t="s">
        <v>75</v>
      </c>
      <c r="AJ825" s="61">
        <v>0</v>
      </c>
      <c r="AK825" s="65" t="s">
        <v>75</v>
      </c>
      <c r="AL825" s="65" t="s">
        <v>75</v>
      </c>
      <c r="AM825" s="67">
        <f t="shared" si="62"/>
        <v>0</v>
      </c>
      <c r="AN825" s="67">
        <f>+K825+AC825-AH825</f>
        <v>12500000</v>
      </c>
      <c r="AO825" s="61" t="s">
        <v>67</v>
      </c>
      <c r="AP825" s="60">
        <v>12500000</v>
      </c>
      <c r="AQ825" s="61" t="s">
        <v>86</v>
      </c>
      <c r="AR825" s="60">
        <v>0</v>
      </c>
      <c r="AS825" s="69" t="s">
        <v>75</v>
      </c>
      <c r="AT825" s="236">
        <v>5000000</v>
      </c>
      <c r="AU825" s="156">
        <f t="shared" si="63"/>
        <v>7500000</v>
      </c>
      <c r="AV825" s="72">
        <f t="shared" si="64"/>
        <v>0.4</v>
      </c>
      <c r="AW825" s="89" t="s">
        <v>75</v>
      </c>
      <c r="AX825" s="61" t="s">
        <v>101</v>
      </c>
      <c r="AY825" s="67" t="s">
        <v>9254</v>
      </c>
      <c r="AZ825" s="58" t="s">
        <v>67</v>
      </c>
      <c r="BA825" s="58" t="s">
        <v>67</v>
      </c>
    </row>
    <row r="826" spans="2:53" x14ac:dyDescent="0.25">
      <c r="B826" s="58">
        <v>2024</v>
      </c>
      <c r="C826" s="58">
        <v>891780111</v>
      </c>
      <c r="D826" s="59" t="s">
        <v>64</v>
      </c>
      <c r="E826" s="61" t="s">
        <v>9253</v>
      </c>
      <c r="F826" s="239" t="s">
        <v>9252</v>
      </c>
      <c r="G826" s="210">
        <v>0</v>
      </c>
      <c r="H826" s="61" t="s">
        <v>73</v>
      </c>
      <c r="I826" s="59" t="s">
        <v>65</v>
      </c>
      <c r="J826" s="60" t="s">
        <v>9251</v>
      </c>
      <c r="K826" s="60">
        <v>16500000</v>
      </c>
      <c r="L826" s="58" t="s">
        <v>68</v>
      </c>
      <c r="M826" s="60" t="s">
        <v>9250</v>
      </c>
      <c r="N826" s="60">
        <v>85472799</v>
      </c>
      <c r="O826" s="60">
        <v>1498</v>
      </c>
      <c r="P826" s="89">
        <v>45475</v>
      </c>
      <c r="Q826" s="60">
        <v>4519037000</v>
      </c>
      <c r="R826" s="89">
        <v>45478</v>
      </c>
      <c r="S826" s="60">
        <v>16500000</v>
      </c>
      <c r="T826" s="61" t="s">
        <v>66</v>
      </c>
      <c r="U826" s="60">
        <v>12621405</v>
      </c>
      <c r="V826" s="60" t="s">
        <v>3878</v>
      </c>
      <c r="W826" s="89">
        <v>45478</v>
      </c>
      <c r="X826" s="89">
        <v>45478</v>
      </c>
      <c r="Y826" s="177" t="s">
        <v>75</v>
      </c>
      <c r="Z826" s="166">
        <v>45626</v>
      </c>
      <c r="AA826" s="67">
        <f t="shared" si="60"/>
        <v>148</v>
      </c>
      <c r="AB826" s="67">
        <v>0</v>
      </c>
      <c r="AC826" s="237">
        <v>0</v>
      </c>
      <c r="AD826" s="67">
        <v>0</v>
      </c>
      <c r="AE826" s="89" t="s">
        <v>75</v>
      </c>
      <c r="AF826" s="67">
        <f t="shared" si="61"/>
        <v>0</v>
      </c>
      <c r="AG826" s="60">
        <v>0</v>
      </c>
      <c r="AH826" s="60">
        <v>0</v>
      </c>
      <c r="AI826" s="89" t="s">
        <v>75</v>
      </c>
      <c r="AJ826" s="61">
        <v>0</v>
      </c>
      <c r="AK826" s="65" t="s">
        <v>75</v>
      </c>
      <c r="AL826" s="65" t="s">
        <v>75</v>
      </c>
      <c r="AM826" s="67">
        <f t="shared" si="62"/>
        <v>0</v>
      </c>
      <c r="AN826" s="67">
        <f>+K826+AC826-AH826</f>
        <v>16500000</v>
      </c>
      <c r="AO826" s="61" t="s">
        <v>67</v>
      </c>
      <c r="AP826" s="60">
        <v>16500000</v>
      </c>
      <c r="AQ826" s="61" t="s">
        <v>86</v>
      </c>
      <c r="AR826" s="60">
        <v>0</v>
      </c>
      <c r="AS826" s="69" t="s">
        <v>75</v>
      </c>
      <c r="AT826" s="236">
        <v>6600000</v>
      </c>
      <c r="AU826" s="156">
        <f t="shared" si="63"/>
        <v>9900000</v>
      </c>
      <c r="AV826" s="72">
        <f t="shared" si="64"/>
        <v>0.4</v>
      </c>
      <c r="AW826" s="89" t="s">
        <v>75</v>
      </c>
      <c r="AX826" s="61" t="s">
        <v>101</v>
      </c>
      <c r="AY826" s="67" t="s">
        <v>9249</v>
      </c>
      <c r="AZ826" s="58" t="s">
        <v>67</v>
      </c>
      <c r="BA826" s="58" t="s">
        <v>67</v>
      </c>
    </row>
    <row r="827" spans="2:53" x14ac:dyDescent="0.25">
      <c r="B827" s="58">
        <v>2024</v>
      </c>
      <c r="C827" s="58">
        <v>891780111</v>
      </c>
      <c r="D827" s="59" t="s">
        <v>64</v>
      </c>
      <c r="E827" s="61" t="s">
        <v>9248</v>
      </c>
      <c r="F827" s="239" t="s">
        <v>9247</v>
      </c>
      <c r="G827" s="210">
        <v>0</v>
      </c>
      <c r="H827" s="61" t="s">
        <v>73</v>
      </c>
      <c r="I827" s="59" t="s">
        <v>65</v>
      </c>
      <c r="J827" s="60" t="s">
        <v>9246</v>
      </c>
      <c r="K827" s="60">
        <v>16500000</v>
      </c>
      <c r="L827" s="58" t="s">
        <v>68</v>
      </c>
      <c r="M827" s="60" t="s">
        <v>9245</v>
      </c>
      <c r="N827" s="60">
        <v>7602309</v>
      </c>
      <c r="O827" s="60">
        <v>1498</v>
      </c>
      <c r="P827" s="89">
        <v>45475</v>
      </c>
      <c r="Q827" s="60">
        <v>4519037000</v>
      </c>
      <c r="R827" s="89">
        <v>45478</v>
      </c>
      <c r="S827" s="60">
        <v>16500000</v>
      </c>
      <c r="T827" s="61" t="s">
        <v>66</v>
      </c>
      <c r="U827" s="60">
        <v>39058006</v>
      </c>
      <c r="V827" s="60" t="s">
        <v>8970</v>
      </c>
      <c r="W827" s="89">
        <v>45478</v>
      </c>
      <c r="X827" s="89">
        <v>45478</v>
      </c>
      <c r="Y827" s="177" t="s">
        <v>75</v>
      </c>
      <c r="Z827" s="166">
        <v>45626</v>
      </c>
      <c r="AA827" s="67">
        <f t="shared" si="60"/>
        <v>148</v>
      </c>
      <c r="AB827" s="67">
        <v>0</v>
      </c>
      <c r="AC827" s="237">
        <v>0</v>
      </c>
      <c r="AD827" s="67">
        <v>0</v>
      </c>
      <c r="AE827" s="89" t="s">
        <v>75</v>
      </c>
      <c r="AF827" s="67">
        <f t="shared" si="61"/>
        <v>0</v>
      </c>
      <c r="AG827" s="60">
        <v>0</v>
      </c>
      <c r="AH827" s="60">
        <v>0</v>
      </c>
      <c r="AI827" s="89" t="s">
        <v>75</v>
      </c>
      <c r="AJ827" s="61">
        <v>0</v>
      </c>
      <c r="AK827" s="65" t="s">
        <v>75</v>
      </c>
      <c r="AL827" s="65" t="s">
        <v>75</v>
      </c>
      <c r="AM827" s="67">
        <f t="shared" si="62"/>
        <v>0</v>
      </c>
      <c r="AN827" s="67">
        <f>+K827+AC827-AH827</f>
        <v>16500000</v>
      </c>
      <c r="AO827" s="61" t="s">
        <v>67</v>
      </c>
      <c r="AP827" s="60">
        <v>16500000</v>
      </c>
      <c r="AQ827" s="61" t="s">
        <v>86</v>
      </c>
      <c r="AR827" s="60">
        <v>0</v>
      </c>
      <c r="AS827" s="69" t="s">
        <v>75</v>
      </c>
      <c r="AT827" s="236">
        <v>6600000</v>
      </c>
      <c r="AU827" s="156">
        <f t="shared" si="63"/>
        <v>9900000</v>
      </c>
      <c r="AV827" s="72">
        <f t="shared" si="64"/>
        <v>0.4</v>
      </c>
      <c r="AW827" s="89" t="s">
        <v>75</v>
      </c>
      <c r="AX827" s="61" t="s">
        <v>101</v>
      </c>
      <c r="AY827" s="67" t="s">
        <v>9244</v>
      </c>
      <c r="AZ827" s="58" t="s">
        <v>67</v>
      </c>
      <c r="BA827" s="58" t="s">
        <v>67</v>
      </c>
    </row>
    <row r="828" spans="2:53" x14ac:dyDescent="0.25">
      <c r="B828" s="58">
        <v>2024</v>
      </c>
      <c r="C828" s="58">
        <v>891780111</v>
      </c>
      <c r="D828" s="59" t="s">
        <v>64</v>
      </c>
      <c r="E828" s="61" t="s">
        <v>9243</v>
      </c>
      <c r="F828" s="239" t="s">
        <v>9242</v>
      </c>
      <c r="G828" s="210">
        <v>0</v>
      </c>
      <c r="H828" s="61" t="s">
        <v>73</v>
      </c>
      <c r="I828" s="59" t="s">
        <v>65</v>
      </c>
      <c r="J828" s="60" t="s">
        <v>9241</v>
      </c>
      <c r="K828" s="60">
        <v>20500000</v>
      </c>
      <c r="L828" s="58" t="s">
        <v>68</v>
      </c>
      <c r="M828" s="60" t="s">
        <v>9240</v>
      </c>
      <c r="N828" s="60">
        <v>1082882287</v>
      </c>
      <c r="O828" s="60">
        <v>1498</v>
      </c>
      <c r="P828" s="89">
        <v>45475</v>
      </c>
      <c r="Q828" s="60">
        <v>4519037000</v>
      </c>
      <c r="R828" s="89">
        <v>45478</v>
      </c>
      <c r="S828" s="60">
        <v>20500000</v>
      </c>
      <c r="T828" s="61" t="s">
        <v>66</v>
      </c>
      <c r="U828" s="60">
        <v>12621405</v>
      </c>
      <c r="V828" s="60" t="s">
        <v>3878</v>
      </c>
      <c r="W828" s="89">
        <v>45478</v>
      </c>
      <c r="X828" s="89">
        <v>45478</v>
      </c>
      <c r="Y828" s="177" t="s">
        <v>75</v>
      </c>
      <c r="Z828" s="166">
        <v>45626</v>
      </c>
      <c r="AA828" s="67">
        <f t="shared" si="60"/>
        <v>148</v>
      </c>
      <c r="AB828" s="67">
        <v>0</v>
      </c>
      <c r="AC828" s="237">
        <v>0</v>
      </c>
      <c r="AD828" s="67">
        <v>0</v>
      </c>
      <c r="AE828" s="89" t="s">
        <v>75</v>
      </c>
      <c r="AF828" s="67">
        <f t="shared" si="61"/>
        <v>0</v>
      </c>
      <c r="AG828" s="60">
        <v>0</v>
      </c>
      <c r="AH828" s="60">
        <v>0</v>
      </c>
      <c r="AI828" s="89" t="s">
        <v>75</v>
      </c>
      <c r="AJ828" s="61">
        <v>0</v>
      </c>
      <c r="AK828" s="65" t="s">
        <v>75</v>
      </c>
      <c r="AL828" s="65" t="s">
        <v>75</v>
      </c>
      <c r="AM828" s="67">
        <f t="shared" si="62"/>
        <v>0</v>
      </c>
      <c r="AN828" s="67">
        <f>+K828+AC828-AH828</f>
        <v>20500000</v>
      </c>
      <c r="AO828" s="61" t="s">
        <v>67</v>
      </c>
      <c r="AP828" s="60">
        <v>20500000</v>
      </c>
      <c r="AQ828" s="61" t="s">
        <v>86</v>
      </c>
      <c r="AR828" s="60">
        <v>0</v>
      </c>
      <c r="AS828" s="69" t="s">
        <v>75</v>
      </c>
      <c r="AT828" s="236">
        <v>8200000</v>
      </c>
      <c r="AU828" s="156">
        <f t="shared" si="63"/>
        <v>12300000</v>
      </c>
      <c r="AV828" s="72">
        <f t="shared" si="64"/>
        <v>0.4</v>
      </c>
      <c r="AW828" s="89" t="s">
        <v>75</v>
      </c>
      <c r="AX828" s="61" t="s">
        <v>101</v>
      </c>
      <c r="AY828" s="67" t="s">
        <v>9239</v>
      </c>
      <c r="AZ828" s="58" t="s">
        <v>67</v>
      </c>
      <c r="BA828" s="58" t="s">
        <v>67</v>
      </c>
    </row>
    <row r="829" spans="2:53" x14ac:dyDescent="0.25">
      <c r="B829" s="58">
        <v>2024</v>
      </c>
      <c r="C829" s="58">
        <v>891780111</v>
      </c>
      <c r="D829" s="59" t="s">
        <v>64</v>
      </c>
      <c r="E829" s="61" t="s">
        <v>9238</v>
      </c>
      <c r="F829" s="239" t="s">
        <v>9237</v>
      </c>
      <c r="G829" s="210">
        <v>0</v>
      </c>
      <c r="H829" s="61" t="s">
        <v>73</v>
      </c>
      <c r="I829" s="59" t="s">
        <v>65</v>
      </c>
      <c r="J829" s="60" t="s">
        <v>9236</v>
      </c>
      <c r="K829" s="60">
        <v>20000000</v>
      </c>
      <c r="L829" s="58" t="s">
        <v>68</v>
      </c>
      <c r="M829" s="60" t="s">
        <v>9235</v>
      </c>
      <c r="N829" s="60">
        <v>85151294</v>
      </c>
      <c r="O829" s="60">
        <v>1498</v>
      </c>
      <c r="P829" s="89">
        <v>45475</v>
      </c>
      <c r="Q829" s="60">
        <v>4519037000</v>
      </c>
      <c r="R829" s="89">
        <v>45478</v>
      </c>
      <c r="S829" s="60">
        <v>20000000</v>
      </c>
      <c r="T829" s="61" t="s">
        <v>66</v>
      </c>
      <c r="U829" s="60">
        <v>84452087</v>
      </c>
      <c r="V829" s="60" t="s">
        <v>8559</v>
      </c>
      <c r="W829" s="89">
        <v>45478</v>
      </c>
      <c r="X829" s="89">
        <v>45478</v>
      </c>
      <c r="Y829" s="177" t="s">
        <v>75</v>
      </c>
      <c r="Z829" s="166">
        <v>45626</v>
      </c>
      <c r="AA829" s="67">
        <f t="shared" si="60"/>
        <v>148</v>
      </c>
      <c r="AB829" s="67">
        <v>0</v>
      </c>
      <c r="AC829" s="237">
        <v>0</v>
      </c>
      <c r="AD829" s="67">
        <v>0</v>
      </c>
      <c r="AE829" s="89" t="s">
        <v>75</v>
      </c>
      <c r="AF829" s="67">
        <f t="shared" si="61"/>
        <v>0</v>
      </c>
      <c r="AG829" s="60">
        <v>0</v>
      </c>
      <c r="AH829" s="60">
        <v>0</v>
      </c>
      <c r="AI829" s="89" t="s">
        <v>75</v>
      </c>
      <c r="AJ829" s="61">
        <v>0</v>
      </c>
      <c r="AK829" s="65" t="s">
        <v>75</v>
      </c>
      <c r="AL829" s="65" t="s">
        <v>75</v>
      </c>
      <c r="AM829" s="67">
        <f t="shared" si="62"/>
        <v>0</v>
      </c>
      <c r="AN829" s="67">
        <f>+K829+AC829-AH829</f>
        <v>20000000</v>
      </c>
      <c r="AO829" s="61" t="s">
        <v>67</v>
      </c>
      <c r="AP829" s="60">
        <v>20000000</v>
      </c>
      <c r="AQ829" s="61" t="s">
        <v>86</v>
      </c>
      <c r="AR829" s="60">
        <v>0</v>
      </c>
      <c r="AS829" s="69" t="s">
        <v>75</v>
      </c>
      <c r="AT829" s="236">
        <v>8000000</v>
      </c>
      <c r="AU829" s="156">
        <f t="shared" si="63"/>
        <v>12000000</v>
      </c>
      <c r="AV829" s="72">
        <f t="shared" si="64"/>
        <v>0.4</v>
      </c>
      <c r="AW829" s="89" t="s">
        <v>75</v>
      </c>
      <c r="AX829" s="61" t="s">
        <v>101</v>
      </c>
      <c r="AY829" s="67" t="s">
        <v>9234</v>
      </c>
      <c r="AZ829" s="58" t="s">
        <v>67</v>
      </c>
      <c r="BA829" s="58" t="s">
        <v>67</v>
      </c>
    </row>
    <row r="830" spans="2:53" x14ac:dyDescent="0.25">
      <c r="B830" s="58">
        <v>2024</v>
      </c>
      <c r="C830" s="58">
        <v>891780111</v>
      </c>
      <c r="D830" s="59" t="s">
        <v>64</v>
      </c>
      <c r="E830" s="61" t="s">
        <v>9233</v>
      </c>
      <c r="F830" s="239" t="s">
        <v>9232</v>
      </c>
      <c r="G830" s="210">
        <v>0</v>
      </c>
      <c r="H830" s="61" t="s">
        <v>73</v>
      </c>
      <c r="I830" s="59" t="s">
        <v>65</v>
      </c>
      <c r="J830" s="60" t="s">
        <v>9231</v>
      </c>
      <c r="K830" s="60">
        <v>16200000</v>
      </c>
      <c r="L830" s="58" t="s">
        <v>68</v>
      </c>
      <c r="M830" s="60" t="s">
        <v>9230</v>
      </c>
      <c r="N830" s="60">
        <v>4979940</v>
      </c>
      <c r="O830" s="60">
        <v>1394</v>
      </c>
      <c r="P830" s="89">
        <v>45462</v>
      </c>
      <c r="Q830" s="240">
        <v>135080000</v>
      </c>
      <c r="R830" s="89">
        <v>45478</v>
      </c>
      <c r="S830" s="60">
        <v>16200000</v>
      </c>
      <c r="T830" s="61" t="s">
        <v>66</v>
      </c>
      <c r="U830" s="60">
        <v>36722626</v>
      </c>
      <c r="V830" s="60" t="s">
        <v>7779</v>
      </c>
      <c r="W830" s="89">
        <v>45478</v>
      </c>
      <c r="X830" s="89">
        <v>45478</v>
      </c>
      <c r="Y830" s="177" t="s">
        <v>75</v>
      </c>
      <c r="Z830" s="166">
        <v>45656</v>
      </c>
      <c r="AA830" s="67">
        <f t="shared" si="60"/>
        <v>178</v>
      </c>
      <c r="AB830" s="67">
        <v>0</v>
      </c>
      <c r="AC830" s="237">
        <v>0</v>
      </c>
      <c r="AD830" s="67">
        <v>0</v>
      </c>
      <c r="AE830" s="89" t="s">
        <v>75</v>
      </c>
      <c r="AF830" s="67">
        <f t="shared" si="61"/>
        <v>0</v>
      </c>
      <c r="AG830" s="60">
        <v>0</v>
      </c>
      <c r="AH830" s="60">
        <v>0</v>
      </c>
      <c r="AI830" s="89" t="s">
        <v>75</v>
      </c>
      <c r="AJ830" s="61">
        <v>0</v>
      </c>
      <c r="AK830" s="65" t="s">
        <v>75</v>
      </c>
      <c r="AL830" s="65" t="s">
        <v>75</v>
      </c>
      <c r="AM830" s="67">
        <f t="shared" si="62"/>
        <v>0</v>
      </c>
      <c r="AN830" s="67">
        <f>+K830+AC830-AH830</f>
        <v>16200000</v>
      </c>
      <c r="AO830" s="61" t="s">
        <v>67</v>
      </c>
      <c r="AP830" s="60">
        <v>16200000</v>
      </c>
      <c r="AQ830" s="61" t="s">
        <v>86</v>
      </c>
      <c r="AR830" s="60">
        <v>0</v>
      </c>
      <c r="AS830" s="69" t="s">
        <v>75</v>
      </c>
      <c r="AT830" s="236">
        <v>5400000</v>
      </c>
      <c r="AU830" s="156">
        <f t="shared" si="63"/>
        <v>10800000</v>
      </c>
      <c r="AV830" s="72">
        <f t="shared" si="64"/>
        <v>0.33333333333333331</v>
      </c>
      <c r="AW830" s="89" t="s">
        <v>75</v>
      </c>
      <c r="AX830" s="61" t="s">
        <v>101</v>
      </c>
      <c r="AY830" s="67" t="s">
        <v>9229</v>
      </c>
      <c r="AZ830" s="58" t="s">
        <v>67</v>
      </c>
      <c r="BA830" s="58" t="s">
        <v>67</v>
      </c>
    </row>
    <row r="831" spans="2:53" x14ac:dyDescent="0.25">
      <c r="B831" s="58">
        <v>2024</v>
      </c>
      <c r="C831" s="58">
        <v>891780111</v>
      </c>
      <c r="D831" s="59" t="s">
        <v>64</v>
      </c>
      <c r="E831" s="61" t="s">
        <v>9228</v>
      </c>
      <c r="F831" s="239" t="s">
        <v>9227</v>
      </c>
      <c r="G831" s="210">
        <v>0</v>
      </c>
      <c r="H831" s="61" t="s">
        <v>73</v>
      </c>
      <c r="I831" s="59" t="s">
        <v>65</v>
      </c>
      <c r="J831" s="60" t="s">
        <v>9226</v>
      </c>
      <c r="K831" s="60">
        <v>15600000</v>
      </c>
      <c r="L831" s="58" t="s">
        <v>68</v>
      </c>
      <c r="M831" s="60" t="s">
        <v>9225</v>
      </c>
      <c r="N831" s="60">
        <v>85461666</v>
      </c>
      <c r="O831" s="60">
        <v>1394</v>
      </c>
      <c r="P831" s="89">
        <v>45462</v>
      </c>
      <c r="Q831" s="240">
        <v>135080000</v>
      </c>
      <c r="R831" s="89">
        <v>45478</v>
      </c>
      <c r="S831" s="60">
        <v>15600000</v>
      </c>
      <c r="T831" s="61" t="s">
        <v>66</v>
      </c>
      <c r="U831" s="60">
        <v>72220242</v>
      </c>
      <c r="V831" s="60" t="s">
        <v>6085</v>
      </c>
      <c r="W831" s="89">
        <v>45478</v>
      </c>
      <c r="X831" s="89">
        <v>45478</v>
      </c>
      <c r="Y831" s="177" t="s">
        <v>75</v>
      </c>
      <c r="Z831" s="166">
        <v>45565</v>
      </c>
      <c r="AA831" s="67">
        <f t="shared" si="60"/>
        <v>87</v>
      </c>
      <c r="AB831" s="67">
        <v>0</v>
      </c>
      <c r="AC831" s="237">
        <v>0</v>
      </c>
      <c r="AD831" s="67">
        <v>0</v>
      </c>
      <c r="AE831" s="89" t="s">
        <v>75</v>
      </c>
      <c r="AF831" s="67">
        <f t="shared" si="61"/>
        <v>0</v>
      </c>
      <c r="AG831" s="60">
        <v>0</v>
      </c>
      <c r="AH831" s="60">
        <v>0</v>
      </c>
      <c r="AI831" s="89" t="s">
        <v>75</v>
      </c>
      <c r="AJ831" s="61">
        <v>0</v>
      </c>
      <c r="AK831" s="65" t="s">
        <v>75</v>
      </c>
      <c r="AL831" s="65" t="s">
        <v>75</v>
      </c>
      <c r="AM831" s="67">
        <f t="shared" si="62"/>
        <v>0</v>
      </c>
      <c r="AN831" s="67">
        <f>+K831+AC831-AH831</f>
        <v>15600000</v>
      </c>
      <c r="AO831" s="61" t="s">
        <v>67</v>
      </c>
      <c r="AP831" s="60">
        <v>15600000</v>
      </c>
      <c r="AQ831" s="61" t="s">
        <v>86</v>
      </c>
      <c r="AR831" s="60">
        <v>0</v>
      </c>
      <c r="AS831" s="69" t="s">
        <v>75</v>
      </c>
      <c r="AT831" s="236">
        <v>10400000</v>
      </c>
      <c r="AU831" s="156">
        <f t="shared" si="63"/>
        <v>5200000</v>
      </c>
      <c r="AV831" s="72">
        <f t="shared" si="64"/>
        <v>0.66666666666666663</v>
      </c>
      <c r="AW831" s="89" t="s">
        <v>75</v>
      </c>
      <c r="AX831" s="61" t="s">
        <v>101</v>
      </c>
      <c r="AY831" s="67" t="s">
        <v>9224</v>
      </c>
      <c r="AZ831" s="58" t="s">
        <v>67</v>
      </c>
      <c r="BA831" s="58" t="s">
        <v>67</v>
      </c>
    </row>
    <row r="832" spans="2:53" x14ac:dyDescent="0.25">
      <c r="B832" s="58">
        <v>2024</v>
      </c>
      <c r="C832" s="58">
        <v>891780111</v>
      </c>
      <c r="D832" s="59" t="s">
        <v>64</v>
      </c>
      <c r="E832" s="61" t="s">
        <v>9223</v>
      </c>
      <c r="F832" s="239" t="s">
        <v>9222</v>
      </c>
      <c r="G832" s="210">
        <v>0</v>
      </c>
      <c r="H832" s="61" t="s">
        <v>73</v>
      </c>
      <c r="I832" s="59" t="s">
        <v>65</v>
      </c>
      <c r="J832" s="60" t="s">
        <v>9221</v>
      </c>
      <c r="K832" s="60">
        <v>16500000</v>
      </c>
      <c r="L832" s="58" t="s">
        <v>68</v>
      </c>
      <c r="M832" s="60" t="s">
        <v>9220</v>
      </c>
      <c r="N832" s="60">
        <v>1064804291</v>
      </c>
      <c r="O832" s="60">
        <v>1498</v>
      </c>
      <c r="P832" s="89">
        <v>45475</v>
      </c>
      <c r="Q832" s="60">
        <v>4519037000</v>
      </c>
      <c r="R832" s="89">
        <v>45478</v>
      </c>
      <c r="S832" s="60">
        <v>16500000</v>
      </c>
      <c r="T832" s="61" t="s">
        <v>66</v>
      </c>
      <c r="U832" s="60">
        <v>85152695</v>
      </c>
      <c r="V832" s="60" t="s">
        <v>6952</v>
      </c>
      <c r="W832" s="89">
        <v>45478</v>
      </c>
      <c r="X832" s="89">
        <v>45478</v>
      </c>
      <c r="Y832" s="177" t="s">
        <v>75</v>
      </c>
      <c r="Z832" s="166">
        <v>45626</v>
      </c>
      <c r="AA832" s="67">
        <f t="shared" si="60"/>
        <v>148</v>
      </c>
      <c r="AB832" s="67">
        <v>0</v>
      </c>
      <c r="AC832" s="237">
        <v>0</v>
      </c>
      <c r="AD832" s="67">
        <v>0</v>
      </c>
      <c r="AE832" s="89" t="s">
        <v>75</v>
      </c>
      <c r="AF832" s="67">
        <f t="shared" si="61"/>
        <v>0</v>
      </c>
      <c r="AG832" s="60">
        <v>0</v>
      </c>
      <c r="AH832" s="60">
        <v>0</v>
      </c>
      <c r="AI832" s="89" t="s">
        <v>75</v>
      </c>
      <c r="AJ832" s="61">
        <v>0</v>
      </c>
      <c r="AK832" s="65" t="s">
        <v>75</v>
      </c>
      <c r="AL832" s="65" t="s">
        <v>75</v>
      </c>
      <c r="AM832" s="67">
        <f t="shared" si="62"/>
        <v>0</v>
      </c>
      <c r="AN832" s="67">
        <f>+K832+AC832-AH832</f>
        <v>16500000</v>
      </c>
      <c r="AO832" s="61" t="s">
        <v>67</v>
      </c>
      <c r="AP832" s="60">
        <v>16500000</v>
      </c>
      <c r="AQ832" s="61" t="s">
        <v>86</v>
      </c>
      <c r="AR832" s="60">
        <v>0</v>
      </c>
      <c r="AS832" s="69" t="s">
        <v>75</v>
      </c>
      <c r="AT832" s="236">
        <v>6600000</v>
      </c>
      <c r="AU832" s="156">
        <f t="shared" si="63"/>
        <v>9900000</v>
      </c>
      <c r="AV832" s="72">
        <f t="shared" si="64"/>
        <v>0.4</v>
      </c>
      <c r="AW832" s="89" t="s">
        <v>75</v>
      </c>
      <c r="AX832" s="61" t="s">
        <v>101</v>
      </c>
      <c r="AY832" s="67" t="s">
        <v>9219</v>
      </c>
      <c r="AZ832" s="58" t="s">
        <v>67</v>
      </c>
      <c r="BA832" s="58" t="s">
        <v>67</v>
      </c>
    </row>
    <row r="833" spans="2:53" x14ac:dyDescent="0.25">
      <c r="B833" s="58">
        <v>2024</v>
      </c>
      <c r="C833" s="58">
        <v>891780111</v>
      </c>
      <c r="D833" s="59" t="s">
        <v>64</v>
      </c>
      <c r="E833" s="61" t="s">
        <v>9218</v>
      </c>
      <c r="F833" s="239" t="s">
        <v>9217</v>
      </c>
      <c r="G833" s="210">
        <v>0</v>
      </c>
      <c r="H833" s="61" t="s">
        <v>73</v>
      </c>
      <c r="I833" s="59" t="s">
        <v>65</v>
      </c>
      <c r="J833" s="60" t="s">
        <v>9216</v>
      </c>
      <c r="K833" s="60">
        <v>13500000</v>
      </c>
      <c r="L833" s="58" t="s">
        <v>68</v>
      </c>
      <c r="M833" s="60" t="s">
        <v>9215</v>
      </c>
      <c r="N833" s="60">
        <v>1083042613</v>
      </c>
      <c r="O833" s="60">
        <v>1498</v>
      </c>
      <c r="P833" s="89">
        <v>45475</v>
      </c>
      <c r="Q833" s="60">
        <v>4519037000</v>
      </c>
      <c r="R833" s="89">
        <v>45478</v>
      </c>
      <c r="S833" s="60">
        <v>13500000</v>
      </c>
      <c r="T833" s="61" t="s">
        <v>66</v>
      </c>
      <c r="U833" s="60">
        <v>84452087</v>
      </c>
      <c r="V833" s="60" t="s">
        <v>8559</v>
      </c>
      <c r="W833" s="89">
        <v>45478</v>
      </c>
      <c r="X833" s="89">
        <v>45478</v>
      </c>
      <c r="Y833" s="177" t="s">
        <v>75</v>
      </c>
      <c r="Z833" s="166">
        <v>45626</v>
      </c>
      <c r="AA833" s="67">
        <f t="shared" si="60"/>
        <v>148</v>
      </c>
      <c r="AB833" s="67">
        <v>0</v>
      </c>
      <c r="AC833" s="237">
        <v>0</v>
      </c>
      <c r="AD833" s="67">
        <v>0</v>
      </c>
      <c r="AE833" s="89" t="s">
        <v>75</v>
      </c>
      <c r="AF833" s="67">
        <f t="shared" si="61"/>
        <v>0</v>
      </c>
      <c r="AG833" s="60">
        <v>0</v>
      </c>
      <c r="AH833" s="60">
        <v>0</v>
      </c>
      <c r="AI833" s="89" t="s">
        <v>75</v>
      </c>
      <c r="AJ833" s="61">
        <v>0</v>
      </c>
      <c r="AK833" s="65" t="s">
        <v>75</v>
      </c>
      <c r="AL833" s="65" t="s">
        <v>75</v>
      </c>
      <c r="AM833" s="67">
        <f t="shared" si="62"/>
        <v>0</v>
      </c>
      <c r="AN833" s="67">
        <f>+K833+AC833-AH833</f>
        <v>13500000</v>
      </c>
      <c r="AO833" s="61" t="s">
        <v>67</v>
      </c>
      <c r="AP833" s="60">
        <v>13500000</v>
      </c>
      <c r="AQ833" s="61" t="s">
        <v>86</v>
      </c>
      <c r="AR833" s="60">
        <v>0</v>
      </c>
      <c r="AS833" s="69" t="s">
        <v>75</v>
      </c>
      <c r="AT833" s="236">
        <v>5400000</v>
      </c>
      <c r="AU833" s="156">
        <f t="shared" si="63"/>
        <v>8100000</v>
      </c>
      <c r="AV833" s="72">
        <f t="shared" si="64"/>
        <v>0.4</v>
      </c>
      <c r="AW833" s="89" t="s">
        <v>75</v>
      </c>
      <c r="AX833" s="61" t="s">
        <v>101</v>
      </c>
      <c r="AY833" s="67" t="s">
        <v>9214</v>
      </c>
      <c r="AZ833" s="58" t="s">
        <v>67</v>
      </c>
      <c r="BA833" s="58" t="s">
        <v>67</v>
      </c>
    </row>
    <row r="834" spans="2:53" x14ac:dyDescent="0.25">
      <c r="B834" s="58">
        <v>2024</v>
      </c>
      <c r="C834" s="58">
        <v>891780111</v>
      </c>
      <c r="D834" s="59" t="s">
        <v>64</v>
      </c>
      <c r="E834" s="61" t="s">
        <v>9213</v>
      </c>
      <c r="F834" s="239" t="s">
        <v>9212</v>
      </c>
      <c r="G834" s="210">
        <v>0</v>
      </c>
      <c r="H834" s="61" t="s">
        <v>73</v>
      </c>
      <c r="I834" s="59" t="s">
        <v>65</v>
      </c>
      <c r="J834" s="60" t="s">
        <v>9211</v>
      </c>
      <c r="K834" s="60">
        <v>15000000</v>
      </c>
      <c r="L834" s="58" t="s">
        <v>68</v>
      </c>
      <c r="M834" s="60" t="s">
        <v>9210</v>
      </c>
      <c r="N834" s="60">
        <v>1082881245</v>
      </c>
      <c r="O834" s="60">
        <v>1498</v>
      </c>
      <c r="P834" s="89">
        <v>45475</v>
      </c>
      <c r="Q834" s="60">
        <v>4519037000</v>
      </c>
      <c r="R834" s="89">
        <v>45478</v>
      </c>
      <c r="S834" s="60">
        <v>15000000</v>
      </c>
      <c r="T834" s="61" t="s">
        <v>66</v>
      </c>
      <c r="U834" s="60">
        <v>36557666</v>
      </c>
      <c r="V834" s="60" t="s">
        <v>4526</v>
      </c>
      <c r="W834" s="89">
        <v>45478</v>
      </c>
      <c r="X834" s="89">
        <v>45478</v>
      </c>
      <c r="Y834" s="177" t="s">
        <v>75</v>
      </c>
      <c r="Z834" s="166">
        <v>45626</v>
      </c>
      <c r="AA834" s="67">
        <f t="shared" si="60"/>
        <v>148</v>
      </c>
      <c r="AB834" s="67">
        <v>0</v>
      </c>
      <c r="AC834" s="237">
        <v>0</v>
      </c>
      <c r="AD834" s="67">
        <v>0</v>
      </c>
      <c r="AE834" s="89" t="s">
        <v>75</v>
      </c>
      <c r="AF834" s="67">
        <f t="shared" si="61"/>
        <v>0</v>
      </c>
      <c r="AG834" s="60">
        <v>0</v>
      </c>
      <c r="AH834" s="60">
        <v>0</v>
      </c>
      <c r="AI834" s="89" t="s">
        <v>75</v>
      </c>
      <c r="AJ834" s="61">
        <v>0</v>
      </c>
      <c r="AK834" s="65" t="s">
        <v>75</v>
      </c>
      <c r="AL834" s="65" t="s">
        <v>75</v>
      </c>
      <c r="AM834" s="67">
        <f t="shared" si="62"/>
        <v>0</v>
      </c>
      <c r="AN834" s="67">
        <f>+K834+AC834-AH834</f>
        <v>15000000</v>
      </c>
      <c r="AO834" s="61" t="s">
        <v>67</v>
      </c>
      <c r="AP834" s="60">
        <v>15000000</v>
      </c>
      <c r="AQ834" s="61" t="s">
        <v>86</v>
      </c>
      <c r="AR834" s="60">
        <v>0</v>
      </c>
      <c r="AS834" s="69" t="s">
        <v>75</v>
      </c>
      <c r="AT834" s="236">
        <v>6000000</v>
      </c>
      <c r="AU834" s="156">
        <f t="shared" si="63"/>
        <v>9000000</v>
      </c>
      <c r="AV834" s="72">
        <f t="shared" si="64"/>
        <v>0.4</v>
      </c>
      <c r="AW834" s="89" t="s">
        <v>75</v>
      </c>
      <c r="AX834" s="61" t="s">
        <v>101</v>
      </c>
      <c r="AY834" s="67" t="s">
        <v>9209</v>
      </c>
      <c r="AZ834" s="58" t="s">
        <v>67</v>
      </c>
      <c r="BA834" s="58" t="s">
        <v>67</v>
      </c>
    </row>
    <row r="835" spans="2:53" x14ac:dyDescent="0.25">
      <c r="B835" s="58">
        <v>2024</v>
      </c>
      <c r="C835" s="58">
        <v>891780111</v>
      </c>
      <c r="D835" s="59" t="s">
        <v>64</v>
      </c>
      <c r="E835" s="61" t="s">
        <v>9208</v>
      </c>
      <c r="F835" s="239" t="s">
        <v>9207</v>
      </c>
      <c r="G835" s="210">
        <v>0</v>
      </c>
      <c r="H835" s="61" t="s">
        <v>73</v>
      </c>
      <c r="I835" s="59" t="s">
        <v>65</v>
      </c>
      <c r="J835" s="60" t="s">
        <v>9206</v>
      </c>
      <c r="K835" s="60">
        <v>18000000</v>
      </c>
      <c r="L835" s="58" t="s">
        <v>68</v>
      </c>
      <c r="M835" s="60" t="s">
        <v>9205</v>
      </c>
      <c r="N835" s="60">
        <v>1082964829</v>
      </c>
      <c r="O835" s="60">
        <v>1498</v>
      </c>
      <c r="P835" s="89">
        <v>45475</v>
      </c>
      <c r="Q835" s="60">
        <v>4519037000</v>
      </c>
      <c r="R835" s="89">
        <v>45478</v>
      </c>
      <c r="S835" s="60">
        <v>18000000</v>
      </c>
      <c r="T835" s="61" t="s">
        <v>66</v>
      </c>
      <c r="U835" s="60">
        <v>85152695</v>
      </c>
      <c r="V835" s="60" t="s">
        <v>6952</v>
      </c>
      <c r="W835" s="89">
        <v>45478</v>
      </c>
      <c r="X835" s="89">
        <v>45478</v>
      </c>
      <c r="Y835" s="177" t="s">
        <v>75</v>
      </c>
      <c r="Z835" s="166">
        <v>45626</v>
      </c>
      <c r="AA835" s="67">
        <f t="shared" si="60"/>
        <v>148</v>
      </c>
      <c r="AB835" s="67">
        <v>0</v>
      </c>
      <c r="AC835" s="237">
        <v>0</v>
      </c>
      <c r="AD835" s="67">
        <v>0</v>
      </c>
      <c r="AE835" s="89" t="s">
        <v>75</v>
      </c>
      <c r="AF835" s="67">
        <f t="shared" si="61"/>
        <v>0</v>
      </c>
      <c r="AG835" s="60">
        <v>0</v>
      </c>
      <c r="AH835" s="60">
        <v>0</v>
      </c>
      <c r="AI835" s="89" t="s">
        <v>75</v>
      </c>
      <c r="AJ835" s="61">
        <v>0</v>
      </c>
      <c r="AK835" s="65" t="s">
        <v>75</v>
      </c>
      <c r="AL835" s="65" t="s">
        <v>75</v>
      </c>
      <c r="AM835" s="67">
        <f t="shared" si="62"/>
        <v>0</v>
      </c>
      <c r="AN835" s="67">
        <f>+K835+AC835-AH835</f>
        <v>18000000</v>
      </c>
      <c r="AO835" s="61" t="s">
        <v>67</v>
      </c>
      <c r="AP835" s="60">
        <v>18000000</v>
      </c>
      <c r="AQ835" s="61" t="s">
        <v>86</v>
      </c>
      <c r="AR835" s="60">
        <v>0</v>
      </c>
      <c r="AS835" s="69" t="s">
        <v>75</v>
      </c>
      <c r="AT835" s="236">
        <v>7200000</v>
      </c>
      <c r="AU835" s="156">
        <f t="shared" si="63"/>
        <v>10800000</v>
      </c>
      <c r="AV835" s="72">
        <f t="shared" si="64"/>
        <v>0.4</v>
      </c>
      <c r="AW835" s="89" t="s">
        <v>75</v>
      </c>
      <c r="AX835" s="61" t="s">
        <v>101</v>
      </c>
      <c r="AY835" s="67" t="s">
        <v>9204</v>
      </c>
      <c r="AZ835" s="58" t="s">
        <v>67</v>
      </c>
      <c r="BA835" s="58" t="s">
        <v>67</v>
      </c>
    </row>
    <row r="836" spans="2:53" x14ac:dyDescent="0.25">
      <c r="B836" s="58">
        <v>2024</v>
      </c>
      <c r="C836" s="58">
        <v>891780111</v>
      </c>
      <c r="D836" s="59" t="s">
        <v>64</v>
      </c>
      <c r="E836" s="61" t="s">
        <v>9203</v>
      </c>
      <c r="F836" s="239" t="s">
        <v>9202</v>
      </c>
      <c r="G836" s="210">
        <v>0</v>
      </c>
      <c r="H836" s="61" t="s">
        <v>73</v>
      </c>
      <c r="I836" s="59" t="s">
        <v>65</v>
      </c>
      <c r="J836" s="60" t="s">
        <v>9201</v>
      </c>
      <c r="K836" s="60">
        <v>21000000</v>
      </c>
      <c r="L836" s="58" t="s">
        <v>68</v>
      </c>
      <c r="M836" s="60" t="s">
        <v>9200</v>
      </c>
      <c r="N836" s="60">
        <v>1083000350</v>
      </c>
      <c r="O836" s="60">
        <v>1498</v>
      </c>
      <c r="P836" s="89">
        <v>45475</v>
      </c>
      <c r="Q836" s="60">
        <v>4519037000</v>
      </c>
      <c r="R836" s="89">
        <v>45478</v>
      </c>
      <c r="S836" s="60">
        <v>21000000</v>
      </c>
      <c r="T836" s="61" t="s">
        <v>66</v>
      </c>
      <c r="U836" s="60">
        <v>1082964146</v>
      </c>
      <c r="V836" s="60" t="s">
        <v>7105</v>
      </c>
      <c r="W836" s="89">
        <v>45478</v>
      </c>
      <c r="X836" s="89">
        <v>45478</v>
      </c>
      <c r="Y836" s="177" t="s">
        <v>75</v>
      </c>
      <c r="Z836" s="166">
        <v>45626</v>
      </c>
      <c r="AA836" s="67">
        <f t="shared" si="60"/>
        <v>148</v>
      </c>
      <c r="AB836" s="67">
        <v>0</v>
      </c>
      <c r="AC836" s="237">
        <v>0</v>
      </c>
      <c r="AD836" s="67">
        <v>0</v>
      </c>
      <c r="AE836" s="89" t="s">
        <v>75</v>
      </c>
      <c r="AF836" s="67">
        <f t="shared" si="61"/>
        <v>0</v>
      </c>
      <c r="AG836" s="60">
        <v>0</v>
      </c>
      <c r="AH836" s="60">
        <v>0</v>
      </c>
      <c r="AI836" s="89" t="s">
        <v>75</v>
      </c>
      <c r="AJ836" s="61">
        <v>0</v>
      </c>
      <c r="AK836" s="65" t="s">
        <v>75</v>
      </c>
      <c r="AL836" s="65" t="s">
        <v>75</v>
      </c>
      <c r="AM836" s="67">
        <f t="shared" si="62"/>
        <v>0</v>
      </c>
      <c r="AN836" s="67">
        <f>+K836+AC836-AH836</f>
        <v>21000000</v>
      </c>
      <c r="AO836" s="61" t="s">
        <v>67</v>
      </c>
      <c r="AP836" s="60">
        <v>21000000</v>
      </c>
      <c r="AQ836" s="61" t="s">
        <v>86</v>
      </c>
      <c r="AR836" s="60">
        <v>0</v>
      </c>
      <c r="AS836" s="69" t="s">
        <v>75</v>
      </c>
      <c r="AT836" s="236">
        <v>8400000</v>
      </c>
      <c r="AU836" s="156">
        <f t="shared" si="63"/>
        <v>12600000</v>
      </c>
      <c r="AV836" s="72">
        <f t="shared" si="64"/>
        <v>0.4</v>
      </c>
      <c r="AW836" s="89" t="s">
        <v>75</v>
      </c>
      <c r="AX836" s="61" t="s">
        <v>101</v>
      </c>
      <c r="AY836" s="67" t="s">
        <v>9199</v>
      </c>
      <c r="AZ836" s="58" t="s">
        <v>67</v>
      </c>
      <c r="BA836" s="58" t="s">
        <v>67</v>
      </c>
    </row>
    <row r="837" spans="2:53" x14ac:dyDescent="0.25">
      <c r="B837" s="58">
        <v>2024</v>
      </c>
      <c r="C837" s="58">
        <v>891780111</v>
      </c>
      <c r="D837" s="59" t="s">
        <v>64</v>
      </c>
      <c r="E837" s="61" t="s">
        <v>9198</v>
      </c>
      <c r="F837" s="239" t="s">
        <v>9197</v>
      </c>
      <c r="G837" s="210">
        <v>0</v>
      </c>
      <c r="H837" s="61" t="s">
        <v>73</v>
      </c>
      <c r="I837" s="59" t="s">
        <v>65</v>
      </c>
      <c r="J837" s="60" t="s">
        <v>9196</v>
      </c>
      <c r="K837" s="60">
        <v>16500000</v>
      </c>
      <c r="L837" s="58" t="s">
        <v>68</v>
      </c>
      <c r="M837" s="60" t="s">
        <v>9195</v>
      </c>
      <c r="N837" s="60">
        <v>7144506</v>
      </c>
      <c r="O837" s="60">
        <v>1498</v>
      </c>
      <c r="P837" s="89">
        <v>45475</v>
      </c>
      <c r="Q837" s="60">
        <v>4519037000</v>
      </c>
      <c r="R837" s="89">
        <v>45478</v>
      </c>
      <c r="S837" s="60">
        <v>16500000</v>
      </c>
      <c r="T837" s="61" t="s">
        <v>66</v>
      </c>
      <c r="U837" s="60">
        <v>85449357</v>
      </c>
      <c r="V837" s="60" t="s">
        <v>7147</v>
      </c>
      <c r="W837" s="89">
        <v>45478</v>
      </c>
      <c r="X837" s="89">
        <v>45478</v>
      </c>
      <c r="Y837" s="177" t="s">
        <v>75</v>
      </c>
      <c r="Z837" s="166">
        <v>45626</v>
      </c>
      <c r="AA837" s="67">
        <f t="shared" si="60"/>
        <v>148</v>
      </c>
      <c r="AB837" s="67">
        <v>0</v>
      </c>
      <c r="AC837" s="237">
        <v>0</v>
      </c>
      <c r="AD837" s="67">
        <v>0</v>
      </c>
      <c r="AE837" s="89" t="s">
        <v>75</v>
      </c>
      <c r="AF837" s="67">
        <f t="shared" si="61"/>
        <v>0</v>
      </c>
      <c r="AG837" s="60">
        <v>0</v>
      </c>
      <c r="AH837" s="60">
        <v>0</v>
      </c>
      <c r="AI837" s="89" t="s">
        <v>75</v>
      </c>
      <c r="AJ837" s="61">
        <v>0</v>
      </c>
      <c r="AK837" s="65" t="s">
        <v>75</v>
      </c>
      <c r="AL837" s="65" t="s">
        <v>75</v>
      </c>
      <c r="AM837" s="67">
        <f t="shared" si="62"/>
        <v>0</v>
      </c>
      <c r="AN837" s="67">
        <f>+K837+AC837-AH837</f>
        <v>16500000</v>
      </c>
      <c r="AO837" s="61" t="s">
        <v>67</v>
      </c>
      <c r="AP837" s="60">
        <v>16500000</v>
      </c>
      <c r="AQ837" s="61" t="s">
        <v>86</v>
      </c>
      <c r="AR837" s="60">
        <v>0</v>
      </c>
      <c r="AS837" s="69" t="s">
        <v>75</v>
      </c>
      <c r="AT837" s="236">
        <v>6600000</v>
      </c>
      <c r="AU837" s="156">
        <f t="shared" si="63"/>
        <v>9900000</v>
      </c>
      <c r="AV837" s="72">
        <f t="shared" si="64"/>
        <v>0.4</v>
      </c>
      <c r="AW837" s="89" t="s">
        <v>75</v>
      </c>
      <c r="AX837" s="61" t="s">
        <v>101</v>
      </c>
      <c r="AY837" s="67" t="s">
        <v>9194</v>
      </c>
      <c r="AZ837" s="58" t="s">
        <v>67</v>
      </c>
      <c r="BA837" s="58" t="s">
        <v>67</v>
      </c>
    </row>
    <row r="838" spans="2:53" x14ac:dyDescent="0.25">
      <c r="B838" s="58">
        <v>2024</v>
      </c>
      <c r="C838" s="58">
        <v>891780111</v>
      </c>
      <c r="D838" s="59" t="s">
        <v>64</v>
      </c>
      <c r="E838" s="61" t="s">
        <v>9193</v>
      </c>
      <c r="F838" s="239" t="s">
        <v>9192</v>
      </c>
      <c r="G838" s="210">
        <v>0</v>
      </c>
      <c r="H838" s="61" t="s">
        <v>73</v>
      </c>
      <c r="I838" s="59" t="s">
        <v>65</v>
      </c>
      <c r="J838" s="60" t="s">
        <v>9191</v>
      </c>
      <c r="K838" s="60">
        <v>16500000</v>
      </c>
      <c r="L838" s="58" t="s">
        <v>68</v>
      </c>
      <c r="M838" s="60" t="s">
        <v>9190</v>
      </c>
      <c r="N838" s="60">
        <v>1082952176</v>
      </c>
      <c r="O838" s="60">
        <v>1498</v>
      </c>
      <c r="P838" s="89">
        <v>45475</v>
      </c>
      <c r="Q838" s="60">
        <v>4519037000</v>
      </c>
      <c r="R838" s="89">
        <v>45478</v>
      </c>
      <c r="S838" s="60">
        <v>16500000</v>
      </c>
      <c r="T838" s="61" t="s">
        <v>66</v>
      </c>
      <c r="U838" s="60">
        <v>85449357</v>
      </c>
      <c r="V838" s="60" t="s">
        <v>7147</v>
      </c>
      <c r="W838" s="89">
        <v>45478</v>
      </c>
      <c r="X838" s="89">
        <v>45478</v>
      </c>
      <c r="Y838" s="177" t="s">
        <v>75</v>
      </c>
      <c r="Z838" s="166">
        <v>45626</v>
      </c>
      <c r="AA838" s="67">
        <f t="shared" si="60"/>
        <v>148</v>
      </c>
      <c r="AB838" s="67">
        <v>0</v>
      </c>
      <c r="AC838" s="237">
        <v>0</v>
      </c>
      <c r="AD838" s="67">
        <v>0</v>
      </c>
      <c r="AE838" s="89" t="s">
        <v>75</v>
      </c>
      <c r="AF838" s="67">
        <f t="shared" si="61"/>
        <v>0</v>
      </c>
      <c r="AG838" s="60">
        <v>0</v>
      </c>
      <c r="AH838" s="60">
        <v>0</v>
      </c>
      <c r="AI838" s="89" t="s">
        <v>75</v>
      </c>
      <c r="AJ838" s="61">
        <v>0</v>
      </c>
      <c r="AK838" s="65" t="s">
        <v>75</v>
      </c>
      <c r="AL838" s="65" t="s">
        <v>75</v>
      </c>
      <c r="AM838" s="67">
        <f t="shared" si="62"/>
        <v>0</v>
      </c>
      <c r="AN838" s="67">
        <f>+K838+AC838-AH838</f>
        <v>16500000</v>
      </c>
      <c r="AO838" s="61" t="s">
        <v>67</v>
      </c>
      <c r="AP838" s="60">
        <v>16500000</v>
      </c>
      <c r="AQ838" s="61" t="s">
        <v>86</v>
      </c>
      <c r="AR838" s="60">
        <v>0</v>
      </c>
      <c r="AS838" s="69" t="s">
        <v>75</v>
      </c>
      <c r="AT838" s="236">
        <v>6600000</v>
      </c>
      <c r="AU838" s="156">
        <f t="shared" si="63"/>
        <v>9900000</v>
      </c>
      <c r="AV838" s="72">
        <f t="shared" si="64"/>
        <v>0.4</v>
      </c>
      <c r="AW838" s="89" t="s">
        <v>75</v>
      </c>
      <c r="AX838" s="61" t="s">
        <v>101</v>
      </c>
      <c r="AY838" s="67" t="s">
        <v>9189</v>
      </c>
      <c r="AZ838" s="58" t="s">
        <v>67</v>
      </c>
      <c r="BA838" s="58" t="s">
        <v>67</v>
      </c>
    </row>
    <row r="839" spans="2:53" x14ac:dyDescent="0.25">
      <c r="B839" s="58">
        <v>2024</v>
      </c>
      <c r="C839" s="58">
        <v>891780111</v>
      </c>
      <c r="D839" s="59" t="s">
        <v>64</v>
      </c>
      <c r="E839" s="61" t="s">
        <v>9188</v>
      </c>
      <c r="F839" s="239" t="s">
        <v>9187</v>
      </c>
      <c r="G839" s="210">
        <v>0</v>
      </c>
      <c r="H839" s="61" t="s">
        <v>73</v>
      </c>
      <c r="I839" s="59" t="s">
        <v>65</v>
      </c>
      <c r="J839" s="60" t="s">
        <v>9186</v>
      </c>
      <c r="K839" s="60">
        <v>15000000</v>
      </c>
      <c r="L839" s="58" t="s">
        <v>68</v>
      </c>
      <c r="M839" s="60" t="s">
        <v>9185</v>
      </c>
      <c r="N839" s="60">
        <v>1082872335</v>
      </c>
      <c r="O839" s="60">
        <v>1498</v>
      </c>
      <c r="P839" s="89">
        <v>45475</v>
      </c>
      <c r="Q839" s="60">
        <v>4519037000</v>
      </c>
      <c r="R839" s="89">
        <v>45478</v>
      </c>
      <c r="S839" s="60">
        <v>15000000</v>
      </c>
      <c r="T839" s="61" t="s">
        <v>66</v>
      </c>
      <c r="U839" s="60">
        <v>85465146</v>
      </c>
      <c r="V839" s="60" t="s">
        <v>7615</v>
      </c>
      <c r="W839" s="89">
        <v>45478</v>
      </c>
      <c r="X839" s="89">
        <v>45478</v>
      </c>
      <c r="Y839" s="177" t="s">
        <v>75</v>
      </c>
      <c r="Z839" s="166">
        <v>45626</v>
      </c>
      <c r="AA839" s="67">
        <f t="shared" si="60"/>
        <v>148</v>
      </c>
      <c r="AB839" s="67">
        <v>0</v>
      </c>
      <c r="AC839" s="237">
        <v>0</v>
      </c>
      <c r="AD839" s="67">
        <v>0</v>
      </c>
      <c r="AE839" s="89" t="s">
        <v>75</v>
      </c>
      <c r="AF839" s="67">
        <f t="shared" si="61"/>
        <v>0</v>
      </c>
      <c r="AG839" s="60">
        <v>0</v>
      </c>
      <c r="AH839" s="60">
        <v>0</v>
      </c>
      <c r="AI839" s="89" t="s">
        <v>75</v>
      </c>
      <c r="AJ839" s="61">
        <v>0</v>
      </c>
      <c r="AK839" s="65" t="s">
        <v>75</v>
      </c>
      <c r="AL839" s="65" t="s">
        <v>75</v>
      </c>
      <c r="AM839" s="67">
        <f t="shared" si="62"/>
        <v>0</v>
      </c>
      <c r="AN839" s="67">
        <f>+K839+AC839-AH839</f>
        <v>15000000</v>
      </c>
      <c r="AO839" s="61" t="s">
        <v>67</v>
      </c>
      <c r="AP839" s="60">
        <v>15000000</v>
      </c>
      <c r="AQ839" s="61" t="s">
        <v>86</v>
      </c>
      <c r="AR839" s="60">
        <v>0</v>
      </c>
      <c r="AS839" s="69" t="s">
        <v>75</v>
      </c>
      <c r="AT839" s="236">
        <v>6000000</v>
      </c>
      <c r="AU839" s="156">
        <f t="shared" si="63"/>
        <v>9000000</v>
      </c>
      <c r="AV839" s="72">
        <f t="shared" si="64"/>
        <v>0.4</v>
      </c>
      <c r="AW839" s="89" t="s">
        <v>75</v>
      </c>
      <c r="AX839" s="61" t="s">
        <v>101</v>
      </c>
      <c r="AY839" s="67" t="s">
        <v>9184</v>
      </c>
      <c r="AZ839" s="58" t="s">
        <v>67</v>
      </c>
      <c r="BA839" s="58" t="s">
        <v>67</v>
      </c>
    </row>
    <row r="840" spans="2:53" x14ac:dyDescent="0.25">
      <c r="B840" s="58">
        <v>2024</v>
      </c>
      <c r="C840" s="58">
        <v>891780111</v>
      </c>
      <c r="D840" s="59" t="s">
        <v>64</v>
      </c>
      <c r="E840" s="61" t="s">
        <v>9183</v>
      </c>
      <c r="F840" s="239" t="s">
        <v>9182</v>
      </c>
      <c r="G840" s="210">
        <v>0</v>
      </c>
      <c r="H840" s="61" t="s">
        <v>73</v>
      </c>
      <c r="I840" s="59" t="s">
        <v>65</v>
      </c>
      <c r="J840" s="60" t="s">
        <v>9181</v>
      </c>
      <c r="K840" s="60">
        <v>12500000</v>
      </c>
      <c r="L840" s="58" t="s">
        <v>68</v>
      </c>
      <c r="M840" s="60" t="s">
        <v>9180</v>
      </c>
      <c r="N840" s="60">
        <v>84451148</v>
      </c>
      <c r="O840" s="60">
        <v>1499</v>
      </c>
      <c r="P840" s="238">
        <v>45475</v>
      </c>
      <c r="Q840" s="60">
        <v>2126650000</v>
      </c>
      <c r="R840" s="89">
        <v>45478</v>
      </c>
      <c r="S840" s="60">
        <v>12500000</v>
      </c>
      <c r="T840" s="61" t="s">
        <v>66</v>
      </c>
      <c r="U840" s="60">
        <v>85465146</v>
      </c>
      <c r="V840" s="60" t="s">
        <v>7615</v>
      </c>
      <c r="W840" s="89">
        <v>45478</v>
      </c>
      <c r="X840" s="89">
        <v>45478</v>
      </c>
      <c r="Y840" s="177" t="s">
        <v>75</v>
      </c>
      <c r="Z840" s="166">
        <v>45626</v>
      </c>
      <c r="AA840" s="67">
        <f t="shared" ref="AA840:AA903" si="65">+IF(Y840="1800-01-01",Z840-X840,Z840-Y840)</f>
        <v>148</v>
      </c>
      <c r="AB840" s="67">
        <v>0</v>
      </c>
      <c r="AC840" s="237">
        <v>0</v>
      </c>
      <c r="AD840" s="67">
        <v>0</v>
      </c>
      <c r="AE840" s="89" t="s">
        <v>75</v>
      </c>
      <c r="AF840" s="67">
        <f t="shared" ref="AF840:AF903" si="66">+IF(AE840="1800-01-01",0,AE840-Z840)</f>
        <v>0</v>
      </c>
      <c r="AG840" s="60">
        <v>0</v>
      </c>
      <c r="AH840" s="60">
        <v>0</v>
      </c>
      <c r="AI840" s="89" t="s">
        <v>75</v>
      </c>
      <c r="AJ840" s="61">
        <v>0</v>
      </c>
      <c r="AK840" s="65" t="s">
        <v>75</v>
      </c>
      <c r="AL840" s="65" t="s">
        <v>75</v>
      </c>
      <c r="AM840" s="67">
        <f t="shared" ref="AM840:AM903" si="67">+IF(AK840="1800-01-01",0,AL840-AK840)</f>
        <v>0</v>
      </c>
      <c r="AN840" s="67">
        <f>+K840+AC840-AH840</f>
        <v>12500000</v>
      </c>
      <c r="AO840" s="61" t="s">
        <v>67</v>
      </c>
      <c r="AP840" s="60">
        <v>12500000</v>
      </c>
      <c r="AQ840" s="61" t="s">
        <v>86</v>
      </c>
      <c r="AR840" s="60">
        <v>0</v>
      </c>
      <c r="AS840" s="69" t="s">
        <v>75</v>
      </c>
      <c r="AT840" s="236">
        <v>5000000</v>
      </c>
      <c r="AU840" s="156">
        <f t="shared" ref="AU840:AU903" si="68">AN840-AT840</f>
        <v>7500000</v>
      </c>
      <c r="AV840" s="72">
        <f t="shared" ref="AV840:AV903" si="69">+IFERROR(AT840/AN840,"_")</f>
        <v>0.4</v>
      </c>
      <c r="AW840" s="89" t="s">
        <v>75</v>
      </c>
      <c r="AX840" s="61" t="s">
        <v>101</v>
      </c>
      <c r="AY840" s="67" t="s">
        <v>9179</v>
      </c>
      <c r="AZ840" s="58" t="s">
        <v>67</v>
      </c>
      <c r="BA840" s="58" t="s">
        <v>67</v>
      </c>
    </row>
    <row r="841" spans="2:53" x14ac:dyDescent="0.25">
      <c r="B841" s="58">
        <v>2024</v>
      </c>
      <c r="C841" s="58">
        <v>891780111</v>
      </c>
      <c r="D841" s="59" t="s">
        <v>64</v>
      </c>
      <c r="E841" s="61" t="s">
        <v>9178</v>
      </c>
      <c r="F841" s="239" t="s">
        <v>9177</v>
      </c>
      <c r="G841" s="210">
        <v>0</v>
      </c>
      <c r="H841" s="61" t="s">
        <v>73</v>
      </c>
      <c r="I841" s="59" t="s">
        <v>65</v>
      </c>
      <c r="J841" s="60" t="s">
        <v>9176</v>
      </c>
      <c r="K841" s="60">
        <v>19500000</v>
      </c>
      <c r="L841" s="58" t="s">
        <v>68</v>
      </c>
      <c r="M841" s="60" t="s">
        <v>9175</v>
      </c>
      <c r="N841" s="60">
        <v>1082889745</v>
      </c>
      <c r="O841" s="60">
        <v>1498</v>
      </c>
      <c r="P841" s="89">
        <v>45475</v>
      </c>
      <c r="Q841" s="60">
        <v>4519037000</v>
      </c>
      <c r="R841" s="89">
        <v>45478</v>
      </c>
      <c r="S841" s="60">
        <v>19500000</v>
      </c>
      <c r="T841" s="61" t="s">
        <v>66</v>
      </c>
      <c r="U841" s="60">
        <v>36718996</v>
      </c>
      <c r="V841" s="60" t="s">
        <v>7586</v>
      </c>
      <c r="W841" s="89">
        <v>45478</v>
      </c>
      <c r="X841" s="89">
        <v>45478</v>
      </c>
      <c r="Y841" s="177" t="s">
        <v>75</v>
      </c>
      <c r="Z841" s="166">
        <v>45626</v>
      </c>
      <c r="AA841" s="67">
        <f t="shared" si="65"/>
        <v>148</v>
      </c>
      <c r="AB841" s="67">
        <v>0</v>
      </c>
      <c r="AC841" s="237">
        <v>0</v>
      </c>
      <c r="AD841" s="67">
        <v>0</v>
      </c>
      <c r="AE841" s="89" t="s">
        <v>75</v>
      </c>
      <c r="AF841" s="67">
        <f t="shared" si="66"/>
        <v>0</v>
      </c>
      <c r="AG841" s="60">
        <v>0</v>
      </c>
      <c r="AH841" s="60">
        <v>0</v>
      </c>
      <c r="AI841" s="89" t="s">
        <v>75</v>
      </c>
      <c r="AJ841" s="61">
        <v>0</v>
      </c>
      <c r="AK841" s="65" t="s">
        <v>75</v>
      </c>
      <c r="AL841" s="65" t="s">
        <v>75</v>
      </c>
      <c r="AM841" s="67">
        <f t="shared" si="67"/>
        <v>0</v>
      </c>
      <c r="AN841" s="67">
        <f>+K841+AC841-AH841</f>
        <v>19500000</v>
      </c>
      <c r="AO841" s="61" t="s">
        <v>67</v>
      </c>
      <c r="AP841" s="60">
        <v>19500000</v>
      </c>
      <c r="AQ841" s="61" t="s">
        <v>86</v>
      </c>
      <c r="AR841" s="60">
        <v>0</v>
      </c>
      <c r="AS841" s="69" t="s">
        <v>75</v>
      </c>
      <c r="AT841" s="236">
        <v>7800000</v>
      </c>
      <c r="AU841" s="156">
        <f t="shared" si="68"/>
        <v>11700000</v>
      </c>
      <c r="AV841" s="72">
        <f t="shared" si="69"/>
        <v>0.4</v>
      </c>
      <c r="AW841" s="89" t="s">
        <v>75</v>
      </c>
      <c r="AX841" s="61" t="s">
        <v>101</v>
      </c>
      <c r="AY841" s="67" t="s">
        <v>9174</v>
      </c>
      <c r="AZ841" s="58" t="s">
        <v>67</v>
      </c>
      <c r="BA841" s="58" t="s">
        <v>67</v>
      </c>
    </row>
    <row r="842" spans="2:53" x14ac:dyDescent="0.25">
      <c r="B842" s="58">
        <v>2024</v>
      </c>
      <c r="C842" s="58">
        <v>891780111</v>
      </c>
      <c r="D842" s="59" t="s">
        <v>64</v>
      </c>
      <c r="E842" s="61" t="s">
        <v>9173</v>
      </c>
      <c r="F842" s="239" t="s">
        <v>9172</v>
      </c>
      <c r="G842" s="210">
        <v>0</v>
      </c>
      <c r="H842" s="61" t="s">
        <v>73</v>
      </c>
      <c r="I842" s="59" t="s">
        <v>65</v>
      </c>
      <c r="J842" s="60" t="s">
        <v>9171</v>
      </c>
      <c r="K842" s="60">
        <v>13500000</v>
      </c>
      <c r="L842" s="58" t="s">
        <v>68</v>
      </c>
      <c r="M842" s="60" t="s">
        <v>9170</v>
      </c>
      <c r="N842" s="60">
        <v>1082944852</v>
      </c>
      <c r="O842" s="60">
        <v>1498</v>
      </c>
      <c r="P842" s="89">
        <v>45475</v>
      </c>
      <c r="Q842" s="60">
        <v>4519037000</v>
      </c>
      <c r="R842" s="89">
        <v>45478</v>
      </c>
      <c r="S842" s="60">
        <v>13500000</v>
      </c>
      <c r="T842" s="61" t="s">
        <v>66</v>
      </c>
      <c r="U842" s="60">
        <v>85152695</v>
      </c>
      <c r="V842" s="60" t="s">
        <v>6952</v>
      </c>
      <c r="W842" s="89">
        <v>45478</v>
      </c>
      <c r="X842" s="89">
        <v>45478</v>
      </c>
      <c r="Y842" s="177" t="s">
        <v>75</v>
      </c>
      <c r="Z842" s="166">
        <v>45626</v>
      </c>
      <c r="AA842" s="67">
        <f t="shared" si="65"/>
        <v>148</v>
      </c>
      <c r="AB842" s="67">
        <v>0</v>
      </c>
      <c r="AC842" s="237">
        <v>0</v>
      </c>
      <c r="AD842" s="67">
        <v>0</v>
      </c>
      <c r="AE842" s="89" t="s">
        <v>75</v>
      </c>
      <c r="AF842" s="67">
        <f t="shared" si="66"/>
        <v>0</v>
      </c>
      <c r="AG842" s="60">
        <v>0</v>
      </c>
      <c r="AH842" s="60">
        <v>0</v>
      </c>
      <c r="AI842" s="89" t="s">
        <v>75</v>
      </c>
      <c r="AJ842" s="61">
        <v>0</v>
      </c>
      <c r="AK842" s="65" t="s">
        <v>75</v>
      </c>
      <c r="AL842" s="65" t="s">
        <v>75</v>
      </c>
      <c r="AM842" s="67">
        <f t="shared" si="67"/>
        <v>0</v>
      </c>
      <c r="AN842" s="67">
        <f>+K842+AC842-AH842</f>
        <v>13500000</v>
      </c>
      <c r="AO842" s="61" t="s">
        <v>67</v>
      </c>
      <c r="AP842" s="60">
        <v>13500000</v>
      </c>
      <c r="AQ842" s="61" t="s">
        <v>86</v>
      </c>
      <c r="AR842" s="60">
        <v>0</v>
      </c>
      <c r="AS842" s="69" t="s">
        <v>75</v>
      </c>
      <c r="AT842" s="236">
        <v>5400000</v>
      </c>
      <c r="AU842" s="156">
        <f t="shared" si="68"/>
        <v>8100000</v>
      </c>
      <c r="AV842" s="72">
        <f t="shared" si="69"/>
        <v>0.4</v>
      </c>
      <c r="AW842" s="89" t="s">
        <v>75</v>
      </c>
      <c r="AX842" s="61" t="s">
        <v>101</v>
      </c>
      <c r="AY842" s="67" t="s">
        <v>9169</v>
      </c>
      <c r="AZ842" s="58" t="s">
        <v>67</v>
      </c>
      <c r="BA842" s="58" t="s">
        <v>67</v>
      </c>
    </row>
    <row r="843" spans="2:53" x14ac:dyDescent="0.25">
      <c r="B843" s="58">
        <v>2024</v>
      </c>
      <c r="C843" s="58">
        <v>891780111</v>
      </c>
      <c r="D843" s="59" t="s">
        <v>64</v>
      </c>
      <c r="E843" s="61" t="s">
        <v>9168</v>
      </c>
      <c r="F843" s="239" t="s">
        <v>9167</v>
      </c>
      <c r="G843" s="210">
        <v>0</v>
      </c>
      <c r="H843" s="61" t="s">
        <v>73</v>
      </c>
      <c r="I843" s="59" t="s">
        <v>65</v>
      </c>
      <c r="J843" s="60" t="s">
        <v>9166</v>
      </c>
      <c r="K843" s="60">
        <v>27500000</v>
      </c>
      <c r="L843" s="58" t="s">
        <v>68</v>
      </c>
      <c r="M843" s="60" t="s">
        <v>9165</v>
      </c>
      <c r="N843" s="60">
        <v>84457585</v>
      </c>
      <c r="O843" s="60">
        <v>1498</v>
      </c>
      <c r="P843" s="89">
        <v>45475</v>
      </c>
      <c r="Q843" s="60">
        <v>4519037000</v>
      </c>
      <c r="R843" s="89">
        <v>45478</v>
      </c>
      <c r="S843" s="60">
        <v>27500000</v>
      </c>
      <c r="T843" s="61" t="s">
        <v>66</v>
      </c>
      <c r="U843" s="60">
        <v>85455983</v>
      </c>
      <c r="V843" s="60" t="s">
        <v>6859</v>
      </c>
      <c r="W843" s="89">
        <v>45478</v>
      </c>
      <c r="X843" s="89">
        <v>45478</v>
      </c>
      <c r="Y843" s="177" t="s">
        <v>75</v>
      </c>
      <c r="Z843" s="166">
        <v>45626</v>
      </c>
      <c r="AA843" s="67">
        <f t="shared" si="65"/>
        <v>148</v>
      </c>
      <c r="AB843" s="67">
        <v>0</v>
      </c>
      <c r="AC843" s="237">
        <v>0</v>
      </c>
      <c r="AD843" s="67">
        <v>0</v>
      </c>
      <c r="AE843" s="89" t="s">
        <v>75</v>
      </c>
      <c r="AF843" s="67">
        <f t="shared" si="66"/>
        <v>0</v>
      </c>
      <c r="AG843" s="60">
        <v>0</v>
      </c>
      <c r="AH843" s="60">
        <v>0</v>
      </c>
      <c r="AI843" s="89" t="s">
        <v>75</v>
      </c>
      <c r="AJ843" s="61">
        <v>0</v>
      </c>
      <c r="AK843" s="65" t="s">
        <v>75</v>
      </c>
      <c r="AL843" s="65" t="s">
        <v>75</v>
      </c>
      <c r="AM843" s="67">
        <f t="shared" si="67"/>
        <v>0</v>
      </c>
      <c r="AN843" s="67">
        <f>+K843+AC843-AH843</f>
        <v>27500000</v>
      </c>
      <c r="AO843" s="61" t="s">
        <v>67</v>
      </c>
      <c r="AP843" s="60">
        <v>27500000</v>
      </c>
      <c r="AQ843" s="61" t="s">
        <v>86</v>
      </c>
      <c r="AR843" s="60">
        <v>0</v>
      </c>
      <c r="AS843" s="69" t="s">
        <v>75</v>
      </c>
      <c r="AT843" s="236">
        <v>11000000</v>
      </c>
      <c r="AU843" s="156">
        <f t="shared" si="68"/>
        <v>16500000</v>
      </c>
      <c r="AV843" s="72">
        <f t="shared" si="69"/>
        <v>0.4</v>
      </c>
      <c r="AW843" s="89" t="s">
        <v>75</v>
      </c>
      <c r="AX843" s="61" t="s">
        <v>101</v>
      </c>
      <c r="AY843" s="67" t="s">
        <v>9164</v>
      </c>
      <c r="AZ843" s="58" t="s">
        <v>67</v>
      </c>
      <c r="BA843" s="58" t="s">
        <v>67</v>
      </c>
    </row>
    <row r="844" spans="2:53" x14ac:dyDescent="0.25">
      <c r="B844" s="58">
        <v>2024</v>
      </c>
      <c r="C844" s="58">
        <v>891780111</v>
      </c>
      <c r="D844" s="59" t="s">
        <v>64</v>
      </c>
      <c r="E844" s="61" t="s">
        <v>9163</v>
      </c>
      <c r="F844" s="239" t="s">
        <v>9162</v>
      </c>
      <c r="G844" s="210">
        <v>0</v>
      </c>
      <c r="H844" s="61" t="s">
        <v>73</v>
      </c>
      <c r="I844" s="59" t="s">
        <v>383</v>
      </c>
      <c r="J844" s="60" t="s">
        <v>9161</v>
      </c>
      <c r="K844" s="60">
        <v>18000000</v>
      </c>
      <c r="L844" s="58" t="s">
        <v>68</v>
      </c>
      <c r="M844" s="60" t="s">
        <v>9160</v>
      </c>
      <c r="N844" s="60">
        <v>1081823159</v>
      </c>
      <c r="O844" s="60">
        <v>855</v>
      </c>
      <c r="P844" s="89">
        <v>45390</v>
      </c>
      <c r="Q844" s="60">
        <v>400000000</v>
      </c>
      <c r="R844" s="89">
        <v>45478</v>
      </c>
      <c r="S844" s="60">
        <v>18000000</v>
      </c>
      <c r="T844" s="61" t="s">
        <v>66</v>
      </c>
      <c r="U844" s="60">
        <v>1192791759</v>
      </c>
      <c r="V844" s="60" t="s">
        <v>1211</v>
      </c>
      <c r="W844" s="89">
        <v>45478</v>
      </c>
      <c r="X844" s="89">
        <v>45478</v>
      </c>
      <c r="Y844" s="177" t="s">
        <v>75</v>
      </c>
      <c r="Z844" s="166">
        <v>45626</v>
      </c>
      <c r="AA844" s="67">
        <f t="shared" si="65"/>
        <v>148</v>
      </c>
      <c r="AB844" s="67">
        <v>0</v>
      </c>
      <c r="AC844" s="237">
        <v>0</v>
      </c>
      <c r="AD844" s="67">
        <v>0</v>
      </c>
      <c r="AE844" s="89" t="s">
        <v>75</v>
      </c>
      <c r="AF844" s="67">
        <f t="shared" si="66"/>
        <v>0</v>
      </c>
      <c r="AG844" s="60">
        <v>0</v>
      </c>
      <c r="AH844" s="60">
        <v>0</v>
      </c>
      <c r="AI844" s="89" t="s">
        <v>75</v>
      </c>
      <c r="AJ844" s="61">
        <v>0</v>
      </c>
      <c r="AK844" s="65" t="s">
        <v>75</v>
      </c>
      <c r="AL844" s="65" t="s">
        <v>75</v>
      </c>
      <c r="AM844" s="67">
        <f t="shared" si="67"/>
        <v>0</v>
      </c>
      <c r="AN844" s="67">
        <f>+K844+AC844-AH844</f>
        <v>18000000</v>
      </c>
      <c r="AO844" s="61" t="s">
        <v>86</v>
      </c>
      <c r="AP844" s="60">
        <v>0</v>
      </c>
      <c r="AQ844" s="61" t="s">
        <v>86</v>
      </c>
      <c r="AR844" s="60">
        <v>0</v>
      </c>
      <c r="AS844" s="69" t="s">
        <v>75</v>
      </c>
      <c r="AT844" s="236">
        <v>7200000</v>
      </c>
      <c r="AU844" s="156">
        <f t="shared" si="68"/>
        <v>10800000</v>
      </c>
      <c r="AV844" s="72">
        <f t="shared" si="69"/>
        <v>0.4</v>
      </c>
      <c r="AW844" s="89" t="s">
        <v>75</v>
      </c>
      <c r="AX844" s="61" t="s">
        <v>101</v>
      </c>
      <c r="AY844" s="67" t="s">
        <v>9159</v>
      </c>
      <c r="AZ844" s="58" t="s">
        <v>67</v>
      </c>
      <c r="BA844" s="58" t="s">
        <v>67</v>
      </c>
    </row>
    <row r="845" spans="2:53" x14ac:dyDescent="0.25">
      <c r="B845" s="58">
        <v>2024</v>
      </c>
      <c r="C845" s="58">
        <v>891780111</v>
      </c>
      <c r="D845" s="59" t="s">
        <v>64</v>
      </c>
      <c r="E845" s="61" t="s">
        <v>9158</v>
      </c>
      <c r="F845" s="239" t="s">
        <v>9157</v>
      </c>
      <c r="G845" s="210">
        <v>0</v>
      </c>
      <c r="H845" s="61" t="s">
        <v>73</v>
      </c>
      <c r="I845" s="59" t="s">
        <v>65</v>
      </c>
      <c r="J845" s="60" t="s">
        <v>9156</v>
      </c>
      <c r="K845" s="60">
        <v>16500000</v>
      </c>
      <c r="L845" s="58" t="s">
        <v>68</v>
      </c>
      <c r="M845" s="60" t="s">
        <v>9155</v>
      </c>
      <c r="N845" s="60">
        <v>57460431</v>
      </c>
      <c r="O845" s="60">
        <v>1498</v>
      </c>
      <c r="P845" s="89">
        <v>45475</v>
      </c>
      <c r="Q845" s="60">
        <v>4519037000</v>
      </c>
      <c r="R845" s="89">
        <v>45478</v>
      </c>
      <c r="S845" s="60">
        <v>16500000</v>
      </c>
      <c r="T845" s="61" t="s">
        <v>66</v>
      </c>
      <c r="U845" s="60">
        <v>1082889541</v>
      </c>
      <c r="V845" s="60" t="s">
        <v>3963</v>
      </c>
      <c r="W845" s="89">
        <v>45478</v>
      </c>
      <c r="X845" s="89">
        <v>45478</v>
      </c>
      <c r="Y845" s="177" t="s">
        <v>75</v>
      </c>
      <c r="Z845" s="166">
        <v>45626</v>
      </c>
      <c r="AA845" s="67">
        <f t="shared" si="65"/>
        <v>148</v>
      </c>
      <c r="AB845" s="67">
        <v>0</v>
      </c>
      <c r="AC845" s="237">
        <v>0</v>
      </c>
      <c r="AD845" s="67">
        <v>0</v>
      </c>
      <c r="AE845" s="89" t="s">
        <v>75</v>
      </c>
      <c r="AF845" s="67">
        <f t="shared" si="66"/>
        <v>0</v>
      </c>
      <c r="AG845" s="60">
        <v>0</v>
      </c>
      <c r="AH845" s="60">
        <v>0</v>
      </c>
      <c r="AI845" s="89" t="s">
        <v>75</v>
      </c>
      <c r="AJ845" s="61">
        <v>0</v>
      </c>
      <c r="AK845" s="65" t="s">
        <v>75</v>
      </c>
      <c r="AL845" s="65" t="s">
        <v>75</v>
      </c>
      <c r="AM845" s="67">
        <f t="shared" si="67"/>
        <v>0</v>
      </c>
      <c r="AN845" s="67">
        <f>+K845+AC845-AH845</f>
        <v>16500000</v>
      </c>
      <c r="AO845" s="61" t="s">
        <v>67</v>
      </c>
      <c r="AP845" s="60">
        <v>16500000</v>
      </c>
      <c r="AQ845" s="61" t="s">
        <v>86</v>
      </c>
      <c r="AR845" s="60">
        <v>0</v>
      </c>
      <c r="AS845" s="69" t="s">
        <v>75</v>
      </c>
      <c r="AT845" s="236">
        <v>6600000</v>
      </c>
      <c r="AU845" s="156">
        <f t="shared" si="68"/>
        <v>9900000</v>
      </c>
      <c r="AV845" s="72">
        <f t="shared" si="69"/>
        <v>0.4</v>
      </c>
      <c r="AW845" s="89" t="s">
        <v>75</v>
      </c>
      <c r="AX845" s="61" t="s">
        <v>101</v>
      </c>
      <c r="AY845" s="67" t="s">
        <v>9154</v>
      </c>
      <c r="AZ845" s="58" t="s">
        <v>67</v>
      </c>
      <c r="BA845" s="58" t="s">
        <v>67</v>
      </c>
    </row>
    <row r="846" spans="2:53" x14ac:dyDescent="0.25">
      <c r="B846" s="58">
        <v>2024</v>
      </c>
      <c r="C846" s="58">
        <v>891780111</v>
      </c>
      <c r="D846" s="59" t="s">
        <v>64</v>
      </c>
      <c r="E846" s="61" t="s">
        <v>9153</v>
      </c>
      <c r="F846" s="239" t="s">
        <v>9152</v>
      </c>
      <c r="G846" s="210">
        <v>0</v>
      </c>
      <c r="H846" s="61" t="s">
        <v>73</v>
      </c>
      <c r="I846" s="59" t="s">
        <v>65</v>
      </c>
      <c r="J846" s="60" t="s">
        <v>9151</v>
      </c>
      <c r="K846" s="60">
        <v>10500000</v>
      </c>
      <c r="L846" s="58" t="s">
        <v>68</v>
      </c>
      <c r="M846" s="60" t="s">
        <v>9150</v>
      </c>
      <c r="N846" s="60">
        <v>39049110</v>
      </c>
      <c r="O846" s="60">
        <v>1499</v>
      </c>
      <c r="P846" s="238">
        <v>45475</v>
      </c>
      <c r="Q846" s="60">
        <v>2126650000</v>
      </c>
      <c r="R846" s="89">
        <v>45478</v>
      </c>
      <c r="S846" s="60">
        <v>10500000</v>
      </c>
      <c r="T846" s="61" t="s">
        <v>66</v>
      </c>
      <c r="U846" s="60">
        <v>7631392</v>
      </c>
      <c r="V846" s="60" t="s">
        <v>8350</v>
      </c>
      <c r="W846" s="89">
        <v>45478</v>
      </c>
      <c r="X846" s="89">
        <v>45478</v>
      </c>
      <c r="Y846" s="177" t="s">
        <v>75</v>
      </c>
      <c r="Z846" s="166">
        <v>45626</v>
      </c>
      <c r="AA846" s="67">
        <f t="shared" si="65"/>
        <v>148</v>
      </c>
      <c r="AB846" s="67">
        <v>0</v>
      </c>
      <c r="AC846" s="237">
        <v>0</v>
      </c>
      <c r="AD846" s="67">
        <v>0</v>
      </c>
      <c r="AE846" s="89" t="s">
        <v>75</v>
      </c>
      <c r="AF846" s="67">
        <f t="shared" si="66"/>
        <v>0</v>
      </c>
      <c r="AG846" s="60">
        <v>0</v>
      </c>
      <c r="AH846" s="60">
        <v>0</v>
      </c>
      <c r="AI846" s="89" t="s">
        <v>75</v>
      </c>
      <c r="AJ846" s="61">
        <v>0</v>
      </c>
      <c r="AK846" s="65" t="s">
        <v>75</v>
      </c>
      <c r="AL846" s="65" t="s">
        <v>75</v>
      </c>
      <c r="AM846" s="67">
        <f t="shared" si="67"/>
        <v>0</v>
      </c>
      <c r="AN846" s="67">
        <f>+K846+AC846-AH846</f>
        <v>10500000</v>
      </c>
      <c r="AO846" s="61" t="s">
        <v>67</v>
      </c>
      <c r="AP846" s="60">
        <v>10500000</v>
      </c>
      <c r="AQ846" s="61" t="s">
        <v>86</v>
      </c>
      <c r="AR846" s="60">
        <v>0</v>
      </c>
      <c r="AS846" s="69" t="s">
        <v>75</v>
      </c>
      <c r="AT846" s="236">
        <v>4200000</v>
      </c>
      <c r="AU846" s="156">
        <f t="shared" si="68"/>
        <v>6300000</v>
      </c>
      <c r="AV846" s="72">
        <f t="shared" si="69"/>
        <v>0.4</v>
      </c>
      <c r="AW846" s="89" t="s">
        <v>75</v>
      </c>
      <c r="AX846" s="61" t="s">
        <v>101</v>
      </c>
      <c r="AY846" s="67" t="s">
        <v>9149</v>
      </c>
      <c r="AZ846" s="58" t="s">
        <v>67</v>
      </c>
      <c r="BA846" s="58" t="s">
        <v>67</v>
      </c>
    </row>
    <row r="847" spans="2:53" x14ac:dyDescent="0.25">
      <c r="B847" s="58">
        <v>2024</v>
      </c>
      <c r="C847" s="58">
        <v>891780111</v>
      </c>
      <c r="D847" s="59" t="s">
        <v>64</v>
      </c>
      <c r="E847" s="61" t="s">
        <v>9148</v>
      </c>
      <c r="F847" s="239" t="s">
        <v>9147</v>
      </c>
      <c r="G847" s="210">
        <v>0</v>
      </c>
      <c r="H847" s="61" t="s">
        <v>73</v>
      </c>
      <c r="I847" s="59" t="s">
        <v>65</v>
      </c>
      <c r="J847" s="60" t="s">
        <v>9146</v>
      </c>
      <c r="K847" s="60">
        <v>15000000</v>
      </c>
      <c r="L847" s="58" t="s">
        <v>68</v>
      </c>
      <c r="M847" s="60" t="s">
        <v>9145</v>
      </c>
      <c r="N847" s="60">
        <v>1007917725</v>
      </c>
      <c r="O847" s="60">
        <v>1498</v>
      </c>
      <c r="P847" s="89">
        <v>45475</v>
      </c>
      <c r="Q847" s="60">
        <v>4519037000</v>
      </c>
      <c r="R847" s="89">
        <v>45478</v>
      </c>
      <c r="S847" s="60">
        <v>15000000</v>
      </c>
      <c r="T847" s="61" t="s">
        <v>66</v>
      </c>
      <c r="U847" s="60">
        <v>1192791759</v>
      </c>
      <c r="V847" s="60" t="s">
        <v>1211</v>
      </c>
      <c r="W847" s="89">
        <v>45478</v>
      </c>
      <c r="X847" s="89">
        <v>45478</v>
      </c>
      <c r="Y847" s="177" t="s">
        <v>75</v>
      </c>
      <c r="Z847" s="166">
        <v>45626</v>
      </c>
      <c r="AA847" s="67">
        <f t="shared" si="65"/>
        <v>148</v>
      </c>
      <c r="AB847" s="67">
        <v>0</v>
      </c>
      <c r="AC847" s="237">
        <v>0</v>
      </c>
      <c r="AD847" s="67">
        <v>0</v>
      </c>
      <c r="AE847" s="89" t="s">
        <v>75</v>
      </c>
      <c r="AF847" s="67">
        <f t="shared" si="66"/>
        <v>0</v>
      </c>
      <c r="AG847" s="60">
        <v>0</v>
      </c>
      <c r="AH847" s="60">
        <v>0</v>
      </c>
      <c r="AI847" s="89" t="s">
        <v>75</v>
      </c>
      <c r="AJ847" s="61">
        <v>0</v>
      </c>
      <c r="AK847" s="65" t="s">
        <v>75</v>
      </c>
      <c r="AL847" s="65" t="s">
        <v>75</v>
      </c>
      <c r="AM847" s="67">
        <f t="shared" si="67"/>
        <v>0</v>
      </c>
      <c r="AN847" s="67">
        <f>+K847+AC847-AH847</f>
        <v>15000000</v>
      </c>
      <c r="AO847" s="61" t="s">
        <v>67</v>
      </c>
      <c r="AP847" s="60">
        <v>15000000</v>
      </c>
      <c r="AQ847" s="61" t="s">
        <v>86</v>
      </c>
      <c r="AR847" s="60">
        <v>0</v>
      </c>
      <c r="AS847" s="69" t="s">
        <v>75</v>
      </c>
      <c r="AT847" s="236">
        <v>6000000</v>
      </c>
      <c r="AU847" s="156">
        <f t="shared" si="68"/>
        <v>9000000</v>
      </c>
      <c r="AV847" s="72">
        <f t="shared" si="69"/>
        <v>0.4</v>
      </c>
      <c r="AW847" s="89" t="s">
        <v>75</v>
      </c>
      <c r="AX847" s="61" t="s">
        <v>101</v>
      </c>
      <c r="AY847" s="67" t="s">
        <v>9144</v>
      </c>
      <c r="AZ847" s="58" t="s">
        <v>67</v>
      </c>
      <c r="BA847" s="58" t="s">
        <v>67</v>
      </c>
    </row>
    <row r="848" spans="2:53" x14ac:dyDescent="0.25">
      <c r="B848" s="58">
        <v>2024</v>
      </c>
      <c r="C848" s="58">
        <v>891780111</v>
      </c>
      <c r="D848" s="59" t="s">
        <v>64</v>
      </c>
      <c r="E848" s="61" t="s">
        <v>9143</v>
      </c>
      <c r="F848" s="239" t="s">
        <v>9142</v>
      </c>
      <c r="G848" s="210">
        <v>0</v>
      </c>
      <c r="H848" s="61" t="s">
        <v>73</v>
      </c>
      <c r="I848" s="59" t="s">
        <v>65</v>
      </c>
      <c r="J848" s="60" t="s">
        <v>9141</v>
      </c>
      <c r="K848" s="60">
        <v>15000000</v>
      </c>
      <c r="L848" s="58" t="s">
        <v>68</v>
      </c>
      <c r="M848" s="60" t="s">
        <v>9140</v>
      </c>
      <c r="N848" s="60">
        <v>1193435145</v>
      </c>
      <c r="O848" s="60">
        <v>1498</v>
      </c>
      <c r="P848" s="89">
        <v>45475</v>
      </c>
      <c r="Q848" s="60">
        <v>4519037000</v>
      </c>
      <c r="R848" s="89">
        <v>45478</v>
      </c>
      <c r="S848" s="60">
        <v>15000000</v>
      </c>
      <c r="T848" s="61" t="s">
        <v>66</v>
      </c>
      <c r="U848" s="60">
        <v>36557666</v>
      </c>
      <c r="V848" s="60" t="s">
        <v>4526</v>
      </c>
      <c r="W848" s="89">
        <v>45478</v>
      </c>
      <c r="X848" s="89">
        <v>45478</v>
      </c>
      <c r="Y848" s="177" t="s">
        <v>75</v>
      </c>
      <c r="Z848" s="166">
        <v>45626</v>
      </c>
      <c r="AA848" s="67">
        <f t="shared" si="65"/>
        <v>148</v>
      </c>
      <c r="AB848" s="67">
        <v>0</v>
      </c>
      <c r="AC848" s="237">
        <v>0</v>
      </c>
      <c r="AD848" s="67">
        <v>0</v>
      </c>
      <c r="AE848" s="89" t="s">
        <v>75</v>
      </c>
      <c r="AF848" s="67">
        <f t="shared" si="66"/>
        <v>0</v>
      </c>
      <c r="AG848" s="60">
        <v>0</v>
      </c>
      <c r="AH848" s="60">
        <v>0</v>
      </c>
      <c r="AI848" s="89" t="s">
        <v>75</v>
      </c>
      <c r="AJ848" s="61">
        <v>0</v>
      </c>
      <c r="AK848" s="65" t="s">
        <v>75</v>
      </c>
      <c r="AL848" s="65" t="s">
        <v>75</v>
      </c>
      <c r="AM848" s="67">
        <f t="shared" si="67"/>
        <v>0</v>
      </c>
      <c r="AN848" s="67">
        <f>+K848+AC848-AH848</f>
        <v>15000000</v>
      </c>
      <c r="AO848" s="61" t="s">
        <v>67</v>
      </c>
      <c r="AP848" s="60">
        <v>15000000</v>
      </c>
      <c r="AQ848" s="61" t="s">
        <v>86</v>
      </c>
      <c r="AR848" s="60">
        <v>0</v>
      </c>
      <c r="AS848" s="69" t="s">
        <v>75</v>
      </c>
      <c r="AT848" s="236">
        <v>6000000</v>
      </c>
      <c r="AU848" s="156">
        <f t="shared" si="68"/>
        <v>9000000</v>
      </c>
      <c r="AV848" s="72">
        <f t="shared" si="69"/>
        <v>0.4</v>
      </c>
      <c r="AW848" s="89" t="s">
        <v>75</v>
      </c>
      <c r="AX848" s="61" t="s">
        <v>101</v>
      </c>
      <c r="AY848" s="67" t="s">
        <v>9139</v>
      </c>
      <c r="AZ848" s="58" t="s">
        <v>67</v>
      </c>
      <c r="BA848" s="58" t="s">
        <v>67</v>
      </c>
    </row>
    <row r="849" spans="2:53" x14ac:dyDescent="0.25">
      <c r="B849" s="58">
        <v>2024</v>
      </c>
      <c r="C849" s="58">
        <v>891780111</v>
      </c>
      <c r="D849" s="59" t="s">
        <v>64</v>
      </c>
      <c r="E849" s="61" t="s">
        <v>9138</v>
      </c>
      <c r="F849" s="239" t="s">
        <v>9137</v>
      </c>
      <c r="G849" s="210">
        <v>0</v>
      </c>
      <c r="H849" s="61" t="s">
        <v>73</v>
      </c>
      <c r="I849" s="59" t="s">
        <v>65</v>
      </c>
      <c r="J849" s="60" t="s">
        <v>9136</v>
      </c>
      <c r="K849" s="60">
        <v>21000000</v>
      </c>
      <c r="L849" s="58" t="s">
        <v>68</v>
      </c>
      <c r="M849" s="60" t="s">
        <v>9135</v>
      </c>
      <c r="N849" s="60">
        <v>1082920567</v>
      </c>
      <c r="O849" s="60">
        <v>1498</v>
      </c>
      <c r="P849" s="89">
        <v>45475</v>
      </c>
      <c r="Q849" s="60">
        <v>4519037000</v>
      </c>
      <c r="R849" s="89">
        <v>45478</v>
      </c>
      <c r="S849" s="60">
        <v>21000000</v>
      </c>
      <c r="T849" s="61" t="s">
        <v>66</v>
      </c>
      <c r="U849" s="60">
        <v>93400727</v>
      </c>
      <c r="V849" s="60" t="s">
        <v>6940</v>
      </c>
      <c r="W849" s="89">
        <v>45478</v>
      </c>
      <c r="X849" s="89">
        <v>45478</v>
      </c>
      <c r="Y849" s="177" t="s">
        <v>75</v>
      </c>
      <c r="Z849" s="166">
        <v>45626</v>
      </c>
      <c r="AA849" s="67">
        <f t="shared" si="65"/>
        <v>148</v>
      </c>
      <c r="AB849" s="67">
        <v>0</v>
      </c>
      <c r="AC849" s="237">
        <v>0</v>
      </c>
      <c r="AD849" s="67">
        <v>0</v>
      </c>
      <c r="AE849" s="89" t="s">
        <v>75</v>
      </c>
      <c r="AF849" s="67">
        <f t="shared" si="66"/>
        <v>0</v>
      </c>
      <c r="AG849" s="60">
        <v>0</v>
      </c>
      <c r="AH849" s="60">
        <v>0</v>
      </c>
      <c r="AI849" s="89" t="s">
        <v>75</v>
      </c>
      <c r="AJ849" s="61">
        <v>0</v>
      </c>
      <c r="AK849" s="65" t="s">
        <v>75</v>
      </c>
      <c r="AL849" s="65" t="s">
        <v>75</v>
      </c>
      <c r="AM849" s="67">
        <f t="shared" si="67"/>
        <v>0</v>
      </c>
      <c r="AN849" s="67">
        <f>+K849+AC849-AH849</f>
        <v>21000000</v>
      </c>
      <c r="AO849" s="61" t="s">
        <v>67</v>
      </c>
      <c r="AP849" s="60">
        <v>21000000</v>
      </c>
      <c r="AQ849" s="61" t="s">
        <v>86</v>
      </c>
      <c r="AR849" s="60">
        <v>0</v>
      </c>
      <c r="AS849" s="69" t="s">
        <v>75</v>
      </c>
      <c r="AT849" s="236">
        <v>8400000</v>
      </c>
      <c r="AU849" s="156">
        <f t="shared" si="68"/>
        <v>12600000</v>
      </c>
      <c r="AV849" s="72">
        <f t="shared" si="69"/>
        <v>0.4</v>
      </c>
      <c r="AW849" s="89" t="s">
        <v>75</v>
      </c>
      <c r="AX849" s="61" t="s">
        <v>101</v>
      </c>
      <c r="AY849" s="67" t="s">
        <v>9134</v>
      </c>
      <c r="AZ849" s="58" t="s">
        <v>67</v>
      </c>
      <c r="BA849" s="58" t="s">
        <v>67</v>
      </c>
    </row>
    <row r="850" spans="2:53" x14ac:dyDescent="0.25">
      <c r="B850" s="58">
        <v>2024</v>
      </c>
      <c r="C850" s="58">
        <v>891780111</v>
      </c>
      <c r="D850" s="59" t="s">
        <v>64</v>
      </c>
      <c r="E850" s="61" t="s">
        <v>9133</v>
      </c>
      <c r="F850" s="239" t="s">
        <v>9132</v>
      </c>
      <c r="G850" s="210">
        <v>0</v>
      </c>
      <c r="H850" s="61" t="s">
        <v>73</v>
      </c>
      <c r="I850" s="59" t="s">
        <v>65</v>
      </c>
      <c r="J850" s="60" t="s">
        <v>9131</v>
      </c>
      <c r="K850" s="60">
        <v>10500000</v>
      </c>
      <c r="L850" s="58" t="s">
        <v>68</v>
      </c>
      <c r="M850" s="60" t="s">
        <v>9130</v>
      </c>
      <c r="N850" s="60">
        <v>9738364</v>
      </c>
      <c r="O850" s="60">
        <v>1499</v>
      </c>
      <c r="P850" s="238">
        <v>45475</v>
      </c>
      <c r="Q850" s="60">
        <v>2126650000</v>
      </c>
      <c r="R850" s="89">
        <v>45478</v>
      </c>
      <c r="S850" s="60">
        <v>10500000</v>
      </c>
      <c r="T850" s="61" t="s">
        <v>66</v>
      </c>
      <c r="U850" s="60">
        <v>7601831</v>
      </c>
      <c r="V850" s="60" t="s">
        <v>7566</v>
      </c>
      <c r="W850" s="89">
        <v>45478</v>
      </c>
      <c r="X850" s="89">
        <v>45478</v>
      </c>
      <c r="Y850" s="177" t="s">
        <v>75</v>
      </c>
      <c r="Z850" s="166">
        <v>45626</v>
      </c>
      <c r="AA850" s="67">
        <f t="shared" si="65"/>
        <v>148</v>
      </c>
      <c r="AB850" s="67">
        <v>0</v>
      </c>
      <c r="AC850" s="237">
        <v>0</v>
      </c>
      <c r="AD850" s="67">
        <v>0</v>
      </c>
      <c r="AE850" s="89" t="s">
        <v>75</v>
      </c>
      <c r="AF850" s="67">
        <f t="shared" si="66"/>
        <v>0</v>
      </c>
      <c r="AG850" s="60">
        <v>0</v>
      </c>
      <c r="AH850" s="60">
        <v>0</v>
      </c>
      <c r="AI850" s="89" t="s">
        <v>75</v>
      </c>
      <c r="AJ850" s="61">
        <v>0</v>
      </c>
      <c r="AK850" s="65" t="s">
        <v>75</v>
      </c>
      <c r="AL850" s="65" t="s">
        <v>75</v>
      </c>
      <c r="AM850" s="67">
        <f t="shared" si="67"/>
        <v>0</v>
      </c>
      <c r="AN850" s="67">
        <f>+K850+AC850-AH850</f>
        <v>10500000</v>
      </c>
      <c r="AO850" s="61" t="s">
        <v>67</v>
      </c>
      <c r="AP850" s="60">
        <v>10500000</v>
      </c>
      <c r="AQ850" s="61" t="s">
        <v>86</v>
      </c>
      <c r="AR850" s="60">
        <v>0</v>
      </c>
      <c r="AS850" s="69" t="s">
        <v>75</v>
      </c>
      <c r="AT850" s="236">
        <v>4200000</v>
      </c>
      <c r="AU850" s="156">
        <f t="shared" si="68"/>
        <v>6300000</v>
      </c>
      <c r="AV850" s="72">
        <f t="shared" si="69"/>
        <v>0.4</v>
      </c>
      <c r="AW850" s="89" t="s">
        <v>75</v>
      </c>
      <c r="AX850" s="61" t="s">
        <v>101</v>
      </c>
      <c r="AY850" s="67" t="s">
        <v>9129</v>
      </c>
      <c r="AZ850" s="58" t="s">
        <v>67</v>
      </c>
      <c r="BA850" s="58" t="s">
        <v>67</v>
      </c>
    </row>
    <row r="851" spans="2:53" x14ac:dyDescent="0.25">
      <c r="B851" s="58">
        <v>2024</v>
      </c>
      <c r="C851" s="58">
        <v>891780111</v>
      </c>
      <c r="D851" s="59" t="s">
        <v>64</v>
      </c>
      <c r="E851" s="61" t="s">
        <v>9128</v>
      </c>
      <c r="F851" s="239" t="s">
        <v>9127</v>
      </c>
      <c r="G851" s="210">
        <v>0</v>
      </c>
      <c r="H851" s="61" t="s">
        <v>73</v>
      </c>
      <c r="I851" s="59" t="s">
        <v>65</v>
      </c>
      <c r="J851" s="60" t="s">
        <v>9126</v>
      </c>
      <c r="K851" s="60">
        <v>15000000</v>
      </c>
      <c r="L851" s="58" t="s">
        <v>68</v>
      </c>
      <c r="M851" s="60" t="s">
        <v>9125</v>
      </c>
      <c r="N851" s="60">
        <v>1083023103</v>
      </c>
      <c r="O851" s="60">
        <v>1498</v>
      </c>
      <c r="P851" s="89">
        <v>45475</v>
      </c>
      <c r="Q851" s="60">
        <v>4519037000</v>
      </c>
      <c r="R851" s="89">
        <v>45478</v>
      </c>
      <c r="S851" s="60">
        <v>15000000</v>
      </c>
      <c r="T851" s="61" t="s">
        <v>66</v>
      </c>
      <c r="U851" s="60">
        <v>36665858</v>
      </c>
      <c r="V851" s="60" t="s">
        <v>3237</v>
      </c>
      <c r="W851" s="89">
        <v>45478</v>
      </c>
      <c r="X851" s="89">
        <v>45478</v>
      </c>
      <c r="Y851" s="177" t="s">
        <v>75</v>
      </c>
      <c r="Z851" s="166">
        <v>45626</v>
      </c>
      <c r="AA851" s="67">
        <f t="shared" si="65"/>
        <v>148</v>
      </c>
      <c r="AB851" s="67">
        <v>0</v>
      </c>
      <c r="AC851" s="237">
        <v>0</v>
      </c>
      <c r="AD851" s="67">
        <v>0</v>
      </c>
      <c r="AE851" s="89" t="s">
        <v>75</v>
      </c>
      <c r="AF851" s="67">
        <f t="shared" si="66"/>
        <v>0</v>
      </c>
      <c r="AG851" s="60">
        <v>0</v>
      </c>
      <c r="AH851" s="60">
        <v>0</v>
      </c>
      <c r="AI851" s="89" t="s">
        <v>75</v>
      </c>
      <c r="AJ851" s="61">
        <v>0</v>
      </c>
      <c r="AK851" s="65" t="s">
        <v>75</v>
      </c>
      <c r="AL851" s="65" t="s">
        <v>75</v>
      </c>
      <c r="AM851" s="67">
        <f t="shared" si="67"/>
        <v>0</v>
      </c>
      <c r="AN851" s="67">
        <f>+K851+AC851-AH851</f>
        <v>15000000</v>
      </c>
      <c r="AO851" s="61" t="s">
        <v>67</v>
      </c>
      <c r="AP851" s="60">
        <v>15000000</v>
      </c>
      <c r="AQ851" s="61" t="s">
        <v>86</v>
      </c>
      <c r="AR851" s="60">
        <v>0</v>
      </c>
      <c r="AS851" s="69" t="s">
        <v>75</v>
      </c>
      <c r="AT851" s="236">
        <v>6000000</v>
      </c>
      <c r="AU851" s="156">
        <f t="shared" si="68"/>
        <v>9000000</v>
      </c>
      <c r="AV851" s="72">
        <f t="shared" si="69"/>
        <v>0.4</v>
      </c>
      <c r="AW851" s="89" t="s">
        <v>75</v>
      </c>
      <c r="AX851" s="61" t="s">
        <v>101</v>
      </c>
      <c r="AY851" s="67" t="s">
        <v>9124</v>
      </c>
      <c r="AZ851" s="58" t="s">
        <v>67</v>
      </c>
      <c r="BA851" s="58" t="s">
        <v>67</v>
      </c>
    </row>
    <row r="852" spans="2:53" x14ac:dyDescent="0.25">
      <c r="B852" s="58">
        <v>2024</v>
      </c>
      <c r="C852" s="58">
        <v>891780111</v>
      </c>
      <c r="D852" s="59" t="s">
        <v>64</v>
      </c>
      <c r="E852" s="61" t="s">
        <v>9123</v>
      </c>
      <c r="F852" s="239" t="s">
        <v>9122</v>
      </c>
      <c r="G852" s="210">
        <v>0</v>
      </c>
      <c r="H852" s="61" t="s">
        <v>73</v>
      </c>
      <c r="I852" s="59" t="s">
        <v>65</v>
      </c>
      <c r="J852" s="60" t="s">
        <v>9121</v>
      </c>
      <c r="K852" s="60">
        <v>15000000</v>
      </c>
      <c r="L852" s="58" t="s">
        <v>68</v>
      </c>
      <c r="M852" s="60" t="s">
        <v>9120</v>
      </c>
      <c r="N852" s="60">
        <v>1082905227</v>
      </c>
      <c r="O852" s="60">
        <v>1498</v>
      </c>
      <c r="P852" s="89">
        <v>45475</v>
      </c>
      <c r="Q852" s="60">
        <v>4519037000</v>
      </c>
      <c r="R852" s="89">
        <v>45478</v>
      </c>
      <c r="S852" s="60">
        <v>15000000</v>
      </c>
      <c r="T852" s="61" t="s">
        <v>66</v>
      </c>
      <c r="U852" s="60">
        <v>72175281</v>
      </c>
      <c r="V852" s="60" t="s">
        <v>3682</v>
      </c>
      <c r="W852" s="89">
        <v>45478</v>
      </c>
      <c r="X852" s="89">
        <v>45478</v>
      </c>
      <c r="Y852" s="177" t="s">
        <v>75</v>
      </c>
      <c r="Z852" s="166">
        <v>45626</v>
      </c>
      <c r="AA852" s="67">
        <f t="shared" si="65"/>
        <v>148</v>
      </c>
      <c r="AB852" s="67">
        <v>0</v>
      </c>
      <c r="AC852" s="237">
        <v>0</v>
      </c>
      <c r="AD852" s="67">
        <v>0</v>
      </c>
      <c r="AE852" s="89" t="s">
        <v>75</v>
      </c>
      <c r="AF852" s="67">
        <f t="shared" si="66"/>
        <v>0</v>
      </c>
      <c r="AG852" s="60">
        <v>0</v>
      </c>
      <c r="AH852" s="60">
        <v>0</v>
      </c>
      <c r="AI852" s="89" t="s">
        <v>75</v>
      </c>
      <c r="AJ852" s="61">
        <v>0</v>
      </c>
      <c r="AK852" s="65" t="s">
        <v>75</v>
      </c>
      <c r="AL852" s="65" t="s">
        <v>75</v>
      </c>
      <c r="AM852" s="67">
        <f t="shared" si="67"/>
        <v>0</v>
      </c>
      <c r="AN852" s="67">
        <f>+K852+AC852-AH852</f>
        <v>15000000</v>
      </c>
      <c r="AO852" s="61" t="s">
        <v>67</v>
      </c>
      <c r="AP852" s="60">
        <v>15000000</v>
      </c>
      <c r="AQ852" s="61" t="s">
        <v>86</v>
      </c>
      <c r="AR852" s="60">
        <v>0</v>
      </c>
      <c r="AS852" s="69" t="s">
        <v>75</v>
      </c>
      <c r="AT852" s="236">
        <v>6000000</v>
      </c>
      <c r="AU852" s="156">
        <f t="shared" si="68"/>
        <v>9000000</v>
      </c>
      <c r="AV852" s="72">
        <f t="shared" si="69"/>
        <v>0.4</v>
      </c>
      <c r="AW852" s="89" t="s">
        <v>75</v>
      </c>
      <c r="AX852" s="61" t="s">
        <v>101</v>
      </c>
      <c r="AY852" s="67" t="s">
        <v>9119</v>
      </c>
      <c r="AZ852" s="58" t="s">
        <v>67</v>
      </c>
      <c r="BA852" s="58" t="s">
        <v>67</v>
      </c>
    </row>
    <row r="853" spans="2:53" x14ac:dyDescent="0.25">
      <c r="B853" s="58">
        <v>2024</v>
      </c>
      <c r="C853" s="58">
        <v>891780111</v>
      </c>
      <c r="D853" s="59" t="s">
        <v>64</v>
      </c>
      <c r="E853" s="61" t="s">
        <v>9118</v>
      </c>
      <c r="F853" s="239" t="s">
        <v>9117</v>
      </c>
      <c r="G853" s="210">
        <v>0</v>
      </c>
      <c r="H853" s="61" t="s">
        <v>73</v>
      </c>
      <c r="I853" s="59" t="s">
        <v>65</v>
      </c>
      <c r="J853" s="60" t="s">
        <v>9116</v>
      </c>
      <c r="K853" s="60">
        <v>19500000</v>
      </c>
      <c r="L853" s="58" t="s">
        <v>68</v>
      </c>
      <c r="M853" s="60" t="s">
        <v>9115</v>
      </c>
      <c r="N853" s="60">
        <v>7601763</v>
      </c>
      <c r="O853" s="60">
        <v>1498</v>
      </c>
      <c r="P853" s="89">
        <v>45475</v>
      </c>
      <c r="Q853" s="60">
        <v>4519037000</v>
      </c>
      <c r="R853" s="89">
        <v>45478</v>
      </c>
      <c r="S853" s="60">
        <v>19500000</v>
      </c>
      <c r="T853" s="61" t="s">
        <v>66</v>
      </c>
      <c r="U853" s="60">
        <v>26671578</v>
      </c>
      <c r="V853" s="60" t="s">
        <v>9114</v>
      </c>
      <c r="W853" s="89">
        <v>45478</v>
      </c>
      <c r="X853" s="89">
        <v>45478</v>
      </c>
      <c r="Y853" s="177" t="s">
        <v>75</v>
      </c>
      <c r="Z853" s="166">
        <v>45626</v>
      </c>
      <c r="AA853" s="67">
        <f t="shared" si="65"/>
        <v>148</v>
      </c>
      <c r="AB853" s="67">
        <v>0</v>
      </c>
      <c r="AC853" s="237">
        <v>0</v>
      </c>
      <c r="AD853" s="67">
        <v>0</v>
      </c>
      <c r="AE853" s="89" t="s">
        <v>75</v>
      </c>
      <c r="AF853" s="67">
        <f t="shared" si="66"/>
        <v>0</v>
      </c>
      <c r="AG853" s="60">
        <v>0</v>
      </c>
      <c r="AH853" s="60">
        <v>0</v>
      </c>
      <c r="AI853" s="89" t="s">
        <v>75</v>
      </c>
      <c r="AJ853" s="61">
        <v>0</v>
      </c>
      <c r="AK853" s="65" t="s">
        <v>75</v>
      </c>
      <c r="AL853" s="65" t="s">
        <v>75</v>
      </c>
      <c r="AM853" s="67">
        <f t="shared" si="67"/>
        <v>0</v>
      </c>
      <c r="AN853" s="67">
        <f>+K853+AC853-AH853</f>
        <v>19500000</v>
      </c>
      <c r="AO853" s="61" t="s">
        <v>67</v>
      </c>
      <c r="AP853" s="60">
        <v>19500000</v>
      </c>
      <c r="AQ853" s="61" t="s">
        <v>86</v>
      </c>
      <c r="AR853" s="60">
        <v>0</v>
      </c>
      <c r="AS853" s="69" t="s">
        <v>75</v>
      </c>
      <c r="AT853" s="236">
        <v>7800000</v>
      </c>
      <c r="AU853" s="156">
        <f t="shared" si="68"/>
        <v>11700000</v>
      </c>
      <c r="AV853" s="72">
        <f t="shared" si="69"/>
        <v>0.4</v>
      </c>
      <c r="AW853" s="89" t="s">
        <v>75</v>
      </c>
      <c r="AX853" s="61" t="s">
        <v>101</v>
      </c>
      <c r="AY853" s="67" t="s">
        <v>9113</v>
      </c>
      <c r="AZ853" s="58" t="s">
        <v>67</v>
      </c>
      <c r="BA853" s="58" t="s">
        <v>67</v>
      </c>
    </row>
    <row r="854" spans="2:53" x14ac:dyDescent="0.25">
      <c r="B854" s="58">
        <v>2024</v>
      </c>
      <c r="C854" s="58">
        <v>891780111</v>
      </c>
      <c r="D854" s="59" t="s">
        <v>64</v>
      </c>
      <c r="E854" s="61" t="s">
        <v>9112</v>
      </c>
      <c r="F854" s="239" t="s">
        <v>9111</v>
      </c>
      <c r="G854" s="210">
        <v>0</v>
      </c>
      <c r="H854" s="61" t="s">
        <v>73</v>
      </c>
      <c r="I854" s="59" t="s">
        <v>65</v>
      </c>
      <c r="J854" s="60" t="s">
        <v>9110</v>
      </c>
      <c r="K854" s="60">
        <v>19500000</v>
      </c>
      <c r="L854" s="58" t="s">
        <v>68</v>
      </c>
      <c r="M854" s="60" t="s">
        <v>9109</v>
      </c>
      <c r="N854" s="60">
        <v>1018414715</v>
      </c>
      <c r="O854" s="60">
        <v>1498</v>
      </c>
      <c r="P854" s="89">
        <v>45475</v>
      </c>
      <c r="Q854" s="60">
        <v>4519037000</v>
      </c>
      <c r="R854" s="89">
        <v>45478</v>
      </c>
      <c r="S854" s="60">
        <v>19500000</v>
      </c>
      <c r="T854" s="61" t="s">
        <v>66</v>
      </c>
      <c r="U854" s="60">
        <v>72175281</v>
      </c>
      <c r="V854" s="60" t="s">
        <v>3682</v>
      </c>
      <c r="W854" s="89">
        <v>45478</v>
      </c>
      <c r="X854" s="89">
        <v>45478</v>
      </c>
      <c r="Y854" s="177" t="s">
        <v>75</v>
      </c>
      <c r="Z854" s="166">
        <v>45626</v>
      </c>
      <c r="AA854" s="67">
        <f t="shared" si="65"/>
        <v>148</v>
      </c>
      <c r="AB854" s="67">
        <v>0</v>
      </c>
      <c r="AC854" s="237">
        <v>0</v>
      </c>
      <c r="AD854" s="67">
        <v>0</v>
      </c>
      <c r="AE854" s="89" t="s">
        <v>75</v>
      </c>
      <c r="AF854" s="67">
        <f t="shared" si="66"/>
        <v>0</v>
      </c>
      <c r="AG854" s="60">
        <v>0</v>
      </c>
      <c r="AH854" s="60">
        <v>0</v>
      </c>
      <c r="AI854" s="89" t="s">
        <v>75</v>
      </c>
      <c r="AJ854" s="61">
        <v>0</v>
      </c>
      <c r="AK854" s="65" t="s">
        <v>75</v>
      </c>
      <c r="AL854" s="65" t="s">
        <v>75</v>
      </c>
      <c r="AM854" s="67">
        <f t="shared" si="67"/>
        <v>0</v>
      </c>
      <c r="AN854" s="67">
        <f>+K854+AC854-AH854</f>
        <v>19500000</v>
      </c>
      <c r="AO854" s="61" t="s">
        <v>67</v>
      </c>
      <c r="AP854" s="60">
        <v>19500000</v>
      </c>
      <c r="AQ854" s="61" t="s">
        <v>86</v>
      </c>
      <c r="AR854" s="60">
        <v>0</v>
      </c>
      <c r="AS854" s="69" t="s">
        <v>75</v>
      </c>
      <c r="AT854" s="236">
        <v>7800000</v>
      </c>
      <c r="AU854" s="156">
        <f t="shared" si="68"/>
        <v>11700000</v>
      </c>
      <c r="AV854" s="72">
        <f t="shared" si="69"/>
        <v>0.4</v>
      </c>
      <c r="AW854" s="89" t="s">
        <v>75</v>
      </c>
      <c r="AX854" s="61" t="s">
        <v>101</v>
      </c>
      <c r="AY854" s="67" t="s">
        <v>9108</v>
      </c>
      <c r="AZ854" s="58" t="s">
        <v>67</v>
      </c>
      <c r="BA854" s="58" t="s">
        <v>67</v>
      </c>
    </row>
    <row r="855" spans="2:53" x14ac:dyDescent="0.25">
      <c r="B855" s="58">
        <v>2024</v>
      </c>
      <c r="C855" s="58">
        <v>891780111</v>
      </c>
      <c r="D855" s="59" t="s">
        <v>64</v>
      </c>
      <c r="E855" s="61" t="s">
        <v>9107</v>
      </c>
      <c r="F855" s="239" t="s">
        <v>9106</v>
      </c>
      <c r="G855" s="210">
        <v>0</v>
      </c>
      <c r="H855" s="61" t="s">
        <v>73</v>
      </c>
      <c r="I855" s="59" t="s">
        <v>65</v>
      </c>
      <c r="J855" s="60" t="s">
        <v>9105</v>
      </c>
      <c r="K855" s="60">
        <v>12500000</v>
      </c>
      <c r="L855" s="58" t="s">
        <v>68</v>
      </c>
      <c r="M855" s="60" t="s">
        <v>9104</v>
      </c>
      <c r="N855" s="60">
        <v>84456169</v>
      </c>
      <c r="O855" s="60">
        <v>1499</v>
      </c>
      <c r="P855" s="238">
        <v>45475</v>
      </c>
      <c r="Q855" s="60">
        <v>2126650000</v>
      </c>
      <c r="R855" s="89">
        <v>45478</v>
      </c>
      <c r="S855" s="60">
        <v>12500000</v>
      </c>
      <c r="T855" s="61" t="s">
        <v>66</v>
      </c>
      <c r="U855" s="60">
        <v>45507423</v>
      </c>
      <c r="V855" s="60" t="s">
        <v>7064</v>
      </c>
      <c r="W855" s="89">
        <v>45478</v>
      </c>
      <c r="X855" s="89">
        <v>45478</v>
      </c>
      <c r="Y855" s="177" t="s">
        <v>75</v>
      </c>
      <c r="Z855" s="166">
        <v>45626</v>
      </c>
      <c r="AA855" s="67">
        <f t="shared" si="65"/>
        <v>148</v>
      </c>
      <c r="AB855" s="67">
        <v>0</v>
      </c>
      <c r="AC855" s="237">
        <v>0</v>
      </c>
      <c r="AD855" s="67">
        <v>0</v>
      </c>
      <c r="AE855" s="89" t="s">
        <v>75</v>
      </c>
      <c r="AF855" s="67">
        <f t="shared" si="66"/>
        <v>0</v>
      </c>
      <c r="AG855" s="60">
        <v>0</v>
      </c>
      <c r="AH855" s="60">
        <v>0</v>
      </c>
      <c r="AI855" s="89" t="s">
        <v>75</v>
      </c>
      <c r="AJ855" s="61">
        <v>0</v>
      </c>
      <c r="AK855" s="65" t="s">
        <v>75</v>
      </c>
      <c r="AL855" s="65" t="s">
        <v>75</v>
      </c>
      <c r="AM855" s="67">
        <f t="shared" si="67"/>
        <v>0</v>
      </c>
      <c r="AN855" s="67">
        <f>+K855+AC855-AH855</f>
        <v>12500000</v>
      </c>
      <c r="AO855" s="61" t="s">
        <v>67</v>
      </c>
      <c r="AP855" s="60">
        <v>12500000</v>
      </c>
      <c r="AQ855" s="61" t="s">
        <v>86</v>
      </c>
      <c r="AR855" s="60">
        <v>0</v>
      </c>
      <c r="AS855" s="69" t="s">
        <v>75</v>
      </c>
      <c r="AT855" s="236">
        <v>5000000</v>
      </c>
      <c r="AU855" s="156">
        <f t="shared" si="68"/>
        <v>7500000</v>
      </c>
      <c r="AV855" s="72">
        <f t="shared" si="69"/>
        <v>0.4</v>
      </c>
      <c r="AW855" s="89" t="s">
        <v>75</v>
      </c>
      <c r="AX855" s="61" t="s">
        <v>101</v>
      </c>
      <c r="AY855" s="67" t="s">
        <v>9103</v>
      </c>
      <c r="AZ855" s="58" t="s">
        <v>67</v>
      </c>
      <c r="BA855" s="58" t="s">
        <v>67</v>
      </c>
    </row>
    <row r="856" spans="2:53" x14ac:dyDescent="0.25">
      <c r="B856" s="58">
        <v>2024</v>
      </c>
      <c r="C856" s="58">
        <v>891780111</v>
      </c>
      <c r="D856" s="59" t="s">
        <v>64</v>
      </c>
      <c r="E856" s="61" t="s">
        <v>9102</v>
      </c>
      <c r="F856" s="239" t="s">
        <v>9101</v>
      </c>
      <c r="G856" s="210">
        <v>0</v>
      </c>
      <c r="H856" s="61" t="s">
        <v>73</v>
      </c>
      <c r="I856" s="59" t="s">
        <v>65</v>
      </c>
      <c r="J856" s="60" t="s">
        <v>9100</v>
      </c>
      <c r="K856" s="60">
        <v>21000000</v>
      </c>
      <c r="L856" s="58" t="s">
        <v>68</v>
      </c>
      <c r="M856" s="60" t="s">
        <v>9099</v>
      </c>
      <c r="N856" s="60">
        <v>85474255</v>
      </c>
      <c r="O856" s="60">
        <v>1498</v>
      </c>
      <c r="P856" s="89">
        <v>45475</v>
      </c>
      <c r="Q856" s="60">
        <v>4519037000</v>
      </c>
      <c r="R856" s="89">
        <v>45478</v>
      </c>
      <c r="S856" s="60">
        <v>21000000</v>
      </c>
      <c r="T856" s="61" t="s">
        <v>66</v>
      </c>
      <c r="U856" s="60">
        <v>85154788</v>
      </c>
      <c r="V856" s="60" t="s">
        <v>7851</v>
      </c>
      <c r="W856" s="89">
        <v>45478</v>
      </c>
      <c r="X856" s="89">
        <v>45478</v>
      </c>
      <c r="Y856" s="177" t="s">
        <v>75</v>
      </c>
      <c r="Z856" s="166">
        <v>45626</v>
      </c>
      <c r="AA856" s="67">
        <f t="shared" si="65"/>
        <v>148</v>
      </c>
      <c r="AB856" s="67">
        <v>0</v>
      </c>
      <c r="AC856" s="237">
        <v>0</v>
      </c>
      <c r="AD856" s="67">
        <v>0</v>
      </c>
      <c r="AE856" s="89" t="s">
        <v>75</v>
      </c>
      <c r="AF856" s="67">
        <f t="shared" si="66"/>
        <v>0</v>
      </c>
      <c r="AG856" s="60">
        <v>0</v>
      </c>
      <c r="AH856" s="60">
        <v>0</v>
      </c>
      <c r="AI856" s="89" t="s">
        <v>75</v>
      </c>
      <c r="AJ856" s="61">
        <v>0</v>
      </c>
      <c r="AK856" s="65" t="s">
        <v>75</v>
      </c>
      <c r="AL856" s="65" t="s">
        <v>75</v>
      </c>
      <c r="AM856" s="67">
        <f t="shared" si="67"/>
        <v>0</v>
      </c>
      <c r="AN856" s="67">
        <f>+K856+AC856-AH856</f>
        <v>21000000</v>
      </c>
      <c r="AO856" s="61" t="s">
        <v>67</v>
      </c>
      <c r="AP856" s="60">
        <v>21000000</v>
      </c>
      <c r="AQ856" s="61" t="s">
        <v>86</v>
      </c>
      <c r="AR856" s="60">
        <v>0</v>
      </c>
      <c r="AS856" s="69" t="s">
        <v>75</v>
      </c>
      <c r="AT856" s="236">
        <v>8400000</v>
      </c>
      <c r="AU856" s="156">
        <f t="shared" si="68"/>
        <v>12600000</v>
      </c>
      <c r="AV856" s="72">
        <f t="shared" si="69"/>
        <v>0.4</v>
      </c>
      <c r="AW856" s="89" t="s">
        <v>75</v>
      </c>
      <c r="AX856" s="61" t="s">
        <v>101</v>
      </c>
      <c r="AY856" s="67" t="s">
        <v>9098</v>
      </c>
      <c r="AZ856" s="58" t="s">
        <v>67</v>
      </c>
      <c r="BA856" s="58" t="s">
        <v>67</v>
      </c>
    </row>
    <row r="857" spans="2:53" x14ac:dyDescent="0.25">
      <c r="B857" s="58">
        <v>2024</v>
      </c>
      <c r="C857" s="58">
        <v>891780111</v>
      </c>
      <c r="D857" s="59" t="s">
        <v>64</v>
      </c>
      <c r="E857" s="61" t="s">
        <v>9097</v>
      </c>
      <c r="F857" s="239" t="s">
        <v>9096</v>
      </c>
      <c r="G857" s="210">
        <v>0</v>
      </c>
      <c r="H857" s="61" t="s">
        <v>73</v>
      </c>
      <c r="I857" s="59" t="s">
        <v>65</v>
      </c>
      <c r="J857" s="60" t="s">
        <v>9095</v>
      </c>
      <c r="K857" s="60">
        <v>18000000</v>
      </c>
      <c r="L857" s="58" t="s">
        <v>68</v>
      </c>
      <c r="M857" s="60" t="s">
        <v>9094</v>
      </c>
      <c r="N857" s="60">
        <v>57461707</v>
      </c>
      <c r="O857" s="60">
        <v>1498</v>
      </c>
      <c r="P857" s="89">
        <v>45475</v>
      </c>
      <c r="Q857" s="60">
        <v>4519037000</v>
      </c>
      <c r="R857" s="89">
        <v>45478</v>
      </c>
      <c r="S857" s="60">
        <v>18000000</v>
      </c>
      <c r="T857" s="61" t="s">
        <v>66</v>
      </c>
      <c r="U857" s="60">
        <v>85154788</v>
      </c>
      <c r="V857" s="60" t="s">
        <v>7851</v>
      </c>
      <c r="W857" s="89">
        <v>45478</v>
      </c>
      <c r="X857" s="89">
        <v>45478</v>
      </c>
      <c r="Y857" s="177" t="s">
        <v>75</v>
      </c>
      <c r="Z857" s="166">
        <v>45626</v>
      </c>
      <c r="AA857" s="67">
        <f t="shared" si="65"/>
        <v>148</v>
      </c>
      <c r="AB857" s="67">
        <v>0</v>
      </c>
      <c r="AC857" s="237">
        <v>0</v>
      </c>
      <c r="AD857" s="67">
        <v>0</v>
      </c>
      <c r="AE857" s="89" t="s">
        <v>75</v>
      </c>
      <c r="AF857" s="67">
        <f t="shared" si="66"/>
        <v>0</v>
      </c>
      <c r="AG857" s="60">
        <v>0</v>
      </c>
      <c r="AH857" s="60">
        <v>0</v>
      </c>
      <c r="AI857" s="89" t="s">
        <v>75</v>
      </c>
      <c r="AJ857" s="61">
        <v>0</v>
      </c>
      <c r="AK857" s="65" t="s">
        <v>75</v>
      </c>
      <c r="AL857" s="65" t="s">
        <v>75</v>
      </c>
      <c r="AM857" s="67">
        <f t="shared" si="67"/>
        <v>0</v>
      </c>
      <c r="AN857" s="67">
        <f>+K857+AC857-AH857</f>
        <v>18000000</v>
      </c>
      <c r="AO857" s="61" t="s">
        <v>67</v>
      </c>
      <c r="AP857" s="60">
        <v>18000000</v>
      </c>
      <c r="AQ857" s="61" t="s">
        <v>86</v>
      </c>
      <c r="AR857" s="60">
        <v>0</v>
      </c>
      <c r="AS857" s="69" t="s">
        <v>75</v>
      </c>
      <c r="AT857" s="236">
        <v>7200000</v>
      </c>
      <c r="AU857" s="156">
        <f t="shared" si="68"/>
        <v>10800000</v>
      </c>
      <c r="AV857" s="72">
        <f t="shared" si="69"/>
        <v>0.4</v>
      </c>
      <c r="AW857" s="89" t="s">
        <v>75</v>
      </c>
      <c r="AX857" s="61" t="s">
        <v>101</v>
      </c>
      <c r="AY857" s="67" t="s">
        <v>9093</v>
      </c>
      <c r="AZ857" s="58" t="s">
        <v>67</v>
      </c>
      <c r="BA857" s="58" t="s">
        <v>67</v>
      </c>
    </row>
    <row r="858" spans="2:53" x14ac:dyDescent="0.25">
      <c r="B858" s="58">
        <v>2024</v>
      </c>
      <c r="C858" s="58">
        <v>891780111</v>
      </c>
      <c r="D858" s="59" t="s">
        <v>64</v>
      </c>
      <c r="E858" s="61" t="s">
        <v>9092</v>
      </c>
      <c r="F858" s="239" t="s">
        <v>9091</v>
      </c>
      <c r="G858" s="210">
        <v>0</v>
      </c>
      <c r="H858" s="61" t="s">
        <v>73</v>
      </c>
      <c r="I858" s="59" t="s">
        <v>65</v>
      </c>
      <c r="J858" s="60" t="s">
        <v>9090</v>
      </c>
      <c r="K858" s="60">
        <v>13500000</v>
      </c>
      <c r="L858" s="58" t="s">
        <v>68</v>
      </c>
      <c r="M858" s="60" t="s">
        <v>9089</v>
      </c>
      <c r="N858" s="60">
        <v>57291636</v>
      </c>
      <c r="O858" s="60">
        <v>1498</v>
      </c>
      <c r="P858" s="89">
        <v>45475</v>
      </c>
      <c r="Q858" s="60">
        <v>4519037000</v>
      </c>
      <c r="R858" s="89">
        <v>45478</v>
      </c>
      <c r="S858" s="60">
        <v>13500000</v>
      </c>
      <c r="T858" s="61" t="s">
        <v>66</v>
      </c>
      <c r="U858" s="60">
        <v>85154788</v>
      </c>
      <c r="V858" s="60" t="s">
        <v>7851</v>
      </c>
      <c r="W858" s="89">
        <v>45478</v>
      </c>
      <c r="X858" s="89">
        <v>45478</v>
      </c>
      <c r="Y858" s="177" t="s">
        <v>75</v>
      </c>
      <c r="Z858" s="166">
        <v>45626</v>
      </c>
      <c r="AA858" s="67">
        <f t="shared" si="65"/>
        <v>148</v>
      </c>
      <c r="AB858" s="67">
        <v>0</v>
      </c>
      <c r="AC858" s="237">
        <v>0</v>
      </c>
      <c r="AD858" s="67">
        <v>0</v>
      </c>
      <c r="AE858" s="89" t="s">
        <v>75</v>
      </c>
      <c r="AF858" s="67">
        <f t="shared" si="66"/>
        <v>0</v>
      </c>
      <c r="AG858" s="60">
        <v>0</v>
      </c>
      <c r="AH858" s="60">
        <v>0</v>
      </c>
      <c r="AI858" s="89" t="s">
        <v>75</v>
      </c>
      <c r="AJ858" s="61">
        <v>0</v>
      </c>
      <c r="AK858" s="65" t="s">
        <v>75</v>
      </c>
      <c r="AL858" s="65" t="s">
        <v>75</v>
      </c>
      <c r="AM858" s="67">
        <f t="shared" si="67"/>
        <v>0</v>
      </c>
      <c r="AN858" s="67">
        <f>+K858+AC858-AH858</f>
        <v>13500000</v>
      </c>
      <c r="AO858" s="61" t="s">
        <v>67</v>
      </c>
      <c r="AP858" s="60">
        <v>13500000</v>
      </c>
      <c r="AQ858" s="61" t="s">
        <v>86</v>
      </c>
      <c r="AR858" s="60">
        <v>0</v>
      </c>
      <c r="AS858" s="69" t="s">
        <v>75</v>
      </c>
      <c r="AT858" s="236">
        <v>5400000</v>
      </c>
      <c r="AU858" s="156">
        <f t="shared" si="68"/>
        <v>8100000</v>
      </c>
      <c r="AV858" s="72">
        <f t="shared" si="69"/>
        <v>0.4</v>
      </c>
      <c r="AW858" s="89" t="s">
        <v>75</v>
      </c>
      <c r="AX858" s="61" t="s">
        <v>101</v>
      </c>
      <c r="AY858" s="67" t="s">
        <v>9088</v>
      </c>
      <c r="AZ858" s="58" t="s">
        <v>67</v>
      </c>
      <c r="BA858" s="58" t="s">
        <v>67</v>
      </c>
    </row>
    <row r="859" spans="2:53" x14ac:dyDescent="0.25">
      <c r="B859" s="58">
        <v>2024</v>
      </c>
      <c r="C859" s="58">
        <v>891780111</v>
      </c>
      <c r="D859" s="59" t="s">
        <v>64</v>
      </c>
      <c r="E859" s="61" t="s">
        <v>9087</v>
      </c>
      <c r="F859" s="239" t="s">
        <v>9086</v>
      </c>
      <c r="G859" s="210">
        <v>0</v>
      </c>
      <c r="H859" s="61" t="s">
        <v>73</v>
      </c>
      <c r="I859" s="59" t="s">
        <v>65</v>
      </c>
      <c r="J859" s="60" t="s">
        <v>9085</v>
      </c>
      <c r="K859" s="60">
        <v>16500000</v>
      </c>
      <c r="L859" s="58" t="s">
        <v>68</v>
      </c>
      <c r="M859" s="60" t="s">
        <v>9084</v>
      </c>
      <c r="N859" s="60">
        <v>1081827299</v>
      </c>
      <c r="O859" s="60">
        <v>1498</v>
      </c>
      <c r="P859" s="89">
        <v>45475</v>
      </c>
      <c r="Q859" s="60">
        <v>4519037000</v>
      </c>
      <c r="R859" s="89">
        <v>45478</v>
      </c>
      <c r="S859" s="60">
        <v>16500000</v>
      </c>
      <c r="T859" s="61" t="s">
        <v>66</v>
      </c>
      <c r="U859" s="60">
        <v>72004252</v>
      </c>
      <c r="V859" s="60" t="s">
        <v>8946</v>
      </c>
      <c r="W859" s="89">
        <v>45478</v>
      </c>
      <c r="X859" s="89">
        <v>45478</v>
      </c>
      <c r="Y859" s="177" t="s">
        <v>75</v>
      </c>
      <c r="Z859" s="166">
        <v>45626</v>
      </c>
      <c r="AA859" s="67">
        <f t="shared" si="65"/>
        <v>148</v>
      </c>
      <c r="AB859" s="67">
        <v>0</v>
      </c>
      <c r="AC859" s="237">
        <v>0</v>
      </c>
      <c r="AD859" s="67">
        <v>0</v>
      </c>
      <c r="AE859" s="89" t="s">
        <v>75</v>
      </c>
      <c r="AF859" s="67">
        <f t="shared" si="66"/>
        <v>0</v>
      </c>
      <c r="AG859" s="60">
        <v>0</v>
      </c>
      <c r="AH859" s="60">
        <v>0</v>
      </c>
      <c r="AI859" s="89" t="s">
        <v>75</v>
      </c>
      <c r="AJ859" s="61">
        <v>0</v>
      </c>
      <c r="AK859" s="65" t="s">
        <v>75</v>
      </c>
      <c r="AL859" s="65" t="s">
        <v>75</v>
      </c>
      <c r="AM859" s="67">
        <f t="shared" si="67"/>
        <v>0</v>
      </c>
      <c r="AN859" s="67">
        <f>+K859+AC859-AH859</f>
        <v>16500000</v>
      </c>
      <c r="AO859" s="61" t="s">
        <v>67</v>
      </c>
      <c r="AP859" s="60">
        <v>16500000</v>
      </c>
      <c r="AQ859" s="61" t="s">
        <v>86</v>
      </c>
      <c r="AR859" s="60">
        <v>0</v>
      </c>
      <c r="AS859" s="69" t="s">
        <v>75</v>
      </c>
      <c r="AT859" s="236">
        <v>6600000</v>
      </c>
      <c r="AU859" s="156">
        <f t="shared" si="68"/>
        <v>9900000</v>
      </c>
      <c r="AV859" s="72">
        <f t="shared" si="69"/>
        <v>0.4</v>
      </c>
      <c r="AW859" s="89" t="s">
        <v>75</v>
      </c>
      <c r="AX859" s="61" t="s">
        <v>101</v>
      </c>
      <c r="AY859" s="67" t="s">
        <v>9083</v>
      </c>
      <c r="AZ859" s="58" t="s">
        <v>67</v>
      </c>
      <c r="BA859" s="58" t="s">
        <v>67</v>
      </c>
    </row>
    <row r="860" spans="2:53" x14ac:dyDescent="0.25">
      <c r="B860" s="58">
        <v>2024</v>
      </c>
      <c r="C860" s="58">
        <v>891780111</v>
      </c>
      <c r="D860" s="59" t="s">
        <v>64</v>
      </c>
      <c r="E860" s="61" t="s">
        <v>9082</v>
      </c>
      <c r="F860" s="239" t="s">
        <v>9081</v>
      </c>
      <c r="G860" s="210">
        <v>0</v>
      </c>
      <c r="H860" s="61" t="s">
        <v>73</v>
      </c>
      <c r="I860" s="59" t="s">
        <v>65</v>
      </c>
      <c r="J860" s="60" t="s">
        <v>9080</v>
      </c>
      <c r="K860" s="60">
        <v>16500000</v>
      </c>
      <c r="L860" s="58" t="s">
        <v>68</v>
      </c>
      <c r="M860" s="60" t="s">
        <v>9079</v>
      </c>
      <c r="N860" s="60">
        <v>7634396</v>
      </c>
      <c r="O860" s="60">
        <v>1498</v>
      </c>
      <c r="P860" s="89">
        <v>45475</v>
      </c>
      <c r="Q860" s="60">
        <v>4519037000</v>
      </c>
      <c r="R860" s="89">
        <v>45478</v>
      </c>
      <c r="S860" s="60">
        <v>16500000</v>
      </c>
      <c r="T860" s="61" t="s">
        <v>66</v>
      </c>
      <c r="U860" s="60">
        <v>85465146</v>
      </c>
      <c r="V860" s="60" t="s">
        <v>7615</v>
      </c>
      <c r="W860" s="89">
        <v>45478</v>
      </c>
      <c r="X860" s="89">
        <v>45478</v>
      </c>
      <c r="Y860" s="177" t="s">
        <v>75</v>
      </c>
      <c r="Z860" s="166">
        <v>45626</v>
      </c>
      <c r="AA860" s="67">
        <f t="shared" si="65"/>
        <v>148</v>
      </c>
      <c r="AB860" s="67">
        <v>0</v>
      </c>
      <c r="AC860" s="237">
        <v>0</v>
      </c>
      <c r="AD860" s="67">
        <v>0</v>
      </c>
      <c r="AE860" s="89" t="s">
        <v>75</v>
      </c>
      <c r="AF860" s="67">
        <f t="shared" si="66"/>
        <v>0</v>
      </c>
      <c r="AG860" s="60">
        <v>0</v>
      </c>
      <c r="AH860" s="60">
        <v>0</v>
      </c>
      <c r="AI860" s="89" t="s">
        <v>75</v>
      </c>
      <c r="AJ860" s="61">
        <v>0</v>
      </c>
      <c r="AK860" s="65" t="s">
        <v>75</v>
      </c>
      <c r="AL860" s="65" t="s">
        <v>75</v>
      </c>
      <c r="AM860" s="67">
        <f t="shared" si="67"/>
        <v>0</v>
      </c>
      <c r="AN860" s="67">
        <f>+K860+AC860-AH860</f>
        <v>16500000</v>
      </c>
      <c r="AO860" s="61" t="s">
        <v>67</v>
      </c>
      <c r="AP860" s="60">
        <v>16500000</v>
      </c>
      <c r="AQ860" s="61" t="s">
        <v>86</v>
      </c>
      <c r="AR860" s="60">
        <v>0</v>
      </c>
      <c r="AS860" s="69" t="s">
        <v>75</v>
      </c>
      <c r="AT860" s="236">
        <v>6600000</v>
      </c>
      <c r="AU860" s="156">
        <f t="shared" si="68"/>
        <v>9900000</v>
      </c>
      <c r="AV860" s="72">
        <f t="shared" si="69"/>
        <v>0.4</v>
      </c>
      <c r="AW860" s="89" t="s">
        <v>75</v>
      </c>
      <c r="AX860" s="61" t="s">
        <v>101</v>
      </c>
      <c r="AY860" s="67" t="s">
        <v>9078</v>
      </c>
      <c r="AZ860" s="58" t="s">
        <v>67</v>
      </c>
      <c r="BA860" s="58" t="s">
        <v>67</v>
      </c>
    </row>
    <row r="861" spans="2:53" x14ac:dyDescent="0.25">
      <c r="B861" s="58">
        <v>2024</v>
      </c>
      <c r="C861" s="58">
        <v>891780111</v>
      </c>
      <c r="D861" s="59" t="s">
        <v>64</v>
      </c>
      <c r="E861" s="61" t="s">
        <v>9077</v>
      </c>
      <c r="F861" s="67" t="s">
        <v>9076</v>
      </c>
      <c r="G861" s="210">
        <v>0</v>
      </c>
      <c r="H861" s="61" t="s">
        <v>73</v>
      </c>
      <c r="I861" s="59" t="s">
        <v>65</v>
      </c>
      <c r="J861" s="60" t="s">
        <v>9075</v>
      </c>
      <c r="K861" s="60">
        <v>3900000</v>
      </c>
      <c r="L861" s="58" t="s">
        <v>68</v>
      </c>
      <c r="M861" s="60" t="s">
        <v>6925</v>
      </c>
      <c r="N861" s="60">
        <v>85155135</v>
      </c>
      <c r="O861" s="60">
        <v>1498</v>
      </c>
      <c r="P861" s="89">
        <v>45475</v>
      </c>
      <c r="Q861" s="60">
        <v>4519037000</v>
      </c>
      <c r="R861" s="89">
        <v>45478</v>
      </c>
      <c r="S861" s="60">
        <v>3900000</v>
      </c>
      <c r="T861" s="61" t="s">
        <v>66</v>
      </c>
      <c r="U861" s="60">
        <v>41947381</v>
      </c>
      <c r="V861" s="60" t="s">
        <v>7937</v>
      </c>
      <c r="W861" s="89">
        <v>45478</v>
      </c>
      <c r="X861" s="89">
        <v>45478</v>
      </c>
      <c r="Y861" s="68" t="s">
        <v>75</v>
      </c>
      <c r="Z861" s="166">
        <v>45504</v>
      </c>
      <c r="AA861" s="67">
        <f t="shared" si="65"/>
        <v>26</v>
      </c>
      <c r="AB861" s="67">
        <v>0</v>
      </c>
      <c r="AC861" s="237">
        <v>0</v>
      </c>
      <c r="AD861" s="67">
        <v>0</v>
      </c>
      <c r="AE861" s="89" t="s">
        <v>75</v>
      </c>
      <c r="AF861" s="67">
        <f t="shared" si="66"/>
        <v>0</v>
      </c>
      <c r="AG861" s="60">
        <v>0</v>
      </c>
      <c r="AH861" s="60">
        <v>0</v>
      </c>
      <c r="AI861" s="89" t="s">
        <v>75</v>
      </c>
      <c r="AJ861" s="61">
        <v>0</v>
      </c>
      <c r="AK861" s="65" t="s">
        <v>75</v>
      </c>
      <c r="AL861" s="65" t="s">
        <v>75</v>
      </c>
      <c r="AM861" s="67">
        <f t="shared" si="67"/>
        <v>0</v>
      </c>
      <c r="AN861" s="67">
        <f>+K861+AC861-AH861</f>
        <v>3900000</v>
      </c>
      <c r="AO861" s="61" t="s">
        <v>67</v>
      </c>
      <c r="AP861" s="60">
        <v>3900000</v>
      </c>
      <c r="AQ861" s="61" t="s">
        <v>86</v>
      </c>
      <c r="AR861" s="60">
        <v>0</v>
      </c>
      <c r="AS861" s="69" t="s">
        <v>75</v>
      </c>
      <c r="AT861" s="236">
        <v>3900000</v>
      </c>
      <c r="AU861" s="156">
        <f t="shared" si="68"/>
        <v>0</v>
      </c>
      <c r="AV861" s="72">
        <f t="shared" si="69"/>
        <v>1</v>
      </c>
      <c r="AW861" s="89" t="s">
        <v>75</v>
      </c>
      <c r="AX861" s="61" t="s">
        <v>98</v>
      </c>
      <c r="AY861" s="67" t="s">
        <v>9074</v>
      </c>
      <c r="AZ861" s="58" t="s">
        <v>67</v>
      </c>
      <c r="BA861" s="58" t="s">
        <v>67</v>
      </c>
    </row>
    <row r="862" spans="2:53" x14ac:dyDescent="0.25">
      <c r="B862" s="58">
        <v>2024</v>
      </c>
      <c r="C862" s="58">
        <v>891780111</v>
      </c>
      <c r="D862" s="59" t="s">
        <v>64</v>
      </c>
      <c r="E862" s="61" t="s">
        <v>9073</v>
      </c>
      <c r="F862" s="239" t="s">
        <v>9072</v>
      </c>
      <c r="G862" s="210">
        <v>0</v>
      </c>
      <c r="H862" s="61" t="s">
        <v>73</v>
      </c>
      <c r="I862" s="59" t="s">
        <v>65</v>
      </c>
      <c r="J862" s="60" t="s">
        <v>9071</v>
      </c>
      <c r="K862" s="60">
        <v>12500000</v>
      </c>
      <c r="L862" s="58" t="s">
        <v>68</v>
      </c>
      <c r="M862" s="60" t="s">
        <v>9070</v>
      </c>
      <c r="N862" s="60">
        <v>1082940729</v>
      </c>
      <c r="O862" s="60">
        <v>1499</v>
      </c>
      <c r="P862" s="238">
        <v>45475</v>
      </c>
      <c r="Q862" s="60">
        <v>2126650000</v>
      </c>
      <c r="R862" s="89">
        <v>45478</v>
      </c>
      <c r="S862" s="60">
        <v>12500000</v>
      </c>
      <c r="T862" s="61" t="s">
        <v>66</v>
      </c>
      <c r="U862" s="60">
        <v>72175281</v>
      </c>
      <c r="V862" s="60" t="s">
        <v>3682</v>
      </c>
      <c r="W862" s="89">
        <v>45478</v>
      </c>
      <c r="X862" s="89">
        <v>45478</v>
      </c>
      <c r="Y862" s="177" t="s">
        <v>75</v>
      </c>
      <c r="Z862" s="166">
        <v>45626</v>
      </c>
      <c r="AA862" s="67">
        <f t="shared" si="65"/>
        <v>148</v>
      </c>
      <c r="AB862" s="67">
        <v>0</v>
      </c>
      <c r="AC862" s="237">
        <v>0</v>
      </c>
      <c r="AD862" s="67">
        <v>0</v>
      </c>
      <c r="AE862" s="89" t="s">
        <v>75</v>
      </c>
      <c r="AF862" s="67">
        <f t="shared" si="66"/>
        <v>0</v>
      </c>
      <c r="AG862" s="60">
        <v>0</v>
      </c>
      <c r="AH862" s="60">
        <v>0</v>
      </c>
      <c r="AI862" s="89" t="s">
        <v>75</v>
      </c>
      <c r="AJ862" s="61">
        <v>0</v>
      </c>
      <c r="AK862" s="65" t="s">
        <v>75</v>
      </c>
      <c r="AL862" s="65" t="s">
        <v>75</v>
      </c>
      <c r="AM862" s="67">
        <f t="shared" si="67"/>
        <v>0</v>
      </c>
      <c r="AN862" s="67">
        <f>+K862+AC862-AH862</f>
        <v>12500000</v>
      </c>
      <c r="AO862" s="61" t="s">
        <v>67</v>
      </c>
      <c r="AP862" s="60">
        <v>12500000</v>
      </c>
      <c r="AQ862" s="61" t="s">
        <v>86</v>
      </c>
      <c r="AR862" s="60">
        <v>0</v>
      </c>
      <c r="AS862" s="69" t="s">
        <v>75</v>
      </c>
      <c r="AT862" s="236">
        <v>5000000</v>
      </c>
      <c r="AU862" s="156">
        <f t="shared" si="68"/>
        <v>7500000</v>
      </c>
      <c r="AV862" s="72">
        <f t="shared" si="69"/>
        <v>0.4</v>
      </c>
      <c r="AW862" s="89" t="s">
        <v>75</v>
      </c>
      <c r="AX862" s="61" t="s">
        <v>101</v>
      </c>
      <c r="AY862" s="67" t="s">
        <v>9069</v>
      </c>
      <c r="AZ862" s="58" t="s">
        <v>67</v>
      </c>
      <c r="BA862" s="58" t="s">
        <v>67</v>
      </c>
    </row>
    <row r="863" spans="2:53" x14ac:dyDescent="0.25">
      <c r="B863" s="58">
        <v>2024</v>
      </c>
      <c r="C863" s="58">
        <v>891780111</v>
      </c>
      <c r="D863" s="59" t="s">
        <v>64</v>
      </c>
      <c r="E863" s="61" t="s">
        <v>9068</v>
      </c>
      <c r="F863" s="239" t="s">
        <v>9067</v>
      </c>
      <c r="G863" s="210">
        <v>0</v>
      </c>
      <c r="H863" s="61" t="s">
        <v>73</v>
      </c>
      <c r="I863" s="59" t="s">
        <v>65</v>
      </c>
      <c r="J863" s="60" t="s">
        <v>9066</v>
      </c>
      <c r="K863" s="60">
        <v>16500000</v>
      </c>
      <c r="L863" s="58" t="s">
        <v>68</v>
      </c>
      <c r="M863" s="60" t="s">
        <v>9065</v>
      </c>
      <c r="N863" s="60">
        <v>85468611</v>
      </c>
      <c r="O863" s="60">
        <v>1498</v>
      </c>
      <c r="P863" s="89">
        <v>45475</v>
      </c>
      <c r="Q863" s="60">
        <v>4519037000</v>
      </c>
      <c r="R863" s="89">
        <v>45478</v>
      </c>
      <c r="S863" s="60">
        <v>16500000</v>
      </c>
      <c r="T863" s="61" t="s">
        <v>66</v>
      </c>
      <c r="U863" s="60">
        <v>72175281</v>
      </c>
      <c r="V863" s="60" t="s">
        <v>3682</v>
      </c>
      <c r="W863" s="89">
        <v>45478</v>
      </c>
      <c r="X863" s="89">
        <v>45478</v>
      </c>
      <c r="Y863" s="177" t="s">
        <v>75</v>
      </c>
      <c r="Z863" s="166">
        <v>45626</v>
      </c>
      <c r="AA863" s="67">
        <f t="shared" si="65"/>
        <v>148</v>
      </c>
      <c r="AB863" s="67">
        <v>0</v>
      </c>
      <c r="AC863" s="237">
        <v>0</v>
      </c>
      <c r="AD863" s="67">
        <v>0</v>
      </c>
      <c r="AE863" s="89" t="s">
        <v>75</v>
      </c>
      <c r="AF863" s="67">
        <f t="shared" si="66"/>
        <v>0</v>
      </c>
      <c r="AG863" s="60">
        <v>0</v>
      </c>
      <c r="AH863" s="60">
        <v>0</v>
      </c>
      <c r="AI863" s="89" t="s">
        <v>75</v>
      </c>
      <c r="AJ863" s="61">
        <v>0</v>
      </c>
      <c r="AK863" s="65" t="s">
        <v>75</v>
      </c>
      <c r="AL863" s="65" t="s">
        <v>75</v>
      </c>
      <c r="AM863" s="67">
        <f t="shared" si="67"/>
        <v>0</v>
      </c>
      <c r="AN863" s="67">
        <f>+K863+AC863-AH863</f>
        <v>16500000</v>
      </c>
      <c r="AO863" s="61" t="s">
        <v>67</v>
      </c>
      <c r="AP863" s="60">
        <v>16500000</v>
      </c>
      <c r="AQ863" s="61" t="s">
        <v>86</v>
      </c>
      <c r="AR863" s="60">
        <v>0</v>
      </c>
      <c r="AS863" s="69" t="s">
        <v>75</v>
      </c>
      <c r="AT863" s="236">
        <v>6600000</v>
      </c>
      <c r="AU863" s="156">
        <f t="shared" si="68"/>
        <v>9900000</v>
      </c>
      <c r="AV863" s="72">
        <f t="shared" si="69"/>
        <v>0.4</v>
      </c>
      <c r="AW863" s="89" t="s">
        <v>75</v>
      </c>
      <c r="AX863" s="61" t="s">
        <v>101</v>
      </c>
      <c r="AY863" s="67" t="s">
        <v>9064</v>
      </c>
      <c r="AZ863" s="58" t="s">
        <v>67</v>
      </c>
      <c r="BA863" s="58" t="s">
        <v>67</v>
      </c>
    </row>
    <row r="864" spans="2:53" x14ac:dyDescent="0.25">
      <c r="B864" s="58">
        <v>2024</v>
      </c>
      <c r="C864" s="58">
        <v>891780111</v>
      </c>
      <c r="D864" s="59" t="s">
        <v>64</v>
      </c>
      <c r="E864" s="61" t="s">
        <v>9063</v>
      </c>
      <c r="F864" s="239" t="s">
        <v>9062</v>
      </c>
      <c r="G864" s="210">
        <v>0</v>
      </c>
      <c r="H864" s="61" t="s">
        <v>73</v>
      </c>
      <c r="I864" s="59" t="s">
        <v>65</v>
      </c>
      <c r="J864" s="60" t="s">
        <v>9061</v>
      </c>
      <c r="K864" s="60">
        <v>15000000</v>
      </c>
      <c r="L864" s="58" t="s">
        <v>68</v>
      </c>
      <c r="M864" s="60" t="s">
        <v>9060</v>
      </c>
      <c r="N864" s="60">
        <v>1082946247</v>
      </c>
      <c r="O864" s="60">
        <v>1498</v>
      </c>
      <c r="P864" s="89">
        <v>45475</v>
      </c>
      <c r="Q864" s="60">
        <v>4519037000</v>
      </c>
      <c r="R864" s="89">
        <v>45478</v>
      </c>
      <c r="S864" s="60">
        <v>15000000</v>
      </c>
      <c r="T864" s="61" t="s">
        <v>66</v>
      </c>
      <c r="U864" s="60">
        <v>85152695</v>
      </c>
      <c r="V864" s="60" t="s">
        <v>6952</v>
      </c>
      <c r="W864" s="89">
        <v>45478</v>
      </c>
      <c r="X864" s="89">
        <v>45478</v>
      </c>
      <c r="Y864" s="177" t="s">
        <v>75</v>
      </c>
      <c r="Z864" s="166">
        <v>45626</v>
      </c>
      <c r="AA864" s="67">
        <f t="shared" si="65"/>
        <v>148</v>
      </c>
      <c r="AB864" s="67">
        <v>0</v>
      </c>
      <c r="AC864" s="237">
        <v>0</v>
      </c>
      <c r="AD864" s="67">
        <v>0</v>
      </c>
      <c r="AE864" s="89" t="s">
        <v>75</v>
      </c>
      <c r="AF864" s="67">
        <f t="shared" si="66"/>
        <v>0</v>
      </c>
      <c r="AG864" s="60">
        <v>0</v>
      </c>
      <c r="AH864" s="60">
        <v>0</v>
      </c>
      <c r="AI864" s="89" t="s">
        <v>75</v>
      </c>
      <c r="AJ864" s="61">
        <v>0</v>
      </c>
      <c r="AK864" s="65" t="s">
        <v>75</v>
      </c>
      <c r="AL864" s="65" t="s">
        <v>75</v>
      </c>
      <c r="AM864" s="67">
        <f t="shared" si="67"/>
        <v>0</v>
      </c>
      <c r="AN864" s="67">
        <f>+K864+AC864-AH864</f>
        <v>15000000</v>
      </c>
      <c r="AO864" s="61" t="s">
        <v>67</v>
      </c>
      <c r="AP864" s="60">
        <v>15000000</v>
      </c>
      <c r="AQ864" s="61" t="s">
        <v>86</v>
      </c>
      <c r="AR864" s="60">
        <v>0</v>
      </c>
      <c r="AS864" s="69" t="s">
        <v>75</v>
      </c>
      <c r="AT864" s="236">
        <v>6000000</v>
      </c>
      <c r="AU864" s="156">
        <f t="shared" si="68"/>
        <v>9000000</v>
      </c>
      <c r="AV864" s="72">
        <f t="shared" si="69"/>
        <v>0.4</v>
      </c>
      <c r="AW864" s="89" t="s">
        <v>75</v>
      </c>
      <c r="AX864" s="61" t="s">
        <v>101</v>
      </c>
      <c r="AY864" s="67" t="s">
        <v>9059</v>
      </c>
      <c r="AZ864" s="58" t="s">
        <v>67</v>
      </c>
      <c r="BA864" s="58" t="s">
        <v>67</v>
      </c>
    </row>
    <row r="865" spans="2:53" x14ac:dyDescent="0.25">
      <c r="B865" s="58">
        <v>2024</v>
      </c>
      <c r="C865" s="58">
        <v>891780111</v>
      </c>
      <c r="D865" s="59" t="s">
        <v>64</v>
      </c>
      <c r="E865" s="61" t="s">
        <v>9058</v>
      </c>
      <c r="F865" s="239" t="s">
        <v>9057</v>
      </c>
      <c r="G865" s="210">
        <v>0</v>
      </c>
      <c r="H865" s="61" t="s">
        <v>73</v>
      </c>
      <c r="I865" s="59" t="s">
        <v>65</v>
      </c>
      <c r="J865" s="60" t="s">
        <v>9056</v>
      </c>
      <c r="K865" s="60">
        <v>15000000</v>
      </c>
      <c r="L865" s="58" t="s">
        <v>68</v>
      </c>
      <c r="M865" s="60" t="s">
        <v>9055</v>
      </c>
      <c r="N865" s="60">
        <v>1082921709</v>
      </c>
      <c r="O865" s="60">
        <v>1498</v>
      </c>
      <c r="P865" s="89">
        <v>45475</v>
      </c>
      <c r="Q865" s="60">
        <v>4519037000</v>
      </c>
      <c r="R865" s="89">
        <v>45478</v>
      </c>
      <c r="S865" s="60">
        <v>15000000</v>
      </c>
      <c r="T865" s="61" t="s">
        <v>66</v>
      </c>
      <c r="U865" s="60">
        <v>72175281</v>
      </c>
      <c r="V865" s="60" t="s">
        <v>3682</v>
      </c>
      <c r="W865" s="89">
        <v>45478</v>
      </c>
      <c r="X865" s="89">
        <v>45478</v>
      </c>
      <c r="Y865" s="177" t="s">
        <v>75</v>
      </c>
      <c r="Z865" s="166">
        <v>45626</v>
      </c>
      <c r="AA865" s="67">
        <f t="shared" si="65"/>
        <v>148</v>
      </c>
      <c r="AB865" s="67">
        <v>0</v>
      </c>
      <c r="AC865" s="237">
        <v>0</v>
      </c>
      <c r="AD865" s="67">
        <v>0</v>
      </c>
      <c r="AE865" s="89" t="s">
        <v>75</v>
      </c>
      <c r="AF865" s="67">
        <f t="shared" si="66"/>
        <v>0</v>
      </c>
      <c r="AG865" s="60">
        <v>0</v>
      </c>
      <c r="AH865" s="60">
        <v>0</v>
      </c>
      <c r="AI865" s="89" t="s">
        <v>75</v>
      </c>
      <c r="AJ865" s="61">
        <v>0</v>
      </c>
      <c r="AK865" s="65" t="s">
        <v>75</v>
      </c>
      <c r="AL865" s="65" t="s">
        <v>75</v>
      </c>
      <c r="AM865" s="67">
        <f t="shared" si="67"/>
        <v>0</v>
      </c>
      <c r="AN865" s="67">
        <f>+K865+AC865-AH865</f>
        <v>15000000</v>
      </c>
      <c r="AO865" s="61" t="s">
        <v>67</v>
      </c>
      <c r="AP865" s="60">
        <v>15000000</v>
      </c>
      <c r="AQ865" s="61" t="s">
        <v>86</v>
      </c>
      <c r="AR865" s="60">
        <v>0</v>
      </c>
      <c r="AS865" s="69" t="s">
        <v>75</v>
      </c>
      <c r="AT865" s="236">
        <v>6000000</v>
      </c>
      <c r="AU865" s="156">
        <f t="shared" si="68"/>
        <v>9000000</v>
      </c>
      <c r="AV865" s="72">
        <f t="shared" si="69"/>
        <v>0.4</v>
      </c>
      <c r="AW865" s="89" t="s">
        <v>75</v>
      </c>
      <c r="AX865" s="61" t="s">
        <v>101</v>
      </c>
      <c r="AY865" s="67" t="s">
        <v>9054</v>
      </c>
      <c r="AZ865" s="58" t="s">
        <v>67</v>
      </c>
      <c r="BA865" s="58" t="s">
        <v>67</v>
      </c>
    </row>
    <row r="866" spans="2:53" x14ac:dyDescent="0.25">
      <c r="B866" s="58">
        <v>2024</v>
      </c>
      <c r="C866" s="58">
        <v>891780111</v>
      </c>
      <c r="D866" s="59" t="s">
        <v>64</v>
      </c>
      <c r="E866" s="61" t="s">
        <v>9053</v>
      </c>
      <c r="F866" s="239" t="s">
        <v>9052</v>
      </c>
      <c r="G866" s="210">
        <v>0</v>
      </c>
      <c r="H866" s="61" t="s">
        <v>73</v>
      </c>
      <c r="I866" s="59" t="s">
        <v>65</v>
      </c>
      <c r="J866" s="60" t="s">
        <v>9051</v>
      </c>
      <c r="K866" s="60">
        <v>16500000</v>
      </c>
      <c r="L866" s="58" t="s">
        <v>68</v>
      </c>
      <c r="M866" s="60" t="s">
        <v>9050</v>
      </c>
      <c r="N866" s="60">
        <v>1082925821</v>
      </c>
      <c r="O866" s="60">
        <v>1498</v>
      </c>
      <c r="P866" s="89">
        <v>45475</v>
      </c>
      <c r="Q866" s="60">
        <v>4519037000</v>
      </c>
      <c r="R866" s="89">
        <v>45478</v>
      </c>
      <c r="S866" s="60">
        <v>16500000</v>
      </c>
      <c r="T866" s="61" t="s">
        <v>66</v>
      </c>
      <c r="U866" s="60">
        <v>72175281</v>
      </c>
      <c r="V866" s="60" t="s">
        <v>3682</v>
      </c>
      <c r="W866" s="89">
        <v>45478</v>
      </c>
      <c r="X866" s="89">
        <v>45478</v>
      </c>
      <c r="Y866" s="177" t="s">
        <v>75</v>
      </c>
      <c r="Z866" s="166">
        <v>45626</v>
      </c>
      <c r="AA866" s="67">
        <f t="shared" si="65"/>
        <v>148</v>
      </c>
      <c r="AB866" s="67">
        <v>0</v>
      </c>
      <c r="AC866" s="237">
        <v>0</v>
      </c>
      <c r="AD866" s="67">
        <v>0</v>
      </c>
      <c r="AE866" s="89" t="s">
        <v>75</v>
      </c>
      <c r="AF866" s="67">
        <f t="shared" si="66"/>
        <v>0</v>
      </c>
      <c r="AG866" s="60">
        <v>0</v>
      </c>
      <c r="AH866" s="60">
        <v>0</v>
      </c>
      <c r="AI866" s="89" t="s">
        <v>75</v>
      </c>
      <c r="AJ866" s="61">
        <v>0</v>
      </c>
      <c r="AK866" s="65" t="s">
        <v>75</v>
      </c>
      <c r="AL866" s="65" t="s">
        <v>75</v>
      </c>
      <c r="AM866" s="67">
        <f t="shared" si="67"/>
        <v>0</v>
      </c>
      <c r="AN866" s="67">
        <f>+K866+AC866-AH866</f>
        <v>16500000</v>
      </c>
      <c r="AO866" s="61" t="s">
        <v>67</v>
      </c>
      <c r="AP866" s="60">
        <v>16500000</v>
      </c>
      <c r="AQ866" s="61" t="s">
        <v>86</v>
      </c>
      <c r="AR866" s="60">
        <v>0</v>
      </c>
      <c r="AS866" s="69" t="s">
        <v>75</v>
      </c>
      <c r="AT866" s="236">
        <v>6600000</v>
      </c>
      <c r="AU866" s="156">
        <f t="shared" si="68"/>
        <v>9900000</v>
      </c>
      <c r="AV866" s="72">
        <f t="shared" si="69"/>
        <v>0.4</v>
      </c>
      <c r="AW866" s="89" t="s">
        <v>75</v>
      </c>
      <c r="AX866" s="61" t="s">
        <v>101</v>
      </c>
      <c r="AY866" s="67" t="s">
        <v>9049</v>
      </c>
      <c r="AZ866" s="58" t="s">
        <v>67</v>
      </c>
      <c r="BA866" s="58" t="s">
        <v>67</v>
      </c>
    </row>
    <row r="867" spans="2:53" x14ac:dyDescent="0.25">
      <c r="B867" s="58">
        <v>2024</v>
      </c>
      <c r="C867" s="58">
        <v>891780111</v>
      </c>
      <c r="D867" s="59" t="s">
        <v>64</v>
      </c>
      <c r="E867" s="61" t="s">
        <v>9048</v>
      </c>
      <c r="F867" s="239" t="s">
        <v>9047</v>
      </c>
      <c r="G867" s="210">
        <v>0</v>
      </c>
      <c r="H867" s="61" t="s">
        <v>73</v>
      </c>
      <c r="I867" s="59" t="s">
        <v>65</v>
      </c>
      <c r="J867" s="60" t="s">
        <v>9046</v>
      </c>
      <c r="K867" s="60">
        <v>13500000</v>
      </c>
      <c r="L867" s="58" t="s">
        <v>68</v>
      </c>
      <c r="M867" s="60" t="s">
        <v>9045</v>
      </c>
      <c r="N867" s="60">
        <v>1082969436</v>
      </c>
      <c r="O867" s="60">
        <v>1498</v>
      </c>
      <c r="P867" s="89">
        <v>45475</v>
      </c>
      <c r="Q867" s="60">
        <v>4519037000</v>
      </c>
      <c r="R867" s="89">
        <v>45478</v>
      </c>
      <c r="S867" s="60">
        <v>13500000</v>
      </c>
      <c r="T867" s="61" t="s">
        <v>66</v>
      </c>
      <c r="U867" s="60">
        <v>36564011</v>
      </c>
      <c r="V867" s="60" t="s">
        <v>7871</v>
      </c>
      <c r="W867" s="89">
        <v>45478</v>
      </c>
      <c r="X867" s="89">
        <v>45478</v>
      </c>
      <c r="Y867" s="177" t="s">
        <v>75</v>
      </c>
      <c r="Z867" s="166">
        <v>45626</v>
      </c>
      <c r="AA867" s="67">
        <f t="shared" si="65"/>
        <v>148</v>
      </c>
      <c r="AB867" s="67">
        <v>0</v>
      </c>
      <c r="AC867" s="237">
        <v>0</v>
      </c>
      <c r="AD867" s="67">
        <v>0</v>
      </c>
      <c r="AE867" s="89" t="s">
        <v>75</v>
      </c>
      <c r="AF867" s="67">
        <f t="shared" si="66"/>
        <v>0</v>
      </c>
      <c r="AG867" s="60">
        <v>0</v>
      </c>
      <c r="AH867" s="60">
        <v>0</v>
      </c>
      <c r="AI867" s="89" t="s">
        <v>75</v>
      </c>
      <c r="AJ867" s="61">
        <v>0</v>
      </c>
      <c r="AK867" s="65" t="s">
        <v>75</v>
      </c>
      <c r="AL867" s="65" t="s">
        <v>75</v>
      </c>
      <c r="AM867" s="67">
        <f t="shared" si="67"/>
        <v>0</v>
      </c>
      <c r="AN867" s="67">
        <f>+K867+AC867-AH867</f>
        <v>13500000</v>
      </c>
      <c r="AO867" s="61" t="s">
        <v>67</v>
      </c>
      <c r="AP867" s="60">
        <v>13500000</v>
      </c>
      <c r="AQ867" s="61" t="s">
        <v>86</v>
      </c>
      <c r="AR867" s="60">
        <v>0</v>
      </c>
      <c r="AS867" s="69" t="s">
        <v>75</v>
      </c>
      <c r="AT867" s="236">
        <v>5400000</v>
      </c>
      <c r="AU867" s="156">
        <f t="shared" si="68"/>
        <v>8100000</v>
      </c>
      <c r="AV867" s="72">
        <f t="shared" si="69"/>
        <v>0.4</v>
      </c>
      <c r="AW867" s="89" t="s">
        <v>75</v>
      </c>
      <c r="AX867" s="61" t="s">
        <v>101</v>
      </c>
      <c r="AY867" s="67" t="s">
        <v>9044</v>
      </c>
      <c r="AZ867" s="58" t="s">
        <v>67</v>
      </c>
      <c r="BA867" s="58" t="s">
        <v>67</v>
      </c>
    </row>
    <row r="868" spans="2:53" x14ac:dyDescent="0.25">
      <c r="B868" s="58">
        <v>2024</v>
      </c>
      <c r="C868" s="58">
        <v>891780111</v>
      </c>
      <c r="D868" s="59" t="s">
        <v>64</v>
      </c>
      <c r="E868" s="61" t="s">
        <v>9043</v>
      </c>
      <c r="F868" s="239" t="s">
        <v>9042</v>
      </c>
      <c r="G868" s="210">
        <v>0</v>
      </c>
      <c r="H868" s="61" t="s">
        <v>73</v>
      </c>
      <c r="I868" s="59" t="s">
        <v>65</v>
      </c>
      <c r="J868" s="60" t="s">
        <v>9041</v>
      </c>
      <c r="K868" s="60">
        <v>13500000</v>
      </c>
      <c r="L868" s="58" t="s">
        <v>68</v>
      </c>
      <c r="M868" s="60" t="s">
        <v>9040</v>
      </c>
      <c r="N868" s="60">
        <v>1082925612</v>
      </c>
      <c r="O868" s="60">
        <v>1499</v>
      </c>
      <c r="P868" s="238">
        <v>45475</v>
      </c>
      <c r="Q868" s="60">
        <v>2126650000</v>
      </c>
      <c r="R868" s="89">
        <v>45478</v>
      </c>
      <c r="S868" s="60">
        <v>13500000</v>
      </c>
      <c r="T868" s="61" t="s">
        <v>66</v>
      </c>
      <c r="U868" s="60">
        <v>85465146</v>
      </c>
      <c r="V868" s="60" t="s">
        <v>7615</v>
      </c>
      <c r="W868" s="89">
        <v>45478</v>
      </c>
      <c r="X868" s="89">
        <v>45478</v>
      </c>
      <c r="Y868" s="177" t="s">
        <v>75</v>
      </c>
      <c r="Z868" s="166">
        <v>45626</v>
      </c>
      <c r="AA868" s="67">
        <f t="shared" si="65"/>
        <v>148</v>
      </c>
      <c r="AB868" s="67">
        <v>0</v>
      </c>
      <c r="AC868" s="237">
        <v>0</v>
      </c>
      <c r="AD868" s="67">
        <v>0</v>
      </c>
      <c r="AE868" s="89" t="s">
        <v>75</v>
      </c>
      <c r="AF868" s="67">
        <f t="shared" si="66"/>
        <v>0</v>
      </c>
      <c r="AG868" s="60">
        <v>0</v>
      </c>
      <c r="AH868" s="60">
        <v>0</v>
      </c>
      <c r="AI868" s="89" t="s">
        <v>75</v>
      </c>
      <c r="AJ868" s="61">
        <v>0</v>
      </c>
      <c r="AK868" s="65" t="s">
        <v>75</v>
      </c>
      <c r="AL868" s="65" t="s">
        <v>75</v>
      </c>
      <c r="AM868" s="67">
        <f t="shared" si="67"/>
        <v>0</v>
      </c>
      <c r="AN868" s="67">
        <f>+K868+AC868-AH868</f>
        <v>13500000</v>
      </c>
      <c r="AO868" s="61" t="s">
        <v>67</v>
      </c>
      <c r="AP868" s="60">
        <v>13500000</v>
      </c>
      <c r="AQ868" s="61" t="s">
        <v>86</v>
      </c>
      <c r="AR868" s="60">
        <v>0</v>
      </c>
      <c r="AS868" s="69" t="s">
        <v>75</v>
      </c>
      <c r="AT868" s="236">
        <v>5400000</v>
      </c>
      <c r="AU868" s="156">
        <f t="shared" si="68"/>
        <v>8100000</v>
      </c>
      <c r="AV868" s="72">
        <f t="shared" si="69"/>
        <v>0.4</v>
      </c>
      <c r="AW868" s="89" t="s">
        <v>75</v>
      </c>
      <c r="AX868" s="61" t="s">
        <v>101</v>
      </c>
      <c r="AY868" s="67" t="s">
        <v>9039</v>
      </c>
      <c r="AZ868" s="58" t="s">
        <v>67</v>
      </c>
      <c r="BA868" s="58" t="s">
        <v>67</v>
      </c>
    </row>
    <row r="869" spans="2:53" x14ac:dyDescent="0.25">
      <c r="B869" s="58">
        <v>2024</v>
      </c>
      <c r="C869" s="58">
        <v>891780111</v>
      </c>
      <c r="D869" s="59" t="s">
        <v>64</v>
      </c>
      <c r="E869" s="61" t="s">
        <v>9038</v>
      </c>
      <c r="F869" s="239" t="s">
        <v>9037</v>
      </c>
      <c r="G869" s="210">
        <v>0</v>
      </c>
      <c r="H869" s="61" t="s">
        <v>73</v>
      </c>
      <c r="I869" s="59" t="s">
        <v>65</v>
      </c>
      <c r="J869" s="60" t="s">
        <v>9036</v>
      </c>
      <c r="K869" s="60">
        <v>13500000</v>
      </c>
      <c r="L869" s="58" t="s">
        <v>68</v>
      </c>
      <c r="M869" s="60" t="s">
        <v>9035</v>
      </c>
      <c r="N869" s="60">
        <v>85462989</v>
      </c>
      <c r="O869" s="60">
        <v>1498</v>
      </c>
      <c r="P869" s="89">
        <v>45475</v>
      </c>
      <c r="Q869" s="60">
        <v>4519037000</v>
      </c>
      <c r="R869" s="89">
        <v>45478</v>
      </c>
      <c r="S869" s="60">
        <v>13500000</v>
      </c>
      <c r="T869" s="61" t="s">
        <v>66</v>
      </c>
      <c r="U869" s="60">
        <v>36665858</v>
      </c>
      <c r="V869" s="60" t="s">
        <v>3237</v>
      </c>
      <c r="W869" s="89">
        <v>45478</v>
      </c>
      <c r="X869" s="89">
        <v>45478</v>
      </c>
      <c r="Y869" s="177" t="s">
        <v>75</v>
      </c>
      <c r="Z869" s="166">
        <v>45626</v>
      </c>
      <c r="AA869" s="67">
        <f t="shared" si="65"/>
        <v>148</v>
      </c>
      <c r="AB869" s="67">
        <v>0</v>
      </c>
      <c r="AC869" s="237">
        <v>0</v>
      </c>
      <c r="AD869" s="67">
        <v>0</v>
      </c>
      <c r="AE869" s="89" t="s">
        <v>75</v>
      </c>
      <c r="AF869" s="67">
        <f t="shared" si="66"/>
        <v>0</v>
      </c>
      <c r="AG869" s="60">
        <v>0</v>
      </c>
      <c r="AH869" s="60">
        <v>0</v>
      </c>
      <c r="AI869" s="89" t="s">
        <v>75</v>
      </c>
      <c r="AJ869" s="61">
        <v>0</v>
      </c>
      <c r="AK869" s="65" t="s">
        <v>75</v>
      </c>
      <c r="AL869" s="65" t="s">
        <v>75</v>
      </c>
      <c r="AM869" s="67">
        <f t="shared" si="67"/>
        <v>0</v>
      </c>
      <c r="AN869" s="67">
        <f>+K869+AC869-AH869</f>
        <v>13500000</v>
      </c>
      <c r="AO869" s="61" t="s">
        <v>67</v>
      </c>
      <c r="AP869" s="60">
        <v>13500000</v>
      </c>
      <c r="AQ869" s="61" t="s">
        <v>86</v>
      </c>
      <c r="AR869" s="60">
        <v>0</v>
      </c>
      <c r="AS869" s="69" t="s">
        <v>75</v>
      </c>
      <c r="AT869" s="236">
        <v>5400000</v>
      </c>
      <c r="AU869" s="156">
        <f t="shared" si="68"/>
        <v>8100000</v>
      </c>
      <c r="AV869" s="72">
        <f t="shared" si="69"/>
        <v>0.4</v>
      </c>
      <c r="AW869" s="89" t="s">
        <v>75</v>
      </c>
      <c r="AX869" s="61" t="s">
        <v>101</v>
      </c>
      <c r="AY869" s="67" t="s">
        <v>9034</v>
      </c>
      <c r="AZ869" s="58" t="s">
        <v>67</v>
      </c>
      <c r="BA869" s="58" t="s">
        <v>67</v>
      </c>
    </row>
    <row r="870" spans="2:53" x14ac:dyDescent="0.25">
      <c r="B870" s="58">
        <v>2024</v>
      </c>
      <c r="C870" s="58">
        <v>891780111</v>
      </c>
      <c r="D870" s="59" t="s">
        <v>64</v>
      </c>
      <c r="E870" s="61" t="s">
        <v>9033</v>
      </c>
      <c r="F870" s="239" t="s">
        <v>9032</v>
      </c>
      <c r="G870" s="210">
        <v>0</v>
      </c>
      <c r="H870" s="61" t="s">
        <v>73</v>
      </c>
      <c r="I870" s="59" t="s">
        <v>65</v>
      </c>
      <c r="J870" s="60" t="s">
        <v>9031</v>
      </c>
      <c r="K870" s="60">
        <v>12500000</v>
      </c>
      <c r="L870" s="58" t="s">
        <v>68</v>
      </c>
      <c r="M870" s="60" t="s">
        <v>9030</v>
      </c>
      <c r="N870" s="60">
        <v>1082880869</v>
      </c>
      <c r="O870" s="60">
        <v>1499</v>
      </c>
      <c r="P870" s="238">
        <v>45475</v>
      </c>
      <c r="Q870" s="60">
        <v>2126650000</v>
      </c>
      <c r="R870" s="89">
        <v>45478</v>
      </c>
      <c r="S870" s="60">
        <v>12500000</v>
      </c>
      <c r="T870" s="61" t="s">
        <v>66</v>
      </c>
      <c r="U870" s="60">
        <v>57444673</v>
      </c>
      <c r="V870" s="60" t="s">
        <v>4095</v>
      </c>
      <c r="W870" s="89">
        <v>45478</v>
      </c>
      <c r="X870" s="89">
        <v>45478</v>
      </c>
      <c r="Y870" s="177" t="s">
        <v>75</v>
      </c>
      <c r="Z870" s="166">
        <v>45626</v>
      </c>
      <c r="AA870" s="67">
        <f t="shared" si="65"/>
        <v>148</v>
      </c>
      <c r="AB870" s="67">
        <v>0</v>
      </c>
      <c r="AC870" s="237">
        <v>0</v>
      </c>
      <c r="AD870" s="67">
        <v>0</v>
      </c>
      <c r="AE870" s="89" t="s">
        <v>75</v>
      </c>
      <c r="AF870" s="67">
        <f t="shared" si="66"/>
        <v>0</v>
      </c>
      <c r="AG870" s="60">
        <v>0</v>
      </c>
      <c r="AH870" s="60">
        <v>0</v>
      </c>
      <c r="AI870" s="89" t="s">
        <v>75</v>
      </c>
      <c r="AJ870" s="61">
        <v>0</v>
      </c>
      <c r="AK870" s="65" t="s">
        <v>75</v>
      </c>
      <c r="AL870" s="65" t="s">
        <v>75</v>
      </c>
      <c r="AM870" s="67">
        <f t="shared" si="67"/>
        <v>0</v>
      </c>
      <c r="AN870" s="67">
        <f>+K870+AC870-AH870</f>
        <v>12500000</v>
      </c>
      <c r="AO870" s="61" t="s">
        <v>67</v>
      </c>
      <c r="AP870" s="60">
        <v>12500000</v>
      </c>
      <c r="AQ870" s="61" t="s">
        <v>86</v>
      </c>
      <c r="AR870" s="60">
        <v>0</v>
      </c>
      <c r="AS870" s="69" t="s">
        <v>75</v>
      </c>
      <c r="AT870" s="236">
        <v>5000000</v>
      </c>
      <c r="AU870" s="156">
        <f t="shared" si="68"/>
        <v>7500000</v>
      </c>
      <c r="AV870" s="72">
        <f t="shared" si="69"/>
        <v>0.4</v>
      </c>
      <c r="AW870" s="89" t="s">
        <v>75</v>
      </c>
      <c r="AX870" s="61" t="s">
        <v>101</v>
      </c>
      <c r="AY870" s="67" t="s">
        <v>9029</v>
      </c>
      <c r="AZ870" s="58" t="s">
        <v>67</v>
      </c>
      <c r="BA870" s="58" t="s">
        <v>67</v>
      </c>
    </row>
    <row r="871" spans="2:53" x14ac:dyDescent="0.25">
      <c r="B871" s="58">
        <v>2024</v>
      </c>
      <c r="C871" s="58">
        <v>891780111</v>
      </c>
      <c r="D871" s="59" t="s">
        <v>64</v>
      </c>
      <c r="E871" s="61" t="s">
        <v>9028</v>
      </c>
      <c r="F871" s="239" t="s">
        <v>9027</v>
      </c>
      <c r="G871" s="210">
        <v>0</v>
      </c>
      <c r="H871" s="61" t="s">
        <v>73</v>
      </c>
      <c r="I871" s="59" t="s">
        <v>65</v>
      </c>
      <c r="J871" s="60" t="s">
        <v>9026</v>
      </c>
      <c r="K871" s="60">
        <v>13500000</v>
      </c>
      <c r="L871" s="58" t="s">
        <v>68</v>
      </c>
      <c r="M871" s="60" t="s">
        <v>9025</v>
      </c>
      <c r="N871" s="60">
        <v>1082861716</v>
      </c>
      <c r="O871" s="60">
        <v>1498</v>
      </c>
      <c r="P871" s="89">
        <v>45475</v>
      </c>
      <c r="Q871" s="60">
        <v>4519037000</v>
      </c>
      <c r="R871" s="89">
        <v>45478</v>
      </c>
      <c r="S871" s="60">
        <v>13500000</v>
      </c>
      <c r="T871" s="61" t="s">
        <v>66</v>
      </c>
      <c r="U871" s="60">
        <v>85449357</v>
      </c>
      <c r="V871" s="60" t="s">
        <v>7147</v>
      </c>
      <c r="W871" s="89">
        <v>45478</v>
      </c>
      <c r="X871" s="89">
        <v>45478</v>
      </c>
      <c r="Y871" s="177" t="s">
        <v>75</v>
      </c>
      <c r="Z871" s="166">
        <v>45626</v>
      </c>
      <c r="AA871" s="67">
        <f t="shared" si="65"/>
        <v>148</v>
      </c>
      <c r="AB871" s="67">
        <v>0</v>
      </c>
      <c r="AC871" s="237">
        <v>0</v>
      </c>
      <c r="AD871" s="67">
        <v>0</v>
      </c>
      <c r="AE871" s="89" t="s">
        <v>75</v>
      </c>
      <c r="AF871" s="67">
        <f t="shared" si="66"/>
        <v>0</v>
      </c>
      <c r="AG871" s="60">
        <v>0</v>
      </c>
      <c r="AH871" s="60">
        <v>0</v>
      </c>
      <c r="AI871" s="89" t="s">
        <v>75</v>
      </c>
      <c r="AJ871" s="61">
        <v>0</v>
      </c>
      <c r="AK871" s="65" t="s">
        <v>75</v>
      </c>
      <c r="AL871" s="65" t="s">
        <v>75</v>
      </c>
      <c r="AM871" s="67">
        <f t="shared" si="67"/>
        <v>0</v>
      </c>
      <c r="AN871" s="67">
        <f>+K871+AC871-AH871</f>
        <v>13500000</v>
      </c>
      <c r="AO871" s="61" t="s">
        <v>67</v>
      </c>
      <c r="AP871" s="60">
        <v>13500000</v>
      </c>
      <c r="AQ871" s="61" t="s">
        <v>86</v>
      </c>
      <c r="AR871" s="60">
        <v>0</v>
      </c>
      <c r="AS871" s="69" t="s">
        <v>75</v>
      </c>
      <c r="AT871" s="236">
        <v>5400000</v>
      </c>
      <c r="AU871" s="156">
        <f t="shared" si="68"/>
        <v>8100000</v>
      </c>
      <c r="AV871" s="72">
        <f t="shared" si="69"/>
        <v>0.4</v>
      </c>
      <c r="AW871" s="89" t="s">
        <v>75</v>
      </c>
      <c r="AX871" s="61" t="s">
        <v>101</v>
      </c>
      <c r="AY871" s="67" t="s">
        <v>9024</v>
      </c>
      <c r="AZ871" s="58" t="s">
        <v>67</v>
      </c>
      <c r="BA871" s="58" t="s">
        <v>67</v>
      </c>
    </row>
    <row r="872" spans="2:53" x14ac:dyDescent="0.25">
      <c r="B872" s="58">
        <v>2024</v>
      </c>
      <c r="C872" s="58">
        <v>891780111</v>
      </c>
      <c r="D872" s="59" t="s">
        <v>64</v>
      </c>
      <c r="E872" s="61" t="s">
        <v>9023</v>
      </c>
      <c r="F872" s="239" t="s">
        <v>9022</v>
      </c>
      <c r="G872" s="210">
        <v>0</v>
      </c>
      <c r="H872" s="61" t="s">
        <v>73</v>
      </c>
      <c r="I872" s="59" t="s">
        <v>65</v>
      </c>
      <c r="J872" s="60" t="s">
        <v>9021</v>
      </c>
      <c r="K872" s="60">
        <v>16500000</v>
      </c>
      <c r="L872" s="58" t="s">
        <v>68</v>
      </c>
      <c r="M872" s="60" t="s">
        <v>9020</v>
      </c>
      <c r="N872" s="60">
        <v>1082902423</v>
      </c>
      <c r="O872" s="60">
        <v>1498</v>
      </c>
      <c r="P872" s="89">
        <v>45475</v>
      </c>
      <c r="Q872" s="60">
        <v>4519037000</v>
      </c>
      <c r="R872" s="89">
        <v>45478</v>
      </c>
      <c r="S872" s="60">
        <v>16500000</v>
      </c>
      <c r="T872" s="61" t="s">
        <v>66</v>
      </c>
      <c r="U872" s="60">
        <v>57461216</v>
      </c>
      <c r="V872" s="60" t="s">
        <v>3359</v>
      </c>
      <c r="W872" s="89">
        <v>45478</v>
      </c>
      <c r="X872" s="89">
        <v>45478</v>
      </c>
      <c r="Y872" s="177" t="s">
        <v>75</v>
      </c>
      <c r="Z872" s="166">
        <v>45626</v>
      </c>
      <c r="AA872" s="67">
        <f t="shared" si="65"/>
        <v>148</v>
      </c>
      <c r="AB872" s="67">
        <v>0</v>
      </c>
      <c r="AC872" s="237">
        <v>0</v>
      </c>
      <c r="AD872" s="67">
        <v>0</v>
      </c>
      <c r="AE872" s="89" t="s">
        <v>75</v>
      </c>
      <c r="AF872" s="67">
        <f t="shared" si="66"/>
        <v>0</v>
      </c>
      <c r="AG872" s="60">
        <v>0</v>
      </c>
      <c r="AH872" s="60">
        <v>0</v>
      </c>
      <c r="AI872" s="89" t="s">
        <v>75</v>
      </c>
      <c r="AJ872" s="61">
        <v>0</v>
      </c>
      <c r="AK872" s="65" t="s">
        <v>75</v>
      </c>
      <c r="AL872" s="65" t="s">
        <v>75</v>
      </c>
      <c r="AM872" s="67">
        <f t="shared" si="67"/>
        <v>0</v>
      </c>
      <c r="AN872" s="67">
        <f>+K872+AC872-AH872</f>
        <v>16500000</v>
      </c>
      <c r="AO872" s="61" t="s">
        <v>67</v>
      </c>
      <c r="AP872" s="60">
        <v>16500000</v>
      </c>
      <c r="AQ872" s="61" t="s">
        <v>86</v>
      </c>
      <c r="AR872" s="60">
        <v>0</v>
      </c>
      <c r="AS872" s="69" t="s">
        <v>75</v>
      </c>
      <c r="AT872" s="236">
        <v>6600000</v>
      </c>
      <c r="AU872" s="156">
        <f t="shared" si="68"/>
        <v>9900000</v>
      </c>
      <c r="AV872" s="72">
        <f t="shared" si="69"/>
        <v>0.4</v>
      </c>
      <c r="AW872" s="89" t="s">
        <v>75</v>
      </c>
      <c r="AX872" s="61" t="s">
        <v>101</v>
      </c>
      <c r="AY872" s="67" t="s">
        <v>9019</v>
      </c>
      <c r="AZ872" s="58" t="s">
        <v>67</v>
      </c>
      <c r="BA872" s="58" t="s">
        <v>67</v>
      </c>
    </row>
    <row r="873" spans="2:53" x14ac:dyDescent="0.25">
      <c r="B873" s="58">
        <v>2024</v>
      </c>
      <c r="C873" s="58">
        <v>891780111</v>
      </c>
      <c r="D873" s="59" t="s">
        <v>64</v>
      </c>
      <c r="E873" s="61" t="s">
        <v>9018</v>
      </c>
      <c r="F873" s="239" t="s">
        <v>9017</v>
      </c>
      <c r="G873" s="210">
        <v>0</v>
      </c>
      <c r="H873" s="61" t="s">
        <v>73</v>
      </c>
      <c r="I873" s="59" t="s">
        <v>65</v>
      </c>
      <c r="J873" s="60" t="s">
        <v>9016</v>
      </c>
      <c r="K873" s="60">
        <v>24000000</v>
      </c>
      <c r="L873" s="58" t="s">
        <v>68</v>
      </c>
      <c r="M873" s="60" t="s">
        <v>9015</v>
      </c>
      <c r="N873" s="60">
        <v>65742222</v>
      </c>
      <c r="O873" s="60">
        <v>1498</v>
      </c>
      <c r="P873" s="89">
        <v>45475</v>
      </c>
      <c r="Q873" s="60">
        <v>4519037000</v>
      </c>
      <c r="R873" s="89">
        <v>45478</v>
      </c>
      <c r="S873" s="60">
        <v>24000000</v>
      </c>
      <c r="T873" s="61" t="s">
        <v>66</v>
      </c>
      <c r="U873" s="60">
        <v>85460949</v>
      </c>
      <c r="V873" s="60" t="s">
        <v>8882</v>
      </c>
      <c r="W873" s="89">
        <v>45478</v>
      </c>
      <c r="X873" s="89">
        <v>45478</v>
      </c>
      <c r="Y873" s="177" t="s">
        <v>75</v>
      </c>
      <c r="Z873" s="166">
        <v>45626</v>
      </c>
      <c r="AA873" s="67">
        <f t="shared" si="65"/>
        <v>148</v>
      </c>
      <c r="AB873" s="67">
        <v>0</v>
      </c>
      <c r="AC873" s="237">
        <v>0</v>
      </c>
      <c r="AD873" s="67">
        <v>0</v>
      </c>
      <c r="AE873" s="89" t="s">
        <v>75</v>
      </c>
      <c r="AF873" s="67">
        <f t="shared" si="66"/>
        <v>0</v>
      </c>
      <c r="AG873" s="60">
        <v>0</v>
      </c>
      <c r="AH873" s="60">
        <v>0</v>
      </c>
      <c r="AI873" s="89" t="s">
        <v>75</v>
      </c>
      <c r="AJ873" s="61">
        <v>0</v>
      </c>
      <c r="AK873" s="65" t="s">
        <v>75</v>
      </c>
      <c r="AL873" s="65" t="s">
        <v>75</v>
      </c>
      <c r="AM873" s="67">
        <f t="shared" si="67"/>
        <v>0</v>
      </c>
      <c r="AN873" s="67">
        <f>+K873+AC873-AH873</f>
        <v>24000000</v>
      </c>
      <c r="AO873" s="61" t="s">
        <v>67</v>
      </c>
      <c r="AP873" s="60">
        <v>24000000</v>
      </c>
      <c r="AQ873" s="61" t="s">
        <v>86</v>
      </c>
      <c r="AR873" s="60">
        <v>0</v>
      </c>
      <c r="AS873" s="69" t="s">
        <v>75</v>
      </c>
      <c r="AT873" s="236">
        <v>9600000</v>
      </c>
      <c r="AU873" s="156">
        <f t="shared" si="68"/>
        <v>14400000</v>
      </c>
      <c r="AV873" s="72">
        <f t="shared" si="69"/>
        <v>0.4</v>
      </c>
      <c r="AW873" s="89" t="s">
        <v>75</v>
      </c>
      <c r="AX873" s="61" t="s">
        <v>101</v>
      </c>
      <c r="AY873" s="67" t="s">
        <v>9014</v>
      </c>
      <c r="AZ873" s="58" t="s">
        <v>67</v>
      </c>
      <c r="BA873" s="58" t="s">
        <v>67</v>
      </c>
    </row>
    <row r="874" spans="2:53" x14ac:dyDescent="0.25">
      <c r="B874" s="58">
        <v>2024</v>
      </c>
      <c r="C874" s="58">
        <v>891780111</v>
      </c>
      <c r="D874" s="59" t="s">
        <v>64</v>
      </c>
      <c r="E874" s="61" t="s">
        <v>9013</v>
      </c>
      <c r="F874" s="239" t="s">
        <v>9012</v>
      </c>
      <c r="G874" s="210">
        <v>0</v>
      </c>
      <c r="H874" s="61" t="s">
        <v>73</v>
      </c>
      <c r="I874" s="59" t="s">
        <v>65</v>
      </c>
      <c r="J874" s="60" t="s">
        <v>9011</v>
      </c>
      <c r="K874" s="60">
        <v>15000000</v>
      </c>
      <c r="L874" s="58" t="s">
        <v>68</v>
      </c>
      <c r="M874" s="60" t="s">
        <v>9010</v>
      </c>
      <c r="N874" s="60">
        <v>1083039682</v>
      </c>
      <c r="O874" s="60">
        <v>1498</v>
      </c>
      <c r="P874" s="89">
        <v>45475</v>
      </c>
      <c r="Q874" s="60">
        <v>4519037000</v>
      </c>
      <c r="R874" s="89">
        <v>45478</v>
      </c>
      <c r="S874" s="60">
        <v>15000000</v>
      </c>
      <c r="T874" s="61" t="s">
        <v>66</v>
      </c>
      <c r="U874" s="60">
        <v>93400727</v>
      </c>
      <c r="V874" s="60" t="s">
        <v>6940</v>
      </c>
      <c r="W874" s="89">
        <v>45478</v>
      </c>
      <c r="X874" s="89">
        <v>45478</v>
      </c>
      <c r="Y874" s="177" t="s">
        <v>75</v>
      </c>
      <c r="Z874" s="166">
        <v>45626</v>
      </c>
      <c r="AA874" s="67">
        <f t="shared" si="65"/>
        <v>148</v>
      </c>
      <c r="AB874" s="67">
        <v>0</v>
      </c>
      <c r="AC874" s="237">
        <v>0</v>
      </c>
      <c r="AD874" s="67">
        <v>0</v>
      </c>
      <c r="AE874" s="89" t="s">
        <v>75</v>
      </c>
      <c r="AF874" s="67">
        <f t="shared" si="66"/>
        <v>0</v>
      </c>
      <c r="AG874" s="60">
        <v>0</v>
      </c>
      <c r="AH874" s="60">
        <v>0</v>
      </c>
      <c r="AI874" s="89" t="s">
        <v>75</v>
      </c>
      <c r="AJ874" s="61">
        <v>0</v>
      </c>
      <c r="AK874" s="65" t="s">
        <v>75</v>
      </c>
      <c r="AL874" s="65" t="s">
        <v>75</v>
      </c>
      <c r="AM874" s="67">
        <f t="shared" si="67"/>
        <v>0</v>
      </c>
      <c r="AN874" s="67">
        <f>+K874+AC874-AH874</f>
        <v>15000000</v>
      </c>
      <c r="AO874" s="61" t="s">
        <v>67</v>
      </c>
      <c r="AP874" s="60">
        <v>15000000</v>
      </c>
      <c r="AQ874" s="61" t="s">
        <v>86</v>
      </c>
      <c r="AR874" s="60">
        <v>0</v>
      </c>
      <c r="AS874" s="69" t="s">
        <v>75</v>
      </c>
      <c r="AT874" s="236">
        <v>6000000</v>
      </c>
      <c r="AU874" s="156">
        <f t="shared" si="68"/>
        <v>9000000</v>
      </c>
      <c r="AV874" s="72">
        <f t="shared" si="69"/>
        <v>0.4</v>
      </c>
      <c r="AW874" s="89" t="s">
        <v>75</v>
      </c>
      <c r="AX874" s="61" t="s">
        <v>101</v>
      </c>
      <c r="AY874" s="67" t="s">
        <v>9009</v>
      </c>
      <c r="AZ874" s="58" t="s">
        <v>67</v>
      </c>
      <c r="BA874" s="58" t="s">
        <v>67</v>
      </c>
    </row>
    <row r="875" spans="2:53" x14ac:dyDescent="0.25">
      <c r="B875" s="58">
        <v>2024</v>
      </c>
      <c r="C875" s="58">
        <v>891780111</v>
      </c>
      <c r="D875" s="59" t="s">
        <v>64</v>
      </c>
      <c r="E875" s="61" t="s">
        <v>9008</v>
      </c>
      <c r="F875" s="239" t="s">
        <v>9007</v>
      </c>
      <c r="G875" s="210">
        <v>0</v>
      </c>
      <c r="H875" s="61" t="s">
        <v>73</v>
      </c>
      <c r="I875" s="59" t="s">
        <v>65</v>
      </c>
      <c r="J875" s="60" t="s">
        <v>9006</v>
      </c>
      <c r="K875" s="60">
        <v>10500000</v>
      </c>
      <c r="L875" s="58" t="s">
        <v>68</v>
      </c>
      <c r="M875" s="60" t="s">
        <v>9005</v>
      </c>
      <c r="N875" s="60">
        <v>1082963378</v>
      </c>
      <c r="O875" s="60">
        <v>1499</v>
      </c>
      <c r="P875" s="238">
        <v>45475</v>
      </c>
      <c r="Q875" s="60">
        <v>2126650000</v>
      </c>
      <c r="R875" s="89">
        <v>45478</v>
      </c>
      <c r="S875" s="60">
        <v>10500000</v>
      </c>
      <c r="T875" s="61" t="s">
        <v>66</v>
      </c>
      <c r="U875" s="60">
        <v>7631392</v>
      </c>
      <c r="V875" s="60" t="s">
        <v>8350</v>
      </c>
      <c r="W875" s="89">
        <v>45478</v>
      </c>
      <c r="X875" s="89">
        <v>45478</v>
      </c>
      <c r="Y875" s="177" t="s">
        <v>75</v>
      </c>
      <c r="Z875" s="166">
        <v>45626</v>
      </c>
      <c r="AA875" s="67">
        <f t="shared" si="65"/>
        <v>148</v>
      </c>
      <c r="AB875" s="67">
        <v>0</v>
      </c>
      <c r="AC875" s="237">
        <v>0</v>
      </c>
      <c r="AD875" s="67">
        <v>0</v>
      </c>
      <c r="AE875" s="89" t="s">
        <v>75</v>
      </c>
      <c r="AF875" s="67">
        <f t="shared" si="66"/>
        <v>0</v>
      </c>
      <c r="AG875" s="60">
        <v>0</v>
      </c>
      <c r="AH875" s="60">
        <v>0</v>
      </c>
      <c r="AI875" s="89" t="s">
        <v>75</v>
      </c>
      <c r="AJ875" s="61">
        <v>0</v>
      </c>
      <c r="AK875" s="65" t="s">
        <v>75</v>
      </c>
      <c r="AL875" s="65" t="s">
        <v>75</v>
      </c>
      <c r="AM875" s="67">
        <f t="shared" si="67"/>
        <v>0</v>
      </c>
      <c r="AN875" s="67">
        <f>+K875+AC875-AH875</f>
        <v>10500000</v>
      </c>
      <c r="AO875" s="61" t="s">
        <v>67</v>
      </c>
      <c r="AP875" s="60">
        <v>10500000</v>
      </c>
      <c r="AQ875" s="61" t="s">
        <v>86</v>
      </c>
      <c r="AR875" s="60">
        <v>0</v>
      </c>
      <c r="AS875" s="69" t="s">
        <v>75</v>
      </c>
      <c r="AT875" s="236">
        <v>4200000</v>
      </c>
      <c r="AU875" s="156">
        <f t="shared" si="68"/>
        <v>6300000</v>
      </c>
      <c r="AV875" s="72">
        <f t="shared" si="69"/>
        <v>0.4</v>
      </c>
      <c r="AW875" s="89" t="s">
        <v>75</v>
      </c>
      <c r="AX875" s="61" t="s">
        <v>101</v>
      </c>
      <c r="AY875" s="67" t="s">
        <v>9004</v>
      </c>
      <c r="AZ875" s="58" t="s">
        <v>67</v>
      </c>
      <c r="BA875" s="58" t="s">
        <v>67</v>
      </c>
    </row>
    <row r="876" spans="2:53" x14ac:dyDescent="0.25">
      <c r="B876" s="58">
        <v>2024</v>
      </c>
      <c r="C876" s="58">
        <v>891780111</v>
      </c>
      <c r="D876" s="59" t="s">
        <v>64</v>
      </c>
      <c r="E876" s="61" t="s">
        <v>9003</v>
      </c>
      <c r="F876" s="239" t="s">
        <v>9002</v>
      </c>
      <c r="G876" s="210">
        <v>0</v>
      </c>
      <c r="H876" s="61" t="s">
        <v>73</v>
      </c>
      <c r="I876" s="59" t="s">
        <v>65</v>
      </c>
      <c r="J876" s="60" t="s">
        <v>9001</v>
      </c>
      <c r="K876" s="60">
        <v>18000000</v>
      </c>
      <c r="L876" s="58" t="s">
        <v>68</v>
      </c>
      <c r="M876" s="60" t="s">
        <v>9000</v>
      </c>
      <c r="N876" s="60">
        <v>1082886956</v>
      </c>
      <c r="O876" s="60">
        <v>1498</v>
      </c>
      <c r="P876" s="89">
        <v>45475</v>
      </c>
      <c r="Q876" s="60">
        <v>4519037000</v>
      </c>
      <c r="R876" s="89">
        <v>45478</v>
      </c>
      <c r="S876" s="60">
        <v>18000000</v>
      </c>
      <c r="T876" s="61" t="s">
        <v>66</v>
      </c>
      <c r="U876" s="60">
        <v>36694483</v>
      </c>
      <c r="V876" s="60" t="s">
        <v>8033</v>
      </c>
      <c r="W876" s="89">
        <v>45478</v>
      </c>
      <c r="X876" s="89">
        <v>45478</v>
      </c>
      <c r="Y876" s="177" t="s">
        <v>75</v>
      </c>
      <c r="Z876" s="166">
        <v>45626</v>
      </c>
      <c r="AA876" s="67">
        <f t="shared" si="65"/>
        <v>148</v>
      </c>
      <c r="AB876" s="67">
        <v>0</v>
      </c>
      <c r="AC876" s="237">
        <v>0</v>
      </c>
      <c r="AD876" s="67">
        <v>0</v>
      </c>
      <c r="AE876" s="89" t="s">
        <v>75</v>
      </c>
      <c r="AF876" s="67">
        <f t="shared" si="66"/>
        <v>0</v>
      </c>
      <c r="AG876" s="60">
        <v>0</v>
      </c>
      <c r="AH876" s="60">
        <v>0</v>
      </c>
      <c r="AI876" s="89" t="s">
        <v>75</v>
      </c>
      <c r="AJ876" s="61">
        <v>0</v>
      </c>
      <c r="AK876" s="65" t="s">
        <v>75</v>
      </c>
      <c r="AL876" s="65" t="s">
        <v>75</v>
      </c>
      <c r="AM876" s="67">
        <f t="shared" si="67"/>
        <v>0</v>
      </c>
      <c r="AN876" s="67">
        <f>+K876+AC876-AH876</f>
        <v>18000000</v>
      </c>
      <c r="AO876" s="61" t="s">
        <v>67</v>
      </c>
      <c r="AP876" s="60">
        <v>18000000</v>
      </c>
      <c r="AQ876" s="61" t="s">
        <v>86</v>
      </c>
      <c r="AR876" s="60">
        <v>0</v>
      </c>
      <c r="AS876" s="69" t="s">
        <v>75</v>
      </c>
      <c r="AT876" s="236">
        <v>7200000</v>
      </c>
      <c r="AU876" s="156">
        <f t="shared" si="68"/>
        <v>10800000</v>
      </c>
      <c r="AV876" s="72">
        <f t="shared" si="69"/>
        <v>0.4</v>
      </c>
      <c r="AW876" s="89" t="s">
        <v>75</v>
      </c>
      <c r="AX876" s="61" t="s">
        <v>101</v>
      </c>
      <c r="AY876" s="67" t="s">
        <v>8999</v>
      </c>
      <c r="AZ876" s="58" t="s">
        <v>67</v>
      </c>
      <c r="BA876" s="58" t="s">
        <v>67</v>
      </c>
    </row>
    <row r="877" spans="2:53" x14ac:dyDescent="0.25">
      <c r="B877" s="58">
        <v>2024</v>
      </c>
      <c r="C877" s="58">
        <v>891780111</v>
      </c>
      <c r="D877" s="59" t="s">
        <v>64</v>
      </c>
      <c r="E877" s="61" t="s">
        <v>8998</v>
      </c>
      <c r="F877" s="239" t="s">
        <v>8997</v>
      </c>
      <c r="G877" s="210">
        <v>0</v>
      </c>
      <c r="H877" s="61" t="s">
        <v>73</v>
      </c>
      <c r="I877" s="59" t="s">
        <v>65</v>
      </c>
      <c r="J877" s="60" t="s">
        <v>8996</v>
      </c>
      <c r="K877" s="60">
        <v>30500000</v>
      </c>
      <c r="L877" s="58" t="s">
        <v>68</v>
      </c>
      <c r="M877" s="60" t="s">
        <v>8995</v>
      </c>
      <c r="N877" s="60">
        <v>39029599</v>
      </c>
      <c r="O877" s="60">
        <v>1498</v>
      </c>
      <c r="P877" s="89">
        <v>45475</v>
      </c>
      <c r="Q877" s="60">
        <v>4519037000</v>
      </c>
      <c r="R877" s="89">
        <v>45478</v>
      </c>
      <c r="S877" s="60">
        <v>30500000</v>
      </c>
      <c r="T877" s="61" t="s">
        <v>66</v>
      </c>
      <c r="U877" s="60">
        <v>36694483</v>
      </c>
      <c r="V877" s="60" t="s">
        <v>8033</v>
      </c>
      <c r="W877" s="89">
        <v>45478</v>
      </c>
      <c r="X877" s="89">
        <v>45478</v>
      </c>
      <c r="Y877" s="177" t="s">
        <v>75</v>
      </c>
      <c r="Z877" s="166">
        <v>45626</v>
      </c>
      <c r="AA877" s="67">
        <f t="shared" si="65"/>
        <v>148</v>
      </c>
      <c r="AB877" s="67">
        <v>0</v>
      </c>
      <c r="AC877" s="237">
        <v>0</v>
      </c>
      <c r="AD877" s="67">
        <v>0</v>
      </c>
      <c r="AE877" s="89" t="s">
        <v>75</v>
      </c>
      <c r="AF877" s="67">
        <f t="shared" si="66"/>
        <v>0</v>
      </c>
      <c r="AG877" s="60">
        <v>0</v>
      </c>
      <c r="AH877" s="60">
        <v>0</v>
      </c>
      <c r="AI877" s="89" t="s">
        <v>75</v>
      </c>
      <c r="AJ877" s="61">
        <v>0</v>
      </c>
      <c r="AK877" s="65" t="s">
        <v>75</v>
      </c>
      <c r="AL877" s="65" t="s">
        <v>75</v>
      </c>
      <c r="AM877" s="67">
        <f t="shared" si="67"/>
        <v>0</v>
      </c>
      <c r="AN877" s="67">
        <f>+K877+AC877-AH877</f>
        <v>30500000</v>
      </c>
      <c r="AO877" s="61" t="s">
        <v>67</v>
      </c>
      <c r="AP877" s="60">
        <v>30500000</v>
      </c>
      <c r="AQ877" s="61" t="s">
        <v>86</v>
      </c>
      <c r="AR877" s="60">
        <v>0</v>
      </c>
      <c r="AS877" s="69" t="s">
        <v>75</v>
      </c>
      <c r="AT877" s="236">
        <v>12200000</v>
      </c>
      <c r="AU877" s="156">
        <f t="shared" si="68"/>
        <v>18300000</v>
      </c>
      <c r="AV877" s="72">
        <f t="shared" si="69"/>
        <v>0.4</v>
      </c>
      <c r="AW877" s="89" t="s">
        <v>75</v>
      </c>
      <c r="AX877" s="61" t="s">
        <v>101</v>
      </c>
      <c r="AY877" s="67" t="s">
        <v>8994</v>
      </c>
      <c r="AZ877" s="58" t="s">
        <v>67</v>
      </c>
      <c r="BA877" s="58" t="s">
        <v>67</v>
      </c>
    </row>
    <row r="878" spans="2:53" x14ac:dyDescent="0.25">
      <c r="B878" s="58">
        <v>2024</v>
      </c>
      <c r="C878" s="58">
        <v>891780111</v>
      </c>
      <c r="D878" s="59" t="s">
        <v>64</v>
      </c>
      <c r="E878" s="61" t="s">
        <v>8993</v>
      </c>
      <c r="F878" s="239" t="s">
        <v>8992</v>
      </c>
      <c r="G878" s="210">
        <v>0</v>
      </c>
      <c r="H878" s="61" t="s">
        <v>73</v>
      </c>
      <c r="I878" s="59" t="s">
        <v>65</v>
      </c>
      <c r="J878" s="60" t="s">
        <v>8991</v>
      </c>
      <c r="K878" s="60">
        <v>12500000</v>
      </c>
      <c r="L878" s="58" t="s">
        <v>68</v>
      </c>
      <c r="M878" s="60" t="s">
        <v>8990</v>
      </c>
      <c r="N878" s="60">
        <v>57466567</v>
      </c>
      <c r="O878" s="60">
        <v>1499</v>
      </c>
      <c r="P878" s="238">
        <v>45475</v>
      </c>
      <c r="Q878" s="60">
        <v>2126650000</v>
      </c>
      <c r="R878" s="89">
        <v>45478</v>
      </c>
      <c r="S878" s="60">
        <v>12500000</v>
      </c>
      <c r="T878" s="61" t="s">
        <v>66</v>
      </c>
      <c r="U878" s="60">
        <v>57444673</v>
      </c>
      <c r="V878" s="60" t="s">
        <v>4095</v>
      </c>
      <c r="W878" s="89">
        <v>45478</v>
      </c>
      <c r="X878" s="89">
        <v>45478</v>
      </c>
      <c r="Y878" s="177" t="s">
        <v>75</v>
      </c>
      <c r="Z878" s="166">
        <v>45626</v>
      </c>
      <c r="AA878" s="67">
        <f t="shared" si="65"/>
        <v>148</v>
      </c>
      <c r="AB878" s="67">
        <v>0</v>
      </c>
      <c r="AC878" s="237">
        <v>0</v>
      </c>
      <c r="AD878" s="67">
        <v>0</v>
      </c>
      <c r="AE878" s="89" t="s">
        <v>75</v>
      </c>
      <c r="AF878" s="67">
        <f t="shared" si="66"/>
        <v>0</v>
      </c>
      <c r="AG878" s="60">
        <v>0</v>
      </c>
      <c r="AH878" s="60">
        <v>0</v>
      </c>
      <c r="AI878" s="89" t="s">
        <v>75</v>
      </c>
      <c r="AJ878" s="61">
        <v>0</v>
      </c>
      <c r="AK878" s="65" t="s">
        <v>75</v>
      </c>
      <c r="AL878" s="65" t="s">
        <v>75</v>
      </c>
      <c r="AM878" s="67">
        <f t="shared" si="67"/>
        <v>0</v>
      </c>
      <c r="AN878" s="67">
        <f>+K878+AC878-AH878</f>
        <v>12500000</v>
      </c>
      <c r="AO878" s="61" t="s">
        <v>67</v>
      </c>
      <c r="AP878" s="60">
        <v>12500000</v>
      </c>
      <c r="AQ878" s="61" t="s">
        <v>86</v>
      </c>
      <c r="AR878" s="60">
        <v>0</v>
      </c>
      <c r="AS878" s="69" t="s">
        <v>75</v>
      </c>
      <c r="AT878" s="236">
        <v>5000000</v>
      </c>
      <c r="AU878" s="156">
        <f t="shared" si="68"/>
        <v>7500000</v>
      </c>
      <c r="AV878" s="72">
        <f t="shared" si="69"/>
        <v>0.4</v>
      </c>
      <c r="AW878" s="89" t="s">
        <v>75</v>
      </c>
      <c r="AX878" s="61" t="s">
        <v>101</v>
      </c>
      <c r="AY878" s="67" t="s">
        <v>8989</v>
      </c>
      <c r="AZ878" s="58" t="s">
        <v>67</v>
      </c>
      <c r="BA878" s="58" t="s">
        <v>67</v>
      </c>
    </row>
    <row r="879" spans="2:53" x14ac:dyDescent="0.25">
      <c r="B879" s="58">
        <v>2024</v>
      </c>
      <c r="C879" s="58">
        <v>891780111</v>
      </c>
      <c r="D879" s="59" t="s">
        <v>64</v>
      </c>
      <c r="E879" s="61" t="s">
        <v>8988</v>
      </c>
      <c r="F879" s="239" t="s">
        <v>8987</v>
      </c>
      <c r="G879" s="210">
        <v>0</v>
      </c>
      <c r="H879" s="61" t="s">
        <v>73</v>
      </c>
      <c r="I879" s="59" t="s">
        <v>383</v>
      </c>
      <c r="J879" s="60" t="s">
        <v>8986</v>
      </c>
      <c r="K879" s="60">
        <v>18000000</v>
      </c>
      <c r="L879" s="58" t="s">
        <v>68</v>
      </c>
      <c r="M879" s="60" t="s">
        <v>8985</v>
      </c>
      <c r="N879" s="60">
        <v>1082932668</v>
      </c>
      <c r="O879" s="60">
        <v>855</v>
      </c>
      <c r="P879" s="89">
        <v>45390</v>
      </c>
      <c r="Q879" s="60">
        <v>400000000</v>
      </c>
      <c r="R879" s="89">
        <v>45481</v>
      </c>
      <c r="S879" s="60">
        <v>18000000</v>
      </c>
      <c r="T879" s="61" t="s">
        <v>66</v>
      </c>
      <c r="U879" s="60">
        <v>1192791759</v>
      </c>
      <c r="V879" s="60" t="s">
        <v>1211</v>
      </c>
      <c r="W879" s="89">
        <v>45481</v>
      </c>
      <c r="X879" s="89">
        <v>45481</v>
      </c>
      <c r="Y879" s="177" t="s">
        <v>75</v>
      </c>
      <c r="Z879" s="166">
        <v>45626</v>
      </c>
      <c r="AA879" s="67">
        <f t="shared" si="65"/>
        <v>145</v>
      </c>
      <c r="AB879" s="67">
        <v>0</v>
      </c>
      <c r="AC879" s="237">
        <v>0</v>
      </c>
      <c r="AD879" s="67">
        <v>0</v>
      </c>
      <c r="AE879" s="89" t="s">
        <v>75</v>
      </c>
      <c r="AF879" s="67">
        <f t="shared" si="66"/>
        <v>0</v>
      </c>
      <c r="AG879" s="60">
        <v>0</v>
      </c>
      <c r="AH879" s="60">
        <v>0</v>
      </c>
      <c r="AI879" s="89" t="s">
        <v>75</v>
      </c>
      <c r="AJ879" s="61">
        <v>0</v>
      </c>
      <c r="AK879" s="65" t="s">
        <v>75</v>
      </c>
      <c r="AL879" s="65" t="s">
        <v>75</v>
      </c>
      <c r="AM879" s="67">
        <f t="shared" si="67"/>
        <v>0</v>
      </c>
      <c r="AN879" s="67">
        <f>+K879+AC879-AH879</f>
        <v>18000000</v>
      </c>
      <c r="AO879" s="61" t="s">
        <v>86</v>
      </c>
      <c r="AP879" s="60">
        <v>0</v>
      </c>
      <c r="AQ879" s="61" t="s">
        <v>86</v>
      </c>
      <c r="AR879" s="60">
        <v>0</v>
      </c>
      <c r="AS879" s="69" t="s">
        <v>75</v>
      </c>
      <c r="AT879" s="236">
        <v>7200000</v>
      </c>
      <c r="AU879" s="156">
        <f t="shared" si="68"/>
        <v>10800000</v>
      </c>
      <c r="AV879" s="72">
        <f t="shared" si="69"/>
        <v>0.4</v>
      </c>
      <c r="AW879" s="89" t="s">
        <v>75</v>
      </c>
      <c r="AX879" s="61" t="s">
        <v>101</v>
      </c>
      <c r="AY879" s="67" t="s">
        <v>8984</v>
      </c>
      <c r="AZ879" s="58" t="s">
        <v>67</v>
      </c>
      <c r="BA879" s="58" t="s">
        <v>67</v>
      </c>
    </row>
    <row r="880" spans="2:53" x14ac:dyDescent="0.25">
      <c r="B880" s="58">
        <v>2024</v>
      </c>
      <c r="C880" s="58">
        <v>891780111</v>
      </c>
      <c r="D880" s="59" t="s">
        <v>64</v>
      </c>
      <c r="E880" s="61" t="s">
        <v>8983</v>
      </c>
      <c r="F880" s="239" t="s">
        <v>8982</v>
      </c>
      <c r="G880" s="210">
        <v>0</v>
      </c>
      <c r="H880" s="61" t="s">
        <v>73</v>
      </c>
      <c r="I880" s="59" t="s">
        <v>383</v>
      </c>
      <c r="J880" s="60" t="s">
        <v>8981</v>
      </c>
      <c r="K880" s="60">
        <v>18000000</v>
      </c>
      <c r="L880" s="58" t="s">
        <v>68</v>
      </c>
      <c r="M880" s="60" t="s">
        <v>8980</v>
      </c>
      <c r="N880" s="60">
        <v>1045684931</v>
      </c>
      <c r="O880" s="60">
        <v>855</v>
      </c>
      <c r="P880" s="89">
        <v>45390</v>
      </c>
      <c r="Q880" s="60">
        <v>400000000</v>
      </c>
      <c r="R880" s="89">
        <v>45481</v>
      </c>
      <c r="S880" s="60">
        <v>18000000</v>
      </c>
      <c r="T880" s="61" t="s">
        <v>66</v>
      </c>
      <c r="U880" s="60">
        <v>1192791759</v>
      </c>
      <c r="V880" s="60" t="s">
        <v>1211</v>
      </c>
      <c r="W880" s="89">
        <v>45481</v>
      </c>
      <c r="X880" s="89">
        <v>45481</v>
      </c>
      <c r="Y880" s="177" t="s">
        <v>75</v>
      </c>
      <c r="Z880" s="166">
        <v>45626</v>
      </c>
      <c r="AA880" s="67">
        <f t="shared" si="65"/>
        <v>145</v>
      </c>
      <c r="AB880" s="67">
        <v>0</v>
      </c>
      <c r="AC880" s="237">
        <v>0</v>
      </c>
      <c r="AD880" s="67">
        <v>0</v>
      </c>
      <c r="AE880" s="89" t="s">
        <v>75</v>
      </c>
      <c r="AF880" s="67">
        <f t="shared" si="66"/>
        <v>0</v>
      </c>
      <c r="AG880" s="60">
        <v>0</v>
      </c>
      <c r="AH880" s="60">
        <v>0</v>
      </c>
      <c r="AI880" s="89" t="s">
        <v>75</v>
      </c>
      <c r="AJ880" s="61">
        <v>0</v>
      </c>
      <c r="AK880" s="65" t="s">
        <v>75</v>
      </c>
      <c r="AL880" s="65" t="s">
        <v>75</v>
      </c>
      <c r="AM880" s="67">
        <f t="shared" si="67"/>
        <v>0</v>
      </c>
      <c r="AN880" s="67">
        <f>+K880+AC880-AH880</f>
        <v>18000000</v>
      </c>
      <c r="AO880" s="61" t="s">
        <v>86</v>
      </c>
      <c r="AP880" s="60">
        <v>0</v>
      </c>
      <c r="AQ880" s="61" t="s">
        <v>86</v>
      </c>
      <c r="AR880" s="60">
        <v>0</v>
      </c>
      <c r="AS880" s="69" t="s">
        <v>75</v>
      </c>
      <c r="AT880" s="236">
        <v>7200000</v>
      </c>
      <c r="AU880" s="156">
        <f t="shared" si="68"/>
        <v>10800000</v>
      </c>
      <c r="AV880" s="72">
        <f t="shared" si="69"/>
        <v>0.4</v>
      </c>
      <c r="AW880" s="89" t="s">
        <v>75</v>
      </c>
      <c r="AX880" s="61" t="s">
        <v>101</v>
      </c>
      <c r="AY880" s="67" t="s">
        <v>8979</v>
      </c>
      <c r="AZ880" s="58" t="s">
        <v>67</v>
      </c>
      <c r="BA880" s="58" t="s">
        <v>67</v>
      </c>
    </row>
    <row r="881" spans="2:53" x14ac:dyDescent="0.25">
      <c r="B881" s="58">
        <v>2024</v>
      </c>
      <c r="C881" s="58">
        <v>891780111</v>
      </c>
      <c r="D881" s="59" t="s">
        <v>64</v>
      </c>
      <c r="E881" s="61" t="s">
        <v>8978</v>
      </c>
      <c r="F881" s="239" t="s">
        <v>8977</v>
      </c>
      <c r="G881" s="210">
        <v>0</v>
      </c>
      <c r="H881" s="61" t="s">
        <v>73</v>
      </c>
      <c r="I881" s="59" t="s">
        <v>65</v>
      </c>
      <c r="J881" s="60" t="s">
        <v>8976</v>
      </c>
      <c r="K881" s="60">
        <v>18500000</v>
      </c>
      <c r="L881" s="58" t="s">
        <v>68</v>
      </c>
      <c r="M881" s="60" t="s">
        <v>6456</v>
      </c>
      <c r="N881" s="60">
        <v>1083560113</v>
      </c>
      <c r="O881" s="60">
        <v>1498</v>
      </c>
      <c r="P881" s="89">
        <v>45475</v>
      </c>
      <c r="Q881" s="60">
        <v>4519037000</v>
      </c>
      <c r="R881" s="89">
        <v>45481</v>
      </c>
      <c r="S881" s="60">
        <v>18500000</v>
      </c>
      <c r="T881" s="61" t="s">
        <v>66</v>
      </c>
      <c r="U881" s="60">
        <v>45507423</v>
      </c>
      <c r="V881" s="60" t="s">
        <v>7064</v>
      </c>
      <c r="W881" s="89">
        <v>45481</v>
      </c>
      <c r="X881" s="89">
        <v>45481</v>
      </c>
      <c r="Y881" s="177" t="s">
        <v>75</v>
      </c>
      <c r="Z881" s="166">
        <v>45626</v>
      </c>
      <c r="AA881" s="67">
        <f t="shared" si="65"/>
        <v>145</v>
      </c>
      <c r="AB881" s="67">
        <v>0</v>
      </c>
      <c r="AC881" s="237">
        <v>0</v>
      </c>
      <c r="AD881" s="67">
        <v>0</v>
      </c>
      <c r="AE881" s="89" t="s">
        <v>75</v>
      </c>
      <c r="AF881" s="67">
        <f t="shared" si="66"/>
        <v>0</v>
      </c>
      <c r="AG881" s="60">
        <v>0</v>
      </c>
      <c r="AH881" s="60">
        <v>0</v>
      </c>
      <c r="AI881" s="89" t="s">
        <v>75</v>
      </c>
      <c r="AJ881" s="61">
        <v>0</v>
      </c>
      <c r="AK881" s="65" t="s">
        <v>75</v>
      </c>
      <c r="AL881" s="65" t="s">
        <v>75</v>
      </c>
      <c r="AM881" s="67">
        <f t="shared" si="67"/>
        <v>0</v>
      </c>
      <c r="AN881" s="67">
        <f>+K881+AC881-AH881</f>
        <v>18500000</v>
      </c>
      <c r="AO881" s="61" t="s">
        <v>67</v>
      </c>
      <c r="AP881" s="60">
        <v>18500000</v>
      </c>
      <c r="AQ881" s="61" t="s">
        <v>86</v>
      </c>
      <c r="AR881" s="60">
        <v>0</v>
      </c>
      <c r="AS881" s="69" t="s">
        <v>75</v>
      </c>
      <c r="AT881" s="236">
        <v>7400000</v>
      </c>
      <c r="AU881" s="156">
        <f t="shared" si="68"/>
        <v>11100000</v>
      </c>
      <c r="AV881" s="72">
        <f t="shared" si="69"/>
        <v>0.4</v>
      </c>
      <c r="AW881" s="89" t="s">
        <v>75</v>
      </c>
      <c r="AX881" s="61" t="s">
        <v>101</v>
      </c>
      <c r="AY881" s="67" t="s">
        <v>8975</v>
      </c>
      <c r="AZ881" s="58" t="s">
        <v>67</v>
      </c>
      <c r="BA881" s="58" t="s">
        <v>67</v>
      </c>
    </row>
    <row r="882" spans="2:53" x14ac:dyDescent="0.25">
      <c r="B882" s="58">
        <v>2024</v>
      </c>
      <c r="C882" s="58">
        <v>891780111</v>
      </c>
      <c r="D882" s="59" t="s">
        <v>64</v>
      </c>
      <c r="E882" s="61" t="s">
        <v>8974</v>
      </c>
      <c r="F882" s="239" t="s">
        <v>8973</v>
      </c>
      <c r="G882" s="210">
        <v>0</v>
      </c>
      <c r="H882" s="61" t="s">
        <v>73</v>
      </c>
      <c r="I882" s="59" t="s">
        <v>65</v>
      </c>
      <c r="J882" s="60" t="s">
        <v>8972</v>
      </c>
      <c r="K882" s="60">
        <v>16500000</v>
      </c>
      <c r="L882" s="58" t="s">
        <v>68</v>
      </c>
      <c r="M882" s="60" t="s">
        <v>8971</v>
      </c>
      <c r="N882" s="60">
        <v>1083007469</v>
      </c>
      <c r="O882" s="60">
        <v>1498</v>
      </c>
      <c r="P882" s="89">
        <v>45475</v>
      </c>
      <c r="Q882" s="60">
        <v>4519037000</v>
      </c>
      <c r="R882" s="89">
        <v>45481</v>
      </c>
      <c r="S882" s="60">
        <v>16500000</v>
      </c>
      <c r="T882" s="61" t="s">
        <v>66</v>
      </c>
      <c r="U882" s="60">
        <v>39058006</v>
      </c>
      <c r="V882" s="60" t="s">
        <v>8970</v>
      </c>
      <c r="W882" s="89">
        <v>45481</v>
      </c>
      <c r="X882" s="89">
        <v>45481</v>
      </c>
      <c r="Y882" s="177" t="s">
        <v>75</v>
      </c>
      <c r="Z882" s="166">
        <v>45626</v>
      </c>
      <c r="AA882" s="67">
        <f t="shared" si="65"/>
        <v>145</v>
      </c>
      <c r="AB882" s="67">
        <v>0</v>
      </c>
      <c r="AC882" s="237">
        <v>0</v>
      </c>
      <c r="AD882" s="67">
        <v>0</v>
      </c>
      <c r="AE882" s="89" t="s">
        <v>75</v>
      </c>
      <c r="AF882" s="67">
        <f t="shared" si="66"/>
        <v>0</v>
      </c>
      <c r="AG882" s="60">
        <v>0</v>
      </c>
      <c r="AH882" s="60">
        <v>0</v>
      </c>
      <c r="AI882" s="89" t="s">
        <v>75</v>
      </c>
      <c r="AJ882" s="61">
        <v>0</v>
      </c>
      <c r="AK882" s="65" t="s">
        <v>75</v>
      </c>
      <c r="AL882" s="65" t="s">
        <v>75</v>
      </c>
      <c r="AM882" s="67">
        <f t="shared" si="67"/>
        <v>0</v>
      </c>
      <c r="AN882" s="67">
        <f>+K882+AC882-AH882</f>
        <v>16500000</v>
      </c>
      <c r="AO882" s="61" t="s">
        <v>67</v>
      </c>
      <c r="AP882" s="60">
        <v>16500000</v>
      </c>
      <c r="AQ882" s="61" t="s">
        <v>86</v>
      </c>
      <c r="AR882" s="60">
        <v>0</v>
      </c>
      <c r="AS882" s="69" t="s">
        <v>75</v>
      </c>
      <c r="AT882" s="236">
        <v>6600000</v>
      </c>
      <c r="AU882" s="156">
        <f t="shared" si="68"/>
        <v>9900000</v>
      </c>
      <c r="AV882" s="72">
        <f t="shared" si="69"/>
        <v>0.4</v>
      </c>
      <c r="AW882" s="89" t="s">
        <v>75</v>
      </c>
      <c r="AX882" s="61" t="s">
        <v>101</v>
      </c>
      <c r="AY882" s="67" t="s">
        <v>8969</v>
      </c>
      <c r="AZ882" s="58" t="s">
        <v>67</v>
      </c>
      <c r="BA882" s="58" t="s">
        <v>67</v>
      </c>
    </row>
    <row r="883" spans="2:53" x14ac:dyDescent="0.25">
      <c r="B883" s="58">
        <v>2024</v>
      </c>
      <c r="C883" s="58">
        <v>891780111</v>
      </c>
      <c r="D883" s="59" t="s">
        <v>64</v>
      </c>
      <c r="E883" s="61" t="s">
        <v>8968</v>
      </c>
      <c r="F883" s="239" t="s">
        <v>8967</v>
      </c>
      <c r="G883" s="210">
        <v>0</v>
      </c>
      <c r="H883" s="61" t="s">
        <v>73</v>
      </c>
      <c r="I883" s="59" t="s">
        <v>65</v>
      </c>
      <c r="J883" s="60" t="s">
        <v>8966</v>
      </c>
      <c r="K883" s="60">
        <v>16500000</v>
      </c>
      <c r="L883" s="58" t="s">
        <v>68</v>
      </c>
      <c r="M883" s="60" t="s">
        <v>8965</v>
      </c>
      <c r="N883" s="60">
        <v>1083017229</v>
      </c>
      <c r="O883" s="60">
        <v>1498</v>
      </c>
      <c r="P883" s="89">
        <v>45475</v>
      </c>
      <c r="Q883" s="60">
        <v>4519037000</v>
      </c>
      <c r="R883" s="89">
        <v>45481</v>
      </c>
      <c r="S883" s="60">
        <v>16500000</v>
      </c>
      <c r="T883" s="61" t="s">
        <v>66</v>
      </c>
      <c r="U883" s="60">
        <v>72175281</v>
      </c>
      <c r="V883" s="60" t="s">
        <v>3682</v>
      </c>
      <c r="W883" s="89">
        <v>45481</v>
      </c>
      <c r="X883" s="89">
        <v>45481</v>
      </c>
      <c r="Y883" s="177" t="s">
        <v>75</v>
      </c>
      <c r="Z883" s="166">
        <v>45626</v>
      </c>
      <c r="AA883" s="67">
        <f t="shared" si="65"/>
        <v>145</v>
      </c>
      <c r="AB883" s="67">
        <v>0</v>
      </c>
      <c r="AC883" s="237">
        <v>0</v>
      </c>
      <c r="AD883" s="67">
        <v>0</v>
      </c>
      <c r="AE883" s="89" t="s">
        <v>75</v>
      </c>
      <c r="AF883" s="67">
        <f t="shared" si="66"/>
        <v>0</v>
      </c>
      <c r="AG883" s="60">
        <v>0</v>
      </c>
      <c r="AH883" s="60">
        <v>0</v>
      </c>
      <c r="AI883" s="89" t="s">
        <v>75</v>
      </c>
      <c r="AJ883" s="61">
        <v>0</v>
      </c>
      <c r="AK883" s="65" t="s">
        <v>75</v>
      </c>
      <c r="AL883" s="65" t="s">
        <v>75</v>
      </c>
      <c r="AM883" s="67">
        <f t="shared" si="67"/>
        <v>0</v>
      </c>
      <c r="AN883" s="67">
        <f>+K883+AC883-AH883</f>
        <v>16500000</v>
      </c>
      <c r="AO883" s="61" t="s">
        <v>67</v>
      </c>
      <c r="AP883" s="60">
        <v>16500000</v>
      </c>
      <c r="AQ883" s="61" t="s">
        <v>86</v>
      </c>
      <c r="AR883" s="60">
        <v>0</v>
      </c>
      <c r="AS883" s="69" t="s">
        <v>75</v>
      </c>
      <c r="AT883" s="236">
        <v>6600000</v>
      </c>
      <c r="AU883" s="156">
        <f t="shared" si="68"/>
        <v>9900000</v>
      </c>
      <c r="AV883" s="72">
        <f t="shared" si="69"/>
        <v>0.4</v>
      </c>
      <c r="AW883" s="89" t="s">
        <v>75</v>
      </c>
      <c r="AX883" s="61" t="s">
        <v>101</v>
      </c>
      <c r="AY883" s="67" t="s">
        <v>8964</v>
      </c>
      <c r="AZ883" s="58" t="s">
        <v>67</v>
      </c>
      <c r="BA883" s="58" t="s">
        <v>67</v>
      </c>
    </row>
    <row r="884" spans="2:53" x14ac:dyDescent="0.25">
      <c r="B884" s="58">
        <v>2024</v>
      </c>
      <c r="C884" s="58">
        <v>891780111</v>
      </c>
      <c r="D884" s="59" t="s">
        <v>64</v>
      </c>
      <c r="E884" s="61" t="s">
        <v>8963</v>
      </c>
      <c r="F884" s="239" t="s">
        <v>8962</v>
      </c>
      <c r="G884" s="210">
        <v>0</v>
      </c>
      <c r="H884" s="61" t="s">
        <v>73</v>
      </c>
      <c r="I884" s="59" t="s">
        <v>65</v>
      </c>
      <c r="J884" s="60" t="s">
        <v>8555</v>
      </c>
      <c r="K884" s="60">
        <v>2900000</v>
      </c>
      <c r="L884" s="58" t="s">
        <v>68</v>
      </c>
      <c r="M884" s="60" t="s">
        <v>8961</v>
      </c>
      <c r="N884" s="60">
        <v>1082983719</v>
      </c>
      <c r="O884" s="60">
        <v>1498</v>
      </c>
      <c r="P884" s="89">
        <v>45475</v>
      </c>
      <c r="Q884" s="60">
        <v>4519037000</v>
      </c>
      <c r="R884" s="89">
        <v>45481</v>
      </c>
      <c r="S884" s="60">
        <v>2900000</v>
      </c>
      <c r="T884" s="61" t="s">
        <v>66</v>
      </c>
      <c r="U884" s="60">
        <v>41947381</v>
      </c>
      <c r="V884" s="60" t="s">
        <v>7937</v>
      </c>
      <c r="W884" s="89">
        <v>45481</v>
      </c>
      <c r="X884" s="89">
        <v>45481</v>
      </c>
      <c r="Y884" s="177" t="s">
        <v>75</v>
      </c>
      <c r="Z884" s="166">
        <v>45498</v>
      </c>
      <c r="AA884" s="67">
        <f t="shared" si="65"/>
        <v>17</v>
      </c>
      <c r="AB884" s="67">
        <v>0</v>
      </c>
      <c r="AC884" s="237">
        <v>0</v>
      </c>
      <c r="AD884" s="67">
        <v>0</v>
      </c>
      <c r="AE884" s="89" t="s">
        <v>75</v>
      </c>
      <c r="AF884" s="67">
        <f t="shared" si="66"/>
        <v>0</v>
      </c>
      <c r="AG884" s="60">
        <v>0</v>
      </c>
      <c r="AH884" s="60">
        <v>0</v>
      </c>
      <c r="AI884" s="89" t="s">
        <v>75</v>
      </c>
      <c r="AJ884" s="61">
        <v>0</v>
      </c>
      <c r="AK884" s="65" t="s">
        <v>75</v>
      </c>
      <c r="AL884" s="65" t="s">
        <v>75</v>
      </c>
      <c r="AM884" s="67">
        <f t="shared" si="67"/>
        <v>0</v>
      </c>
      <c r="AN884" s="67">
        <f>+K884+AC884-AH884</f>
        <v>2900000</v>
      </c>
      <c r="AO884" s="61" t="s">
        <v>67</v>
      </c>
      <c r="AP884" s="60">
        <v>2900000</v>
      </c>
      <c r="AQ884" s="61" t="s">
        <v>86</v>
      </c>
      <c r="AR884" s="60">
        <v>0</v>
      </c>
      <c r="AS884" s="69" t="s">
        <v>75</v>
      </c>
      <c r="AT884" s="236">
        <v>0</v>
      </c>
      <c r="AU884" s="156">
        <f t="shared" si="68"/>
        <v>2900000</v>
      </c>
      <c r="AV884" s="72">
        <f t="shared" si="69"/>
        <v>0</v>
      </c>
      <c r="AW884" s="89" t="s">
        <v>75</v>
      </c>
      <c r="AX884" s="61" t="s">
        <v>101</v>
      </c>
      <c r="AY884" s="67" t="s">
        <v>8960</v>
      </c>
      <c r="AZ884" s="58" t="s">
        <v>67</v>
      </c>
      <c r="BA884" s="58" t="s">
        <v>67</v>
      </c>
    </row>
    <row r="885" spans="2:53" x14ac:dyDescent="0.25">
      <c r="B885" s="58">
        <v>2024</v>
      </c>
      <c r="C885" s="58">
        <v>891780111</v>
      </c>
      <c r="D885" s="59" t="s">
        <v>64</v>
      </c>
      <c r="E885" s="61" t="s">
        <v>8959</v>
      </c>
      <c r="F885" s="239" t="s">
        <v>8958</v>
      </c>
      <c r="G885" s="210">
        <v>0</v>
      </c>
      <c r="H885" s="61" t="s">
        <v>73</v>
      </c>
      <c r="I885" s="59" t="s">
        <v>65</v>
      </c>
      <c r="J885" s="60" t="s">
        <v>8404</v>
      </c>
      <c r="K885" s="60">
        <v>13500000</v>
      </c>
      <c r="L885" s="58" t="s">
        <v>68</v>
      </c>
      <c r="M885" s="60" t="s">
        <v>8957</v>
      </c>
      <c r="N885" s="60">
        <v>85151290</v>
      </c>
      <c r="O885" s="60">
        <v>1498</v>
      </c>
      <c r="P885" s="89">
        <v>45475</v>
      </c>
      <c r="Q885" s="60">
        <v>4519037000</v>
      </c>
      <c r="R885" s="89">
        <v>45481</v>
      </c>
      <c r="S885" s="60">
        <v>13500000</v>
      </c>
      <c r="T885" s="61" t="s">
        <v>66</v>
      </c>
      <c r="U885" s="60">
        <v>85468846</v>
      </c>
      <c r="V885" s="60" t="s">
        <v>6946</v>
      </c>
      <c r="W885" s="89">
        <v>45481</v>
      </c>
      <c r="X885" s="89">
        <v>45481</v>
      </c>
      <c r="Y885" s="177" t="s">
        <v>75</v>
      </c>
      <c r="Z885" s="89">
        <v>45626</v>
      </c>
      <c r="AA885" s="67">
        <f t="shared" si="65"/>
        <v>145</v>
      </c>
      <c r="AB885" s="67">
        <v>0</v>
      </c>
      <c r="AC885" s="237">
        <v>0</v>
      </c>
      <c r="AD885" s="67">
        <v>0</v>
      </c>
      <c r="AE885" s="89" t="s">
        <v>75</v>
      </c>
      <c r="AF885" s="67">
        <f t="shared" si="66"/>
        <v>0</v>
      </c>
      <c r="AG885" s="60">
        <v>0</v>
      </c>
      <c r="AH885" s="60">
        <v>0</v>
      </c>
      <c r="AI885" s="89" t="s">
        <v>75</v>
      </c>
      <c r="AJ885" s="61">
        <v>0</v>
      </c>
      <c r="AK885" s="65" t="s">
        <v>75</v>
      </c>
      <c r="AL885" s="65" t="s">
        <v>75</v>
      </c>
      <c r="AM885" s="67">
        <f t="shared" si="67"/>
        <v>0</v>
      </c>
      <c r="AN885" s="67">
        <f>+K885+AC885-AH885</f>
        <v>13500000</v>
      </c>
      <c r="AO885" s="61" t="s">
        <v>67</v>
      </c>
      <c r="AP885" s="60">
        <v>13500000</v>
      </c>
      <c r="AQ885" s="61" t="s">
        <v>86</v>
      </c>
      <c r="AR885" s="60">
        <v>0</v>
      </c>
      <c r="AS885" s="69" t="s">
        <v>75</v>
      </c>
      <c r="AT885" s="236">
        <v>5400000</v>
      </c>
      <c r="AU885" s="156">
        <f t="shared" si="68"/>
        <v>8100000</v>
      </c>
      <c r="AV885" s="72">
        <f t="shared" si="69"/>
        <v>0.4</v>
      </c>
      <c r="AW885" s="89" t="s">
        <v>75</v>
      </c>
      <c r="AX885" s="61" t="s">
        <v>101</v>
      </c>
      <c r="AY885" s="67" t="s">
        <v>8956</v>
      </c>
      <c r="AZ885" s="58" t="s">
        <v>67</v>
      </c>
      <c r="BA885" s="58" t="s">
        <v>67</v>
      </c>
    </row>
    <row r="886" spans="2:53" x14ac:dyDescent="0.25">
      <c r="B886" s="58">
        <v>2024</v>
      </c>
      <c r="C886" s="58">
        <v>891780111</v>
      </c>
      <c r="D886" s="59" t="s">
        <v>64</v>
      </c>
      <c r="E886" s="61" t="s">
        <v>8955</v>
      </c>
      <c r="F886" s="239" t="s">
        <v>8954</v>
      </c>
      <c r="G886" s="210">
        <v>0</v>
      </c>
      <c r="H886" s="61" t="s">
        <v>73</v>
      </c>
      <c r="I886" s="59" t="s">
        <v>65</v>
      </c>
      <c r="J886" s="60" t="s">
        <v>8953</v>
      </c>
      <c r="K886" s="60">
        <v>23500000</v>
      </c>
      <c r="L886" s="58" t="s">
        <v>68</v>
      </c>
      <c r="M886" s="60" t="s">
        <v>8952</v>
      </c>
      <c r="N886" s="60">
        <v>39049050</v>
      </c>
      <c r="O886" s="60">
        <v>1498</v>
      </c>
      <c r="P886" s="89">
        <v>45475</v>
      </c>
      <c r="Q886" s="60">
        <v>4519037000</v>
      </c>
      <c r="R886" s="89">
        <v>45481</v>
      </c>
      <c r="S886" s="60">
        <v>23500000</v>
      </c>
      <c r="T886" s="61" t="s">
        <v>66</v>
      </c>
      <c r="U886" s="60">
        <v>36557666</v>
      </c>
      <c r="V886" s="60" t="s">
        <v>4526</v>
      </c>
      <c r="W886" s="89">
        <v>45481</v>
      </c>
      <c r="X886" s="89">
        <v>45481</v>
      </c>
      <c r="Y886" s="177" t="s">
        <v>75</v>
      </c>
      <c r="Z886" s="89">
        <v>45626</v>
      </c>
      <c r="AA886" s="67">
        <f t="shared" si="65"/>
        <v>145</v>
      </c>
      <c r="AB886" s="67">
        <v>0</v>
      </c>
      <c r="AC886" s="237">
        <v>0</v>
      </c>
      <c r="AD886" s="67">
        <v>0</v>
      </c>
      <c r="AE886" s="89" t="s">
        <v>75</v>
      </c>
      <c r="AF886" s="67">
        <f t="shared" si="66"/>
        <v>0</v>
      </c>
      <c r="AG886" s="60">
        <v>0</v>
      </c>
      <c r="AH886" s="60">
        <v>0</v>
      </c>
      <c r="AI886" s="89" t="s">
        <v>75</v>
      </c>
      <c r="AJ886" s="61">
        <v>0</v>
      </c>
      <c r="AK886" s="65" t="s">
        <v>75</v>
      </c>
      <c r="AL886" s="65" t="s">
        <v>75</v>
      </c>
      <c r="AM886" s="67">
        <f t="shared" si="67"/>
        <v>0</v>
      </c>
      <c r="AN886" s="67">
        <f>+K886+AC886-AH886</f>
        <v>23500000</v>
      </c>
      <c r="AO886" s="61" t="s">
        <v>67</v>
      </c>
      <c r="AP886" s="60">
        <v>23500000</v>
      </c>
      <c r="AQ886" s="61" t="s">
        <v>86</v>
      </c>
      <c r="AR886" s="60">
        <v>0</v>
      </c>
      <c r="AS886" s="69" t="s">
        <v>75</v>
      </c>
      <c r="AT886" s="236">
        <v>9400000</v>
      </c>
      <c r="AU886" s="156">
        <f t="shared" si="68"/>
        <v>14100000</v>
      </c>
      <c r="AV886" s="72">
        <f t="shared" si="69"/>
        <v>0.4</v>
      </c>
      <c r="AW886" s="89" t="s">
        <v>75</v>
      </c>
      <c r="AX886" s="61" t="s">
        <v>101</v>
      </c>
      <c r="AY886" s="67" t="s">
        <v>8951</v>
      </c>
      <c r="AZ886" s="58" t="s">
        <v>67</v>
      </c>
      <c r="BA886" s="58" t="s">
        <v>67</v>
      </c>
    </row>
    <row r="887" spans="2:53" x14ac:dyDescent="0.25">
      <c r="B887" s="58">
        <v>2024</v>
      </c>
      <c r="C887" s="58">
        <v>891780111</v>
      </c>
      <c r="D887" s="59" t="s">
        <v>64</v>
      </c>
      <c r="E887" s="61" t="s">
        <v>8950</v>
      </c>
      <c r="F887" s="239" t="s">
        <v>8949</v>
      </c>
      <c r="G887" s="210">
        <v>0</v>
      </c>
      <c r="H887" s="61" t="s">
        <v>73</v>
      </c>
      <c r="I887" s="59" t="s">
        <v>65</v>
      </c>
      <c r="J887" s="60" t="s">
        <v>8948</v>
      </c>
      <c r="K887" s="60">
        <v>16500000</v>
      </c>
      <c r="L887" s="58" t="s">
        <v>68</v>
      </c>
      <c r="M887" s="60" t="s">
        <v>8947</v>
      </c>
      <c r="N887" s="60">
        <v>85464059</v>
      </c>
      <c r="O887" s="60">
        <v>1498</v>
      </c>
      <c r="P887" s="89">
        <v>45475</v>
      </c>
      <c r="Q887" s="60">
        <v>4519037000</v>
      </c>
      <c r="R887" s="89">
        <v>45481</v>
      </c>
      <c r="S887" s="60">
        <v>16500000</v>
      </c>
      <c r="T887" s="61" t="s">
        <v>66</v>
      </c>
      <c r="U887" s="60">
        <v>72004252</v>
      </c>
      <c r="V887" s="60" t="s">
        <v>8946</v>
      </c>
      <c r="W887" s="89">
        <v>45481</v>
      </c>
      <c r="X887" s="89">
        <v>45481</v>
      </c>
      <c r="Y887" s="177" t="s">
        <v>75</v>
      </c>
      <c r="Z887" s="89">
        <v>45626</v>
      </c>
      <c r="AA887" s="67">
        <f t="shared" si="65"/>
        <v>145</v>
      </c>
      <c r="AB887" s="67">
        <v>0</v>
      </c>
      <c r="AC887" s="237">
        <v>0</v>
      </c>
      <c r="AD887" s="67">
        <v>0</v>
      </c>
      <c r="AE887" s="89" t="s">
        <v>75</v>
      </c>
      <c r="AF887" s="67">
        <f t="shared" si="66"/>
        <v>0</v>
      </c>
      <c r="AG887" s="60">
        <v>0</v>
      </c>
      <c r="AH887" s="60">
        <v>0</v>
      </c>
      <c r="AI887" s="89" t="s">
        <v>75</v>
      </c>
      <c r="AJ887" s="61">
        <v>0</v>
      </c>
      <c r="AK887" s="65" t="s">
        <v>75</v>
      </c>
      <c r="AL887" s="65" t="s">
        <v>75</v>
      </c>
      <c r="AM887" s="67">
        <f t="shared" si="67"/>
        <v>0</v>
      </c>
      <c r="AN887" s="67">
        <f>+K887+AC887-AH887</f>
        <v>16500000</v>
      </c>
      <c r="AO887" s="61" t="s">
        <v>67</v>
      </c>
      <c r="AP887" s="60">
        <v>16500000</v>
      </c>
      <c r="AQ887" s="61" t="s">
        <v>86</v>
      </c>
      <c r="AR887" s="60">
        <v>0</v>
      </c>
      <c r="AS887" s="69" t="s">
        <v>75</v>
      </c>
      <c r="AT887" s="236">
        <v>6600000</v>
      </c>
      <c r="AU887" s="156">
        <f t="shared" si="68"/>
        <v>9900000</v>
      </c>
      <c r="AV887" s="72">
        <f t="shared" si="69"/>
        <v>0.4</v>
      </c>
      <c r="AW887" s="89" t="s">
        <v>75</v>
      </c>
      <c r="AX887" s="61" t="s">
        <v>101</v>
      </c>
      <c r="AY887" s="67" t="s">
        <v>8945</v>
      </c>
      <c r="AZ887" s="58" t="s">
        <v>67</v>
      </c>
      <c r="BA887" s="58" t="s">
        <v>67</v>
      </c>
    </row>
    <row r="888" spans="2:53" x14ac:dyDescent="0.25">
      <c r="B888" s="58">
        <v>2024</v>
      </c>
      <c r="C888" s="58">
        <v>891780111</v>
      </c>
      <c r="D888" s="59" t="s">
        <v>64</v>
      </c>
      <c r="E888" s="61" t="s">
        <v>8944</v>
      </c>
      <c r="F888" s="239" t="s">
        <v>8943</v>
      </c>
      <c r="G888" s="210">
        <v>0</v>
      </c>
      <c r="H888" s="61" t="s">
        <v>73</v>
      </c>
      <c r="I888" s="59" t="s">
        <v>65</v>
      </c>
      <c r="J888" s="60" t="s">
        <v>8942</v>
      </c>
      <c r="K888" s="60">
        <v>15000000</v>
      </c>
      <c r="L888" s="58" t="s">
        <v>68</v>
      </c>
      <c r="M888" s="60" t="s">
        <v>8941</v>
      </c>
      <c r="N888" s="60">
        <v>1085180904</v>
      </c>
      <c r="O888" s="60">
        <v>1498</v>
      </c>
      <c r="P888" s="89">
        <v>45475</v>
      </c>
      <c r="Q888" s="60">
        <v>4519037000</v>
      </c>
      <c r="R888" s="89">
        <v>45481</v>
      </c>
      <c r="S888" s="60">
        <v>15000000</v>
      </c>
      <c r="T888" s="61" t="s">
        <v>66</v>
      </c>
      <c r="U888" s="60">
        <v>72175281</v>
      </c>
      <c r="V888" s="60" t="s">
        <v>3682</v>
      </c>
      <c r="W888" s="89">
        <v>45481</v>
      </c>
      <c r="X888" s="89">
        <v>45481</v>
      </c>
      <c r="Y888" s="177" t="s">
        <v>75</v>
      </c>
      <c r="Z888" s="89">
        <v>45626</v>
      </c>
      <c r="AA888" s="67">
        <f t="shared" si="65"/>
        <v>145</v>
      </c>
      <c r="AB888" s="67">
        <v>0</v>
      </c>
      <c r="AC888" s="237">
        <v>0</v>
      </c>
      <c r="AD888" s="67">
        <v>0</v>
      </c>
      <c r="AE888" s="89" t="s">
        <v>75</v>
      </c>
      <c r="AF888" s="67">
        <f t="shared" si="66"/>
        <v>0</v>
      </c>
      <c r="AG888" s="60">
        <v>0</v>
      </c>
      <c r="AH888" s="60">
        <v>0</v>
      </c>
      <c r="AI888" s="89" t="s">
        <v>75</v>
      </c>
      <c r="AJ888" s="61">
        <v>0</v>
      </c>
      <c r="AK888" s="65" t="s">
        <v>75</v>
      </c>
      <c r="AL888" s="65" t="s">
        <v>75</v>
      </c>
      <c r="AM888" s="67">
        <f t="shared" si="67"/>
        <v>0</v>
      </c>
      <c r="AN888" s="67">
        <f>+K888+AC888-AH888</f>
        <v>15000000</v>
      </c>
      <c r="AO888" s="61" t="s">
        <v>67</v>
      </c>
      <c r="AP888" s="60">
        <v>15000000</v>
      </c>
      <c r="AQ888" s="61" t="s">
        <v>86</v>
      </c>
      <c r="AR888" s="60">
        <v>0</v>
      </c>
      <c r="AS888" s="69" t="s">
        <v>75</v>
      </c>
      <c r="AT888" s="236">
        <v>6000000</v>
      </c>
      <c r="AU888" s="156">
        <f t="shared" si="68"/>
        <v>9000000</v>
      </c>
      <c r="AV888" s="72">
        <f t="shared" si="69"/>
        <v>0.4</v>
      </c>
      <c r="AW888" s="89" t="s">
        <v>75</v>
      </c>
      <c r="AX888" s="61" t="s">
        <v>101</v>
      </c>
      <c r="AY888" s="67" t="s">
        <v>8940</v>
      </c>
      <c r="AZ888" s="58" t="s">
        <v>67</v>
      </c>
      <c r="BA888" s="58" t="s">
        <v>67</v>
      </c>
    </row>
    <row r="889" spans="2:53" x14ac:dyDescent="0.25">
      <c r="B889" s="58">
        <v>2024</v>
      </c>
      <c r="C889" s="58">
        <v>891780111</v>
      </c>
      <c r="D889" s="59" t="s">
        <v>64</v>
      </c>
      <c r="E889" s="61" t="s">
        <v>8939</v>
      </c>
      <c r="F889" s="239" t="s">
        <v>8938</v>
      </c>
      <c r="G889" s="210">
        <v>0</v>
      </c>
      <c r="H889" s="61" t="s">
        <v>73</v>
      </c>
      <c r="I889" s="59" t="s">
        <v>65</v>
      </c>
      <c r="J889" s="60" t="s">
        <v>8937</v>
      </c>
      <c r="K889" s="60">
        <v>15000000</v>
      </c>
      <c r="L889" s="58" t="s">
        <v>68</v>
      </c>
      <c r="M889" s="60" t="s">
        <v>8936</v>
      </c>
      <c r="N889" s="60">
        <v>85373098</v>
      </c>
      <c r="O889" s="60">
        <v>1498</v>
      </c>
      <c r="P889" s="89">
        <v>45475</v>
      </c>
      <c r="Q889" s="60">
        <v>4519037000</v>
      </c>
      <c r="R889" s="89">
        <v>45481</v>
      </c>
      <c r="S889" s="60">
        <v>15000000</v>
      </c>
      <c r="T889" s="61" t="s">
        <v>66</v>
      </c>
      <c r="U889" s="60">
        <v>72175281</v>
      </c>
      <c r="V889" s="60" t="s">
        <v>3682</v>
      </c>
      <c r="W889" s="89">
        <v>45481</v>
      </c>
      <c r="X889" s="89">
        <v>45481</v>
      </c>
      <c r="Y889" s="177" t="s">
        <v>75</v>
      </c>
      <c r="Z889" s="89">
        <v>45626</v>
      </c>
      <c r="AA889" s="67">
        <f t="shared" si="65"/>
        <v>145</v>
      </c>
      <c r="AB889" s="67">
        <v>0</v>
      </c>
      <c r="AC889" s="237">
        <v>0</v>
      </c>
      <c r="AD889" s="67">
        <v>0</v>
      </c>
      <c r="AE889" s="89" t="s">
        <v>75</v>
      </c>
      <c r="AF889" s="67">
        <f t="shared" si="66"/>
        <v>0</v>
      </c>
      <c r="AG889" s="60">
        <v>0</v>
      </c>
      <c r="AH889" s="60">
        <v>0</v>
      </c>
      <c r="AI889" s="89" t="s">
        <v>75</v>
      </c>
      <c r="AJ889" s="61">
        <v>0</v>
      </c>
      <c r="AK889" s="65" t="s">
        <v>75</v>
      </c>
      <c r="AL889" s="65" t="s">
        <v>75</v>
      </c>
      <c r="AM889" s="67">
        <f t="shared" si="67"/>
        <v>0</v>
      </c>
      <c r="AN889" s="67">
        <f>+K889+AC889-AH889</f>
        <v>15000000</v>
      </c>
      <c r="AO889" s="61" t="s">
        <v>67</v>
      </c>
      <c r="AP889" s="60">
        <v>15000000</v>
      </c>
      <c r="AQ889" s="61" t="s">
        <v>86</v>
      </c>
      <c r="AR889" s="60">
        <v>0</v>
      </c>
      <c r="AS889" s="69" t="s">
        <v>75</v>
      </c>
      <c r="AT889" s="236">
        <v>6000000</v>
      </c>
      <c r="AU889" s="156">
        <f t="shared" si="68"/>
        <v>9000000</v>
      </c>
      <c r="AV889" s="72">
        <f t="shared" si="69"/>
        <v>0.4</v>
      </c>
      <c r="AW889" s="89" t="s">
        <v>75</v>
      </c>
      <c r="AX889" s="61" t="s">
        <v>101</v>
      </c>
      <c r="AY889" s="67" t="s">
        <v>8935</v>
      </c>
      <c r="AZ889" s="58" t="s">
        <v>67</v>
      </c>
      <c r="BA889" s="58" t="s">
        <v>67</v>
      </c>
    </row>
    <row r="890" spans="2:53" x14ac:dyDescent="0.25">
      <c r="B890" s="58">
        <v>2024</v>
      </c>
      <c r="C890" s="58">
        <v>891780111</v>
      </c>
      <c r="D890" s="59" t="s">
        <v>64</v>
      </c>
      <c r="E890" s="61" t="s">
        <v>8934</v>
      </c>
      <c r="F890" s="239" t="s">
        <v>8933</v>
      </c>
      <c r="G890" s="210">
        <v>0</v>
      </c>
      <c r="H890" s="61" t="s">
        <v>73</v>
      </c>
      <c r="I890" s="59" t="s">
        <v>65</v>
      </c>
      <c r="J890" s="60" t="s">
        <v>8932</v>
      </c>
      <c r="K890" s="60">
        <v>16500000</v>
      </c>
      <c r="L890" s="58" t="s">
        <v>68</v>
      </c>
      <c r="M890" s="60" t="s">
        <v>8931</v>
      </c>
      <c r="N890" s="60">
        <v>1082985398</v>
      </c>
      <c r="O890" s="60">
        <v>1498</v>
      </c>
      <c r="P890" s="89">
        <v>45475</v>
      </c>
      <c r="Q890" s="60">
        <v>4519037000</v>
      </c>
      <c r="R890" s="89">
        <v>45481</v>
      </c>
      <c r="S890" s="60">
        <v>16500000</v>
      </c>
      <c r="T890" s="61" t="s">
        <v>66</v>
      </c>
      <c r="U890" s="60">
        <v>72175281</v>
      </c>
      <c r="V890" s="60" t="s">
        <v>3682</v>
      </c>
      <c r="W890" s="89">
        <v>45481</v>
      </c>
      <c r="X890" s="89">
        <v>45481</v>
      </c>
      <c r="Y890" s="177" t="s">
        <v>75</v>
      </c>
      <c r="Z890" s="89">
        <v>45626</v>
      </c>
      <c r="AA890" s="67">
        <f t="shared" si="65"/>
        <v>145</v>
      </c>
      <c r="AB890" s="67">
        <v>0</v>
      </c>
      <c r="AC890" s="237">
        <v>0</v>
      </c>
      <c r="AD890" s="67">
        <v>0</v>
      </c>
      <c r="AE890" s="89" t="s">
        <v>75</v>
      </c>
      <c r="AF890" s="67">
        <f t="shared" si="66"/>
        <v>0</v>
      </c>
      <c r="AG890" s="60">
        <v>0</v>
      </c>
      <c r="AH890" s="60">
        <v>0</v>
      </c>
      <c r="AI890" s="89" t="s">
        <v>75</v>
      </c>
      <c r="AJ890" s="61">
        <v>0</v>
      </c>
      <c r="AK890" s="65" t="s">
        <v>75</v>
      </c>
      <c r="AL890" s="65" t="s">
        <v>75</v>
      </c>
      <c r="AM890" s="67">
        <f t="shared" si="67"/>
        <v>0</v>
      </c>
      <c r="AN890" s="67">
        <f>+K890+AC890-AH890</f>
        <v>16500000</v>
      </c>
      <c r="AO890" s="61" t="s">
        <v>67</v>
      </c>
      <c r="AP890" s="60">
        <v>16500000</v>
      </c>
      <c r="AQ890" s="61" t="s">
        <v>86</v>
      </c>
      <c r="AR890" s="60">
        <v>0</v>
      </c>
      <c r="AS890" s="69" t="s">
        <v>75</v>
      </c>
      <c r="AT890" s="236">
        <v>6600000</v>
      </c>
      <c r="AU890" s="156">
        <f t="shared" si="68"/>
        <v>9900000</v>
      </c>
      <c r="AV890" s="72">
        <f t="shared" si="69"/>
        <v>0.4</v>
      </c>
      <c r="AW890" s="89" t="s">
        <v>75</v>
      </c>
      <c r="AX890" s="61" t="s">
        <v>101</v>
      </c>
      <c r="AY890" s="67" t="s">
        <v>8930</v>
      </c>
      <c r="AZ890" s="58" t="s">
        <v>67</v>
      </c>
      <c r="BA890" s="58" t="s">
        <v>67</v>
      </c>
    </row>
    <row r="891" spans="2:53" x14ac:dyDescent="0.25">
      <c r="B891" s="58">
        <v>2024</v>
      </c>
      <c r="C891" s="58">
        <v>891780111</v>
      </c>
      <c r="D891" s="59" t="s">
        <v>64</v>
      </c>
      <c r="E891" s="61" t="s">
        <v>8929</v>
      </c>
      <c r="F891" s="239" t="s">
        <v>8928</v>
      </c>
      <c r="G891" s="210">
        <v>0</v>
      </c>
      <c r="H891" s="61" t="s">
        <v>73</v>
      </c>
      <c r="I891" s="59" t="s">
        <v>65</v>
      </c>
      <c r="J891" s="60" t="s">
        <v>8927</v>
      </c>
      <c r="K891" s="60">
        <v>36000000</v>
      </c>
      <c r="L891" s="58" t="s">
        <v>68</v>
      </c>
      <c r="M891" s="60" t="s">
        <v>8926</v>
      </c>
      <c r="N891" s="60">
        <v>51937854</v>
      </c>
      <c r="O891" s="60">
        <v>1499</v>
      </c>
      <c r="P891" s="238">
        <v>45475</v>
      </c>
      <c r="Q891" s="60">
        <v>2126650000</v>
      </c>
      <c r="R891" s="89">
        <v>45481</v>
      </c>
      <c r="S891" s="60">
        <v>36000000</v>
      </c>
      <c r="T891" s="61" t="s">
        <v>66</v>
      </c>
      <c r="U891" s="60">
        <v>72175281</v>
      </c>
      <c r="V891" s="60" t="s">
        <v>3682</v>
      </c>
      <c r="W891" s="89">
        <v>45481</v>
      </c>
      <c r="X891" s="89">
        <v>45481</v>
      </c>
      <c r="Y891" s="177" t="s">
        <v>75</v>
      </c>
      <c r="Z891" s="89">
        <v>45626</v>
      </c>
      <c r="AA891" s="67">
        <f t="shared" si="65"/>
        <v>145</v>
      </c>
      <c r="AB891" s="67">
        <v>0</v>
      </c>
      <c r="AC891" s="237">
        <v>0</v>
      </c>
      <c r="AD891" s="67">
        <v>0</v>
      </c>
      <c r="AE891" s="89" t="s">
        <v>75</v>
      </c>
      <c r="AF891" s="67">
        <f t="shared" si="66"/>
        <v>0</v>
      </c>
      <c r="AG891" s="60">
        <v>0</v>
      </c>
      <c r="AH891" s="60">
        <v>0</v>
      </c>
      <c r="AI891" s="89" t="s">
        <v>75</v>
      </c>
      <c r="AJ891" s="61">
        <v>0</v>
      </c>
      <c r="AK891" s="65" t="s">
        <v>75</v>
      </c>
      <c r="AL891" s="65" t="s">
        <v>75</v>
      </c>
      <c r="AM891" s="67">
        <f t="shared" si="67"/>
        <v>0</v>
      </c>
      <c r="AN891" s="67">
        <f>+K891+AC891-AH891</f>
        <v>36000000</v>
      </c>
      <c r="AO891" s="61" t="s">
        <v>67</v>
      </c>
      <c r="AP891" s="60">
        <v>36000000</v>
      </c>
      <c r="AQ891" s="61" t="s">
        <v>86</v>
      </c>
      <c r="AR891" s="60">
        <v>0</v>
      </c>
      <c r="AS891" s="69" t="s">
        <v>75</v>
      </c>
      <c r="AT891" s="236">
        <v>14400000</v>
      </c>
      <c r="AU891" s="156">
        <f t="shared" si="68"/>
        <v>21600000</v>
      </c>
      <c r="AV891" s="72">
        <f t="shared" si="69"/>
        <v>0.4</v>
      </c>
      <c r="AW891" s="89" t="s">
        <v>75</v>
      </c>
      <c r="AX891" s="61" t="s">
        <v>101</v>
      </c>
      <c r="AY891" s="67" t="s">
        <v>8925</v>
      </c>
      <c r="AZ891" s="58" t="s">
        <v>67</v>
      </c>
      <c r="BA891" s="58" t="s">
        <v>67</v>
      </c>
    </row>
    <row r="892" spans="2:53" x14ac:dyDescent="0.25">
      <c r="B892" s="58">
        <v>2024</v>
      </c>
      <c r="C892" s="58">
        <v>891780111</v>
      </c>
      <c r="D892" s="59" t="s">
        <v>64</v>
      </c>
      <c r="E892" s="61" t="s">
        <v>8924</v>
      </c>
      <c r="F892" s="239" t="s">
        <v>8923</v>
      </c>
      <c r="G892" s="210">
        <v>0</v>
      </c>
      <c r="H892" s="61" t="s">
        <v>73</v>
      </c>
      <c r="I892" s="59" t="s">
        <v>65</v>
      </c>
      <c r="J892" s="60" t="s">
        <v>8922</v>
      </c>
      <c r="K892" s="60">
        <v>12500000</v>
      </c>
      <c r="L892" s="58" t="s">
        <v>68</v>
      </c>
      <c r="M892" s="60" t="s">
        <v>8921</v>
      </c>
      <c r="N892" s="60">
        <v>57427809</v>
      </c>
      <c r="O892" s="60">
        <v>1499</v>
      </c>
      <c r="P892" s="238">
        <v>45475</v>
      </c>
      <c r="Q892" s="60">
        <v>2126650000</v>
      </c>
      <c r="R892" s="89">
        <v>45481</v>
      </c>
      <c r="S892" s="60">
        <v>12500000</v>
      </c>
      <c r="T892" s="61" t="s">
        <v>66</v>
      </c>
      <c r="U892" s="60">
        <v>36557666</v>
      </c>
      <c r="V892" s="60" t="s">
        <v>4526</v>
      </c>
      <c r="W892" s="89">
        <v>45481</v>
      </c>
      <c r="X892" s="89">
        <v>45481</v>
      </c>
      <c r="Y892" s="177" t="s">
        <v>75</v>
      </c>
      <c r="Z892" s="89">
        <v>45626</v>
      </c>
      <c r="AA892" s="67">
        <f t="shared" si="65"/>
        <v>145</v>
      </c>
      <c r="AB892" s="67">
        <v>0</v>
      </c>
      <c r="AC892" s="237">
        <v>0</v>
      </c>
      <c r="AD892" s="67">
        <v>0</v>
      </c>
      <c r="AE892" s="89" t="s">
        <v>75</v>
      </c>
      <c r="AF892" s="67">
        <f t="shared" si="66"/>
        <v>0</v>
      </c>
      <c r="AG892" s="60">
        <v>0</v>
      </c>
      <c r="AH892" s="60">
        <v>0</v>
      </c>
      <c r="AI892" s="89" t="s">
        <v>75</v>
      </c>
      <c r="AJ892" s="61">
        <v>0</v>
      </c>
      <c r="AK892" s="65" t="s">
        <v>75</v>
      </c>
      <c r="AL892" s="65" t="s">
        <v>75</v>
      </c>
      <c r="AM892" s="67">
        <f t="shared" si="67"/>
        <v>0</v>
      </c>
      <c r="AN892" s="67">
        <f>+K892+AC892-AH892</f>
        <v>12500000</v>
      </c>
      <c r="AO892" s="61" t="s">
        <v>67</v>
      </c>
      <c r="AP892" s="60">
        <v>12500000</v>
      </c>
      <c r="AQ892" s="61" t="s">
        <v>86</v>
      </c>
      <c r="AR892" s="60">
        <v>0</v>
      </c>
      <c r="AS892" s="69" t="s">
        <v>75</v>
      </c>
      <c r="AT892" s="236">
        <v>5000000</v>
      </c>
      <c r="AU892" s="156">
        <f t="shared" si="68"/>
        <v>7500000</v>
      </c>
      <c r="AV892" s="72">
        <f t="shared" si="69"/>
        <v>0.4</v>
      </c>
      <c r="AW892" s="89" t="s">
        <v>75</v>
      </c>
      <c r="AX892" s="61" t="s">
        <v>101</v>
      </c>
      <c r="AY892" s="67" t="s">
        <v>8920</v>
      </c>
      <c r="AZ892" s="58" t="s">
        <v>67</v>
      </c>
      <c r="BA892" s="58" t="s">
        <v>67</v>
      </c>
    </row>
    <row r="893" spans="2:53" x14ac:dyDescent="0.25">
      <c r="B893" s="58">
        <v>2024</v>
      </c>
      <c r="C893" s="58">
        <v>891780111</v>
      </c>
      <c r="D893" s="59" t="s">
        <v>64</v>
      </c>
      <c r="E893" s="61" t="s">
        <v>8919</v>
      </c>
      <c r="F893" s="239" t="s">
        <v>8918</v>
      </c>
      <c r="G893" s="210">
        <v>0</v>
      </c>
      <c r="H893" s="61" t="s">
        <v>73</v>
      </c>
      <c r="I893" s="59" t="s">
        <v>65</v>
      </c>
      <c r="J893" s="60" t="s">
        <v>8917</v>
      </c>
      <c r="K893" s="60">
        <v>18000000</v>
      </c>
      <c r="L893" s="58" t="s">
        <v>68</v>
      </c>
      <c r="M893" s="60" t="s">
        <v>8916</v>
      </c>
      <c r="N893" s="60">
        <v>7631214</v>
      </c>
      <c r="O893" s="60">
        <v>1498</v>
      </c>
      <c r="P893" s="89">
        <v>45475</v>
      </c>
      <c r="Q893" s="60">
        <v>4519037000</v>
      </c>
      <c r="R893" s="89">
        <v>45481</v>
      </c>
      <c r="S893" s="60">
        <v>18000000</v>
      </c>
      <c r="T893" s="61" t="s">
        <v>66</v>
      </c>
      <c r="U893" s="60">
        <v>85154788</v>
      </c>
      <c r="V893" s="60" t="s">
        <v>7851</v>
      </c>
      <c r="W893" s="89">
        <v>45481</v>
      </c>
      <c r="X893" s="89">
        <v>45481</v>
      </c>
      <c r="Y893" s="177" t="s">
        <v>75</v>
      </c>
      <c r="Z893" s="89">
        <v>45626</v>
      </c>
      <c r="AA893" s="67">
        <f t="shared" si="65"/>
        <v>145</v>
      </c>
      <c r="AB893" s="67">
        <v>0</v>
      </c>
      <c r="AC893" s="237">
        <v>0</v>
      </c>
      <c r="AD893" s="67">
        <v>0</v>
      </c>
      <c r="AE893" s="89" t="s">
        <v>75</v>
      </c>
      <c r="AF893" s="67">
        <f t="shared" si="66"/>
        <v>0</v>
      </c>
      <c r="AG893" s="60">
        <v>0</v>
      </c>
      <c r="AH893" s="60">
        <v>0</v>
      </c>
      <c r="AI893" s="89" t="s">
        <v>75</v>
      </c>
      <c r="AJ893" s="61">
        <v>0</v>
      </c>
      <c r="AK893" s="65" t="s">
        <v>75</v>
      </c>
      <c r="AL893" s="65" t="s">
        <v>75</v>
      </c>
      <c r="AM893" s="67">
        <f t="shared" si="67"/>
        <v>0</v>
      </c>
      <c r="AN893" s="67">
        <f>+K893+AC893-AH893</f>
        <v>18000000</v>
      </c>
      <c r="AO893" s="61" t="s">
        <v>67</v>
      </c>
      <c r="AP893" s="60">
        <v>18000000</v>
      </c>
      <c r="AQ893" s="61" t="s">
        <v>86</v>
      </c>
      <c r="AR893" s="60">
        <v>0</v>
      </c>
      <c r="AS893" s="69" t="s">
        <v>75</v>
      </c>
      <c r="AT893" s="236">
        <v>7200000</v>
      </c>
      <c r="AU893" s="156">
        <f t="shared" si="68"/>
        <v>10800000</v>
      </c>
      <c r="AV893" s="72">
        <f t="shared" si="69"/>
        <v>0.4</v>
      </c>
      <c r="AW893" s="89" t="s">
        <v>75</v>
      </c>
      <c r="AX893" s="61" t="s">
        <v>101</v>
      </c>
      <c r="AY893" s="67" t="s">
        <v>8915</v>
      </c>
      <c r="AZ893" s="58" t="s">
        <v>67</v>
      </c>
      <c r="BA893" s="58" t="s">
        <v>67</v>
      </c>
    </row>
    <row r="894" spans="2:53" x14ac:dyDescent="0.25">
      <c r="B894" s="58">
        <v>2024</v>
      </c>
      <c r="C894" s="58">
        <v>891780111</v>
      </c>
      <c r="D894" s="59" t="s">
        <v>64</v>
      </c>
      <c r="E894" s="61" t="s">
        <v>8914</v>
      </c>
      <c r="F894" s="239" t="s">
        <v>8913</v>
      </c>
      <c r="G894" s="210">
        <v>0</v>
      </c>
      <c r="H894" s="61" t="s">
        <v>73</v>
      </c>
      <c r="I894" s="59" t="s">
        <v>65</v>
      </c>
      <c r="J894" s="60" t="s">
        <v>8710</v>
      </c>
      <c r="K894" s="60">
        <v>12500000</v>
      </c>
      <c r="L894" s="58" t="s">
        <v>68</v>
      </c>
      <c r="M894" s="60" t="s">
        <v>8912</v>
      </c>
      <c r="N894" s="60">
        <v>1082974742</v>
      </c>
      <c r="O894" s="60">
        <v>1499</v>
      </c>
      <c r="P894" s="238">
        <v>45475</v>
      </c>
      <c r="Q894" s="60">
        <v>2126650000</v>
      </c>
      <c r="R894" s="89">
        <v>45481</v>
      </c>
      <c r="S894" s="60">
        <v>12500000</v>
      </c>
      <c r="T894" s="61" t="s">
        <v>66</v>
      </c>
      <c r="U894" s="60">
        <v>85467461</v>
      </c>
      <c r="V894" s="60" t="s">
        <v>6870</v>
      </c>
      <c r="W894" s="89">
        <v>45481</v>
      </c>
      <c r="X894" s="89">
        <v>45481</v>
      </c>
      <c r="Y894" s="177" t="s">
        <v>75</v>
      </c>
      <c r="Z894" s="89">
        <v>45626</v>
      </c>
      <c r="AA894" s="67">
        <f t="shared" si="65"/>
        <v>145</v>
      </c>
      <c r="AB894" s="67">
        <v>0</v>
      </c>
      <c r="AC894" s="237">
        <v>0</v>
      </c>
      <c r="AD894" s="67">
        <v>0</v>
      </c>
      <c r="AE894" s="89" t="s">
        <v>75</v>
      </c>
      <c r="AF894" s="67">
        <f t="shared" si="66"/>
        <v>0</v>
      </c>
      <c r="AG894" s="60">
        <v>0</v>
      </c>
      <c r="AH894" s="60">
        <v>0</v>
      </c>
      <c r="AI894" s="89" t="s">
        <v>75</v>
      </c>
      <c r="AJ894" s="61">
        <v>0</v>
      </c>
      <c r="AK894" s="65" t="s">
        <v>75</v>
      </c>
      <c r="AL894" s="65" t="s">
        <v>75</v>
      </c>
      <c r="AM894" s="67">
        <f t="shared" si="67"/>
        <v>0</v>
      </c>
      <c r="AN894" s="67">
        <f>+K894+AC894-AH894</f>
        <v>12500000</v>
      </c>
      <c r="AO894" s="61" t="s">
        <v>67</v>
      </c>
      <c r="AP894" s="60">
        <v>12500000</v>
      </c>
      <c r="AQ894" s="61" t="s">
        <v>86</v>
      </c>
      <c r="AR894" s="60">
        <v>0</v>
      </c>
      <c r="AS894" s="69" t="s">
        <v>75</v>
      </c>
      <c r="AT894" s="236">
        <v>5000000</v>
      </c>
      <c r="AU894" s="156">
        <f t="shared" si="68"/>
        <v>7500000</v>
      </c>
      <c r="AV894" s="72">
        <f t="shared" si="69"/>
        <v>0.4</v>
      </c>
      <c r="AW894" s="89" t="s">
        <v>75</v>
      </c>
      <c r="AX894" s="61" t="s">
        <v>101</v>
      </c>
      <c r="AY894" s="67" t="s">
        <v>8911</v>
      </c>
      <c r="AZ894" s="58" t="s">
        <v>67</v>
      </c>
      <c r="BA894" s="58" t="s">
        <v>67</v>
      </c>
    </row>
    <row r="895" spans="2:53" x14ac:dyDescent="0.25">
      <c r="B895" s="58">
        <v>2024</v>
      </c>
      <c r="C895" s="58">
        <v>891780111</v>
      </c>
      <c r="D895" s="59" t="s">
        <v>64</v>
      </c>
      <c r="E895" s="61" t="s">
        <v>8910</v>
      </c>
      <c r="F895" s="239" t="s">
        <v>8909</v>
      </c>
      <c r="G895" s="210">
        <v>0</v>
      </c>
      <c r="H895" s="61" t="s">
        <v>73</v>
      </c>
      <c r="I895" s="59" t="s">
        <v>65</v>
      </c>
      <c r="J895" s="60" t="s">
        <v>8884</v>
      </c>
      <c r="K895" s="60">
        <v>16500000</v>
      </c>
      <c r="L895" s="58" t="s">
        <v>68</v>
      </c>
      <c r="M895" s="60" t="s">
        <v>8908</v>
      </c>
      <c r="N895" s="60">
        <v>1083020392</v>
      </c>
      <c r="O895" s="60">
        <v>1498</v>
      </c>
      <c r="P895" s="89">
        <v>45475</v>
      </c>
      <c r="Q895" s="60">
        <v>4519037000</v>
      </c>
      <c r="R895" s="89">
        <v>45481</v>
      </c>
      <c r="S895" s="60">
        <v>16500000</v>
      </c>
      <c r="T895" s="61" t="s">
        <v>66</v>
      </c>
      <c r="U895" s="60">
        <v>85460949</v>
      </c>
      <c r="V895" s="60" t="s">
        <v>8882</v>
      </c>
      <c r="W895" s="89">
        <v>45481</v>
      </c>
      <c r="X895" s="89">
        <v>45481</v>
      </c>
      <c r="Y895" s="177" t="s">
        <v>75</v>
      </c>
      <c r="Z895" s="89">
        <v>45626</v>
      </c>
      <c r="AA895" s="67">
        <f t="shared" si="65"/>
        <v>145</v>
      </c>
      <c r="AB895" s="67">
        <v>0</v>
      </c>
      <c r="AC895" s="237">
        <v>0</v>
      </c>
      <c r="AD895" s="67">
        <v>0</v>
      </c>
      <c r="AE895" s="89" t="s">
        <v>75</v>
      </c>
      <c r="AF895" s="67">
        <f t="shared" si="66"/>
        <v>0</v>
      </c>
      <c r="AG895" s="60">
        <v>0</v>
      </c>
      <c r="AH895" s="60">
        <v>0</v>
      </c>
      <c r="AI895" s="89" t="s">
        <v>75</v>
      </c>
      <c r="AJ895" s="61">
        <v>0</v>
      </c>
      <c r="AK895" s="65" t="s">
        <v>75</v>
      </c>
      <c r="AL895" s="65" t="s">
        <v>75</v>
      </c>
      <c r="AM895" s="67">
        <f t="shared" si="67"/>
        <v>0</v>
      </c>
      <c r="AN895" s="67">
        <f>+K895+AC895-AH895</f>
        <v>16500000</v>
      </c>
      <c r="AO895" s="61" t="s">
        <v>67</v>
      </c>
      <c r="AP895" s="60">
        <v>16500000</v>
      </c>
      <c r="AQ895" s="61" t="s">
        <v>86</v>
      </c>
      <c r="AR895" s="60">
        <v>0</v>
      </c>
      <c r="AS895" s="69" t="s">
        <v>75</v>
      </c>
      <c r="AT895" s="236">
        <v>6600000</v>
      </c>
      <c r="AU895" s="156">
        <f t="shared" si="68"/>
        <v>9900000</v>
      </c>
      <c r="AV895" s="72">
        <f t="shared" si="69"/>
        <v>0.4</v>
      </c>
      <c r="AW895" s="89" t="s">
        <v>75</v>
      </c>
      <c r="AX895" s="61" t="s">
        <v>101</v>
      </c>
      <c r="AY895" s="67" t="s">
        <v>8907</v>
      </c>
      <c r="AZ895" s="58" t="s">
        <v>67</v>
      </c>
      <c r="BA895" s="58" t="s">
        <v>67</v>
      </c>
    </row>
    <row r="896" spans="2:53" x14ac:dyDescent="0.25">
      <c r="B896" s="58">
        <v>2024</v>
      </c>
      <c r="C896" s="58">
        <v>891780111</v>
      </c>
      <c r="D896" s="59" t="s">
        <v>64</v>
      </c>
      <c r="E896" s="61" t="s">
        <v>8906</v>
      </c>
      <c r="F896" s="239" t="s">
        <v>8905</v>
      </c>
      <c r="G896" s="210">
        <v>0</v>
      </c>
      <c r="H896" s="61" t="s">
        <v>73</v>
      </c>
      <c r="I896" s="59" t="s">
        <v>65</v>
      </c>
      <c r="J896" s="60" t="s">
        <v>8680</v>
      </c>
      <c r="K896" s="60">
        <v>25000000</v>
      </c>
      <c r="L896" s="58" t="s">
        <v>68</v>
      </c>
      <c r="M896" s="60" t="s">
        <v>8904</v>
      </c>
      <c r="N896" s="60">
        <v>7597867</v>
      </c>
      <c r="O896" s="60">
        <v>1498</v>
      </c>
      <c r="P896" s="89">
        <v>45475</v>
      </c>
      <c r="Q896" s="60">
        <v>4519037000</v>
      </c>
      <c r="R896" s="89">
        <v>45481</v>
      </c>
      <c r="S896" s="60">
        <v>25000000</v>
      </c>
      <c r="T896" s="61" t="s">
        <v>66</v>
      </c>
      <c r="U896" s="60">
        <v>15443332</v>
      </c>
      <c r="V896" s="60" t="s">
        <v>3157</v>
      </c>
      <c r="W896" s="89">
        <v>45481</v>
      </c>
      <c r="X896" s="89">
        <v>45481</v>
      </c>
      <c r="Y896" s="177" t="s">
        <v>75</v>
      </c>
      <c r="Z896" s="89">
        <v>45626</v>
      </c>
      <c r="AA896" s="67">
        <f t="shared" si="65"/>
        <v>145</v>
      </c>
      <c r="AB896" s="67">
        <v>0</v>
      </c>
      <c r="AC896" s="237">
        <v>0</v>
      </c>
      <c r="AD896" s="67">
        <v>0</v>
      </c>
      <c r="AE896" s="89" t="s">
        <v>75</v>
      </c>
      <c r="AF896" s="67">
        <f t="shared" si="66"/>
        <v>0</v>
      </c>
      <c r="AG896" s="60">
        <v>0</v>
      </c>
      <c r="AH896" s="60">
        <v>0</v>
      </c>
      <c r="AI896" s="89" t="s">
        <v>75</v>
      </c>
      <c r="AJ896" s="61">
        <v>0</v>
      </c>
      <c r="AK896" s="65" t="s">
        <v>75</v>
      </c>
      <c r="AL896" s="65" t="s">
        <v>75</v>
      </c>
      <c r="AM896" s="67">
        <f t="shared" si="67"/>
        <v>0</v>
      </c>
      <c r="AN896" s="67">
        <f>+K896+AC896-AH896</f>
        <v>25000000</v>
      </c>
      <c r="AO896" s="61" t="s">
        <v>67</v>
      </c>
      <c r="AP896" s="60">
        <v>25000000</v>
      </c>
      <c r="AQ896" s="61" t="s">
        <v>86</v>
      </c>
      <c r="AR896" s="60">
        <v>0</v>
      </c>
      <c r="AS896" s="69" t="s">
        <v>75</v>
      </c>
      <c r="AT896" s="236">
        <v>10000000</v>
      </c>
      <c r="AU896" s="156">
        <f t="shared" si="68"/>
        <v>15000000</v>
      </c>
      <c r="AV896" s="72">
        <f t="shared" si="69"/>
        <v>0.4</v>
      </c>
      <c r="AW896" s="89" t="s">
        <v>75</v>
      </c>
      <c r="AX896" s="61" t="s">
        <v>101</v>
      </c>
      <c r="AY896" s="67" t="s">
        <v>8903</v>
      </c>
      <c r="AZ896" s="58" t="s">
        <v>67</v>
      </c>
      <c r="BA896" s="58" t="s">
        <v>67</v>
      </c>
    </row>
    <row r="897" spans="2:53" x14ac:dyDescent="0.25">
      <c r="B897" s="58">
        <v>2024</v>
      </c>
      <c r="C897" s="58">
        <v>891780111</v>
      </c>
      <c r="D897" s="59" t="s">
        <v>64</v>
      </c>
      <c r="E897" s="61" t="s">
        <v>8902</v>
      </c>
      <c r="F897" s="239" t="s">
        <v>8901</v>
      </c>
      <c r="G897" s="210">
        <v>0</v>
      </c>
      <c r="H897" s="61" t="s">
        <v>73</v>
      </c>
      <c r="I897" s="59" t="s">
        <v>65</v>
      </c>
      <c r="J897" s="60" t="s">
        <v>8900</v>
      </c>
      <c r="K897" s="60">
        <v>16500000</v>
      </c>
      <c r="L897" s="58" t="s">
        <v>68</v>
      </c>
      <c r="M897" s="60" t="s">
        <v>8899</v>
      </c>
      <c r="N897" s="60">
        <v>1004360507</v>
      </c>
      <c r="O897" s="60">
        <v>1498</v>
      </c>
      <c r="P897" s="89">
        <v>45475</v>
      </c>
      <c r="Q897" s="60">
        <v>4519037000</v>
      </c>
      <c r="R897" s="89">
        <v>45481</v>
      </c>
      <c r="S897" s="60">
        <v>16500000</v>
      </c>
      <c r="T897" s="61" t="s">
        <v>66</v>
      </c>
      <c r="U897" s="60">
        <v>1082964146</v>
      </c>
      <c r="V897" s="60" t="s">
        <v>7105</v>
      </c>
      <c r="W897" s="89">
        <v>45481</v>
      </c>
      <c r="X897" s="89">
        <v>45481</v>
      </c>
      <c r="Y897" s="177" t="s">
        <v>75</v>
      </c>
      <c r="Z897" s="89">
        <v>45626</v>
      </c>
      <c r="AA897" s="67">
        <f t="shared" si="65"/>
        <v>145</v>
      </c>
      <c r="AB897" s="67">
        <v>0</v>
      </c>
      <c r="AC897" s="237">
        <v>0</v>
      </c>
      <c r="AD897" s="67">
        <v>0</v>
      </c>
      <c r="AE897" s="89" t="s">
        <v>75</v>
      </c>
      <c r="AF897" s="67">
        <f t="shared" si="66"/>
        <v>0</v>
      </c>
      <c r="AG897" s="60">
        <v>0</v>
      </c>
      <c r="AH897" s="60">
        <v>0</v>
      </c>
      <c r="AI897" s="89" t="s">
        <v>75</v>
      </c>
      <c r="AJ897" s="61">
        <v>0</v>
      </c>
      <c r="AK897" s="65" t="s">
        <v>75</v>
      </c>
      <c r="AL897" s="65" t="s">
        <v>75</v>
      </c>
      <c r="AM897" s="67">
        <f t="shared" si="67"/>
        <v>0</v>
      </c>
      <c r="AN897" s="67">
        <f>+K897+AC897-AH897</f>
        <v>16500000</v>
      </c>
      <c r="AO897" s="61" t="s">
        <v>67</v>
      </c>
      <c r="AP897" s="60">
        <v>16500000</v>
      </c>
      <c r="AQ897" s="61" t="s">
        <v>86</v>
      </c>
      <c r="AR897" s="60">
        <v>0</v>
      </c>
      <c r="AS897" s="69" t="s">
        <v>75</v>
      </c>
      <c r="AT897" s="236">
        <v>6600000</v>
      </c>
      <c r="AU897" s="156">
        <f t="shared" si="68"/>
        <v>9900000</v>
      </c>
      <c r="AV897" s="72">
        <f t="shared" si="69"/>
        <v>0.4</v>
      </c>
      <c r="AW897" s="89" t="s">
        <v>75</v>
      </c>
      <c r="AX897" s="61" t="s">
        <v>101</v>
      </c>
      <c r="AY897" s="67" t="s">
        <v>8898</v>
      </c>
      <c r="AZ897" s="58" t="s">
        <v>67</v>
      </c>
      <c r="BA897" s="58" t="s">
        <v>67</v>
      </c>
    </row>
    <row r="898" spans="2:53" x14ac:dyDescent="0.25">
      <c r="B898" s="58">
        <v>2024</v>
      </c>
      <c r="C898" s="58">
        <v>891780111</v>
      </c>
      <c r="D898" s="59" t="s">
        <v>64</v>
      </c>
      <c r="E898" s="61" t="s">
        <v>8897</v>
      </c>
      <c r="F898" s="239" t="s">
        <v>8896</v>
      </c>
      <c r="G898" s="210">
        <v>0</v>
      </c>
      <c r="H898" s="61" t="s">
        <v>73</v>
      </c>
      <c r="I898" s="59" t="s">
        <v>65</v>
      </c>
      <c r="J898" s="60" t="s">
        <v>8895</v>
      </c>
      <c r="K898" s="60">
        <v>16500000</v>
      </c>
      <c r="L898" s="58" t="s">
        <v>68</v>
      </c>
      <c r="M898" s="60" t="s">
        <v>8894</v>
      </c>
      <c r="N898" s="60">
        <v>57428933</v>
      </c>
      <c r="O898" s="60">
        <v>1498</v>
      </c>
      <c r="P898" s="89">
        <v>45475</v>
      </c>
      <c r="Q898" s="60">
        <v>4519037000</v>
      </c>
      <c r="R898" s="89">
        <v>45481</v>
      </c>
      <c r="S898" s="60">
        <v>16500000</v>
      </c>
      <c r="T898" s="61" t="s">
        <v>66</v>
      </c>
      <c r="U898" s="60">
        <v>57435262</v>
      </c>
      <c r="V898" s="60" t="s">
        <v>8893</v>
      </c>
      <c r="W898" s="89">
        <v>45481</v>
      </c>
      <c r="X898" s="89">
        <v>45481</v>
      </c>
      <c r="Y898" s="177" t="s">
        <v>75</v>
      </c>
      <c r="Z898" s="89">
        <v>45626</v>
      </c>
      <c r="AA898" s="67">
        <f t="shared" si="65"/>
        <v>145</v>
      </c>
      <c r="AB898" s="67">
        <v>0</v>
      </c>
      <c r="AC898" s="237">
        <v>0</v>
      </c>
      <c r="AD898" s="67">
        <v>0</v>
      </c>
      <c r="AE898" s="89" t="s">
        <v>75</v>
      </c>
      <c r="AF898" s="67">
        <f t="shared" si="66"/>
        <v>0</v>
      </c>
      <c r="AG898" s="60">
        <v>0</v>
      </c>
      <c r="AH898" s="60">
        <v>0</v>
      </c>
      <c r="AI898" s="89" t="s">
        <v>75</v>
      </c>
      <c r="AJ898" s="61">
        <v>0</v>
      </c>
      <c r="AK898" s="65" t="s">
        <v>75</v>
      </c>
      <c r="AL898" s="65" t="s">
        <v>75</v>
      </c>
      <c r="AM898" s="67">
        <f t="shared" si="67"/>
        <v>0</v>
      </c>
      <c r="AN898" s="67">
        <f>+K898+AC898-AH898</f>
        <v>16500000</v>
      </c>
      <c r="AO898" s="61" t="s">
        <v>67</v>
      </c>
      <c r="AP898" s="60">
        <v>16500000</v>
      </c>
      <c r="AQ898" s="61" t="s">
        <v>86</v>
      </c>
      <c r="AR898" s="60">
        <v>0</v>
      </c>
      <c r="AS898" s="69" t="s">
        <v>75</v>
      </c>
      <c r="AT898" s="236">
        <v>6600000</v>
      </c>
      <c r="AU898" s="156">
        <f t="shared" si="68"/>
        <v>9900000</v>
      </c>
      <c r="AV898" s="72">
        <f t="shared" si="69"/>
        <v>0.4</v>
      </c>
      <c r="AW898" s="89" t="s">
        <v>75</v>
      </c>
      <c r="AX898" s="61" t="s">
        <v>101</v>
      </c>
      <c r="AY898" s="67" t="s">
        <v>8892</v>
      </c>
      <c r="AZ898" s="58" t="s">
        <v>67</v>
      </c>
      <c r="BA898" s="58" t="s">
        <v>67</v>
      </c>
    </row>
    <row r="899" spans="2:53" x14ac:dyDescent="0.25">
      <c r="B899" s="58">
        <v>2024</v>
      </c>
      <c r="C899" s="58">
        <v>891780111</v>
      </c>
      <c r="D899" s="59" t="s">
        <v>64</v>
      </c>
      <c r="E899" s="61" t="s">
        <v>8891</v>
      </c>
      <c r="F899" s="239" t="s">
        <v>8890</v>
      </c>
      <c r="G899" s="210">
        <v>0</v>
      </c>
      <c r="H899" s="61" t="s">
        <v>73</v>
      </c>
      <c r="I899" s="59" t="s">
        <v>65</v>
      </c>
      <c r="J899" s="60" t="s">
        <v>8889</v>
      </c>
      <c r="K899" s="60">
        <v>12500000</v>
      </c>
      <c r="L899" s="58" t="s">
        <v>68</v>
      </c>
      <c r="M899" s="60" t="s">
        <v>8888</v>
      </c>
      <c r="N899" s="60">
        <v>1026256729</v>
      </c>
      <c r="O899" s="60">
        <v>1499</v>
      </c>
      <c r="P899" s="238">
        <v>45475</v>
      </c>
      <c r="Q899" s="60">
        <v>2126650000</v>
      </c>
      <c r="R899" s="89">
        <v>45481</v>
      </c>
      <c r="S899" s="60">
        <v>12500000</v>
      </c>
      <c r="T899" s="61" t="s">
        <v>66</v>
      </c>
      <c r="U899" s="60">
        <v>85467461</v>
      </c>
      <c r="V899" s="60" t="s">
        <v>6870</v>
      </c>
      <c r="W899" s="89">
        <v>45481</v>
      </c>
      <c r="X899" s="89">
        <v>45481</v>
      </c>
      <c r="Y899" s="177" t="s">
        <v>75</v>
      </c>
      <c r="Z899" s="89">
        <v>45626</v>
      </c>
      <c r="AA899" s="67">
        <f t="shared" si="65"/>
        <v>145</v>
      </c>
      <c r="AB899" s="67">
        <v>0</v>
      </c>
      <c r="AC899" s="237">
        <v>0</v>
      </c>
      <c r="AD899" s="67">
        <v>0</v>
      </c>
      <c r="AE899" s="89" t="s">
        <v>75</v>
      </c>
      <c r="AF899" s="67">
        <f t="shared" si="66"/>
        <v>0</v>
      </c>
      <c r="AG899" s="60">
        <v>0</v>
      </c>
      <c r="AH899" s="60">
        <v>0</v>
      </c>
      <c r="AI899" s="89" t="s">
        <v>75</v>
      </c>
      <c r="AJ899" s="61">
        <v>0</v>
      </c>
      <c r="AK899" s="65" t="s">
        <v>75</v>
      </c>
      <c r="AL899" s="65" t="s">
        <v>75</v>
      </c>
      <c r="AM899" s="67">
        <f t="shared" si="67"/>
        <v>0</v>
      </c>
      <c r="AN899" s="67">
        <f>+K899+AC899-AH899</f>
        <v>12500000</v>
      </c>
      <c r="AO899" s="61" t="s">
        <v>67</v>
      </c>
      <c r="AP899" s="60">
        <v>12500000</v>
      </c>
      <c r="AQ899" s="61" t="s">
        <v>86</v>
      </c>
      <c r="AR899" s="60">
        <v>0</v>
      </c>
      <c r="AS899" s="69" t="s">
        <v>75</v>
      </c>
      <c r="AT899" s="236">
        <v>5000000</v>
      </c>
      <c r="AU899" s="156">
        <f t="shared" si="68"/>
        <v>7500000</v>
      </c>
      <c r="AV899" s="72">
        <f t="shared" si="69"/>
        <v>0.4</v>
      </c>
      <c r="AW899" s="89" t="s">
        <v>75</v>
      </c>
      <c r="AX899" s="61" t="s">
        <v>101</v>
      </c>
      <c r="AY899" s="67" t="s">
        <v>8887</v>
      </c>
      <c r="AZ899" s="58" t="s">
        <v>67</v>
      </c>
      <c r="BA899" s="58" t="s">
        <v>67</v>
      </c>
    </row>
    <row r="900" spans="2:53" x14ac:dyDescent="0.25">
      <c r="B900" s="58">
        <v>2024</v>
      </c>
      <c r="C900" s="58">
        <v>891780111</v>
      </c>
      <c r="D900" s="59" t="s">
        <v>64</v>
      </c>
      <c r="E900" s="61" t="s">
        <v>8886</v>
      </c>
      <c r="F900" s="239" t="s">
        <v>8885</v>
      </c>
      <c r="G900" s="210">
        <v>0</v>
      </c>
      <c r="H900" s="61" t="s">
        <v>73</v>
      </c>
      <c r="I900" s="59" t="s">
        <v>65</v>
      </c>
      <c r="J900" s="60" t="s">
        <v>8884</v>
      </c>
      <c r="K900" s="60">
        <v>13200000</v>
      </c>
      <c r="L900" s="58" t="s">
        <v>68</v>
      </c>
      <c r="M900" s="60" t="s">
        <v>8883</v>
      </c>
      <c r="N900" s="60">
        <v>39672643</v>
      </c>
      <c r="O900" s="60">
        <v>1498</v>
      </c>
      <c r="P900" s="89">
        <v>45475</v>
      </c>
      <c r="Q900" s="60">
        <v>4519037000</v>
      </c>
      <c r="R900" s="89">
        <v>45481</v>
      </c>
      <c r="S900" s="60">
        <v>13200000</v>
      </c>
      <c r="T900" s="61" t="s">
        <v>66</v>
      </c>
      <c r="U900" s="60">
        <v>85460949</v>
      </c>
      <c r="V900" s="60" t="s">
        <v>8882</v>
      </c>
      <c r="W900" s="89">
        <v>45481</v>
      </c>
      <c r="X900" s="89">
        <v>45505</v>
      </c>
      <c r="Y900" s="177" t="s">
        <v>75</v>
      </c>
      <c r="Z900" s="89">
        <v>45626</v>
      </c>
      <c r="AA900" s="67">
        <f t="shared" si="65"/>
        <v>121</v>
      </c>
      <c r="AB900" s="67">
        <v>0</v>
      </c>
      <c r="AC900" s="237">
        <v>0</v>
      </c>
      <c r="AD900" s="67">
        <v>0</v>
      </c>
      <c r="AE900" s="89" t="s">
        <v>75</v>
      </c>
      <c r="AF900" s="67">
        <f t="shared" si="66"/>
        <v>0</v>
      </c>
      <c r="AG900" s="60">
        <v>0</v>
      </c>
      <c r="AH900" s="60">
        <v>0</v>
      </c>
      <c r="AI900" s="89" t="s">
        <v>75</v>
      </c>
      <c r="AJ900" s="61">
        <v>0</v>
      </c>
      <c r="AK900" s="65" t="s">
        <v>75</v>
      </c>
      <c r="AL900" s="65" t="s">
        <v>75</v>
      </c>
      <c r="AM900" s="67">
        <f t="shared" si="67"/>
        <v>0</v>
      </c>
      <c r="AN900" s="67">
        <f>+K900+AC900-AH900</f>
        <v>13200000</v>
      </c>
      <c r="AO900" s="61" t="s">
        <v>67</v>
      </c>
      <c r="AP900" s="60">
        <v>13200000</v>
      </c>
      <c r="AQ900" s="61" t="s">
        <v>86</v>
      </c>
      <c r="AR900" s="60">
        <v>0</v>
      </c>
      <c r="AS900" s="69" t="s">
        <v>75</v>
      </c>
      <c r="AT900" s="236">
        <v>3300000</v>
      </c>
      <c r="AU900" s="156">
        <f t="shared" si="68"/>
        <v>9900000</v>
      </c>
      <c r="AV900" s="72">
        <f t="shared" si="69"/>
        <v>0.25</v>
      </c>
      <c r="AW900" s="89" t="s">
        <v>75</v>
      </c>
      <c r="AX900" s="61" t="s">
        <v>101</v>
      </c>
      <c r="AY900" s="67" t="s">
        <v>8881</v>
      </c>
      <c r="AZ900" s="58" t="s">
        <v>67</v>
      </c>
      <c r="BA900" s="58" t="s">
        <v>67</v>
      </c>
    </row>
    <row r="901" spans="2:53" x14ac:dyDescent="0.25">
      <c r="B901" s="58">
        <v>2024</v>
      </c>
      <c r="C901" s="58">
        <v>891780111</v>
      </c>
      <c r="D901" s="59" t="s">
        <v>64</v>
      </c>
      <c r="E901" s="61" t="s">
        <v>8880</v>
      </c>
      <c r="F901" s="239" t="s">
        <v>8879</v>
      </c>
      <c r="G901" s="210">
        <v>0</v>
      </c>
      <c r="H901" s="61" t="s">
        <v>73</v>
      </c>
      <c r="I901" s="59" t="s">
        <v>65</v>
      </c>
      <c r="J901" s="60" t="s">
        <v>8878</v>
      </c>
      <c r="K901" s="60">
        <v>15000000</v>
      </c>
      <c r="L901" s="58" t="s">
        <v>68</v>
      </c>
      <c r="M901" s="60" t="s">
        <v>8877</v>
      </c>
      <c r="N901" s="60">
        <v>1082927274</v>
      </c>
      <c r="O901" s="60">
        <v>1498</v>
      </c>
      <c r="P901" s="89">
        <v>45475</v>
      </c>
      <c r="Q901" s="60">
        <v>4519037000</v>
      </c>
      <c r="R901" s="89">
        <v>45481</v>
      </c>
      <c r="S901" s="60">
        <v>15000000</v>
      </c>
      <c r="T901" s="61" t="s">
        <v>66</v>
      </c>
      <c r="U901" s="60">
        <v>85467461</v>
      </c>
      <c r="V901" s="60" t="s">
        <v>6870</v>
      </c>
      <c r="W901" s="89">
        <v>45481</v>
      </c>
      <c r="X901" s="89">
        <v>45481</v>
      </c>
      <c r="Y901" s="177" t="s">
        <v>75</v>
      </c>
      <c r="Z901" s="89">
        <v>45626</v>
      </c>
      <c r="AA901" s="67">
        <f t="shared" si="65"/>
        <v>145</v>
      </c>
      <c r="AB901" s="67">
        <v>0</v>
      </c>
      <c r="AC901" s="237">
        <v>0</v>
      </c>
      <c r="AD901" s="67">
        <v>0</v>
      </c>
      <c r="AE901" s="89" t="s">
        <v>75</v>
      </c>
      <c r="AF901" s="67">
        <f t="shared" si="66"/>
        <v>0</v>
      </c>
      <c r="AG901" s="60">
        <v>0</v>
      </c>
      <c r="AH901" s="60">
        <v>0</v>
      </c>
      <c r="AI901" s="89" t="s">
        <v>75</v>
      </c>
      <c r="AJ901" s="61">
        <v>0</v>
      </c>
      <c r="AK901" s="65" t="s">
        <v>75</v>
      </c>
      <c r="AL901" s="65" t="s">
        <v>75</v>
      </c>
      <c r="AM901" s="67">
        <f t="shared" si="67"/>
        <v>0</v>
      </c>
      <c r="AN901" s="67">
        <f>+K901+AC901-AH901</f>
        <v>15000000</v>
      </c>
      <c r="AO901" s="61" t="s">
        <v>67</v>
      </c>
      <c r="AP901" s="60">
        <v>15000000</v>
      </c>
      <c r="AQ901" s="61" t="s">
        <v>86</v>
      </c>
      <c r="AR901" s="60">
        <v>0</v>
      </c>
      <c r="AS901" s="69" t="s">
        <v>75</v>
      </c>
      <c r="AT901" s="236">
        <v>6000000</v>
      </c>
      <c r="AU901" s="156">
        <f t="shared" si="68"/>
        <v>9000000</v>
      </c>
      <c r="AV901" s="72">
        <f t="shared" si="69"/>
        <v>0.4</v>
      </c>
      <c r="AW901" s="89" t="s">
        <v>75</v>
      </c>
      <c r="AX901" s="61" t="s">
        <v>101</v>
      </c>
      <c r="AY901" s="67" t="s">
        <v>8876</v>
      </c>
      <c r="AZ901" s="58" t="s">
        <v>67</v>
      </c>
      <c r="BA901" s="58" t="s">
        <v>67</v>
      </c>
    </row>
    <row r="902" spans="2:53" x14ac:dyDescent="0.25">
      <c r="B902" s="58">
        <v>2024</v>
      </c>
      <c r="C902" s="58">
        <v>891780111</v>
      </c>
      <c r="D902" s="59" t="s">
        <v>64</v>
      </c>
      <c r="E902" s="61" t="s">
        <v>8875</v>
      </c>
      <c r="F902" s="239" t="s">
        <v>8874</v>
      </c>
      <c r="G902" s="210">
        <v>0</v>
      </c>
      <c r="H902" s="61" t="s">
        <v>73</v>
      </c>
      <c r="I902" s="59" t="s">
        <v>383</v>
      </c>
      <c r="J902" s="60" t="s">
        <v>8873</v>
      </c>
      <c r="K902" s="60">
        <v>18000000</v>
      </c>
      <c r="L902" s="58" t="s">
        <v>68</v>
      </c>
      <c r="M902" s="60" t="s">
        <v>8872</v>
      </c>
      <c r="N902" s="60">
        <v>1082983016</v>
      </c>
      <c r="O902" s="60">
        <v>855</v>
      </c>
      <c r="P902" s="89">
        <v>45390</v>
      </c>
      <c r="Q902" s="60">
        <v>400000000</v>
      </c>
      <c r="R902" s="89">
        <v>45481</v>
      </c>
      <c r="S902" s="60">
        <v>18000000</v>
      </c>
      <c r="T902" s="61" t="s">
        <v>66</v>
      </c>
      <c r="U902" s="60">
        <v>1192791759</v>
      </c>
      <c r="V902" s="60" t="s">
        <v>1211</v>
      </c>
      <c r="W902" s="89">
        <v>45481</v>
      </c>
      <c r="X902" s="89">
        <v>45481</v>
      </c>
      <c r="Y902" s="177" t="s">
        <v>75</v>
      </c>
      <c r="Z902" s="89">
        <v>45626</v>
      </c>
      <c r="AA902" s="67">
        <f t="shared" si="65"/>
        <v>145</v>
      </c>
      <c r="AB902" s="67">
        <v>0</v>
      </c>
      <c r="AC902" s="237">
        <v>0</v>
      </c>
      <c r="AD902" s="67">
        <v>0</v>
      </c>
      <c r="AE902" s="89" t="s">
        <v>75</v>
      </c>
      <c r="AF902" s="67">
        <f t="shared" si="66"/>
        <v>0</v>
      </c>
      <c r="AG902" s="60">
        <v>0</v>
      </c>
      <c r="AH902" s="60">
        <v>0</v>
      </c>
      <c r="AI902" s="89" t="s">
        <v>75</v>
      </c>
      <c r="AJ902" s="61">
        <v>0</v>
      </c>
      <c r="AK902" s="65" t="s">
        <v>75</v>
      </c>
      <c r="AL902" s="65" t="s">
        <v>75</v>
      </c>
      <c r="AM902" s="67">
        <f t="shared" si="67"/>
        <v>0</v>
      </c>
      <c r="AN902" s="67">
        <f>+K902+AC902-AH902</f>
        <v>18000000</v>
      </c>
      <c r="AO902" s="61" t="s">
        <v>86</v>
      </c>
      <c r="AP902" s="60">
        <v>0</v>
      </c>
      <c r="AQ902" s="61" t="s">
        <v>86</v>
      </c>
      <c r="AR902" s="60">
        <v>0</v>
      </c>
      <c r="AS902" s="69" t="s">
        <v>75</v>
      </c>
      <c r="AT902" s="236">
        <v>7200000</v>
      </c>
      <c r="AU902" s="156">
        <f t="shared" si="68"/>
        <v>10800000</v>
      </c>
      <c r="AV902" s="72">
        <f t="shared" si="69"/>
        <v>0.4</v>
      </c>
      <c r="AW902" s="89" t="s">
        <v>75</v>
      </c>
      <c r="AX902" s="61" t="s">
        <v>101</v>
      </c>
      <c r="AY902" s="67" t="s">
        <v>8871</v>
      </c>
      <c r="AZ902" s="58" t="s">
        <v>67</v>
      </c>
      <c r="BA902" s="58" t="s">
        <v>67</v>
      </c>
    </row>
    <row r="903" spans="2:53" x14ac:dyDescent="0.25">
      <c r="B903" s="58">
        <v>2024</v>
      </c>
      <c r="C903" s="58">
        <v>891780111</v>
      </c>
      <c r="D903" s="59" t="s">
        <v>64</v>
      </c>
      <c r="E903" s="61" t="s">
        <v>8870</v>
      </c>
      <c r="F903" s="239" t="s">
        <v>8869</v>
      </c>
      <c r="G903" s="210">
        <v>0</v>
      </c>
      <c r="H903" s="61" t="s">
        <v>73</v>
      </c>
      <c r="I903" s="59" t="s">
        <v>65</v>
      </c>
      <c r="J903" s="60" t="s">
        <v>8868</v>
      </c>
      <c r="K903" s="60">
        <v>23500000</v>
      </c>
      <c r="L903" s="58" t="s">
        <v>68</v>
      </c>
      <c r="M903" s="60" t="s">
        <v>8867</v>
      </c>
      <c r="N903" s="60">
        <v>1004370372</v>
      </c>
      <c r="O903" s="60">
        <v>1498</v>
      </c>
      <c r="P903" s="89">
        <v>45475</v>
      </c>
      <c r="Q903" s="60">
        <v>4519037000</v>
      </c>
      <c r="R903" s="89">
        <v>45481</v>
      </c>
      <c r="S903" s="60">
        <v>23500000</v>
      </c>
      <c r="T903" s="61" t="s">
        <v>66</v>
      </c>
      <c r="U903" s="60">
        <v>85460304</v>
      </c>
      <c r="V903" s="60" t="s">
        <v>8856</v>
      </c>
      <c r="W903" s="89">
        <v>45481</v>
      </c>
      <c r="X903" s="89">
        <v>45481</v>
      </c>
      <c r="Y903" s="177" t="s">
        <v>75</v>
      </c>
      <c r="Z903" s="89">
        <v>45626</v>
      </c>
      <c r="AA903" s="67">
        <f t="shared" si="65"/>
        <v>145</v>
      </c>
      <c r="AB903" s="67">
        <v>0</v>
      </c>
      <c r="AC903" s="237">
        <v>0</v>
      </c>
      <c r="AD903" s="67">
        <v>0</v>
      </c>
      <c r="AE903" s="89" t="s">
        <v>75</v>
      </c>
      <c r="AF903" s="67">
        <f t="shared" si="66"/>
        <v>0</v>
      </c>
      <c r="AG903" s="60">
        <v>0</v>
      </c>
      <c r="AH903" s="60">
        <v>0</v>
      </c>
      <c r="AI903" s="89" t="s">
        <v>75</v>
      </c>
      <c r="AJ903" s="61">
        <v>0</v>
      </c>
      <c r="AK903" s="65" t="s">
        <v>75</v>
      </c>
      <c r="AL903" s="65" t="s">
        <v>75</v>
      </c>
      <c r="AM903" s="67">
        <f t="shared" si="67"/>
        <v>0</v>
      </c>
      <c r="AN903" s="67">
        <f>+K903+AC903-AH903</f>
        <v>23500000</v>
      </c>
      <c r="AO903" s="61" t="s">
        <v>67</v>
      </c>
      <c r="AP903" s="60">
        <v>23500000</v>
      </c>
      <c r="AQ903" s="61" t="s">
        <v>86</v>
      </c>
      <c r="AR903" s="60">
        <v>0</v>
      </c>
      <c r="AS903" s="69" t="s">
        <v>75</v>
      </c>
      <c r="AT903" s="236">
        <v>9400000</v>
      </c>
      <c r="AU903" s="156">
        <f t="shared" si="68"/>
        <v>14100000</v>
      </c>
      <c r="AV903" s="72">
        <f t="shared" si="69"/>
        <v>0.4</v>
      </c>
      <c r="AW903" s="89" t="s">
        <v>75</v>
      </c>
      <c r="AX903" s="61" t="s">
        <v>101</v>
      </c>
      <c r="AY903" s="67" t="s">
        <v>8866</v>
      </c>
      <c r="AZ903" s="58" t="s">
        <v>67</v>
      </c>
      <c r="BA903" s="58" t="s">
        <v>67</v>
      </c>
    </row>
    <row r="904" spans="2:53" x14ac:dyDescent="0.25">
      <c r="B904" s="58">
        <v>2024</v>
      </c>
      <c r="C904" s="58">
        <v>891780111</v>
      </c>
      <c r="D904" s="59" t="s">
        <v>64</v>
      </c>
      <c r="E904" s="61" t="s">
        <v>8865</v>
      </c>
      <c r="F904" s="239" t="s">
        <v>8864</v>
      </c>
      <c r="G904" s="210">
        <v>0</v>
      </c>
      <c r="H904" s="61" t="s">
        <v>73</v>
      </c>
      <c r="I904" s="59" t="s">
        <v>65</v>
      </c>
      <c r="J904" s="60" t="s">
        <v>8863</v>
      </c>
      <c r="K904" s="60">
        <v>10500000</v>
      </c>
      <c r="L904" s="58" t="s">
        <v>68</v>
      </c>
      <c r="M904" s="60" t="s">
        <v>8862</v>
      </c>
      <c r="N904" s="60">
        <v>1119816783</v>
      </c>
      <c r="O904" s="60">
        <v>1499</v>
      </c>
      <c r="P904" s="238">
        <v>45475</v>
      </c>
      <c r="Q904" s="60">
        <v>2126650000</v>
      </c>
      <c r="R904" s="89">
        <v>45481</v>
      </c>
      <c r="S904" s="60">
        <v>10500000</v>
      </c>
      <c r="T904" s="61" t="s">
        <v>66</v>
      </c>
      <c r="U904" s="60">
        <v>7631392</v>
      </c>
      <c r="V904" s="60" t="s">
        <v>8350</v>
      </c>
      <c r="W904" s="89">
        <v>45481</v>
      </c>
      <c r="X904" s="89">
        <v>45481</v>
      </c>
      <c r="Y904" s="177" t="s">
        <v>75</v>
      </c>
      <c r="Z904" s="89">
        <v>45626</v>
      </c>
      <c r="AA904" s="67">
        <f t="shared" ref="AA904:AA967" si="70">+IF(Y904="1800-01-01",Z904-X904,Z904-Y904)</f>
        <v>145</v>
      </c>
      <c r="AB904" s="67">
        <v>0</v>
      </c>
      <c r="AC904" s="237">
        <v>0</v>
      </c>
      <c r="AD904" s="67">
        <v>0</v>
      </c>
      <c r="AE904" s="89" t="s">
        <v>75</v>
      </c>
      <c r="AF904" s="67">
        <f t="shared" ref="AF904:AF967" si="71">+IF(AE904="1800-01-01",0,AE904-Z904)</f>
        <v>0</v>
      </c>
      <c r="AG904" s="60">
        <v>0</v>
      </c>
      <c r="AH904" s="60">
        <v>0</v>
      </c>
      <c r="AI904" s="89" t="s">
        <v>75</v>
      </c>
      <c r="AJ904" s="61">
        <v>0</v>
      </c>
      <c r="AK904" s="65" t="s">
        <v>75</v>
      </c>
      <c r="AL904" s="65" t="s">
        <v>75</v>
      </c>
      <c r="AM904" s="67">
        <f t="shared" ref="AM904:AM967" si="72">+IF(AK904="1800-01-01",0,AL904-AK904)</f>
        <v>0</v>
      </c>
      <c r="AN904" s="67">
        <f>+K904+AC904-AH904</f>
        <v>10500000</v>
      </c>
      <c r="AO904" s="61" t="s">
        <v>67</v>
      </c>
      <c r="AP904" s="60">
        <v>10500000</v>
      </c>
      <c r="AQ904" s="61" t="s">
        <v>86</v>
      </c>
      <c r="AR904" s="60">
        <v>0</v>
      </c>
      <c r="AS904" s="69" t="s">
        <v>75</v>
      </c>
      <c r="AT904" s="236">
        <v>4200000</v>
      </c>
      <c r="AU904" s="156">
        <f t="shared" ref="AU904:AU967" si="73">AN904-AT904</f>
        <v>6300000</v>
      </c>
      <c r="AV904" s="72">
        <f t="shared" ref="AV904:AV967" si="74">+IFERROR(AT904/AN904,"_")</f>
        <v>0.4</v>
      </c>
      <c r="AW904" s="89" t="s">
        <v>75</v>
      </c>
      <c r="AX904" s="61" t="s">
        <v>101</v>
      </c>
      <c r="AY904" s="67" t="s">
        <v>8861</v>
      </c>
      <c r="AZ904" s="58" t="s">
        <v>67</v>
      </c>
      <c r="BA904" s="58" t="s">
        <v>67</v>
      </c>
    </row>
    <row r="905" spans="2:53" x14ac:dyDescent="0.25">
      <c r="B905" s="58">
        <v>2024</v>
      </c>
      <c r="C905" s="58">
        <v>891780111</v>
      </c>
      <c r="D905" s="59" t="s">
        <v>64</v>
      </c>
      <c r="E905" s="61" t="s">
        <v>8860</v>
      </c>
      <c r="F905" s="239" t="s">
        <v>8859</v>
      </c>
      <c r="G905" s="210">
        <v>0</v>
      </c>
      <c r="H905" s="61" t="s">
        <v>73</v>
      </c>
      <c r="I905" s="59" t="s">
        <v>65</v>
      </c>
      <c r="J905" s="60" t="s">
        <v>8858</v>
      </c>
      <c r="K905" s="60">
        <v>23500000</v>
      </c>
      <c r="L905" s="58" t="s">
        <v>68</v>
      </c>
      <c r="M905" s="60" t="s">
        <v>8857</v>
      </c>
      <c r="N905" s="60">
        <v>1082977841</v>
      </c>
      <c r="O905" s="60">
        <v>1498</v>
      </c>
      <c r="P905" s="89">
        <v>45475</v>
      </c>
      <c r="Q905" s="60">
        <v>4519037000</v>
      </c>
      <c r="R905" s="89">
        <v>45481</v>
      </c>
      <c r="S905" s="60">
        <v>23500000</v>
      </c>
      <c r="T905" s="61" t="s">
        <v>66</v>
      </c>
      <c r="U905" s="60">
        <v>85460304</v>
      </c>
      <c r="V905" s="60" t="s">
        <v>8856</v>
      </c>
      <c r="W905" s="89">
        <v>45481</v>
      </c>
      <c r="X905" s="89">
        <v>45481</v>
      </c>
      <c r="Y905" s="177" t="s">
        <v>75</v>
      </c>
      <c r="Z905" s="89">
        <v>45626</v>
      </c>
      <c r="AA905" s="67">
        <f t="shared" si="70"/>
        <v>145</v>
      </c>
      <c r="AB905" s="67">
        <v>0</v>
      </c>
      <c r="AC905" s="237">
        <v>0</v>
      </c>
      <c r="AD905" s="67">
        <v>0</v>
      </c>
      <c r="AE905" s="89" t="s">
        <v>75</v>
      </c>
      <c r="AF905" s="67">
        <f t="shared" si="71"/>
        <v>0</v>
      </c>
      <c r="AG905" s="60">
        <v>0</v>
      </c>
      <c r="AH905" s="60">
        <v>0</v>
      </c>
      <c r="AI905" s="89" t="s">
        <v>75</v>
      </c>
      <c r="AJ905" s="61">
        <v>0</v>
      </c>
      <c r="AK905" s="65" t="s">
        <v>75</v>
      </c>
      <c r="AL905" s="65" t="s">
        <v>75</v>
      </c>
      <c r="AM905" s="67">
        <f t="shared" si="72"/>
        <v>0</v>
      </c>
      <c r="AN905" s="67">
        <f>+K905+AC905-AH905</f>
        <v>23500000</v>
      </c>
      <c r="AO905" s="61" t="s">
        <v>67</v>
      </c>
      <c r="AP905" s="60">
        <v>23500000</v>
      </c>
      <c r="AQ905" s="61" t="s">
        <v>86</v>
      </c>
      <c r="AR905" s="60">
        <v>0</v>
      </c>
      <c r="AS905" s="69" t="s">
        <v>75</v>
      </c>
      <c r="AT905" s="236">
        <v>9400000</v>
      </c>
      <c r="AU905" s="156">
        <f t="shared" si="73"/>
        <v>14100000</v>
      </c>
      <c r="AV905" s="72">
        <f t="shared" si="74"/>
        <v>0.4</v>
      </c>
      <c r="AW905" s="89" t="s">
        <v>75</v>
      </c>
      <c r="AX905" s="61" t="s">
        <v>101</v>
      </c>
      <c r="AY905" s="67" t="s">
        <v>8855</v>
      </c>
      <c r="AZ905" s="58" t="s">
        <v>67</v>
      </c>
      <c r="BA905" s="58" t="s">
        <v>67</v>
      </c>
    </row>
    <row r="906" spans="2:53" x14ac:dyDescent="0.25">
      <c r="B906" s="58">
        <v>2024</v>
      </c>
      <c r="C906" s="58">
        <v>891780111</v>
      </c>
      <c r="D906" s="59" t="s">
        <v>64</v>
      </c>
      <c r="E906" s="61" t="s">
        <v>8854</v>
      </c>
      <c r="F906" s="239" t="s">
        <v>8853</v>
      </c>
      <c r="G906" s="210">
        <v>0</v>
      </c>
      <c r="H906" s="61" t="s">
        <v>73</v>
      </c>
      <c r="I906" s="59" t="s">
        <v>65</v>
      </c>
      <c r="J906" s="60" t="s">
        <v>8852</v>
      </c>
      <c r="K906" s="60">
        <v>10500000</v>
      </c>
      <c r="L906" s="58" t="s">
        <v>68</v>
      </c>
      <c r="M906" s="60" t="s">
        <v>8851</v>
      </c>
      <c r="N906" s="60">
        <v>1221971298</v>
      </c>
      <c r="O906" s="60">
        <v>1499</v>
      </c>
      <c r="P906" s="238">
        <v>45475</v>
      </c>
      <c r="Q906" s="60">
        <v>2126650000</v>
      </c>
      <c r="R906" s="89">
        <v>45481</v>
      </c>
      <c r="S906" s="60">
        <v>10500000</v>
      </c>
      <c r="T906" s="61" t="s">
        <v>66</v>
      </c>
      <c r="U906" s="60">
        <v>85467461</v>
      </c>
      <c r="V906" s="60" t="s">
        <v>6870</v>
      </c>
      <c r="W906" s="89">
        <v>45481</v>
      </c>
      <c r="X906" s="89">
        <v>45481</v>
      </c>
      <c r="Y906" s="177" t="s">
        <v>75</v>
      </c>
      <c r="Z906" s="89">
        <v>45626</v>
      </c>
      <c r="AA906" s="67">
        <f t="shared" si="70"/>
        <v>145</v>
      </c>
      <c r="AB906" s="67">
        <v>0</v>
      </c>
      <c r="AC906" s="237">
        <v>0</v>
      </c>
      <c r="AD906" s="67">
        <v>0</v>
      </c>
      <c r="AE906" s="89" t="s">
        <v>75</v>
      </c>
      <c r="AF906" s="67">
        <f t="shared" si="71"/>
        <v>0</v>
      </c>
      <c r="AG906" s="60">
        <v>0</v>
      </c>
      <c r="AH906" s="60">
        <v>0</v>
      </c>
      <c r="AI906" s="89" t="s">
        <v>75</v>
      </c>
      <c r="AJ906" s="61">
        <v>0</v>
      </c>
      <c r="AK906" s="65" t="s">
        <v>75</v>
      </c>
      <c r="AL906" s="65" t="s">
        <v>75</v>
      </c>
      <c r="AM906" s="67">
        <f t="shared" si="72"/>
        <v>0</v>
      </c>
      <c r="AN906" s="67">
        <f>+K906+AC906-AH906</f>
        <v>10500000</v>
      </c>
      <c r="AO906" s="61" t="s">
        <v>67</v>
      </c>
      <c r="AP906" s="60">
        <v>10500000</v>
      </c>
      <c r="AQ906" s="61" t="s">
        <v>86</v>
      </c>
      <c r="AR906" s="60">
        <v>0</v>
      </c>
      <c r="AS906" s="69" t="s">
        <v>75</v>
      </c>
      <c r="AT906" s="236">
        <v>4200000</v>
      </c>
      <c r="AU906" s="156">
        <f t="shared" si="73"/>
        <v>6300000</v>
      </c>
      <c r="AV906" s="72">
        <f t="shared" si="74"/>
        <v>0.4</v>
      </c>
      <c r="AW906" s="89" t="s">
        <v>75</v>
      </c>
      <c r="AX906" s="61" t="s">
        <v>101</v>
      </c>
      <c r="AY906" s="67" t="s">
        <v>8850</v>
      </c>
      <c r="AZ906" s="58" t="s">
        <v>67</v>
      </c>
      <c r="BA906" s="58" t="s">
        <v>67</v>
      </c>
    </row>
    <row r="907" spans="2:53" x14ac:dyDescent="0.25">
      <c r="B907" s="58">
        <v>2024</v>
      </c>
      <c r="C907" s="58">
        <v>891780111</v>
      </c>
      <c r="D907" s="59" t="s">
        <v>64</v>
      </c>
      <c r="E907" s="61" t="s">
        <v>8849</v>
      </c>
      <c r="F907" s="67" t="s">
        <v>8848</v>
      </c>
      <c r="G907" s="210">
        <v>0</v>
      </c>
      <c r="H907" s="61" t="s">
        <v>73</v>
      </c>
      <c r="I907" s="59" t="s">
        <v>65</v>
      </c>
      <c r="J907" s="60" t="s">
        <v>8555</v>
      </c>
      <c r="K907" s="60">
        <v>2900000</v>
      </c>
      <c r="L907" s="58" t="s">
        <v>68</v>
      </c>
      <c r="M907" s="60" t="s">
        <v>8847</v>
      </c>
      <c r="N907" s="60">
        <v>1082886955</v>
      </c>
      <c r="O907" s="60">
        <v>1498</v>
      </c>
      <c r="P907" s="89">
        <v>45475</v>
      </c>
      <c r="Q907" s="60">
        <v>4519037000</v>
      </c>
      <c r="R907" s="89">
        <v>45481</v>
      </c>
      <c r="S907" s="60">
        <v>2900000</v>
      </c>
      <c r="T907" s="61" t="s">
        <v>66</v>
      </c>
      <c r="U907" s="60">
        <v>41947381</v>
      </c>
      <c r="V907" s="60" t="s">
        <v>7937</v>
      </c>
      <c r="W907" s="89">
        <v>45481</v>
      </c>
      <c r="X907" s="89">
        <v>45481</v>
      </c>
      <c r="Y907" s="68" t="s">
        <v>75</v>
      </c>
      <c r="Z907" s="166">
        <v>45498</v>
      </c>
      <c r="AA907" s="67">
        <f t="shared" si="70"/>
        <v>17</v>
      </c>
      <c r="AB907" s="67">
        <v>0</v>
      </c>
      <c r="AC907" s="237">
        <v>0</v>
      </c>
      <c r="AD907" s="67">
        <v>0</v>
      </c>
      <c r="AE907" s="89" t="s">
        <v>75</v>
      </c>
      <c r="AF907" s="67">
        <f t="shared" si="71"/>
        <v>0</v>
      </c>
      <c r="AG907" s="60">
        <v>0</v>
      </c>
      <c r="AH907" s="60">
        <v>0</v>
      </c>
      <c r="AI907" s="89" t="s">
        <v>75</v>
      </c>
      <c r="AJ907" s="61">
        <v>0</v>
      </c>
      <c r="AK907" s="65" t="s">
        <v>75</v>
      </c>
      <c r="AL907" s="65" t="s">
        <v>75</v>
      </c>
      <c r="AM907" s="67">
        <f t="shared" si="72"/>
        <v>0</v>
      </c>
      <c r="AN907" s="67">
        <f>+K907+AC907-AH907</f>
        <v>2900000</v>
      </c>
      <c r="AO907" s="61" t="s">
        <v>67</v>
      </c>
      <c r="AP907" s="60">
        <v>2900000</v>
      </c>
      <c r="AQ907" s="61" t="s">
        <v>86</v>
      </c>
      <c r="AR907" s="60">
        <v>0</v>
      </c>
      <c r="AS907" s="69" t="s">
        <v>75</v>
      </c>
      <c r="AT907" s="236">
        <v>2900000</v>
      </c>
      <c r="AU907" s="156">
        <f t="shared" si="73"/>
        <v>0</v>
      </c>
      <c r="AV907" s="72">
        <f t="shared" si="74"/>
        <v>1</v>
      </c>
      <c r="AW907" s="89" t="s">
        <v>75</v>
      </c>
      <c r="AX907" s="61" t="s">
        <v>98</v>
      </c>
      <c r="AY907" s="67" t="s">
        <v>8846</v>
      </c>
      <c r="AZ907" s="58" t="s">
        <v>67</v>
      </c>
      <c r="BA907" s="58" t="s">
        <v>67</v>
      </c>
    </row>
    <row r="908" spans="2:53" x14ac:dyDescent="0.25">
      <c r="B908" s="58">
        <v>2024</v>
      </c>
      <c r="C908" s="58">
        <v>891780111</v>
      </c>
      <c r="D908" s="59" t="s">
        <v>64</v>
      </c>
      <c r="E908" s="61" t="s">
        <v>8845</v>
      </c>
      <c r="F908" s="67" t="s">
        <v>8844</v>
      </c>
      <c r="G908" s="210">
        <v>0</v>
      </c>
      <c r="H908" s="61" t="s">
        <v>73</v>
      </c>
      <c r="I908" s="59" t="s">
        <v>65</v>
      </c>
      <c r="J908" s="60" t="s">
        <v>8839</v>
      </c>
      <c r="K908" s="60">
        <v>2900000</v>
      </c>
      <c r="L908" s="58" t="s">
        <v>68</v>
      </c>
      <c r="M908" s="60" t="s">
        <v>8843</v>
      </c>
      <c r="N908" s="60">
        <v>36669052</v>
      </c>
      <c r="O908" s="60">
        <v>1498</v>
      </c>
      <c r="P908" s="89">
        <v>45475</v>
      </c>
      <c r="Q908" s="60">
        <v>4519037000</v>
      </c>
      <c r="R908" s="89">
        <v>45481</v>
      </c>
      <c r="S908" s="60">
        <v>2900000</v>
      </c>
      <c r="T908" s="61" t="s">
        <v>66</v>
      </c>
      <c r="U908" s="60">
        <v>41947381</v>
      </c>
      <c r="V908" s="60" t="s">
        <v>7937</v>
      </c>
      <c r="W908" s="89">
        <v>45481</v>
      </c>
      <c r="X908" s="89">
        <v>45481</v>
      </c>
      <c r="Y908" s="68" t="s">
        <v>75</v>
      </c>
      <c r="Z908" s="166">
        <v>45498</v>
      </c>
      <c r="AA908" s="67">
        <f t="shared" si="70"/>
        <v>17</v>
      </c>
      <c r="AB908" s="67">
        <v>0</v>
      </c>
      <c r="AC908" s="237">
        <v>0</v>
      </c>
      <c r="AD908" s="67">
        <v>0</v>
      </c>
      <c r="AE908" s="89" t="s">
        <v>75</v>
      </c>
      <c r="AF908" s="67">
        <f t="shared" si="71"/>
        <v>0</v>
      </c>
      <c r="AG908" s="60">
        <v>0</v>
      </c>
      <c r="AH908" s="60">
        <v>0</v>
      </c>
      <c r="AI908" s="89" t="s">
        <v>75</v>
      </c>
      <c r="AJ908" s="61">
        <v>0</v>
      </c>
      <c r="AK908" s="65" t="s">
        <v>75</v>
      </c>
      <c r="AL908" s="65" t="s">
        <v>75</v>
      </c>
      <c r="AM908" s="67">
        <f t="shared" si="72"/>
        <v>0</v>
      </c>
      <c r="AN908" s="67">
        <f>+K908+AC908-AH908</f>
        <v>2900000</v>
      </c>
      <c r="AO908" s="61" t="s">
        <v>67</v>
      </c>
      <c r="AP908" s="60">
        <v>2900000</v>
      </c>
      <c r="AQ908" s="61" t="s">
        <v>86</v>
      </c>
      <c r="AR908" s="60">
        <v>0</v>
      </c>
      <c r="AS908" s="69" t="s">
        <v>75</v>
      </c>
      <c r="AT908" s="236">
        <v>2900000</v>
      </c>
      <c r="AU908" s="156">
        <f t="shared" si="73"/>
        <v>0</v>
      </c>
      <c r="AV908" s="72">
        <f t="shared" si="74"/>
        <v>1</v>
      </c>
      <c r="AW908" s="89" t="s">
        <v>75</v>
      </c>
      <c r="AX908" s="61" t="s">
        <v>98</v>
      </c>
      <c r="AY908" s="67" t="s">
        <v>8842</v>
      </c>
      <c r="AZ908" s="58" t="s">
        <v>67</v>
      </c>
      <c r="BA908" s="58" t="s">
        <v>67</v>
      </c>
    </row>
    <row r="909" spans="2:53" x14ac:dyDescent="0.25">
      <c r="B909" s="58">
        <v>2024</v>
      </c>
      <c r="C909" s="58">
        <v>891780111</v>
      </c>
      <c r="D909" s="59" t="s">
        <v>64</v>
      </c>
      <c r="E909" s="61" t="s">
        <v>8841</v>
      </c>
      <c r="F909" s="67" t="s">
        <v>8840</v>
      </c>
      <c r="G909" s="210">
        <v>0</v>
      </c>
      <c r="H909" s="61" t="s">
        <v>73</v>
      </c>
      <c r="I909" s="59" t="s">
        <v>65</v>
      </c>
      <c r="J909" s="60" t="s">
        <v>8839</v>
      </c>
      <c r="K909" s="60">
        <v>2900000</v>
      </c>
      <c r="L909" s="58" t="s">
        <v>68</v>
      </c>
      <c r="M909" s="60" t="s">
        <v>8838</v>
      </c>
      <c r="N909" s="60">
        <v>1082905987</v>
      </c>
      <c r="O909" s="60">
        <v>1498</v>
      </c>
      <c r="P909" s="89">
        <v>45475</v>
      </c>
      <c r="Q909" s="60">
        <v>4519037000</v>
      </c>
      <c r="R909" s="89">
        <v>45481</v>
      </c>
      <c r="S909" s="60">
        <v>2900000</v>
      </c>
      <c r="T909" s="61" t="s">
        <v>66</v>
      </c>
      <c r="U909" s="60">
        <v>41947381</v>
      </c>
      <c r="V909" s="60" t="s">
        <v>7937</v>
      </c>
      <c r="W909" s="89">
        <v>45481</v>
      </c>
      <c r="X909" s="89">
        <v>45481</v>
      </c>
      <c r="Y909" s="68" t="s">
        <v>75</v>
      </c>
      <c r="Z909" s="166">
        <v>45498</v>
      </c>
      <c r="AA909" s="67">
        <f t="shared" si="70"/>
        <v>17</v>
      </c>
      <c r="AB909" s="67">
        <v>0</v>
      </c>
      <c r="AC909" s="237">
        <v>0</v>
      </c>
      <c r="AD909" s="67">
        <v>0</v>
      </c>
      <c r="AE909" s="89" t="s">
        <v>75</v>
      </c>
      <c r="AF909" s="67">
        <f t="shared" si="71"/>
        <v>0</v>
      </c>
      <c r="AG909" s="60">
        <v>0</v>
      </c>
      <c r="AH909" s="60">
        <v>0</v>
      </c>
      <c r="AI909" s="89" t="s">
        <v>75</v>
      </c>
      <c r="AJ909" s="61">
        <v>0</v>
      </c>
      <c r="AK909" s="65" t="s">
        <v>75</v>
      </c>
      <c r="AL909" s="65" t="s">
        <v>75</v>
      </c>
      <c r="AM909" s="67">
        <f t="shared" si="72"/>
        <v>0</v>
      </c>
      <c r="AN909" s="67">
        <f>+K909+AC909-AH909</f>
        <v>2900000</v>
      </c>
      <c r="AO909" s="61" t="s">
        <v>67</v>
      </c>
      <c r="AP909" s="60">
        <v>2900000</v>
      </c>
      <c r="AQ909" s="61" t="s">
        <v>86</v>
      </c>
      <c r="AR909" s="60">
        <v>0</v>
      </c>
      <c r="AS909" s="69" t="s">
        <v>75</v>
      </c>
      <c r="AT909" s="236">
        <v>2900000</v>
      </c>
      <c r="AU909" s="156">
        <f t="shared" si="73"/>
        <v>0</v>
      </c>
      <c r="AV909" s="72">
        <f t="shared" si="74"/>
        <v>1</v>
      </c>
      <c r="AW909" s="89" t="s">
        <v>75</v>
      </c>
      <c r="AX909" s="61" t="s">
        <v>98</v>
      </c>
      <c r="AY909" s="67" t="s">
        <v>8837</v>
      </c>
      <c r="AZ909" s="58" t="s">
        <v>67</v>
      </c>
      <c r="BA909" s="58" t="s">
        <v>67</v>
      </c>
    </row>
    <row r="910" spans="2:53" x14ac:dyDescent="0.25">
      <c r="B910" s="58">
        <v>2024</v>
      </c>
      <c r="C910" s="58">
        <v>891780111</v>
      </c>
      <c r="D910" s="59" t="s">
        <v>64</v>
      </c>
      <c r="E910" s="61" t="s">
        <v>8836</v>
      </c>
      <c r="F910" s="67" t="s">
        <v>8835</v>
      </c>
      <c r="G910" s="210">
        <v>0</v>
      </c>
      <c r="H910" s="61" t="s">
        <v>73</v>
      </c>
      <c r="I910" s="59" t="s">
        <v>65</v>
      </c>
      <c r="J910" s="60" t="s">
        <v>8555</v>
      </c>
      <c r="K910" s="60">
        <v>2900000</v>
      </c>
      <c r="L910" s="58" t="s">
        <v>68</v>
      </c>
      <c r="M910" s="60" t="s">
        <v>8834</v>
      </c>
      <c r="N910" s="60">
        <v>1082975397</v>
      </c>
      <c r="O910" s="60">
        <v>1498</v>
      </c>
      <c r="P910" s="89">
        <v>45475</v>
      </c>
      <c r="Q910" s="60">
        <v>4519037000</v>
      </c>
      <c r="R910" s="89">
        <v>45481</v>
      </c>
      <c r="S910" s="60">
        <v>2900000</v>
      </c>
      <c r="T910" s="61" t="s">
        <v>66</v>
      </c>
      <c r="U910" s="60">
        <v>41947381</v>
      </c>
      <c r="V910" s="60" t="s">
        <v>7937</v>
      </c>
      <c r="W910" s="89">
        <v>45481</v>
      </c>
      <c r="X910" s="89">
        <v>45481</v>
      </c>
      <c r="Y910" s="68" t="s">
        <v>75</v>
      </c>
      <c r="Z910" s="166">
        <v>45498</v>
      </c>
      <c r="AA910" s="67">
        <f t="shared" si="70"/>
        <v>17</v>
      </c>
      <c r="AB910" s="67">
        <v>0</v>
      </c>
      <c r="AC910" s="237">
        <v>0</v>
      </c>
      <c r="AD910" s="67">
        <v>0</v>
      </c>
      <c r="AE910" s="89" t="s">
        <v>75</v>
      </c>
      <c r="AF910" s="67">
        <f t="shared" si="71"/>
        <v>0</v>
      </c>
      <c r="AG910" s="60">
        <v>0</v>
      </c>
      <c r="AH910" s="60">
        <v>0</v>
      </c>
      <c r="AI910" s="89" t="s">
        <v>75</v>
      </c>
      <c r="AJ910" s="61">
        <v>0</v>
      </c>
      <c r="AK910" s="65" t="s">
        <v>75</v>
      </c>
      <c r="AL910" s="65" t="s">
        <v>75</v>
      </c>
      <c r="AM910" s="67">
        <f t="shared" si="72"/>
        <v>0</v>
      </c>
      <c r="AN910" s="67">
        <f>+K910+AC910-AH910</f>
        <v>2900000</v>
      </c>
      <c r="AO910" s="61" t="s">
        <v>67</v>
      </c>
      <c r="AP910" s="60">
        <v>2900000</v>
      </c>
      <c r="AQ910" s="61" t="s">
        <v>86</v>
      </c>
      <c r="AR910" s="60">
        <v>0</v>
      </c>
      <c r="AS910" s="69" t="s">
        <v>75</v>
      </c>
      <c r="AT910" s="236">
        <v>2900000</v>
      </c>
      <c r="AU910" s="156">
        <f t="shared" si="73"/>
        <v>0</v>
      </c>
      <c r="AV910" s="72">
        <f t="shared" si="74"/>
        <v>1</v>
      </c>
      <c r="AW910" s="89" t="s">
        <v>75</v>
      </c>
      <c r="AX910" s="61" t="s">
        <v>98</v>
      </c>
      <c r="AY910" s="67" t="s">
        <v>8833</v>
      </c>
      <c r="AZ910" s="58" t="s">
        <v>67</v>
      </c>
      <c r="BA910" s="58" t="s">
        <v>67</v>
      </c>
    </row>
    <row r="911" spans="2:53" x14ac:dyDescent="0.25">
      <c r="B911" s="58">
        <v>2024</v>
      </c>
      <c r="C911" s="58">
        <v>891780111</v>
      </c>
      <c r="D911" s="59" t="s">
        <v>64</v>
      </c>
      <c r="E911" s="61" t="s">
        <v>8832</v>
      </c>
      <c r="F911" s="67" t="s">
        <v>8831</v>
      </c>
      <c r="G911" s="210">
        <v>0</v>
      </c>
      <c r="H911" s="61" t="s">
        <v>73</v>
      </c>
      <c r="I911" s="59" t="s">
        <v>65</v>
      </c>
      <c r="J911" s="60" t="s">
        <v>8555</v>
      </c>
      <c r="K911" s="60">
        <v>2900000</v>
      </c>
      <c r="L911" s="58" t="s">
        <v>68</v>
      </c>
      <c r="M911" s="60" t="s">
        <v>7727</v>
      </c>
      <c r="N911" s="60">
        <v>1083003580</v>
      </c>
      <c r="O911" s="60">
        <v>1498</v>
      </c>
      <c r="P911" s="89">
        <v>45475</v>
      </c>
      <c r="Q911" s="60">
        <v>4519037000</v>
      </c>
      <c r="R911" s="89">
        <v>45481</v>
      </c>
      <c r="S911" s="60">
        <v>2900000</v>
      </c>
      <c r="T911" s="61" t="s">
        <v>66</v>
      </c>
      <c r="U911" s="60">
        <v>41947381</v>
      </c>
      <c r="V911" s="60" t="s">
        <v>7937</v>
      </c>
      <c r="W911" s="89">
        <v>45481</v>
      </c>
      <c r="X911" s="89">
        <v>45481</v>
      </c>
      <c r="Y911" s="68" t="s">
        <v>75</v>
      </c>
      <c r="Z911" s="166">
        <v>45498</v>
      </c>
      <c r="AA911" s="67">
        <f t="shared" si="70"/>
        <v>17</v>
      </c>
      <c r="AB911" s="67">
        <v>2</v>
      </c>
      <c r="AC911" s="237">
        <v>1000000</v>
      </c>
      <c r="AD911" s="67">
        <v>1</v>
      </c>
      <c r="AE911" s="89">
        <v>45504</v>
      </c>
      <c r="AF911" s="67">
        <f t="shared" si="71"/>
        <v>6</v>
      </c>
      <c r="AG911" s="60">
        <v>0</v>
      </c>
      <c r="AH911" s="60">
        <v>0</v>
      </c>
      <c r="AI911" s="89" t="s">
        <v>75</v>
      </c>
      <c r="AJ911" s="61">
        <v>0</v>
      </c>
      <c r="AK911" s="65" t="s">
        <v>75</v>
      </c>
      <c r="AL911" s="65" t="s">
        <v>75</v>
      </c>
      <c r="AM911" s="67">
        <f t="shared" si="72"/>
        <v>0</v>
      </c>
      <c r="AN911" s="67">
        <f>+K911+AC911-AH911</f>
        <v>3900000</v>
      </c>
      <c r="AO911" s="61" t="s">
        <v>67</v>
      </c>
      <c r="AP911" s="60">
        <v>2900000</v>
      </c>
      <c r="AQ911" s="61" t="s">
        <v>86</v>
      </c>
      <c r="AR911" s="60">
        <v>0</v>
      </c>
      <c r="AS911" s="69" t="s">
        <v>75</v>
      </c>
      <c r="AT911" s="236">
        <v>3900000</v>
      </c>
      <c r="AU911" s="156">
        <f t="shared" si="73"/>
        <v>0</v>
      </c>
      <c r="AV911" s="72">
        <f t="shared" si="74"/>
        <v>1</v>
      </c>
      <c r="AW911" s="89" t="s">
        <v>75</v>
      </c>
      <c r="AX911" s="61" t="s">
        <v>98</v>
      </c>
      <c r="AY911" s="67" t="s">
        <v>8830</v>
      </c>
      <c r="AZ911" s="58" t="s">
        <v>67</v>
      </c>
      <c r="BA911" s="58" t="s">
        <v>67</v>
      </c>
    </row>
    <row r="912" spans="2:53" x14ac:dyDescent="0.25">
      <c r="B912" s="58">
        <v>2024</v>
      </c>
      <c r="C912" s="58">
        <v>891780111</v>
      </c>
      <c r="D912" s="59" t="s">
        <v>64</v>
      </c>
      <c r="E912" s="61" t="s">
        <v>8829</v>
      </c>
      <c r="F912" s="67" t="s">
        <v>8828</v>
      </c>
      <c r="G912" s="210">
        <v>0</v>
      </c>
      <c r="H912" s="61" t="s">
        <v>73</v>
      </c>
      <c r="I912" s="59" t="s">
        <v>65</v>
      </c>
      <c r="J912" s="60" t="s">
        <v>8827</v>
      </c>
      <c r="K912" s="60">
        <v>3900000</v>
      </c>
      <c r="L912" s="58" t="s">
        <v>68</v>
      </c>
      <c r="M912" s="60" t="s">
        <v>8826</v>
      </c>
      <c r="N912" s="60">
        <v>1103111491</v>
      </c>
      <c r="O912" s="60">
        <v>1498</v>
      </c>
      <c r="P912" s="89">
        <v>45475</v>
      </c>
      <c r="Q912" s="60">
        <v>4519037000</v>
      </c>
      <c r="R912" s="89">
        <v>45481</v>
      </c>
      <c r="S912" s="60">
        <v>3900000</v>
      </c>
      <c r="T912" s="61" t="s">
        <v>66</v>
      </c>
      <c r="U912" s="60">
        <v>41947381</v>
      </c>
      <c r="V912" s="60" t="s">
        <v>7937</v>
      </c>
      <c r="W912" s="89">
        <v>45481</v>
      </c>
      <c r="X912" s="89">
        <v>45481</v>
      </c>
      <c r="Y912" s="68" t="s">
        <v>75</v>
      </c>
      <c r="Z912" s="166">
        <v>45504</v>
      </c>
      <c r="AA912" s="67">
        <f t="shared" si="70"/>
        <v>23</v>
      </c>
      <c r="AB912" s="67">
        <v>0</v>
      </c>
      <c r="AC912" s="237">
        <v>0</v>
      </c>
      <c r="AD912" s="67">
        <v>0</v>
      </c>
      <c r="AE912" s="89" t="s">
        <v>75</v>
      </c>
      <c r="AF912" s="67">
        <f t="shared" si="71"/>
        <v>0</v>
      </c>
      <c r="AG912" s="60">
        <v>0</v>
      </c>
      <c r="AH912" s="60">
        <v>0</v>
      </c>
      <c r="AI912" s="89" t="s">
        <v>75</v>
      </c>
      <c r="AJ912" s="61">
        <v>0</v>
      </c>
      <c r="AK912" s="65" t="s">
        <v>75</v>
      </c>
      <c r="AL912" s="65" t="s">
        <v>75</v>
      </c>
      <c r="AM912" s="67">
        <f t="shared" si="72"/>
        <v>0</v>
      </c>
      <c r="AN912" s="67">
        <f>+K912+AC912-AH912</f>
        <v>3900000</v>
      </c>
      <c r="AO912" s="61" t="s">
        <v>67</v>
      </c>
      <c r="AP912" s="60">
        <v>3900000</v>
      </c>
      <c r="AQ912" s="61" t="s">
        <v>86</v>
      </c>
      <c r="AR912" s="60">
        <v>0</v>
      </c>
      <c r="AS912" s="69" t="s">
        <v>75</v>
      </c>
      <c r="AT912" s="236">
        <v>3900000</v>
      </c>
      <c r="AU912" s="156">
        <f t="shared" si="73"/>
        <v>0</v>
      </c>
      <c r="AV912" s="72">
        <f t="shared" si="74"/>
        <v>1</v>
      </c>
      <c r="AW912" s="89" t="s">
        <v>75</v>
      </c>
      <c r="AX912" s="61" t="s">
        <v>98</v>
      </c>
      <c r="AY912" s="67" t="s">
        <v>8825</v>
      </c>
      <c r="AZ912" s="58" t="s">
        <v>67</v>
      </c>
      <c r="BA912" s="58" t="s">
        <v>67</v>
      </c>
    </row>
    <row r="913" spans="2:53" x14ac:dyDescent="0.25">
      <c r="B913" s="58">
        <v>2024</v>
      </c>
      <c r="C913" s="58">
        <v>891780111</v>
      </c>
      <c r="D913" s="59" t="s">
        <v>64</v>
      </c>
      <c r="E913" s="61" t="s">
        <v>8824</v>
      </c>
      <c r="F913" s="67" t="s">
        <v>8823</v>
      </c>
      <c r="G913" s="210">
        <v>0</v>
      </c>
      <c r="H913" s="61" t="s">
        <v>73</v>
      </c>
      <c r="I913" s="59" t="s">
        <v>65</v>
      </c>
      <c r="J913" s="60" t="s">
        <v>8822</v>
      </c>
      <c r="K913" s="60">
        <v>3900000</v>
      </c>
      <c r="L913" s="58" t="s">
        <v>68</v>
      </c>
      <c r="M913" s="60" t="s">
        <v>7111</v>
      </c>
      <c r="N913" s="60">
        <v>1221974278</v>
      </c>
      <c r="O913" s="60">
        <v>1498</v>
      </c>
      <c r="P913" s="89">
        <v>45475</v>
      </c>
      <c r="Q913" s="60">
        <v>4519037000</v>
      </c>
      <c r="R913" s="89">
        <v>45481</v>
      </c>
      <c r="S913" s="60">
        <v>3900000</v>
      </c>
      <c r="T913" s="61" t="s">
        <v>66</v>
      </c>
      <c r="U913" s="60">
        <v>41947381</v>
      </c>
      <c r="V913" s="60" t="s">
        <v>7937</v>
      </c>
      <c r="W913" s="89">
        <v>45481</v>
      </c>
      <c r="X913" s="89">
        <v>45481</v>
      </c>
      <c r="Y913" s="68" t="s">
        <v>75</v>
      </c>
      <c r="Z913" s="166">
        <v>45504</v>
      </c>
      <c r="AA913" s="67">
        <f t="shared" si="70"/>
        <v>23</v>
      </c>
      <c r="AB913" s="67">
        <v>0</v>
      </c>
      <c r="AC913" s="237">
        <v>0</v>
      </c>
      <c r="AD913" s="67">
        <v>0</v>
      </c>
      <c r="AE913" s="89" t="s">
        <v>75</v>
      </c>
      <c r="AF913" s="67">
        <f t="shared" si="71"/>
        <v>0</v>
      </c>
      <c r="AG913" s="60">
        <v>0</v>
      </c>
      <c r="AH913" s="60">
        <v>0</v>
      </c>
      <c r="AI913" s="89" t="s">
        <v>75</v>
      </c>
      <c r="AJ913" s="61">
        <v>0</v>
      </c>
      <c r="AK913" s="65" t="s">
        <v>75</v>
      </c>
      <c r="AL913" s="65" t="s">
        <v>75</v>
      </c>
      <c r="AM913" s="67">
        <f t="shared" si="72"/>
        <v>0</v>
      </c>
      <c r="AN913" s="67">
        <f>+K913+AC913-AH913</f>
        <v>3900000</v>
      </c>
      <c r="AO913" s="61" t="s">
        <v>67</v>
      </c>
      <c r="AP913" s="60">
        <v>3900000</v>
      </c>
      <c r="AQ913" s="61" t="s">
        <v>86</v>
      </c>
      <c r="AR913" s="60">
        <v>0</v>
      </c>
      <c r="AS913" s="69" t="s">
        <v>75</v>
      </c>
      <c r="AT913" s="236">
        <v>3900000</v>
      </c>
      <c r="AU913" s="156">
        <f t="shared" si="73"/>
        <v>0</v>
      </c>
      <c r="AV913" s="72">
        <f t="shared" si="74"/>
        <v>1</v>
      </c>
      <c r="AW913" s="89" t="s">
        <v>75</v>
      </c>
      <c r="AX913" s="61" t="s">
        <v>98</v>
      </c>
      <c r="AY913" s="67" t="s">
        <v>8821</v>
      </c>
      <c r="AZ913" s="58" t="s">
        <v>67</v>
      </c>
      <c r="BA913" s="58" t="s">
        <v>67</v>
      </c>
    </row>
    <row r="914" spans="2:53" x14ac:dyDescent="0.25">
      <c r="B914" s="58">
        <v>2024</v>
      </c>
      <c r="C914" s="58">
        <v>891780111</v>
      </c>
      <c r="D914" s="59" t="s">
        <v>64</v>
      </c>
      <c r="E914" s="61" t="s">
        <v>8820</v>
      </c>
      <c r="F914" s="67" t="s">
        <v>8819</v>
      </c>
      <c r="G914" s="210">
        <v>0</v>
      </c>
      <c r="H914" s="61" t="s">
        <v>73</v>
      </c>
      <c r="I914" s="59" t="s">
        <v>65</v>
      </c>
      <c r="J914" s="60" t="s">
        <v>8818</v>
      </c>
      <c r="K914" s="60">
        <v>3900000</v>
      </c>
      <c r="L914" s="58" t="s">
        <v>68</v>
      </c>
      <c r="M914" s="60" t="s">
        <v>8817</v>
      </c>
      <c r="N914" s="60">
        <v>1082984559</v>
      </c>
      <c r="O914" s="60">
        <v>1498</v>
      </c>
      <c r="P914" s="89">
        <v>45475</v>
      </c>
      <c r="Q914" s="60">
        <v>4519037000</v>
      </c>
      <c r="R914" s="89">
        <v>45481</v>
      </c>
      <c r="S914" s="60">
        <v>3900000</v>
      </c>
      <c r="T914" s="61" t="s">
        <v>66</v>
      </c>
      <c r="U914" s="60">
        <v>41947381</v>
      </c>
      <c r="V914" s="60" t="s">
        <v>7937</v>
      </c>
      <c r="W914" s="89">
        <v>45481</v>
      </c>
      <c r="X914" s="89">
        <v>45481</v>
      </c>
      <c r="Y914" s="68" t="s">
        <v>75</v>
      </c>
      <c r="Z914" s="166">
        <v>45504</v>
      </c>
      <c r="AA914" s="67">
        <f t="shared" si="70"/>
        <v>23</v>
      </c>
      <c r="AB914" s="67">
        <v>0</v>
      </c>
      <c r="AC914" s="237">
        <v>0</v>
      </c>
      <c r="AD914" s="67">
        <v>0</v>
      </c>
      <c r="AE914" s="89" t="s">
        <v>75</v>
      </c>
      <c r="AF914" s="67">
        <f t="shared" si="71"/>
        <v>0</v>
      </c>
      <c r="AG914" s="60">
        <v>0</v>
      </c>
      <c r="AH914" s="60">
        <v>0</v>
      </c>
      <c r="AI914" s="89" t="s">
        <v>75</v>
      </c>
      <c r="AJ914" s="61">
        <v>0</v>
      </c>
      <c r="AK914" s="65" t="s">
        <v>75</v>
      </c>
      <c r="AL914" s="65" t="s">
        <v>75</v>
      </c>
      <c r="AM914" s="67">
        <f t="shared" si="72"/>
        <v>0</v>
      </c>
      <c r="AN914" s="67">
        <f>+K914+AC914-AH914</f>
        <v>3900000</v>
      </c>
      <c r="AO914" s="61" t="s">
        <v>67</v>
      </c>
      <c r="AP914" s="60">
        <v>3900000</v>
      </c>
      <c r="AQ914" s="61" t="s">
        <v>86</v>
      </c>
      <c r="AR914" s="60">
        <v>0</v>
      </c>
      <c r="AS914" s="69" t="s">
        <v>75</v>
      </c>
      <c r="AT914" s="236">
        <v>3900000</v>
      </c>
      <c r="AU914" s="156">
        <f t="shared" si="73"/>
        <v>0</v>
      </c>
      <c r="AV914" s="72">
        <f t="shared" si="74"/>
        <v>1</v>
      </c>
      <c r="AW914" s="89" t="s">
        <v>75</v>
      </c>
      <c r="AX914" s="61" t="s">
        <v>98</v>
      </c>
      <c r="AY914" s="67" t="s">
        <v>8816</v>
      </c>
      <c r="AZ914" s="58" t="s">
        <v>67</v>
      </c>
      <c r="BA914" s="58" t="s">
        <v>67</v>
      </c>
    </row>
    <row r="915" spans="2:53" x14ac:dyDescent="0.25">
      <c r="B915" s="58">
        <v>2024</v>
      </c>
      <c r="C915" s="58">
        <v>891780111</v>
      </c>
      <c r="D915" s="59" t="s">
        <v>64</v>
      </c>
      <c r="E915" s="61" t="s">
        <v>8815</v>
      </c>
      <c r="F915" s="67" t="s">
        <v>8814</v>
      </c>
      <c r="G915" s="210">
        <v>0</v>
      </c>
      <c r="H915" s="61" t="s">
        <v>73</v>
      </c>
      <c r="I915" s="59" t="s">
        <v>65</v>
      </c>
      <c r="J915" s="60" t="s">
        <v>8629</v>
      </c>
      <c r="K915" s="60">
        <v>3900000</v>
      </c>
      <c r="L915" s="58" t="s">
        <v>68</v>
      </c>
      <c r="M915" s="60" t="s">
        <v>5819</v>
      </c>
      <c r="N915" s="60">
        <v>1143379940</v>
      </c>
      <c r="O915" s="60">
        <v>1498</v>
      </c>
      <c r="P915" s="89">
        <v>45475</v>
      </c>
      <c r="Q915" s="60">
        <v>4519037000</v>
      </c>
      <c r="R915" s="89">
        <v>45481</v>
      </c>
      <c r="S915" s="60">
        <v>3900000</v>
      </c>
      <c r="T915" s="61" t="s">
        <v>66</v>
      </c>
      <c r="U915" s="60">
        <v>41947381</v>
      </c>
      <c r="V915" s="60" t="s">
        <v>7937</v>
      </c>
      <c r="W915" s="89">
        <v>45481</v>
      </c>
      <c r="X915" s="89">
        <v>45481</v>
      </c>
      <c r="Y915" s="68" t="s">
        <v>75</v>
      </c>
      <c r="Z915" s="166">
        <v>45504</v>
      </c>
      <c r="AA915" s="67">
        <f t="shared" si="70"/>
        <v>23</v>
      </c>
      <c r="AB915" s="67">
        <v>0</v>
      </c>
      <c r="AC915" s="237">
        <v>0</v>
      </c>
      <c r="AD915" s="67">
        <v>0</v>
      </c>
      <c r="AE915" s="89" t="s">
        <v>75</v>
      </c>
      <c r="AF915" s="67">
        <f t="shared" si="71"/>
        <v>0</v>
      </c>
      <c r="AG915" s="60">
        <v>0</v>
      </c>
      <c r="AH915" s="60">
        <v>0</v>
      </c>
      <c r="AI915" s="89" t="s">
        <v>75</v>
      </c>
      <c r="AJ915" s="61">
        <v>0</v>
      </c>
      <c r="AK915" s="65" t="s">
        <v>75</v>
      </c>
      <c r="AL915" s="65" t="s">
        <v>75</v>
      </c>
      <c r="AM915" s="67">
        <f t="shared" si="72"/>
        <v>0</v>
      </c>
      <c r="AN915" s="67">
        <f>+K915+AC915-AH915</f>
        <v>3900000</v>
      </c>
      <c r="AO915" s="61" t="s">
        <v>67</v>
      </c>
      <c r="AP915" s="60">
        <v>3900000</v>
      </c>
      <c r="AQ915" s="61" t="s">
        <v>86</v>
      </c>
      <c r="AR915" s="60">
        <v>0</v>
      </c>
      <c r="AS915" s="69" t="s">
        <v>75</v>
      </c>
      <c r="AT915" s="236">
        <v>3900000</v>
      </c>
      <c r="AU915" s="156">
        <f t="shared" si="73"/>
        <v>0</v>
      </c>
      <c r="AV915" s="72">
        <f t="shared" si="74"/>
        <v>1</v>
      </c>
      <c r="AW915" s="89" t="s">
        <v>75</v>
      </c>
      <c r="AX915" s="61" t="s">
        <v>98</v>
      </c>
      <c r="AY915" s="67" t="s">
        <v>8813</v>
      </c>
      <c r="AZ915" s="58" t="s">
        <v>67</v>
      </c>
      <c r="BA915" s="58" t="s">
        <v>67</v>
      </c>
    </row>
    <row r="916" spans="2:53" x14ac:dyDescent="0.25">
      <c r="B916" s="58">
        <v>2024</v>
      </c>
      <c r="C916" s="58">
        <v>891780111</v>
      </c>
      <c r="D916" s="59" t="s">
        <v>64</v>
      </c>
      <c r="E916" s="61" t="s">
        <v>8812</v>
      </c>
      <c r="F916" s="67" t="s">
        <v>8811</v>
      </c>
      <c r="G916" s="210">
        <v>0</v>
      </c>
      <c r="H916" s="61" t="s">
        <v>73</v>
      </c>
      <c r="I916" s="59" t="s">
        <v>65</v>
      </c>
      <c r="J916" s="60" t="s">
        <v>8810</v>
      </c>
      <c r="K916" s="60">
        <v>12500000</v>
      </c>
      <c r="L916" s="58" t="s">
        <v>68</v>
      </c>
      <c r="M916" s="60" t="s">
        <v>8809</v>
      </c>
      <c r="N916" s="60">
        <v>1007558518</v>
      </c>
      <c r="O916" s="60">
        <v>1499</v>
      </c>
      <c r="P916" s="89">
        <v>45475</v>
      </c>
      <c r="Q916" s="60">
        <v>2126650000</v>
      </c>
      <c r="R916" s="89">
        <v>45481</v>
      </c>
      <c r="S916" s="60">
        <v>12500000</v>
      </c>
      <c r="T916" s="61" t="s">
        <v>66</v>
      </c>
      <c r="U916" s="60">
        <v>85467461</v>
      </c>
      <c r="V916" s="60" t="s">
        <v>6870</v>
      </c>
      <c r="W916" s="89">
        <v>45481</v>
      </c>
      <c r="X916" s="89">
        <v>45481</v>
      </c>
      <c r="Y916" s="68" t="s">
        <v>75</v>
      </c>
      <c r="Z916" s="89">
        <v>45626</v>
      </c>
      <c r="AA916" s="67">
        <f t="shared" si="70"/>
        <v>145</v>
      </c>
      <c r="AB916" s="67">
        <v>0</v>
      </c>
      <c r="AC916" s="237">
        <v>0</v>
      </c>
      <c r="AD916" s="67">
        <v>0</v>
      </c>
      <c r="AE916" s="89" t="s">
        <v>75</v>
      </c>
      <c r="AF916" s="67">
        <f t="shared" si="71"/>
        <v>0</v>
      </c>
      <c r="AG916" s="60">
        <v>1</v>
      </c>
      <c r="AH916" s="60">
        <v>9250000</v>
      </c>
      <c r="AI916" s="89">
        <v>45513</v>
      </c>
      <c r="AJ916" s="61">
        <v>0</v>
      </c>
      <c r="AK916" s="65" t="s">
        <v>75</v>
      </c>
      <c r="AL916" s="65" t="s">
        <v>75</v>
      </c>
      <c r="AM916" s="67">
        <f t="shared" si="72"/>
        <v>0</v>
      </c>
      <c r="AN916" s="67">
        <f>+K916+AC916-AH916</f>
        <v>3250000</v>
      </c>
      <c r="AO916" s="61" t="s">
        <v>67</v>
      </c>
      <c r="AP916" s="60">
        <v>12500000</v>
      </c>
      <c r="AQ916" s="61" t="s">
        <v>86</v>
      </c>
      <c r="AR916" s="60">
        <v>0</v>
      </c>
      <c r="AS916" s="69" t="s">
        <v>75</v>
      </c>
      <c r="AT916" s="236">
        <v>3250000</v>
      </c>
      <c r="AU916" s="156">
        <f t="shared" si="73"/>
        <v>0</v>
      </c>
      <c r="AV916" s="72">
        <f t="shared" si="74"/>
        <v>1</v>
      </c>
      <c r="AW916" s="89" t="s">
        <v>75</v>
      </c>
      <c r="AX916" s="61" t="s">
        <v>98</v>
      </c>
      <c r="AY916" s="67" t="s">
        <v>8808</v>
      </c>
      <c r="AZ916" s="58" t="s">
        <v>67</v>
      </c>
      <c r="BA916" s="58" t="s">
        <v>67</v>
      </c>
    </row>
    <row r="917" spans="2:53" x14ac:dyDescent="0.25">
      <c r="B917" s="58">
        <v>2024</v>
      </c>
      <c r="C917" s="58">
        <v>891780111</v>
      </c>
      <c r="D917" s="59" t="s">
        <v>64</v>
      </c>
      <c r="E917" s="61" t="s">
        <v>8807</v>
      </c>
      <c r="F917" s="239" t="s">
        <v>8806</v>
      </c>
      <c r="G917" s="210">
        <v>0</v>
      </c>
      <c r="H917" s="61" t="s">
        <v>73</v>
      </c>
      <c r="I917" s="59" t="s">
        <v>65</v>
      </c>
      <c r="J917" s="60" t="s">
        <v>8805</v>
      </c>
      <c r="K917" s="60">
        <v>16500000</v>
      </c>
      <c r="L917" s="58" t="s">
        <v>68</v>
      </c>
      <c r="M917" s="60" t="s">
        <v>8804</v>
      </c>
      <c r="N917" s="60">
        <v>22463844</v>
      </c>
      <c r="O917" s="60">
        <v>1498</v>
      </c>
      <c r="P917" s="89">
        <v>45475</v>
      </c>
      <c r="Q917" s="60">
        <v>4519037000</v>
      </c>
      <c r="R917" s="89">
        <v>45481</v>
      </c>
      <c r="S917" s="60">
        <v>16500000</v>
      </c>
      <c r="T917" s="61" t="s">
        <v>66</v>
      </c>
      <c r="U917" s="60">
        <v>1082964146</v>
      </c>
      <c r="V917" s="60" t="s">
        <v>7105</v>
      </c>
      <c r="W917" s="89">
        <v>45481</v>
      </c>
      <c r="X917" s="89">
        <v>45481</v>
      </c>
      <c r="Y917" s="177" t="s">
        <v>75</v>
      </c>
      <c r="Z917" s="89">
        <v>45626</v>
      </c>
      <c r="AA917" s="67">
        <f t="shared" si="70"/>
        <v>145</v>
      </c>
      <c r="AB917" s="67">
        <v>0</v>
      </c>
      <c r="AC917" s="237">
        <v>0</v>
      </c>
      <c r="AD917" s="67">
        <v>0</v>
      </c>
      <c r="AE917" s="89" t="s">
        <v>75</v>
      </c>
      <c r="AF917" s="67">
        <f t="shared" si="71"/>
        <v>0</v>
      </c>
      <c r="AG917" s="60">
        <v>0</v>
      </c>
      <c r="AH917" s="60">
        <v>0</v>
      </c>
      <c r="AI917" s="89" t="s">
        <v>75</v>
      </c>
      <c r="AJ917" s="61">
        <v>0</v>
      </c>
      <c r="AK917" s="65" t="s">
        <v>75</v>
      </c>
      <c r="AL917" s="65" t="s">
        <v>75</v>
      </c>
      <c r="AM917" s="67">
        <f t="shared" si="72"/>
        <v>0</v>
      </c>
      <c r="AN917" s="67">
        <f>+K917+AC917-AH917</f>
        <v>16500000</v>
      </c>
      <c r="AO917" s="61" t="s">
        <v>67</v>
      </c>
      <c r="AP917" s="60">
        <v>16500000</v>
      </c>
      <c r="AQ917" s="61" t="s">
        <v>86</v>
      </c>
      <c r="AR917" s="60">
        <v>0</v>
      </c>
      <c r="AS917" s="69" t="s">
        <v>75</v>
      </c>
      <c r="AT917" s="236">
        <v>6600000</v>
      </c>
      <c r="AU917" s="156">
        <f t="shared" si="73"/>
        <v>9900000</v>
      </c>
      <c r="AV917" s="72">
        <f t="shared" si="74"/>
        <v>0.4</v>
      </c>
      <c r="AW917" s="89" t="s">
        <v>75</v>
      </c>
      <c r="AX917" s="61" t="s">
        <v>101</v>
      </c>
      <c r="AY917" s="67" t="s">
        <v>8803</v>
      </c>
      <c r="AZ917" s="58" t="s">
        <v>67</v>
      </c>
      <c r="BA917" s="58" t="s">
        <v>67</v>
      </c>
    </row>
    <row r="918" spans="2:53" x14ac:dyDescent="0.25">
      <c r="B918" s="58">
        <v>2024</v>
      </c>
      <c r="C918" s="58">
        <v>891780111</v>
      </c>
      <c r="D918" s="59" t="s">
        <v>64</v>
      </c>
      <c r="E918" s="61" t="s">
        <v>8802</v>
      </c>
      <c r="F918" s="239" t="s">
        <v>8801</v>
      </c>
      <c r="G918" s="210">
        <v>0</v>
      </c>
      <c r="H918" s="61" t="s">
        <v>73</v>
      </c>
      <c r="I918" s="59" t="s">
        <v>65</v>
      </c>
      <c r="J918" s="60" t="s">
        <v>8440</v>
      </c>
      <c r="K918" s="60">
        <v>16500000</v>
      </c>
      <c r="L918" s="58" t="s">
        <v>68</v>
      </c>
      <c r="M918" s="60" t="s">
        <v>8800</v>
      </c>
      <c r="N918" s="60">
        <v>1083554776</v>
      </c>
      <c r="O918" s="60">
        <v>1498</v>
      </c>
      <c r="P918" s="89">
        <v>45475</v>
      </c>
      <c r="Q918" s="60">
        <v>4519037000</v>
      </c>
      <c r="R918" s="89">
        <v>45481</v>
      </c>
      <c r="S918" s="60">
        <v>16500000</v>
      </c>
      <c r="T918" s="61" t="s">
        <v>66</v>
      </c>
      <c r="U918" s="60">
        <v>85465146</v>
      </c>
      <c r="V918" s="60" t="s">
        <v>7615</v>
      </c>
      <c r="W918" s="89">
        <v>45481</v>
      </c>
      <c r="X918" s="89">
        <v>45481</v>
      </c>
      <c r="Y918" s="177" t="s">
        <v>75</v>
      </c>
      <c r="Z918" s="89">
        <v>45626</v>
      </c>
      <c r="AA918" s="67">
        <f t="shared" si="70"/>
        <v>145</v>
      </c>
      <c r="AB918" s="67">
        <v>0</v>
      </c>
      <c r="AC918" s="237">
        <v>0</v>
      </c>
      <c r="AD918" s="67">
        <v>0</v>
      </c>
      <c r="AE918" s="89" t="s">
        <v>75</v>
      </c>
      <c r="AF918" s="67">
        <f t="shared" si="71"/>
        <v>0</v>
      </c>
      <c r="AG918" s="60">
        <v>0</v>
      </c>
      <c r="AH918" s="60">
        <v>0</v>
      </c>
      <c r="AI918" s="89" t="s">
        <v>75</v>
      </c>
      <c r="AJ918" s="61">
        <v>0</v>
      </c>
      <c r="AK918" s="65" t="s">
        <v>75</v>
      </c>
      <c r="AL918" s="65" t="s">
        <v>75</v>
      </c>
      <c r="AM918" s="67">
        <f t="shared" si="72"/>
        <v>0</v>
      </c>
      <c r="AN918" s="67">
        <f>+K918+AC918-AH918</f>
        <v>16500000</v>
      </c>
      <c r="AO918" s="61" t="s">
        <v>67</v>
      </c>
      <c r="AP918" s="60">
        <v>16500000</v>
      </c>
      <c r="AQ918" s="61" t="s">
        <v>86</v>
      </c>
      <c r="AR918" s="60">
        <v>0</v>
      </c>
      <c r="AS918" s="69" t="s">
        <v>75</v>
      </c>
      <c r="AT918" s="236">
        <v>6600000</v>
      </c>
      <c r="AU918" s="156">
        <f t="shared" si="73"/>
        <v>9900000</v>
      </c>
      <c r="AV918" s="72">
        <f t="shared" si="74"/>
        <v>0.4</v>
      </c>
      <c r="AW918" s="89" t="s">
        <v>75</v>
      </c>
      <c r="AX918" s="61" t="s">
        <v>101</v>
      </c>
      <c r="AY918" s="67" t="s">
        <v>8799</v>
      </c>
      <c r="AZ918" s="58" t="s">
        <v>67</v>
      </c>
      <c r="BA918" s="58" t="s">
        <v>67</v>
      </c>
    </row>
    <row r="919" spans="2:53" x14ac:dyDescent="0.25">
      <c r="B919" s="58">
        <v>2024</v>
      </c>
      <c r="C919" s="58">
        <v>891780111</v>
      </c>
      <c r="D919" s="59" t="s">
        <v>64</v>
      </c>
      <c r="E919" s="61" t="s">
        <v>8798</v>
      </c>
      <c r="F919" s="239" t="s">
        <v>8797</v>
      </c>
      <c r="G919" s="210">
        <v>0</v>
      </c>
      <c r="H919" s="61" t="s">
        <v>73</v>
      </c>
      <c r="I919" s="59" t="s">
        <v>65</v>
      </c>
      <c r="J919" s="60" t="s">
        <v>8796</v>
      </c>
      <c r="K919" s="60">
        <v>15000000</v>
      </c>
      <c r="L919" s="58" t="s">
        <v>68</v>
      </c>
      <c r="M919" s="60" t="s">
        <v>8795</v>
      </c>
      <c r="N919" s="60">
        <v>1064802492</v>
      </c>
      <c r="O919" s="60">
        <v>1498</v>
      </c>
      <c r="P919" s="89">
        <v>45475</v>
      </c>
      <c r="Q919" s="60">
        <v>4519037000</v>
      </c>
      <c r="R919" s="89">
        <v>45481</v>
      </c>
      <c r="S919" s="60">
        <v>15000000</v>
      </c>
      <c r="T919" s="61" t="s">
        <v>66</v>
      </c>
      <c r="U919" s="60">
        <v>57464638</v>
      </c>
      <c r="V919" s="60" t="s">
        <v>6833</v>
      </c>
      <c r="W919" s="89">
        <v>45481</v>
      </c>
      <c r="X919" s="89">
        <v>45481</v>
      </c>
      <c r="Y919" s="177" t="s">
        <v>75</v>
      </c>
      <c r="Z919" s="89">
        <v>45626</v>
      </c>
      <c r="AA919" s="67">
        <f t="shared" si="70"/>
        <v>145</v>
      </c>
      <c r="AB919" s="67">
        <v>0</v>
      </c>
      <c r="AC919" s="237">
        <v>0</v>
      </c>
      <c r="AD919" s="67">
        <v>0</v>
      </c>
      <c r="AE919" s="89" t="s">
        <v>75</v>
      </c>
      <c r="AF919" s="67">
        <f t="shared" si="71"/>
        <v>0</v>
      </c>
      <c r="AG919" s="60">
        <v>0</v>
      </c>
      <c r="AH919" s="60">
        <v>0</v>
      </c>
      <c r="AI919" s="89" t="s">
        <v>75</v>
      </c>
      <c r="AJ919" s="61">
        <v>0</v>
      </c>
      <c r="AK919" s="65" t="s">
        <v>75</v>
      </c>
      <c r="AL919" s="65" t="s">
        <v>75</v>
      </c>
      <c r="AM919" s="67">
        <f t="shared" si="72"/>
        <v>0</v>
      </c>
      <c r="AN919" s="67">
        <f>+K919+AC919-AH919</f>
        <v>15000000</v>
      </c>
      <c r="AO919" s="61" t="s">
        <v>67</v>
      </c>
      <c r="AP919" s="60">
        <v>15000000</v>
      </c>
      <c r="AQ919" s="61" t="s">
        <v>86</v>
      </c>
      <c r="AR919" s="60">
        <v>0</v>
      </c>
      <c r="AS919" s="69" t="s">
        <v>75</v>
      </c>
      <c r="AT919" s="236">
        <v>6000000</v>
      </c>
      <c r="AU919" s="156">
        <f t="shared" si="73"/>
        <v>9000000</v>
      </c>
      <c r="AV919" s="72">
        <f t="shared" si="74"/>
        <v>0.4</v>
      </c>
      <c r="AW919" s="89" t="s">
        <v>75</v>
      </c>
      <c r="AX919" s="61" t="s">
        <v>101</v>
      </c>
      <c r="AY919" s="67" t="s">
        <v>8794</v>
      </c>
      <c r="AZ919" s="58" t="s">
        <v>67</v>
      </c>
      <c r="BA919" s="58" t="s">
        <v>67</v>
      </c>
    </row>
    <row r="920" spans="2:53" x14ac:dyDescent="0.25">
      <c r="B920" s="58">
        <v>2024</v>
      </c>
      <c r="C920" s="58">
        <v>891780111</v>
      </c>
      <c r="D920" s="59" t="s">
        <v>64</v>
      </c>
      <c r="E920" s="61" t="s">
        <v>8793</v>
      </c>
      <c r="F920" s="239" t="s">
        <v>8792</v>
      </c>
      <c r="G920" s="210">
        <v>0</v>
      </c>
      <c r="H920" s="61" t="s">
        <v>73</v>
      </c>
      <c r="I920" s="59" t="s">
        <v>65</v>
      </c>
      <c r="J920" s="60" t="s">
        <v>8791</v>
      </c>
      <c r="K920" s="60">
        <v>18000000</v>
      </c>
      <c r="L920" s="58" t="s">
        <v>68</v>
      </c>
      <c r="M920" s="60" t="s">
        <v>1624</v>
      </c>
      <c r="N920" s="60">
        <v>1083017290</v>
      </c>
      <c r="O920" s="60">
        <v>1498</v>
      </c>
      <c r="P920" s="89">
        <v>45475</v>
      </c>
      <c r="Q920" s="60">
        <v>4519037000</v>
      </c>
      <c r="R920" s="89">
        <v>45481</v>
      </c>
      <c r="S920" s="60">
        <v>18000000</v>
      </c>
      <c r="T920" s="61" t="s">
        <v>66</v>
      </c>
      <c r="U920" s="60">
        <v>57464638</v>
      </c>
      <c r="V920" s="60" t="s">
        <v>6833</v>
      </c>
      <c r="W920" s="89">
        <v>45481</v>
      </c>
      <c r="X920" s="89">
        <v>45481</v>
      </c>
      <c r="Y920" s="177" t="s">
        <v>75</v>
      </c>
      <c r="Z920" s="89">
        <v>45626</v>
      </c>
      <c r="AA920" s="67">
        <f t="shared" si="70"/>
        <v>145</v>
      </c>
      <c r="AB920" s="67">
        <v>0</v>
      </c>
      <c r="AC920" s="237">
        <v>0</v>
      </c>
      <c r="AD920" s="67">
        <v>0</v>
      </c>
      <c r="AE920" s="89" t="s">
        <v>75</v>
      </c>
      <c r="AF920" s="67">
        <f t="shared" si="71"/>
        <v>0</v>
      </c>
      <c r="AG920" s="60">
        <v>0</v>
      </c>
      <c r="AH920" s="60">
        <v>0</v>
      </c>
      <c r="AI920" s="89" t="s">
        <v>75</v>
      </c>
      <c r="AJ920" s="61">
        <v>0</v>
      </c>
      <c r="AK920" s="65" t="s">
        <v>75</v>
      </c>
      <c r="AL920" s="65" t="s">
        <v>75</v>
      </c>
      <c r="AM920" s="67">
        <f t="shared" si="72"/>
        <v>0</v>
      </c>
      <c r="AN920" s="67">
        <f>+K920+AC920-AH920</f>
        <v>18000000</v>
      </c>
      <c r="AO920" s="61" t="s">
        <v>67</v>
      </c>
      <c r="AP920" s="60">
        <v>18000000</v>
      </c>
      <c r="AQ920" s="61" t="s">
        <v>86</v>
      </c>
      <c r="AR920" s="60">
        <v>0</v>
      </c>
      <c r="AS920" s="69" t="s">
        <v>75</v>
      </c>
      <c r="AT920" s="236">
        <v>7200000</v>
      </c>
      <c r="AU920" s="156">
        <f t="shared" si="73"/>
        <v>10800000</v>
      </c>
      <c r="AV920" s="72">
        <f t="shared" si="74"/>
        <v>0.4</v>
      </c>
      <c r="AW920" s="89" t="s">
        <v>75</v>
      </c>
      <c r="AX920" s="61" t="s">
        <v>101</v>
      </c>
      <c r="AY920" s="67" t="s">
        <v>8790</v>
      </c>
      <c r="AZ920" s="58" t="s">
        <v>67</v>
      </c>
      <c r="BA920" s="58" t="s">
        <v>67</v>
      </c>
    </row>
    <row r="921" spans="2:53" x14ac:dyDescent="0.25">
      <c r="B921" s="58">
        <v>2024</v>
      </c>
      <c r="C921" s="58">
        <v>891780111</v>
      </c>
      <c r="D921" s="59" t="s">
        <v>64</v>
      </c>
      <c r="E921" s="61" t="s">
        <v>8789</v>
      </c>
      <c r="F921" s="239" t="s">
        <v>8788</v>
      </c>
      <c r="G921" s="210">
        <v>0</v>
      </c>
      <c r="H921" s="61" t="s">
        <v>73</v>
      </c>
      <c r="I921" s="59" t="s">
        <v>65</v>
      </c>
      <c r="J921" s="60" t="s">
        <v>8787</v>
      </c>
      <c r="K921" s="60">
        <v>12500000</v>
      </c>
      <c r="L921" s="58" t="s">
        <v>68</v>
      </c>
      <c r="M921" s="60" t="s">
        <v>8786</v>
      </c>
      <c r="N921" s="60">
        <v>1003241053</v>
      </c>
      <c r="O921" s="60">
        <v>1499</v>
      </c>
      <c r="P921" s="238">
        <v>45475</v>
      </c>
      <c r="Q921" s="60">
        <v>2126650000</v>
      </c>
      <c r="R921" s="89">
        <v>45481</v>
      </c>
      <c r="S921" s="60">
        <v>12500000</v>
      </c>
      <c r="T921" s="61" t="s">
        <v>66</v>
      </c>
      <c r="U921" s="60">
        <v>85467461</v>
      </c>
      <c r="V921" s="60" t="s">
        <v>6870</v>
      </c>
      <c r="W921" s="89">
        <v>45481</v>
      </c>
      <c r="X921" s="89">
        <v>45481</v>
      </c>
      <c r="Y921" s="177" t="s">
        <v>75</v>
      </c>
      <c r="Z921" s="89">
        <v>45626</v>
      </c>
      <c r="AA921" s="67">
        <f t="shared" si="70"/>
        <v>145</v>
      </c>
      <c r="AB921" s="67">
        <v>0</v>
      </c>
      <c r="AC921" s="237">
        <v>0</v>
      </c>
      <c r="AD921" s="67">
        <v>0</v>
      </c>
      <c r="AE921" s="89" t="s">
        <v>75</v>
      </c>
      <c r="AF921" s="67">
        <f t="shared" si="71"/>
        <v>0</v>
      </c>
      <c r="AG921" s="60">
        <v>0</v>
      </c>
      <c r="AH921" s="60">
        <v>0</v>
      </c>
      <c r="AI921" s="89" t="s">
        <v>75</v>
      </c>
      <c r="AJ921" s="61">
        <v>0</v>
      </c>
      <c r="AK921" s="65" t="s">
        <v>75</v>
      </c>
      <c r="AL921" s="65" t="s">
        <v>75</v>
      </c>
      <c r="AM921" s="67">
        <f t="shared" si="72"/>
        <v>0</v>
      </c>
      <c r="AN921" s="67">
        <f>+K921+AC921-AH921</f>
        <v>12500000</v>
      </c>
      <c r="AO921" s="61" t="s">
        <v>67</v>
      </c>
      <c r="AP921" s="60">
        <v>12500000</v>
      </c>
      <c r="AQ921" s="61" t="s">
        <v>86</v>
      </c>
      <c r="AR921" s="60">
        <v>0</v>
      </c>
      <c r="AS921" s="69" t="s">
        <v>75</v>
      </c>
      <c r="AT921" s="236">
        <v>5000000</v>
      </c>
      <c r="AU921" s="156">
        <f t="shared" si="73"/>
        <v>7500000</v>
      </c>
      <c r="AV921" s="72">
        <f t="shared" si="74"/>
        <v>0.4</v>
      </c>
      <c r="AW921" s="89" t="s">
        <v>75</v>
      </c>
      <c r="AX921" s="61" t="s">
        <v>101</v>
      </c>
      <c r="AY921" s="67" t="s">
        <v>8785</v>
      </c>
      <c r="AZ921" s="58" t="s">
        <v>67</v>
      </c>
      <c r="BA921" s="58" t="s">
        <v>67</v>
      </c>
    </row>
    <row r="922" spans="2:53" x14ac:dyDescent="0.25">
      <c r="B922" s="58">
        <v>2024</v>
      </c>
      <c r="C922" s="58">
        <v>891780111</v>
      </c>
      <c r="D922" s="59" t="s">
        <v>64</v>
      </c>
      <c r="E922" s="61" t="s">
        <v>8784</v>
      </c>
      <c r="F922" s="239" t="s">
        <v>8783</v>
      </c>
      <c r="G922" s="210">
        <v>0</v>
      </c>
      <c r="H922" s="61" t="s">
        <v>73</v>
      </c>
      <c r="I922" s="59" t="s">
        <v>65</v>
      </c>
      <c r="J922" s="60" t="s">
        <v>8782</v>
      </c>
      <c r="K922" s="60">
        <v>10500000</v>
      </c>
      <c r="L922" s="58" t="s">
        <v>68</v>
      </c>
      <c r="M922" s="60" t="s">
        <v>8781</v>
      </c>
      <c r="N922" s="60">
        <v>1148701328</v>
      </c>
      <c r="O922" s="60">
        <v>1499</v>
      </c>
      <c r="P922" s="238">
        <v>45475</v>
      </c>
      <c r="Q922" s="60">
        <v>2126650000</v>
      </c>
      <c r="R922" s="89">
        <v>45481</v>
      </c>
      <c r="S922" s="60">
        <v>10500000</v>
      </c>
      <c r="T922" s="61" t="s">
        <v>66</v>
      </c>
      <c r="U922" s="60">
        <v>85467461</v>
      </c>
      <c r="V922" s="60" t="s">
        <v>6870</v>
      </c>
      <c r="W922" s="89">
        <v>45481</v>
      </c>
      <c r="X922" s="89">
        <v>45481</v>
      </c>
      <c r="Y922" s="177" t="s">
        <v>75</v>
      </c>
      <c r="Z922" s="89">
        <v>45626</v>
      </c>
      <c r="AA922" s="67">
        <f t="shared" si="70"/>
        <v>145</v>
      </c>
      <c r="AB922" s="67">
        <v>0</v>
      </c>
      <c r="AC922" s="237">
        <v>0</v>
      </c>
      <c r="AD922" s="67">
        <v>0</v>
      </c>
      <c r="AE922" s="89" t="s">
        <v>75</v>
      </c>
      <c r="AF922" s="67">
        <f t="shared" si="71"/>
        <v>0</v>
      </c>
      <c r="AG922" s="60">
        <v>0</v>
      </c>
      <c r="AH922" s="60">
        <v>0</v>
      </c>
      <c r="AI922" s="89" t="s">
        <v>75</v>
      </c>
      <c r="AJ922" s="61">
        <v>0</v>
      </c>
      <c r="AK922" s="65" t="s">
        <v>75</v>
      </c>
      <c r="AL922" s="65" t="s">
        <v>75</v>
      </c>
      <c r="AM922" s="67">
        <f t="shared" si="72"/>
        <v>0</v>
      </c>
      <c r="AN922" s="67">
        <f>+K922+AC922-AH922</f>
        <v>10500000</v>
      </c>
      <c r="AO922" s="61" t="s">
        <v>67</v>
      </c>
      <c r="AP922" s="60">
        <v>10500000</v>
      </c>
      <c r="AQ922" s="61" t="s">
        <v>86</v>
      </c>
      <c r="AR922" s="60">
        <v>0</v>
      </c>
      <c r="AS922" s="69" t="s">
        <v>75</v>
      </c>
      <c r="AT922" s="236">
        <v>4200000</v>
      </c>
      <c r="AU922" s="156">
        <f t="shared" si="73"/>
        <v>6300000</v>
      </c>
      <c r="AV922" s="72">
        <f t="shared" si="74"/>
        <v>0.4</v>
      </c>
      <c r="AW922" s="89" t="s">
        <v>75</v>
      </c>
      <c r="AX922" s="61" t="s">
        <v>101</v>
      </c>
      <c r="AY922" s="67" t="s">
        <v>8780</v>
      </c>
      <c r="AZ922" s="58" t="s">
        <v>67</v>
      </c>
      <c r="BA922" s="58" t="s">
        <v>67</v>
      </c>
    </row>
    <row r="923" spans="2:53" x14ac:dyDescent="0.25">
      <c r="B923" s="58">
        <v>2024</v>
      </c>
      <c r="C923" s="58">
        <v>891780111</v>
      </c>
      <c r="D923" s="59" t="s">
        <v>64</v>
      </c>
      <c r="E923" s="61" t="s">
        <v>8779</v>
      </c>
      <c r="F923" s="239" t="s">
        <v>8778</v>
      </c>
      <c r="G923" s="210">
        <v>0</v>
      </c>
      <c r="H923" s="61" t="s">
        <v>73</v>
      </c>
      <c r="I923" s="59" t="s">
        <v>65</v>
      </c>
      <c r="J923" s="60" t="s">
        <v>8777</v>
      </c>
      <c r="K923" s="60">
        <v>18000000</v>
      </c>
      <c r="L923" s="58" t="s">
        <v>68</v>
      </c>
      <c r="M923" s="60" t="s">
        <v>8776</v>
      </c>
      <c r="N923" s="60">
        <v>1004373746</v>
      </c>
      <c r="O923" s="60">
        <v>1498</v>
      </c>
      <c r="P923" s="89">
        <v>45475</v>
      </c>
      <c r="Q923" s="60">
        <v>4519037000</v>
      </c>
      <c r="R923" s="89">
        <v>45481</v>
      </c>
      <c r="S923" s="60">
        <v>18000000</v>
      </c>
      <c r="T923" s="61" t="s">
        <v>66</v>
      </c>
      <c r="U923" s="60">
        <v>1082870070</v>
      </c>
      <c r="V923" s="60" t="s">
        <v>8775</v>
      </c>
      <c r="W923" s="89">
        <v>45481</v>
      </c>
      <c r="X923" s="89">
        <v>45481</v>
      </c>
      <c r="Y923" s="177" t="s">
        <v>75</v>
      </c>
      <c r="Z923" s="89">
        <v>45626</v>
      </c>
      <c r="AA923" s="67">
        <f t="shared" si="70"/>
        <v>145</v>
      </c>
      <c r="AB923" s="67">
        <v>0</v>
      </c>
      <c r="AC923" s="237">
        <v>0</v>
      </c>
      <c r="AD923" s="67">
        <v>0</v>
      </c>
      <c r="AE923" s="89" t="s">
        <v>75</v>
      </c>
      <c r="AF923" s="67">
        <f t="shared" si="71"/>
        <v>0</v>
      </c>
      <c r="AG923" s="60">
        <v>0</v>
      </c>
      <c r="AH923" s="60">
        <v>0</v>
      </c>
      <c r="AI923" s="89" t="s">
        <v>75</v>
      </c>
      <c r="AJ923" s="61">
        <v>0</v>
      </c>
      <c r="AK923" s="65" t="s">
        <v>75</v>
      </c>
      <c r="AL923" s="65" t="s">
        <v>75</v>
      </c>
      <c r="AM923" s="67">
        <f t="shared" si="72"/>
        <v>0</v>
      </c>
      <c r="AN923" s="67">
        <f>+K923+AC923-AH923</f>
        <v>18000000</v>
      </c>
      <c r="AO923" s="61" t="s">
        <v>67</v>
      </c>
      <c r="AP923" s="60">
        <v>18000000</v>
      </c>
      <c r="AQ923" s="61" t="s">
        <v>86</v>
      </c>
      <c r="AR923" s="60">
        <v>0</v>
      </c>
      <c r="AS923" s="69" t="s">
        <v>75</v>
      </c>
      <c r="AT923" s="236">
        <v>7200000</v>
      </c>
      <c r="AU923" s="156">
        <f t="shared" si="73"/>
        <v>10800000</v>
      </c>
      <c r="AV923" s="72">
        <f t="shared" si="74"/>
        <v>0.4</v>
      </c>
      <c r="AW923" s="89" t="s">
        <v>75</v>
      </c>
      <c r="AX923" s="61" t="s">
        <v>101</v>
      </c>
      <c r="AY923" s="67" t="s">
        <v>8774</v>
      </c>
      <c r="AZ923" s="58" t="s">
        <v>67</v>
      </c>
      <c r="BA923" s="58" t="s">
        <v>67</v>
      </c>
    </row>
    <row r="924" spans="2:53" x14ac:dyDescent="0.25">
      <c r="B924" s="58">
        <v>2024</v>
      </c>
      <c r="C924" s="58">
        <v>891780111</v>
      </c>
      <c r="D924" s="59" t="s">
        <v>64</v>
      </c>
      <c r="E924" s="61" t="s">
        <v>8773</v>
      </c>
      <c r="F924" s="239" t="s">
        <v>8772</v>
      </c>
      <c r="G924" s="210">
        <v>0</v>
      </c>
      <c r="H924" s="61" t="s">
        <v>73</v>
      </c>
      <c r="I924" s="59" t="s">
        <v>65</v>
      </c>
      <c r="J924" s="60" t="s">
        <v>8771</v>
      </c>
      <c r="K924" s="60">
        <v>15000000</v>
      </c>
      <c r="L924" s="58" t="s">
        <v>68</v>
      </c>
      <c r="M924" s="60" t="s">
        <v>8770</v>
      </c>
      <c r="N924" s="60">
        <v>7602221</v>
      </c>
      <c r="O924" s="60">
        <v>1498</v>
      </c>
      <c r="P924" s="89">
        <v>45475</v>
      </c>
      <c r="Q924" s="60">
        <v>4519037000</v>
      </c>
      <c r="R924" s="89">
        <v>45481</v>
      </c>
      <c r="S924" s="60">
        <v>15000000</v>
      </c>
      <c r="T924" s="61" t="s">
        <v>66</v>
      </c>
      <c r="U924" s="60">
        <v>85467461</v>
      </c>
      <c r="V924" s="60" t="s">
        <v>6870</v>
      </c>
      <c r="W924" s="89">
        <v>45481</v>
      </c>
      <c r="X924" s="89">
        <v>45481</v>
      </c>
      <c r="Y924" s="177" t="s">
        <v>75</v>
      </c>
      <c r="Z924" s="89">
        <v>45626</v>
      </c>
      <c r="AA924" s="67">
        <f t="shared" si="70"/>
        <v>145</v>
      </c>
      <c r="AB924" s="67">
        <v>0</v>
      </c>
      <c r="AC924" s="237">
        <v>0</v>
      </c>
      <c r="AD924" s="67">
        <v>0</v>
      </c>
      <c r="AE924" s="89" t="s">
        <v>75</v>
      </c>
      <c r="AF924" s="67">
        <f t="shared" si="71"/>
        <v>0</v>
      </c>
      <c r="AG924" s="60">
        <v>0</v>
      </c>
      <c r="AH924" s="60">
        <v>0</v>
      </c>
      <c r="AI924" s="89" t="s">
        <v>75</v>
      </c>
      <c r="AJ924" s="61">
        <v>0</v>
      </c>
      <c r="AK924" s="65" t="s">
        <v>75</v>
      </c>
      <c r="AL924" s="65" t="s">
        <v>75</v>
      </c>
      <c r="AM924" s="67">
        <f t="shared" si="72"/>
        <v>0</v>
      </c>
      <c r="AN924" s="67">
        <f>+K924+AC924-AH924</f>
        <v>15000000</v>
      </c>
      <c r="AO924" s="61" t="s">
        <v>67</v>
      </c>
      <c r="AP924" s="60">
        <v>15000000</v>
      </c>
      <c r="AQ924" s="61" t="s">
        <v>86</v>
      </c>
      <c r="AR924" s="60">
        <v>0</v>
      </c>
      <c r="AS924" s="69" t="s">
        <v>75</v>
      </c>
      <c r="AT924" s="236">
        <v>6000000</v>
      </c>
      <c r="AU924" s="156">
        <f t="shared" si="73"/>
        <v>9000000</v>
      </c>
      <c r="AV924" s="72">
        <f t="shared" si="74"/>
        <v>0.4</v>
      </c>
      <c r="AW924" s="89" t="s">
        <v>75</v>
      </c>
      <c r="AX924" s="61" t="s">
        <v>101</v>
      </c>
      <c r="AY924" s="67" t="s">
        <v>8769</v>
      </c>
      <c r="AZ924" s="58" t="s">
        <v>67</v>
      </c>
      <c r="BA924" s="58" t="s">
        <v>67</v>
      </c>
    </row>
    <row r="925" spans="2:53" x14ac:dyDescent="0.25">
      <c r="B925" s="58">
        <v>2024</v>
      </c>
      <c r="C925" s="58">
        <v>891780111</v>
      </c>
      <c r="D925" s="59" t="s">
        <v>64</v>
      </c>
      <c r="E925" s="61" t="s">
        <v>8768</v>
      </c>
      <c r="F925" s="239" t="s">
        <v>8767</v>
      </c>
      <c r="G925" s="210">
        <v>0</v>
      </c>
      <c r="H925" s="61" t="s">
        <v>73</v>
      </c>
      <c r="I925" s="59" t="s">
        <v>383</v>
      </c>
      <c r="J925" s="60" t="s">
        <v>8766</v>
      </c>
      <c r="K925" s="60">
        <v>18000000</v>
      </c>
      <c r="L925" s="58" t="s">
        <v>68</v>
      </c>
      <c r="M925" s="60" t="s">
        <v>8765</v>
      </c>
      <c r="N925" s="60">
        <v>1082937823</v>
      </c>
      <c r="O925" s="60">
        <v>855</v>
      </c>
      <c r="P925" s="89">
        <v>45390</v>
      </c>
      <c r="Q925" s="60">
        <v>400000000</v>
      </c>
      <c r="R925" s="89">
        <v>45481</v>
      </c>
      <c r="S925" s="60">
        <v>18000000</v>
      </c>
      <c r="T925" s="61" t="s">
        <v>66</v>
      </c>
      <c r="U925" s="60">
        <v>1192791759</v>
      </c>
      <c r="V925" s="60" t="s">
        <v>1211</v>
      </c>
      <c r="W925" s="89">
        <v>45481</v>
      </c>
      <c r="X925" s="89">
        <v>45481</v>
      </c>
      <c r="Y925" s="177" t="s">
        <v>75</v>
      </c>
      <c r="Z925" s="89">
        <v>45626</v>
      </c>
      <c r="AA925" s="67">
        <f t="shared" si="70"/>
        <v>145</v>
      </c>
      <c r="AB925" s="67">
        <v>0</v>
      </c>
      <c r="AC925" s="237">
        <v>0</v>
      </c>
      <c r="AD925" s="67">
        <v>0</v>
      </c>
      <c r="AE925" s="89" t="s">
        <v>75</v>
      </c>
      <c r="AF925" s="67">
        <f t="shared" si="71"/>
        <v>0</v>
      </c>
      <c r="AG925" s="60">
        <v>0</v>
      </c>
      <c r="AH925" s="60">
        <v>0</v>
      </c>
      <c r="AI925" s="89" t="s">
        <v>75</v>
      </c>
      <c r="AJ925" s="61">
        <v>0</v>
      </c>
      <c r="AK925" s="65" t="s">
        <v>75</v>
      </c>
      <c r="AL925" s="65" t="s">
        <v>75</v>
      </c>
      <c r="AM925" s="67">
        <f t="shared" si="72"/>
        <v>0</v>
      </c>
      <c r="AN925" s="67">
        <f>+K925+AC925-AH925</f>
        <v>18000000</v>
      </c>
      <c r="AO925" s="61" t="s">
        <v>86</v>
      </c>
      <c r="AP925" s="60">
        <v>0</v>
      </c>
      <c r="AQ925" s="61" t="s">
        <v>86</v>
      </c>
      <c r="AR925" s="60">
        <v>0</v>
      </c>
      <c r="AS925" s="69" t="s">
        <v>75</v>
      </c>
      <c r="AT925" s="236">
        <v>7200000</v>
      </c>
      <c r="AU925" s="156">
        <f t="shared" si="73"/>
        <v>10800000</v>
      </c>
      <c r="AV925" s="72">
        <f t="shared" si="74"/>
        <v>0.4</v>
      </c>
      <c r="AW925" s="89" t="s">
        <v>75</v>
      </c>
      <c r="AX925" s="61" t="s">
        <v>101</v>
      </c>
      <c r="AY925" s="67" t="s">
        <v>8764</v>
      </c>
      <c r="AZ925" s="58" t="s">
        <v>67</v>
      </c>
      <c r="BA925" s="58" t="s">
        <v>67</v>
      </c>
    </row>
    <row r="926" spans="2:53" x14ac:dyDescent="0.25">
      <c r="B926" s="58">
        <v>2024</v>
      </c>
      <c r="C926" s="58">
        <v>891780111</v>
      </c>
      <c r="D926" s="59" t="s">
        <v>64</v>
      </c>
      <c r="E926" s="61" t="s">
        <v>8763</v>
      </c>
      <c r="F926" s="239" t="s">
        <v>8762</v>
      </c>
      <c r="G926" s="210">
        <v>0</v>
      </c>
      <c r="H926" s="61" t="s">
        <v>73</v>
      </c>
      <c r="I926" s="59" t="s">
        <v>65</v>
      </c>
      <c r="J926" s="60" t="s">
        <v>8761</v>
      </c>
      <c r="K926" s="60">
        <v>20500000</v>
      </c>
      <c r="L926" s="58" t="s">
        <v>68</v>
      </c>
      <c r="M926" s="60" t="s">
        <v>8760</v>
      </c>
      <c r="N926" s="60">
        <v>1083009761</v>
      </c>
      <c r="O926" s="60">
        <v>1498</v>
      </c>
      <c r="P926" s="89">
        <v>45475</v>
      </c>
      <c r="Q926" s="60">
        <v>4519037000</v>
      </c>
      <c r="R926" s="89">
        <v>45481</v>
      </c>
      <c r="S926" s="60">
        <v>20500000</v>
      </c>
      <c r="T926" s="61" t="s">
        <v>66</v>
      </c>
      <c r="U926" s="60">
        <v>12621405</v>
      </c>
      <c r="V926" s="60" t="s">
        <v>3878</v>
      </c>
      <c r="W926" s="89">
        <v>45481</v>
      </c>
      <c r="X926" s="89">
        <v>45481</v>
      </c>
      <c r="Y926" s="177" t="s">
        <v>75</v>
      </c>
      <c r="Z926" s="89">
        <v>45626</v>
      </c>
      <c r="AA926" s="67">
        <f t="shared" si="70"/>
        <v>145</v>
      </c>
      <c r="AB926" s="67">
        <v>0</v>
      </c>
      <c r="AC926" s="237">
        <v>0</v>
      </c>
      <c r="AD926" s="67">
        <v>0</v>
      </c>
      <c r="AE926" s="89" t="s">
        <v>75</v>
      </c>
      <c r="AF926" s="67">
        <f t="shared" si="71"/>
        <v>0</v>
      </c>
      <c r="AG926" s="60">
        <v>0</v>
      </c>
      <c r="AH926" s="60">
        <v>0</v>
      </c>
      <c r="AI926" s="89" t="s">
        <v>75</v>
      </c>
      <c r="AJ926" s="61">
        <v>0</v>
      </c>
      <c r="AK926" s="65" t="s">
        <v>75</v>
      </c>
      <c r="AL926" s="65" t="s">
        <v>75</v>
      </c>
      <c r="AM926" s="67">
        <f t="shared" si="72"/>
        <v>0</v>
      </c>
      <c r="AN926" s="67">
        <f>+K926+AC926-AH926</f>
        <v>20500000</v>
      </c>
      <c r="AO926" s="61" t="s">
        <v>67</v>
      </c>
      <c r="AP926" s="60">
        <v>20500000</v>
      </c>
      <c r="AQ926" s="61" t="s">
        <v>86</v>
      </c>
      <c r="AR926" s="60">
        <v>0</v>
      </c>
      <c r="AS926" s="69" t="s">
        <v>75</v>
      </c>
      <c r="AT926" s="236">
        <v>8200000</v>
      </c>
      <c r="AU926" s="156">
        <f t="shared" si="73"/>
        <v>12300000</v>
      </c>
      <c r="AV926" s="72">
        <f t="shared" si="74"/>
        <v>0.4</v>
      </c>
      <c r="AW926" s="89" t="s">
        <v>75</v>
      </c>
      <c r="AX926" s="61" t="s">
        <v>101</v>
      </c>
      <c r="AY926" s="67" t="s">
        <v>8759</v>
      </c>
      <c r="AZ926" s="58" t="s">
        <v>67</v>
      </c>
      <c r="BA926" s="58" t="s">
        <v>67</v>
      </c>
    </row>
    <row r="927" spans="2:53" x14ac:dyDescent="0.25">
      <c r="B927" s="58">
        <v>2024</v>
      </c>
      <c r="C927" s="58">
        <v>891780111</v>
      </c>
      <c r="D927" s="59" t="s">
        <v>64</v>
      </c>
      <c r="E927" s="61" t="s">
        <v>8758</v>
      </c>
      <c r="F927" s="239" t="s">
        <v>8757</v>
      </c>
      <c r="G927" s="210">
        <v>0</v>
      </c>
      <c r="H927" s="61" t="s">
        <v>73</v>
      </c>
      <c r="I927" s="59" t="s">
        <v>65</v>
      </c>
      <c r="J927" s="60" t="s">
        <v>8756</v>
      </c>
      <c r="K927" s="60">
        <v>16500000</v>
      </c>
      <c r="L927" s="58" t="s">
        <v>68</v>
      </c>
      <c r="M927" s="60" t="s">
        <v>8755</v>
      </c>
      <c r="N927" s="60">
        <v>1082934684</v>
      </c>
      <c r="O927" s="60">
        <v>1498</v>
      </c>
      <c r="P927" s="89">
        <v>45475</v>
      </c>
      <c r="Q927" s="60">
        <v>4519037000</v>
      </c>
      <c r="R927" s="89">
        <v>45481</v>
      </c>
      <c r="S927" s="60">
        <v>16500000</v>
      </c>
      <c r="T927" s="61" t="s">
        <v>66</v>
      </c>
      <c r="U927" s="60">
        <v>72175281</v>
      </c>
      <c r="V927" s="60" t="s">
        <v>3682</v>
      </c>
      <c r="W927" s="89">
        <v>45481</v>
      </c>
      <c r="X927" s="89">
        <v>45481</v>
      </c>
      <c r="Y927" s="177" t="s">
        <v>75</v>
      </c>
      <c r="Z927" s="89">
        <v>45626</v>
      </c>
      <c r="AA927" s="67">
        <f t="shared" si="70"/>
        <v>145</v>
      </c>
      <c r="AB927" s="67">
        <v>0</v>
      </c>
      <c r="AC927" s="237">
        <v>0</v>
      </c>
      <c r="AD927" s="67">
        <v>0</v>
      </c>
      <c r="AE927" s="89" t="s">
        <v>75</v>
      </c>
      <c r="AF927" s="67">
        <f t="shared" si="71"/>
        <v>0</v>
      </c>
      <c r="AG927" s="60">
        <v>0</v>
      </c>
      <c r="AH927" s="60">
        <v>0</v>
      </c>
      <c r="AI927" s="89" t="s">
        <v>75</v>
      </c>
      <c r="AJ927" s="61">
        <v>0</v>
      </c>
      <c r="AK927" s="65" t="s">
        <v>75</v>
      </c>
      <c r="AL927" s="65" t="s">
        <v>75</v>
      </c>
      <c r="AM927" s="67">
        <f t="shared" si="72"/>
        <v>0</v>
      </c>
      <c r="AN927" s="67">
        <f>+K927+AC927-AH927</f>
        <v>16500000</v>
      </c>
      <c r="AO927" s="61" t="s">
        <v>67</v>
      </c>
      <c r="AP927" s="60">
        <v>16500000</v>
      </c>
      <c r="AQ927" s="61" t="s">
        <v>86</v>
      </c>
      <c r="AR927" s="60">
        <v>0</v>
      </c>
      <c r="AS927" s="69" t="s">
        <v>75</v>
      </c>
      <c r="AT927" s="236">
        <v>6600000</v>
      </c>
      <c r="AU927" s="156">
        <f t="shared" si="73"/>
        <v>9900000</v>
      </c>
      <c r="AV927" s="72">
        <f t="shared" si="74"/>
        <v>0.4</v>
      </c>
      <c r="AW927" s="89" t="s">
        <v>75</v>
      </c>
      <c r="AX927" s="61" t="s">
        <v>101</v>
      </c>
      <c r="AY927" s="67" t="s">
        <v>8754</v>
      </c>
      <c r="AZ927" s="58" t="s">
        <v>67</v>
      </c>
      <c r="BA927" s="58" t="s">
        <v>67</v>
      </c>
    </row>
    <row r="928" spans="2:53" x14ac:dyDescent="0.25">
      <c r="B928" s="58">
        <v>2024</v>
      </c>
      <c r="C928" s="58">
        <v>891780111</v>
      </c>
      <c r="D928" s="59" t="s">
        <v>64</v>
      </c>
      <c r="E928" s="61" t="s">
        <v>8753</v>
      </c>
      <c r="F928" s="239" t="s">
        <v>8752</v>
      </c>
      <c r="G928" s="210">
        <v>0</v>
      </c>
      <c r="H928" s="61" t="s">
        <v>73</v>
      </c>
      <c r="I928" s="59" t="s">
        <v>65</v>
      </c>
      <c r="J928" s="60" t="s">
        <v>8751</v>
      </c>
      <c r="K928" s="60">
        <v>23500000</v>
      </c>
      <c r="L928" s="58" t="s">
        <v>68</v>
      </c>
      <c r="M928" s="60" t="s">
        <v>8750</v>
      </c>
      <c r="N928" s="60">
        <v>18491956</v>
      </c>
      <c r="O928" s="60">
        <v>1498</v>
      </c>
      <c r="P928" s="89">
        <v>45475</v>
      </c>
      <c r="Q928" s="60">
        <v>4519037000</v>
      </c>
      <c r="R928" s="89">
        <v>45481</v>
      </c>
      <c r="S928" s="60">
        <v>23500000</v>
      </c>
      <c r="T928" s="61" t="s">
        <v>66</v>
      </c>
      <c r="U928" s="60">
        <v>12621405</v>
      </c>
      <c r="V928" s="60" t="s">
        <v>3878</v>
      </c>
      <c r="W928" s="89">
        <v>45481</v>
      </c>
      <c r="X928" s="89">
        <v>45481</v>
      </c>
      <c r="Y928" s="177" t="s">
        <v>75</v>
      </c>
      <c r="Z928" s="89">
        <v>45626</v>
      </c>
      <c r="AA928" s="67">
        <f t="shared" si="70"/>
        <v>145</v>
      </c>
      <c r="AB928" s="67">
        <v>0</v>
      </c>
      <c r="AC928" s="237">
        <v>0</v>
      </c>
      <c r="AD928" s="67">
        <v>0</v>
      </c>
      <c r="AE928" s="89" t="s">
        <v>75</v>
      </c>
      <c r="AF928" s="67">
        <f t="shared" si="71"/>
        <v>0</v>
      </c>
      <c r="AG928" s="60">
        <v>0</v>
      </c>
      <c r="AH928" s="60">
        <v>0</v>
      </c>
      <c r="AI928" s="89" t="s">
        <v>75</v>
      </c>
      <c r="AJ928" s="61">
        <v>0</v>
      </c>
      <c r="AK928" s="65" t="s">
        <v>75</v>
      </c>
      <c r="AL928" s="65" t="s">
        <v>75</v>
      </c>
      <c r="AM928" s="67">
        <f t="shared" si="72"/>
        <v>0</v>
      </c>
      <c r="AN928" s="67">
        <f>+K928+AC928-AH928</f>
        <v>23500000</v>
      </c>
      <c r="AO928" s="61" t="s">
        <v>67</v>
      </c>
      <c r="AP928" s="60">
        <v>23500000</v>
      </c>
      <c r="AQ928" s="61" t="s">
        <v>86</v>
      </c>
      <c r="AR928" s="60">
        <v>0</v>
      </c>
      <c r="AS928" s="69" t="s">
        <v>75</v>
      </c>
      <c r="AT928" s="236">
        <v>9400000</v>
      </c>
      <c r="AU928" s="156">
        <f t="shared" si="73"/>
        <v>14100000</v>
      </c>
      <c r="AV928" s="72">
        <f t="shared" si="74"/>
        <v>0.4</v>
      </c>
      <c r="AW928" s="89" t="s">
        <v>75</v>
      </c>
      <c r="AX928" s="61" t="s">
        <v>101</v>
      </c>
      <c r="AY928" s="67" t="s">
        <v>8749</v>
      </c>
      <c r="AZ928" s="58" t="s">
        <v>67</v>
      </c>
      <c r="BA928" s="58" t="s">
        <v>67</v>
      </c>
    </row>
    <row r="929" spans="2:53" x14ac:dyDescent="0.25">
      <c r="B929" s="58">
        <v>2024</v>
      </c>
      <c r="C929" s="58">
        <v>891780111</v>
      </c>
      <c r="D929" s="59" t="s">
        <v>64</v>
      </c>
      <c r="E929" s="61" t="s">
        <v>8748</v>
      </c>
      <c r="F929" s="239" t="s">
        <v>8747</v>
      </c>
      <c r="G929" s="210">
        <v>0</v>
      </c>
      <c r="H929" s="61" t="s">
        <v>73</v>
      </c>
      <c r="I929" s="59" t="s">
        <v>65</v>
      </c>
      <c r="J929" s="60" t="s">
        <v>8746</v>
      </c>
      <c r="K929" s="60">
        <v>20500000</v>
      </c>
      <c r="L929" s="58" t="s">
        <v>68</v>
      </c>
      <c r="M929" s="60" t="s">
        <v>8745</v>
      </c>
      <c r="N929" s="60">
        <v>1082968283</v>
      </c>
      <c r="O929" s="60">
        <v>1498</v>
      </c>
      <c r="P929" s="89">
        <v>45475</v>
      </c>
      <c r="Q929" s="60">
        <v>4519037000</v>
      </c>
      <c r="R929" s="89">
        <v>45481</v>
      </c>
      <c r="S929" s="60">
        <v>20500000</v>
      </c>
      <c r="T929" s="61" t="s">
        <v>66</v>
      </c>
      <c r="U929" s="60">
        <v>12621405</v>
      </c>
      <c r="V929" s="60" t="s">
        <v>3878</v>
      </c>
      <c r="W929" s="89">
        <v>45481</v>
      </c>
      <c r="X929" s="89">
        <v>45481</v>
      </c>
      <c r="Y929" s="177" t="s">
        <v>75</v>
      </c>
      <c r="Z929" s="89">
        <v>45626</v>
      </c>
      <c r="AA929" s="67">
        <f t="shared" si="70"/>
        <v>145</v>
      </c>
      <c r="AB929" s="67">
        <v>0</v>
      </c>
      <c r="AC929" s="237">
        <v>0</v>
      </c>
      <c r="AD929" s="67">
        <v>0</v>
      </c>
      <c r="AE929" s="89" t="s">
        <v>75</v>
      </c>
      <c r="AF929" s="67">
        <f t="shared" si="71"/>
        <v>0</v>
      </c>
      <c r="AG929" s="60">
        <v>0</v>
      </c>
      <c r="AH929" s="60">
        <v>0</v>
      </c>
      <c r="AI929" s="89" t="s">
        <v>75</v>
      </c>
      <c r="AJ929" s="61">
        <v>0</v>
      </c>
      <c r="AK929" s="65" t="s">
        <v>75</v>
      </c>
      <c r="AL929" s="65" t="s">
        <v>75</v>
      </c>
      <c r="AM929" s="67">
        <f t="shared" si="72"/>
        <v>0</v>
      </c>
      <c r="AN929" s="67">
        <f>+K929+AC929-AH929</f>
        <v>20500000</v>
      </c>
      <c r="AO929" s="61" t="s">
        <v>67</v>
      </c>
      <c r="AP929" s="60">
        <v>20500000</v>
      </c>
      <c r="AQ929" s="61" t="s">
        <v>86</v>
      </c>
      <c r="AR929" s="60">
        <v>0</v>
      </c>
      <c r="AS929" s="69" t="s">
        <v>75</v>
      </c>
      <c r="AT929" s="236">
        <v>8200000</v>
      </c>
      <c r="AU929" s="156">
        <f t="shared" si="73"/>
        <v>12300000</v>
      </c>
      <c r="AV929" s="72">
        <f t="shared" si="74"/>
        <v>0.4</v>
      </c>
      <c r="AW929" s="89" t="s">
        <v>75</v>
      </c>
      <c r="AX929" s="61" t="s">
        <v>101</v>
      </c>
      <c r="AY929" s="67" t="s">
        <v>8744</v>
      </c>
      <c r="AZ929" s="58" t="s">
        <v>67</v>
      </c>
      <c r="BA929" s="58" t="s">
        <v>67</v>
      </c>
    </row>
    <row r="930" spans="2:53" x14ac:dyDescent="0.25">
      <c r="B930" s="58">
        <v>2024</v>
      </c>
      <c r="C930" s="58">
        <v>891780111</v>
      </c>
      <c r="D930" s="59" t="s">
        <v>64</v>
      </c>
      <c r="E930" s="61" t="s">
        <v>8743</v>
      </c>
      <c r="F930" s="67" t="s">
        <v>8742</v>
      </c>
      <c r="G930" s="210">
        <v>0</v>
      </c>
      <c r="H930" s="61" t="s">
        <v>73</v>
      </c>
      <c r="I930" s="59" t="s">
        <v>65</v>
      </c>
      <c r="J930" s="60" t="s">
        <v>8737</v>
      </c>
      <c r="K930" s="60">
        <v>2900000</v>
      </c>
      <c r="L930" s="58" t="s">
        <v>68</v>
      </c>
      <c r="M930" s="60" t="s">
        <v>8741</v>
      </c>
      <c r="N930" s="60">
        <v>7601477</v>
      </c>
      <c r="O930" s="60">
        <v>1498</v>
      </c>
      <c r="P930" s="89">
        <v>45475</v>
      </c>
      <c r="Q930" s="60">
        <v>4519037000</v>
      </c>
      <c r="R930" s="89">
        <v>45481</v>
      </c>
      <c r="S930" s="60">
        <v>2900000</v>
      </c>
      <c r="T930" s="61" t="s">
        <v>66</v>
      </c>
      <c r="U930" s="60">
        <v>41947381</v>
      </c>
      <c r="V930" s="60" t="s">
        <v>7937</v>
      </c>
      <c r="W930" s="89">
        <v>45481</v>
      </c>
      <c r="X930" s="89">
        <v>45481</v>
      </c>
      <c r="Y930" s="68" t="s">
        <v>75</v>
      </c>
      <c r="Z930" s="166">
        <v>45498</v>
      </c>
      <c r="AA930" s="67">
        <f t="shared" si="70"/>
        <v>17</v>
      </c>
      <c r="AB930" s="67">
        <v>0</v>
      </c>
      <c r="AC930" s="237">
        <v>0</v>
      </c>
      <c r="AD930" s="67">
        <v>0</v>
      </c>
      <c r="AE930" s="89" t="s">
        <v>75</v>
      </c>
      <c r="AF930" s="67">
        <f t="shared" si="71"/>
        <v>0</v>
      </c>
      <c r="AG930" s="60">
        <v>0</v>
      </c>
      <c r="AH930" s="60">
        <v>0</v>
      </c>
      <c r="AI930" s="89" t="s">
        <v>75</v>
      </c>
      <c r="AJ930" s="61">
        <v>0</v>
      </c>
      <c r="AK930" s="65" t="s">
        <v>75</v>
      </c>
      <c r="AL930" s="65" t="s">
        <v>75</v>
      </c>
      <c r="AM930" s="67">
        <f t="shared" si="72"/>
        <v>0</v>
      </c>
      <c r="AN930" s="67">
        <f>+K930+AC930-AH930</f>
        <v>2900000</v>
      </c>
      <c r="AO930" s="61" t="s">
        <v>67</v>
      </c>
      <c r="AP930" s="60">
        <v>2900000</v>
      </c>
      <c r="AQ930" s="61" t="s">
        <v>86</v>
      </c>
      <c r="AR930" s="60">
        <v>0</v>
      </c>
      <c r="AS930" s="69" t="s">
        <v>75</v>
      </c>
      <c r="AT930" s="236">
        <v>2900000</v>
      </c>
      <c r="AU930" s="156">
        <f t="shared" si="73"/>
        <v>0</v>
      </c>
      <c r="AV930" s="72">
        <f t="shared" si="74"/>
        <v>1</v>
      </c>
      <c r="AW930" s="89" t="s">
        <v>75</v>
      </c>
      <c r="AX930" s="61" t="s">
        <v>98</v>
      </c>
      <c r="AY930" s="67" t="s">
        <v>8740</v>
      </c>
      <c r="AZ930" s="58" t="s">
        <v>67</v>
      </c>
      <c r="BA930" s="58" t="s">
        <v>67</v>
      </c>
    </row>
    <row r="931" spans="2:53" x14ac:dyDescent="0.25">
      <c r="B931" s="58">
        <v>2024</v>
      </c>
      <c r="C931" s="58">
        <v>891780111</v>
      </c>
      <c r="D931" s="59" t="s">
        <v>64</v>
      </c>
      <c r="E931" s="61" t="s">
        <v>8739</v>
      </c>
      <c r="F931" s="67" t="s">
        <v>8738</v>
      </c>
      <c r="G931" s="210">
        <v>0</v>
      </c>
      <c r="H931" s="61" t="s">
        <v>73</v>
      </c>
      <c r="I931" s="59" t="s">
        <v>65</v>
      </c>
      <c r="J931" s="60" t="s">
        <v>8737</v>
      </c>
      <c r="K931" s="60">
        <v>2900000</v>
      </c>
      <c r="L931" s="58" t="s">
        <v>68</v>
      </c>
      <c r="M931" s="60" t="s">
        <v>7059</v>
      </c>
      <c r="N931" s="60">
        <v>1082912086</v>
      </c>
      <c r="O931" s="60">
        <v>1498</v>
      </c>
      <c r="P931" s="89">
        <v>45475</v>
      </c>
      <c r="Q931" s="60">
        <v>4519037000</v>
      </c>
      <c r="R931" s="89">
        <v>45481</v>
      </c>
      <c r="S931" s="60">
        <v>2900000</v>
      </c>
      <c r="T931" s="61" t="s">
        <v>66</v>
      </c>
      <c r="U931" s="60">
        <v>41947381</v>
      </c>
      <c r="V931" s="60" t="s">
        <v>7937</v>
      </c>
      <c r="W931" s="89">
        <v>45481</v>
      </c>
      <c r="X931" s="89">
        <v>45481</v>
      </c>
      <c r="Y931" s="68" t="s">
        <v>75</v>
      </c>
      <c r="Z931" s="166">
        <v>45498</v>
      </c>
      <c r="AA931" s="67">
        <f t="shared" si="70"/>
        <v>17</v>
      </c>
      <c r="AB931" s="67">
        <v>0</v>
      </c>
      <c r="AC931" s="237">
        <v>0</v>
      </c>
      <c r="AD931" s="67">
        <v>0</v>
      </c>
      <c r="AE931" s="89" t="s">
        <v>75</v>
      </c>
      <c r="AF931" s="67">
        <f t="shared" si="71"/>
        <v>0</v>
      </c>
      <c r="AG931" s="60">
        <v>0</v>
      </c>
      <c r="AH931" s="60">
        <v>0</v>
      </c>
      <c r="AI931" s="89" t="s">
        <v>75</v>
      </c>
      <c r="AJ931" s="61">
        <v>0</v>
      </c>
      <c r="AK931" s="65" t="s">
        <v>75</v>
      </c>
      <c r="AL931" s="65" t="s">
        <v>75</v>
      </c>
      <c r="AM931" s="67">
        <f t="shared" si="72"/>
        <v>0</v>
      </c>
      <c r="AN931" s="67">
        <f>+K931+AC931-AH931</f>
        <v>2900000</v>
      </c>
      <c r="AO931" s="61" t="s">
        <v>67</v>
      </c>
      <c r="AP931" s="60">
        <v>2900000</v>
      </c>
      <c r="AQ931" s="61" t="s">
        <v>86</v>
      </c>
      <c r="AR931" s="60">
        <v>0</v>
      </c>
      <c r="AS931" s="69" t="s">
        <v>75</v>
      </c>
      <c r="AT931" s="236">
        <v>2900000</v>
      </c>
      <c r="AU931" s="156">
        <f t="shared" si="73"/>
        <v>0</v>
      </c>
      <c r="AV931" s="72">
        <f t="shared" si="74"/>
        <v>1</v>
      </c>
      <c r="AW931" s="89" t="s">
        <v>75</v>
      </c>
      <c r="AX931" s="61" t="s">
        <v>98</v>
      </c>
      <c r="AY931" s="67" t="s">
        <v>8736</v>
      </c>
      <c r="AZ931" s="58" t="s">
        <v>67</v>
      </c>
      <c r="BA931" s="58" t="s">
        <v>67</v>
      </c>
    </row>
    <row r="932" spans="2:53" x14ac:dyDescent="0.25">
      <c r="B932" s="58">
        <v>2024</v>
      </c>
      <c r="C932" s="58">
        <v>891780111</v>
      </c>
      <c r="D932" s="59" t="s">
        <v>64</v>
      </c>
      <c r="E932" s="61" t="s">
        <v>8735</v>
      </c>
      <c r="F932" s="239" t="s">
        <v>8734</v>
      </c>
      <c r="G932" s="210">
        <v>0</v>
      </c>
      <c r="H932" s="61" t="s">
        <v>73</v>
      </c>
      <c r="I932" s="59" t="s">
        <v>65</v>
      </c>
      <c r="J932" s="60" t="s">
        <v>8733</v>
      </c>
      <c r="K932" s="60">
        <v>16500000</v>
      </c>
      <c r="L932" s="58" t="s">
        <v>68</v>
      </c>
      <c r="M932" s="60" t="s">
        <v>8732</v>
      </c>
      <c r="N932" s="60">
        <v>17805883</v>
      </c>
      <c r="O932" s="60">
        <v>1498</v>
      </c>
      <c r="P932" s="89">
        <v>45475</v>
      </c>
      <c r="Q932" s="60">
        <v>4519037000</v>
      </c>
      <c r="R932" s="89">
        <v>45481</v>
      </c>
      <c r="S932" s="60">
        <v>16500000</v>
      </c>
      <c r="T932" s="61" t="s">
        <v>66</v>
      </c>
      <c r="U932" s="60">
        <v>85449357</v>
      </c>
      <c r="V932" s="60" t="s">
        <v>7147</v>
      </c>
      <c r="W932" s="89">
        <v>45481</v>
      </c>
      <c r="X932" s="89">
        <v>45481</v>
      </c>
      <c r="Y932" s="177" t="s">
        <v>75</v>
      </c>
      <c r="Z932" s="89">
        <v>45626</v>
      </c>
      <c r="AA932" s="67">
        <f t="shared" si="70"/>
        <v>145</v>
      </c>
      <c r="AB932" s="67">
        <v>0</v>
      </c>
      <c r="AC932" s="237">
        <v>0</v>
      </c>
      <c r="AD932" s="67">
        <v>0</v>
      </c>
      <c r="AE932" s="89" t="s">
        <v>75</v>
      </c>
      <c r="AF932" s="67">
        <f t="shared" si="71"/>
        <v>0</v>
      </c>
      <c r="AG932" s="60">
        <v>0</v>
      </c>
      <c r="AH932" s="60">
        <v>0</v>
      </c>
      <c r="AI932" s="89" t="s">
        <v>75</v>
      </c>
      <c r="AJ932" s="61">
        <v>0</v>
      </c>
      <c r="AK932" s="65" t="s">
        <v>75</v>
      </c>
      <c r="AL932" s="65" t="s">
        <v>75</v>
      </c>
      <c r="AM932" s="67">
        <f t="shared" si="72"/>
        <v>0</v>
      </c>
      <c r="AN932" s="67">
        <f>+K932+AC932-AH932</f>
        <v>16500000</v>
      </c>
      <c r="AO932" s="61" t="s">
        <v>67</v>
      </c>
      <c r="AP932" s="60">
        <v>16500000</v>
      </c>
      <c r="AQ932" s="61" t="s">
        <v>86</v>
      </c>
      <c r="AR932" s="60">
        <v>0</v>
      </c>
      <c r="AS932" s="69" t="s">
        <v>75</v>
      </c>
      <c r="AT932" s="236">
        <v>6600000</v>
      </c>
      <c r="AU932" s="156">
        <f t="shared" si="73"/>
        <v>9900000</v>
      </c>
      <c r="AV932" s="72">
        <f t="shared" si="74"/>
        <v>0.4</v>
      </c>
      <c r="AW932" s="89" t="s">
        <v>75</v>
      </c>
      <c r="AX932" s="61" t="s">
        <v>101</v>
      </c>
      <c r="AY932" s="67" t="s">
        <v>8731</v>
      </c>
      <c r="AZ932" s="58" t="s">
        <v>67</v>
      </c>
      <c r="BA932" s="58" t="s">
        <v>67</v>
      </c>
    </row>
    <row r="933" spans="2:53" x14ac:dyDescent="0.25">
      <c r="B933" s="58">
        <v>2024</v>
      </c>
      <c r="C933" s="58">
        <v>891780111</v>
      </c>
      <c r="D933" s="59" t="s">
        <v>64</v>
      </c>
      <c r="E933" s="61" t="s">
        <v>8730</v>
      </c>
      <c r="F933" s="239" t="s">
        <v>8729</v>
      </c>
      <c r="G933" s="210">
        <v>0</v>
      </c>
      <c r="H933" s="61" t="s">
        <v>73</v>
      </c>
      <c r="I933" s="59" t="s">
        <v>65</v>
      </c>
      <c r="J933" s="60" t="s">
        <v>8728</v>
      </c>
      <c r="K933" s="60">
        <v>13500000</v>
      </c>
      <c r="L933" s="58" t="s">
        <v>68</v>
      </c>
      <c r="M933" s="60" t="s">
        <v>8727</v>
      </c>
      <c r="N933" s="60">
        <v>7144425</v>
      </c>
      <c r="O933" s="60">
        <v>1499</v>
      </c>
      <c r="P933" s="238">
        <v>45475</v>
      </c>
      <c r="Q933" s="60">
        <v>2126650000</v>
      </c>
      <c r="R933" s="89">
        <v>45481</v>
      </c>
      <c r="S933" s="60">
        <v>13500000</v>
      </c>
      <c r="T933" s="61" t="s">
        <v>66</v>
      </c>
      <c r="U933" s="60">
        <v>85467461</v>
      </c>
      <c r="V933" s="60" t="s">
        <v>6870</v>
      </c>
      <c r="W933" s="89">
        <v>45481</v>
      </c>
      <c r="X933" s="89">
        <v>45481</v>
      </c>
      <c r="Y933" s="177" t="s">
        <v>75</v>
      </c>
      <c r="Z933" s="89">
        <v>45626</v>
      </c>
      <c r="AA933" s="67">
        <f t="shared" si="70"/>
        <v>145</v>
      </c>
      <c r="AB933" s="67">
        <v>0</v>
      </c>
      <c r="AC933" s="237">
        <v>0</v>
      </c>
      <c r="AD933" s="67">
        <v>0</v>
      </c>
      <c r="AE933" s="89" t="s">
        <v>75</v>
      </c>
      <c r="AF933" s="67">
        <f t="shared" si="71"/>
        <v>0</v>
      </c>
      <c r="AG933" s="60">
        <v>0</v>
      </c>
      <c r="AH933" s="60">
        <v>0</v>
      </c>
      <c r="AI933" s="89" t="s">
        <v>75</v>
      </c>
      <c r="AJ933" s="61">
        <v>0</v>
      </c>
      <c r="AK933" s="65" t="s">
        <v>75</v>
      </c>
      <c r="AL933" s="65" t="s">
        <v>75</v>
      </c>
      <c r="AM933" s="67">
        <f t="shared" si="72"/>
        <v>0</v>
      </c>
      <c r="AN933" s="67">
        <f>+K933+AC933-AH933</f>
        <v>13500000</v>
      </c>
      <c r="AO933" s="61" t="s">
        <v>67</v>
      </c>
      <c r="AP933" s="60">
        <v>13500000</v>
      </c>
      <c r="AQ933" s="61" t="s">
        <v>86</v>
      </c>
      <c r="AR933" s="60">
        <v>0</v>
      </c>
      <c r="AS933" s="69" t="s">
        <v>75</v>
      </c>
      <c r="AT933" s="236">
        <v>5400000</v>
      </c>
      <c r="AU933" s="156">
        <f t="shared" si="73"/>
        <v>8100000</v>
      </c>
      <c r="AV933" s="72">
        <f t="shared" si="74"/>
        <v>0.4</v>
      </c>
      <c r="AW933" s="89" t="s">
        <v>75</v>
      </c>
      <c r="AX933" s="61" t="s">
        <v>101</v>
      </c>
      <c r="AY933" s="67" t="s">
        <v>8726</v>
      </c>
      <c r="AZ933" s="58" t="s">
        <v>67</v>
      </c>
      <c r="BA933" s="58" t="s">
        <v>67</v>
      </c>
    </row>
    <row r="934" spans="2:53" x14ac:dyDescent="0.25">
      <c r="B934" s="58">
        <v>2024</v>
      </c>
      <c r="C934" s="58">
        <v>891780111</v>
      </c>
      <c r="D934" s="59" t="s">
        <v>64</v>
      </c>
      <c r="E934" s="61" t="s">
        <v>8725</v>
      </c>
      <c r="F934" s="239" t="s">
        <v>8724</v>
      </c>
      <c r="G934" s="210">
        <v>0</v>
      </c>
      <c r="H934" s="61" t="s">
        <v>73</v>
      </c>
      <c r="I934" s="59" t="s">
        <v>65</v>
      </c>
      <c r="J934" s="60" t="s">
        <v>8723</v>
      </c>
      <c r="K934" s="60">
        <v>19500000</v>
      </c>
      <c r="L934" s="58" t="s">
        <v>68</v>
      </c>
      <c r="M934" s="60" t="s">
        <v>8722</v>
      </c>
      <c r="N934" s="60">
        <v>1083553861</v>
      </c>
      <c r="O934" s="60">
        <v>1498</v>
      </c>
      <c r="P934" s="89">
        <v>45475</v>
      </c>
      <c r="Q934" s="60">
        <v>4519037000</v>
      </c>
      <c r="R934" s="89">
        <v>45481</v>
      </c>
      <c r="S934" s="60">
        <v>19500000</v>
      </c>
      <c r="T934" s="61" t="s">
        <v>66</v>
      </c>
      <c r="U934" s="60">
        <v>1082964146</v>
      </c>
      <c r="V934" s="60" t="s">
        <v>7105</v>
      </c>
      <c r="W934" s="89">
        <v>45481</v>
      </c>
      <c r="X934" s="89">
        <v>45481</v>
      </c>
      <c r="Y934" s="177" t="s">
        <v>75</v>
      </c>
      <c r="Z934" s="89">
        <v>45626</v>
      </c>
      <c r="AA934" s="67">
        <f t="shared" si="70"/>
        <v>145</v>
      </c>
      <c r="AB934" s="67">
        <v>0</v>
      </c>
      <c r="AC934" s="237">
        <v>0</v>
      </c>
      <c r="AD934" s="67">
        <v>0</v>
      </c>
      <c r="AE934" s="89" t="s">
        <v>75</v>
      </c>
      <c r="AF934" s="67">
        <f t="shared" si="71"/>
        <v>0</v>
      </c>
      <c r="AG934" s="60">
        <v>0</v>
      </c>
      <c r="AH934" s="60">
        <v>0</v>
      </c>
      <c r="AI934" s="89" t="s">
        <v>75</v>
      </c>
      <c r="AJ934" s="61">
        <v>0</v>
      </c>
      <c r="AK934" s="65" t="s">
        <v>75</v>
      </c>
      <c r="AL934" s="65" t="s">
        <v>75</v>
      </c>
      <c r="AM934" s="67">
        <f t="shared" si="72"/>
        <v>0</v>
      </c>
      <c r="AN934" s="67">
        <f>+K934+AC934-AH934</f>
        <v>19500000</v>
      </c>
      <c r="AO934" s="61" t="s">
        <v>67</v>
      </c>
      <c r="AP934" s="60">
        <v>19500000</v>
      </c>
      <c r="AQ934" s="61" t="s">
        <v>86</v>
      </c>
      <c r="AR934" s="60">
        <v>0</v>
      </c>
      <c r="AS934" s="69" t="s">
        <v>75</v>
      </c>
      <c r="AT934" s="236">
        <v>7800000</v>
      </c>
      <c r="AU934" s="156">
        <f t="shared" si="73"/>
        <v>11700000</v>
      </c>
      <c r="AV934" s="72">
        <f t="shared" si="74"/>
        <v>0.4</v>
      </c>
      <c r="AW934" s="89" t="s">
        <v>75</v>
      </c>
      <c r="AX934" s="61" t="s">
        <v>101</v>
      </c>
      <c r="AY934" s="67" t="s">
        <v>8721</v>
      </c>
      <c r="AZ934" s="58" t="s">
        <v>67</v>
      </c>
      <c r="BA934" s="58" t="s">
        <v>67</v>
      </c>
    </row>
    <row r="935" spans="2:53" x14ac:dyDescent="0.25">
      <c r="B935" s="58">
        <v>2024</v>
      </c>
      <c r="C935" s="58">
        <v>891780111</v>
      </c>
      <c r="D935" s="59" t="s">
        <v>64</v>
      </c>
      <c r="E935" s="61" t="s">
        <v>8720</v>
      </c>
      <c r="F935" s="239" t="s">
        <v>8719</v>
      </c>
      <c r="G935" s="210">
        <v>0</v>
      </c>
      <c r="H935" s="61" t="s">
        <v>73</v>
      </c>
      <c r="I935" s="59" t="s">
        <v>65</v>
      </c>
      <c r="J935" s="60" t="s">
        <v>8718</v>
      </c>
      <c r="K935" s="60">
        <v>10500000</v>
      </c>
      <c r="L935" s="58" t="s">
        <v>68</v>
      </c>
      <c r="M935" s="60" t="s">
        <v>8717</v>
      </c>
      <c r="N935" s="60">
        <v>1082875088</v>
      </c>
      <c r="O935" s="60">
        <v>1499</v>
      </c>
      <c r="P935" s="238">
        <v>45475</v>
      </c>
      <c r="Q935" s="60">
        <v>2126650000</v>
      </c>
      <c r="R935" s="89">
        <v>45481</v>
      </c>
      <c r="S935" s="60">
        <v>10500000</v>
      </c>
      <c r="T935" s="61" t="s">
        <v>66</v>
      </c>
      <c r="U935" s="60">
        <v>85467461</v>
      </c>
      <c r="V935" s="60" t="s">
        <v>6870</v>
      </c>
      <c r="W935" s="89">
        <v>45481</v>
      </c>
      <c r="X935" s="89">
        <v>45481</v>
      </c>
      <c r="Y935" s="177" t="s">
        <v>75</v>
      </c>
      <c r="Z935" s="89">
        <v>45626</v>
      </c>
      <c r="AA935" s="67">
        <f t="shared" si="70"/>
        <v>145</v>
      </c>
      <c r="AB935" s="67">
        <v>0</v>
      </c>
      <c r="AC935" s="237">
        <v>0</v>
      </c>
      <c r="AD935" s="67">
        <v>0</v>
      </c>
      <c r="AE935" s="89" t="s">
        <v>75</v>
      </c>
      <c r="AF935" s="67">
        <f t="shared" si="71"/>
        <v>0</v>
      </c>
      <c r="AG935" s="60">
        <v>0</v>
      </c>
      <c r="AH935" s="60">
        <v>0</v>
      </c>
      <c r="AI935" s="89" t="s">
        <v>75</v>
      </c>
      <c r="AJ935" s="61">
        <v>0</v>
      </c>
      <c r="AK935" s="65" t="s">
        <v>75</v>
      </c>
      <c r="AL935" s="65" t="s">
        <v>75</v>
      </c>
      <c r="AM935" s="67">
        <f t="shared" si="72"/>
        <v>0</v>
      </c>
      <c r="AN935" s="67">
        <f>+K935+AC935-AH935</f>
        <v>10500000</v>
      </c>
      <c r="AO935" s="61" t="s">
        <v>67</v>
      </c>
      <c r="AP935" s="60">
        <v>10500000</v>
      </c>
      <c r="AQ935" s="61" t="s">
        <v>86</v>
      </c>
      <c r="AR935" s="60">
        <v>0</v>
      </c>
      <c r="AS935" s="69" t="s">
        <v>75</v>
      </c>
      <c r="AT935" s="236">
        <v>4200000</v>
      </c>
      <c r="AU935" s="156">
        <f t="shared" si="73"/>
        <v>6300000</v>
      </c>
      <c r="AV935" s="72">
        <f t="shared" si="74"/>
        <v>0.4</v>
      </c>
      <c r="AW935" s="89" t="s">
        <v>75</v>
      </c>
      <c r="AX935" s="61" t="s">
        <v>101</v>
      </c>
      <c r="AY935" s="67" t="s">
        <v>8716</v>
      </c>
      <c r="AZ935" s="58" t="s">
        <v>67</v>
      </c>
      <c r="BA935" s="58" t="s">
        <v>67</v>
      </c>
    </row>
    <row r="936" spans="2:53" x14ac:dyDescent="0.25">
      <c r="B936" s="58">
        <v>2024</v>
      </c>
      <c r="C936" s="58">
        <v>891780111</v>
      </c>
      <c r="D936" s="59" t="s">
        <v>64</v>
      </c>
      <c r="E936" s="61" t="s">
        <v>8715</v>
      </c>
      <c r="F936" s="239" t="s">
        <v>8714</v>
      </c>
      <c r="G936" s="210">
        <v>0</v>
      </c>
      <c r="H936" s="61" t="s">
        <v>73</v>
      </c>
      <c r="I936" s="59" t="s">
        <v>65</v>
      </c>
      <c r="J936" s="60" t="s">
        <v>6823</v>
      </c>
      <c r="K936" s="60">
        <v>10500000</v>
      </c>
      <c r="L936" s="58" t="s">
        <v>68</v>
      </c>
      <c r="M936" s="60" t="s">
        <v>5852</v>
      </c>
      <c r="N936" s="60">
        <v>1083014325</v>
      </c>
      <c r="O936" s="60">
        <v>1499</v>
      </c>
      <c r="P936" s="238">
        <v>45475</v>
      </c>
      <c r="Q936" s="60">
        <v>2126650000</v>
      </c>
      <c r="R936" s="89">
        <v>45481</v>
      </c>
      <c r="S936" s="60">
        <v>10500000</v>
      </c>
      <c r="T936" s="61" t="s">
        <v>66</v>
      </c>
      <c r="U936" s="60">
        <v>1083554320</v>
      </c>
      <c r="V936" s="60" t="s">
        <v>6821</v>
      </c>
      <c r="W936" s="89">
        <v>45481</v>
      </c>
      <c r="X936" s="89">
        <v>45481</v>
      </c>
      <c r="Y936" s="177" t="s">
        <v>75</v>
      </c>
      <c r="Z936" s="89">
        <v>45626</v>
      </c>
      <c r="AA936" s="67">
        <f t="shared" si="70"/>
        <v>145</v>
      </c>
      <c r="AB936" s="67">
        <v>0</v>
      </c>
      <c r="AC936" s="237">
        <v>0</v>
      </c>
      <c r="AD936" s="67">
        <v>0</v>
      </c>
      <c r="AE936" s="89" t="s">
        <v>75</v>
      </c>
      <c r="AF936" s="67">
        <f t="shared" si="71"/>
        <v>0</v>
      </c>
      <c r="AG936" s="60">
        <v>0</v>
      </c>
      <c r="AH936" s="60">
        <v>0</v>
      </c>
      <c r="AI936" s="89" t="s">
        <v>75</v>
      </c>
      <c r="AJ936" s="61">
        <v>0</v>
      </c>
      <c r="AK936" s="65" t="s">
        <v>75</v>
      </c>
      <c r="AL936" s="65" t="s">
        <v>75</v>
      </c>
      <c r="AM936" s="67">
        <f t="shared" si="72"/>
        <v>0</v>
      </c>
      <c r="AN936" s="67">
        <f>+K936+AC936-AH936</f>
        <v>10500000</v>
      </c>
      <c r="AO936" s="61" t="s">
        <v>67</v>
      </c>
      <c r="AP936" s="60">
        <v>10500000</v>
      </c>
      <c r="AQ936" s="61" t="s">
        <v>86</v>
      </c>
      <c r="AR936" s="60">
        <v>0</v>
      </c>
      <c r="AS936" s="69" t="s">
        <v>75</v>
      </c>
      <c r="AT936" s="236">
        <v>4200000</v>
      </c>
      <c r="AU936" s="156">
        <f t="shared" si="73"/>
        <v>6300000</v>
      </c>
      <c r="AV936" s="72">
        <f t="shared" si="74"/>
        <v>0.4</v>
      </c>
      <c r="AW936" s="89" t="s">
        <v>75</v>
      </c>
      <c r="AX936" s="61" t="s">
        <v>101</v>
      </c>
      <c r="AY936" s="67" t="s">
        <v>8713</v>
      </c>
      <c r="AZ936" s="58" t="s">
        <v>67</v>
      </c>
      <c r="BA936" s="58" t="s">
        <v>67</v>
      </c>
    </row>
    <row r="937" spans="2:53" x14ac:dyDescent="0.25">
      <c r="B937" s="58">
        <v>2024</v>
      </c>
      <c r="C937" s="58">
        <v>891780111</v>
      </c>
      <c r="D937" s="59" t="s">
        <v>64</v>
      </c>
      <c r="E937" s="61" t="s">
        <v>8712</v>
      </c>
      <c r="F937" s="239" t="s">
        <v>8711</v>
      </c>
      <c r="G937" s="210">
        <v>0</v>
      </c>
      <c r="H937" s="61" t="s">
        <v>73</v>
      </c>
      <c r="I937" s="59" t="s">
        <v>65</v>
      </c>
      <c r="J937" s="60" t="s">
        <v>8710</v>
      </c>
      <c r="K937" s="60">
        <v>12500000</v>
      </c>
      <c r="L937" s="58" t="s">
        <v>68</v>
      </c>
      <c r="M937" s="60" t="s">
        <v>8709</v>
      </c>
      <c r="N937" s="60">
        <v>85467592</v>
      </c>
      <c r="O937" s="60">
        <v>1499</v>
      </c>
      <c r="P937" s="238">
        <v>45475</v>
      </c>
      <c r="Q937" s="60">
        <v>2126650000</v>
      </c>
      <c r="R937" s="89">
        <v>45481</v>
      </c>
      <c r="S937" s="60">
        <v>12500000</v>
      </c>
      <c r="T937" s="61" t="s">
        <v>66</v>
      </c>
      <c r="U937" s="60">
        <v>85467461</v>
      </c>
      <c r="V937" s="60" t="s">
        <v>6870</v>
      </c>
      <c r="W937" s="89">
        <v>45481</v>
      </c>
      <c r="X937" s="89">
        <v>45481</v>
      </c>
      <c r="Y937" s="177" t="s">
        <v>75</v>
      </c>
      <c r="Z937" s="89">
        <v>45626</v>
      </c>
      <c r="AA937" s="67">
        <f t="shared" si="70"/>
        <v>145</v>
      </c>
      <c r="AB937" s="67">
        <v>0</v>
      </c>
      <c r="AC937" s="237">
        <v>0</v>
      </c>
      <c r="AD937" s="67">
        <v>0</v>
      </c>
      <c r="AE937" s="89" t="s">
        <v>75</v>
      </c>
      <c r="AF937" s="67">
        <f t="shared" si="71"/>
        <v>0</v>
      </c>
      <c r="AG937" s="60">
        <v>0</v>
      </c>
      <c r="AH937" s="60">
        <v>0</v>
      </c>
      <c r="AI937" s="89" t="s">
        <v>75</v>
      </c>
      <c r="AJ937" s="61">
        <v>0</v>
      </c>
      <c r="AK937" s="65" t="s">
        <v>75</v>
      </c>
      <c r="AL937" s="65" t="s">
        <v>75</v>
      </c>
      <c r="AM937" s="67">
        <f t="shared" si="72"/>
        <v>0</v>
      </c>
      <c r="AN937" s="67">
        <f>+K937+AC937-AH937</f>
        <v>12500000</v>
      </c>
      <c r="AO937" s="61" t="s">
        <v>67</v>
      </c>
      <c r="AP937" s="60">
        <v>12500000</v>
      </c>
      <c r="AQ937" s="61" t="s">
        <v>86</v>
      </c>
      <c r="AR937" s="60">
        <v>0</v>
      </c>
      <c r="AS937" s="69" t="s">
        <v>75</v>
      </c>
      <c r="AT937" s="236">
        <v>5000000</v>
      </c>
      <c r="AU937" s="156">
        <f t="shared" si="73"/>
        <v>7500000</v>
      </c>
      <c r="AV937" s="72">
        <f t="shared" si="74"/>
        <v>0.4</v>
      </c>
      <c r="AW937" s="89" t="s">
        <v>75</v>
      </c>
      <c r="AX937" s="61" t="s">
        <v>101</v>
      </c>
      <c r="AY937" s="67" t="s">
        <v>8708</v>
      </c>
      <c r="AZ937" s="58" t="s">
        <v>67</v>
      </c>
      <c r="BA937" s="58" t="s">
        <v>67</v>
      </c>
    </row>
    <row r="938" spans="2:53" x14ac:dyDescent="0.25">
      <c r="B938" s="58">
        <v>2024</v>
      </c>
      <c r="C938" s="58">
        <v>891780111</v>
      </c>
      <c r="D938" s="59" t="s">
        <v>64</v>
      </c>
      <c r="E938" s="61" t="s">
        <v>8707</v>
      </c>
      <c r="F938" s="239" t="s">
        <v>8706</v>
      </c>
      <c r="G938" s="210">
        <v>0</v>
      </c>
      <c r="H938" s="61" t="s">
        <v>73</v>
      </c>
      <c r="I938" s="59" t="s">
        <v>65</v>
      </c>
      <c r="J938" s="60" t="s">
        <v>8705</v>
      </c>
      <c r="K938" s="60">
        <v>15000000</v>
      </c>
      <c r="L938" s="58" t="s">
        <v>68</v>
      </c>
      <c r="M938" s="60" t="s">
        <v>8704</v>
      </c>
      <c r="N938" s="60">
        <v>57427768</v>
      </c>
      <c r="O938" s="60">
        <v>1498</v>
      </c>
      <c r="P938" s="89">
        <v>45475</v>
      </c>
      <c r="Q938" s="60">
        <v>4519037000</v>
      </c>
      <c r="R938" s="89">
        <v>45482</v>
      </c>
      <c r="S938" s="60">
        <v>15000000</v>
      </c>
      <c r="T938" s="61" t="s">
        <v>66</v>
      </c>
      <c r="U938" s="60">
        <v>36557666</v>
      </c>
      <c r="V938" s="60" t="s">
        <v>4526</v>
      </c>
      <c r="W938" s="89">
        <v>45482</v>
      </c>
      <c r="X938" s="89">
        <v>45482</v>
      </c>
      <c r="Y938" s="177" t="s">
        <v>75</v>
      </c>
      <c r="Z938" s="89">
        <v>45626</v>
      </c>
      <c r="AA938" s="67">
        <f t="shared" si="70"/>
        <v>144</v>
      </c>
      <c r="AB938" s="67">
        <v>0</v>
      </c>
      <c r="AC938" s="237">
        <v>0</v>
      </c>
      <c r="AD938" s="67">
        <v>0</v>
      </c>
      <c r="AE938" s="89" t="s">
        <v>75</v>
      </c>
      <c r="AF938" s="67">
        <f t="shared" si="71"/>
        <v>0</v>
      </c>
      <c r="AG938" s="60">
        <v>0</v>
      </c>
      <c r="AH938" s="60">
        <v>0</v>
      </c>
      <c r="AI938" s="89" t="s">
        <v>75</v>
      </c>
      <c r="AJ938" s="61">
        <v>0</v>
      </c>
      <c r="AK938" s="65" t="s">
        <v>75</v>
      </c>
      <c r="AL938" s="65" t="s">
        <v>75</v>
      </c>
      <c r="AM938" s="67">
        <f t="shared" si="72"/>
        <v>0</v>
      </c>
      <c r="AN938" s="67">
        <f>+K938+AC938-AH938</f>
        <v>15000000</v>
      </c>
      <c r="AO938" s="61" t="s">
        <v>67</v>
      </c>
      <c r="AP938" s="60">
        <v>15000000</v>
      </c>
      <c r="AQ938" s="61" t="s">
        <v>86</v>
      </c>
      <c r="AR938" s="60">
        <v>0</v>
      </c>
      <c r="AS938" s="69" t="s">
        <v>75</v>
      </c>
      <c r="AT938" s="236">
        <v>6000000</v>
      </c>
      <c r="AU938" s="156">
        <f t="shared" si="73"/>
        <v>9000000</v>
      </c>
      <c r="AV938" s="72">
        <f t="shared" si="74"/>
        <v>0.4</v>
      </c>
      <c r="AW938" s="89" t="s">
        <v>75</v>
      </c>
      <c r="AX938" s="61" t="s">
        <v>101</v>
      </c>
      <c r="AY938" s="67" t="s">
        <v>8703</v>
      </c>
      <c r="AZ938" s="58" t="s">
        <v>67</v>
      </c>
      <c r="BA938" s="58" t="s">
        <v>67</v>
      </c>
    </row>
    <row r="939" spans="2:53" x14ac:dyDescent="0.25">
      <c r="B939" s="58">
        <v>2024</v>
      </c>
      <c r="C939" s="58">
        <v>891780111</v>
      </c>
      <c r="D939" s="59" t="s">
        <v>64</v>
      </c>
      <c r="E939" s="61" t="s">
        <v>8702</v>
      </c>
      <c r="F939" s="239" t="s">
        <v>8701</v>
      </c>
      <c r="G939" s="210">
        <v>0</v>
      </c>
      <c r="H939" s="61" t="s">
        <v>73</v>
      </c>
      <c r="I939" s="59" t="s">
        <v>65</v>
      </c>
      <c r="J939" s="60" t="s">
        <v>8700</v>
      </c>
      <c r="K939" s="60">
        <v>18000000</v>
      </c>
      <c r="L939" s="58" t="s">
        <v>68</v>
      </c>
      <c r="M939" s="60" t="s">
        <v>8699</v>
      </c>
      <c r="N939" s="60">
        <v>1082926372</v>
      </c>
      <c r="O939" s="60">
        <v>1498</v>
      </c>
      <c r="P939" s="89">
        <v>45475</v>
      </c>
      <c r="Q939" s="60">
        <v>4519037000</v>
      </c>
      <c r="R939" s="89">
        <v>45482</v>
      </c>
      <c r="S939" s="60">
        <v>18000000</v>
      </c>
      <c r="T939" s="61" t="s">
        <v>66</v>
      </c>
      <c r="U939" s="60">
        <v>12621405</v>
      </c>
      <c r="V939" s="60" t="s">
        <v>3878</v>
      </c>
      <c r="W939" s="89">
        <v>45482</v>
      </c>
      <c r="X939" s="89">
        <v>45482</v>
      </c>
      <c r="Y939" s="177" t="s">
        <v>75</v>
      </c>
      <c r="Z939" s="89">
        <v>45626</v>
      </c>
      <c r="AA939" s="67">
        <f t="shared" si="70"/>
        <v>144</v>
      </c>
      <c r="AB939" s="67">
        <v>0</v>
      </c>
      <c r="AC939" s="237">
        <v>0</v>
      </c>
      <c r="AD939" s="67">
        <v>0</v>
      </c>
      <c r="AE939" s="89" t="s">
        <v>75</v>
      </c>
      <c r="AF939" s="67">
        <f t="shared" si="71"/>
        <v>0</v>
      </c>
      <c r="AG939" s="60">
        <v>0</v>
      </c>
      <c r="AH939" s="60">
        <v>0</v>
      </c>
      <c r="AI939" s="89" t="s">
        <v>75</v>
      </c>
      <c r="AJ939" s="61">
        <v>0</v>
      </c>
      <c r="AK939" s="65" t="s">
        <v>75</v>
      </c>
      <c r="AL939" s="65" t="s">
        <v>75</v>
      </c>
      <c r="AM939" s="67">
        <f t="shared" si="72"/>
        <v>0</v>
      </c>
      <c r="AN939" s="67">
        <f>+K939+AC939-AH939</f>
        <v>18000000</v>
      </c>
      <c r="AO939" s="61" t="s">
        <v>67</v>
      </c>
      <c r="AP939" s="60">
        <v>18000000</v>
      </c>
      <c r="AQ939" s="61" t="s">
        <v>86</v>
      </c>
      <c r="AR939" s="60">
        <v>0</v>
      </c>
      <c r="AS939" s="69" t="s">
        <v>75</v>
      </c>
      <c r="AT939" s="236">
        <v>7200000</v>
      </c>
      <c r="AU939" s="156">
        <f t="shared" si="73"/>
        <v>10800000</v>
      </c>
      <c r="AV939" s="72">
        <f t="shared" si="74"/>
        <v>0.4</v>
      </c>
      <c r="AW939" s="89" t="s">
        <v>75</v>
      </c>
      <c r="AX939" s="61" t="s">
        <v>101</v>
      </c>
      <c r="AY939" s="67" t="s">
        <v>8698</v>
      </c>
      <c r="AZ939" s="58" t="s">
        <v>67</v>
      </c>
      <c r="BA939" s="58" t="s">
        <v>67</v>
      </c>
    </row>
    <row r="940" spans="2:53" x14ac:dyDescent="0.25">
      <c r="B940" s="58">
        <v>2024</v>
      </c>
      <c r="C940" s="58">
        <v>891780111</v>
      </c>
      <c r="D940" s="59" t="s">
        <v>64</v>
      </c>
      <c r="E940" s="61" t="s">
        <v>8697</v>
      </c>
      <c r="F940" s="239" t="s">
        <v>8696</v>
      </c>
      <c r="G940" s="210">
        <v>0</v>
      </c>
      <c r="H940" s="61" t="s">
        <v>73</v>
      </c>
      <c r="I940" s="59" t="s">
        <v>65</v>
      </c>
      <c r="J940" s="60" t="s">
        <v>8695</v>
      </c>
      <c r="K940" s="60">
        <v>15000000</v>
      </c>
      <c r="L940" s="58" t="s">
        <v>68</v>
      </c>
      <c r="M940" s="60" t="s">
        <v>8694</v>
      </c>
      <c r="N940" s="60">
        <v>1082479254</v>
      </c>
      <c r="O940" s="60">
        <v>1498</v>
      </c>
      <c r="P940" s="89">
        <v>45475</v>
      </c>
      <c r="Q940" s="60">
        <v>4519037000</v>
      </c>
      <c r="R940" s="89">
        <v>45482</v>
      </c>
      <c r="S940" s="60">
        <v>15000000</v>
      </c>
      <c r="T940" s="61" t="s">
        <v>66</v>
      </c>
      <c r="U940" s="60">
        <v>72175281</v>
      </c>
      <c r="V940" s="60" t="s">
        <v>3682</v>
      </c>
      <c r="W940" s="89">
        <v>45482</v>
      </c>
      <c r="X940" s="89">
        <v>45482</v>
      </c>
      <c r="Y940" s="177" t="s">
        <v>75</v>
      </c>
      <c r="Z940" s="89">
        <v>45626</v>
      </c>
      <c r="AA940" s="67">
        <f t="shared" si="70"/>
        <v>144</v>
      </c>
      <c r="AB940" s="67">
        <v>0</v>
      </c>
      <c r="AC940" s="237">
        <v>0</v>
      </c>
      <c r="AD940" s="67">
        <v>0</v>
      </c>
      <c r="AE940" s="89" t="s">
        <v>75</v>
      </c>
      <c r="AF940" s="67">
        <f t="shared" si="71"/>
        <v>0</v>
      </c>
      <c r="AG940" s="60">
        <v>0</v>
      </c>
      <c r="AH940" s="60">
        <v>0</v>
      </c>
      <c r="AI940" s="89" t="s">
        <v>75</v>
      </c>
      <c r="AJ940" s="61">
        <v>0</v>
      </c>
      <c r="AK940" s="65" t="s">
        <v>75</v>
      </c>
      <c r="AL940" s="65" t="s">
        <v>75</v>
      </c>
      <c r="AM940" s="67">
        <f t="shared" si="72"/>
        <v>0</v>
      </c>
      <c r="AN940" s="67">
        <f>+K940+AC940-AH940</f>
        <v>15000000</v>
      </c>
      <c r="AO940" s="61" t="s">
        <v>67</v>
      </c>
      <c r="AP940" s="60">
        <v>15000000</v>
      </c>
      <c r="AQ940" s="61" t="s">
        <v>86</v>
      </c>
      <c r="AR940" s="60">
        <v>0</v>
      </c>
      <c r="AS940" s="69" t="s">
        <v>75</v>
      </c>
      <c r="AT940" s="236">
        <v>6000000</v>
      </c>
      <c r="AU940" s="156">
        <f t="shared" si="73"/>
        <v>9000000</v>
      </c>
      <c r="AV940" s="72">
        <f t="shared" si="74"/>
        <v>0.4</v>
      </c>
      <c r="AW940" s="89" t="s">
        <v>75</v>
      </c>
      <c r="AX940" s="61" t="s">
        <v>101</v>
      </c>
      <c r="AY940" s="67" t="s">
        <v>8693</v>
      </c>
      <c r="AZ940" s="58" t="s">
        <v>67</v>
      </c>
      <c r="BA940" s="58" t="s">
        <v>67</v>
      </c>
    </row>
    <row r="941" spans="2:53" x14ac:dyDescent="0.25">
      <c r="B941" s="58">
        <v>2024</v>
      </c>
      <c r="C941" s="58">
        <v>891780111</v>
      </c>
      <c r="D941" s="59" t="s">
        <v>64</v>
      </c>
      <c r="E941" s="61" t="s">
        <v>8692</v>
      </c>
      <c r="F941" s="239" t="s">
        <v>8691</v>
      </c>
      <c r="G941" s="210">
        <v>0</v>
      </c>
      <c r="H941" s="61" t="s">
        <v>73</v>
      </c>
      <c r="I941" s="59" t="s">
        <v>65</v>
      </c>
      <c r="J941" s="60" t="s">
        <v>8690</v>
      </c>
      <c r="K941" s="60">
        <v>16500000</v>
      </c>
      <c r="L941" s="58" t="s">
        <v>68</v>
      </c>
      <c r="M941" s="60" t="s">
        <v>8689</v>
      </c>
      <c r="N941" s="60">
        <v>1067900773</v>
      </c>
      <c r="O941" s="60">
        <v>1498</v>
      </c>
      <c r="P941" s="89">
        <v>45475</v>
      </c>
      <c r="Q941" s="60">
        <v>4519037000</v>
      </c>
      <c r="R941" s="89">
        <v>45482</v>
      </c>
      <c r="S941" s="60">
        <v>16500000</v>
      </c>
      <c r="T941" s="61" t="s">
        <v>66</v>
      </c>
      <c r="U941" s="60">
        <v>72175281</v>
      </c>
      <c r="V941" s="60" t="s">
        <v>3682</v>
      </c>
      <c r="W941" s="89">
        <v>45482</v>
      </c>
      <c r="X941" s="89">
        <v>45482</v>
      </c>
      <c r="Y941" s="177" t="s">
        <v>75</v>
      </c>
      <c r="Z941" s="89">
        <v>45626</v>
      </c>
      <c r="AA941" s="67">
        <f t="shared" si="70"/>
        <v>144</v>
      </c>
      <c r="AB941" s="67">
        <v>0</v>
      </c>
      <c r="AC941" s="237">
        <v>0</v>
      </c>
      <c r="AD941" s="67">
        <v>0</v>
      </c>
      <c r="AE941" s="89" t="s">
        <v>75</v>
      </c>
      <c r="AF941" s="67">
        <f t="shared" si="71"/>
        <v>0</v>
      </c>
      <c r="AG941" s="60">
        <v>0</v>
      </c>
      <c r="AH941" s="60">
        <v>0</v>
      </c>
      <c r="AI941" s="89" t="s">
        <v>75</v>
      </c>
      <c r="AJ941" s="61">
        <v>0</v>
      </c>
      <c r="AK941" s="65" t="s">
        <v>75</v>
      </c>
      <c r="AL941" s="65" t="s">
        <v>75</v>
      </c>
      <c r="AM941" s="67">
        <f t="shared" si="72"/>
        <v>0</v>
      </c>
      <c r="AN941" s="67">
        <f>+K941+AC941-AH941</f>
        <v>16500000</v>
      </c>
      <c r="AO941" s="61" t="s">
        <v>67</v>
      </c>
      <c r="AP941" s="60">
        <v>16500000</v>
      </c>
      <c r="AQ941" s="61" t="s">
        <v>86</v>
      </c>
      <c r="AR941" s="60">
        <v>0</v>
      </c>
      <c r="AS941" s="69" t="s">
        <v>75</v>
      </c>
      <c r="AT941" s="236">
        <v>6600000</v>
      </c>
      <c r="AU941" s="156">
        <f t="shared" si="73"/>
        <v>9900000</v>
      </c>
      <c r="AV941" s="72">
        <f t="shared" si="74"/>
        <v>0.4</v>
      </c>
      <c r="AW941" s="89" t="s">
        <v>75</v>
      </c>
      <c r="AX941" s="61" t="s">
        <v>101</v>
      </c>
      <c r="AY941" s="67" t="s">
        <v>8688</v>
      </c>
      <c r="AZ941" s="58" t="s">
        <v>67</v>
      </c>
      <c r="BA941" s="58" t="s">
        <v>67</v>
      </c>
    </row>
    <row r="942" spans="2:53" x14ac:dyDescent="0.25">
      <c r="B942" s="58">
        <v>2024</v>
      </c>
      <c r="C942" s="58">
        <v>891780111</v>
      </c>
      <c r="D942" s="59" t="s">
        <v>64</v>
      </c>
      <c r="E942" s="61" t="s">
        <v>8687</v>
      </c>
      <c r="F942" s="239" t="s">
        <v>8686</v>
      </c>
      <c r="G942" s="210">
        <v>0</v>
      </c>
      <c r="H942" s="61" t="s">
        <v>73</v>
      </c>
      <c r="I942" s="59" t="s">
        <v>65</v>
      </c>
      <c r="J942" s="60" t="s">
        <v>8685</v>
      </c>
      <c r="K942" s="60">
        <v>10500000</v>
      </c>
      <c r="L942" s="58" t="s">
        <v>68</v>
      </c>
      <c r="M942" s="60" t="s">
        <v>8684</v>
      </c>
      <c r="N942" s="60">
        <v>19517646</v>
      </c>
      <c r="O942" s="60">
        <v>1499</v>
      </c>
      <c r="P942" s="238">
        <v>45475</v>
      </c>
      <c r="Q942" s="60">
        <v>2126650000</v>
      </c>
      <c r="R942" s="89">
        <v>45482</v>
      </c>
      <c r="S942" s="60">
        <v>10500000</v>
      </c>
      <c r="T942" s="61" t="s">
        <v>66</v>
      </c>
      <c r="U942" s="60">
        <v>85152695</v>
      </c>
      <c r="V942" s="60" t="s">
        <v>6952</v>
      </c>
      <c r="W942" s="89">
        <v>45482</v>
      </c>
      <c r="X942" s="89">
        <v>45482</v>
      </c>
      <c r="Y942" s="177" t="s">
        <v>75</v>
      </c>
      <c r="Z942" s="89">
        <v>45626</v>
      </c>
      <c r="AA942" s="67">
        <f t="shared" si="70"/>
        <v>144</v>
      </c>
      <c r="AB942" s="67">
        <v>0</v>
      </c>
      <c r="AC942" s="237">
        <v>0</v>
      </c>
      <c r="AD942" s="67">
        <v>0</v>
      </c>
      <c r="AE942" s="89" t="s">
        <v>75</v>
      </c>
      <c r="AF942" s="67">
        <f t="shared" si="71"/>
        <v>0</v>
      </c>
      <c r="AG942" s="60">
        <v>0</v>
      </c>
      <c r="AH942" s="60">
        <v>0</v>
      </c>
      <c r="AI942" s="89" t="s">
        <v>75</v>
      </c>
      <c r="AJ942" s="61">
        <v>0</v>
      </c>
      <c r="AK942" s="65" t="s">
        <v>75</v>
      </c>
      <c r="AL942" s="65" t="s">
        <v>75</v>
      </c>
      <c r="AM942" s="67">
        <f t="shared" si="72"/>
        <v>0</v>
      </c>
      <c r="AN942" s="67">
        <f>+K942+AC942-AH942</f>
        <v>10500000</v>
      </c>
      <c r="AO942" s="61" t="s">
        <v>67</v>
      </c>
      <c r="AP942" s="60">
        <v>10500000</v>
      </c>
      <c r="AQ942" s="61" t="s">
        <v>86</v>
      </c>
      <c r="AR942" s="60">
        <v>0</v>
      </c>
      <c r="AS942" s="69" t="s">
        <v>75</v>
      </c>
      <c r="AT942" s="236">
        <v>4200000</v>
      </c>
      <c r="AU942" s="156">
        <f t="shared" si="73"/>
        <v>6300000</v>
      </c>
      <c r="AV942" s="72">
        <f t="shared" si="74"/>
        <v>0.4</v>
      </c>
      <c r="AW942" s="89" t="s">
        <v>75</v>
      </c>
      <c r="AX942" s="61" t="s">
        <v>101</v>
      </c>
      <c r="AY942" s="67" t="s">
        <v>8683</v>
      </c>
      <c r="AZ942" s="58" t="s">
        <v>67</v>
      </c>
      <c r="BA942" s="58" t="s">
        <v>67</v>
      </c>
    </row>
    <row r="943" spans="2:53" x14ac:dyDescent="0.25">
      <c r="B943" s="58">
        <v>2024</v>
      </c>
      <c r="C943" s="58">
        <v>891780111</v>
      </c>
      <c r="D943" s="59" t="s">
        <v>64</v>
      </c>
      <c r="E943" s="61" t="s">
        <v>8682</v>
      </c>
      <c r="F943" s="239" t="s">
        <v>8681</v>
      </c>
      <c r="G943" s="210">
        <v>0</v>
      </c>
      <c r="H943" s="61" t="s">
        <v>73</v>
      </c>
      <c r="I943" s="59" t="s">
        <v>65</v>
      </c>
      <c r="J943" s="60" t="s">
        <v>8680</v>
      </c>
      <c r="K943" s="60">
        <v>15000000</v>
      </c>
      <c r="L943" s="58" t="s">
        <v>68</v>
      </c>
      <c r="M943" s="60" t="s">
        <v>8679</v>
      </c>
      <c r="N943" s="60">
        <v>1082999140</v>
      </c>
      <c r="O943" s="60">
        <v>1498</v>
      </c>
      <c r="P943" s="89">
        <v>45475</v>
      </c>
      <c r="Q943" s="60">
        <v>4519037000</v>
      </c>
      <c r="R943" s="89">
        <v>45482</v>
      </c>
      <c r="S943" s="60">
        <v>15000000</v>
      </c>
      <c r="T943" s="61" t="s">
        <v>66</v>
      </c>
      <c r="U943" s="60">
        <v>15443332</v>
      </c>
      <c r="V943" s="60" t="s">
        <v>3157</v>
      </c>
      <c r="W943" s="89">
        <v>45482</v>
      </c>
      <c r="X943" s="89">
        <v>45482</v>
      </c>
      <c r="Y943" s="177" t="s">
        <v>75</v>
      </c>
      <c r="Z943" s="89">
        <v>45626</v>
      </c>
      <c r="AA943" s="67">
        <f t="shared" si="70"/>
        <v>144</v>
      </c>
      <c r="AB943" s="67">
        <v>0</v>
      </c>
      <c r="AC943" s="237">
        <v>0</v>
      </c>
      <c r="AD943" s="67">
        <v>0</v>
      </c>
      <c r="AE943" s="89" t="s">
        <v>75</v>
      </c>
      <c r="AF943" s="67">
        <f t="shared" si="71"/>
        <v>0</v>
      </c>
      <c r="AG943" s="60">
        <v>0</v>
      </c>
      <c r="AH943" s="60">
        <v>0</v>
      </c>
      <c r="AI943" s="89" t="s">
        <v>75</v>
      </c>
      <c r="AJ943" s="61">
        <v>1</v>
      </c>
      <c r="AK943" s="65">
        <v>45518</v>
      </c>
      <c r="AL943" s="65" t="s">
        <v>75</v>
      </c>
      <c r="AM943" s="67" t="e">
        <f t="shared" si="72"/>
        <v>#VALUE!</v>
      </c>
      <c r="AN943" s="67">
        <f>+K943+AC943-AH943</f>
        <v>15000000</v>
      </c>
      <c r="AO943" s="61" t="s">
        <v>67</v>
      </c>
      <c r="AP943" s="60">
        <v>15000000</v>
      </c>
      <c r="AQ943" s="61" t="s">
        <v>86</v>
      </c>
      <c r="AR943" s="60">
        <v>0</v>
      </c>
      <c r="AS943" s="69" t="s">
        <v>75</v>
      </c>
      <c r="AT943" s="236">
        <v>3000000</v>
      </c>
      <c r="AU943" s="156">
        <f t="shared" si="73"/>
        <v>12000000</v>
      </c>
      <c r="AV943" s="72">
        <f t="shared" si="74"/>
        <v>0.2</v>
      </c>
      <c r="AW943" s="89" t="s">
        <v>75</v>
      </c>
      <c r="AX943" s="61" t="s">
        <v>101</v>
      </c>
      <c r="AY943" s="67" t="s">
        <v>8678</v>
      </c>
      <c r="AZ943" s="58" t="s">
        <v>67</v>
      </c>
      <c r="BA943" s="58" t="s">
        <v>67</v>
      </c>
    </row>
    <row r="944" spans="2:53" x14ac:dyDescent="0.25">
      <c r="B944" s="58">
        <v>2024</v>
      </c>
      <c r="C944" s="58">
        <v>891780111</v>
      </c>
      <c r="D944" s="59" t="s">
        <v>64</v>
      </c>
      <c r="E944" s="61" t="s">
        <v>8677</v>
      </c>
      <c r="F944" s="67" t="s">
        <v>8676</v>
      </c>
      <c r="G944" s="210">
        <v>0</v>
      </c>
      <c r="H944" s="61" t="s">
        <v>73</v>
      </c>
      <c r="I944" s="59" t="s">
        <v>125</v>
      </c>
      <c r="J944" s="60" t="s">
        <v>8675</v>
      </c>
      <c r="K944" s="60">
        <v>10000000</v>
      </c>
      <c r="L944" s="58" t="s">
        <v>68</v>
      </c>
      <c r="M944" s="60" t="s">
        <v>8674</v>
      </c>
      <c r="N944" s="60">
        <v>80073360</v>
      </c>
      <c r="O944" s="60">
        <v>1467</v>
      </c>
      <c r="P944" s="89">
        <v>45469</v>
      </c>
      <c r="Q944" s="60">
        <v>178971000</v>
      </c>
      <c r="R944" s="89">
        <v>45482</v>
      </c>
      <c r="S944" s="60">
        <v>10000000</v>
      </c>
      <c r="T944" s="61" t="s">
        <v>66</v>
      </c>
      <c r="U944" s="60">
        <v>79738530</v>
      </c>
      <c r="V944" s="60" t="s">
        <v>7745</v>
      </c>
      <c r="W944" s="89">
        <v>45482</v>
      </c>
      <c r="X944" s="89">
        <v>45482</v>
      </c>
      <c r="Y944" s="68" t="s">
        <v>75</v>
      </c>
      <c r="Z944" s="166">
        <v>45535</v>
      </c>
      <c r="AA944" s="67">
        <f t="shared" si="70"/>
        <v>53</v>
      </c>
      <c r="AB944" s="67">
        <v>0</v>
      </c>
      <c r="AC944" s="237">
        <v>0</v>
      </c>
      <c r="AD944" s="67">
        <v>0</v>
      </c>
      <c r="AE944" s="89" t="s">
        <v>75</v>
      </c>
      <c r="AF944" s="67">
        <f t="shared" si="71"/>
        <v>0</v>
      </c>
      <c r="AG944" s="60">
        <v>0</v>
      </c>
      <c r="AH944" s="60">
        <v>0</v>
      </c>
      <c r="AI944" s="89" t="s">
        <v>75</v>
      </c>
      <c r="AJ944" s="61">
        <v>0</v>
      </c>
      <c r="AK944" s="65" t="s">
        <v>75</v>
      </c>
      <c r="AL944" s="65" t="s">
        <v>75</v>
      </c>
      <c r="AM944" s="67">
        <f t="shared" si="72"/>
        <v>0</v>
      </c>
      <c r="AN944" s="67">
        <f>+K944+AC944-AH944</f>
        <v>10000000</v>
      </c>
      <c r="AO944" s="61" t="s">
        <v>67</v>
      </c>
      <c r="AP944" s="60">
        <v>10000000</v>
      </c>
      <c r="AQ944" s="61" t="s">
        <v>86</v>
      </c>
      <c r="AR944" s="60">
        <v>0</v>
      </c>
      <c r="AS944" s="69" t="s">
        <v>75</v>
      </c>
      <c r="AT944" s="236">
        <v>10000000</v>
      </c>
      <c r="AU944" s="156">
        <f t="shared" si="73"/>
        <v>0</v>
      </c>
      <c r="AV944" s="72">
        <f t="shared" si="74"/>
        <v>1</v>
      </c>
      <c r="AW944" s="89" t="s">
        <v>75</v>
      </c>
      <c r="AX944" s="61" t="s">
        <v>98</v>
      </c>
      <c r="AY944" s="67" t="s">
        <v>8673</v>
      </c>
      <c r="AZ944" s="58" t="s">
        <v>67</v>
      </c>
      <c r="BA944" s="58" t="s">
        <v>67</v>
      </c>
    </row>
    <row r="945" spans="2:53" x14ac:dyDescent="0.25">
      <c r="B945" s="58">
        <v>2024</v>
      </c>
      <c r="C945" s="58">
        <v>891780111</v>
      </c>
      <c r="D945" s="59" t="s">
        <v>64</v>
      </c>
      <c r="E945" s="61" t="s">
        <v>8672</v>
      </c>
      <c r="F945" s="239" t="s">
        <v>8671</v>
      </c>
      <c r="G945" s="210">
        <v>0</v>
      </c>
      <c r="H945" s="61" t="s">
        <v>73</v>
      </c>
      <c r="I945" s="59" t="s">
        <v>65</v>
      </c>
      <c r="J945" s="60" t="s">
        <v>8670</v>
      </c>
      <c r="K945" s="60">
        <v>16500000</v>
      </c>
      <c r="L945" s="58" t="s">
        <v>68</v>
      </c>
      <c r="M945" s="60" t="s">
        <v>6730</v>
      </c>
      <c r="N945" s="60">
        <v>1082897369</v>
      </c>
      <c r="O945" s="60">
        <v>1498</v>
      </c>
      <c r="P945" s="89">
        <v>45475</v>
      </c>
      <c r="Q945" s="60">
        <v>4519037000</v>
      </c>
      <c r="R945" s="89">
        <v>45482</v>
      </c>
      <c r="S945" s="60">
        <v>16500000</v>
      </c>
      <c r="T945" s="61" t="s">
        <v>66</v>
      </c>
      <c r="U945" s="60">
        <v>36669284</v>
      </c>
      <c r="V945" s="60" t="s">
        <v>778</v>
      </c>
      <c r="W945" s="89">
        <v>45482</v>
      </c>
      <c r="X945" s="89">
        <v>45482</v>
      </c>
      <c r="Y945" s="177" t="s">
        <v>75</v>
      </c>
      <c r="Z945" s="89">
        <v>45626</v>
      </c>
      <c r="AA945" s="67">
        <f t="shared" si="70"/>
        <v>144</v>
      </c>
      <c r="AB945" s="67">
        <v>0</v>
      </c>
      <c r="AC945" s="237">
        <v>0</v>
      </c>
      <c r="AD945" s="67">
        <v>0</v>
      </c>
      <c r="AE945" s="89" t="s">
        <v>75</v>
      </c>
      <c r="AF945" s="67">
        <f t="shared" si="71"/>
        <v>0</v>
      </c>
      <c r="AG945" s="60">
        <v>0</v>
      </c>
      <c r="AH945" s="60">
        <v>0</v>
      </c>
      <c r="AI945" s="89" t="s">
        <v>75</v>
      </c>
      <c r="AJ945" s="61">
        <v>0</v>
      </c>
      <c r="AK945" s="65" t="s">
        <v>75</v>
      </c>
      <c r="AL945" s="65" t="s">
        <v>75</v>
      </c>
      <c r="AM945" s="67">
        <f t="shared" si="72"/>
        <v>0</v>
      </c>
      <c r="AN945" s="67">
        <f>+K945+AC945-AH945</f>
        <v>16500000</v>
      </c>
      <c r="AO945" s="61" t="s">
        <v>67</v>
      </c>
      <c r="AP945" s="60">
        <v>16500000</v>
      </c>
      <c r="AQ945" s="61" t="s">
        <v>86</v>
      </c>
      <c r="AR945" s="60">
        <v>0</v>
      </c>
      <c r="AS945" s="69" t="s">
        <v>75</v>
      </c>
      <c r="AT945" s="236">
        <v>6600000</v>
      </c>
      <c r="AU945" s="156">
        <f t="shared" si="73"/>
        <v>9900000</v>
      </c>
      <c r="AV945" s="72">
        <f t="shared" si="74"/>
        <v>0.4</v>
      </c>
      <c r="AW945" s="89" t="s">
        <v>75</v>
      </c>
      <c r="AX945" s="61" t="s">
        <v>101</v>
      </c>
      <c r="AY945" s="67" t="s">
        <v>8669</v>
      </c>
      <c r="AZ945" s="58" t="s">
        <v>67</v>
      </c>
      <c r="BA945" s="58" t="s">
        <v>67</v>
      </c>
    </row>
    <row r="946" spans="2:53" x14ac:dyDescent="0.25">
      <c r="B946" s="58">
        <v>2024</v>
      </c>
      <c r="C946" s="58">
        <v>891780111</v>
      </c>
      <c r="D946" s="59" t="s">
        <v>64</v>
      </c>
      <c r="E946" s="61" t="s">
        <v>8668</v>
      </c>
      <c r="F946" s="239" t="s">
        <v>8667</v>
      </c>
      <c r="G946" s="210">
        <v>0</v>
      </c>
      <c r="H946" s="61" t="s">
        <v>73</v>
      </c>
      <c r="I946" s="59" t="s">
        <v>65</v>
      </c>
      <c r="J946" s="60" t="s">
        <v>8666</v>
      </c>
      <c r="K946" s="60">
        <v>12500000</v>
      </c>
      <c r="L946" s="58" t="s">
        <v>68</v>
      </c>
      <c r="M946" s="60" t="s">
        <v>6743</v>
      </c>
      <c r="N946" s="60">
        <v>19620951</v>
      </c>
      <c r="O946" s="60">
        <v>1499</v>
      </c>
      <c r="P946" s="238">
        <v>45475</v>
      </c>
      <c r="Q946" s="60">
        <v>2126650000</v>
      </c>
      <c r="R946" s="89">
        <v>45482</v>
      </c>
      <c r="S946" s="60">
        <v>12500000</v>
      </c>
      <c r="T946" s="61" t="s">
        <v>66</v>
      </c>
      <c r="U946" s="60">
        <v>36669284</v>
      </c>
      <c r="V946" s="60" t="s">
        <v>778</v>
      </c>
      <c r="W946" s="89">
        <v>45482</v>
      </c>
      <c r="X946" s="89">
        <v>45482</v>
      </c>
      <c r="Y946" s="177" t="s">
        <v>75</v>
      </c>
      <c r="Z946" s="89">
        <v>45626</v>
      </c>
      <c r="AA946" s="67">
        <f t="shared" si="70"/>
        <v>144</v>
      </c>
      <c r="AB946" s="67">
        <v>0</v>
      </c>
      <c r="AC946" s="237">
        <v>0</v>
      </c>
      <c r="AD946" s="67">
        <v>0</v>
      </c>
      <c r="AE946" s="89" t="s">
        <v>75</v>
      </c>
      <c r="AF946" s="67">
        <f t="shared" si="71"/>
        <v>0</v>
      </c>
      <c r="AG946" s="60">
        <v>0</v>
      </c>
      <c r="AH946" s="60">
        <v>0</v>
      </c>
      <c r="AI946" s="89" t="s">
        <v>75</v>
      </c>
      <c r="AJ946" s="61">
        <v>0</v>
      </c>
      <c r="AK946" s="65" t="s">
        <v>75</v>
      </c>
      <c r="AL946" s="65" t="s">
        <v>75</v>
      </c>
      <c r="AM946" s="67">
        <f t="shared" si="72"/>
        <v>0</v>
      </c>
      <c r="AN946" s="67">
        <f>+K946+AC946-AH946</f>
        <v>12500000</v>
      </c>
      <c r="AO946" s="61" t="s">
        <v>67</v>
      </c>
      <c r="AP946" s="60">
        <v>12500000</v>
      </c>
      <c r="AQ946" s="61" t="s">
        <v>86</v>
      </c>
      <c r="AR946" s="60">
        <v>0</v>
      </c>
      <c r="AS946" s="69" t="s">
        <v>75</v>
      </c>
      <c r="AT946" s="236">
        <v>5000000</v>
      </c>
      <c r="AU946" s="156">
        <f t="shared" si="73"/>
        <v>7500000</v>
      </c>
      <c r="AV946" s="72">
        <f t="shared" si="74"/>
        <v>0.4</v>
      </c>
      <c r="AW946" s="89" t="s">
        <v>75</v>
      </c>
      <c r="AX946" s="61" t="s">
        <v>101</v>
      </c>
      <c r="AY946" s="67" t="s">
        <v>8665</v>
      </c>
      <c r="AZ946" s="58" t="s">
        <v>67</v>
      </c>
      <c r="BA946" s="58" t="s">
        <v>67</v>
      </c>
    </row>
    <row r="947" spans="2:53" x14ac:dyDescent="0.25">
      <c r="B947" s="58">
        <v>2024</v>
      </c>
      <c r="C947" s="58">
        <v>891780111</v>
      </c>
      <c r="D947" s="59" t="s">
        <v>64</v>
      </c>
      <c r="E947" s="61" t="s">
        <v>8664</v>
      </c>
      <c r="F947" s="239" t="s">
        <v>8663</v>
      </c>
      <c r="G947" s="210">
        <v>0</v>
      </c>
      <c r="H947" s="61" t="s">
        <v>73</v>
      </c>
      <c r="I947" s="59" t="s">
        <v>65</v>
      </c>
      <c r="J947" s="60" t="s">
        <v>8662</v>
      </c>
      <c r="K947" s="60">
        <v>18500000</v>
      </c>
      <c r="L947" s="58" t="s">
        <v>68</v>
      </c>
      <c r="M947" s="60" t="s">
        <v>8661</v>
      </c>
      <c r="N947" s="60">
        <v>36726367</v>
      </c>
      <c r="O947" s="60">
        <v>1498</v>
      </c>
      <c r="P947" s="89">
        <v>45475</v>
      </c>
      <c r="Q947" s="60">
        <v>4519037000</v>
      </c>
      <c r="R947" s="89">
        <v>45482</v>
      </c>
      <c r="S947" s="60">
        <v>18500000</v>
      </c>
      <c r="T947" s="61" t="s">
        <v>66</v>
      </c>
      <c r="U947" s="60">
        <v>12542472</v>
      </c>
      <c r="V947" s="60" t="s">
        <v>489</v>
      </c>
      <c r="W947" s="89">
        <v>45482</v>
      </c>
      <c r="X947" s="89">
        <v>45482</v>
      </c>
      <c r="Y947" s="177" t="s">
        <v>75</v>
      </c>
      <c r="Z947" s="89">
        <v>45626</v>
      </c>
      <c r="AA947" s="67">
        <f t="shared" si="70"/>
        <v>144</v>
      </c>
      <c r="AB947" s="67">
        <v>0</v>
      </c>
      <c r="AC947" s="237">
        <v>0</v>
      </c>
      <c r="AD947" s="67">
        <v>0</v>
      </c>
      <c r="AE947" s="89" t="s">
        <v>75</v>
      </c>
      <c r="AF947" s="67">
        <f t="shared" si="71"/>
        <v>0</v>
      </c>
      <c r="AG947" s="60">
        <v>0</v>
      </c>
      <c r="AH947" s="60">
        <v>0</v>
      </c>
      <c r="AI947" s="89" t="s">
        <v>75</v>
      </c>
      <c r="AJ947" s="61">
        <v>0</v>
      </c>
      <c r="AK947" s="65" t="s">
        <v>75</v>
      </c>
      <c r="AL947" s="65" t="s">
        <v>75</v>
      </c>
      <c r="AM947" s="67">
        <f t="shared" si="72"/>
        <v>0</v>
      </c>
      <c r="AN947" s="67">
        <f>+K947+AC947-AH947</f>
        <v>18500000</v>
      </c>
      <c r="AO947" s="61" t="s">
        <v>67</v>
      </c>
      <c r="AP947" s="60">
        <v>18500000</v>
      </c>
      <c r="AQ947" s="61" t="s">
        <v>86</v>
      </c>
      <c r="AR947" s="60">
        <v>0</v>
      </c>
      <c r="AS947" s="69" t="s">
        <v>75</v>
      </c>
      <c r="AT947" s="236">
        <v>7400000</v>
      </c>
      <c r="AU947" s="156">
        <f t="shared" si="73"/>
        <v>11100000</v>
      </c>
      <c r="AV947" s="72">
        <f t="shared" si="74"/>
        <v>0.4</v>
      </c>
      <c r="AW947" s="89" t="s">
        <v>75</v>
      </c>
      <c r="AX947" s="61" t="s">
        <v>101</v>
      </c>
      <c r="AY947" s="67" t="s">
        <v>8660</v>
      </c>
      <c r="AZ947" s="58" t="s">
        <v>67</v>
      </c>
      <c r="BA947" s="58" t="s">
        <v>67</v>
      </c>
    </row>
    <row r="948" spans="2:53" x14ac:dyDescent="0.25">
      <c r="B948" s="58">
        <v>2024</v>
      </c>
      <c r="C948" s="58">
        <v>891780111</v>
      </c>
      <c r="D948" s="59" t="s">
        <v>64</v>
      </c>
      <c r="E948" s="61" t="s">
        <v>8659</v>
      </c>
      <c r="F948" s="67" t="s">
        <v>8658</v>
      </c>
      <c r="G948" s="210">
        <v>0</v>
      </c>
      <c r="H948" s="61" t="s">
        <v>73</v>
      </c>
      <c r="I948" s="59" t="s">
        <v>65</v>
      </c>
      <c r="J948" s="60" t="s">
        <v>8653</v>
      </c>
      <c r="K948" s="60">
        <v>3900000</v>
      </c>
      <c r="L948" s="58" t="s">
        <v>68</v>
      </c>
      <c r="M948" s="60" t="s">
        <v>8657</v>
      </c>
      <c r="N948" s="60">
        <v>1082947495</v>
      </c>
      <c r="O948" s="60">
        <v>1498</v>
      </c>
      <c r="P948" s="89">
        <v>45475</v>
      </c>
      <c r="Q948" s="60">
        <v>4519037000</v>
      </c>
      <c r="R948" s="89">
        <v>45482</v>
      </c>
      <c r="S948" s="60">
        <v>3900000</v>
      </c>
      <c r="T948" s="61" t="s">
        <v>66</v>
      </c>
      <c r="U948" s="60">
        <v>41947381</v>
      </c>
      <c r="V948" s="60" t="s">
        <v>7937</v>
      </c>
      <c r="W948" s="89">
        <v>45482</v>
      </c>
      <c r="X948" s="89">
        <v>45482</v>
      </c>
      <c r="Y948" s="68" t="s">
        <v>75</v>
      </c>
      <c r="Z948" s="166">
        <v>45504</v>
      </c>
      <c r="AA948" s="67">
        <f t="shared" si="70"/>
        <v>22</v>
      </c>
      <c r="AB948" s="67">
        <v>0</v>
      </c>
      <c r="AC948" s="237">
        <v>0</v>
      </c>
      <c r="AD948" s="67">
        <v>0</v>
      </c>
      <c r="AE948" s="89" t="s">
        <v>75</v>
      </c>
      <c r="AF948" s="67">
        <f t="shared" si="71"/>
        <v>0</v>
      </c>
      <c r="AG948" s="60">
        <v>0</v>
      </c>
      <c r="AH948" s="60">
        <v>0</v>
      </c>
      <c r="AI948" s="89" t="s">
        <v>75</v>
      </c>
      <c r="AJ948" s="61">
        <v>0</v>
      </c>
      <c r="AK948" s="65" t="s">
        <v>75</v>
      </c>
      <c r="AL948" s="65" t="s">
        <v>75</v>
      </c>
      <c r="AM948" s="67">
        <f t="shared" si="72"/>
        <v>0</v>
      </c>
      <c r="AN948" s="67">
        <f>+K948+AC948-AH948</f>
        <v>3900000</v>
      </c>
      <c r="AO948" s="61" t="s">
        <v>67</v>
      </c>
      <c r="AP948" s="60">
        <v>3900000</v>
      </c>
      <c r="AQ948" s="61" t="s">
        <v>86</v>
      </c>
      <c r="AR948" s="60">
        <v>0</v>
      </c>
      <c r="AS948" s="69" t="s">
        <v>75</v>
      </c>
      <c r="AT948" s="236">
        <v>3900000</v>
      </c>
      <c r="AU948" s="156">
        <f t="shared" si="73"/>
        <v>0</v>
      </c>
      <c r="AV948" s="72">
        <f t="shared" si="74"/>
        <v>1</v>
      </c>
      <c r="AW948" s="89" t="s">
        <v>75</v>
      </c>
      <c r="AX948" s="61" t="s">
        <v>98</v>
      </c>
      <c r="AY948" s="67" t="s">
        <v>8656</v>
      </c>
      <c r="AZ948" s="58" t="s">
        <v>67</v>
      </c>
      <c r="BA948" s="58" t="s">
        <v>67</v>
      </c>
    </row>
    <row r="949" spans="2:53" x14ac:dyDescent="0.25">
      <c r="B949" s="58">
        <v>2024</v>
      </c>
      <c r="C949" s="58">
        <v>891780111</v>
      </c>
      <c r="D949" s="59" t="s">
        <v>64</v>
      </c>
      <c r="E949" s="61" t="s">
        <v>8655</v>
      </c>
      <c r="F949" s="67" t="s">
        <v>8654</v>
      </c>
      <c r="G949" s="210">
        <v>0</v>
      </c>
      <c r="H949" s="61" t="s">
        <v>73</v>
      </c>
      <c r="I949" s="59" t="s">
        <v>65</v>
      </c>
      <c r="J949" s="60" t="s">
        <v>8653</v>
      </c>
      <c r="K949" s="60">
        <v>3900000</v>
      </c>
      <c r="L949" s="58" t="s">
        <v>68</v>
      </c>
      <c r="M949" s="60" t="s">
        <v>8652</v>
      </c>
      <c r="N949" s="60">
        <v>1083032147</v>
      </c>
      <c r="O949" s="60">
        <v>1498</v>
      </c>
      <c r="P949" s="89">
        <v>45475</v>
      </c>
      <c r="Q949" s="60">
        <v>4519037000</v>
      </c>
      <c r="R949" s="89">
        <v>45482</v>
      </c>
      <c r="S949" s="60">
        <v>3900000</v>
      </c>
      <c r="T949" s="61" t="s">
        <v>66</v>
      </c>
      <c r="U949" s="60">
        <v>41947381</v>
      </c>
      <c r="V949" s="60" t="s">
        <v>7937</v>
      </c>
      <c r="W949" s="89">
        <v>45482</v>
      </c>
      <c r="X949" s="89">
        <v>45482</v>
      </c>
      <c r="Y949" s="68" t="s">
        <v>75</v>
      </c>
      <c r="Z949" s="166">
        <v>45504</v>
      </c>
      <c r="AA949" s="67">
        <f t="shared" si="70"/>
        <v>22</v>
      </c>
      <c r="AB949" s="67">
        <v>0</v>
      </c>
      <c r="AC949" s="237">
        <v>0</v>
      </c>
      <c r="AD949" s="67">
        <v>0</v>
      </c>
      <c r="AE949" s="89" t="s">
        <v>75</v>
      </c>
      <c r="AF949" s="67">
        <f t="shared" si="71"/>
        <v>0</v>
      </c>
      <c r="AG949" s="60">
        <v>0</v>
      </c>
      <c r="AH949" s="60">
        <v>0</v>
      </c>
      <c r="AI949" s="89" t="s">
        <v>75</v>
      </c>
      <c r="AJ949" s="61">
        <v>0</v>
      </c>
      <c r="AK949" s="65" t="s">
        <v>75</v>
      </c>
      <c r="AL949" s="65" t="s">
        <v>75</v>
      </c>
      <c r="AM949" s="67">
        <f t="shared" si="72"/>
        <v>0</v>
      </c>
      <c r="AN949" s="67">
        <f>+K949+AC949-AH949</f>
        <v>3900000</v>
      </c>
      <c r="AO949" s="61" t="s">
        <v>67</v>
      </c>
      <c r="AP949" s="60">
        <v>3900000</v>
      </c>
      <c r="AQ949" s="61" t="s">
        <v>86</v>
      </c>
      <c r="AR949" s="60">
        <v>0</v>
      </c>
      <c r="AS949" s="69" t="s">
        <v>75</v>
      </c>
      <c r="AT949" s="236">
        <v>3900000</v>
      </c>
      <c r="AU949" s="156">
        <f t="shared" si="73"/>
        <v>0</v>
      </c>
      <c r="AV949" s="72">
        <f t="shared" si="74"/>
        <v>1</v>
      </c>
      <c r="AW949" s="89" t="s">
        <v>75</v>
      </c>
      <c r="AX949" s="61" t="s">
        <v>98</v>
      </c>
      <c r="AY949" s="67" t="s">
        <v>8651</v>
      </c>
      <c r="AZ949" s="58" t="s">
        <v>67</v>
      </c>
      <c r="BA949" s="58" t="s">
        <v>67</v>
      </c>
    </row>
    <row r="950" spans="2:53" x14ac:dyDescent="0.25">
      <c r="B950" s="58">
        <v>2024</v>
      </c>
      <c r="C950" s="58">
        <v>891780111</v>
      </c>
      <c r="D950" s="59" t="s">
        <v>64</v>
      </c>
      <c r="E950" s="61" t="s">
        <v>8650</v>
      </c>
      <c r="F950" s="239" t="s">
        <v>8649</v>
      </c>
      <c r="G950" s="210">
        <v>0</v>
      </c>
      <c r="H950" s="61" t="s">
        <v>73</v>
      </c>
      <c r="I950" s="59" t="s">
        <v>65</v>
      </c>
      <c r="J950" s="60" t="s">
        <v>8648</v>
      </c>
      <c r="K950" s="60">
        <v>15000000</v>
      </c>
      <c r="L950" s="58" t="s">
        <v>68</v>
      </c>
      <c r="M950" s="60" t="s">
        <v>8647</v>
      </c>
      <c r="N950" s="60">
        <v>1082902525</v>
      </c>
      <c r="O950" s="60">
        <v>1498</v>
      </c>
      <c r="P950" s="89">
        <v>45475</v>
      </c>
      <c r="Q950" s="60">
        <v>4519037000</v>
      </c>
      <c r="R950" s="89">
        <v>45482</v>
      </c>
      <c r="S950" s="60">
        <v>15000000</v>
      </c>
      <c r="T950" s="61" t="s">
        <v>66</v>
      </c>
      <c r="U950" s="60">
        <v>36557666</v>
      </c>
      <c r="V950" s="60" t="s">
        <v>4526</v>
      </c>
      <c r="W950" s="89">
        <v>45482</v>
      </c>
      <c r="X950" s="89">
        <v>45482</v>
      </c>
      <c r="Y950" s="177" t="s">
        <v>75</v>
      </c>
      <c r="Z950" s="89">
        <v>45626</v>
      </c>
      <c r="AA950" s="67">
        <f t="shared" si="70"/>
        <v>144</v>
      </c>
      <c r="AB950" s="67">
        <v>0</v>
      </c>
      <c r="AC950" s="237">
        <v>0</v>
      </c>
      <c r="AD950" s="67">
        <v>0</v>
      </c>
      <c r="AE950" s="89" t="s">
        <v>75</v>
      </c>
      <c r="AF950" s="67">
        <f t="shared" si="71"/>
        <v>0</v>
      </c>
      <c r="AG950" s="60">
        <v>0</v>
      </c>
      <c r="AH950" s="60">
        <v>0</v>
      </c>
      <c r="AI950" s="89" t="s">
        <v>75</v>
      </c>
      <c r="AJ950" s="61">
        <v>0</v>
      </c>
      <c r="AK950" s="65" t="s">
        <v>75</v>
      </c>
      <c r="AL950" s="65" t="s">
        <v>75</v>
      </c>
      <c r="AM950" s="67">
        <f t="shared" si="72"/>
        <v>0</v>
      </c>
      <c r="AN950" s="67">
        <f>+K950+AC950-AH950</f>
        <v>15000000</v>
      </c>
      <c r="AO950" s="61" t="s">
        <v>67</v>
      </c>
      <c r="AP950" s="60">
        <v>15000000</v>
      </c>
      <c r="AQ950" s="61" t="s">
        <v>86</v>
      </c>
      <c r="AR950" s="60">
        <v>0</v>
      </c>
      <c r="AS950" s="69" t="s">
        <v>75</v>
      </c>
      <c r="AT950" s="236">
        <v>6000000</v>
      </c>
      <c r="AU950" s="156">
        <f t="shared" si="73"/>
        <v>9000000</v>
      </c>
      <c r="AV950" s="72">
        <f t="shared" si="74"/>
        <v>0.4</v>
      </c>
      <c r="AW950" s="89" t="s">
        <v>75</v>
      </c>
      <c r="AX950" s="61" t="s">
        <v>101</v>
      </c>
      <c r="AY950" s="67" t="s">
        <v>8646</v>
      </c>
      <c r="AZ950" s="58" t="s">
        <v>67</v>
      </c>
      <c r="BA950" s="58" t="s">
        <v>67</v>
      </c>
    </row>
    <row r="951" spans="2:53" x14ac:dyDescent="0.25">
      <c r="B951" s="58">
        <v>2024</v>
      </c>
      <c r="C951" s="58">
        <v>891780111</v>
      </c>
      <c r="D951" s="59" t="s">
        <v>64</v>
      </c>
      <c r="E951" s="61" t="s">
        <v>8645</v>
      </c>
      <c r="F951" s="239" t="s">
        <v>8644</v>
      </c>
      <c r="G951" s="210">
        <v>0</v>
      </c>
      <c r="H951" s="61" t="s">
        <v>73</v>
      </c>
      <c r="I951" s="59" t="s">
        <v>65</v>
      </c>
      <c r="J951" s="60" t="s">
        <v>8404</v>
      </c>
      <c r="K951" s="60">
        <v>15000000</v>
      </c>
      <c r="L951" s="58" t="s">
        <v>68</v>
      </c>
      <c r="M951" s="60" t="s">
        <v>8643</v>
      </c>
      <c r="N951" s="60">
        <v>12541041</v>
      </c>
      <c r="O951" s="60">
        <v>1499</v>
      </c>
      <c r="P951" s="238">
        <v>45475</v>
      </c>
      <c r="Q951" s="60">
        <v>2126650000</v>
      </c>
      <c r="R951" s="89">
        <v>45482</v>
      </c>
      <c r="S951" s="60">
        <v>15000000</v>
      </c>
      <c r="T951" s="61" t="s">
        <v>66</v>
      </c>
      <c r="U951" s="60">
        <v>85468846</v>
      </c>
      <c r="V951" s="60" t="s">
        <v>6946</v>
      </c>
      <c r="W951" s="89">
        <v>45482</v>
      </c>
      <c r="X951" s="89">
        <v>45482</v>
      </c>
      <c r="Y951" s="177" t="s">
        <v>75</v>
      </c>
      <c r="Z951" s="89">
        <v>45626</v>
      </c>
      <c r="AA951" s="67">
        <f t="shared" si="70"/>
        <v>144</v>
      </c>
      <c r="AB951" s="67">
        <v>0</v>
      </c>
      <c r="AC951" s="237">
        <v>0</v>
      </c>
      <c r="AD951" s="67">
        <v>0</v>
      </c>
      <c r="AE951" s="89" t="s">
        <v>75</v>
      </c>
      <c r="AF951" s="67">
        <f t="shared" si="71"/>
        <v>0</v>
      </c>
      <c r="AG951" s="60">
        <v>0</v>
      </c>
      <c r="AH951" s="60">
        <v>0</v>
      </c>
      <c r="AI951" s="89" t="s">
        <v>75</v>
      </c>
      <c r="AJ951" s="61">
        <v>0</v>
      </c>
      <c r="AK951" s="65" t="s">
        <v>75</v>
      </c>
      <c r="AL951" s="65" t="s">
        <v>75</v>
      </c>
      <c r="AM951" s="67">
        <f t="shared" si="72"/>
        <v>0</v>
      </c>
      <c r="AN951" s="67">
        <f>+K951+AC951-AH951</f>
        <v>15000000</v>
      </c>
      <c r="AO951" s="61" t="s">
        <v>67</v>
      </c>
      <c r="AP951" s="60">
        <v>15000000</v>
      </c>
      <c r="AQ951" s="61" t="s">
        <v>86</v>
      </c>
      <c r="AR951" s="60">
        <v>0</v>
      </c>
      <c r="AS951" s="69" t="s">
        <v>75</v>
      </c>
      <c r="AT951" s="236">
        <v>6000000</v>
      </c>
      <c r="AU951" s="156">
        <f t="shared" si="73"/>
        <v>9000000</v>
      </c>
      <c r="AV951" s="72">
        <f t="shared" si="74"/>
        <v>0.4</v>
      </c>
      <c r="AW951" s="89" t="s">
        <v>75</v>
      </c>
      <c r="AX951" s="61" t="s">
        <v>101</v>
      </c>
      <c r="AY951" s="67" t="s">
        <v>8642</v>
      </c>
      <c r="AZ951" s="58" t="s">
        <v>67</v>
      </c>
      <c r="BA951" s="58" t="s">
        <v>67</v>
      </c>
    </row>
    <row r="952" spans="2:53" x14ac:dyDescent="0.25">
      <c r="B952" s="58">
        <v>2024</v>
      </c>
      <c r="C952" s="58">
        <v>891780111</v>
      </c>
      <c r="D952" s="59" t="s">
        <v>64</v>
      </c>
      <c r="E952" s="61" t="s">
        <v>8641</v>
      </c>
      <c r="F952" s="239" t="s">
        <v>8640</v>
      </c>
      <c r="G952" s="210">
        <v>0</v>
      </c>
      <c r="H952" s="61" t="s">
        <v>73</v>
      </c>
      <c r="I952" s="59" t="s">
        <v>65</v>
      </c>
      <c r="J952" s="60" t="s">
        <v>8639</v>
      </c>
      <c r="K952" s="60">
        <v>22500000</v>
      </c>
      <c r="L952" s="58" t="s">
        <v>68</v>
      </c>
      <c r="M952" s="60" t="s">
        <v>8638</v>
      </c>
      <c r="N952" s="60">
        <v>1004188433</v>
      </c>
      <c r="O952" s="60">
        <v>1498</v>
      </c>
      <c r="P952" s="89">
        <v>45475</v>
      </c>
      <c r="Q952" s="60">
        <v>4519037000</v>
      </c>
      <c r="R952" s="89">
        <v>45482</v>
      </c>
      <c r="S952" s="60">
        <v>22500000</v>
      </c>
      <c r="T952" s="61" t="s">
        <v>66</v>
      </c>
      <c r="U952" s="60">
        <v>1082964146</v>
      </c>
      <c r="V952" s="60" t="s">
        <v>7105</v>
      </c>
      <c r="W952" s="89">
        <v>45482</v>
      </c>
      <c r="X952" s="89">
        <v>45482</v>
      </c>
      <c r="Y952" s="177" t="s">
        <v>75</v>
      </c>
      <c r="Z952" s="89">
        <v>45626</v>
      </c>
      <c r="AA952" s="67">
        <f t="shared" si="70"/>
        <v>144</v>
      </c>
      <c r="AB952" s="67">
        <v>0</v>
      </c>
      <c r="AC952" s="237">
        <v>0</v>
      </c>
      <c r="AD952" s="67">
        <v>0</v>
      </c>
      <c r="AE952" s="89" t="s">
        <v>75</v>
      </c>
      <c r="AF952" s="67">
        <f t="shared" si="71"/>
        <v>0</v>
      </c>
      <c r="AG952" s="60">
        <v>0</v>
      </c>
      <c r="AH952" s="60">
        <v>0</v>
      </c>
      <c r="AI952" s="89" t="s">
        <v>75</v>
      </c>
      <c r="AJ952" s="61">
        <v>0</v>
      </c>
      <c r="AK952" s="65" t="s">
        <v>75</v>
      </c>
      <c r="AL952" s="65" t="s">
        <v>75</v>
      </c>
      <c r="AM952" s="67">
        <f t="shared" si="72"/>
        <v>0</v>
      </c>
      <c r="AN952" s="67">
        <f>+K952+AC952-AH952</f>
        <v>22500000</v>
      </c>
      <c r="AO952" s="61" t="s">
        <v>67</v>
      </c>
      <c r="AP952" s="60">
        <v>22500000</v>
      </c>
      <c r="AQ952" s="61" t="s">
        <v>86</v>
      </c>
      <c r="AR952" s="60">
        <v>0</v>
      </c>
      <c r="AS952" s="69" t="s">
        <v>75</v>
      </c>
      <c r="AT952" s="236">
        <v>9000000</v>
      </c>
      <c r="AU952" s="156">
        <f t="shared" si="73"/>
        <v>13500000</v>
      </c>
      <c r="AV952" s="72">
        <f t="shared" si="74"/>
        <v>0.4</v>
      </c>
      <c r="AW952" s="89" t="s">
        <v>75</v>
      </c>
      <c r="AX952" s="61" t="s">
        <v>101</v>
      </c>
      <c r="AY952" s="67" t="s">
        <v>8637</v>
      </c>
      <c r="AZ952" s="58" t="s">
        <v>67</v>
      </c>
      <c r="BA952" s="58" t="s">
        <v>67</v>
      </c>
    </row>
    <row r="953" spans="2:53" x14ac:dyDescent="0.25">
      <c r="B953" s="58">
        <v>2024</v>
      </c>
      <c r="C953" s="58">
        <v>891780111</v>
      </c>
      <c r="D953" s="59" t="s">
        <v>64</v>
      </c>
      <c r="E953" s="61" t="s">
        <v>8636</v>
      </c>
      <c r="F953" s="239" t="s">
        <v>8635</v>
      </c>
      <c r="G953" s="210">
        <v>0</v>
      </c>
      <c r="H953" s="61" t="s">
        <v>73</v>
      </c>
      <c r="I953" s="59" t="s">
        <v>65</v>
      </c>
      <c r="J953" s="60" t="s">
        <v>8634</v>
      </c>
      <c r="K953" s="60">
        <v>18000000</v>
      </c>
      <c r="L953" s="58" t="s">
        <v>68</v>
      </c>
      <c r="M953" s="60" t="s">
        <v>8633</v>
      </c>
      <c r="N953" s="60">
        <v>22854984</v>
      </c>
      <c r="O953" s="60">
        <v>1498</v>
      </c>
      <c r="P953" s="89">
        <v>45475</v>
      </c>
      <c r="Q953" s="60">
        <v>4519037000</v>
      </c>
      <c r="R953" s="89">
        <v>45482</v>
      </c>
      <c r="S953" s="60">
        <v>18000000</v>
      </c>
      <c r="T953" s="61" t="s">
        <v>66</v>
      </c>
      <c r="U953" s="60">
        <v>12621405</v>
      </c>
      <c r="V953" s="60" t="s">
        <v>3878</v>
      </c>
      <c r="W953" s="89">
        <v>45482</v>
      </c>
      <c r="X953" s="89">
        <v>45482</v>
      </c>
      <c r="Y953" s="177" t="s">
        <v>75</v>
      </c>
      <c r="Z953" s="89">
        <v>45626</v>
      </c>
      <c r="AA953" s="67">
        <f t="shared" si="70"/>
        <v>144</v>
      </c>
      <c r="AB953" s="67">
        <v>0</v>
      </c>
      <c r="AC953" s="237">
        <v>0</v>
      </c>
      <c r="AD953" s="67">
        <v>0</v>
      </c>
      <c r="AE953" s="89" t="s">
        <v>75</v>
      </c>
      <c r="AF953" s="67">
        <f t="shared" si="71"/>
        <v>0</v>
      </c>
      <c r="AG953" s="60">
        <v>0</v>
      </c>
      <c r="AH953" s="60">
        <v>0</v>
      </c>
      <c r="AI953" s="89" t="s">
        <v>75</v>
      </c>
      <c r="AJ953" s="61">
        <v>0</v>
      </c>
      <c r="AK953" s="65" t="s">
        <v>75</v>
      </c>
      <c r="AL953" s="65" t="s">
        <v>75</v>
      </c>
      <c r="AM953" s="67">
        <f t="shared" si="72"/>
        <v>0</v>
      </c>
      <c r="AN953" s="67">
        <f>+K953+AC953-AH953</f>
        <v>18000000</v>
      </c>
      <c r="AO953" s="61" t="s">
        <v>67</v>
      </c>
      <c r="AP953" s="60">
        <v>18000000</v>
      </c>
      <c r="AQ953" s="61" t="s">
        <v>86</v>
      </c>
      <c r="AR953" s="60">
        <v>0</v>
      </c>
      <c r="AS953" s="69" t="s">
        <v>75</v>
      </c>
      <c r="AT953" s="236">
        <v>7200000</v>
      </c>
      <c r="AU953" s="156">
        <f t="shared" si="73"/>
        <v>10800000</v>
      </c>
      <c r="AV953" s="72">
        <f t="shared" si="74"/>
        <v>0.4</v>
      </c>
      <c r="AW953" s="89" t="s">
        <v>75</v>
      </c>
      <c r="AX953" s="61" t="s">
        <v>101</v>
      </c>
      <c r="AY953" s="67" t="s">
        <v>8632</v>
      </c>
      <c r="AZ953" s="58" t="s">
        <v>67</v>
      </c>
      <c r="BA953" s="58" t="s">
        <v>67</v>
      </c>
    </row>
    <row r="954" spans="2:53" x14ac:dyDescent="0.25">
      <c r="B954" s="58">
        <v>2024</v>
      </c>
      <c r="C954" s="58">
        <v>891780111</v>
      </c>
      <c r="D954" s="59" t="s">
        <v>64</v>
      </c>
      <c r="E954" s="61" t="s">
        <v>8631</v>
      </c>
      <c r="F954" s="67" t="s">
        <v>8630</v>
      </c>
      <c r="G954" s="210">
        <v>0</v>
      </c>
      <c r="H954" s="61" t="s">
        <v>73</v>
      </c>
      <c r="I954" s="59" t="s">
        <v>65</v>
      </c>
      <c r="J954" s="60" t="s">
        <v>8629</v>
      </c>
      <c r="K954" s="60">
        <v>3900000</v>
      </c>
      <c r="L954" s="58" t="s">
        <v>68</v>
      </c>
      <c r="M954" s="60" t="s">
        <v>6982</v>
      </c>
      <c r="N954" s="60">
        <v>1082926063</v>
      </c>
      <c r="O954" s="60">
        <v>1498</v>
      </c>
      <c r="P954" s="89">
        <v>45475</v>
      </c>
      <c r="Q954" s="60">
        <v>4519037000</v>
      </c>
      <c r="R954" s="89">
        <v>45482</v>
      </c>
      <c r="S954" s="60">
        <v>3900000</v>
      </c>
      <c r="T954" s="61" t="s">
        <v>66</v>
      </c>
      <c r="U954" s="60">
        <v>41947381</v>
      </c>
      <c r="V954" s="60" t="s">
        <v>7937</v>
      </c>
      <c r="W954" s="89">
        <v>45482</v>
      </c>
      <c r="X954" s="89">
        <v>45482</v>
      </c>
      <c r="Y954" s="68" t="s">
        <v>75</v>
      </c>
      <c r="Z954" s="166">
        <v>45504</v>
      </c>
      <c r="AA954" s="67">
        <f t="shared" si="70"/>
        <v>22</v>
      </c>
      <c r="AB954" s="67">
        <v>0</v>
      </c>
      <c r="AC954" s="237">
        <v>0</v>
      </c>
      <c r="AD954" s="67">
        <v>0</v>
      </c>
      <c r="AE954" s="89" t="s">
        <v>75</v>
      </c>
      <c r="AF954" s="67">
        <f t="shared" si="71"/>
        <v>0</v>
      </c>
      <c r="AG954" s="60">
        <v>0</v>
      </c>
      <c r="AH954" s="60">
        <v>0</v>
      </c>
      <c r="AI954" s="89" t="s">
        <v>75</v>
      </c>
      <c r="AJ954" s="61">
        <v>0</v>
      </c>
      <c r="AK954" s="65" t="s">
        <v>75</v>
      </c>
      <c r="AL954" s="65" t="s">
        <v>75</v>
      </c>
      <c r="AM954" s="67">
        <f t="shared" si="72"/>
        <v>0</v>
      </c>
      <c r="AN954" s="67">
        <f>+K954+AC954-AH954</f>
        <v>3900000</v>
      </c>
      <c r="AO954" s="61" t="s">
        <v>67</v>
      </c>
      <c r="AP954" s="60">
        <v>3900000</v>
      </c>
      <c r="AQ954" s="61" t="s">
        <v>86</v>
      </c>
      <c r="AR954" s="60">
        <v>0</v>
      </c>
      <c r="AS954" s="69" t="s">
        <v>75</v>
      </c>
      <c r="AT954" s="236">
        <v>3900000</v>
      </c>
      <c r="AU954" s="156">
        <f t="shared" si="73"/>
        <v>0</v>
      </c>
      <c r="AV954" s="72">
        <f t="shared" si="74"/>
        <v>1</v>
      </c>
      <c r="AW954" s="89" t="s">
        <v>75</v>
      </c>
      <c r="AX954" s="61" t="s">
        <v>98</v>
      </c>
      <c r="AY954" s="67" t="s">
        <v>8628</v>
      </c>
      <c r="AZ954" s="58" t="s">
        <v>67</v>
      </c>
      <c r="BA954" s="58" t="s">
        <v>67</v>
      </c>
    </row>
    <row r="955" spans="2:53" x14ac:dyDescent="0.25">
      <c r="B955" s="58">
        <v>2024</v>
      </c>
      <c r="C955" s="58">
        <v>891780111</v>
      </c>
      <c r="D955" s="59" t="s">
        <v>64</v>
      </c>
      <c r="E955" s="61" t="s">
        <v>8627</v>
      </c>
      <c r="F955" s="239" t="s">
        <v>8626</v>
      </c>
      <c r="G955" s="210">
        <v>0</v>
      </c>
      <c r="H955" s="61" t="s">
        <v>73</v>
      </c>
      <c r="I955" s="59" t="s">
        <v>65</v>
      </c>
      <c r="J955" s="60" t="s">
        <v>8625</v>
      </c>
      <c r="K955" s="60">
        <v>15000000</v>
      </c>
      <c r="L955" s="58" t="s">
        <v>68</v>
      </c>
      <c r="M955" s="60" t="s">
        <v>8624</v>
      </c>
      <c r="N955" s="60">
        <v>57466453</v>
      </c>
      <c r="O955" s="60">
        <v>1498</v>
      </c>
      <c r="P955" s="89">
        <v>45475</v>
      </c>
      <c r="Q955" s="60">
        <v>4519037000</v>
      </c>
      <c r="R955" s="89">
        <v>45482</v>
      </c>
      <c r="S955" s="60">
        <v>15000000</v>
      </c>
      <c r="T955" s="61" t="s">
        <v>66</v>
      </c>
      <c r="U955" s="60">
        <v>36557666</v>
      </c>
      <c r="V955" s="60" t="s">
        <v>4526</v>
      </c>
      <c r="W955" s="89">
        <v>45482</v>
      </c>
      <c r="X955" s="89">
        <v>45482</v>
      </c>
      <c r="Y955" s="177" t="s">
        <v>75</v>
      </c>
      <c r="Z955" s="89">
        <v>45626</v>
      </c>
      <c r="AA955" s="67">
        <f t="shared" si="70"/>
        <v>144</v>
      </c>
      <c r="AB955" s="67">
        <v>0</v>
      </c>
      <c r="AC955" s="237">
        <v>0</v>
      </c>
      <c r="AD955" s="67">
        <v>0</v>
      </c>
      <c r="AE955" s="89" t="s">
        <v>75</v>
      </c>
      <c r="AF955" s="67">
        <f t="shared" si="71"/>
        <v>0</v>
      </c>
      <c r="AG955" s="60">
        <v>0</v>
      </c>
      <c r="AH955" s="60">
        <v>0</v>
      </c>
      <c r="AI955" s="89" t="s">
        <v>75</v>
      </c>
      <c r="AJ955" s="61">
        <v>0</v>
      </c>
      <c r="AK955" s="65" t="s">
        <v>75</v>
      </c>
      <c r="AL955" s="65" t="s">
        <v>75</v>
      </c>
      <c r="AM955" s="67">
        <f t="shared" si="72"/>
        <v>0</v>
      </c>
      <c r="AN955" s="67">
        <f>+K955+AC955-AH955</f>
        <v>15000000</v>
      </c>
      <c r="AO955" s="61" t="s">
        <v>67</v>
      </c>
      <c r="AP955" s="60">
        <v>15000000</v>
      </c>
      <c r="AQ955" s="61" t="s">
        <v>86</v>
      </c>
      <c r="AR955" s="60">
        <v>0</v>
      </c>
      <c r="AS955" s="69" t="s">
        <v>75</v>
      </c>
      <c r="AT955" s="236">
        <v>6000000</v>
      </c>
      <c r="AU955" s="156">
        <f t="shared" si="73"/>
        <v>9000000</v>
      </c>
      <c r="AV955" s="72">
        <f t="shared" si="74"/>
        <v>0.4</v>
      </c>
      <c r="AW955" s="89" t="s">
        <v>75</v>
      </c>
      <c r="AX955" s="61" t="s">
        <v>101</v>
      </c>
      <c r="AY955" s="67" t="s">
        <v>8623</v>
      </c>
      <c r="AZ955" s="58" t="s">
        <v>67</v>
      </c>
      <c r="BA955" s="58" t="s">
        <v>67</v>
      </c>
    </row>
    <row r="956" spans="2:53" x14ac:dyDescent="0.25">
      <c r="B956" s="58">
        <v>2024</v>
      </c>
      <c r="C956" s="58">
        <v>891780111</v>
      </c>
      <c r="D956" s="59" t="s">
        <v>64</v>
      </c>
      <c r="E956" s="61" t="s">
        <v>8622</v>
      </c>
      <c r="F956" s="67" t="s">
        <v>8621</v>
      </c>
      <c r="G956" s="210">
        <v>0</v>
      </c>
      <c r="H956" s="61" t="s">
        <v>73</v>
      </c>
      <c r="I956" s="59" t="s">
        <v>65</v>
      </c>
      <c r="J956" s="60" t="s">
        <v>8620</v>
      </c>
      <c r="K956" s="60">
        <v>3900000</v>
      </c>
      <c r="L956" s="58" t="s">
        <v>68</v>
      </c>
      <c r="M956" s="60" t="s">
        <v>8619</v>
      </c>
      <c r="N956" s="60">
        <v>63549864</v>
      </c>
      <c r="O956" s="60">
        <v>1498</v>
      </c>
      <c r="P956" s="89">
        <v>45475</v>
      </c>
      <c r="Q956" s="60">
        <v>4519037000</v>
      </c>
      <c r="R956" s="89">
        <v>45482</v>
      </c>
      <c r="S956" s="60">
        <v>3900000</v>
      </c>
      <c r="T956" s="61" t="s">
        <v>66</v>
      </c>
      <c r="U956" s="60">
        <v>41947381</v>
      </c>
      <c r="V956" s="60" t="s">
        <v>7937</v>
      </c>
      <c r="W956" s="89">
        <v>45482</v>
      </c>
      <c r="X956" s="89">
        <v>45482</v>
      </c>
      <c r="Y956" s="68" t="s">
        <v>75</v>
      </c>
      <c r="Z956" s="166">
        <v>45504</v>
      </c>
      <c r="AA956" s="67">
        <f t="shared" si="70"/>
        <v>22</v>
      </c>
      <c r="AB956" s="67">
        <v>0</v>
      </c>
      <c r="AC956" s="237">
        <v>0</v>
      </c>
      <c r="AD956" s="67">
        <v>0</v>
      </c>
      <c r="AE956" s="89" t="s">
        <v>75</v>
      </c>
      <c r="AF956" s="67">
        <f t="shared" si="71"/>
        <v>0</v>
      </c>
      <c r="AG956" s="60">
        <v>0</v>
      </c>
      <c r="AH956" s="60">
        <v>0</v>
      </c>
      <c r="AI956" s="89" t="s">
        <v>75</v>
      </c>
      <c r="AJ956" s="61">
        <v>0</v>
      </c>
      <c r="AK956" s="65" t="s">
        <v>75</v>
      </c>
      <c r="AL956" s="65" t="s">
        <v>75</v>
      </c>
      <c r="AM956" s="67">
        <f t="shared" si="72"/>
        <v>0</v>
      </c>
      <c r="AN956" s="67">
        <f>+K956+AC956-AH956</f>
        <v>3900000</v>
      </c>
      <c r="AO956" s="61" t="s">
        <v>67</v>
      </c>
      <c r="AP956" s="60">
        <v>3900000</v>
      </c>
      <c r="AQ956" s="61" t="s">
        <v>86</v>
      </c>
      <c r="AR956" s="60">
        <v>0</v>
      </c>
      <c r="AS956" s="69" t="s">
        <v>75</v>
      </c>
      <c r="AT956" s="236">
        <v>3900000</v>
      </c>
      <c r="AU956" s="156">
        <f t="shared" si="73"/>
        <v>0</v>
      </c>
      <c r="AV956" s="72">
        <f t="shared" si="74"/>
        <v>1</v>
      </c>
      <c r="AW956" s="89" t="s">
        <v>75</v>
      </c>
      <c r="AX956" s="61" t="s">
        <v>98</v>
      </c>
      <c r="AY956" s="67" t="s">
        <v>8618</v>
      </c>
      <c r="AZ956" s="58" t="s">
        <v>67</v>
      </c>
      <c r="BA956" s="58" t="s">
        <v>67</v>
      </c>
    </row>
    <row r="957" spans="2:53" x14ac:dyDescent="0.25">
      <c r="B957" s="58">
        <v>2024</v>
      </c>
      <c r="C957" s="58">
        <v>891780111</v>
      </c>
      <c r="D957" s="59" t="s">
        <v>64</v>
      </c>
      <c r="E957" s="61" t="s">
        <v>8617</v>
      </c>
      <c r="F957" s="239" t="s">
        <v>8616</v>
      </c>
      <c r="G957" s="210">
        <v>0</v>
      </c>
      <c r="H957" s="61" t="s">
        <v>73</v>
      </c>
      <c r="I957" s="59" t="s">
        <v>65</v>
      </c>
      <c r="J957" s="60" t="s">
        <v>8615</v>
      </c>
      <c r="K957" s="60">
        <v>10500000</v>
      </c>
      <c r="L957" s="58" t="s">
        <v>68</v>
      </c>
      <c r="M957" s="60" t="s">
        <v>8614</v>
      </c>
      <c r="N957" s="60">
        <v>1083023147</v>
      </c>
      <c r="O957" s="60">
        <v>1499</v>
      </c>
      <c r="P957" s="238">
        <v>45475</v>
      </c>
      <c r="Q957" s="60">
        <v>2126650000</v>
      </c>
      <c r="R957" s="89">
        <v>45482</v>
      </c>
      <c r="S957" s="60">
        <v>10500000</v>
      </c>
      <c r="T957" s="61" t="s">
        <v>66</v>
      </c>
      <c r="U957" s="60">
        <v>93400727</v>
      </c>
      <c r="V957" s="60" t="s">
        <v>6940</v>
      </c>
      <c r="W957" s="89">
        <v>45482</v>
      </c>
      <c r="X957" s="89">
        <v>45482</v>
      </c>
      <c r="Y957" s="177" t="s">
        <v>75</v>
      </c>
      <c r="Z957" s="89">
        <v>45626</v>
      </c>
      <c r="AA957" s="67">
        <f t="shared" si="70"/>
        <v>144</v>
      </c>
      <c r="AB957" s="67">
        <v>0</v>
      </c>
      <c r="AC957" s="237">
        <v>0</v>
      </c>
      <c r="AD957" s="67">
        <v>0</v>
      </c>
      <c r="AE957" s="89" t="s">
        <v>75</v>
      </c>
      <c r="AF957" s="67">
        <f t="shared" si="71"/>
        <v>0</v>
      </c>
      <c r="AG957" s="60">
        <v>0</v>
      </c>
      <c r="AH957" s="60">
        <v>0</v>
      </c>
      <c r="AI957" s="89" t="s">
        <v>75</v>
      </c>
      <c r="AJ957" s="61">
        <v>0</v>
      </c>
      <c r="AK957" s="65" t="s">
        <v>75</v>
      </c>
      <c r="AL957" s="65" t="s">
        <v>75</v>
      </c>
      <c r="AM957" s="67">
        <f t="shared" si="72"/>
        <v>0</v>
      </c>
      <c r="AN957" s="67">
        <f>+K957+AC957-AH957</f>
        <v>10500000</v>
      </c>
      <c r="AO957" s="61" t="s">
        <v>67</v>
      </c>
      <c r="AP957" s="60">
        <v>10500000</v>
      </c>
      <c r="AQ957" s="61" t="s">
        <v>86</v>
      </c>
      <c r="AR957" s="60">
        <v>0</v>
      </c>
      <c r="AS957" s="69" t="s">
        <v>75</v>
      </c>
      <c r="AT957" s="236">
        <v>4200000</v>
      </c>
      <c r="AU957" s="156">
        <f t="shared" si="73"/>
        <v>6300000</v>
      </c>
      <c r="AV957" s="72">
        <f t="shared" si="74"/>
        <v>0.4</v>
      </c>
      <c r="AW957" s="89" t="s">
        <v>75</v>
      </c>
      <c r="AX957" s="61" t="s">
        <v>101</v>
      </c>
      <c r="AY957" s="67" t="s">
        <v>8613</v>
      </c>
      <c r="AZ957" s="58" t="s">
        <v>67</v>
      </c>
      <c r="BA957" s="58" t="s">
        <v>67</v>
      </c>
    </row>
    <row r="958" spans="2:53" x14ac:dyDescent="0.25">
      <c r="B958" s="58">
        <v>2024</v>
      </c>
      <c r="C958" s="58">
        <v>891780111</v>
      </c>
      <c r="D958" s="59" t="s">
        <v>64</v>
      </c>
      <c r="E958" s="61" t="s">
        <v>8612</v>
      </c>
      <c r="F958" s="67" t="s">
        <v>8611</v>
      </c>
      <c r="G958" s="210">
        <v>0</v>
      </c>
      <c r="H958" s="61" t="s">
        <v>73</v>
      </c>
      <c r="I958" s="59" t="s">
        <v>65</v>
      </c>
      <c r="J958" s="60" t="s">
        <v>8610</v>
      </c>
      <c r="K958" s="60">
        <v>2900000</v>
      </c>
      <c r="L958" s="58" t="s">
        <v>68</v>
      </c>
      <c r="M958" s="60" t="s">
        <v>8609</v>
      </c>
      <c r="N958" s="60">
        <v>1083567101</v>
      </c>
      <c r="O958" s="60">
        <v>1498</v>
      </c>
      <c r="P958" s="89">
        <v>45475</v>
      </c>
      <c r="Q958" s="60">
        <v>4519037000</v>
      </c>
      <c r="R958" s="89">
        <v>45482</v>
      </c>
      <c r="S958" s="60">
        <v>2900000</v>
      </c>
      <c r="T958" s="61" t="s">
        <v>66</v>
      </c>
      <c r="U958" s="60">
        <v>41947381</v>
      </c>
      <c r="V958" s="60" t="s">
        <v>7937</v>
      </c>
      <c r="W958" s="89">
        <v>45482</v>
      </c>
      <c r="X958" s="89">
        <v>45482</v>
      </c>
      <c r="Y958" s="68" t="s">
        <v>75</v>
      </c>
      <c r="Z958" s="166">
        <v>45498</v>
      </c>
      <c r="AA958" s="67">
        <f t="shared" si="70"/>
        <v>16</v>
      </c>
      <c r="AB958" s="67">
        <v>0</v>
      </c>
      <c r="AC958" s="237">
        <v>0</v>
      </c>
      <c r="AD958" s="67">
        <v>0</v>
      </c>
      <c r="AE958" s="89" t="s">
        <v>75</v>
      </c>
      <c r="AF958" s="67">
        <f t="shared" si="71"/>
        <v>0</v>
      </c>
      <c r="AG958" s="60">
        <v>0</v>
      </c>
      <c r="AH958" s="60">
        <v>0</v>
      </c>
      <c r="AI958" s="89" t="s">
        <v>75</v>
      </c>
      <c r="AJ958" s="61">
        <v>0</v>
      </c>
      <c r="AK958" s="65" t="s">
        <v>75</v>
      </c>
      <c r="AL958" s="65" t="s">
        <v>75</v>
      </c>
      <c r="AM958" s="67">
        <f t="shared" si="72"/>
        <v>0</v>
      </c>
      <c r="AN958" s="67">
        <f>+K958+AC958-AH958</f>
        <v>2900000</v>
      </c>
      <c r="AO958" s="61" t="s">
        <v>67</v>
      </c>
      <c r="AP958" s="60">
        <v>2900000</v>
      </c>
      <c r="AQ958" s="61" t="s">
        <v>86</v>
      </c>
      <c r="AR958" s="60">
        <v>0</v>
      </c>
      <c r="AS958" s="69" t="s">
        <v>75</v>
      </c>
      <c r="AT958" s="236">
        <v>2900000</v>
      </c>
      <c r="AU958" s="156">
        <f t="shared" si="73"/>
        <v>0</v>
      </c>
      <c r="AV958" s="72">
        <f t="shared" si="74"/>
        <v>1</v>
      </c>
      <c r="AW958" s="89" t="s">
        <v>75</v>
      </c>
      <c r="AX958" s="61" t="s">
        <v>98</v>
      </c>
      <c r="AY958" s="67" t="s">
        <v>8608</v>
      </c>
      <c r="AZ958" s="58" t="s">
        <v>67</v>
      </c>
      <c r="BA958" s="58" t="s">
        <v>67</v>
      </c>
    </row>
    <row r="959" spans="2:53" x14ac:dyDescent="0.25">
      <c r="B959" s="58">
        <v>2024</v>
      </c>
      <c r="C959" s="58">
        <v>891780111</v>
      </c>
      <c r="D959" s="59" t="s">
        <v>64</v>
      </c>
      <c r="E959" s="61" t="s">
        <v>8607</v>
      </c>
      <c r="F959" s="239" t="s">
        <v>8606</v>
      </c>
      <c r="G959" s="210">
        <v>0</v>
      </c>
      <c r="H959" s="61" t="s">
        <v>73</v>
      </c>
      <c r="I959" s="59" t="s">
        <v>65</v>
      </c>
      <c r="J959" s="60" t="s">
        <v>8605</v>
      </c>
      <c r="K959" s="60">
        <v>16500000</v>
      </c>
      <c r="L959" s="58" t="s">
        <v>68</v>
      </c>
      <c r="M959" s="60" t="s">
        <v>8604</v>
      </c>
      <c r="N959" s="60">
        <v>84450965</v>
      </c>
      <c r="O959" s="60">
        <v>1498</v>
      </c>
      <c r="P959" s="89">
        <v>45475</v>
      </c>
      <c r="Q959" s="60">
        <v>4519037000</v>
      </c>
      <c r="R959" s="89">
        <v>45482</v>
      </c>
      <c r="S959" s="60">
        <v>16500000</v>
      </c>
      <c r="T959" s="61" t="s">
        <v>66</v>
      </c>
      <c r="U959" s="60">
        <v>36694483</v>
      </c>
      <c r="V959" s="60" t="s">
        <v>8033</v>
      </c>
      <c r="W959" s="89">
        <v>45482</v>
      </c>
      <c r="X959" s="89">
        <v>45482</v>
      </c>
      <c r="Y959" s="177" t="s">
        <v>75</v>
      </c>
      <c r="Z959" s="89">
        <v>45626</v>
      </c>
      <c r="AA959" s="67">
        <f t="shared" si="70"/>
        <v>144</v>
      </c>
      <c r="AB959" s="67">
        <v>0</v>
      </c>
      <c r="AC959" s="237">
        <v>0</v>
      </c>
      <c r="AD959" s="67">
        <v>0</v>
      </c>
      <c r="AE959" s="89" t="s">
        <v>75</v>
      </c>
      <c r="AF959" s="67">
        <f t="shared" si="71"/>
        <v>0</v>
      </c>
      <c r="AG959" s="60">
        <v>0</v>
      </c>
      <c r="AH959" s="60">
        <v>0</v>
      </c>
      <c r="AI959" s="89" t="s">
        <v>75</v>
      </c>
      <c r="AJ959" s="61">
        <v>0</v>
      </c>
      <c r="AK959" s="65" t="s">
        <v>75</v>
      </c>
      <c r="AL959" s="65" t="s">
        <v>75</v>
      </c>
      <c r="AM959" s="67">
        <f t="shared" si="72"/>
        <v>0</v>
      </c>
      <c r="AN959" s="67">
        <f>+K959+AC959-AH959</f>
        <v>16500000</v>
      </c>
      <c r="AO959" s="61" t="s">
        <v>67</v>
      </c>
      <c r="AP959" s="60">
        <v>16500000</v>
      </c>
      <c r="AQ959" s="61" t="s">
        <v>86</v>
      </c>
      <c r="AR959" s="60">
        <v>0</v>
      </c>
      <c r="AS959" s="69" t="s">
        <v>75</v>
      </c>
      <c r="AT959" s="236">
        <v>6600000</v>
      </c>
      <c r="AU959" s="156">
        <f t="shared" si="73"/>
        <v>9900000</v>
      </c>
      <c r="AV959" s="72">
        <f t="shared" si="74"/>
        <v>0.4</v>
      </c>
      <c r="AW959" s="89" t="s">
        <v>75</v>
      </c>
      <c r="AX959" s="61" t="s">
        <v>101</v>
      </c>
      <c r="AY959" s="67" t="s">
        <v>8603</v>
      </c>
      <c r="AZ959" s="58" t="s">
        <v>67</v>
      </c>
      <c r="BA959" s="58" t="s">
        <v>67</v>
      </c>
    </row>
    <row r="960" spans="2:53" x14ac:dyDescent="0.25">
      <c r="B960" s="58">
        <v>2024</v>
      </c>
      <c r="C960" s="58">
        <v>891780111</v>
      </c>
      <c r="D960" s="59" t="s">
        <v>64</v>
      </c>
      <c r="E960" s="61" t="s">
        <v>8602</v>
      </c>
      <c r="F960" s="239" t="s">
        <v>8601</v>
      </c>
      <c r="G960" s="210">
        <v>0</v>
      </c>
      <c r="H960" s="61" t="s">
        <v>73</v>
      </c>
      <c r="I960" s="59" t="s">
        <v>65</v>
      </c>
      <c r="J960" s="60" t="s">
        <v>8600</v>
      </c>
      <c r="K960" s="60">
        <v>32500000</v>
      </c>
      <c r="L960" s="58" t="s">
        <v>68</v>
      </c>
      <c r="M960" s="60" t="s">
        <v>8599</v>
      </c>
      <c r="N960" s="60">
        <v>12564024</v>
      </c>
      <c r="O960" s="60">
        <v>1498</v>
      </c>
      <c r="P960" s="89">
        <v>45475</v>
      </c>
      <c r="Q960" s="60">
        <v>4519037000</v>
      </c>
      <c r="R960" s="89">
        <v>45482</v>
      </c>
      <c r="S960" s="60">
        <v>32500000</v>
      </c>
      <c r="T960" s="61" t="s">
        <v>66</v>
      </c>
      <c r="U960" s="60">
        <v>12621405</v>
      </c>
      <c r="V960" s="60" t="s">
        <v>3878</v>
      </c>
      <c r="W960" s="89">
        <v>45482</v>
      </c>
      <c r="X960" s="89">
        <v>45482</v>
      </c>
      <c r="Y960" s="177" t="s">
        <v>75</v>
      </c>
      <c r="Z960" s="89">
        <v>45626</v>
      </c>
      <c r="AA960" s="67">
        <f t="shared" si="70"/>
        <v>144</v>
      </c>
      <c r="AB960" s="67">
        <v>0</v>
      </c>
      <c r="AC960" s="237">
        <v>0</v>
      </c>
      <c r="AD960" s="67">
        <v>0</v>
      </c>
      <c r="AE960" s="89" t="s">
        <v>75</v>
      </c>
      <c r="AF960" s="67">
        <f t="shared" si="71"/>
        <v>0</v>
      </c>
      <c r="AG960" s="60">
        <v>0</v>
      </c>
      <c r="AH960" s="60">
        <v>0</v>
      </c>
      <c r="AI960" s="89" t="s">
        <v>75</v>
      </c>
      <c r="AJ960" s="61">
        <v>0</v>
      </c>
      <c r="AK960" s="65" t="s">
        <v>75</v>
      </c>
      <c r="AL960" s="65" t="s">
        <v>75</v>
      </c>
      <c r="AM960" s="67">
        <f t="shared" si="72"/>
        <v>0</v>
      </c>
      <c r="AN960" s="67">
        <f>+K960+AC960-AH960</f>
        <v>32500000</v>
      </c>
      <c r="AO960" s="61" t="s">
        <v>67</v>
      </c>
      <c r="AP960" s="60">
        <v>32500000</v>
      </c>
      <c r="AQ960" s="61" t="s">
        <v>86</v>
      </c>
      <c r="AR960" s="60">
        <v>0</v>
      </c>
      <c r="AS960" s="69" t="s">
        <v>75</v>
      </c>
      <c r="AT960" s="236">
        <v>13000000</v>
      </c>
      <c r="AU960" s="156">
        <f t="shared" si="73"/>
        <v>19500000</v>
      </c>
      <c r="AV960" s="72">
        <f t="shared" si="74"/>
        <v>0.4</v>
      </c>
      <c r="AW960" s="89" t="s">
        <v>75</v>
      </c>
      <c r="AX960" s="61" t="s">
        <v>101</v>
      </c>
      <c r="AY960" s="67" t="s">
        <v>8598</v>
      </c>
      <c r="AZ960" s="58" t="s">
        <v>67</v>
      </c>
      <c r="BA960" s="58" t="s">
        <v>67</v>
      </c>
    </row>
    <row r="961" spans="2:53" x14ac:dyDescent="0.25">
      <c r="B961" s="58">
        <v>2024</v>
      </c>
      <c r="C961" s="58">
        <v>891780111</v>
      </c>
      <c r="D961" s="59" t="s">
        <v>64</v>
      </c>
      <c r="E961" s="61" t="s">
        <v>8597</v>
      </c>
      <c r="F961" s="239" t="s">
        <v>8596</v>
      </c>
      <c r="G961" s="210">
        <v>0</v>
      </c>
      <c r="H961" s="61" t="s">
        <v>73</v>
      </c>
      <c r="I961" s="59" t="s">
        <v>65</v>
      </c>
      <c r="J961" s="60" t="s">
        <v>8595</v>
      </c>
      <c r="K961" s="60">
        <v>15000000</v>
      </c>
      <c r="L961" s="58" t="s">
        <v>68</v>
      </c>
      <c r="M961" s="60" t="s">
        <v>8594</v>
      </c>
      <c r="N961" s="60">
        <v>1083041507</v>
      </c>
      <c r="O961" s="60">
        <v>1498</v>
      </c>
      <c r="P961" s="89">
        <v>45475</v>
      </c>
      <c r="Q961" s="60">
        <v>4519037000</v>
      </c>
      <c r="R961" s="89">
        <v>45482</v>
      </c>
      <c r="S961" s="60">
        <v>15000000</v>
      </c>
      <c r="T961" s="61" t="s">
        <v>66</v>
      </c>
      <c r="U961" s="60">
        <v>57461216</v>
      </c>
      <c r="V961" s="60" t="s">
        <v>3359</v>
      </c>
      <c r="W961" s="89">
        <v>45482</v>
      </c>
      <c r="X961" s="89">
        <v>45482</v>
      </c>
      <c r="Y961" s="177" t="s">
        <v>75</v>
      </c>
      <c r="Z961" s="89">
        <v>45626</v>
      </c>
      <c r="AA961" s="67">
        <f t="shared" si="70"/>
        <v>144</v>
      </c>
      <c r="AB961" s="67">
        <v>0</v>
      </c>
      <c r="AC961" s="237">
        <v>0</v>
      </c>
      <c r="AD961" s="67">
        <v>0</v>
      </c>
      <c r="AE961" s="89" t="s">
        <v>75</v>
      </c>
      <c r="AF961" s="67">
        <f t="shared" si="71"/>
        <v>0</v>
      </c>
      <c r="AG961" s="60">
        <v>0</v>
      </c>
      <c r="AH961" s="60">
        <v>0</v>
      </c>
      <c r="AI961" s="89" t="s">
        <v>75</v>
      </c>
      <c r="AJ961" s="61">
        <v>0</v>
      </c>
      <c r="AK961" s="65" t="s">
        <v>75</v>
      </c>
      <c r="AL961" s="65" t="s">
        <v>75</v>
      </c>
      <c r="AM961" s="67">
        <f t="shared" si="72"/>
        <v>0</v>
      </c>
      <c r="AN961" s="67">
        <f>+K961+AC961-AH961</f>
        <v>15000000</v>
      </c>
      <c r="AO961" s="61" t="s">
        <v>67</v>
      </c>
      <c r="AP961" s="60">
        <v>15000000</v>
      </c>
      <c r="AQ961" s="61" t="s">
        <v>86</v>
      </c>
      <c r="AR961" s="60">
        <v>0</v>
      </c>
      <c r="AS961" s="69" t="s">
        <v>75</v>
      </c>
      <c r="AT961" s="236">
        <v>6000000</v>
      </c>
      <c r="AU961" s="156">
        <f t="shared" si="73"/>
        <v>9000000</v>
      </c>
      <c r="AV961" s="72">
        <f t="shared" si="74"/>
        <v>0.4</v>
      </c>
      <c r="AW961" s="89" t="s">
        <v>75</v>
      </c>
      <c r="AX961" s="61" t="s">
        <v>101</v>
      </c>
      <c r="AY961" s="67" t="s">
        <v>8593</v>
      </c>
      <c r="AZ961" s="58" t="s">
        <v>67</v>
      </c>
      <c r="BA961" s="58" t="s">
        <v>67</v>
      </c>
    </row>
    <row r="962" spans="2:53" x14ac:dyDescent="0.25">
      <c r="B962" s="58">
        <v>2024</v>
      </c>
      <c r="C962" s="58">
        <v>891780111</v>
      </c>
      <c r="D962" s="59" t="s">
        <v>64</v>
      </c>
      <c r="E962" s="61" t="s">
        <v>8592</v>
      </c>
      <c r="F962" s="239" t="s">
        <v>8591</v>
      </c>
      <c r="G962" s="210">
        <v>0</v>
      </c>
      <c r="H962" s="61" t="s">
        <v>73</v>
      </c>
      <c r="I962" s="59" t="s">
        <v>65</v>
      </c>
      <c r="J962" s="60" t="s">
        <v>8590</v>
      </c>
      <c r="K962" s="60">
        <v>23500000</v>
      </c>
      <c r="L962" s="58" t="s">
        <v>68</v>
      </c>
      <c r="M962" s="60" t="s">
        <v>8589</v>
      </c>
      <c r="N962" s="60">
        <v>1082961349</v>
      </c>
      <c r="O962" s="60">
        <v>1498</v>
      </c>
      <c r="P962" s="89">
        <v>45475</v>
      </c>
      <c r="Q962" s="60">
        <v>4519037000</v>
      </c>
      <c r="R962" s="89">
        <v>45482</v>
      </c>
      <c r="S962" s="60">
        <v>23500000</v>
      </c>
      <c r="T962" s="61" t="s">
        <v>66</v>
      </c>
      <c r="U962" s="60">
        <v>12621405</v>
      </c>
      <c r="V962" s="60" t="s">
        <v>3878</v>
      </c>
      <c r="W962" s="89">
        <v>45482</v>
      </c>
      <c r="X962" s="89">
        <v>45482</v>
      </c>
      <c r="Y962" s="177" t="s">
        <v>75</v>
      </c>
      <c r="Z962" s="89">
        <v>45626</v>
      </c>
      <c r="AA962" s="67">
        <f t="shared" si="70"/>
        <v>144</v>
      </c>
      <c r="AB962" s="67">
        <v>0</v>
      </c>
      <c r="AC962" s="237">
        <v>0</v>
      </c>
      <c r="AD962" s="67">
        <v>0</v>
      </c>
      <c r="AE962" s="89" t="s">
        <v>75</v>
      </c>
      <c r="AF962" s="67">
        <f t="shared" si="71"/>
        <v>0</v>
      </c>
      <c r="AG962" s="60">
        <v>0</v>
      </c>
      <c r="AH962" s="60">
        <v>0</v>
      </c>
      <c r="AI962" s="89" t="s">
        <v>75</v>
      </c>
      <c r="AJ962" s="61">
        <v>0</v>
      </c>
      <c r="AK962" s="65" t="s">
        <v>75</v>
      </c>
      <c r="AL962" s="65" t="s">
        <v>75</v>
      </c>
      <c r="AM962" s="67">
        <f t="shared" si="72"/>
        <v>0</v>
      </c>
      <c r="AN962" s="67">
        <f>+K962+AC962-AH962</f>
        <v>23500000</v>
      </c>
      <c r="AO962" s="61" t="s">
        <v>67</v>
      </c>
      <c r="AP962" s="60">
        <v>23500000</v>
      </c>
      <c r="AQ962" s="61" t="s">
        <v>86</v>
      </c>
      <c r="AR962" s="60">
        <v>0</v>
      </c>
      <c r="AS962" s="69" t="s">
        <v>75</v>
      </c>
      <c r="AT962" s="236">
        <v>9400000</v>
      </c>
      <c r="AU962" s="156">
        <f t="shared" si="73"/>
        <v>14100000</v>
      </c>
      <c r="AV962" s="72">
        <f t="shared" si="74"/>
        <v>0.4</v>
      </c>
      <c r="AW962" s="89" t="s">
        <v>75</v>
      </c>
      <c r="AX962" s="61" t="s">
        <v>101</v>
      </c>
      <c r="AY962" s="67" t="s">
        <v>8588</v>
      </c>
      <c r="AZ962" s="58" t="s">
        <v>67</v>
      </c>
      <c r="BA962" s="58" t="s">
        <v>67</v>
      </c>
    </row>
    <row r="963" spans="2:53" x14ac:dyDescent="0.25">
      <c r="B963" s="58">
        <v>2024</v>
      </c>
      <c r="C963" s="58">
        <v>891780111</v>
      </c>
      <c r="D963" s="59" t="s">
        <v>64</v>
      </c>
      <c r="E963" s="61" t="s">
        <v>8587</v>
      </c>
      <c r="F963" s="239" t="s">
        <v>8586</v>
      </c>
      <c r="G963" s="210">
        <v>0</v>
      </c>
      <c r="H963" s="61" t="s">
        <v>73</v>
      </c>
      <c r="I963" s="59" t="s">
        <v>65</v>
      </c>
      <c r="J963" s="60" t="s">
        <v>8585</v>
      </c>
      <c r="K963" s="60">
        <v>18000000</v>
      </c>
      <c r="L963" s="58" t="s">
        <v>68</v>
      </c>
      <c r="M963" s="60" t="s">
        <v>8584</v>
      </c>
      <c r="N963" s="60">
        <v>1004346912</v>
      </c>
      <c r="O963" s="60">
        <v>1498</v>
      </c>
      <c r="P963" s="89">
        <v>45475</v>
      </c>
      <c r="Q963" s="60">
        <v>4519037000</v>
      </c>
      <c r="R963" s="89">
        <v>45482</v>
      </c>
      <c r="S963" s="60">
        <v>18000000</v>
      </c>
      <c r="T963" s="61" t="s">
        <v>66</v>
      </c>
      <c r="U963" s="60">
        <v>57464638</v>
      </c>
      <c r="V963" s="60" t="s">
        <v>6833</v>
      </c>
      <c r="W963" s="89">
        <v>45482</v>
      </c>
      <c r="X963" s="89">
        <v>45482</v>
      </c>
      <c r="Y963" s="177" t="s">
        <v>75</v>
      </c>
      <c r="Z963" s="89">
        <v>45626</v>
      </c>
      <c r="AA963" s="67">
        <f t="shared" si="70"/>
        <v>144</v>
      </c>
      <c r="AB963" s="67">
        <v>0</v>
      </c>
      <c r="AC963" s="237">
        <v>0</v>
      </c>
      <c r="AD963" s="67">
        <v>0</v>
      </c>
      <c r="AE963" s="89" t="s">
        <v>75</v>
      </c>
      <c r="AF963" s="67">
        <f t="shared" si="71"/>
        <v>0</v>
      </c>
      <c r="AG963" s="60">
        <v>0</v>
      </c>
      <c r="AH963" s="60">
        <v>0</v>
      </c>
      <c r="AI963" s="89" t="s">
        <v>75</v>
      </c>
      <c r="AJ963" s="61">
        <v>0</v>
      </c>
      <c r="AK963" s="65" t="s">
        <v>75</v>
      </c>
      <c r="AL963" s="65" t="s">
        <v>75</v>
      </c>
      <c r="AM963" s="67">
        <f t="shared" si="72"/>
        <v>0</v>
      </c>
      <c r="AN963" s="67">
        <f>+K963+AC963-AH963</f>
        <v>18000000</v>
      </c>
      <c r="AO963" s="61" t="s">
        <v>67</v>
      </c>
      <c r="AP963" s="60">
        <v>18000000</v>
      </c>
      <c r="AQ963" s="61" t="s">
        <v>86</v>
      </c>
      <c r="AR963" s="60">
        <v>0</v>
      </c>
      <c r="AS963" s="69" t="s">
        <v>75</v>
      </c>
      <c r="AT963" s="236">
        <v>7200000</v>
      </c>
      <c r="AU963" s="156">
        <f t="shared" si="73"/>
        <v>10800000</v>
      </c>
      <c r="AV963" s="72">
        <f t="shared" si="74"/>
        <v>0.4</v>
      </c>
      <c r="AW963" s="89" t="s">
        <v>75</v>
      </c>
      <c r="AX963" s="61" t="s">
        <v>101</v>
      </c>
      <c r="AY963" s="67" t="s">
        <v>8583</v>
      </c>
      <c r="AZ963" s="58" t="s">
        <v>67</v>
      </c>
      <c r="BA963" s="58" t="s">
        <v>67</v>
      </c>
    </row>
    <row r="964" spans="2:53" x14ac:dyDescent="0.25">
      <c r="B964" s="58">
        <v>2024</v>
      </c>
      <c r="C964" s="58">
        <v>891780111</v>
      </c>
      <c r="D964" s="59" t="s">
        <v>64</v>
      </c>
      <c r="E964" s="61" t="s">
        <v>8582</v>
      </c>
      <c r="F964" s="239" t="s">
        <v>8581</v>
      </c>
      <c r="G964" s="210">
        <v>0</v>
      </c>
      <c r="H964" s="61" t="s">
        <v>73</v>
      </c>
      <c r="I964" s="59" t="s">
        <v>65</v>
      </c>
      <c r="J964" s="60" t="s">
        <v>8440</v>
      </c>
      <c r="K964" s="60">
        <v>16500000</v>
      </c>
      <c r="L964" s="58" t="s">
        <v>68</v>
      </c>
      <c r="M964" s="60" t="s">
        <v>8580</v>
      </c>
      <c r="N964" s="60">
        <v>1082941715</v>
      </c>
      <c r="O964" s="60">
        <v>1498</v>
      </c>
      <c r="P964" s="89">
        <v>45475</v>
      </c>
      <c r="Q964" s="60">
        <v>4519037000</v>
      </c>
      <c r="R964" s="89">
        <v>45482</v>
      </c>
      <c r="S964" s="60">
        <v>16500000</v>
      </c>
      <c r="T964" s="61" t="s">
        <v>66</v>
      </c>
      <c r="U964" s="60">
        <v>85465146</v>
      </c>
      <c r="V964" s="60" t="s">
        <v>7615</v>
      </c>
      <c r="W964" s="89">
        <v>45482</v>
      </c>
      <c r="X964" s="89">
        <v>45482</v>
      </c>
      <c r="Y964" s="177" t="s">
        <v>75</v>
      </c>
      <c r="Z964" s="89">
        <v>45626</v>
      </c>
      <c r="AA964" s="67">
        <f t="shared" si="70"/>
        <v>144</v>
      </c>
      <c r="AB964" s="67">
        <v>0</v>
      </c>
      <c r="AC964" s="237">
        <v>0</v>
      </c>
      <c r="AD964" s="67">
        <v>0</v>
      </c>
      <c r="AE964" s="89" t="s">
        <v>75</v>
      </c>
      <c r="AF964" s="67">
        <f t="shared" si="71"/>
        <v>0</v>
      </c>
      <c r="AG964" s="60">
        <v>0</v>
      </c>
      <c r="AH964" s="60">
        <v>0</v>
      </c>
      <c r="AI964" s="89" t="s">
        <v>75</v>
      </c>
      <c r="AJ964" s="61">
        <v>0</v>
      </c>
      <c r="AK964" s="65" t="s">
        <v>75</v>
      </c>
      <c r="AL964" s="65" t="s">
        <v>75</v>
      </c>
      <c r="AM964" s="67">
        <f t="shared" si="72"/>
        <v>0</v>
      </c>
      <c r="AN964" s="67">
        <f>+K964+AC964-AH964</f>
        <v>16500000</v>
      </c>
      <c r="AO964" s="61" t="s">
        <v>67</v>
      </c>
      <c r="AP964" s="60">
        <v>16500000</v>
      </c>
      <c r="AQ964" s="61" t="s">
        <v>86</v>
      </c>
      <c r="AR964" s="60">
        <v>0</v>
      </c>
      <c r="AS964" s="69" t="s">
        <v>75</v>
      </c>
      <c r="AT964" s="236">
        <v>6600000</v>
      </c>
      <c r="AU964" s="156">
        <f t="shared" si="73"/>
        <v>9900000</v>
      </c>
      <c r="AV964" s="72">
        <f t="shared" si="74"/>
        <v>0.4</v>
      </c>
      <c r="AW964" s="89" t="s">
        <v>75</v>
      </c>
      <c r="AX964" s="61" t="s">
        <v>101</v>
      </c>
      <c r="AY964" s="67" t="s">
        <v>8579</v>
      </c>
      <c r="AZ964" s="58" t="s">
        <v>67</v>
      </c>
      <c r="BA964" s="58" t="s">
        <v>67</v>
      </c>
    </row>
    <row r="965" spans="2:53" x14ac:dyDescent="0.25">
      <c r="B965" s="58">
        <v>2024</v>
      </c>
      <c r="C965" s="58">
        <v>891780111</v>
      </c>
      <c r="D965" s="59" t="s">
        <v>64</v>
      </c>
      <c r="E965" s="61" t="s">
        <v>8578</v>
      </c>
      <c r="F965" s="239" t="s">
        <v>8577</v>
      </c>
      <c r="G965" s="210">
        <v>0</v>
      </c>
      <c r="H965" s="61" t="s">
        <v>73</v>
      </c>
      <c r="I965" s="59" t="s">
        <v>65</v>
      </c>
      <c r="J965" s="60" t="s">
        <v>8576</v>
      </c>
      <c r="K965" s="60">
        <v>18000000</v>
      </c>
      <c r="L965" s="58" t="s">
        <v>68</v>
      </c>
      <c r="M965" s="60" t="s">
        <v>8575</v>
      </c>
      <c r="N965" s="60">
        <v>57434436</v>
      </c>
      <c r="O965" s="60">
        <v>1498</v>
      </c>
      <c r="P965" s="89">
        <v>45475</v>
      </c>
      <c r="Q965" s="60">
        <v>4519037000</v>
      </c>
      <c r="R965" s="89">
        <v>45482</v>
      </c>
      <c r="S965" s="60">
        <v>18000000</v>
      </c>
      <c r="T965" s="61" t="s">
        <v>66</v>
      </c>
      <c r="U965" s="60">
        <v>12621405</v>
      </c>
      <c r="V965" s="60" t="s">
        <v>3878</v>
      </c>
      <c r="W965" s="89">
        <v>45482</v>
      </c>
      <c r="X965" s="89">
        <v>45482</v>
      </c>
      <c r="Y965" s="177" t="s">
        <v>75</v>
      </c>
      <c r="Z965" s="89">
        <v>45626</v>
      </c>
      <c r="AA965" s="67">
        <f t="shared" si="70"/>
        <v>144</v>
      </c>
      <c r="AB965" s="67">
        <v>0</v>
      </c>
      <c r="AC965" s="237">
        <v>0</v>
      </c>
      <c r="AD965" s="67">
        <v>0</v>
      </c>
      <c r="AE965" s="89" t="s">
        <v>75</v>
      </c>
      <c r="AF965" s="67">
        <f t="shared" si="71"/>
        <v>0</v>
      </c>
      <c r="AG965" s="60">
        <v>0</v>
      </c>
      <c r="AH965" s="60">
        <v>0</v>
      </c>
      <c r="AI965" s="89" t="s">
        <v>75</v>
      </c>
      <c r="AJ965" s="61">
        <v>0</v>
      </c>
      <c r="AK965" s="65" t="s">
        <v>75</v>
      </c>
      <c r="AL965" s="65" t="s">
        <v>75</v>
      </c>
      <c r="AM965" s="67">
        <f t="shared" si="72"/>
        <v>0</v>
      </c>
      <c r="AN965" s="67">
        <f>+K965+AC965-AH965</f>
        <v>18000000</v>
      </c>
      <c r="AO965" s="61" t="s">
        <v>67</v>
      </c>
      <c r="AP965" s="60">
        <v>18000000</v>
      </c>
      <c r="AQ965" s="61" t="s">
        <v>86</v>
      </c>
      <c r="AR965" s="60">
        <v>0</v>
      </c>
      <c r="AS965" s="69" t="s">
        <v>75</v>
      </c>
      <c r="AT965" s="236">
        <v>7200000</v>
      </c>
      <c r="AU965" s="156">
        <f t="shared" si="73"/>
        <v>10800000</v>
      </c>
      <c r="AV965" s="72">
        <f t="shared" si="74"/>
        <v>0.4</v>
      </c>
      <c r="AW965" s="89" t="s">
        <v>75</v>
      </c>
      <c r="AX965" s="61" t="s">
        <v>101</v>
      </c>
      <c r="AY965" s="67" t="s">
        <v>8574</v>
      </c>
      <c r="AZ965" s="58" t="s">
        <v>67</v>
      </c>
      <c r="BA965" s="58" t="s">
        <v>67</v>
      </c>
    </row>
    <row r="966" spans="2:53" x14ac:dyDescent="0.25">
      <c r="B966" s="58">
        <v>2024</v>
      </c>
      <c r="C966" s="58">
        <v>891780111</v>
      </c>
      <c r="D966" s="59" t="s">
        <v>64</v>
      </c>
      <c r="E966" s="61" t="s">
        <v>8573</v>
      </c>
      <c r="F966" s="239" t="s">
        <v>8572</v>
      </c>
      <c r="G966" s="210">
        <v>0</v>
      </c>
      <c r="H966" s="61" t="s">
        <v>73</v>
      </c>
      <c r="I966" s="59" t="s">
        <v>65</v>
      </c>
      <c r="J966" s="60" t="s">
        <v>8571</v>
      </c>
      <c r="K966" s="60">
        <v>16500000</v>
      </c>
      <c r="L966" s="58" t="s">
        <v>68</v>
      </c>
      <c r="M966" s="60" t="s">
        <v>8570</v>
      </c>
      <c r="N966" s="60">
        <v>75035405</v>
      </c>
      <c r="O966" s="60">
        <v>1498</v>
      </c>
      <c r="P966" s="89">
        <v>45475</v>
      </c>
      <c r="Q966" s="60">
        <v>4519037000</v>
      </c>
      <c r="R966" s="89">
        <v>45482</v>
      </c>
      <c r="S966" s="60">
        <v>16500000</v>
      </c>
      <c r="T966" s="61" t="s">
        <v>66</v>
      </c>
      <c r="U966" s="60">
        <v>85152695</v>
      </c>
      <c r="V966" s="60" t="s">
        <v>6952</v>
      </c>
      <c r="W966" s="89">
        <v>45482</v>
      </c>
      <c r="X966" s="89">
        <v>45482</v>
      </c>
      <c r="Y966" s="177" t="s">
        <v>75</v>
      </c>
      <c r="Z966" s="89">
        <v>45626</v>
      </c>
      <c r="AA966" s="67">
        <f t="shared" si="70"/>
        <v>144</v>
      </c>
      <c r="AB966" s="67">
        <v>0</v>
      </c>
      <c r="AC966" s="237">
        <v>0</v>
      </c>
      <c r="AD966" s="67">
        <v>0</v>
      </c>
      <c r="AE966" s="89" t="s">
        <v>75</v>
      </c>
      <c r="AF966" s="67">
        <f t="shared" si="71"/>
        <v>0</v>
      </c>
      <c r="AG966" s="60">
        <v>0</v>
      </c>
      <c r="AH966" s="60">
        <v>0</v>
      </c>
      <c r="AI966" s="89" t="s">
        <v>75</v>
      </c>
      <c r="AJ966" s="61">
        <v>0</v>
      </c>
      <c r="AK966" s="65" t="s">
        <v>75</v>
      </c>
      <c r="AL966" s="65" t="s">
        <v>75</v>
      </c>
      <c r="AM966" s="67">
        <f t="shared" si="72"/>
        <v>0</v>
      </c>
      <c r="AN966" s="67">
        <f>+K966+AC966-AH966</f>
        <v>16500000</v>
      </c>
      <c r="AO966" s="61" t="s">
        <v>67</v>
      </c>
      <c r="AP966" s="60">
        <v>16500000</v>
      </c>
      <c r="AQ966" s="61" t="s">
        <v>86</v>
      </c>
      <c r="AR966" s="60">
        <v>0</v>
      </c>
      <c r="AS966" s="69" t="s">
        <v>75</v>
      </c>
      <c r="AT966" s="236">
        <v>6600000</v>
      </c>
      <c r="AU966" s="156">
        <f t="shared" si="73"/>
        <v>9900000</v>
      </c>
      <c r="AV966" s="72">
        <f t="shared" si="74"/>
        <v>0.4</v>
      </c>
      <c r="AW966" s="89" t="s">
        <v>75</v>
      </c>
      <c r="AX966" s="61" t="s">
        <v>101</v>
      </c>
      <c r="AY966" s="67" t="s">
        <v>8569</v>
      </c>
      <c r="AZ966" s="58" t="s">
        <v>67</v>
      </c>
      <c r="BA966" s="58" t="s">
        <v>67</v>
      </c>
    </row>
    <row r="967" spans="2:53" x14ac:dyDescent="0.25">
      <c r="B967" s="58">
        <v>2024</v>
      </c>
      <c r="C967" s="58">
        <v>891780111</v>
      </c>
      <c r="D967" s="59" t="s">
        <v>64</v>
      </c>
      <c r="E967" s="61" t="s">
        <v>8568</v>
      </c>
      <c r="F967" s="239" t="s">
        <v>8567</v>
      </c>
      <c r="G967" s="210">
        <v>0</v>
      </c>
      <c r="H967" s="61" t="s">
        <v>73</v>
      </c>
      <c r="I967" s="59" t="s">
        <v>65</v>
      </c>
      <c r="J967" s="60" t="s">
        <v>8566</v>
      </c>
      <c r="K967" s="60">
        <v>12500000</v>
      </c>
      <c r="L967" s="58" t="s">
        <v>68</v>
      </c>
      <c r="M967" s="60" t="s">
        <v>8565</v>
      </c>
      <c r="N967" s="60">
        <v>9091645</v>
      </c>
      <c r="O967" s="60">
        <v>1498</v>
      </c>
      <c r="P967" s="89">
        <v>45475</v>
      </c>
      <c r="Q967" s="60">
        <v>4519037000</v>
      </c>
      <c r="R967" s="89">
        <v>45482</v>
      </c>
      <c r="S967" s="60">
        <v>12500000</v>
      </c>
      <c r="T967" s="61" t="s">
        <v>66</v>
      </c>
      <c r="U967" s="60">
        <v>36557666</v>
      </c>
      <c r="V967" s="60" t="s">
        <v>4526</v>
      </c>
      <c r="W967" s="89">
        <v>45482</v>
      </c>
      <c r="X967" s="89">
        <v>45482</v>
      </c>
      <c r="Y967" s="177" t="s">
        <v>75</v>
      </c>
      <c r="Z967" s="89">
        <v>45626</v>
      </c>
      <c r="AA967" s="67">
        <f t="shared" si="70"/>
        <v>144</v>
      </c>
      <c r="AB967" s="67">
        <v>0</v>
      </c>
      <c r="AC967" s="237">
        <v>0</v>
      </c>
      <c r="AD967" s="67">
        <v>0</v>
      </c>
      <c r="AE967" s="89" t="s">
        <v>75</v>
      </c>
      <c r="AF967" s="67">
        <f t="shared" si="71"/>
        <v>0</v>
      </c>
      <c r="AG967" s="60">
        <v>0</v>
      </c>
      <c r="AH967" s="60">
        <v>0</v>
      </c>
      <c r="AI967" s="89" t="s">
        <v>75</v>
      </c>
      <c r="AJ967" s="61">
        <v>0</v>
      </c>
      <c r="AK967" s="65" t="s">
        <v>75</v>
      </c>
      <c r="AL967" s="65" t="s">
        <v>75</v>
      </c>
      <c r="AM967" s="67">
        <f t="shared" si="72"/>
        <v>0</v>
      </c>
      <c r="AN967" s="67">
        <f>+K967+AC967-AH967</f>
        <v>12500000</v>
      </c>
      <c r="AO967" s="61" t="s">
        <v>67</v>
      </c>
      <c r="AP967" s="60">
        <v>12500000</v>
      </c>
      <c r="AQ967" s="61" t="s">
        <v>86</v>
      </c>
      <c r="AR967" s="60">
        <v>0</v>
      </c>
      <c r="AS967" s="69" t="s">
        <v>75</v>
      </c>
      <c r="AT967" s="236">
        <v>5000000</v>
      </c>
      <c r="AU967" s="156">
        <f t="shared" si="73"/>
        <v>7500000</v>
      </c>
      <c r="AV967" s="72">
        <f t="shared" si="74"/>
        <v>0.4</v>
      </c>
      <c r="AW967" s="89" t="s">
        <v>75</v>
      </c>
      <c r="AX967" s="61" t="s">
        <v>101</v>
      </c>
      <c r="AY967" s="67" t="s">
        <v>8564</v>
      </c>
      <c r="AZ967" s="58" t="s">
        <v>67</v>
      </c>
      <c r="BA967" s="58" t="s">
        <v>67</v>
      </c>
    </row>
    <row r="968" spans="2:53" x14ac:dyDescent="0.25">
      <c r="B968" s="58">
        <v>2024</v>
      </c>
      <c r="C968" s="58">
        <v>891780111</v>
      </c>
      <c r="D968" s="59" t="s">
        <v>64</v>
      </c>
      <c r="E968" s="61" t="s">
        <v>8563</v>
      </c>
      <c r="F968" s="239" t="s">
        <v>8562</v>
      </c>
      <c r="G968" s="210">
        <v>0</v>
      </c>
      <c r="H968" s="61" t="s">
        <v>73</v>
      </c>
      <c r="I968" s="59" t="s">
        <v>65</v>
      </c>
      <c r="J968" s="60" t="s">
        <v>8561</v>
      </c>
      <c r="K968" s="60">
        <v>25000000</v>
      </c>
      <c r="L968" s="58" t="s">
        <v>68</v>
      </c>
      <c r="M968" s="60" t="s">
        <v>8560</v>
      </c>
      <c r="N968" s="60">
        <v>1082944226</v>
      </c>
      <c r="O968" s="60">
        <v>1498</v>
      </c>
      <c r="P968" s="89">
        <v>45475</v>
      </c>
      <c r="Q968" s="60">
        <v>4519037000</v>
      </c>
      <c r="R968" s="89">
        <v>45482</v>
      </c>
      <c r="S968" s="60">
        <v>25000000</v>
      </c>
      <c r="T968" s="61" t="s">
        <v>66</v>
      </c>
      <c r="U968" s="60">
        <v>84452087</v>
      </c>
      <c r="V968" s="60" t="s">
        <v>8559</v>
      </c>
      <c r="W968" s="89">
        <v>45482</v>
      </c>
      <c r="X968" s="89">
        <v>45482</v>
      </c>
      <c r="Y968" s="177" t="s">
        <v>75</v>
      </c>
      <c r="Z968" s="89">
        <v>45626</v>
      </c>
      <c r="AA968" s="67">
        <f t="shared" ref="AA968:AA1031" si="75">+IF(Y968="1800-01-01",Z968-X968,Z968-Y968)</f>
        <v>144</v>
      </c>
      <c r="AB968" s="67">
        <v>0</v>
      </c>
      <c r="AC968" s="237">
        <v>0</v>
      </c>
      <c r="AD968" s="67">
        <v>0</v>
      </c>
      <c r="AE968" s="89" t="s">
        <v>75</v>
      </c>
      <c r="AF968" s="67">
        <f t="shared" ref="AF968:AF1031" si="76">+IF(AE968="1800-01-01",0,AE968-Z968)</f>
        <v>0</v>
      </c>
      <c r="AG968" s="60">
        <v>0</v>
      </c>
      <c r="AH968" s="60">
        <v>0</v>
      </c>
      <c r="AI968" s="89" t="s">
        <v>75</v>
      </c>
      <c r="AJ968" s="61">
        <v>0</v>
      </c>
      <c r="AK968" s="65" t="s">
        <v>75</v>
      </c>
      <c r="AL968" s="65" t="s">
        <v>75</v>
      </c>
      <c r="AM968" s="67">
        <f t="shared" ref="AM968:AM1031" si="77">+IF(AK968="1800-01-01",0,AL968-AK968)</f>
        <v>0</v>
      </c>
      <c r="AN968" s="67">
        <f>+K968+AC968-AH968</f>
        <v>25000000</v>
      </c>
      <c r="AO968" s="61" t="s">
        <v>67</v>
      </c>
      <c r="AP968" s="60">
        <v>25000000</v>
      </c>
      <c r="AQ968" s="61" t="s">
        <v>86</v>
      </c>
      <c r="AR968" s="60">
        <v>0</v>
      </c>
      <c r="AS968" s="69" t="s">
        <v>75</v>
      </c>
      <c r="AT968" s="236">
        <v>10000000</v>
      </c>
      <c r="AU968" s="156">
        <f t="shared" ref="AU968:AU1031" si="78">AN968-AT968</f>
        <v>15000000</v>
      </c>
      <c r="AV968" s="72">
        <f t="shared" ref="AV968:AV1031" si="79">+IFERROR(AT968/AN968,"_")</f>
        <v>0.4</v>
      </c>
      <c r="AW968" s="89" t="s">
        <v>75</v>
      </c>
      <c r="AX968" s="61" t="s">
        <v>101</v>
      </c>
      <c r="AY968" s="67" t="s">
        <v>8558</v>
      </c>
      <c r="AZ968" s="58" t="s">
        <v>67</v>
      </c>
      <c r="BA968" s="58" t="s">
        <v>67</v>
      </c>
    </row>
    <row r="969" spans="2:53" x14ac:dyDescent="0.25">
      <c r="B969" s="58">
        <v>2024</v>
      </c>
      <c r="C969" s="58">
        <v>891780111</v>
      </c>
      <c r="D969" s="59" t="s">
        <v>64</v>
      </c>
      <c r="E969" s="61" t="s">
        <v>8557</v>
      </c>
      <c r="F969" s="67" t="s">
        <v>8556</v>
      </c>
      <c r="G969" s="210">
        <v>0</v>
      </c>
      <c r="H969" s="61" t="s">
        <v>73</v>
      </c>
      <c r="I969" s="59" t="s">
        <v>65</v>
      </c>
      <c r="J969" s="60" t="s">
        <v>8555</v>
      </c>
      <c r="K969" s="60">
        <v>2900000</v>
      </c>
      <c r="L969" s="58" t="s">
        <v>68</v>
      </c>
      <c r="M969" s="60" t="s">
        <v>8554</v>
      </c>
      <c r="N969" s="60">
        <v>1082992587</v>
      </c>
      <c r="O969" s="60">
        <v>1498</v>
      </c>
      <c r="P969" s="89">
        <v>45475</v>
      </c>
      <c r="Q969" s="60">
        <v>4519037000</v>
      </c>
      <c r="R969" s="89">
        <v>45482</v>
      </c>
      <c r="S969" s="60">
        <v>2900000</v>
      </c>
      <c r="T969" s="61" t="s">
        <v>66</v>
      </c>
      <c r="U969" s="60">
        <v>41947381</v>
      </c>
      <c r="V969" s="60" t="s">
        <v>7937</v>
      </c>
      <c r="W969" s="89">
        <v>45482</v>
      </c>
      <c r="X969" s="89">
        <v>45482</v>
      </c>
      <c r="Y969" s="68" t="s">
        <v>75</v>
      </c>
      <c r="Z969" s="166">
        <v>45498</v>
      </c>
      <c r="AA969" s="67">
        <f t="shared" si="75"/>
        <v>16</v>
      </c>
      <c r="AB969" s="67">
        <v>0</v>
      </c>
      <c r="AC969" s="237">
        <v>0</v>
      </c>
      <c r="AD969" s="67">
        <v>0</v>
      </c>
      <c r="AE969" s="89" t="s">
        <v>75</v>
      </c>
      <c r="AF969" s="67">
        <f t="shared" si="76"/>
        <v>0</v>
      </c>
      <c r="AG969" s="60">
        <v>0</v>
      </c>
      <c r="AH969" s="60">
        <v>0</v>
      </c>
      <c r="AI969" s="89" t="s">
        <v>75</v>
      </c>
      <c r="AJ969" s="61">
        <v>0</v>
      </c>
      <c r="AK969" s="65" t="s">
        <v>75</v>
      </c>
      <c r="AL969" s="65" t="s">
        <v>75</v>
      </c>
      <c r="AM969" s="67">
        <f t="shared" si="77"/>
        <v>0</v>
      </c>
      <c r="AN969" s="67">
        <f>+K969+AC969-AH969</f>
        <v>2900000</v>
      </c>
      <c r="AO969" s="61" t="s">
        <v>67</v>
      </c>
      <c r="AP969" s="60">
        <v>2900000</v>
      </c>
      <c r="AQ969" s="61" t="s">
        <v>86</v>
      </c>
      <c r="AR969" s="60">
        <v>0</v>
      </c>
      <c r="AS969" s="69" t="s">
        <v>75</v>
      </c>
      <c r="AT969" s="236">
        <v>2900000</v>
      </c>
      <c r="AU969" s="156">
        <f t="shared" si="78"/>
        <v>0</v>
      </c>
      <c r="AV969" s="72">
        <f t="shared" si="79"/>
        <v>1</v>
      </c>
      <c r="AW969" s="89" t="s">
        <v>75</v>
      </c>
      <c r="AX969" s="61" t="s">
        <v>98</v>
      </c>
      <c r="AY969" s="67" t="s">
        <v>8553</v>
      </c>
      <c r="AZ969" s="58" t="s">
        <v>67</v>
      </c>
      <c r="BA969" s="58" t="s">
        <v>67</v>
      </c>
    </row>
    <row r="970" spans="2:53" x14ac:dyDescent="0.25">
      <c r="B970" s="58">
        <v>2024</v>
      </c>
      <c r="C970" s="58">
        <v>891780111</v>
      </c>
      <c r="D970" s="59" t="s">
        <v>64</v>
      </c>
      <c r="E970" s="61" t="s">
        <v>8552</v>
      </c>
      <c r="F970" s="239" t="s">
        <v>8551</v>
      </c>
      <c r="G970" s="210">
        <v>0</v>
      </c>
      <c r="H970" s="61" t="s">
        <v>73</v>
      </c>
      <c r="I970" s="59" t="s">
        <v>125</v>
      </c>
      <c r="J970" s="60" t="s">
        <v>8550</v>
      </c>
      <c r="K970" s="60">
        <v>16500000</v>
      </c>
      <c r="L970" s="58" t="s">
        <v>68</v>
      </c>
      <c r="M970" s="60" t="s">
        <v>8549</v>
      </c>
      <c r="N970" s="60">
        <v>1082857989</v>
      </c>
      <c r="O970" s="60">
        <v>1551</v>
      </c>
      <c r="P970" s="89">
        <v>45483</v>
      </c>
      <c r="Q970" s="60">
        <v>61500000</v>
      </c>
      <c r="R970" s="89">
        <v>45483</v>
      </c>
      <c r="S970" s="60">
        <v>16500000</v>
      </c>
      <c r="T970" s="61" t="s">
        <v>66</v>
      </c>
      <c r="U970" s="60">
        <v>72175281</v>
      </c>
      <c r="V970" s="60" t="s">
        <v>3682</v>
      </c>
      <c r="W970" s="89">
        <v>45483</v>
      </c>
      <c r="X970" s="89">
        <v>45483</v>
      </c>
      <c r="Y970" s="177" t="s">
        <v>75</v>
      </c>
      <c r="Z970" s="89">
        <v>45626</v>
      </c>
      <c r="AA970" s="67">
        <f t="shared" si="75"/>
        <v>143</v>
      </c>
      <c r="AB970" s="67">
        <v>0</v>
      </c>
      <c r="AC970" s="237">
        <v>0</v>
      </c>
      <c r="AD970" s="67">
        <v>0</v>
      </c>
      <c r="AE970" s="89" t="s">
        <v>75</v>
      </c>
      <c r="AF970" s="67">
        <f t="shared" si="76"/>
        <v>0</v>
      </c>
      <c r="AG970" s="60">
        <v>0</v>
      </c>
      <c r="AH970" s="60">
        <v>0</v>
      </c>
      <c r="AI970" s="89" t="s">
        <v>75</v>
      </c>
      <c r="AJ970" s="61">
        <v>0</v>
      </c>
      <c r="AK970" s="65" t="s">
        <v>75</v>
      </c>
      <c r="AL970" s="65" t="s">
        <v>75</v>
      </c>
      <c r="AM970" s="67">
        <f t="shared" si="77"/>
        <v>0</v>
      </c>
      <c r="AN970" s="67">
        <f>+K970+AC970-AH970</f>
        <v>16500000</v>
      </c>
      <c r="AO970" s="61" t="s">
        <v>67</v>
      </c>
      <c r="AP970" s="60">
        <v>16500000</v>
      </c>
      <c r="AQ970" s="61" t="s">
        <v>86</v>
      </c>
      <c r="AR970" s="60">
        <v>0</v>
      </c>
      <c r="AS970" s="69" t="s">
        <v>75</v>
      </c>
      <c r="AT970" s="236">
        <v>6600000</v>
      </c>
      <c r="AU970" s="156">
        <f t="shared" si="78"/>
        <v>9900000</v>
      </c>
      <c r="AV970" s="72">
        <f t="shared" si="79"/>
        <v>0.4</v>
      </c>
      <c r="AW970" s="89" t="s">
        <v>75</v>
      </c>
      <c r="AX970" s="61" t="s">
        <v>101</v>
      </c>
      <c r="AY970" s="67" t="s">
        <v>8548</v>
      </c>
      <c r="AZ970" s="58" t="s">
        <v>67</v>
      </c>
      <c r="BA970" s="58" t="s">
        <v>67</v>
      </c>
    </row>
    <row r="971" spans="2:53" x14ac:dyDescent="0.25">
      <c r="B971" s="58">
        <v>2024</v>
      </c>
      <c r="C971" s="58">
        <v>891780111</v>
      </c>
      <c r="D971" s="59" t="s">
        <v>64</v>
      </c>
      <c r="E971" s="61" t="s">
        <v>8547</v>
      </c>
      <c r="F971" s="239" t="s">
        <v>8546</v>
      </c>
      <c r="G971" s="210">
        <v>0</v>
      </c>
      <c r="H971" s="61" t="s">
        <v>73</v>
      </c>
      <c r="I971" s="59" t="s">
        <v>125</v>
      </c>
      <c r="J971" s="60" t="s">
        <v>8545</v>
      </c>
      <c r="K971" s="60">
        <v>15000000</v>
      </c>
      <c r="L971" s="58" t="s">
        <v>68</v>
      </c>
      <c r="M971" s="60" t="s">
        <v>8544</v>
      </c>
      <c r="N971" s="60">
        <v>1083558601</v>
      </c>
      <c r="O971" s="60">
        <v>1551</v>
      </c>
      <c r="P971" s="89">
        <v>45483</v>
      </c>
      <c r="Q971" s="60">
        <v>61500000</v>
      </c>
      <c r="R971" s="89">
        <v>45483</v>
      </c>
      <c r="S971" s="60">
        <v>15000000</v>
      </c>
      <c r="T971" s="61" t="s">
        <v>66</v>
      </c>
      <c r="U971" s="60">
        <v>72175281</v>
      </c>
      <c r="V971" s="60" t="s">
        <v>3682</v>
      </c>
      <c r="W971" s="89">
        <v>45483</v>
      </c>
      <c r="X971" s="89">
        <v>45483</v>
      </c>
      <c r="Y971" s="177" t="s">
        <v>75</v>
      </c>
      <c r="Z971" s="89">
        <v>45626</v>
      </c>
      <c r="AA971" s="67">
        <f t="shared" si="75"/>
        <v>143</v>
      </c>
      <c r="AB971" s="67">
        <v>0</v>
      </c>
      <c r="AC971" s="237">
        <v>0</v>
      </c>
      <c r="AD971" s="67">
        <v>0</v>
      </c>
      <c r="AE971" s="89" t="s">
        <v>75</v>
      </c>
      <c r="AF971" s="67">
        <f t="shared" si="76"/>
        <v>0</v>
      </c>
      <c r="AG971" s="60">
        <v>0</v>
      </c>
      <c r="AH971" s="60">
        <v>0</v>
      </c>
      <c r="AI971" s="89" t="s">
        <v>75</v>
      </c>
      <c r="AJ971" s="61">
        <v>0</v>
      </c>
      <c r="AK971" s="65" t="s">
        <v>75</v>
      </c>
      <c r="AL971" s="65" t="s">
        <v>75</v>
      </c>
      <c r="AM971" s="67">
        <f t="shared" si="77"/>
        <v>0</v>
      </c>
      <c r="AN971" s="67">
        <f>+K971+AC971-AH971</f>
        <v>15000000</v>
      </c>
      <c r="AO971" s="61" t="s">
        <v>67</v>
      </c>
      <c r="AP971" s="60">
        <v>15000000</v>
      </c>
      <c r="AQ971" s="61" t="s">
        <v>86</v>
      </c>
      <c r="AR971" s="60">
        <v>0</v>
      </c>
      <c r="AS971" s="69" t="s">
        <v>75</v>
      </c>
      <c r="AT971" s="236">
        <v>6000000</v>
      </c>
      <c r="AU971" s="156">
        <f t="shared" si="78"/>
        <v>9000000</v>
      </c>
      <c r="AV971" s="72">
        <f t="shared" si="79"/>
        <v>0.4</v>
      </c>
      <c r="AW971" s="89" t="s">
        <v>75</v>
      </c>
      <c r="AX971" s="61" t="s">
        <v>101</v>
      </c>
      <c r="AY971" s="67" t="s">
        <v>8543</v>
      </c>
      <c r="AZ971" s="58" t="s">
        <v>67</v>
      </c>
      <c r="BA971" s="58" t="s">
        <v>67</v>
      </c>
    </row>
    <row r="972" spans="2:53" x14ac:dyDescent="0.25">
      <c r="B972" s="58">
        <v>2024</v>
      </c>
      <c r="C972" s="58">
        <v>891780111</v>
      </c>
      <c r="D972" s="59" t="s">
        <v>64</v>
      </c>
      <c r="E972" s="61" t="s">
        <v>8542</v>
      </c>
      <c r="F972" s="239" t="s">
        <v>8541</v>
      </c>
      <c r="G972" s="210">
        <v>0</v>
      </c>
      <c r="H972" s="61" t="s">
        <v>73</v>
      </c>
      <c r="I972" s="59" t="s">
        <v>125</v>
      </c>
      <c r="J972" s="60" t="s">
        <v>8540</v>
      </c>
      <c r="K972" s="60">
        <v>15000000</v>
      </c>
      <c r="L972" s="58" t="s">
        <v>68</v>
      </c>
      <c r="M972" s="60" t="s">
        <v>8539</v>
      </c>
      <c r="N972" s="60">
        <v>1082976463</v>
      </c>
      <c r="O972" s="60">
        <v>1551</v>
      </c>
      <c r="P972" s="89">
        <v>45483</v>
      </c>
      <c r="Q972" s="60">
        <v>61500000</v>
      </c>
      <c r="R972" s="89">
        <v>45483</v>
      </c>
      <c r="S972" s="60">
        <v>15000000</v>
      </c>
      <c r="T972" s="61" t="s">
        <v>66</v>
      </c>
      <c r="U972" s="60">
        <v>72175281</v>
      </c>
      <c r="V972" s="60" t="s">
        <v>3682</v>
      </c>
      <c r="W972" s="89">
        <v>45483</v>
      </c>
      <c r="X972" s="89">
        <v>45483</v>
      </c>
      <c r="Y972" s="177" t="s">
        <v>75</v>
      </c>
      <c r="Z972" s="89">
        <v>45626</v>
      </c>
      <c r="AA972" s="67">
        <f t="shared" si="75"/>
        <v>143</v>
      </c>
      <c r="AB972" s="67">
        <v>0</v>
      </c>
      <c r="AC972" s="237">
        <v>0</v>
      </c>
      <c r="AD972" s="67">
        <v>0</v>
      </c>
      <c r="AE972" s="89" t="s">
        <v>75</v>
      </c>
      <c r="AF972" s="67">
        <f t="shared" si="76"/>
        <v>0</v>
      </c>
      <c r="AG972" s="60">
        <v>0</v>
      </c>
      <c r="AH972" s="60">
        <v>0</v>
      </c>
      <c r="AI972" s="89" t="s">
        <v>75</v>
      </c>
      <c r="AJ972" s="61">
        <v>0</v>
      </c>
      <c r="AK972" s="65" t="s">
        <v>75</v>
      </c>
      <c r="AL972" s="65" t="s">
        <v>75</v>
      </c>
      <c r="AM972" s="67">
        <f t="shared" si="77"/>
        <v>0</v>
      </c>
      <c r="AN972" s="67">
        <f>+K972+AC972-AH972</f>
        <v>15000000</v>
      </c>
      <c r="AO972" s="61" t="s">
        <v>67</v>
      </c>
      <c r="AP972" s="60">
        <v>15000000</v>
      </c>
      <c r="AQ972" s="61" t="s">
        <v>86</v>
      </c>
      <c r="AR972" s="60">
        <v>0</v>
      </c>
      <c r="AS972" s="69" t="s">
        <v>75</v>
      </c>
      <c r="AT972" s="236">
        <v>6000000</v>
      </c>
      <c r="AU972" s="156">
        <f t="shared" si="78"/>
        <v>9000000</v>
      </c>
      <c r="AV972" s="72">
        <f t="shared" si="79"/>
        <v>0.4</v>
      </c>
      <c r="AW972" s="89" t="s">
        <v>75</v>
      </c>
      <c r="AX972" s="61" t="s">
        <v>101</v>
      </c>
      <c r="AY972" s="67" t="s">
        <v>8538</v>
      </c>
      <c r="AZ972" s="58" t="s">
        <v>67</v>
      </c>
      <c r="BA972" s="58" t="s">
        <v>67</v>
      </c>
    </row>
    <row r="973" spans="2:53" x14ac:dyDescent="0.25">
      <c r="B973" s="58">
        <v>2024</v>
      </c>
      <c r="C973" s="58">
        <v>891780111</v>
      </c>
      <c r="D973" s="59" t="s">
        <v>64</v>
      </c>
      <c r="E973" s="61" t="s">
        <v>8537</v>
      </c>
      <c r="F973" s="239" t="s">
        <v>8536</v>
      </c>
      <c r="G973" s="210">
        <v>0</v>
      </c>
      <c r="H973" s="61" t="s">
        <v>73</v>
      </c>
      <c r="I973" s="59" t="s">
        <v>65</v>
      </c>
      <c r="J973" s="60" t="s">
        <v>8535</v>
      </c>
      <c r="K973" s="60">
        <v>12500000</v>
      </c>
      <c r="L973" s="58" t="s">
        <v>68</v>
      </c>
      <c r="M973" s="60" t="s">
        <v>5437</v>
      </c>
      <c r="N973" s="60">
        <v>57107014</v>
      </c>
      <c r="O973" s="60">
        <v>1499</v>
      </c>
      <c r="P973" s="238">
        <v>45475</v>
      </c>
      <c r="Q973" s="60">
        <v>2126650000</v>
      </c>
      <c r="R973" s="89">
        <v>45483</v>
      </c>
      <c r="S973" s="60">
        <v>12500000</v>
      </c>
      <c r="T973" s="61" t="s">
        <v>66</v>
      </c>
      <c r="U973" s="60">
        <v>36669284</v>
      </c>
      <c r="V973" s="60" t="s">
        <v>778</v>
      </c>
      <c r="W973" s="89">
        <v>45483</v>
      </c>
      <c r="X973" s="89">
        <v>45483</v>
      </c>
      <c r="Y973" s="177" t="s">
        <v>75</v>
      </c>
      <c r="Z973" s="89">
        <v>45626</v>
      </c>
      <c r="AA973" s="67">
        <f t="shared" si="75"/>
        <v>143</v>
      </c>
      <c r="AB973" s="67">
        <v>0</v>
      </c>
      <c r="AC973" s="237">
        <v>0</v>
      </c>
      <c r="AD973" s="67">
        <v>0</v>
      </c>
      <c r="AE973" s="89" t="s">
        <v>75</v>
      </c>
      <c r="AF973" s="67">
        <f t="shared" si="76"/>
        <v>0</v>
      </c>
      <c r="AG973" s="60">
        <v>0</v>
      </c>
      <c r="AH973" s="60">
        <v>0</v>
      </c>
      <c r="AI973" s="89" t="s">
        <v>75</v>
      </c>
      <c r="AJ973" s="61">
        <v>0</v>
      </c>
      <c r="AK973" s="65" t="s">
        <v>75</v>
      </c>
      <c r="AL973" s="65" t="s">
        <v>75</v>
      </c>
      <c r="AM973" s="67">
        <f t="shared" si="77"/>
        <v>0</v>
      </c>
      <c r="AN973" s="67">
        <f>+K973+AC973-AH973</f>
        <v>12500000</v>
      </c>
      <c r="AO973" s="61" t="s">
        <v>67</v>
      </c>
      <c r="AP973" s="60">
        <v>12500000</v>
      </c>
      <c r="AQ973" s="61" t="s">
        <v>86</v>
      </c>
      <c r="AR973" s="60">
        <v>0</v>
      </c>
      <c r="AS973" s="69" t="s">
        <v>75</v>
      </c>
      <c r="AT973" s="236">
        <v>5000000</v>
      </c>
      <c r="AU973" s="156">
        <f t="shared" si="78"/>
        <v>7500000</v>
      </c>
      <c r="AV973" s="72">
        <f t="shared" si="79"/>
        <v>0.4</v>
      </c>
      <c r="AW973" s="89" t="s">
        <v>75</v>
      </c>
      <c r="AX973" s="61" t="s">
        <v>101</v>
      </c>
      <c r="AY973" s="67" t="s">
        <v>8534</v>
      </c>
      <c r="AZ973" s="58" t="s">
        <v>67</v>
      </c>
      <c r="BA973" s="58" t="s">
        <v>67</v>
      </c>
    </row>
    <row r="974" spans="2:53" x14ac:dyDescent="0.25">
      <c r="B974" s="58">
        <v>2024</v>
      </c>
      <c r="C974" s="58">
        <v>891780111</v>
      </c>
      <c r="D974" s="59" t="s">
        <v>64</v>
      </c>
      <c r="E974" s="61" t="s">
        <v>8533</v>
      </c>
      <c r="F974" s="239" t="s">
        <v>8532</v>
      </c>
      <c r="G974" s="210">
        <v>0</v>
      </c>
      <c r="H974" s="61" t="s">
        <v>73</v>
      </c>
      <c r="I974" s="59" t="s">
        <v>65</v>
      </c>
      <c r="J974" s="60" t="s">
        <v>8531</v>
      </c>
      <c r="K974" s="60">
        <v>10500000</v>
      </c>
      <c r="L974" s="58" t="s">
        <v>68</v>
      </c>
      <c r="M974" s="60" t="s">
        <v>8530</v>
      </c>
      <c r="N974" s="60">
        <v>1082410646</v>
      </c>
      <c r="O974" s="60">
        <v>1499</v>
      </c>
      <c r="P974" s="238">
        <v>45475</v>
      </c>
      <c r="Q974" s="60">
        <v>2126650000</v>
      </c>
      <c r="R974" s="89">
        <v>45483</v>
      </c>
      <c r="S974" s="60">
        <v>10500000</v>
      </c>
      <c r="T974" s="61" t="s">
        <v>66</v>
      </c>
      <c r="U974" s="60">
        <v>85467461</v>
      </c>
      <c r="V974" s="60" t="s">
        <v>6870</v>
      </c>
      <c r="W974" s="89">
        <v>45483</v>
      </c>
      <c r="X974" s="89">
        <v>45483</v>
      </c>
      <c r="Y974" s="177" t="s">
        <v>75</v>
      </c>
      <c r="Z974" s="89">
        <v>45626</v>
      </c>
      <c r="AA974" s="67">
        <f t="shared" si="75"/>
        <v>143</v>
      </c>
      <c r="AB974" s="67">
        <v>0</v>
      </c>
      <c r="AC974" s="237">
        <v>0</v>
      </c>
      <c r="AD974" s="67">
        <v>0</v>
      </c>
      <c r="AE974" s="89" t="s">
        <v>75</v>
      </c>
      <c r="AF974" s="67">
        <f t="shared" si="76"/>
        <v>0</v>
      </c>
      <c r="AG974" s="60">
        <v>0</v>
      </c>
      <c r="AH974" s="60">
        <v>0</v>
      </c>
      <c r="AI974" s="89" t="s">
        <v>75</v>
      </c>
      <c r="AJ974" s="61">
        <v>0</v>
      </c>
      <c r="AK974" s="65" t="s">
        <v>75</v>
      </c>
      <c r="AL974" s="65" t="s">
        <v>75</v>
      </c>
      <c r="AM974" s="67">
        <f t="shared" si="77"/>
        <v>0</v>
      </c>
      <c r="AN974" s="67">
        <f>+K974+AC974-AH974</f>
        <v>10500000</v>
      </c>
      <c r="AO974" s="61" t="s">
        <v>67</v>
      </c>
      <c r="AP974" s="60">
        <v>10500000</v>
      </c>
      <c r="AQ974" s="61" t="s">
        <v>86</v>
      </c>
      <c r="AR974" s="60">
        <v>0</v>
      </c>
      <c r="AS974" s="69" t="s">
        <v>75</v>
      </c>
      <c r="AT974" s="236">
        <v>4200000</v>
      </c>
      <c r="AU974" s="156">
        <f t="shared" si="78"/>
        <v>6300000</v>
      </c>
      <c r="AV974" s="72">
        <f t="shared" si="79"/>
        <v>0.4</v>
      </c>
      <c r="AW974" s="89" t="s">
        <v>75</v>
      </c>
      <c r="AX974" s="61" t="s">
        <v>101</v>
      </c>
      <c r="AY974" s="67" t="s">
        <v>8529</v>
      </c>
      <c r="AZ974" s="58" t="s">
        <v>67</v>
      </c>
      <c r="BA974" s="58" t="s">
        <v>67</v>
      </c>
    </row>
    <row r="975" spans="2:53" x14ac:dyDescent="0.25">
      <c r="B975" s="58">
        <v>2024</v>
      </c>
      <c r="C975" s="58">
        <v>891780111</v>
      </c>
      <c r="D975" s="59" t="s">
        <v>64</v>
      </c>
      <c r="E975" s="61" t="s">
        <v>8528</v>
      </c>
      <c r="F975" s="239" t="s">
        <v>8527</v>
      </c>
      <c r="G975" s="210">
        <v>0</v>
      </c>
      <c r="H975" s="61" t="s">
        <v>73</v>
      </c>
      <c r="I975" s="59" t="s">
        <v>65</v>
      </c>
      <c r="J975" s="60" t="s">
        <v>8526</v>
      </c>
      <c r="K975" s="60">
        <v>10500000</v>
      </c>
      <c r="L975" s="58" t="s">
        <v>68</v>
      </c>
      <c r="M975" s="60" t="s">
        <v>8525</v>
      </c>
      <c r="N975" s="60">
        <v>1082903162</v>
      </c>
      <c r="O975" s="60">
        <v>1499</v>
      </c>
      <c r="P975" s="238">
        <v>45475</v>
      </c>
      <c r="Q975" s="60">
        <v>2126650000</v>
      </c>
      <c r="R975" s="89">
        <v>45483</v>
      </c>
      <c r="S975" s="60">
        <v>10500000</v>
      </c>
      <c r="T975" s="61" t="s">
        <v>66</v>
      </c>
      <c r="U975" s="60">
        <v>85467461</v>
      </c>
      <c r="V975" s="60" t="s">
        <v>6870</v>
      </c>
      <c r="W975" s="89">
        <v>45483</v>
      </c>
      <c r="X975" s="89">
        <v>45483</v>
      </c>
      <c r="Y975" s="177" t="s">
        <v>75</v>
      </c>
      <c r="Z975" s="89">
        <v>45626</v>
      </c>
      <c r="AA975" s="67">
        <f t="shared" si="75"/>
        <v>143</v>
      </c>
      <c r="AB975" s="67">
        <v>0</v>
      </c>
      <c r="AC975" s="237">
        <v>0</v>
      </c>
      <c r="AD975" s="67">
        <v>0</v>
      </c>
      <c r="AE975" s="89" t="s">
        <v>75</v>
      </c>
      <c r="AF975" s="67">
        <f t="shared" si="76"/>
        <v>0</v>
      </c>
      <c r="AG975" s="60">
        <v>0</v>
      </c>
      <c r="AH975" s="60">
        <v>0</v>
      </c>
      <c r="AI975" s="89" t="s">
        <v>75</v>
      </c>
      <c r="AJ975" s="61">
        <v>0</v>
      </c>
      <c r="AK975" s="65" t="s">
        <v>75</v>
      </c>
      <c r="AL975" s="65" t="s">
        <v>75</v>
      </c>
      <c r="AM975" s="67">
        <f t="shared" si="77"/>
        <v>0</v>
      </c>
      <c r="AN975" s="67">
        <f>+K975+AC975-AH975</f>
        <v>10500000</v>
      </c>
      <c r="AO975" s="61" t="s">
        <v>67</v>
      </c>
      <c r="AP975" s="60">
        <v>10500000</v>
      </c>
      <c r="AQ975" s="61" t="s">
        <v>86</v>
      </c>
      <c r="AR975" s="60">
        <v>0</v>
      </c>
      <c r="AS975" s="69" t="s">
        <v>75</v>
      </c>
      <c r="AT975" s="236">
        <v>4200000</v>
      </c>
      <c r="AU975" s="156">
        <f t="shared" si="78"/>
        <v>6300000</v>
      </c>
      <c r="AV975" s="72">
        <f t="shared" si="79"/>
        <v>0.4</v>
      </c>
      <c r="AW975" s="89" t="s">
        <v>75</v>
      </c>
      <c r="AX975" s="61" t="s">
        <v>101</v>
      </c>
      <c r="AY975" s="67" t="s">
        <v>8524</v>
      </c>
      <c r="AZ975" s="58" t="s">
        <v>67</v>
      </c>
      <c r="BA975" s="58" t="s">
        <v>67</v>
      </c>
    </row>
    <row r="976" spans="2:53" x14ac:dyDescent="0.25">
      <c r="B976" s="58">
        <v>2024</v>
      </c>
      <c r="C976" s="58">
        <v>891780111</v>
      </c>
      <c r="D976" s="59" t="s">
        <v>64</v>
      </c>
      <c r="E976" s="61" t="s">
        <v>8523</v>
      </c>
      <c r="F976" s="239" t="s">
        <v>8522</v>
      </c>
      <c r="G976" s="210">
        <v>0</v>
      </c>
      <c r="H976" s="61" t="s">
        <v>73</v>
      </c>
      <c r="I976" s="59" t="s">
        <v>65</v>
      </c>
      <c r="J976" s="60" t="s">
        <v>8521</v>
      </c>
      <c r="K976" s="60">
        <v>15000000</v>
      </c>
      <c r="L976" s="58" t="s">
        <v>68</v>
      </c>
      <c r="M976" s="60" t="s">
        <v>8520</v>
      </c>
      <c r="N976" s="60">
        <v>1103122639</v>
      </c>
      <c r="O976" s="60">
        <v>1498</v>
      </c>
      <c r="P976" s="89">
        <v>45475</v>
      </c>
      <c r="Q976" s="60">
        <v>4519037000</v>
      </c>
      <c r="R976" s="89">
        <v>45483</v>
      </c>
      <c r="S976" s="60">
        <v>15000000</v>
      </c>
      <c r="T976" s="61" t="s">
        <v>66</v>
      </c>
      <c r="U976" s="60">
        <v>36557666</v>
      </c>
      <c r="V976" s="60" t="s">
        <v>4526</v>
      </c>
      <c r="W976" s="89">
        <v>45483</v>
      </c>
      <c r="X976" s="89">
        <v>45483</v>
      </c>
      <c r="Y976" s="177" t="s">
        <v>75</v>
      </c>
      <c r="Z976" s="89">
        <v>45626</v>
      </c>
      <c r="AA976" s="67">
        <f t="shared" si="75"/>
        <v>143</v>
      </c>
      <c r="AB976" s="67">
        <v>0</v>
      </c>
      <c r="AC976" s="237">
        <v>0</v>
      </c>
      <c r="AD976" s="67">
        <v>0</v>
      </c>
      <c r="AE976" s="89" t="s">
        <v>75</v>
      </c>
      <c r="AF976" s="67">
        <f t="shared" si="76"/>
        <v>0</v>
      </c>
      <c r="AG976" s="60">
        <v>0</v>
      </c>
      <c r="AH976" s="60">
        <v>0</v>
      </c>
      <c r="AI976" s="89" t="s">
        <v>75</v>
      </c>
      <c r="AJ976" s="61">
        <v>0</v>
      </c>
      <c r="AK976" s="65" t="s">
        <v>75</v>
      </c>
      <c r="AL976" s="65" t="s">
        <v>75</v>
      </c>
      <c r="AM976" s="67">
        <f t="shared" si="77"/>
        <v>0</v>
      </c>
      <c r="AN976" s="67">
        <f>+K976+AC976-AH976</f>
        <v>15000000</v>
      </c>
      <c r="AO976" s="61" t="s">
        <v>67</v>
      </c>
      <c r="AP976" s="60">
        <v>15000000</v>
      </c>
      <c r="AQ976" s="61" t="s">
        <v>86</v>
      </c>
      <c r="AR976" s="60">
        <v>0</v>
      </c>
      <c r="AS976" s="69" t="s">
        <v>75</v>
      </c>
      <c r="AT976" s="236">
        <v>6000000</v>
      </c>
      <c r="AU976" s="156">
        <f t="shared" si="78"/>
        <v>9000000</v>
      </c>
      <c r="AV976" s="72">
        <f t="shared" si="79"/>
        <v>0.4</v>
      </c>
      <c r="AW976" s="89" t="s">
        <v>75</v>
      </c>
      <c r="AX976" s="61" t="s">
        <v>101</v>
      </c>
      <c r="AY976" s="67" t="s">
        <v>8519</v>
      </c>
      <c r="AZ976" s="58" t="s">
        <v>67</v>
      </c>
      <c r="BA976" s="58" t="s">
        <v>67</v>
      </c>
    </row>
    <row r="977" spans="2:53" x14ac:dyDescent="0.25">
      <c r="B977" s="58">
        <v>2024</v>
      </c>
      <c r="C977" s="58">
        <v>891780111</v>
      </c>
      <c r="D977" s="59" t="s">
        <v>64</v>
      </c>
      <c r="E977" s="61" t="s">
        <v>8518</v>
      </c>
      <c r="F977" s="239" t="s">
        <v>8517</v>
      </c>
      <c r="G977" s="210">
        <v>0</v>
      </c>
      <c r="H977" s="61" t="s">
        <v>73</v>
      </c>
      <c r="I977" s="59" t="s">
        <v>65</v>
      </c>
      <c r="J977" s="60" t="s">
        <v>8516</v>
      </c>
      <c r="K977" s="60">
        <v>12500000</v>
      </c>
      <c r="L977" s="58" t="s">
        <v>68</v>
      </c>
      <c r="M977" s="60" t="s">
        <v>8515</v>
      </c>
      <c r="N977" s="60">
        <v>1083005105</v>
      </c>
      <c r="O977" s="60">
        <v>1499</v>
      </c>
      <c r="P977" s="238">
        <v>45475</v>
      </c>
      <c r="Q977" s="60">
        <v>2126650000</v>
      </c>
      <c r="R977" s="89">
        <v>45483</v>
      </c>
      <c r="S977" s="60">
        <v>12500000</v>
      </c>
      <c r="T977" s="61" t="s">
        <v>66</v>
      </c>
      <c r="U977" s="60">
        <v>36557666</v>
      </c>
      <c r="V977" s="60" t="s">
        <v>4526</v>
      </c>
      <c r="W977" s="89">
        <v>45483</v>
      </c>
      <c r="X977" s="89">
        <v>45483</v>
      </c>
      <c r="Y977" s="177" t="s">
        <v>75</v>
      </c>
      <c r="Z977" s="89">
        <v>45626</v>
      </c>
      <c r="AA977" s="67">
        <f t="shared" si="75"/>
        <v>143</v>
      </c>
      <c r="AB977" s="67">
        <v>0</v>
      </c>
      <c r="AC977" s="237">
        <v>0</v>
      </c>
      <c r="AD977" s="67">
        <v>0</v>
      </c>
      <c r="AE977" s="89" t="s">
        <v>75</v>
      </c>
      <c r="AF977" s="67">
        <f t="shared" si="76"/>
        <v>0</v>
      </c>
      <c r="AG977" s="60">
        <v>0</v>
      </c>
      <c r="AH977" s="60">
        <v>0</v>
      </c>
      <c r="AI977" s="89" t="s">
        <v>75</v>
      </c>
      <c r="AJ977" s="61">
        <v>0</v>
      </c>
      <c r="AK977" s="65" t="s">
        <v>75</v>
      </c>
      <c r="AL977" s="65" t="s">
        <v>75</v>
      </c>
      <c r="AM977" s="67">
        <f t="shared" si="77"/>
        <v>0</v>
      </c>
      <c r="AN977" s="67">
        <f>+K977+AC977-AH977</f>
        <v>12500000</v>
      </c>
      <c r="AO977" s="61" t="s">
        <v>67</v>
      </c>
      <c r="AP977" s="60">
        <v>12500000</v>
      </c>
      <c r="AQ977" s="61" t="s">
        <v>86</v>
      </c>
      <c r="AR977" s="60">
        <v>0</v>
      </c>
      <c r="AS977" s="69" t="s">
        <v>75</v>
      </c>
      <c r="AT977" s="236">
        <v>5000000</v>
      </c>
      <c r="AU977" s="156">
        <f t="shared" si="78"/>
        <v>7500000</v>
      </c>
      <c r="AV977" s="72">
        <f t="shared" si="79"/>
        <v>0.4</v>
      </c>
      <c r="AW977" s="89" t="s">
        <v>75</v>
      </c>
      <c r="AX977" s="61" t="s">
        <v>101</v>
      </c>
      <c r="AY977" s="67" t="s">
        <v>8514</v>
      </c>
      <c r="AZ977" s="58" t="s">
        <v>67</v>
      </c>
      <c r="BA977" s="58" t="s">
        <v>67</v>
      </c>
    </row>
    <row r="978" spans="2:53" x14ac:dyDescent="0.25">
      <c r="B978" s="58">
        <v>2024</v>
      </c>
      <c r="C978" s="58">
        <v>891780111</v>
      </c>
      <c r="D978" s="59" t="s">
        <v>64</v>
      </c>
      <c r="E978" s="61" t="s">
        <v>8513</v>
      </c>
      <c r="F978" s="67" t="s">
        <v>8512</v>
      </c>
      <c r="G978" s="210">
        <v>0</v>
      </c>
      <c r="H978" s="61" t="s">
        <v>73</v>
      </c>
      <c r="I978" s="59" t="s">
        <v>65</v>
      </c>
      <c r="J978" s="60" t="s">
        <v>8317</v>
      </c>
      <c r="K978" s="60">
        <v>2900000</v>
      </c>
      <c r="L978" s="58" t="s">
        <v>68</v>
      </c>
      <c r="M978" s="60" t="s">
        <v>8511</v>
      </c>
      <c r="N978" s="60">
        <v>1083033491</v>
      </c>
      <c r="O978" s="60">
        <v>1498</v>
      </c>
      <c r="P978" s="89">
        <v>45475</v>
      </c>
      <c r="Q978" s="60">
        <v>4519037000</v>
      </c>
      <c r="R978" s="89">
        <v>45483</v>
      </c>
      <c r="S978" s="60">
        <v>2900000</v>
      </c>
      <c r="T978" s="61" t="s">
        <v>66</v>
      </c>
      <c r="U978" s="60">
        <v>41947381</v>
      </c>
      <c r="V978" s="60" t="s">
        <v>7937</v>
      </c>
      <c r="W978" s="89">
        <v>45483</v>
      </c>
      <c r="X978" s="89">
        <v>45483</v>
      </c>
      <c r="Y978" s="68" t="s">
        <v>75</v>
      </c>
      <c r="Z978" s="166">
        <v>45498</v>
      </c>
      <c r="AA978" s="67">
        <f t="shared" si="75"/>
        <v>15</v>
      </c>
      <c r="AB978" s="67">
        <v>0</v>
      </c>
      <c r="AC978" s="237">
        <v>0</v>
      </c>
      <c r="AD978" s="67">
        <v>0</v>
      </c>
      <c r="AE978" s="89" t="s">
        <v>75</v>
      </c>
      <c r="AF978" s="67">
        <f t="shared" si="76"/>
        <v>0</v>
      </c>
      <c r="AG978" s="60">
        <v>0</v>
      </c>
      <c r="AH978" s="60">
        <v>0</v>
      </c>
      <c r="AI978" s="89" t="s">
        <v>75</v>
      </c>
      <c r="AJ978" s="61">
        <v>0</v>
      </c>
      <c r="AK978" s="65" t="s">
        <v>75</v>
      </c>
      <c r="AL978" s="65" t="s">
        <v>75</v>
      </c>
      <c r="AM978" s="67">
        <f t="shared" si="77"/>
        <v>0</v>
      </c>
      <c r="AN978" s="67">
        <f>+K978+AC978-AH978</f>
        <v>2900000</v>
      </c>
      <c r="AO978" s="61" t="s">
        <v>67</v>
      </c>
      <c r="AP978" s="60">
        <v>2900000</v>
      </c>
      <c r="AQ978" s="61" t="s">
        <v>86</v>
      </c>
      <c r="AR978" s="60">
        <v>0</v>
      </c>
      <c r="AS978" s="69" t="s">
        <v>75</v>
      </c>
      <c r="AT978" s="236">
        <v>2900000</v>
      </c>
      <c r="AU978" s="156">
        <f t="shared" si="78"/>
        <v>0</v>
      </c>
      <c r="AV978" s="72">
        <f t="shared" si="79"/>
        <v>1</v>
      </c>
      <c r="AW978" s="89" t="s">
        <v>75</v>
      </c>
      <c r="AX978" s="61" t="s">
        <v>98</v>
      </c>
      <c r="AY978" s="67" t="s">
        <v>8510</v>
      </c>
      <c r="AZ978" s="58" t="s">
        <v>67</v>
      </c>
      <c r="BA978" s="58" t="s">
        <v>67</v>
      </c>
    </row>
    <row r="979" spans="2:53" x14ac:dyDescent="0.25">
      <c r="B979" s="58">
        <v>2024</v>
      </c>
      <c r="C979" s="58">
        <v>891780111</v>
      </c>
      <c r="D979" s="59" t="s">
        <v>64</v>
      </c>
      <c r="E979" s="61" t="s">
        <v>8509</v>
      </c>
      <c r="F979" s="239" t="s">
        <v>8508</v>
      </c>
      <c r="G979" s="210">
        <v>0</v>
      </c>
      <c r="H979" s="61" t="s">
        <v>73</v>
      </c>
      <c r="I979" s="59" t="s">
        <v>65</v>
      </c>
      <c r="J979" s="60" t="s">
        <v>8507</v>
      </c>
      <c r="K979" s="60">
        <v>4200000</v>
      </c>
      <c r="L979" s="58" t="s">
        <v>68</v>
      </c>
      <c r="M979" s="60" t="s">
        <v>8506</v>
      </c>
      <c r="N979" s="60">
        <v>1007900189</v>
      </c>
      <c r="O979" s="60">
        <v>1499</v>
      </c>
      <c r="P979" s="238">
        <v>45475</v>
      </c>
      <c r="Q979" s="60">
        <v>2126650000</v>
      </c>
      <c r="R979" s="89">
        <v>45483</v>
      </c>
      <c r="S979" s="60">
        <v>4200000</v>
      </c>
      <c r="T979" s="61" t="s">
        <v>66</v>
      </c>
      <c r="U979" s="60">
        <v>7631392</v>
      </c>
      <c r="V979" s="60" t="s">
        <v>8350</v>
      </c>
      <c r="W979" s="89">
        <v>45483</v>
      </c>
      <c r="X979" s="89">
        <v>45483</v>
      </c>
      <c r="Y979" s="177" t="s">
        <v>75</v>
      </c>
      <c r="Z979" s="89">
        <v>45539</v>
      </c>
      <c r="AA979" s="67">
        <f t="shared" si="75"/>
        <v>56</v>
      </c>
      <c r="AB979" s="67">
        <v>0</v>
      </c>
      <c r="AC979" s="237">
        <v>0</v>
      </c>
      <c r="AD979" s="67">
        <v>0</v>
      </c>
      <c r="AE979" s="89" t="s">
        <v>75</v>
      </c>
      <c r="AF979" s="67">
        <f t="shared" si="76"/>
        <v>0</v>
      </c>
      <c r="AG979" s="60">
        <v>0</v>
      </c>
      <c r="AH979" s="60">
        <v>0</v>
      </c>
      <c r="AI979" s="89" t="s">
        <v>75</v>
      </c>
      <c r="AJ979" s="61">
        <v>0</v>
      </c>
      <c r="AK979" s="65" t="s">
        <v>75</v>
      </c>
      <c r="AL979" s="65" t="s">
        <v>75</v>
      </c>
      <c r="AM979" s="67">
        <f t="shared" si="77"/>
        <v>0</v>
      </c>
      <c r="AN979" s="67">
        <f>+K979+AC979-AH979</f>
        <v>4200000</v>
      </c>
      <c r="AO979" s="61" t="s">
        <v>67</v>
      </c>
      <c r="AP979" s="60">
        <v>4200000</v>
      </c>
      <c r="AQ979" s="61" t="s">
        <v>86</v>
      </c>
      <c r="AR979" s="60">
        <v>0</v>
      </c>
      <c r="AS979" s="69" t="s">
        <v>75</v>
      </c>
      <c r="AT979" s="236">
        <v>1820000</v>
      </c>
      <c r="AU979" s="156">
        <f t="shared" si="78"/>
        <v>2380000</v>
      </c>
      <c r="AV979" s="72">
        <f t="shared" si="79"/>
        <v>0.43333333333333335</v>
      </c>
      <c r="AW979" s="89" t="s">
        <v>75</v>
      </c>
      <c r="AX979" s="61" t="s">
        <v>101</v>
      </c>
      <c r="AY979" s="67" t="s">
        <v>8505</v>
      </c>
      <c r="AZ979" s="58" t="s">
        <v>67</v>
      </c>
      <c r="BA979" s="58" t="s">
        <v>67</v>
      </c>
    </row>
    <row r="980" spans="2:53" x14ac:dyDescent="0.25">
      <c r="B980" s="58">
        <v>2024</v>
      </c>
      <c r="C980" s="58">
        <v>891780111</v>
      </c>
      <c r="D980" s="59" t="s">
        <v>64</v>
      </c>
      <c r="E980" s="61" t="s">
        <v>8504</v>
      </c>
      <c r="F980" s="239" t="s">
        <v>8503</v>
      </c>
      <c r="G980" s="210">
        <v>0</v>
      </c>
      <c r="H980" s="61" t="s">
        <v>73</v>
      </c>
      <c r="I980" s="59" t="s">
        <v>65</v>
      </c>
      <c r="J980" s="60" t="s">
        <v>8502</v>
      </c>
      <c r="K980" s="60">
        <v>16500000</v>
      </c>
      <c r="L980" s="58" t="s">
        <v>68</v>
      </c>
      <c r="M980" s="60" t="s">
        <v>5606</v>
      </c>
      <c r="N980" s="60">
        <v>1082927824</v>
      </c>
      <c r="O980" s="60">
        <v>1498</v>
      </c>
      <c r="P980" s="89">
        <v>45475</v>
      </c>
      <c r="Q980" s="60">
        <v>4519037000</v>
      </c>
      <c r="R980" s="89">
        <v>45483</v>
      </c>
      <c r="S980" s="60">
        <v>16500000</v>
      </c>
      <c r="T980" s="61" t="s">
        <v>66</v>
      </c>
      <c r="U980" s="60">
        <v>7634885</v>
      </c>
      <c r="V980" s="60" t="s">
        <v>2695</v>
      </c>
      <c r="W980" s="89">
        <v>45483</v>
      </c>
      <c r="X980" s="89">
        <v>45483</v>
      </c>
      <c r="Y980" s="177" t="s">
        <v>75</v>
      </c>
      <c r="Z980" s="89">
        <v>45626</v>
      </c>
      <c r="AA980" s="67">
        <f t="shared" si="75"/>
        <v>143</v>
      </c>
      <c r="AB980" s="67">
        <v>0</v>
      </c>
      <c r="AC980" s="237">
        <v>0</v>
      </c>
      <c r="AD980" s="67">
        <v>0</v>
      </c>
      <c r="AE980" s="89" t="s">
        <v>75</v>
      </c>
      <c r="AF980" s="67">
        <f t="shared" si="76"/>
        <v>0</v>
      </c>
      <c r="AG980" s="60">
        <v>0</v>
      </c>
      <c r="AH980" s="60">
        <v>0</v>
      </c>
      <c r="AI980" s="89" t="s">
        <v>75</v>
      </c>
      <c r="AJ980" s="61">
        <v>0</v>
      </c>
      <c r="AK980" s="65" t="s">
        <v>75</v>
      </c>
      <c r="AL980" s="65" t="s">
        <v>75</v>
      </c>
      <c r="AM980" s="67">
        <f t="shared" si="77"/>
        <v>0</v>
      </c>
      <c r="AN980" s="67">
        <f>+K980+AC980-AH980</f>
        <v>16500000</v>
      </c>
      <c r="AO980" s="61" t="s">
        <v>67</v>
      </c>
      <c r="AP980" s="60">
        <v>16500000</v>
      </c>
      <c r="AQ980" s="61" t="s">
        <v>86</v>
      </c>
      <c r="AR980" s="60">
        <v>0</v>
      </c>
      <c r="AS980" s="69" t="s">
        <v>75</v>
      </c>
      <c r="AT980" s="236">
        <v>6600000</v>
      </c>
      <c r="AU980" s="156">
        <f t="shared" si="78"/>
        <v>9900000</v>
      </c>
      <c r="AV980" s="72">
        <f t="shared" si="79"/>
        <v>0.4</v>
      </c>
      <c r="AW980" s="89" t="s">
        <v>75</v>
      </c>
      <c r="AX980" s="61" t="s">
        <v>101</v>
      </c>
      <c r="AY980" s="67" t="s">
        <v>8501</v>
      </c>
      <c r="AZ980" s="58" t="s">
        <v>67</v>
      </c>
      <c r="BA980" s="58" t="s">
        <v>67</v>
      </c>
    </row>
    <row r="981" spans="2:53" x14ac:dyDescent="0.25">
      <c r="B981" s="58">
        <v>2024</v>
      </c>
      <c r="C981" s="58">
        <v>891780111</v>
      </c>
      <c r="D981" s="59" t="s">
        <v>64</v>
      </c>
      <c r="E981" s="61" t="s">
        <v>8500</v>
      </c>
      <c r="F981" s="239" t="s">
        <v>8499</v>
      </c>
      <c r="G981" s="210">
        <v>0</v>
      </c>
      <c r="H981" s="61" t="s">
        <v>73</v>
      </c>
      <c r="I981" s="59" t="s">
        <v>65</v>
      </c>
      <c r="J981" s="60" t="s">
        <v>8498</v>
      </c>
      <c r="K981" s="60">
        <v>16500000</v>
      </c>
      <c r="L981" s="58" t="s">
        <v>68</v>
      </c>
      <c r="M981" s="60" t="s">
        <v>8497</v>
      </c>
      <c r="N981" s="60">
        <v>1083024560</v>
      </c>
      <c r="O981" s="60">
        <v>1498</v>
      </c>
      <c r="P981" s="89">
        <v>45475</v>
      </c>
      <c r="Q981" s="60">
        <v>4519037000</v>
      </c>
      <c r="R981" s="89">
        <v>45483</v>
      </c>
      <c r="S981" s="60">
        <v>16500000</v>
      </c>
      <c r="T981" s="61" t="s">
        <v>66</v>
      </c>
      <c r="U981" s="60">
        <v>7634885</v>
      </c>
      <c r="V981" s="60" t="s">
        <v>2695</v>
      </c>
      <c r="W981" s="89">
        <v>45483</v>
      </c>
      <c r="X981" s="89">
        <v>45483</v>
      </c>
      <c r="Y981" s="177" t="s">
        <v>75</v>
      </c>
      <c r="Z981" s="89">
        <v>45626</v>
      </c>
      <c r="AA981" s="67">
        <f t="shared" si="75"/>
        <v>143</v>
      </c>
      <c r="AB981" s="67">
        <v>0</v>
      </c>
      <c r="AC981" s="237">
        <v>0</v>
      </c>
      <c r="AD981" s="67">
        <v>0</v>
      </c>
      <c r="AE981" s="89" t="s">
        <v>75</v>
      </c>
      <c r="AF981" s="67">
        <f t="shared" si="76"/>
        <v>0</v>
      </c>
      <c r="AG981" s="60">
        <v>0</v>
      </c>
      <c r="AH981" s="60">
        <v>0</v>
      </c>
      <c r="AI981" s="89" t="s">
        <v>75</v>
      </c>
      <c r="AJ981" s="61">
        <v>0</v>
      </c>
      <c r="AK981" s="65" t="s">
        <v>75</v>
      </c>
      <c r="AL981" s="65" t="s">
        <v>75</v>
      </c>
      <c r="AM981" s="67">
        <f t="shared" si="77"/>
        <v>0</v>
      </c>
      <c r="AN981" s="67">
        <f>+K981+AC981-AH981</f>
        <v>16500000</v>
      </c>
      <c r="AO981" s="61" t="s">
        <v>67</v>
      </c>
      <c r="AP981" s="60">
        <v>16500000</v>
      </c>
      <c r="AQ981" s="61" t="s">
        <v>86</v>
      </c>
      <c r="AR981" s="60">
        <v>0</v>
      </c>
      <c r="AS981" s="69" t="s">
        <v>75</v>
      </c>
      <c r="AT981" s="236">
        <v>6600000</v>
      </c>
      <c r="AU981" s="156">
        <f t="shared" si="78"/>
        <v>9900000</v>
      </c>
      <c r="AV981" s="72">
        <f t="shared" si="79"/>
        <v>0.4</v>
      </c>
      <c r="AW981" s="89" t="s">
        <v>75</v>
      </c>
      <c r="AX981" s="61" t="s">
        <v>101</v>
      </c>
      <c r="AY981" s="67" t="s">
        <v>8496</v>
      </c>
      <c r="AZ981" s="58" t="s">
        <v>67</v>
      </c>
      <c r="BA981" s="58" t="s">
        <v>67</v>
      </c>
    </row>
    <row r="982" spans="2:53" x14ac:dyDescent="0.25">
      <c r="B982" s="58">
        <v>2024</v>
      </c>
      <c r="C982" s="58">
        <v>891780111</v>
      </c>
      <c r="D982" s="59" t="s">
        <v>64</v>
      </c>
      <c r="E982" s="61" t="s">
        <v>8495</v>
      </c>
      <c r="F982" s="239" t="s">
        <v>8494</v>
      </c>
      <c r="G982" s="210">
        <v>0</v>
      </c>
      <c r="H982" s="61" t="s">
        <v>73</v>
      </c>
      <c r="I982" s="59" t="s">
        <v>65</v>
      </c>
      <c r="J982" s="60" t="s">
        <v>8493</v>
      </c>
      <c r="K982" s="60">
        <v>30500000</v>
      </c>
      <c r="L982" s="58" t="s">
        <v>68</v>
      </c>
      <c r="M982" s="60" t="s">
        <v>8492</v>
      </c>
      <c r="N982" s="60">
        <v>36724902</v>
      </c>
      <c r="O982" s="60">
        <v>1498</v>
      </c>
      <c r="P982" s="89">
        <v>45475</v>
      </c>
      <c r="Q982" s="60">
        <v>4519037000</v>
      </c>
      <c r="R982" s="89">
        <v>45483</v>
      </c>
      <c r="S982" s="60">
        <v>30500000</v>
      </c>
      <c r="T982" s="61" t="s">
        <v>66</v>
      </c>
      <c r="U982" s="60">
        <v>12621405</v>
      </c>
      <c r="V982" s="60" t="s">
        <v>3878</v>
      </c>
      <c r="W982" s="89">
        <v>45483</v>
      </c>
      <c r="X982" s="89">
        <v>45483</v>
      </c>
      <c r="Y982" s="177" t="s">
        <v>75</v>
      </c>
      <c r="Z982" s="89">
        <v>45626</v>
      </c>
      <c r="AA982" s="67">
        <f t="shared" si="75"/>
        <v>143</v>
      </c>
      <c r="AB982" s="67">
        <v>0</v>
      </c>
      <c r="AC982" s="237">
        <v>0</v>
      </c>
      <c r="AD982" s="67">
        <v>0</v>
      </c>
      <c r="AE982" s="89" t="s">
        <v>75</v>
      </c>
      <c r="AF982" s="67">
        <f t="shared" si="76"/>
        <v>0</v>
      </c>
      <c r="AG982" s="60">
        <v>0</v>
      </c>
      <c r="AH982" s="60">
        <v>0</v>
      </c>
      <c r="AI982" s="89" t="s">
        <v>75</v>
      </c>
      <c r="AJ982" s="61">
        <v>0</v>
      </c>
      <c r="AK982" s="65" t="s">
        <v>75</v>
      </c>
      <c r="AL982" s="65" t="s">
        <v>75</v>
      </c>
      <c r="AM982" s="67">
        <f t="shared" si="77"/>
        <v>0</v>
      </c>
      <c r="AN982" s="67">
        <f>+K982+AC982-AH982</f>
        <v>30500000</v>
      </c>
      <c r="AO982" s="61" t="s">
        <v>67</v>
      </c>
      <c r="AP982" s="60">
        <v>30500000</v>
      </c>
      <c r="AQ982" s="61" t="s">
        <v>86</v>
      </c>
      <c r="AR982" s="60">
        <v>0</v>
      </c>
      <c r="AS982" s="69" t="s">
        <v>75</v>
      </c>
      <c r="AT982" s="236">
        <v>12200000</v>
      </c>
      <c r="AU982" s="156">
        <f t="shared" si="78"/>
        <v>18300000</v>
      </c>
      <c r="AV982" s="72">
        <f t="shared" si="79"/>
        <v>0.4</v>
      </c>
      <c r="AW982" s="89" t="s">
        <v>75</v>
      </c>
      <c r="AX982" s="61" t="s">
        <v>101</v>
      </c>
      <c r="AY982" s="67" t="s">
        <v>8491</v>
      </c>
      <c r="AZ982" s="58" t="s">
        <v>67</v>
      </c>
      <c r="BA982" s="58" t="s">
        <v>67</v>
      </c>
    </row>
    <row r="983" spans="2:53" x14ac:dyDescent="0.25">
      <c r="B983" s="58">
        <v>2024</v>
      </c>
      <c r="C983" s="58">
        <v>891780111</v>
      </c>
      <c r="D983" s="59" t="s">
        <v>64</v>
      </c>
      <c r="E983" s="61" t="s">
        <v>8490</v>
      </c>
      <c r="F983" s="239" t="s">
        <v>8489</v>
      </c>
      <c r="G983" s="210">
        <v>0</v>
      </c>
      <c r="H983" s="61" t="s">
        <v>73</v>
      </c>
      <c r="I983" s="59" t="s">
        <v>65</v>
      </c>
      <c r="J983" s="60" t="s">
        <v>8488</v>
      </c>
      <c r="K983" s="60">
        <v>15000000</v>
      </c>
      <c r="L983" s="58" t="s">
        <v>68</v>
      </c>
      <c r="M983" s="60" t="s">
        <v>8487</v>
      </c>
      <c r="N983" s="60">
        <v>1007698184</v>
      </c>
      <c r="O983" s="60">
        <v>1498</v>
      </c>
      <c r="P983" s="89">
        <v>45475</v>
      </c>
      <c r="Q983" s="60">
        <v>4519037000</v>
      </c>
      <c r="R983" s="89">
        <v>45483</v>
      </c>
      <c r="S983" s="60">
        <v>15000000</v>
      </c>
      <c r="T983" s="61" t="s">
        <v>66</v>
      </c>
      <c r="U983" s="60">
        <v>72175281</v>
      </c>
      <c r="V983" s="60" t="s">
        <v>3682</v>
      </c>
      <c r="W983" s="89">
        <v>45483</v>
      </c>
      <c r="X983" s="89">
        <v>45483</v>
      </c>
      <c r="Y983" s="177" t="s">
        <v>75</v>
      </c>
      <c r="Z983" s="89">
        <v>45626</v>
      </c>
      <c r="AA983" s="67">
        <f t="shared" si="75"/>
        <v>143</v>
      </c>
      <c r="AB983" s="67">
        <v>0</v>
      </c>
      <c r="AC983" s="237">
        <v>0</v>
      </c>
      <c r="AD983" s="67">
        <v>0</v>
      </c>
      <c r="AE983" s="89" t="s">
        <v>75</v>
      </c>
      <c r="AF983" s="67">
        <f t="shared" si="76"/>
        <v>0</v>
      </c>
      <c r="AG983" s="60">
        <v>0</v>
      </c>
      <c r="AH983" s="60">
        <v>0</v>
      </c>
      <c r="AI983" s="89" t="s">
        <v>75</v>
      </c>
      <c r="AJ983" s="61">
        <v>0</v>
      </c>
      <c r="AK983" s="65" t="s">
        <v>75</v>
      </c>
      <c r="AL983" s="65" t="s">
        <v>75</v>
      </c>
      <c r="AM983" s="67">
        <f t="shared" si="77"/>
        <v>0</v>
      </c>
      <c r="AN983" s="67">
        <f>+K983+AC983-AH983</f>
        <v>15000000</v>
      </c>
      <c r="AO983" s="61" t="s">
        <v>67</v>
      </c>
      <c r="AP983" s="60">
        <v>15000000</v>
      </c>
      <c r="AQ983" s="61" t="s">
        <v>86</v>
      </c>
      <c r="AR983" s="60">
        <v>0</v>
      </c>
      <c r="AS983" s="69" t="s">
        <v>75</v>
      </c>
      <c r="AT983" s="236">
        <v>6000000</v>
      </c>
      <c r="AU983" s="156">
        <f t="shared" si="78"/>
        <v>9000000</v>
      </c>
      <c r="AV983" s="72">
        <f t="shared" si="79"/>
        <v>0.4</v>
      </c>
      <c r="AW983" s="89" t="s">
        <v>75</v>
      </c>
      <c r="AX983" s="61" t="s">
        <v>101</v>
      </c>
      <c r="AY983" s="67" t="s">
        <v>8486</v>
      </c>
      <c r="AZ983" s="58" t="s">
        <v>67</v>
      </c>
      <c r="BA983" s="58" t="s">
        <v>67</v>
      </c>
    </row>
    <row r="984" spans="2:53" x14ac:dyDescent="0.25">
      <c r="B984" s="58">
        <v>2024</v>
      </c>
      <c r="C984" s="58">
        <v>891780111</v>
      </c>
      <c r="D984" s="59" t="s">
        <v>64</v>
      </c>
      <c r="E984" s="61" t="s">
        <v>8485</v>
      </c>
      <c r="F984" s="239" t="s">
        <v>8484</v>
      </c>
      <c r="G984" s="210">
        <v>0</v>
      </c>
      <c r="H984" s="61" t="s">
        <v>73</v>
      </c>
      <c r="I984" s="59" t="s">
        <v>125</v>
      </c>
      <c r="J984" s="60" t="s">
        <v>8483</v>
      </c>
      <c r="K984" s="60">
        <v>15000000</v>
      </c>
      <c r="L984" s="58" t="s">
        <v>68</v>
      </c>
      <c r="M984" s="60" t="s">
        <v>8482</v>
      </c>
      <c r="N984" s="60">
        <v>1082954069</v>
      </c>
      <c r="O984" s="60">
        <v>1551</v>
      </c>
      <c r="P984" s="89">
        <v>45483</v>
      </c>
      <c r="Q984" s="60">
        <v>61500000</v>
      </c>
      <c r="R984" s="89">
        <v>45483</v>
      </c>
      <c r="S984" s="60">
        <v>15000000</v>
      </c>
      <c r="T984" s="61" t="s">
        <v>66</v>
      </c>
      <c r="U984" s="60">
        <v>72175281</v>
      </c>
      <c r="V984" s="60" t="s">
        <v>3682</v>
      </c>
      <c r="W984" s="89">
        <v>45483</v>
      </c>
      <c r="X984" s="89">
        <v>45483</v>
      </c>
      <c r="Y984" s="177" t="s">
        <v>75</v>
      </c>
      <c r="Z984" s="89">
        <v>45626</v>
      </c>
      <c r="AA984" s="67">
        <f t="shared" si="75"/>
        <v>143</v>
      </c>
      <c r="AB984" s="67">
        <v>0</v>
      </c>
      <c r="AC984" s="237">
        <v>0</v>
      </c>
      <c r="AD984" s="67">
        <v>0</v>
      </c>
      <c r="AE984" s="89" t="s">
        <v>75</v>
      </c>
      <c r="AF984" s="67">
        <f t="shared" si="76"/>
        <v>0</v>
      </c>
      <c r="AG984" s="60">
        <v>0</v>
      </c>
      <c r="AH984" s="60">
        <v>0</v>
      </c>
      <c r="AI984" s="89" t="s">
        <v>75</v>
      </c>
      <c r="AJ984" s="61">
        <v>0</v>
      </c>
      <c r="AK984" s="65" t="s">
        <v>75</v>
      </c>
      <c r="AL984" s="65" t="s">
        <v>75</v>
      </c>
      <c r="AM984" s="67">
        <f t="shared" si="77"/>
        <v>0</v>
      </c>
      <c r="AN984" s="67">
        <f>+K984+AC984-AH984</f>
        <v>15000000</v>
      </c>
      <c r="AO984" s="61" t="s">
        <v>67</v>
      </c>
      <c r="AP984" s="60">
        <v>15000000</v>
      </c>
      <c r="AQ984" s="61" t="s">
        <v>86</v>
      </c>
      <c r="AR984" s="60">
        <v>0</v>
      </c>
      <c r="AS984" s="69" t="s">
        <v>75</v>
      </c>
      <c r="AT984" s="236">
        <v>3000000</v>
      </c>
      <c r="AU984" s="156">
        <f t="shared" si="78"/>
        <v>12000000</v>
      </c>
      <c r="AV984" s="72">
        <f t="shared" si="79"/>
        <v>0.2</v>
      </c>
      <c r="AW984" s="89" t="s">
        <v>75</v>
      </c>
      <c r="AX984" s="61" t="s">
        <v>101</v>
      </c>
      <c r="AY984" s="67" t="s">
        <v>8481</v>
      </c>
      <c r="AZ984" s="58" t="s">
        <v>67</v>
      </c>
      <c r="BA984" s="58" t="s">
        <v>67</v>
      </c>
    </row>
    <row r="985" spans="2:53" x14ac:dyDescent="0.25">
      <c r="B985" s="58">
        <v>2024</v>
      </c>
      <c r="C985" s="58">
        <v>891780111</v>
      </c>
      <c r="D985" s="59" t="s">
        <v>64</v>
      </c>
      <c r="E985" s="61" t="s">
        <v>8480</v>
      </c>
      <c r="F985" s="67" t="s">
        <v>8479</v>
      </c>
      <c r="G985" s="210">
        <v>0</v>
      </c>
      <c r="H985" s="61" t="s">
        <v>73</v>
      </c>
      <c r="I985" s="59" t="s">
        <v>65</v>
      </c>
      <c r="J985" s="60" t="s">
        <v>8478</v>
      </c>
      <c r="K985" s="60">
        <v>3900000</v>
      </c>
      <c r="L985" s="58" t="s">
        <v>68</v>
      </c>
      <c r="M985" s="60" t="s">
        <v>7002</v>
      </c>
      <c r="N985" s="60">
        <v>1082958970</v>
      </c>
      <c r="O985" s="60">
        <v>1498</v>
      </c>
      <c r="P985" s="89">
        <v>45475</v>
      </c>
      <c r="Q985" s="60">
        <v>4519037000</v>
      </c>
      <c r="R985" s="89">
        <v>45483</v>
      </c>
      <c r="S985" s="60">
        <v>3900000</v>
      </c>
      <c r="T985" s="61" t="s">
        <v>66</v>
      </c>
      <c r="U985" s="60">
        <v>41947381</v>
      </c>
      <c r="V985" s="60" t="s">
        <v>7937</v>
      </c>
      <c r="W985" s="89">
        <v>45483</v>
      </c>
      <c r="X985" s="89">
        <v>45483</v>
      </c>
      <c r="Y985" s="68" t="s">
        <v>75</v>
      </c>
      <c r="Z985" s="166">
        <v>45504</v>
      </c>
      <c r="AA985" s="67">
        <f t="shared" si="75"/>
        <v>21</v>
      </c>
      <c r="AB985" s="67">
        <v>0</v>
      </c>
      <c r="AC985" s="237">
        <v>0</v>
      </c>
      <c r="AD985" s="67">
        <v>0</v>
      </c>
      <c r="AE985" s="89" t="s">
        <v>75</v>
      </c>
      <c r="AF985" s="67">
        <f t="shared" si="76"/>
        <v>0</v>
      </c>
      <c r="AG985" s="60">
        <v>0</v>
      </c>
      <c r="AH985" s="60">
        <v>0</v>
      </c>
      <c r="AI985" s="89" t="s">
        <v>75</v>
      </c>
      <c r="AJ985" s="61">
        <v>0</v>
      </c>
      <c r="AK985" s="65" t="s">
        <v>75</v>
      </c>
      <c r="AL985" s="65" t="s">
        <v>75</v>
      </c>
      <c r="AM985" s="67">
        <f t="shared" si="77"/>
        <v>0</v>
      </c>
      <c r="AN985" s="67">
        <f>+K985+AC985-AH985</f>
        <v>3900000</v>
      </c>
      <c r="AO985" s="61" t="s">
        <v>67</v>
      </c>
      <c r="AP985" s="60">
        <v>3900000</v>
      </c>
      <c r="AQ985" s="61" t="s">
        <v>86</v>
      </c>
      <c r="AR985" s="60">
        <v>0</v>
      </c>
      <c r="AS985" s="69" t="s">
        <v>75</v>
      </c>
      <c r="AT985" s="236">
        <v>3900000</v>
      </c>
      <c r="AU985" s="156">
        <f t="shared" si="78"/>
        <v>0</v>
      </c>
      <c r="AV985" s="72">
        <f t="shared" si="79"/>
        <v>1</v>
      </c>
      <c r="AW985" s="89" t="s">
        <v>75</v>
      </c>
      <c r="AX985" s="61" t="s">
        <v>98</v>
      </c>
      <c r="AY985" s="67" t="s">
        <v>8477</v>
      </c>
      <c r="AZ985" s="58" t="s">
        <v>67</v>
      </c>
      <c r="BA985" s="58" t="s">
        <v>67</v>
      </c>
    </row>
    <row r="986" spans="2:53" x14ac:dyDescent="0.25">
      <c r="B986" s="58">
        <v>2024</v>
      </c>
      <c r="C986" s="58">
        <v>891780111</v>
      </c>
      <c r="D986" s="59" t="s">
        <v>64</v>
      </c>
      <c r="E986" s="61" t="s">
        <v>8476</v>
      </c>
      <c r="F986" s="239" t="s">
        <v>8475</v>
      </c>
      <c r="G986" s="210">
        <v>0</v>
      </c>
      <c r="H986" s="61" t="s">
        <v>73</v>
      </c>
      <c r="I986" s="59" t="s">
        <v>65</v>
      </c>
      <c r="J986" s="60" t="s">
        <v>8352</v>
      </c>
      <c r="K986" s="60">
        <v>4200000</v>
      </c>
      <c r="L986" s="58" t="s">
        <v>68</v>
      </c>
      <c r="M986" s="60" t="s">
        <v>8474</v>
      </c>
      <c r="N986" s="60">
        <v>1082834409</v>
      </c>
      <c r="O986" s="60">
        <v>1499</v>
      </c>
      <c r="P986" s="238">
        <v>45475</v>
      </c>
      <c r="Q986" s="60">
        <v>2126650000</v>
      </c>
      <c r="R986" s="89">
        <v>45483</v>
      </c>
      <c r="S986" s="60">
        <v>4200000</v>
      </c>
      <c r="T986" s="61" t="s">
        <v>66</v>
      </c>
      <c r="U986" s="60">
        <v>7631392</v>
      </c>
      <c r="V986" s="60" t="s">
        <v>8350</v>
      </c>
      <c r="W986" s="89">
        <v>45483</v>
      </c>
      <c r="X986" s="89">
        <v>45483</v>
      </c>
      <c r="Y986" s="177" t="s">
        <v>75</v>
      </c>
      <c r="Z986" s="89">
        <v>45539</v>
      </c>
      <c r="AA986" s="67">
        <f t="shared" si="75"/>
        <v>56</v>
      </c>
      <c r="AB986" s="67">
        <v>0</v>
      </c>
      <c r="AC986" s="237">
        <v>0</v>
      </c>
      <c r="AD986" s="67">
        <v>0</v>
      </c>
      <c r="AE986" s="89" t="s">
        <v>75</v>
      </c>
      <c r="AF986" s="67">
        <f t="shared" si="76"/>
        <v>0</v>
      </c>
      <c r="AG986" s="60">
        <v>0</v>
      </c>
      <c r="AH986" s="60">
        <v>0</v>
      </c>
      <c r="AI986" s="89" t="s">
        <v>75</v>
      </c>
      <c r="AJ986" s="61">
        <v>0</v>
      </c>
      <c r="AK986" s="65" t="s">
        <v>75</v>
      </c>
      <c r="AL986" s="65" t="s">
        <v>75</v>
      </c>
      <c r="AM986" s="67">
        <f t="shared" si="77"/>
        <v>0</v>
      </c>
      <c r="AN986" s="67">
        <f>+K986+AC986-AH986</f>
        <v>4200000</v>
      </c>
      <c r="AO986" s="61" t="s">
        <v>67</v>
      </c>
      <c r="AP986" s="60">
        <v>4200000</v>
      </c>
      <c r="AQ986" s="61" t="s">
        <v>86</v>
      </c>
      <c r="AR986" s="60">
        <v>0</v>
      </c>
      <c r="AS986" s="69" t="s">
        <v>75</v>
      </c>
      <c r="AT986" s="236">
        <v>1820000</v>
      </c>
      <c r="AU986" s="156">
        <f t="shared" si="78"/>
        <v>2380000</v>
      </c>
      <c r="AV986" s="72">
        <f t="shared" si="79"/>
        <v>0.43333333333333335</v>
      </c>
      <c r="AW986" s="89" t="s">
        <v>75</v>
      </c>
      <c r="AX986" s="61" t="s">
        <v>101</v>
      </c>
      <c r="AY986" s="67" t="s">
        <v>8473</v>
      </c>
      <c r="AZ986" s="58" t="s">
        <v>67</v>
      </c>
      <c r="BA986" s="58" t="s">
        <v>67</v>
      </c>
    </row>
    <row r="987" spans="2:53" x14ac:dyDescent="0.25">
      <c r="B987" s="58">
        <v>2024</v>
      </c>
      <c r="C987" s="58">
        <v>891780111</v>
      </c>
      <c r="D987" s="59" t="s">
        <v>64</v>
      </c>
      <c r="E987" s="61" t="s">
        <v>8472</v>
      </c>
      <c r="F987" s="239" t="s">
        <v>8471</v>
      </c>
      <c r="G987" s="210">
        <v>0</v>
      </c>
      <c r="H987" s="61" t="s">
        <v>73</v>
      </c>
      <c r="I987" s="59" t="s">
        <v>65</v>
      </c>
      <c r="J987" s="60" t="s">
        <v>8470</v>
      </c>
      <c r="K987" s="60">
        <v>19500000</v>
      </c>
      <c r="L987" s="58" t="s">
        <v>68</v>
      </c>
      <c r="M987" s="60" t="s">
        <v>8469</v>
      </c>
      <c r="N987" s="60">
        <v>57106762</v>
      </c>
      <c r="O987" s="60">
        <v>1498</v>
      </c>
      <c r="P987" s="89">
        <v>45475</v>
      </c>
      <c r="Q987" s="60">
        <v>4519037000</v>
      </c>
      <c r="R987" s="89">
        <v>45483</v>
      </c>
      <c r="S987" s="60">
        <v>19500000</v>
      </c>
      <c r="T987" s="61" t="s">
        <v>66</v>
      </c>
      <c r="U987" s="60">
        <v>1082964146</v>
      </c>
      <c r="V987" s="60" t="s">
        <v>7105</v>
      </c>
      <c r="W987" s="89">
        <v>45483</v>
      </c>
      <c r="X987" s="89">
        <v>45483</v>
      </c>
      <c r="Y987" s="177" t="s">
        <v>75</v>
      </c>
      <c r="Z987" s="89">
        <v>45626</v>
      </c>
      <c r="AA987" s="67">
        <f t="shared" si="75"/>
        <v>143</v>
      </c>
      <c r="AB987" s="67">
        <v>0</v>
      </c>
      <c r="AC987" s="237">
        <v>0</v>
      </c>
      <c r="AD987" s="67">
        <v>0</v>
      </c>
      <c r="AE987" s="89" t="s">
        <v>75</v>
      </c>
      <c r="AF987" s="67">
        <f t="shared" si="76"/>
        <v>0</v>
      </c>
      <c r="AG987" s="60">
        <v>0</v>
      </c>
      <c r="AH987" s="60">
        <v>0</v>
      </c>
      <c r="AI987" s="89" t="s">
        <v>75</v>
      </c>
      <c r="AJ987" s="61">
        <v>0</v>
      </c>
      <c r="AK987" s="65" t="s">
        <v>75</v>
      </c>
      <c r="AL987" s="65" t="s">
        <v>75</v>
      </c>
      <c r="AM987" s="67">
        <f t="shared" si="77"/>
        <v>0</v>
      </c>
      <c r="AN987" s="67">
        <f>+K987+AC987-AH987</f>
        <v>19500000</v>
      </c>
      <c r="AO987" s="61" t="s">
        <v>67</v>
      </c>
      <c r="AP987" s="60">
        <v>19500000</v>
      </c>
      <c r="AQ987" s="61" t="s">
        <v>86</v>
      </c>
      <c r="AR987" s="60">
        <v>0</v>
      </c>
      <c r="AS987" s="69" t="s">
        <v>75</v>
      </c>
      <c r="AT987" s="236">
        <v>7800000</v>
      </c>
      <c r="AU987" s="156">
        <f t="shared" si="78"/>
        <v>11700000</v>
      </c>
      <c r="AV987" s="72">
        <f t="shared" si="79"/>
        <v>0.4</v>
      </c>
      <c r="AW987" s="89" t="s">
        <v>75</v>
      </c>
      <c r="AX987" s="61" t="s">
        <v>101</v>
      </c>
      <c r="AY987" s="67" t="s">
        <v>8468</v>
      </c>
      <c r="AZ987" s="58" t="s">
        <v>67</v>
      </c>
      <c r="BA987" s="58" t="s">
        <v>67</v>
      </c>
    </row>
    <row r="988" spans="2:53" x14ac:dyDescent="0.25">
      <c r="B988" s="58">
        <v>2024</v>
      </c>
      <c r="C988" s="58">
        <v>891780111</v>
      </c>
      <c r="D988" s="59" t="s">
        <v>64</v>
      </c>
      <c r="E988" s="61" t="s">
        <v>8467</v>
      </c>
      <c r="F988" s="239" t="s">
        <v>8466</v>
      </c>
      <c r="G988" s="210">
        <v>0</v>
      </c>
      <c r="H988" s="61" t="s">
        <v>73</v>
      </c>
      <c r="I988" s="59" t="s">
        <v>65</v>
      </c>
      <c r="J988" s="60" t="s">
        <v>8465</v>
      </c>
      <c r="K988" s="60">
        <v>18000000</v>
      </c>
      <c r="L988" s="58" t="s">
        <v>68</v>
      </c>
      <c r="M988" s="60" t="s">
        <v>8464</v>
      </c>
      <c r="N988" s="60">
        <v>1149451463</v>
      </c>
      <c r="O988" s="60">
        <v>1498</v>
      </c>
      <c r="P988" s="89">
        <v>45475</v>
      </c>
      <c r="Q988" s="60">
        <v>4519037000</v>
      </c>
      <c r="R988" s="89">
        <v>45483</v>
      </c>
      <c r="S988" s="60">
        <v>18000000</v>
      </c>
      <c r="T988" s="61" t="s">
        <v>66</v>
      </c>
      <c r="U988" s="60">
        <v>57464638</v>
      </c>
      <c r="V988" s="60" t="s">
        <v>6833</v>
      </c>
      <c r="W988" s="89">
        <v>45483</v>
      </c>
      <c r="X988" s="89">
        <v>45483</v>
      </c>
      <c r="Y988" s="177" t="s">
        <v>75</v>
      </c>
      <c r="Z988" s="89">
        <v>45626</v>
      </c>
      <c r="AA988" s="67">
        <f t="shared" si="75"/>
        <v>143</v>
      </c>
      <c r="AB988" s="67">
        <v>0</v>
      </c>
      <c r="AC988" s="237">
        <v>0</v>
      </c>
      <c r="AD988" s="67">
        <v>0</v>
      </c>
      <c r="AE988" s="89" t="s">
        <v>75</v>
      </c>
      <c r="AF988" s="67">
        <f t="shared" si="76"/>
        <v>0</v>
      </c>
      <c r="AG988" s="60">
        <v>0</v>
      </c>
      <c r="AH988" s="60">
        <v>0</v>
      </c>
      <c r="AI988" s="89" t="s">
        <v>75</v>
      </c>
      <c r="AJ988" s="61">
        <v>0</v>
      </c>
      <c r="AK988" s="65" t="s">
        <v>75</v>
      </c>
      <c r="AL988" s="65" t="s">
        <v>75</v>
      </c>
      <c r="AM988" s="67">
        <f t="shared" si="77"/>
        <v>0</v>
      </c>
      <c r="AN988" s="67">
        <f>+K988+AC988-AH988</f>
        <v>18000000</v>
      </c>
      <c r="AO988" s="61" t="s">
        <v>67</v>
      </c>
      <c r="AP988" s="60">
        <v>18000000</v>
      </c>
      <c r="AQ988" s="61" t="s">
        <v>86</v>
      </c>
      <c r="AR988" s="60">
        <v>0</v>
      </c>
      <c r="AS988" s="69" t="s">
        <v>75</v>
      </c>
      <c r="AT988" s="236">
        <v>7200000</v>
      </c>
      <c r="AU988" s="156">
        <f t="shared" si="78"/>
        <v>10800000</v>
      </c>
      <c r="AV988" s="72">
        <f t="shared" si="79"/>
        <v>0.4</v>
      </c>
      <c r="AW988" s="89" t="s">
        <v>75</v>
      </c>
      <c r="AX988" s="61" t="s">
        <v>101</v>
      </c>
      <c r="AY988" s="67" t="s">
        <v>8463</v>
      </c>
      <c r="AZ988" s="58" t="s">
        <v>67</v>
      </c>
      <c r="BA988" s="58" t="s">
        <v>67</v>
      </c>
    </row>
    <row r="989" spans="2:53" x14ac:dyDescent="0.25">
      <c r="B989" s="58">
        <v>2024</v>
      </c>
      <c r="C989" s="58">
        <v>891780111</v>
      </c>
      <c r="D989" s="59" t="s">
        <v>64</v>
      </c>
      <c r="E989" s="61" t="s">
        <v>8462</v>
      </c>
      <c r="F989" s="239" t="s">
        <v>8461</v>
      </c>
      <c r="G989" s="210">
        <v>0</v>
      </c>
      <c r="H989" s="61" t="s">
        <v>73</v>
      </c>
      <c r="I989" s="59" t="s">
        <v>65</v>
      </c>
      <c r="J989" s="60" t="s">
        <v>8460</v>
      </c>
      <c r="K989" s="60">
        <v>13500000</v>
      </c>
      <c r="L989" s="58" t="s">
        <v>68</v>
      </c>
      <c r="M989" s="60" t="s">
        <v>8459</v>
      </c>
      <c r="N989" s="60">
        <v>32801897</v>
      </c>
      <c r="O989" s="60">
        <v>1498</v>
      </c>
      <c r="P989" s="89">
        <v>45475</v>
      </c>
      <c r="Q989" s="60">
        <v>4519037000</v>
      </c>
      <c r="R989" s="89">
        <v>45483</v>
      </c>
      <c r="S989" s="60">
        <v>13500000</v>
      </c>
      <c r="T989" s="61" t="s">
        <v>66</v>
      </c>
      <c r="U989" s="60">
        <v>57441846</v>
      </c>
      <c r="V989" s="60" t="s">
        <v>8207</v>
      </c>
      <c r="W989" s="89">
        <v>45483</v>
      </c>
      <c r="X989" s="89">
        <v>45483</v>
      </c>
      <c r="Y989" s="177" t="s">
        <v>75</v>
      </c>
      <c r="Z989" s="89">
        <v>45626</v>
      </c>
      <c r="AA989" s="67">
        <f t="shared" si="75"/>
        <v>143</v>
      </c>
      <c r="AB989" s="67">
        <v>0</v>
      </c>
      <c r="AC989" s="237">
        <v>0</v>
      </c>
      <c r="AD989" s="67">
        <v>0</v>
      </c>
      <c r="AE989" s="89" t="s">
        <v>75</v>
      </c>
      <c r="AF989" s="67">
        <f t="shared" si="76"/>
        <v>0</v>
      </c>
      <c r="AG989" s="60">
        <v>0</v>
      </c>
      <c r="AH989" s="60">
        <v>0</v>
      </c>
      <c r="AI989" s="89" t="s">
        <v>75</v>
      </c>
      <c r="AJ989" s="61">
        <v>0</v>
      </c>
      <c r="AK989" s="65" t="s">
        <v>75</v>
      </c>
      <c r="AL989" s="65" t="s">
        <v>75</v>
      </c>
      <c r="AM989" s="67">
        <f t="shared" si="77"/>
        <v>0</v>
      </c>
      <c r="AN989" s="67">
        <f>+K989+AC989-AH989</f>
        <v>13500000</v>
      </c>
      <c r="AO989" s="61" t="s">
        <v>67</v>
      </c>
      <c r="AP989" s="60">
        <v>13500000</v>
      </c>
      <c r="AQ989" s="61" t="s">
        <v>86</v>
      </c>
      <c r="AR989" s="60">
        <v>0</v>
      </c>
      <c r="AS989" s="69" t="s">
        <v>75</v>
      </c>
      <c r="AT989" s="236">
        <v>5400000</v>
      </c>
      <c r="AU989" s="156">
        <f t="shared" si="78"/>
        <v>8100000</v>
      </c>
      <c r="AV989" s="72">
        <f t="shared" si="79"/>
        <v>0.4</v>
      </c>
      <c r="AW989" s="89" t="s">
        <v>75</v>
      </c>
      <c r="AX989" s="61" t="s">
        <v>101</v>
      </c>
      <c r="AY989" s="67" t="s">
        <v>8458</v>
      </c>
      <c r="AZ989" s="58" t="s">
        <v>67</v>
      </c>
      <c r="BA989" s="58" t="s">
        <v>67</v>
      </c>
    </row>
    <row r="990" spans="2:53" x14ac:dyDescent="0.25">
      <c r="B990" s="58">
        <v>2024</v>
      </c>
      <c r="C990" s="58">
        <v>891780111</v>
      </c>
      <c r="D990" s="59" t="s">
        <v>64</v>
      </c>
      <c r="E990" s="61" t="s">
        <v>8457</v>
      </c>
      <c r="F990" s="239" t="s">
        <v>8456</v>
      </c>
      <c r="G990" s="210">
        <v>0</v>
      </c>
      <c r="H990" s="61" t="s">
        <v>73</v>
      </c>
      <c r="I990" s="59" t="s">
        <v>65</v>
      </c>
      <c r="J990" s="60" t="s">
        <v>8455</v>
      </c>
      <c r="K990" s="60">
        <v>13500000</v>
      </c>
      <c r="L990" s="58" t="s">
        <v>68</v>
      </c>
      <c r="M990" s="60" t="s">
        <v>8454</v>
      </c>
      <c r="N990" s="60">
        <v>36729451</v>
      </c>
      <c r="O990" s="60">
        <v>1498</v>
      </c>
      <c r="P990" s="89">
        <v>45475</v>
      </c>
      <c r="Q990" s="60">
        <v>4519037000</v>
      </c>
      <c r="R990" s="89">
        <v>45483</v>
      </c>
      <c r="S990" s="60">
        <v>13500000</v>
      </c>
      <c r="T990" s="61" t="s">
        <v>66</v>
      </c>
      <c r="U990" s="60">
        <v>57441846</v>
      </c>
      <c r="V990" s="60" t="s">
        <v>8207</v>
      </c>
      <c r="W990" s="89">
        <v>45483</v>
      </c>
      <c r="X990" s="89">
        <v>45483</v>
      </c>
      <c r="Y990" s="177" t="s">
        <v>75</v>
      </c>
      <c r="Z990" s="89">
        <v>45626</v>
      </c>
      <c r="AA990" s="67">
        <f t="shared" si="75"/>
        <v>143</v>
      </c>
      <c r="AB990" s="67">
        <v>0</v>
      </c>
      <c r="AC990" s="237">
        <v>0</v>
      </c>
      <c r="AD990" s="67">
        <v>0</v>
      </c>
      <c r="AE990" s="89" t="s">
        <v>75</v>
      </c>
      <c r="AF990" s="67">
        <f t="shared" si="76"/>
        <v>0</v>
      </c>
      <c r="AG990" s="60">
        <v>0</v>
      </c>
      <c r="AH990" s="60">
        <v>0</v>
      </c>
      <c r="AI990" s="89" t="s">
        <v>75</v>
      </c>
      <c r="AJ990" s="61">
        <v>0</v>
      </c>
      <c r="AK990" s="65" t="s">
        <v>75</v>
      </c>
      <c r="AL990" s="65" t="s">
        <v>75</v>
      </c>
      <c r="AM990" s="67">
        <f t="shared" si="77"/>
        <v>0</v>
      </c>
      <c r="AN990" s="67">
        <f>+K990+AC990-AH990</f>
        <v>13500000</v>
      </c>
      <c r="AO990" s="61" t="s">
        <v>67</v>
      </c>
      <c r="AP990" s="60">
        <v>13500000</v>
      </c>
      <c r="AQ990" s="61" t="s">
        <v>86</v>
      </c>
      <c r="AR990" s="60">
        <v>0</v>
      </c>
      <c r="AS990" s="69" t="s">
        <v>75</v>
      </c>
      <c r="AT990" s="236">
        <v>5400000</v>
      </c>
      <c r="AU990" s="156">
        <f t="shared" si="78"/>
        <v>8100000</v>
      </c>
      <c r="AV990" s="72">
        <f t="shared" si="79"/>
        <v>0.4</v>
      </c>
      <c r="AW990" s="89" t="s">
        <v>75</v>
      </c>
      <c r="AX990" s="61" t="s">
        <v>101</v>
      </c>
      <c r="AY990" s="67" t="s">
        <v>8453</v>
      </c>
      <c r="AZ990" s="58" t="s">
        <v>67</v>
      </c>
      <c r="BA990" s="58" t="s">
        <v>67</v>
      </c>
    </row>
    <row r="991" spans="2:53" x14ac:dyDescent="0.25">
      <c r="B991" s="58">
        <v>2024</v>
      </c>
      <c r="C991" s="58">
        <v>891780111</v>
      </c>
      <c r="D991" s="59" t="s">
        <v>64</v>
      </c>
      <c r="E991" s="61" t="s">
        <v>8452</v>
      </c>
      <c r="F991" s="239" t="s">
        <v>8451</v>
      </c>
      <c r="G991" s="210">
        <v>0</v>
      </c>
      <c r="H991" s="61" t="s">
        <v>73</v>
      </c>
      <c r="I991" s="59" t="s">
        <v>65</v>
      </c>
      <c r="J991" s="60" t="s">
        <v>8450</v>
      </c>
      <c r="K991" s="60">
        <v>13500000</v>
      </c>
      <c r="L991" s="58" t="s">
        <v>68</v>
      </c>
      <c r="M991" s="60" t="s">
        <v>8449</v>
      </c>
      <c r="N991" s="60">
        <v>39047351</v>
      </c>
      <c r="O991" s="60">
        <v>1498</v>
      </c>
      <c r="P991" s="89">
        <v>45475</v>
      </c>
      <c r="Q991" s="60">
        <v>4519037000</v>
      </c>
      <c r="R991" s="89">
        <v>45483</v>
      </c>
      <c r="S991" s="60">
        <v>13500000</v>
      </c>
      <c r="T991" s="61" t="s">
        <v>66</v>
      </c>
      <c r="U991" s="60">
        <v>57441846</v>
      </c>
      <c r="V991" s="60" t="s">
        <v>8207</v>
      </c>
      <c r="W991" s="89">
        <v>45483</v>
      </c>
      <c r="X991" s="89">
        <v>45483</v>
      </c>
      <c r="Y991" s="177" t="s">
        <v>75</v>
      </c>
      <c r="Z991" s="89">
        <v>45626</v>
      </c>
      <c r="AA991" s="67">
        <f t="shared" si="75"/>
        <v>143</v>
      </c>
      <c r="AB991" s="67">
        <v>0</v>
      </c>
      <c r="AC991" s="237">
        <v>0</v>
      </c>
      <c r="AD991" s="67">
        <v>0</v>
      </c>
      <c r="AE991" s="89" t="s">
        <v>75</v>
      </c>
      <c r="AF991" s="67">
        <f t="shared" si="76"/>
        <v>0</v>
      </c>
      <c r="AG991" s="60">
        <v>0</v>
      </c>
      <c r="AH991" s="60">
        <v>0</v>
      </c>
      <c r="AI991" s="89" t="s">
        <v>75</v>
      </c>
      <c r="AJ991" s="61">
        <v>0</v>
      </c>
      <c r="AK991" s="65" t="s">
        <v>75</v>
      </c>
      <c r="AL991" s="65" t="s">
        <v>75</v>
      </c>
      <c r="AM991" s="67">
        <f t="shared" si="77"/>
        <v>0</v>
      </c>
      <c r="AN991" s="67">
        <f>+K991+AC991-AH991</f>
        <v>13500000</v>
      </c>
      <c r="AO991" s="61" t="s">
        <v>67</v>
      </c>
      <c r="AP991" s="60">
        <v>13500000</v>
      </c>
      <c r="AQ991" s="61" t="s">
        <v>86</v>
      </c>
      <c r="AR991" s="60">
        <v>0</v>
      </c>
      <c r="AS991" s="69" t="s">
        <v>75</v>
      </c>
      <c r="AT991" s="236">
        <v>5400000</v>
      </c>
      <c r="AU991" s="156">
        <f t="shared" si="78"/>
        <v>8100000</v>
      </c>
      <c r="AV991" s="72">
        <f t="shared" si="79"/>
        <v>0.4</v>
      </c>
      <c r="AW991" s="89" t="s">
        <v>75</v>
      </c>
      <c r="AX991" s="61" t="s">
        <v>101</v>
      </c>
      <c r="AY991" s="67" t="s">
        <v>8448</v>
      </c>
      <c r="AZ991" s="58" t="s">
        <v>67</v>
      </c>
      <c r="BA991" s="58" t="s">
        <v>67</v>
      </c>
    </row>
    <row r="992" spans="2:53" x14ac:dyDescent="0.25">
      <c r="B992" s="58">
        <v>2024</v>
      </c>
      <c r="C992" s="58">
        <v>891780111</v>
      </c>
      <c r="D992" s="59" t="s">
        <v>64</v>
      </c>
      <c r="E992" s="61" t="s">
        <v>8447</v>
      </c>
      <c r="F992" s="239" t="s">
        <v>8446</v>
      </c>
      <c r="G992" s="210">
        <v>0</v>
      </c>
      <c r="H992" s="61" t="s">
        <v>73</v>
      </c>
      <c r="I992" s="59" t="s">
        <v>65</v>
      </c>
      <c r="J992" s="60" t="s">
        <v>8445</v>
      </c>
      <c r="K992" s="60">
        <v>13500000</v>
      </c>
      <c r="L992" s="58" t="s">
        <v>68</v>
      </c>
      <c r="M992" s="60" t="s">
        <v>8444</v>
      </c>
      <c r="N992" s="60">
        <v>84455851</v>
      </c>
      <c r="O992" s="60">
        <v>1498</v>
      </c>
      <c r="P992" s="89">
        <v>45475</v>
      </c>
      <c r="Q992" s="60">
        <v>4519037000</v>
      </c>
      <c r="R992" s="89">
        <v>45483</v>
      </c>
      <c r="S992" s="60">
        <v>13500000</v>
      </c>
      <c r="T992" s="61" t="s">
        <v>66</v>
      </c>
      <c r="U992" s="60">
        <v>57441846</v>
      </c>
      <c r="V992" s="60" t="s">
        <v>8207</v>
      </c>
      <c r="W992" s="89">
        <v>45483</v>
      </c>
      <c r="X992" s="89">
        <v>45483</v>
      </c>
      <c r="Y992" s="177" t="s">
        <v>75</v>
      </c>
      <c r="Z992" s="89">
        <v>45626</v>
      </c>
      <c r="AA992" s="67">
        <f t="shared" si="75"/>
        <v>143</v>
      </c>
      <c r="AB992" s="67">
        <v>0</v>
      </c>
      <c r="AC992" s="237">
        <v>0</v>
      </c>
      <c r="AD992" s="67">
        <v>0</v>
      </c>
      <c r="AE992" s="89" t="s">
        <v>75</v>
      </c>
      <c r="AF992" s="67">
        <f t="shared" si="76"/>
        <v>0</v>
      </c>
      <c r="AG992" s="60">
        <v>0</v>
      </c>
      <c r="AH992" s="60">
        <v>0</v>
      </c>
      <c r="AI992" s="89" t="s">
        <v>75</v>
      </c>
      <c r="AJ992" s="61">
        <v>0</v>
      </c>
      <c r="AK992" s="65" t="s">
        <v>75</v>
      </c>
      <c r="AL992" s="65" t="s">
        <v>75</v>
      </c>
      <c r="AM992" s="67">
        <f t="shared" si="77"/>
        <v>0</v>
      </c>
      <c r="AN992" s="67">
        <f>+K992+AC992-AH992</f>
        <v>13500000</v>
      </c>
      <c r="AO992" s="61" t="s">
        <v>67</v>
      </c>
      <c r="AP992" s="60">
        <v>13500000</v>
      </c>
      <c r="AQ992" s="61" t="s">
        <v>86</v>
      </c>
      <c r="AR992" s="60">
        <v>0</v>
      </c>
      <c r="AS992" s="69" t="s">
        <v>75</v>
      </c>
      <c r="AT992" s="236">
        <v>5400000</v>
      </c>
      <c r="AU992" s="156">
        <f t="shared" si="78"/>
        <v>8100000</v>
      </c>
      <c r="AV992" s="72">
        <f t="shared" si="79"/>
        <v>0.4</v>
      </c>
      <c r="AW992" s="89" t="s">
        <v>75</v>
      </c>
      <c r="AX992" s="61" t="s">
        <v>101</v>
      </c>
      <c r="AY992" s="67" t="s">
        <v>8443</v>
      </c>
      <c r="AZ992" s="58" t="s">
        <v>67</v>
      </c>
      <c r="BA992" s="58" t="s">
        <v>67</v>
      </c>
    </row>
    <row r="993" spans="2:53" x14ac:dyDescent="0.25">
      <c r="B993" s="58">
        <v>2024</v>
      </c>
      <c r="C993" s="58">
        <v>891780111</v>
      </c>
      <c r="D993" s="59" t="s">
        <v>64</v>
      </c>
      <c r="E993" s="61" t="s">
        <v>8442</v>
      </c>
      <c r="F993" s="239" t="s">
        <v>8441</v>
      </c>
      <c r="G993" s="210">
        <v>0</v>
      </c>
      <c r="H993" s="61" t="s">
        <v>73</v>
      </c>
      <c r="I993" s="59" t="s">
        <v>65</v>
      </c>
      <c r="J993" s="60" t="s">
        <v>8440</v>
      </c>
      <c r="K993" s="60">
        <v>16500000</v>
      </c>
      <c r="L993" s="58" t="s">
        <v>68</v>
      </c>
      <c r="M993" s="60" t="s">
        <v>8439</v>
      </c>
      <c r="N993" s="60">
        <v>1082858153</v>
      </c>
      <c r="O993" s="60">
        <v>1498</v>
      </c>
      <c r="P993" s="89">
        <v>45475</v>
      </c>
      <c r="Q993" s="60">
        <v>4519037000</v>
      </c>
      <c r="R993" s="89">
        <v>45483</v>
      </c>
      <c r="S993" s="60">
        <v>16500000</v>
      </c>
      <c r="T993" s="61" t="s">
        <v>66</v>
      </c>
      <c r="U993" s="60">
        <v>85465146</v>
      </c>
      <c r="V993" s="60" t="s">
        <v>7615</v>
      </c>
      <c r="W993" s="89">
        <v>45483</v>
      </c>
      <c r="X993" s="89">
        <v>45483</v>
      </c>
      <c r="Y993" s="177" t="s">
        <v>75</v>
      </c>
      <c r="Z993" s="89">
        <v>45626</v>
      </c>
      <c r="AA993" s="67">
        <f t="shared" si="75"/>
        <v>143</v>
      </c>
      <c r="AB993" s="67">
        <v>0</v>
      </c>
      <c r="AC993" s="237">
        <v>0</v>
      </c>
      <c r="AD993" s="67">
        <v>0</v>
      </c>
      <c r="AE993" s="89" t="s">
        <v>75</v>
      </c>
      <c r="AF993" s="67">
        <f t="shared" si="76"/>
        <v>0</v>
      </c>
      <c r="AG993" s="60">
        <v>0</v>
      </c>
      <c r="AH993" s="60">
        <v>0</v>
      </c>
      <c r="AI993" s="89" t="s">
        <v>75</v>
      </c>
      <c r="AJ993" s="61">
        <v>0</v>
      </c>
      <c r="AK993" s="65" t="s">
        <v>75</v>
      </c>
      <c r="AL993" s="65" t="s">
        <v>75</v>
      </c>
      <c r="AM993" s="67">
        <f t="shared" si="77"/>
        <v>0</v>
      </c>
      <c r="AN993" s="67">
        <f>+K993+AC993-AH993</f>
        <v>16500000</v>
      </c>
      <c r="AO993" s="61" t="s">
        <v>67</v>
      </c>
      <c r="AP993" s="60">
        <v>16500000</v>
      </c>
      <c r="AQ993" s="61" t="s">
        <v>86</v>
      </c>
      <c r="AR993" s="60">
        <v>0</v>
      </c>
      <c r="AS993" s="69" t="s">
        <v>75</v>
      </c>
      <c r="AT993" s="236">
        <v>6600000</v>
      </c>
      <c r="AU993" s="156">
        <f t="shared" si="78"/>
        <v>9900000</v>
      </c>
      <c r="AV993" s="72">
        <f t="shared" si="79"/>
        <v>0.4</v>
      </c>
      <c r="AW993" s="89" t="s">
        <v>75</v>
      </c>
      <c r="AX993" s="61" t="s">
        <v>101</v>
      </c>
      <c r="AY993" s="67" t="s">
        <v>8438</v>
      </c>
      <c r="AZ993" s="58" t="s">
        <v>67</v>
      </c>
      <c r="BA993" s="58" t="s">
        <v>67</v>
      </c>
    </row>
    <row r="994" spans="2:53" x14ac:dyDescent="0.25">
      <c r="B994" s="58">
        <v>2024</v>
      </c>
      <c r="C994" s="58">
        <v>891780111</v>
      </c>
      <c r="D994" s="59" t="s">
        <v>64</v>
      </c>
      <c r="E994" s="61" t="s">
        <v>8437</v>
      </c>
      <c r="F994" s="239" t="s">
        <v>8436</v>
      </c>
      <c r="G994" s="210">
        <v>0</v>
      </c>
      <c r="H994" s="61" t="s">
        <v>73</v>
      </c>
      <c r="I994" s="59" t="s">
        <v>65</v>
      </c>
      <c r="J994" s="60" t="s">
        <v>7169</v>
      </c>
      <c r="K994" s="60">
        <v>10500000</v>
      </c>
      <c r="L994" s="58" t="s">
        <v>68</v>
      </c>
      <c r="M994" s="60" t="s">
        <v>8435</v>
      </c>
      <c r="N994" s="60">
        <v>85155288</v>
      </c>
      <c r="O994" s="60">
        <v>1499</v>
      </c>
      <c r="P994" s="238">
        <v>45475</v>
      </c>
      <c r="Q994" s="60">
        <v>2126650000</v>
      </c>
      <c r="R994" s="89">
        <v>45485</v>
      </c>
      <c r="S994" s="60">
        <v>10500000</v>
      </c>
      <c r="T994" s="61" t="s">
        <v>66</v>
      </c>
      <c r="U994" s="60">
        <v>7633817</v>
      </c>
      <c r="V994" s="60" t="s">
        <v>3276</v>
      </c>
      <c r="W994" s="89">
        <v>45485</v>
      </c>
      <c r="X994" s="89">
        <v>45485</v>
      </c>
      <c r="Y994" s="177" t="s">
        <v>75</v>
      </c>
      <c r="Z994" s="89">
        <v>45626</v>
      </c>
      <c r="AA994" s="67">
        <f t="shared" si="75"/>
        <v>141</v>
      </c>
      <c r="AB994" s="67">
        <v>0</v>
      </c>
      <c r="AC994" s="237">
        <v>0</v>
      </c>
      <c r="AD994" s="67">
        <v>0</v>
      </c>
      <c r="AE994" s="89" t="s">
        <v>75</v>
      </c>
      <c r="AF994" s="67">
        <f t="shared" si="76"/>
        <v>0</v>
      </c>
      <c r="AG994" s="60">
        <v>0</v>
      </c>
      <c r="AH994" s="60">
        <v>0</v>
      </c>
      <c r="AI994" s="89" t="s">
        <v>75</v>
      </c>
      <c r="AJ994" s="61">
        <v>0</v>
      </c>
      <c r="AK994" s="65" t="s">
        <v>75</v>
      </c>
      <c r="AL994" s="65" t="s">
        <v>75</v>
      </c>
      <c r="AM994" s="67">
        <f t="shared" si="77"/>
        <v>0</v>
      </c>
      <c r="AN994" s="67">
        <f>+K994+AC994-AH994</f>
        <v>10500000</v>
      </c>
      <c r="AO994" s="61" t="s">
        <v>67</v>
      </c>
      <c r="AP994" s="60">
        <v>10500000</v>
      </c>
      <c r="AQ994" s="61" t="s">
        <v>86</v>
      </c>
      <c r="AR994" s="60">
        <v>0</v>
      </c>
      <c r="AS994" s="69" t="s">
        <v>75</v>
      </c>
      <c r="AT994" s="236">
        <v>4200000</v>
      </c>
      <c r="AU994" s="156">
        <f t="shared" si="78"/>
        <v>6300000</v>
      </c>
      <c r="AV994" s="72">
        <f t="shared" si="79"/>
        <v>0.4</v>
      </c>
      <c r="AW994" s="89" t="s">
        <v>75</v>
      </c>
      <c r="AX994" s="61" t="s">
        <v>101</v>
      </c>
      <c r="AY994" s="67" t="s">
        <v>8434</v>
      </c>
      <c r="AZ994" s="58" t="s">
        <v>67</v>
      </c>
      <c r="BA994" s="58" t="s">
        <v>67</v>
      </c>
    </row>
    <row r="995" spans="2:53" x14ac:dyDescent="0.25">
      <c r="B995" s="58">
        <v>2024</v>
      </c>
      <c r="C995" s="58">
        <v>891780111</v>
      </c>
      <c r="D995" s="59" t="s">
        <v>64</v>
      </c>
      <c r="E995" s="61" t="s">
        <v>8433</v>
      </c>
      <c r="F995" s="239" t="s">
        <v>8432</v>
      </c>
      <c r="G995" s="210">
        <v>0</v>
      </c>
      <c r="H995" s="61" t="s">
        <v>73</v>
      </c>
      <c r="I995" s="59" t="s">
        <v>65</v>
      </c>
      <c r="J995" s="60" t="s">
        <v>7169</v>
      </c>
      <c r="K995" s="60">
        <v>10500000</v>
      </c>
      <c r="L995" s="58" t="s">
        <v>68</v>
      </c>
      <c r="M995" s="60" t="s">
        <v>8431</v>
      </c>
      <c r="N995" s="60">
        <v>1082983512</v>
      </c>
      <c r="O995" s="60">
        <v>1499</v>
      </c>
      <c r="P995" s="238">
        <v>45475</v>
      </c>
      <c r="Q995" s="60">
        <v>2126650000</v>
      </c>
      <c r="R995" s="89">
        <v>45485</v>
      </c>
      <c r="S995" s="60">
        <v>10500000</v>
      </c>
      <c r="T995" s="61" t="s">
        <v>66</v>
      </c>
      <c r="U995" s="60">
        <v>7633817</v>
      </c>
      <c r="V995" s="60" t="s">
        <v>3276</v>
      </c>
      <c r="W995" s="89">
        <v>45485</v>
      </c>
      <c r="X995" s="89">
        <v>45485</v>
      </c>
      <c r="Y995" s="177" t="s">
        <v>75</v>
      </c>
      <c r="Z995" s="89">
        <v>45626</v>
      </c>
      <c r="AA995" s="67">
        <f t="shared" si="75"/>
        <v>141</v>
      </c>
      <c r="AB995" s="67">
        <v>0</v>
      </c>
      <c r="AC995" s="237">
        <v>0</v>
      </c>
      <c r="AD995" s="67">
        <v>0</v>
      </c>
      <c r="AE995" s="89" t="s">
        <v>75</v>
      </c>
      <c r="AF995" s="67">
        <f t="shared" si="76"/>
        <v>0</v>
      </c>
      <c r="AG995" s="60">
        <v>0</v>
      </c>
      <c r="AH995" s="60">
        <v>0</v>
      </c>
      <c r="AI995" s="89" t="s">
        <v>75</v>
      </c>
      <c r="AJ995" s="61">
        <v>0</v>
      </c>
      <c r="AK995" s="65" t="s">
        <v>75</v>
      </c>
      <c r="AL995" s="65" t="s">
        <v>75</v>
      </c>
      <c r="AM995" s="67">
        <f t="shared" si="77"/>
        <v>0</v>
      </c>
      <c r="AN995" s="67">
        <f>+K995+AC995-AH995</f>
        <v>10500000</v>
      </c>
      <c r="AO995" s="61" t="s">
        <v>67</v>
      </c>
      <c r="AP995" s="60">
        <v>10500000</v>
      </c>
      <c r="AQ995" s="61" t="s">
        <v>86</v>
      </c>
      <c r="AR995" s="60">
        <v>0</v>
      </c>
      <c r="AS995" s="69" t="s">
        <v>75</v>
      </c>
      <c r="AT995" s="236">
        <v>4200000</v>
      </c>
      <c r="AU995" s="156">
        <f t="shared" si="78"/>
        <v>6300000</v>
      </c>
      <c r="AV995" s="72">
        <f t="shared" si="79"/>
        <v>0.4</v>
      </c>
      <c r="AW995" s="89" t="s">
        <v>75</v>
      </c>
      <c r="AX995" s="61" t="s">
        <v>101</v>
      </c>
      <c r="AY995" s="67" t="s">
        <v>8430</v>
      </c>
      <c r="AZ995" s="58" t="s">
        <v>67</v>
      </c>
      <c r="BA995" s="58" t="s">
        <v>67</v>
      </c>
    </row>
    <row r="996" spans="2:53" x14ac:dyDescent="0.25">
      <c r="B996" s="58">
        <v>2024</v>
      </c>
      <c r="C996" s="58">
        <v>891780111</v>
      </c>
      <c r="D996" s="59" t="s">
        <v>64</v>
      </c>
      <c r="E996" s="61" t="s">
        <v>8429</v>
      </c>
      <c r="F996" s="239" t="s">
        <v>8428</v>
      </c>
      <c r="G996" s="210">
        <v>0</v>
      </c>
      <c r="H996" s="61" t="s">
        <v>73</v>
      </c>
      <c r="I996" s="59" t="s">
        <v>65</v>
      </c>
      <c r="J996" s="60" t="s">
        <v>8427</v>
      </c>
      <c r="K996" s="60">
        <v>10500000</v>
      </c>
      <c r="L996" s="58" t="s">
        <v>68</v>
      </c>
      <c r="M996" s="60" t="s">
        <v>8426</v>
      </c>
      <c r="N996" s="60">
        <v>36668600</v>
      </c>
      <c r="O996" s="60">
        <v>1499</v>
      </c>
      <c r="P996" s="238">
        <v>45475</v>
      </c>
      <c r="Q996" s="60">
        <v>2126650000</v>
      </c>
      <c r="R996" s="89">
        <v>45485</v>
      </c>
      <c r="S996" s="60">
        <v>10500000</v>
      </c>
      <c r="T996" s="61" t="s">
        <v>66</v>
      </c>
      <c r="U996" s="60">
        <v>7633817</v>
      </c>
      <c r="V996" s="60" t="s">
        <v>3276</v>
      </c>
      <c r="W996" s="89">
        <v>45485</v>
      </c>
      <c r="X996" s="89">
        <v>45485</v>
      </c>
      <c r="Y996" s="177" t="s">
        <v>75</v>
      </c>
      <c r="Z996" s="89">
        <v>45626</v>
      </c>
      <c r="AA996" s="67">
        <f t="shared" si="75"/>
        <v>141</v>
      </c>
      <c r="AB996" s="67">
        <v>0</v>
      </c>
      <c r="AC996" s="237">
        <v>0</v>
      </c>
      <c r="AD996" s="67">
        <v>0</v>
      </c>
      <c r="AE996" s="89" t="s">
        <v>75</v>
      </c>
      <c r="AF996" s="67">
        <f t="shared" si="76"/>
        <v>0</v>
      </c>
      <c r="AG996" s="60">
        <v>0</v>
      </c>
      <c r="AH996" s="60">
        <v>0</v>
      </c>
      <c r="AI996" s="89" t="s">
        <v>75</v>
      </c>
      <c r="AJ996" s="61">
        <v>0</v>
      </c>
      <c r="AK996" s="65" t="s">
        <v>75</v>
      </c>
      <c r="AL996" s="65" t="s">
        <v>75</v>
      </c>
      <c r="AM996" s="67">
        <f t="shared" si="77"/>
        <v>0</v>
      </c>
      <c r="AN996" s="67">
        <f>+K996+AC996-AH996</f>
        <v>10500000</v>
      </c>
      <c r="AO996" s="61" t="s">
        <v>67</v>
      </c>
      <c r="AP996" s="60">
        <v>10500000</v>
      </c>
      <c r="AQ996" s="61" t="s">
        <v>86</v>
      </c>
      <c r="AR996" s="60">
        <v>0</v>
      </c>
      <c r="AS996" s="69" t="s">
        <v>75</v>
      </c>
      <c r="AT996" s="236">
        <v>4200000</v>
      </c>
      <c r="AU996" s="156">
        <f t="shared" si="78"/>
        <v>6300000</v>
      </c>
      <c r="AV996" s="72">
        <f t="shared" si="79"/>
        <v>0.4</v>
      </c>
      <c r="AW996" s="89" t="s">
        <v>75</v>
      </c>
      <c r="AX996" s="61" t="s">
        <v>101</v>
      </c>
      <c r="AY996" s="67" t="s">
        <v>8425</v>
      </c>
      <c r="AZ996" s="58" t="s">
        <v>67</v>
      </c>
      <c r="BA996" s="58" t="s">
        <v>67</v>
      </c>
    </row>
    <row r="997" spans="2:53" x14ac:dyDescent="0.25">
      <c r="B997" s="58">
        <v>2024</v>
      </c>
      <c r="C997" s="58">
        <v>891780111</v>
      </c>
      <c r="D997" s="59" t="s">
        <v>64</v>
      </c>
      <c r="E997" s="61" t="s">
        <v>8424</v>
      </c>
      <c r="F997" s="239" t="s">
        <v>8423</v>
      </c>
      <c r="G997" s="210">
        <v>0</v>
      </c>
      <c r="H997" s="61" t="s">
        <v>73</v>
      </c>
      <c r="I997" s="59" t="s">
        <v>65</v>
      </c>
      <c r="J997" s="60" t="s">
        <v>7169</v>
      </c>
      <c r="K997" s="60">
        <v>16500000</v>
      </c>
      <c r="L997" s="58" t="s">
        <v>68</v>
      </c>
      <c r="M997" s="60" t="s">
        <v>8422</v>
      </c>
      <c r="N997" s="60">
        <v>1216968632</v>
      </c>
      <c r="O997" s="60">
        <v>1498</v>
      </c>
      <c r="P997" s="89">
        <v>45475</v>
      </c>
      <c r="Q997" s="60">
        <v>4519037000</v>
      </c>
      <c r="R997" s="89">
        <v>45485</v>
      </c>
      <c r="S997" s="60">
        <v>16500000</v>
      </c>
      <c r="T997" s="61" t="s">
        <v>66</v>
      </c>
      <c r="U997" s="60">
        <v>7633817</v>
      </c>
      <c r="V997" s="60" t="s">
        <v>3276</v>
      </c>
      <c r="W997" s="89">
        <v>45485</v>
      </c>
      <c r="X997" s="89">
        <v>45485</v>
      </c>
      <c r="Y997" s="177" t="s">
        <v>75</v>
      </c>
      <c r="Z997" s="89">
        <v>45626</v>
      </c>
      <c r="AA997" s="67">
        <f t="shared" si="75"/>
        <v>141</v>
      </c>
      <c r="AB997" s="67">
        <v>0</v>
      </c>
      <c r="AC997" s="237">
        <v>0</v>
      </c>
      <c r="AD997" s="67">
        <v>0</v>
      </c>
      <c r="AE997" s="89" t="s">
        <v>75</v>
      </c>
      <c r="AF997" s="67">
        <f t="shared" si="76"/>
        <v>0</v>
      </c>
      <c r="AG997" s="60">
        <v>0</v>
      </c>
      <c r="AH997" s="60">
        <v>0</v>
      </c>
      <c r="AI997" s="89" t="s">
        <v>75</v>
      </c>
      <c r="AJ997" s="61">
        <v>0</v>
      </c>
      <c r="AK997" s="65" t="s">
        <v>75</v>
      </c>
      <c r="AL997" s="65" t="s">
        <v>75</v>
      </c>
      <c r="AM997" s="67">
        <f t="shared" si="77"/>
        <v>0</v>
      </c>
      <c r="AN997" s="67">
        <f>+K997+AC997-AH997</f>
        <v>16500000</v>
      </c>
      <c r="AO997" s="61" t="s">
        <v>67</v>
      </c>
      <c r="AP997" s="60">
        <v>16500000</v>
      </c>
      <c r="AQ997" s="61" t="s">
        <v>86</v>
      </c>
      <c r="AR997" s="60">
        <v>0</v>
      </c>
      <c r="AS997" s="69" t="s">
        <v>75</v>
      </c>
      <c r="AT997" s="236">
        <v>6600000</v>
      </c>
      <c r="AU997" s="156">
        <f t="shared" si="78"/>
        <v>9900000</v>
      </c>
      <c r="AV997" s="72">
        <f t="shared" si="79"/>
        <v>0.4</v>
      </c>
      <c r="AW997" s="89" t="s">
        <v>75</v>
      </c>
      <c r="AX997" s="61" t="s">
        <v>101</v>
      </c>
      <c r="AY997" s="67" t="s">
        <v>8421</v>
      </c>
      <c r="AZ997" s="58" t="s">
        <v>67</v>
      </c>
      <c r="BA997" s="58" t="s">
        <v>67</v>
      </c>
    </row>
    <row r="998" spans="2:53" x14ac:dyDescent="0.25">
      <c r="B998" s="58">
        <v>2024</v>
      </c>
      <c r="C998" s="58">
        <v>891780111</v>
      </c>
      <c r="D998" s="59" t="s">
        <v>64</v>
      </c>
      <c r="E998" s="61" t="s">
        <v>8420</v>
      </c>
      <c r="F998" s="239" t="s">
        <v>8419</v>
      </c>
      <c r="G998" s="210">
        <v>0</v>
      </c>
      <c r="H998" s="61" t="s">
        <v>73</v>
      </c>
      <c r="I998" s="59" t="s">
        <v>65</v>
      </c>
      <c r="J998" s="60" t="s">
        <v>7169</v>
      </c>
      <c r="K998" s="60">
        <v>10500000</v>
      </c>
      <c r="L998" s="58" t="s">
        <v>68</v>
      </c>
      <c r="M998" s="60" t="s">
        <v>8418</v>
      </c>
      <c r="N998" s="60">
        <v>36727735</v>
      </c>
      <c r="O998" s="60">
        <v>1499</v>
      </c>
      <c r="P998" s="238">
        <v>45475</v>
      </c>
      <c r="Q998" s="60">
        <v>2126650000</v>
      </c>
      <c r="R998" s="89">
        <v>45485</v>
      </c>
      <c r="S998" s="60">
        <v>10500000</v>
      </c>
      <c r="T998" s="61" t="s">
        <v>66</v>
      </c>
      <c r="U998" s="60">
        <v>7633817</v>
      </c>
      <c r="V998" s="60" t="s">
        <v>3276</v>
      </c>
      <c r="W998" s="89">
        <v>45485</v>
      </c>
      <c r="X998" s="89">
        <v>45485</v>
      </c>
      <c r="Y998" s="177" t="s">
        <v>75</v>
      </c>
      <c r="Z998" s="89">
        <v>45626</v>
      </c>
      <c r="AA998" s="67">
        <f t="shared" si="75"/>
        <v>141</v>
      </c>
      <c r="AB998" s="67">
        <v>0</v>
      </c>
      <c r="AC998" s="237">
        <v>0</v>
      </c>
      <c r="AD998" s="67">
        <v>0</v>
      </c>
      <c r="AE998" s="89" t="s">
        <v>75</v>
      </c>
      <c r="AF998" s="67">
        <f t="shared" si="76"/>
        <v>0</v>
      </c>
      <c r="AG998" s="60">
        <v>0</v>
      </c>
      <c r="AH998" s="60">
        <v>0</v>
      </c>
      <c r="AI998" s="89" t="s">
        <v>75</v>
      </c>
      <c r="AJ998" s="61">
        <v>0</v>
      </c>
      <c r="AK998" s="65" t="s">
        <v>75</v>
      </c>
      <c r="AL998" s="65" t="s">
        <v>75</v>
      </c>
      <c r="AM998" s="67">
        <f t="shared" si="77"/>
        <v>0</v>
      </c>
      <c r="AN998" s="67">
        <f>+K998+AC998-AH998</f>
        <v>10500000</v>
      </c>
      <c r="AO998" s="61" t="s">
        <v>67</v>
      </c>
      <c r="AP998" s="60">
        <v>10500000</v>
      </c>
      <c r="AQ998" s="61" t="s">
        <v>86</v>
      </c>
      <c r="AR998" s="60">
        <v>0</v>
      </c>
      <c r="AS998" s="69" t="s">
        <v>75</v>
      </c>
      <c r="AT998" s="236">
        <v>4200000</v>
      </c>
      <c r="AU998" s="156">
        <f t="shared" si="78"/>
        <v>6300000</v>
      </c>
      <c r="AV998" s="72">
        <f t="shared" si="79"/>
        <v>0.4</v>
      </c>
      <c r="AW998" s="89" t="s">
        <v>75</v>
      </c>
      <c r="AX998" s="61" t="s">
        <v>101</v>
      </c>
      <c r="AY998" s="67" t="s">
        <v>8417</v>
      </c>
      <c r="AZ998" s="58" t="s">
        <v>67</v>
      </c>
      <c r="BA998" s="58" t="s">
        <v>67</v>
      </c>
    </row>
    <row r="999" spans="2:53" x14ac:dyDescent="0.25">
      <c r="B999" s="58">
        <v>2024</v>
      </c>
      <c r="C999" s="58">
        <v>891780111</v>
      </c>
      <c r="D999" s="59" t="s">
        <v>64</v>
      </c>
      <c r="E999" s="61" t="s">
        <v>8416</v>
      </c>
      <c r="F999" s="239" t="s">
        <v>8415</v>
      </c>
      <c r="G999" s="210">
        <v>0</v>
      </c>
      <c r="H999" s="61" t="s">
        <v>73</v>
      </c>
      <c r="I999" s="59" t="s">
        <v>65</v>
      </c>
      <c r="J999" s="60" t="s">
        <v>8414</v>
      </c>
      <c r="K999" s="60">
        <v>10500000</v>
      </c>
      <c r="L999" s="58" t="s">
        <v>68</v>
      </c>
      <c r="M999" s="60" t="s">
        <v>8413</v>
      </c>
      <c r="N999" s="60">
        <v>36726128</v>
      </c>
      <c r="O999" s="60">
        <v>1499</v>
      </c>
      <c r="P999" s="238">
        <v>45475</v>
      </c>
      <c r="Q999" s="60">
        <v>2126650000</v>
      </c>
      <c r="R999" s="89">
        <v>45485</v>
      </c>
      <c r="S999" s="60">
        <v>10500000</v>
      </c>
      <c r="T999" s="61" t="s">
        <v>66</v>
      </c>
      <c r="U999" s="60">
        <v>7633817</v>
      </c>
      <c r="V999" s="60" t="s">
        <v>3276</v>
      </c>
      <c r="W999" s="89">
        <v>45485</v>
      </c>
      <c r="X999" s="89">
        <v>45485</v>
      </c>
      <c r="Y999" s="177" t="s">
        <v>75</v>
      </c>
      <c r="Z999" s="89">
        <v>45626</v>
      </c>
      <c r="AA999" s="67">
        <f t="shared" si="75"/>
        <v>141</v>
      </c>
      <c r="AB999" s="67">
        <v>0</v>
      </c>
      <c r="AC999" s="237">
        <v>0</v>
      </c>
      <c r="AD999" s="67">
        <v>0</v>
      </c>
      <c r="AE999" s="89" t="s">
        <v>75</v>
      </c>
      <c r="AF999" s="67">
        <f t="shared" si="76"/>
        <v>0</v>
      </c>
      <c r="AG999" s="60">
        <v>0</v>
      </c>
      <c r="AH999" s="60">
        <v>0</v>
      </c>
      <c r="AI999" s="89" t="s">
        <v>75</v>
      </c>
      <c r="AJ999" s="61">
        <v>0</v>
      </c>
      <c r="AK999" s="65" t="s">
        <v>75</v>
      </c>
      <c r="AL999" s="65" t="s">
        <v>75</v>
      </c>
      <c r="AM999" s="67">
        <f t="shared" si="77"/>
        <v>0</v>
      </c>
      <c r="AN999" s="67">
        <f>+K999+AC999-AH999</f>
        <v>10500000</v>
      </c>
      <c r="AO999" s="61" t="s">
        <v>67</v>
      </c>
      <c r="AP999" s="60">
        <v>10500000</v>
      </c>
      <c r="AQ999" s="61" t="s">
        <v>86</v>
      </c>
      <c r="AR999" s="60">
        <v>0</v>
      </c>
      <c r="AS999" s="69" t="s">
        <v>75</v>
      </c>
      <c r="AT999" s="236">
        <v>4200000</v>
      </c>
      <c r="AU999" s="156">
        <f t="shared" si="78"/>
        <v>6300000</v>
      </c>
      <c r="AV999" s="72">
        <f t="shared" si="79"/>
        <v>0.4</v>
      </c>
      <c r="AW999" s="89" t="s">
        <v>75</v>
      </c>
      <c r="AX999" s="61" t="s">
        <v>101</v>
      </c>
      <c r="AY999" s="67" t="s">
        <v>8412</v>
      </c>
      <c r="AZ999" s="58" t="s">
        <v>67</v>
      </c>
      <c r="BA999" s="58" t="s">
        <v>67</v>
      </c>
    </row>
    <row r="1000" spans="2:53" x14ac:dyDescent="0.25">
      <c r="B1000" s="58">
        <v>2024</v>
      </c>
      <c r="C1000" s="58">
        <v>891780111</v>
      </c>
      <c r="D1000" s="59" t="s">
        <v>64</v>
      </c>
      <c r="E1000" s="61" t="s">
        <v>8411</v>
      </c>
      <c r="F1000" s="239" t="s">
        <v>8410</v>
      </c>
      <c r="G1000" s="210">
        <v>0</v>
      </c>
      <c r="H1000" s="61" t="s">
        <v>73</v>
      </c>
      <c r="I1000" s="59" t="s">
        <v>65</v>
      </c>
      <c r="J1000" s="60" t="s">
        <v>8409</v>
      </c>
      <c r="K1000" s="60">
        <v>10500000</v>
      </c>
      <c r="L1000" s="58" t="s">
        <v>68</v>
      </c>
      <c r="M1000" s="60" t="s">
        <v>8408</v>
      </c>
      <c r="N1000" s="60">
        <v>57298171</v>
      </c>
      <c r="O1000" s="60">
        <v>1499</v>
      </c>
      <c r="P1000" s="238">
        <v>45475</v>
      </c>
      <c r="Q1000" s="60">
        <v>2126650000</v>
      </c>
      <c r="R1000" s="89">
        <v>45485</v>
      </c>
      <c r="S1000" s="60">
        <v>10500000</v>
      </c>
      <c r="T1000" s="61" t="s">
        <v>66</v>
      </c>
      <c r="U1000" s="60">
        <v>7633817</v>
      </c>
      <c r="V1000" s="60" t="s">
        <v>3276</v>
      </c>
      <c r="W1000" s="89">
        <v>45485</v>
      </c>
      <c r="X1000" s="89">
        <v>45485</v>
      </c>
      <c r="Y1000" s="177" t="s">
        <v>75</v>
      </c>
      <c r="Z1000" s="89">
        <v>45626</v>
      </c>
      <c r="AA1000" s="67">
        <f t="shared" si="75"/>
        <v>141</v>
      </c>
      <c r="AB1000" s="67">
        <v>0</v>
      </c>
      <c r="AC1000" s="237">
        <v>0</v>
      </c>
      <c r="AD1000" s="67">
        <v>0</v>
      </c>
      <c r="AE1000" s="89" t="s">
        <v>75</v>
      </c>
      <c r="AF1000" s="67">
        <f t="shared" si="76"/>
        <v>0</v>
      </c>
      <c r="AG1000" s="60">
        <v>0</v>
      </c>
      <c r="AH1000" s="60">
        <v>0</v>
      </c>
      <c r="AI1000" s="89" t="s">
        <v>75</v>
      </c>
      <c r="AJ1000" s="61">
        <v>0</v>
      </c>
      <c r="AK1000" s="65" t="s">
        <v>75</v>
      </c>
      <c r="AL1000" s="65" t="s">
        <v>75</v>
      </c>
      <c r="AM1000" s="67">
        <f t="shared" si="77"/>
        <v>0</v>
      </c>
      <c r="AN1000" s="67">
        <f>+K1000+AC1000-AH1000</f>
        <v>10500000</v>
      </c>
      <c r="AO1000" s="61" t="s">
        <v>67</v>
      </c>
      <c r="AP1000" s="60">
        <v>10500000</v>
      </c>
      <c r="AQ1000" s="61" t="s">
        <v>86</v>
      </c>
      <c r="AR1000" s="60">
        <v>0</v>
      </c>
      <c r="AS1000" s="69" t="s">
        <v>75</v>
      </c>
      <c r="AT1000" s="236">
        <v>4200000</v>
      </c>
      <c r="AU1000" s="156">
        <f t="shared" si="78"/>
        <v>6300000</v>
      </c>
      <c r="AV1000" s="72">
        <f t="shared" si="79"/>
        <v>0.4</v>
      </c>
      <c r="AW1000" s="89" t="s">
        <v>75</v>
      </c>
      <c r="AX1000" s="61" t="s">
        <v>101</v>
      </c>
      <c r="AY1000" s="67" t="s">
        <v>8407</v>
      </c>
      <c r="AZ1000" s="58" t="s">
        <v>67</v>
      </c>
      <c r="BA1000" s="58" t="s">
        <v>67</v>
      </c>
    </row>
    <row r="1001" spans="2:53" x14ac:dyDescent="0.25">
      <c r="B1001" s="58">
        <v>2024</v>
      </c>
      <c r="C1001" s="58">
        <v>891780111</v>
      </c>
      <c r="D1001" s="59" t="s">
        <v>64</v>
      </c>
      <c r="E1001" s="61" t="s">
        <v>8406</v>
      </c>
      <c r="F1001" s="239" t="s">
        <v>8405</v>
      </c>
      <c r="G1001" s="210">
        <v>0</v>
      </c>
      <c r="H1001" s="61" t="s">
        <v>73</v>
      </c>
      <c r="I1001" s="59" t="s">
        <v>65</v>
      </c>
      <c r="J1001" s="60" t="s">
        <v>8404</v>
      </c>
      <c r="K1001" s="60">
        <v>12500000</v>
      </c>
      <c r="L1001" s="58" t="s">
        <v>68</v>
      </c>
      <c r="M1001" s="60" t="s">
        <v>8403</v>
      </c>
      <c r="N1001" s="60">
        <v>1234097322</v>
      </c>
      <c r="O1001" s="60">
        <v>1499</v>
      </c>
      <c r="P1001" s="238">
        <v>45475</v>
      </c>
      <c r="Q1001" s="60">
        <v>2126650000</v>
      </c>
      <c r="R1001" s="89">
        <v>45485</v>
      </c>
      <c r="S1001" s="60">
        <v>12500000</v>
      </c>
      <c r="T1001" s="61" t="s">
        <v>66</v>
      </c>
      <c r="U1001" s="60">
        <v>85468846</v>
      </c>
      <c r="V1001" s="60" t="s">
        <v>6946</v>
      </c>
      <c r="W1001" s="89">
        <v>45485</v>
      </c>
      <c r="X1001" s="89">
        <v>45485</v>
      </c>
      <c r="Y1001" s="177" t="s">
        <v>75</v>
      </c>
      <c r="Z1001" s="89">
        <v>45626</v>
      </c>
      <c r="AA1001" s="67">
        <f t="shared" si="75"/>
        <v>141</v>
      </c>
      <c r="AB1001" s="67">
        <v>0</v>
      </c>
      <c r="AC1001" s="237">
        <v>0</v>
      </c>
      <c r="AD1001" s="67">
        <v>0</v>
      </c>
      <c r="AE1001" s="89" t="s">
        <v>75</v>
      </c>
      <c r="AF1001" s="67">
        <f t="shared" si="76"/>
        <v>0</v>
      </c>
      <c r="AG1001" s="60">
        <v>0</v>
      </c>
      <c r="AH1001" s="60">
        <v>0</v>
      </c>
      <c r="AI1001" s="89" t="s">
        <v>75</v>
      </c>
      <c r="AJ1001" s="61">
        <v>0</v>
      </c>
      <c r="AK1001" s="65" t="s">
        <v>75</v>
      </c>
      <c r="AL1001" s="65" t="s">
        <v>75</v>
      </c>
      <c r="AM1001" s="67">
        <f t="shared" si="77"/>
        <v>0</v>
      </c>
      <c r="AN1001" s="67">
        <f>+K1001+AC1001-AH1001</f>
        <v>12500000</v>
      </c>
      <c r="AO1001" s="61" t="s">
        <v>67</v>
      </c>
      <c r="AP1001" s="60">
        <v>12500000</v>
      </c>
      <c r="AQ1001" s="61" t="s">
        <v>86</v>
      </c>
      <c r="AR1001" s="60">
        <v>0</v>
      </c>
      <c r="AS1001" s="69" t="s">
        <v>75</v>
      </c>
      <c r="AT1001" s="236">
        <v>2500000</v>
      </c>
      <c r="AU1001" s="156">
        <f t="shared" si="78"/>
        <v>10000000</v>
      </c>
      <c r="AV1001" s="72">
        <f t="shared" si="79"/>
        <v>0.2</v>
      </c>
      <c r="AW1001" s="89" t="s">
        <v>75</v>
      </c>
      <c r="AX1001" s="61" t="s">
        <v>101</v>
      </c>
      <c r="AY1001" s="67" t="s">
        <v>8402</v>
      </c>
      <c r="AZ1001" s="58" t="s">
        <v>67</v>
      </c>
      <c r="BA1001" s="58" t="s">
        <v>67</v>
      </c>
    </row>
    <row r="1002" spans="2:53" x14ac:dyDescent="0.25">
      <c r="B1002" s="58">
        <v>2024</v>
      </c>
      <c r="C1002" s="58">
        <v>891780111</v>
      </c>
      <c r="D1002" s="59" t="s">
        <v>64</v>
      </c>
      <c r="E1002" s="61" t="s">
        <v>8401</v>
      </c>
      <c r="F1002" s="239" t="s">
        <v>8400</v>
      </c>
      <c r="G1002" s="210">
        <v>0</v>
      </c>
      <c r="H1002" s="61" t="s">
        <v>73</v>
      </c>
      <c r="I1002" s="59" t="s">
        <v>65</v>
      </c>
      <c r="J1002" s="60" t="s">
        <v>7169</v>
      </c>
      <c r="K1002" s="60">
        <v>10500000</v>
      </c>
      <c r="L1002" s="58" t="s">
        <v>68</v>
      </c>
      <c r="M1002" s="60" t="s">
        <v>8399</v>
      </c>
      <c r="N1002" s="60">
        <v>1082478213</v>
      </c>
      <c r="O1002" s="60">
        <v>1499</v>
      </c>
      <c r="P1002" s="238">
        <v>45475</v>
      </c>
      <c r="Q1002" s="60">
        <v>2126650000</v>
      </c>
      <c r="R1002" s="89">
        <v>45485</v>
      </c>
      <c r="S1002" s="60">
        <v>10500000</v>
      </c>
      <c r="T1002" s="61" t="s">
        <v>66</v>
      </c>
      <c r="U1002" s="60">
        <v>7633817</v>
      </c>
      <c r="V1002" s="60" t="s">
        <v>3276</v>
      </c>
      <c r="W1002" s="89">
        <v>45485</v>
      </c>
      <c r="X1002" s="89">
        <v>45485</v>
      </c>
      <c r="Y1002" s="177" t="s">
        <v>75</v>
      </c>
      <c r="Z1002" s="89">
        <v>45626</v>
      </c>
      <c r="AA1002" s="67">
        <f t="shared" si="75"/>
        <v>141</v>
      </c>
      <c r="AB1002" s="67">
        <v>0</v>
      </c>
      <c r="AC1002" s="237">
        <v>0</v>
      </c>
      <c r="AD1002" s="67">
        <v>0</v>
      </c>
      <c r="AE1002" s="89" t="s">
        <v>75</v>
      </c>
      <c r="AF1002" s="67">
        <f t="shared" si="76"/>
        <v>0</v>
      </c>
      <c r="AG1002" s="60">
        <v>0</v>
      </c>
      <c r="AH1002" s="60">
        <v>0</v>
      </c>
      <c r="AI1002" s="89" t="s">
        <v>75</v>
      </c>
      <c r="AJ1002" s="61">
        <v>0</v>
      </c>
      <c r="AK1002" s="65" t="s">
        <v>75</v>
      </c>
      <c r="AL1002" s="65" t="s">
        <v>75</v>
      </c>
      <c r="AM1002" s="67">
        <f t="shared" si="77"/>
        <v>0</v>
      </c>
      <c r="AN1002" s="67">
        <f>+K1002+AC1002-AH1002</f>
        <v>10500000</v>
      </c>
      <c r="AO1002" s="61" t="s">
        <v>67</v>
      </c>
      <c r="AP1002" s="60">
        <v>10500000</v>
      </c>
      <c r="AQ1002" s="61" t="s">
        <v>86</v>
      </c>
      <c r="AR1002" s="60">
        <v>0</v>
      </c>
      <c r="AS1002" s="69" t="s">
        <v>75</v>
      </c>
      <c r="AT1002" s="236">
        <v>4200000</v>
      </c>
      <c r="AU1002" s="156">
        <f t="shared" si="78"/>
        <v>6300000</v>
      </c>
      <c r="AV1002" s="72">
        <f t="shared" si="79"/>
        <v>0.4</v>
      </c>
      <c r="AW1002" s="89" t="s">
        <v>75</v>
      </c>
      <c r="AX1002" s="61" t="s">
        <v>101</v>
      </c>
      <c r="AY1002" s="67" t="s">
        <v>8398</v>
      </c>
      <c r="AZ1002" s="58" t="s">
        <v>67</v>
      </c>
      <c r="BA1002" s="58" t="s">
        <v>67</v>
      </c>
    </row>
    <row r="1003" spans="2:53" x14ac:dyDescent="0.25">
      <c r="B1003" s="58">
        <v>2024</v>
      </c>
      <c r="C1003" s="58">
        <v>891780111</v>
      </c>
      <c r="D1003" s="59" t="s">
        <v>64</v>
      </c>
      <c r="E1003" s="61" t="s">
        <v>8397</v>
      </c>
      <c r="F1003" s="67" t="s">
        <v>8396</v>
      </c>
      <c r="G1003" s="210">
        <v>0</v>
      </c>
      <c r="H1003" s="61" t="s">
        <v>73</v>
      </c>
      <c r="I1003" s="59" t="s">
        <v>383</v>
      </c>
      <c r="J1003" s="60" t="s">
        <v>8395</v>
      </c>
      <c r="K1003" s="60">
        <v>14300000</v>
      </c>
      <c r="L1003" s="58" t="s">
        <v>68</v>
      </c>
      <c r="M1003" s="60" t="s">
        <v>7630</v>
      </c>
      <c r="N1003" s="60">
        <v>1085045367</v>
      </c>
      <c r="O1003" s="60">
        <v>1522</v>
      </c>
      <c r="P1003" s="89">
        <v>45481</v>
      </c>
      <c r="Q1003" s="60">
        <v>48000000</v>
      </c>
      <c r="R1003" s="89">
        <v>45485</v>
      </c>
      <c r="S1003" s="60">
        <v>14300000</v>
      </c>
      <c r="T1003" s="61" t="s">
        <v>66</v>
      </c>
      <c r="U1003" s="60">
        <v>57461216</v>
      </c>
      <c r="V1003" s="60" t="s">
        <v>3359</v>
      </c>
      <c r="W1003" s="89">
        <v>45485</v>
      </c>
      <c r="X1003" s="89">
        <v>45485</v>
      </c>
      <c r="Y1003" s="68" t="s">
        <v>75</v>
      </c>
      <c r="Z1003" s="89">
        <v>45626</v>
      </c>
      <c r="AA1003" s="67">
        <f t="shared" si="75"/>
        <v>141</v>
      </c>
      <c r="AB1003" s="67">
        <v>0</v>
      </c>
      <c r="AC1003" s="237">
        <v>0</v>
      </c>
      <c r="AD1003" s="67">
        <v>0</v>
      </c>
      <c r="AE1003" s="89" t="s">
        <v>75</v>
      </c>
      <c r="AF1003" s="67">
        <f t="shared" si="76"/>
        <v>0</v>
      </c>
      <c r="AG1003" s="60">
        <v>1</v>
      </c>
      <c r="AH1003" s="60">
        <v>11440000</v>
      </c>
      <c r="AI1003" s="89">
        <v>45506</v>
      </c>
      <c r="AJ1003" s="61">
        <v>0</v>
      </c>
      <c r="AK1003" s="65" t="s">
        <v>75</v>
      </c>
      <c r="AL1003" s="65" t="s">
        <v>75</v>
      </c>
      <c r="AM1003" s="67">
        <f t="shared" si="77"/>
        <v>0</v>
      </c>
      <c r="AN1003" s="67">
        <f>+K1003+AC1003-AH1003</f>
        <v>2860000</v>
      </c>
      <c r="AO1003" s="61" t="s">
        <v>86</v>
      </c>
      <c r="AP1003" s="60">
        <v>0</v>
      </c>
      <c r="AQ1003" s="61" t="s">
        <v>86</v>
      </c>
      <c r="AR1003" s="60">
        <v>0</v>
      </c>
      <c r="AS1003" s="69" t="s">
        <v>75</v>
      </c>
      <c r="AT1003" s="236">
        <v>2860000</v>
      </c>
      <c r="AU1003" s="156">
        <f t="shared" si="78"/>
        <v>0</v>
      </c>
      <c r="AV1003" s="72">
        <f t="shared" si="79"/>
        <v>1</v>
      </c>
      <c r="AW1003" s="89" t="s">
        <v>75</v>
      </c>
      <c r="AX1003" s="61" t="s">
        <v>98</v>
      </c>
      <c r="AY1003" s="67" t="s">
        <v>8394</v>
      </c>
      <c r="AZ1003" s="58" t="s">
        <v>67</v>
      </c>
      <c r="BA1003" s="58" t="s">
        <v>67</v>
      </c>
    </row>
    <row r="1004" spans="2:53" x14ac:dyDescent="0.25">
      <c r="B1004" s="58">
        <v>2024</v>
      </c>
      <c r="C1004" s="58">
        <v>891780111</v>
      </c>
      <c r="D1004" s="59" t="s">
        <v>64</v>
      </c>
      <c r="E1004" s="61" t="s">
        <v>8393</v>
      </c>
      <c r="F1004" s="239" t="s">
        <v>8392</v>
      </c>
      <c r="G1004" s="210">
        <v>0</v>
      </c>
      <c r="H1004" s="61" t="s">
        <v>73</v>
      </c>
      <c r="I1004" s="59" t="s">
        <v>65</v>
      </c>
      <c r="J1004" s="60" t="s">
        <v>8352</v>
      </c>
      <c r="K1004" s="60">
        <v>4200000</v>
      </c>
      <c r="L1004" s="58" t="s">
        <v>68</v>
      </c>
      <c r="M1004" s="60" t="s">
        <v>8391</v>
      </c>
      <c r="N1004" s="60">
        <v>1082899340</v>
      </c>
      <c r="O1004" s="60">
        <v>1499</v>
      </c>
      <c r="P1004" s="238">
        <v>45475</v>
      </c>
      <c r="Q1004" s="60">
        <v>2126650000</v>
      </c>
      <c r="R1004" s="89">
        <v>45485</v>
      </c>
      <c r="S1004" s="60">
        <v>4200000</v>
      </c>
      <c r="T1004" s="61" t="s">
        <v>66</v>
      </c>
      <c r="U1004" s="60">
        <v>7631392</v>
      </c>
      <c r="V1004" s="60" t="s">
        <v>8350</v>
      </c>
      <c r="W1004" s="89">
        <v>45485</v>
      </c>
      <c r="X1004" s="89">
        <v>45485</v>
      </c>
      <c r="Y1004" s="177" t="s">
        <v>75</v>
      </c>
      <c r="Z1004" s="89">
        <v>45539</v>
      </c>
      <c r="AA1004" s="67">
        <f t="shared" si="75"/>
        <v>54</v>
      </c>
      <c r="AB1004" s="67">
        <v>0</v>
      </c>
      <c r="AC1004" s="237">
        <v>0</v>
      </c>
      <c r="AD1004" s="67">
        <v>0</v>
      </c>
      <c r="AE1004" s="89" t="s">
        <v>75</v>
      </c>
      <c r="AF1004" s="67">
        <f t="shared" si="76"/>
        <v>0</v>
      </c>
      <c r="AG1004" s="60">
        <v>0</v>
      </c>
      <c r="AH1004" s="60">
        <v>0</v>
      </c>
      <c r="AI1004" s="89" t="s">
        <v>75</v>
      </c>
      <c r="AJ1004" s="61">
        <v>0</v>
      </c>
      <c r="AK1004" s="65" t="s">
        <v>75</v>
      </c>
      <c r="AL1004" s="65" t="s">
        <v>75</v>
      </c>
      <c r="AM1004" s="67">
        <f t="shared" si="77"/>
        <v>0</v>
      </c>
      <c r="AN1004" s="67">
        <f>+K1004+AC1004-AH1004</f>
        <v>4200000</v>
      </c>
      <c r="AO1004" s="61" t="s">
        <v>67</v>
      </c>
      <c r="AP1004" s="60">
        <v>4200000</v>
      </c>
      <c r="AQ1004" s="61" t="s">
        <v>86</v>
      </c>
      <c r="AR1004" s="60">
        <v>0</v>
      </c>
      <c r="AS1004" s="69" t="s">
        <v>75</v>
      </c>
      <c r="AT1004" s="236">
        <v>1820000</v>
      </c>
      <c r="AU1004" s="156">
        <f t="shared" si="78"/>
        <v>2380000</v>
      </c>
      <c r="AV1004" s="72">
        <f t="shared" si="79"/>
        <v>0.43333333333333335</v>
      </c>
      <c r="AW1004" s="89" t="s">
        <v>75</v>
      </c>
      <c r="AX1004" s="61" t="s">
        <v>101</v>
      </c>
      <c r="AY1004" s="67" t="s">
        <v>8390</v>
      </c>
      <c r="AZ1004" s="58" t="s">
        <v>67</v>
      </c>
      <c r="BA1004" s="58" t="s">
        <v>67</v>
      </c>
    </row>
    <row r="1005" spans="2:53" x14ac:dyDescent="0.25">
      <c r="B1005" s="58">
        <v>2024</v>
      </c>
      <c r="C1005" s="58">
        <v>891780111</v>
      </c>
      <c r="D1005" s="59" t="s">
        <v>64</v>
      </c>
      <c r="E1005" s="61" t="s">
        <v>8389</v>
      </c>
      <c r="F1005" s="239" t="s">
        <v>8388</v>
      </c>
      <c r="G1005" s="210">
        <v>0</v>
      </c>
      <c r="H1005" s="61" t="s">
        <v>73</v>
      </c>
      <c r="I1005" s="59" t="s">
        <v>65</v>
      </c>
      <c r="J1005" s="60" t="s">
        <v>8387</v>
      </c>
      <c r="K1005" s="60">
        <v>16500000</v>
      </c>
      <c r="L1005" s="58" t="s">
        <v>68</v>
      </c>
      <c r="M1005" s="60" t="s">
        <v>8386</v>
      </c>
      <c r="N1005" s="60">
        <v>36725462</v>
      </c>
      <c r="O1005" s="60">
        <v>1498</v>
      </c>
      <c r="P1005" s="89">
        <v>45475</v>
      </c>
      <c r="Q1005" s="60">
        <v>4519037000</v>
      </c>
      <c r="R1005" s="89">
        <v>45485</v>
      </c>
      <c r="S1005" s="60">
        <v>16500000</v>
      </c>
      <c r="T1005" s="61" t="s">
        <v>66</v>
      </c>
      <c r="U1005" s="60">
        <v>7634885</v>
      </c>
      <c r="V1005" s="60" t="s">
        <v>2695</v>
      </c>
      <c r="W1005" s="89">
        <v>45485</v>
      </c>
      <c r="X1005" s="89">
        <v>45485</v>
      </c>
      <c r="Y1005" s="177" t="s">
        <v>75</v>
      </c>
      <c r="Z1005" s="89">
        <v>45626</v>
      </c>
      <c r="AA1005" s="67">
        <f t="shared" si="75"/>
        <v>141</v>
      </c>
      <c r="AB1005" s="67">
        <v>0</v>
      </c>
      <c r="AC1005" s="237">
        <v>0</v>
      </c>
      <c r="AD1005" s="67">
        <v>0</v>
      </c>
      <c r="AE1005" s="89" t="s">
        <v>75</v>
      </c>
      <c r="AF1005" s="67">
        <f t="shared" si="76"/>
        <v>0</v>
      </c>
      <c r="AG1005" s="60">
        <v>0</v>
      </c>
      <c r="AH1005" s="60">
        <v>0</v>
      </c>
      <c r="AI1005" s="89" t="s">
        <v>75</v>
      </c>
      <c r="AJ1005" s="61">
        <v>0</v>
      </c>
      <c r="AK1005" s="65" t="s">
        <v>75</v>
      </c>
      <c r="AL1005" s="65" t="s">
        <v>75</v>
      </c>
      <c r="AM1005" s="67">
        <f t="shared" si="77"/>
        <v>0</v>
      </c>
      <c r="AN1005" s="67">
        <f>+K1005+AC1005-AH1005</f>
        <v>16500000</v>
      </c>
      <c r="AO1005" s="61" t="s">
        <v>67</v>
      </c>
      <c r="AP1005" s="60">
        <v>16500000</v>
      </c>
      <c r="AQ1005" s="61" t="s">
        <v>86</v>
      </c>
      <c r="AR1005" s="60">
        <v>0</v>
      </c>
      <c r="AS1005" s="69" t="s">
        <v>75</v>
      </c>
      <c r="AT1005" s="236">
        <v>6600000</v>
      </c>
      <c r="AU1005" s="156">
        <f t="shared" si="78"/>
        <v>9900000</v>
      </c>
      <c r="AV1005" s="72">
        <f t="shared" si="79"/>
        <v>0.4</v>
      </c>
      <c r="AW1005" s="89" t="s">
        <v>75</v>
      </c>
      <c r="AX1005" s="61" t="s">
        <v>101</v>
      </c>
      <c r="AY1005" s="67" t="s">
        <v>8385</v>
      </c>
      <c r="AZ1005" s="58" t="s">
        <v>67</v>
      </c>
      <c r="BA1005" s="58" t="s">
        <v>67</v>
      </c>
    </row>
    <row r="1006" spans="2:53" x14ac:dyDescent="0.25">
      <c r="B1006" s="58">
        <v>2024</v>
      </c>
      <c r="C1006" s="58">
        <v>891780111</v>
      </c>
      <c r="D1006" s="59" t="s">
        <v>64</v>
      </c>
      <c r="E1006" s="61" t="s">
        <v>8384</v>
      </c>
      <c r="F1006" s="239" t="s">
        <v>8383</v>
      </c>
      <c r="G1006" s="210">
        <v>0</v>
      </c>
      <c r="H1006" s="61" t="s">
        <v>73</v>
      </c>
      <c r="I1006" s="59" t="s">
        <v>65</v>
      </c>
      <c r="J1006" s="60" t="s">
        <v>8382</v>
      </c>
      <c r="K1006" s="60">
        <v>30500000</v>
      </c>
      <c r="L1006" s="58" t="s">
        <v>68</v>
      </c>
      <c r="M1006" s="60" t="s">
        <v>8381</v>
      </c>
      <c r="N1006" s="60">
        <v>7603745</v>
      </c>
      <c r="O1006" s="60">
        <v>1498</v>
      </c>
      <c r="P1006" s="89">
        <v>45475</v>
      </c>
      <c r="Q1006" s="60">
        <v>4519037000</v>
      </c>
      <c r="R1006" s="89">
        <v>45485</v>
      </c>
      <c r="S1006" s="60">
        <v>30500000</v>
      </c>
      <c r="T1006" s="61" t="s">
        <v>66</v>
      </c>
      <c r="U1006" s="60">
        <v>12621405</v>
      </c>
      <c r="V1006" s="60" t="s">
        <v>3878</v>
      </c>
      <c r="W1006" s="89">
        <v>45485</v>
      </c>
      <c r="X1006" s="89">
        <v>45485</v>
      </c>
      <c r="Y1006" s="177" t="s">
        <v>75</v>
      </c>
      <c r="Z1006" s="89">
        <v>45626</v>
      </c>
      <c r="AA1006" s="67">
        <f t="shared" si="75"/>
        <v>141</v>
      </c>
      <c r="AB1006" s="67">
        <v>0</v>
      </c>
      <c r="AC1006" s="237">
        <v>0</v>
      </c>
      <c r="AD1006" s="67">
        <v>0</v>
      </c>
      <c r="AE1006" s="89" t="s">
        <v>75</v>
      </c>
      <c r="AF1006" s="67">
        <f t="shared" si="76"/>
        <v>0</v>
      </c>
      <c r="AG1006" s="60">
        <v>0</v>
      </c>
      <c r="AH1006" s="60">
        <v>0</v>
      </c>
      <c r="AI1006" s="89" t="s">
        <v>75</v>
      </c>
      <c r="AJ1006" s="61">
        <v>0</v>
      </c>
      <c r="AK1006" s="65" t="s">
        <v>75</v>
      </c>
      <c r="AL1006" s="65" t="s">
        <v>75</v>
      </c>
      <c r="AM1006" s="67">
        <f t="shared" si="77"/>
        <v>0</v>
      </c>
      <c r="AN1006" s="67">
        <f>+K1006+AC1006-AH1006</f>
        <v>30500000</v>
      </c>
      <c r="AO1006" s="61" t="s">
        <v>67</v>
      </c>
      <c r="AP1006" s="60">
        <v>30500000</v>
      </c>
      <c r="AQ1006" s="61" t="s">
        <v>86</v>
      </c>
      <c r="AR1006" s="60">
        <v>0</v>
      </c>
      <c r="AS1006" s="69" t="s">
        <v>75</v>
      </c>
      <c r="AT1006" s="236">
        <v>12200000</v>
      </c>
      <c r="AU1006" s="156">
        <f t="shared" si="78"/>
        <v>18300000</v>
      </c>
      <c r="AV1006" s="72">
        <f t="shared" si="79"/>
        <v>0.4</v>
      </c>
      <c r="AW1006" s="89" t="s">
        <v>75</v>
      </c>
      <c r="AX1006" s="61" t="s">
        <v>101</v>
      </c>
      <c r="AY1006" s="67" t="s">
        <v>8380</v>
      </c>
      <c r="AZ1006" s="58" t="s">
        <v>67</v>
      </c>
      <c r="BA1006" s="58" t="s">
        <v>67</v>
      </c>
    </row>
    <row r="1007" spans="2:53" x14ac:dyDescent="0.25">
      <c r="B1007" s="58">
        <v>2024</v>
      </c>
      <c r="C1007" s="58">
        <v>891780111</v>
      </c>
      <c r="D1007" s="59" t="s">
        <v>64</v>
      </c>
      <c r="E1007" s="61" t="s">
        <v>8379</v>
      </c>
      <c r="F1007" s="239" t="s">
        <v>8378</v>
      </c>
      <c r="G1007" s="210">
        <v>0</v>
      </c>
      <c r="H1007" s="61" t="s">
        <v>73</v>
      </c>
      <c r="I1007" s="59" t="s">
        <v>65</v>
      </c>
      <c r="J1007" s="60" t="s">
        <v>8377</v>
      </c>
      <c r="K1007" s="60">
        <v>27000000</v>
      </c>
      <c r="L1007" s="58" t="s">
        <v>68</v>
      </c>
      <c r="M1007" s="60" t="s">
        <v>8376</v>
      </c>
      <c r="N1007" s="60">
        <v>41612964</v>
      </c>
      <c r="O1007" s="60">
        <v>1498</v>
      </c>
      <c r="P1007" s="89">
        <v>45475</v>
      </c>
      <c r="Q1007" s="60">
        <v>4519037000</v>
      </c>
      <c r="R1007" s="89">
        <v>45485</v>
      </c>
      <c r="S1007" s="60">
        <v>27000000</v>
      </c>
      <c r="T1007" s="61" t="s">
        <v>66</v>
      </c>
      <c r="U1007" s="60">
        <v>12621405</v>
      </c>
      <c r="V1007" s="60" t="s">
        <v>3878</v>
      </c>
      <c r="W1007" s="89">
        <v>45485</v>
      </c>
      <c r="X1007" s="89">
        <v>45485</v>
      </c>
      <c r="Y1007" s="177" t="s">
        <v>75</v>
      </c>
      <c r="Z1007" s="89">
        <v>45626</v>
      </c>
      <c r="AA1007" s="67">
        <f t="shared" si="75"/>
        <v>141</v>
      </c>
      <c r="AB1007" s="67">
        <v>0</v>
      </c>
      <c r="AC1007" s="237">
        <v>0</v>
      </c>
      <c r="AD1007" s="67">
        <v>0</v>
      </c>
      <c r="AE1007" s="89" t="s">
        <v>75</v>
      </c>
      <c r="AF1007" s="67">
        <f t="shared" si="76"/>
        <v>0</v>
      </c>
      <c r="AG1007" s="60">
        <v>0</v>
      </c>
      <c r="AH1007" s="60">
        <v>0</v>
      </c>
      <c r="AI1007" s="89" t="s">
        <v>75</v>
      </c>
      <c r="AJ1007" s="61">
        <v>0</v>
      </c>
      <c r="AK1007" s="65" t="s">
        <v>75</v>
      </c>
      <c r="AL1007" s="65" t="s">
        <v>75</v>
      </c>
      <c r="AM1007" s="67">
        <f t="shared" si="77"/>
        <v>0</v>
      </c>
      <c r="AN1007" s="67">
        <f>+K1007+AC1007-AH1007</f>
        <v>27000000</v>
      </c>
      <c r="AO1007" s="61" t="s">
        <v>67</v>
      </c>
      <c r="AP1007" s="60">
        <v>27000000</v>
      </c>
      <c r="AQ1007" s="61" t="s">
        <v>86</v>
      </c>
      <c r="AR1007" s="60">
        <v>0</v>
      </c>
      <c r="AS1007" s="69" t="s">
        <v>75</v>
      </c>
      <c r="AT1007" s="236">
        <v>10800000</v>
      </c>
      <c r="AU1007" s="156">
        <f t="shared" si="78"/>
        <v>16200000</v>
      </c>
      <c r="AV1007" s="72">
        <f t="shared" si="79"/>
        <v>0.4</v>
      </c>
      <c r="AW1007" s="89" t="s">
        <v>75</v>
      </c>
      <c r="AX1007" s="61" t="s">
        <v>101</v>
      </c>
      <c r="AY1007" s="67" t="s">
        <v>8375</v>
      </c>
      <c r="AZ1007" s="58" t="s">
        <v>67</v>
      </c>
      <c r="BA1007" s="58" t="s">
        <v>67</v>
      </c>
    </row>
    <row r="1008" spans="2:53" x14ac:dyDescent="0.25">
      <c r="B1008" s="58">
        <v>2024</v>
      </c>
      <c r="C1008" s="58">
        <v>891780111</v>
      </c>
      <c r="D1008" s="59" t="s">
        <v>64</v>
      </c>
      <c r="E1008" s="61" t="s">
        <v>8374</v>
      </c>
      <c r="F1008" s="239" t="s">
        <v>8373</v>
      </c>
      <c r="G1008" s="210">
        <v>0</v>
      </c>
      <c r="H1008" s="61" t="s">
        <v>73</v>
      </c>
      <c r="I1008" s="59" t="s">
        <v>65</v>
      </c>
      <c r="J1008" s="60" t="s">
        <v>8372</v>
      </c>
      <c r="K1008" s="60">
        <v>15000000</v>
      </c>
      <c r="L1008" s="58" t="s">
        <v>68</v>
      </c>
      <c r="M1008" s="60" t="s">
        <v>8371</v>
      </c>
      <c r="N1008" s="60">
        <v>1082983493</v>
      </c>
      <c r="O1008" s="60">
        <v>1498</v>
      </c>
      <c r="P1008" s="89">
        <v>45475</v>
      </c>
      <c r="Q1008" s="60">
        <v>4519037000</v>
      </c>
      <c r="R1008" s="89">
        <v>45485</v>
      </c>
      <c r="S1008" s="60">
        <v>15000000</v>
      </c>
      <c r="T1008" s="61" t="s">
        <v>66</v>
      </c>
      <c r="U1008" s="60">
        <v>36557666</v>
      </c>
      <c r="V1008" s="60" t="s">
        <v>4526</v>
      </c>
      <c r="W1008" s="89">
        <v>45485</v>
      </c>
      <c r="X1008" s="89">
        <v>45485</v>
      </c>
      <c r="Y1008" s="177" t="s">
        <v>75</v>
      </c>
      <c r="Z1008" s="89">
        <v>45626</v>
      </c>
      <c r="AA1008" s="67">
        <f t="shared" si="75"/>
        <v>141</v>
      </c>
      <c r="AB1008" s="67">
        <v>0</v>
      </c>
      <c r="AC1008" s="237">
        <v>0</v>
      </c>
      <c r="AD1008" s="67">
        <v>0</v>
      </c>
      <c r="AE1008" s="89" t="s">
        <v>75</v>
      </c>
      <c r="AF1008" s="67">
        <f t="shared" si="76"/>
        <v>0</v>
      </c>
      <c r="AG1008" s="60">
        <v>0</v>
      </c>
      <c r="AH1008" s="60">
        <v>0</v>
      </c>
      <c r="AI1008" s="89" t="s">
        <v>75</v>
      </c>
      <c r="AJ1008" s="61">
        <v>0</v>
      </c>
      <c r="AK1008" s="65" t="s">
        <v>75</v>
      </c>
      <c r="AL1008" s="65" t="s">
        <v>75</v>
      </c>
      <c r="AM1008" s="67">
        <f t="shared" si="77"/>
        <v>0</v>
      </c>
      <c r="AN1008" s="67">
        <f>+K1008+AC1008-AH1008</f>
        <v>15000000</v>
      </c>
      <c r="AO1008" s="61" t="s">
        <v>67</v>
      </c>
      <c r="AP1008" s="60">
        <v>15000000</v>
      </c>
      <c r="AQ1008" s="61" t="s">
        <v>86</v>
      </c>
      <c r="AR1008" s="60">
        <v>0</v>
      </c>
      <c r="AS1008" s="69" t="s">
        <v>75</v>
      </c>
      <c r="AT1008" s="236">
        <v>6000000</v>
      </c>
      <c r="AU1008" s="156">
        <f t="shared" si="78"/>
        <v>9000000</v>
      </c>
      <c r="AV1008" s="72">
        <f t="shared" si="79"/>
        <v>0.4</v>
      </c>
      <c r="AW1008" s="89" t="s">
        <v>75</v>
      </c>
      <c r="AX1008" s="61" t="s">
        <v>101</v>
      </c>
      <c r="AY1008" s="67" t="s">
        <v>8370</v>
      </c>
      <c r="AZ1008" s="58" t="s">
        <v>67</v>
      </c>
      <c r="BA1008" s="58" t="s">
        <v>67</v>
      </c>
    </row>
    <row r="1009" spans="2:53" x14ac:dyDescent="0.25">
      <c r="B1009" s="58">
        <v>2024</v>
      </c>
      <c r="C1009" s="58">
        <v>891780111</v>
      </c>
      <c r="D1009" s="59" t="s">
        <v>64</v>
      </c>
      <c r="E1009" s="61" t="s">
        <v>8369</v>
      </c>
      <c r="F1009" s="239" t="s">
        <v>8368</v>
      </c>
      <c r="G1009" s="210">
        <v>0</v>
      </c>
      <c r="H1009" s="61" t="s">
        <v>73</v>
      </c>
      <c r="I1009" s="59" t="s">
        <v>65</v>
      </c>
      <c r="J1009" s="60" t="s">
        <v>8367</v>
      </c>
      <c r="K1009" s="60">
        <v>16500000</v>
      </c>
      <c r="L1009" s="58" t="s">
        <v>68</v>
      </c>
      <c r="M1009" s="60" t="s">
        <v>8366</v>
      </c>
      <c r="N1009" s="60">
        <v>36667908</v>
      </c>
      <c r="O1009" s="60">
        <v>1498</v>
      </c>
      <c r="P1009" s="89">
        <v>45475</v>
      </c>
      <c r="Q1009" s="60">
        <v>4519037000</v>
      </c>
      <c r="R1009" s="89">
        <v>45485</v>
      </c>
      <c r="S1009" s="60">
        <v>16500000</v>
      </c>
      <c r="T1009" s="61" t="s">
        <v>66</v>
      </c>
      <c r="U1009" s="60">
        <v>7634885</v>
      </c>
      <c r="V1009" s="60" t="s">
        <v>2695</v>
      </c>
      <c r="W1009" s="89">
        <v>45485</v>
      </c>
      <c r="X1009" s="89">
        <v>45485</v>
      </c>
      <c r="Y1009" s="177" t="s">
        <v>75</v>
      </c>
      <c r="Z1009" s="89">
        <v>45626</v>
      </c>
      <c r="AA1009" s="67">
        <f t="shared" si="75"/>
        <v>141</v>
      </c>
      <c r="AB1009" s="67">
        <v>1</v>
      </c>
      <c r="AC1009" s="237">
        <v>0</v>
      </c>
      <c r="AD1009" s="67">
        <v>0</v>
      </c>
      <c r="AE1009" s="89" t="s">
        <v>75</v>
      </c>
      <c r="AF1009" s="67">
        <f t="shared" si="76"/>
        <v>0</v>
      </c>
      <c r="AG1009" s="60">
        <v>0</v>
      </c>
      <c r="AH1009" s="60">
        <v>0</v>
      </c>
      <c r="AI1009" s="89" t="s">
        <v>75</v>
      </c>
      <c r="AJ1009" s="61">
        <v>0</v>
      </c>
      <c r="AK1009" s="65" t="s">
        <v>75</v>
      </c>
      <c r="AL1009" s="65" t="s">
        <v>75</v>
      </c>
      <c r="AM1009" s="67">
        <f t="shared" si="77"/>
        <v>0</v>
      </c>
      <c r="AN1009" s="67">
        <f>+K1009+AC1009-AH1009</f>
        <v>16500000</v>
      </c>
      <c r="AO1009" s="61" t="s">
        <v>67</v>
      </c>
      <c r="AP1009" s="60">
        <v>16500000</v>
      </c>
      <c r="AQ1009" s="61" t="s">
        <v>86</v>
      </c>
      <c r="AR1009" s="60">
        <v>0</v>
      </c>
      <c r="AS1009" s="69" t="s">
        <v>75</v>
      </c>
      <c r="AT1009" s="236">
        <v>6600000</v>
      </c>
      <c r="AU1009" s="156">
        <f t="shared" si="78"/>
        <v>9900000</v>
      </c>
      <c r="AV1009" s="72">
        <f t="shared" si="79"/>
        <v>0.4</v>
      </c>
      <c r="AW1009" s="89" t="s">
        <v>75</v>
      </c>
      <c r="AX1009" s="61" t="s">
        <v>101</v>
      </c>
      <c r="AY1009" s="67" t="s">
        <v>8365</v>
      </c>
      <c r="AZ1009" s="58" t="s">
        <v>67</v>
      </c>
      <c r="BA1009" s="58" t="s">
        <v>67</v>
      </c>
    </row>
    <row r="1010" spans="2:53" x14ac:dyDescent="0.25">
      <c r="B1010" s="58">
        <v>2024</v>
      </c>
      <c r="C1010" s="58">
        <v>891780111</v>
      </c>
      <c r="D1010" s="59" t="s">
        <v>64</v>
      </c>
      <c r="E1010" s="61" t="s">
        <v>8364</v>
      </c>
      <c r="F1010" s="239" t="s">
        <v>8363</v>
      </c>
      <c r="G1010" s="210">
        <v>0</v>
      </c>
      <c r="H1010" s="61" t="s">
        <v>73</v>
      </c>
      <c r="I1010" s="59" t="s">
        <v>65</v>
      </c>
      <c r="J1010" s="60" t="s">
        <v>8362</v>
      </c>
      <c r="K1010" s="60">
        <v>15730000</v>
      </c>
      <c r="L1010" s="58" t="s">
        <v>68</v>
      </c>
      <c r="M1010" s="60" t="s">
        <v>8361</v>
      </c>
      <c r="N1010" s="60">
        <v>1104871398</v>
      </c>
      <c r="O1010" s="60">
        <v>1498</v>
      </c>
      <c r="P1010" s="89">
        <v>45475</v>
      </c>
      <c r="Q1010" s="60">
        <v>4519037000</v>
      </c>
      <c r="R1010" s="89">
        <v>45485</v>
      </c>
      <c r="S1010" s="60">
        <v>15730000</v>
      </c>
      <c r="T1010" s="61" t="s">
        <v>66</v>
      </c>
      <c r="U1010" s="60">
        <v>7634885</v>
      </c>
      <c r="V1010" s="60" t="s">
        <v>2695</v>
      </c>
      <c r="W1010" s="89">
        <v>45485</v>
      </c>
      <c r="X1010" s="89">
        <v>45485</v>
      </c>
      <c r="Y1010" s="177" t="s">
        <v>75</v>
      </c>
      <c r="Z1010" s="89">
        <v>45626</v>
      </c>
      <c r="AA1010" s="67">
        <f t="shared" si="75"/>
        <v>141</v>
      </c>
      <c r="AB1010" s="67">
        <v>0</v>
      </c>
      <c r="AC1010" s="237">
        <v>0</v>
      </c>
      <c r="AD1010" s="67">
        <v>0</v>
      </c>
      <c r="AE1010" s="89" t="s">
        <v>75</v>
      </c>
      <c r="AF1010" s="67">
        <f t="shared" si="76"/>
        <v>0</v>
      </c>
      <c r="AG1010" s="60">
        <v>0</v>
      </c>
      <c r="AH1010" s="60">
        <v>0</v>
      </c>
      <c r="AI1010" s="89" t="s">
        <v>75</v>
      </c>
      <c r="AJ1010" s="61">
        <v>0</v>
      </c>
      <c r="AK1010" s="65" t="s">
        <v>75</v>
      </c>
      <c r="AL1010" s="65" t="s">
        <v>75</v>
      </c>
      <c r="AM1010" s="67">
        <f t="shared" si="77"/>
        <v>0</v>
      </c>
      <c r="AN1010" s="67">
        <f>+K1010+AC1010-AH1010</f>
        <v>15730000</v>
      </c>
      <c r="AO1010" s="61" t="s">
        <v>67</v>
      </c>
      <c r="AP1010" s="60">
        <v>15730000</v>
      </c>
      <c r="AQ1010" s="61" t="s">
        <v>86</v>
      </c>
      <c r="AR1010" s="60">
        <v>0</v>
      </c>
      <c r="AS1010" s="69" t="s">
        <v>75</v>
      </c>
      <c r="AT1010" s="236">
        <v>5830000</v>
      </c>
      <c r="AU1010" s="156">
        <f t="shared" si="78"/>
        <v>9900000</v>
      </c>
      <c r="AV1010" s="72">
        <f t="shared" si="79"/>
        <v>0.37062937062937062</v>
      </c>
      <c r="AW1010" s="89" t="s">
        <v>75</v>
      </c>
      <c r="AX1010" s="61" t="s">
        <v>101</v>
      </c>
      <c r="AY1010" s="67" t="s">
        <v>8360</v>
      </c>
      <c r="AZ1010" s="58" t="s">
        <v>67</v>
      </c>
      <c r="BA1010" s="58" t="s">
        <v>67</v>
      </c>
    </row>
    <row r="1011" spans="2:53" x14ac:dyDescent="0.25">
      <c r="B1011" s="58">
        <v>2024</v>
      </c>
      <c r="C1011" s="58">
        <v>891780111</v>
      </c>
      <c r="D1011" s="59" t="s">
        <v>64</v>
      </c>
      <c r="E1011" s="61" t="s">
        <v>8359</v>
      </c>
      <c r="F1011" s="239" t="s">
        <v>8358</v>
      </c>
      <c r="G1011" s="210">
        <v>0</v>
      </c>
      <c r="H1011" s="61" t="s">
        <v>73</v>
      </c>
      <c r="I1011" s="59" t="s">
        <v>65</v>
      </c>
      <c r="J1011" s="60" t="s">
        <v>8357</v>
      </c>
      <c r="K1011" s="60">
        <v>16500000</v>
      </c>
      <c r="L1011" s="58" t="s">
        <v>68</v>
      </c>
      <c r="M1011" s="60" t="s">
        <v>8356</v>
      </c>
      <c r="N1011" s="60">
        <v>57461875</v>
      </c>
      <c r="O1011" s="60">
        <v>1498</v>
      </c>
      <c r="P1011" s="89">
        <v>45475</v>
      </c>
      <c r="Q1011" s="60">
        <v>4519037000</v>
      </c>
      <c r="R1011" s="89">
        <v>45485</v>
      </c>
      <c r="S1011" s="60">
        <v>16500000</v>
      </c>
      <c r="T1011" s="61" t="s">
        <v>66</v>
      </c>
      <c r="U1011" s="60">
        <v>7634885</v>
      </c>
      <c r="V1011" s="60" t="s">
        <v>2695</v>
      </c>
      <c r="W1011" s="89">
        <v>45485</v>
      </c>
      <c r="X1011" s="89">
        <v>45485</v>
      </c>
      <c r="Y1011" s="177" t="s">
        <v>75</v>
      </c>
      <c r="Z1011" s="89">
        <v>45626</v>
      </c>
      <c r="AA1011" s="67">
        <f t="shared" si="75"/>
        <v>141</v>
      </c>
      <c r="AB1011" s="67">
        <v>1</v>
      </c>
      <c r="AC1011" s="237">
        <v>0</v>
      </c>
      <c r="AD1011" s="67">
        <v>0</v>
      </c>
      <c r="AE1011" s="89" t="s">
        <v>75</v>
      </c>
      <c r="AF1011" s="67">
        <f t="shared" si="76"/>
        <v>0</v>
      </c>
      <c r="AG1011" s="60">
        <v>0</v>
      </c>
      <c r="AH1011" s="60">
        <v>0</v>
      </c>
      <c r="AI1011" s="89" t="s">
        <v>75</v>
      </c>
      <c r="AJ1011" s="61">
        <v>0</v>
      </c>
      <c r="AK1011" s="65" t="s">
        <v>75</v>
      </c>
      <c r="AL1011" s="65" t="s">
        <v>75</v>
      </c>
      <c r="AM1011" s="67">
        <f t="shared" si="77"/>
        <v>0</v>
      </c>
      <c r="AN1011" s="67">
        <f>+K1011+AC1011-AH1011</f>
        <v>16500000</v>
      </c>
      <c r="AO1011" s="61" t="s">
        <v>67</v>
      </c>
      <c r="AP1011" s="60">
        <v>16500000</v>
      </c>
      <c r="AQ1011" s="61" t="s">
        <v>86</v>
      </c>
      <c r="AR1011" s="60">
        <v>0</v>
      </c>
      <c r="AS1011" s="69" t="s">
        <v>75</v>
      </c>
      <c r="AT1011" s="236">
        <v>6600000</v>
      </c>
      <c r="AU1011" s="156">
        <f t="shared" si="78"/>
        <v>9900000</v>
      </c>
      <c r="AV1011" s="72">
        <f t="shared" si="79"/>
        <v>0.4</v>
      </c>
      <c r="AW1011" s="89" t="s">
        <v>75</v>
      </c>
      <c r="AX1011" s="61" t="s">
        <v>101</v>
      </c>
      <c r="AY1011" s="67" t="s">
        <v>8355</v>
      </c>
      <c r="AZ1011" s="58" t="s">
        <v>67</v>
      </c>
      <c r="BA1011" s="58" t="s">
        <v>67</v>
      </c>
    </row>
    <row r="1012" spans="2:53" x14ac:dyDescent="0.25">
      <c r="B1012" s="58">
        <v>2024</v>
      </c>
      <c r="C1012" s="58">
        <v>891780111</v>
      </c>
      <c r="D1012" s="59" t="s">
        <v>64</v>
      </c>
      <c r="E1012" s="61" t="s">
        <v>8354</v>
      </c>
      <c r="F1012" s="239" t="s">
        <v>8353</v>
      </c>
      <c r="G1012" s="210">
        <v>0</v>
      </c>
      <c r="H1012" s="61" t="s">
        <v>73</v>
      </c>
      <c r="I1012" s="59" t="s">
        <v>65</v>
      </c>
      <c r="J1012" s="60" t="s">
        <v>8352</v>
      </c>
      <c r="K1012" s="60">
        <v>4200000</v>
      </c>
      <c r="L1012" s="58" t="s">
        <v>68</v>
      </c>
      <c r="M1012" s="60" t="s">
        <v>8351</v>
      </c>
      <c r="N1012" s="60">
        <v>1082950584</v>
      </c>
      <c r="O1012" s="60">
        <v>1499</v>
      </c>
      <c r="P1012" s="238">
        <v>45475</v>
      </c>
      <c r="Q1012" s="60">
        <v>2126650000</v>
      </c>
      <c r="R1012" s="89">
        <v>45485</v>
      </c>
      <c r="S1012" s="60">
        <v>4200000</v>
      </c>
      <c r="T1012" s="61" t="s">
        <v>66</v>
      </c>
      <c r="U1012" s="60">
        <v>7631392</v>
      </c>
      <c r="V1012" s="60" t="s">
        <v>8350</v>
      </c>
      <c r="W1012" s="89">
        <v>45485</v>
      </c>
      <c r="X1012" s="89">
        <v>45485</v>
      </c>
      <c r="Y1012" s="177" t="s">
        <v>75</v>
      </c>
      <c r="Z1012" s="89">
        <v>45539</v>
      </c>
      <c r="AA1012" s="67">
        <f t="shared" si="75"/>
        <v>54</v>
      </c>
      <c r="AB1012" s="67">
        <v>0</v>
      </c>
      <c r="AC1012" s="237">
        <v>0</v>
      </c>
      <c r="AD1012" s="67">
        <v>0</v>
      </c>
      <c r="AE1012" s="89" t="s">
        <v>75</v>
      </c>
      <c r="AF1012" s="67">
        <f t="shared" si="76"/>
        <v>0</v>
      </c>
      <c r="AG1012" s="60">
        <v>0</v>
      </c>
      <c r="AH1012" s="60">
        <v>0</v>
      </c>
      <c r="AI1012" s="89" t="s">
        <v>75</v>
      </c>
      <c r="AJ1012" s="61">
        <v>0</v>
      </c>
      <c r="AK1012" s="65" t="s">
        <v>75</v>
      </c>
      <c r="AL1012" s="65" t="s">
        <v>75</v>
      </c>
      <c r="AM1012" s="67">
        <f t="shared" si="77"/>
        <v>0</v>
      </c>
      <c r="AN1012" s="67">
        <f>+K1012+AC1012-AH1012</f>
        <v>4200000</v>
      </c>
      <c r="AO1012" s="61" t="s">
        <v>67</v>
      </c>
      <c r="AP1012" s="60">
        <v>4200000</v>
      </c>
      <c r="AQ1012" s="61" t="s">
        <v>86</v>
      </c>
      <c r="AR1012" s="60">
        <v>0</v>
      </c>
      <c r="AS1012" s="69" t="s">
        <v>75</v>
      </c>
      <c r="AT1012" s="236">
        <v>1820000</v>
      </c>
      <c r="AU1012" s="156">
        <f t="shared" si="78"/>
        <v>2380000</v>
      </c>
      <c r="AV1012" s="72">
        <f t="shared" si="79"/>
        <v>0.43333333333333335</v>
      </c>
      <c r="AW1012" s="89" t="s">
        <v>75</v>
      </c>
      <c r="AX1012" s="61" t="s">
        <v>101</v>
      </c>
      <c r="AY1012" s="67" t="s">
        <v>8349</v>
      </c>
      <c r="AZ1012" s="58" t="s">
        <v>67</v>
      </c>
      <c r="BA1012" s="58" t="s">
        <v>67</v>
      </c>
    </row>
    <row r="1013" spans="2:53" x14ac:dyDescent="0.25">
      <c r="B1013" s="58">
        <v>2024</v>
      </c>
      <c r="C1013" s="58">
        <v>891780111</v>
      </c>
      <c r="D1013" s="59" t="s">
        <v>64</v>
      </c>
      <c r="E1013" s="61" t="s">
        <v>8348</v>
      </c>
      <c r="F1013" s="239" t="s">
        <v>8347</v>
      </c>
      <c r="G1013" s="210">
        <v>0</v>
      </c>
      <c r="H1013" s="61" t="s">
        <v>73</v>
      </c>
      <c r="I1013" s="59" t="s">
        <v>65</v>
      </c>
      <c r="J1013" s="60" t="s">
        <v>8346</v>
      </c>
      <c r="K1013" s="60">
        <v>10500000</v>
      </c>
      <c r="L1013" s="58" t="s">
        <v>68</v>
      </c>
      <c r="M1013" s="60" t="s">
        <v>8345</v>
      </c>
      <c r="N1013" s="60">
        <v>1082860214</v>
      </c>
      <c r="O1013" s="60">
        <v>1499</v>
      </c>
      <c r="P1013" s="238">
        <v>45475</v>
      </c>
      <c r="Q1013" s="60">
        <v>2126650000</v>
      </c>
      <c r="R1013" s="89">
        <v>45485</v>
      </c>
      <c r="S1013" s="60">
        <v>10500000</v>
      </c>
      <c r="T1013" s="61" t="s">
        <v>66</v>
      </c>
      <c r="U1013" s="60">
        <v>85467461</v>
      </c>
      <c r="V1013" s="60" t="s">
        <v>6870</v>
      </c>
      <c r="W1013" s="89">
        <v>45485</v>
      </c>
      <c r="X1013" s="89">
        <v>45485</v>
      </c>
      <c r="Y1013" s="177" t="s">
        <v>75</v>
      </c>
      <c r="Z1013" s="89">
        <v>45626</v>
      </c>
      <c r="AA1013" s="67">
        <f t="shared" si="75"/>
        <v>141</v>
      </c>
      <c r="AB1013" s="67">
        <v>0</v>
      </c>
      <c r="AC1013" s="237">
        <v>0</v>
      </c>
      <c r="AD1013" s="67">
        <v>0</v>
      </c>
      <c r="AE1013" s="89" t="s">
        <v>75</v>
      </c>
      <c r="AF1013" s="67">
        <f t="shared" si="76"/>
        <v>0</v>
      </c>
      <c r="AG1013" s="60">
        <v>0</v>
      </c>
      <c r="AH1013" s="60">
        <v>0</v>
      </c>
      <c r="AI1013" s="89" t="s">
        <v>75</v>
      </c>
      <c r="AJ1013" s="61">
        <v>0</v>
      </c>
      <c r="AK1013" s="65" t="s">
        <v>75</v>
      </c>
      <c r="AL1013" s="65" t="s">
        <v>75</v>
      </c>
      <c r="AM1013" s="67">
        <f t="shared" si="77"/>
        <v>0</v>
      </c>
      <c r="AN1013" s="67">
        <f>+K1013+AC1013-AH1013</f>
        <v>10500000</v>
      </c>
      <c r="AO1013" s="61" t="s">
        <v>67</v>
      </c>
      <c r="AP1013" s="60">
        <v>10500000</v>
      </c>
      <c r="AQ1013" s="61" t="s">
        <v>86</v>
      </c>
      <c r="AR1013" s="60">
        <v>0</v>
      </c>
      <c r="AS1013" s="69" t="s">
        <v>75</v>
      </c>
      <c r="AT1013" s="236">
        <v>4200000</v>
      </c>
      <c r="AU1013" s="156">
        <f t="shared" si="78"/>
        <v>6300000</v>
      </c>
      <c r="AV1013" s="72">
        <f t="shared" si="79"/>
        <v>0.4</v>
      </c>
      <c r="AW1013" s="89" t="s">
        <v>75</v>
      </c>
      <c r="AX1013" s="61" t="s">
        <v>101</v>
      </c>
      <c r="AY1013" s="67" t="s">
        <v>8344</v>
      </c>
      <c r="AZ1013" s="58" t="s">
        <v>67</v>
      </c>
      <c r="BA1013" s="58" t="s">
        <v>67</v>
      </c>
    </row>
    <row r="1014" spans="2:53" x14ac:dyDescent="0.25">
      <c r="B1014" s="58">
        <v>2024</v>
      </c>
      <c r="C1014" s="58">
        <v>891780111</v>
      </c>
      <c r="D1014" s="59" t="s">
        <v>64</v>
      </c>
      <c r="E1014" s="61" t="s">
        <v>8343</v>
      </c>
      <c r="F1014" s="239" t="s">
        <v>8342</v>
      </c>
      <c r="G1014" s="210">
        <v>0</v>
      </c>
      <c r="H1014" s="61" t="s">
        <v>73</v>
      </c>
      <c r="I1014" s="59" t="s">
        <v>65</v>
      </c>
      <c r="J1014" s="60" t="s">
        <v>8341</v>
      </c>
      <c r="K1014" s="60">
        <v>12500000</v>
      </c>
      <c r="L1014" s="58" t="s">
        <v>68</v>
      </c>
      <c r="M1014" s="60" t="s">
        <v>8340</v>
      </c>
      <c r="N1014" s="60">
        <v>1083554638</v>
      </c>
      <c r="O1014" s="60">
        <v>1499</v>
      </c>
      <c r="P1014" s="238">
        <v>45475</v>
      </c>
      <c r="Q1014" s="60">
        <v>2126650000</v>
      </c>
      <c r="R1014" s="89">
        <v>45485</v>
      </c>
      <c r="S1014" s="60">
        <v>12500000</v>
      </c>
      <c r="T1014" s="61" t="s">
        <v>66</v>
      </c>
      <c r="U1014" s="60">
        <v>85468846</v>
      </c>
      <c r="V1014" s="60" t="s">
        <v>6946</v>
      </c>
      <c r="W1014" s="89">
        <v>45485</v>
      </c>
      <c r="X1014" s="89">
        <v>45485</v>
      </c>
      <c r="Y1014" s="177" t="s">
        <v>75</v>
      </c>
      <c r="Z1014" s="89">
        <v>45626</v>
      </c>
      <c r="AA1014" s="67">
        <f t="shared" si="75"/>
        <v>141</v>
      </c>
      <c r="AB1014" s="67">
        <v>0</v>
      </c>
      <c r="AC1014" s="237">
        <v>0</v>
      </c>
      <c r="AD1014" s="67">
        <v>0</v>
      </c>
      <c r="AE1014" s="89" t="s">
        <v>75</v>
      </c>
      <c r="AF1014" s="67">
        <f t="shared" si="76"/>
        <v>0</v>
      </c>
      <c r="AG1014" s="60">
        <v>0</v>
      </c>
      <c r="AH1014" s="60">
        <v>0</v>
      </c>
      <c r="AI1014" s="89" t="s">
        <v>75</v>
      </c>
      <c r="AJ1014" s="61">
        <v>0</v>
      </c>
      <c r="AK1014" s="65" t="s">
        <v>75</v>
      </c>
      <c r="AL1014" s="65" t="s">
        <v>75</v>
      </c>
      <c r="AM1014" s="67">
        <f t="shared" si="77"/>
        <v>0</v>
      </c>
      <c r="AN1014" s="67">
        <f>+K1014+AC1014-AH1014</f>
        <v>12500000</v>
      </c>
      <c r="AO1014" s="61" t="s">
        <v>67</v>
      </c>
      <c r="AP1014" s="60">
        <v>12500000</v>
      </c>
      <c r="AQ1014" s="61" t="s">
        <v>86</v>
      </c>
      <c r="AR1014" s="60">
        <v>0</v>
      </c>
      <c r="AS1014" s="69" t="s">
        <v>75</v>
      </c>
      <c r="AT1014" s="236">
        <v>5000000</v>
      </c>
      <c r="AU1014" s="156">
        <f t="shared" si="78"/>
        <v>7500000</v>
      </c>
      <c r="AV1014" s="72">
        <f t="shared" si="79"/>
        <v>0.4</v>
      </c>
      <c r="AW1014" s="89" t="s">
        <v>75</v>
      </c>
      <c r="AX1014" s="61" t="s">
        <v>101</v>
      </c>
      <c r="AY1014" s="67" t="s">
        <v>8339</v>
      </c>
      <c r="AZ1014" s="58" t="s">
        <v>67</v>
      </c>
      <c r="BA1014" s="58" t="s">
        <v>67</v>
      </c>
    </row>
    <row r="1015" spans="2:53" x14ac:dyDescent="0.25">
      <c r="B1015" s="58">
        <v>2024</v>
      </c>
      <c r="C1015" s="58">
        <v>891780111</v>
      </c>
      <c r="D1015" s="59" t="s">
        <v>64</v>
      </c>
      <c r="E1015" s="61" t="s">
        <v>8338</v>
      </c>
      <c r="F1015" s="239" t="s">
        <v>8337</v>
      </c>
      <c r="G1015" s="210">
        <v>0</v>
      </c>
      <c r="H1015" s="61" t="s">
        <v>73</v>
      </c>
      <c r="I1015" s="59" t="s">
        <v>65</v>
      </c>
      <c r="J1015" s="60" t="s">
        <v>8336</v>
      </c>
      <c r="K1015" s="60">
        <v>16500000</v>
      </c>
      <c r="L1015" s="58" t="s">
        <v>68</v>
      </c>
      <c r="M1015" s="60" t="s">
        <v>8335</v>
      </c>
      <c r="N1015" s="60">
        <v>85155379</v>
      </c>
      <c r="O1015" s="60">
        <v>1498</v>
      </c>
      <c r="P1015" s="89">
        <v>45475</v>
      </c>
      <c r="Q1015" s="60">
        <v>4519037000</v>
      </c>
      <c r="R1015" s="89">
        <v>45485</v>
      </c>
      <c r="S1015" s="60">
        <v>16500000</v>
      </c>
      <c r="T1015" s="61" t="s">
        <v>66</v>
      </c>
      <c r="U1015" s="60">
        <v>85465146</v>
      </c>
      <c r="V1015" s="60" t="s">
        <v>7615</v>
      </c>
      <c r="W1015" s="89">
        <v>45485</v>
      </c>
      <c r="X1015" s="89">
        <v>45485</v>
      </c>
      <c r="Y1015" s="177" t="s">
        <v>75</v>
      </c>
      <c r="Z1015" s="89">
        <v>45626</v>
      </c>
      <c r="AA1015" s="67">
        <f t="shared" si="75"/>
        <v>141</v>
      </c>
      <c r="AB1015" s="67">
        <v>0</v>
      </c>
      <c r="AC1015" s="237">
        <v>0</v>
      </c>
      <c r="AD1015" s="67">
        <v>0</v>
      </c>
      <c r="AE1015" s="89" t="s">
        <v>75</v>
      </c>
      <c r="AF1015" s="67">
        <f t="shared" si="76"/>
        <v>0</v>
      </c>
      <c r="AG1015" s="60">
        <v>0</v>
      </c>
      <c r="AH1015" s="60">
        <v>0</v>
      </c>
      <c r="AI1015" s="89" t="s">
        <v>75</v>
      </c>
      <c r="AJ1015" s="61">
        <v>0</v>
      </c>
      <c r="AK1015" s="65" t="s">
        <v>75</v>
      </c>
      <c r="AL1015" s="65" t="s">
        <v>75</v>
      </c>
      <c r="AM1015" s="67">
        <f t="shared" si="77"/>
        <v>0</v>
      </c>
      <c r="AN1015" s="67">
        <f>+K1015+AC1015-AH1015</f>
        <v>16500000</v>
      </c>
      <c r="AO1015" s="61" t="s">
        <v>67</v>
      </c>
      <c r="AP1015" s="60">
        <v>16500000</v>
      </c>
      <c r="AQ1015" s="61" t="s">
        <v>86</v>
      </c>
      <c r="AR1015" s="60">
        <v>0</v>
      </c>
      <c r="AS1015" s="69" t="s">
        <v>75</v>
      </c>
      <c r="AT1015" s="236">
        <v>6600000</v>
      </c>
      <c r="AU1015" s="156">
        <f t="shared" si="78"/>
        <v>9900000</v>
      </c>
      <c r="AV1015" s="72">
        <f t="shared" si="79"/>
        <v>0.4</v>
      </c>
      <c r="AW1015" s="89" t="s">
        <v>75</v>
      </c>
      <c r="AX1015" s="61" t="s">
        <v>101</v>
      </c>
      <c r="AY1015" s="67" t="s">
        <v>8334</v>
      </c>
      <c r="AZ1015" s="58" t="s">
        <v>67</v>
      </c>
      <c r="BA1015" s="58" t="s">
        <v>67</v>
      </c>
    </row>
    <row r="1016" spans="2:53" x14ac:dyDescent="0.25">
      <c r="B1016" s="58">
        <v>2024</v>
      </c>
      <c r="C1016" s="58">
        <v>891780111</v>
      </c>
      <c r="D1016" s="59" t="s">
        <v>64</v>
      </c>
      <c r="E1016" s="61" t="s">
        <v>8333</v>
      </c>
      <c r="F1016" s="239" t="s">
        <v>8332</v>
      </c>
      <c r="G1016" s="210">
        <v>0</v>
      </c>
      <c r="H1016" s="61" t="s">
        <v>73</v>
      </c>
      <c r="I1016" s="59" t="s">
        <v>65</v>
      </c>
      <c r="J1016" s="60" t="s">
        <v>7174</v>
      </c>
      <c r="K1016" s="60">
        <v>20000000</v>
      </c>
      <c r="L1016" s="58" t="s">
        <v>68</v>
      </c>
      <c r="M1016" s="60" t="s">
        <v>8331</v>
      </c>
      <c r="N1016" s="60">
        <v>85456107</v>
      </c>
      <c r="O1016" s="60">
        <v>1498</v>
      </c>
      <c r="P1016" s="89">
        <v>45475</v>
      </c>
      <c r="Q1016" s="60">
        <v>4519037000</v>
      </c>
      <c r="R1016" s="89">
        <v>45485</v>
      </c>
      <c r="S1016" s="60">
        <v>20000000</v>
      </c>
      <c r="T1016" s="61" t="s">
        <v>66</v>
      </c>
      <c r="U1016" s="60">
        <v>15443332</v>
      </c>
      <c r="V1016" s="60" t="s">
        <v>3157</v>
      </c>
      <c r="W1016" s="89">
        <v>45485</v>
      </c>
      <c r="X1016" s="89">
        <v>45485</v>
      </c>
      <c r="Y1016" s="177" t="s">
        <v>75</v>
      </c>
      <c r="Z1016" s="89">
        <v>45596</v>
      </c>
      <c r="AA1016" s="67">
        <f t="shared" si="75"/>
        <v>111</v>
      </c>
      <c r="AB1016" s="67">
        <v>0</v>
      </c>
      <c r="AC1016" s="237">
        <v>0</v>
      </c>
      <c r="AD1016" s="67">
        <v>0</v>
      </c>
      <c r="AE1016" s="89" t="s">
        <v>75</v>
      </c>
      <c r="AF1016" s="67">
        <f t="shared" si="76"/>
        <v>0</v>
      </c>
      <c r="AG1016" s="60">
        <v>0</v>
      </c>
      <c r="AH1016" s="60">
        <v>0</v>
      </c>
      <c r="AI1016" s="89" t="s">
        <v>75</v>
      </c>
      <c r="AJ1016" s="61">
        <v>0</v>
      </c>
      <c r="AK1016" s="65" t="s">
        <v>75</v>
      </c>
      <c r="AL1016" s="65" t="s">
        <v>75</v>
      </c>
      <c r="AM1016" s="67">
        <f t="shared" si="77"/>
        <v>0</v>
      </c>
      <c r="AN1016" s="67">
        <f>+K1016+AC1016-AH1016</f>
        <v>20000000</v>
      </c>
      <c r="AO1016" s="61" t="s">
        <v>67</v>
      </c>
      <c r="AP1016" s="60">
        <v>20000000</v>
      </c>
      <c r="AQ1016" s="61" t="s">
        <v>86</v>
      </c>
      <c r="AR1016" s="60">
        <v>0</v>
      </c>
      <c r="AS1016" s="69" t="s">
        <v>75</v>
      </c>
      <c r="AT1016" s="236">
        <v>10000000</v>
      </c>
      <c r="AU1016" s="156">
        <f t="shared" si="78"/>
        <v>10000000</v>
      </c>
      <c r="AV1016" s="72">
        <f t="shared" si="79"/>
        <v>0.5</v>
      </c>
      <c r="AW1016" s="89" t="s">
        <v>75</v>
      </c>
      <c r="AX1016" s="61" t="s">
        <v>101</v>
      </c>
      <c r="AY1016" s="67" t="s">
        <v>8330</v>
      </c>
      <c r="AZ1016" s="58" t="s">
        <v>67</v>
      </c>
      <c r="BA1016" s="58" t="s">
        <v>67</v>
      </c>
    </row>
    <row r="1017" spans="2:53" x14ac:dyDescent="0.25">
      <c r="B1017" s="58">
        <v>2024</v>
      </c>
      <c r="C1017" s="58">
        <v>891780111</v>
      </c>
      <c r="D1017" s="59" t="s">
        <v>64</v>
      </c>
      <c r="E1017" s="61" t="s">
        <v>8329</v>
      </c>
      <c r="F1017" s="239" t="s">
        <v>8328</v>
      </c>
      <c r="G1017" s="210">
        <v>0</v>
      </c>
      <c r="H1017" s="61" t="s">
        <v>73</v>
      </c>
      <c r="I1017" s="59" t="s">
        <v>65</v>
      </c>
      <c r="J1017" s="60" t="s">
        <v>8327</v>
      </c>
      <c r="K1017" s="60">
        <v>15000000</v>
      </c>
      <c r="L1017" s="58" t="s">
        <v>68</v>
      </c>
      <c r="M1017" s="60" t="s">
        <v>8326</v>
      </c>
      <c r="N1017" s="60">
        <v>1082840247</v>
      </c>
      <c r="O1017" s="60">
        <v>1498</v>
      </c>
      <c r="P1017" s="89">
        <v>45475</v>
      </c>
      <c r="Q1017" s="60">
        <v>4519037000</v>
      </c>
      <c r="R1017" s="89">
        <v>45485</v>
      </c>
      <c r="S1017" s="60">
        <v>15000000</v>
      </c>
      <c r="T1017" s="61" t="s">
        <v>66</v>
      </c>
      <c r="U1017" s="60">
        <v>1082889541</v>
      </c>
      <c r="V1017" s="60" t="s">
        <v>3963</v>
      </c>
      <c r="W1017" s="89">
        <v>45485</v>
      </c>
      <c r="X1017" s="89">
        <v>45485</v>
      </c>
      <c r="Y1017" s="177" t="s">
        <v>75</v>
      </c>
      <c r="Z1017" s="89">
        <v>45626</v>
      </c>
      <c r="AA1017" s="67">
        <f t="shared" si="75"/>
        <v>141</v>
      </c>
      <c r="AB1017" s="67">
        <v>0</v>
      </c>
      <c r="AC1017" s="237">
        <v>0</v>
      </c>
      <c r="AD1017" s="67">
        <v>0</v>
      </c>
      <c r="AE1017" s="89" t="s">
        <v>75</v>
      </c>
      <c r="AF1017" s="67">
        <f t="shared" si="76"/>
        <v>0</v>
      </c>
      <c r="AG1017" s="60">
        <v>0</v>
      </c>
      <c r="AH1017" s="60">
        <v>0</v>
      </c>
      <c r="AI1017" s="89" t="s">
        <v>75</v>
      </c>
      <c r="AJ1017" s="61">
        <v>0</v>
      </c>
      <c r="AK1017" s="65" t="s">
        <v>75</v>
      </c>
      <c r="AL1017" s="65" t="s">
        <v>75</v>
      </c>
      <c r="AM1017" s="67">
        <f t="shared" si="77"/>
        <v>0</v>
      </c>
      <c r="AN1017" s="67">
        <f>+K1017+AC1017-AH1017</f>
        <v>15000000</v>
      </c>
      <c r="AO1017" s="61" t="s">
        <v>67</v>
      </c>
      <c r="AP1017" s="60">
        <v>15000000</v>
      </c>
      <c r="AQ1017" s="61" t="s">
        <v>86</v>
      </c>
      <c r="AR1017" s="60">
        <v>0</v>
      </c>
      <c r="AS1017" s="69" t="s">
        <v>75</v>
      </c>
      <c r="AT1017" s="236">
        <v>6000000</v>
      </c>
      <c r="AU1017" s="156">
        <f t="shared" si="78"/>
        <v>9000000</v>
      </c>
      <c r="AV1017" s="72">
        <f t="shared" si="79"/>
        <v>0.4</v>
      </c>
      <c r="AW1017" s="89" t="s">
        <v>75</v>
      </c>
      <c r="AX1017" s="61" t="s">
        <v>101</v>
      </c>
      <c r="AY1017" s="67" t="s">
        <v>8325</v>
      </c>
      <c r="AZ1017" s="58" t="s">
        <v>67</v>
      </c>
      <c r="BA1017" s="58" t="s">
        <v>67</v>
      </c>
    </row>
    <row r="1018" spans="2:53" x14ac:dyDescent="0.25">
      <c r="B1018" s="58">
        <v>2024</v>
      </c>
      <c r="C1018" s="58">
        <v>891780111</v>
      </c>
      <c r="D1018" s="59" t="s">
        <v>64</v>
      </c>
      <c r="E1018" s="61" t="s">
        <v>8324</v>
      </c>
      <c r="F1018" s="239" t="s">
        <v>8323</v>
      </c>
      <c r="G1018" s="210">
        <v>0</v>
      </c>
      <c r="H1018" s="61" t="s">
        <v>73</v>
      </c>
      <c r="I1018" s="59" t="s">
        <v>65</v>
      </c>
      <c r="J1018" s="60" t="s">
        <v>8322</v>
      </c>
      <c r="K1018" s="60">
        <v>16500000</v>
      </c>
      <c r="L1018" s="58" t="s">
        <v>68</v>
      </c>
      <c r="M1018" s="60" t="s">
        <v>8321</v>
      </c>
      <c r="N1018" s="60">
        <v>1083015178</v>
      </c>
      <c r="O1018" s="60">
        <v>1498</v>
      </c>
      <c r="P1018" s="89">
        <v>45475</v>
      </c>
      <c r="Q1018" s="60">
        <v>4519037000</v>
      </c>
      <c r="R1018" s="89">
        <v>45485</v>
      </c>
      <c r="S1018" s="60">
        <v>16500000</v>
      </c>
      <c r="T1018" s="61" t="s">
        <v>66</v>
      </c>
      <c r="U1018" s="60">
        <v>85468582</v>
      </c>
      <c r="V1018" s="60" t="s">
        <v>6844</v>
      </c>
      <c r="W1018" s="89">
        <v>45485</v>
      </c>
      <c r="X1018" s="89">
        <v>45485</v>
      </c>
      <c r="Y1018" s="177" t="s">
        <v>75</v>
      </c>
      <c r="Z1018" s="89">
        <v>45626</v>
      </c>
      <c r="AA1018" s="67">
        <f t="shared" si="75"/>
        <v>141</v>
      </c>
      <c r="AB1018" s="67">
        <v>0</v>
      </c>
      <c r="AC1018" s="237">
        <v>0</v>
      </c>
      <c r="AD1018" s="67">
        <v>0</v>
      </c>
      <c r="AE1018" s="89" t="s">
        <v>75</v>
      </c>
      <c r="AF1018" s="67">
        <f t="shared" si="76"/>
        <v>0</v>
      </c>
      <c r="AG1018" s="60">
        <v>0</v>
      </c>
      <c r="AH1018" s="60">
        <v>0</v>
      </c>
      <c r="AI1018" s="89" t="s">
        <v>75</v>
      </c>
      <c r="AJ1018" s="61">
        <v>0</v>
      </c>
      <c r="AK1018" s="65" t="s">
        <v>75</v>
      </c>
      <c r="AL1018" s="65" t="s">
        <v>75</v>
      </c>
      <c r="AM1018" s="67">
        <f t="shared" si="77"/>
        <v>0</v>
      </c>
      <c r="AN1018" s="67">
        <f>+K1018+AC1018-AH1018</f>
        <v>16500000</v>
      </c>
      <c r="AO1018" s="61" t="s">
        <v>67</v>
      </c>
      <c r="AP1018" s="60">
        <v>16500000</v>
      </c>
      <c r="AQ1018" s="61" t="s">
        <v>86</v>
      </c>
      <c r="AR1018" s="60">
        <v>0</v>
      </c>
      <c r="AS1018" s="69" t="s">
        <v>75</v>
      </c>
      <c r="AT1018" s="236">
        <v>6600000</v>
      </c>
      <c r="AU1018" s="156">
        <f t="shared" si="78"/>
        <v>9900000</v>
      </c>
      <c r="AV1018" s="72">
        <f t="shared" si="79"/>
        <v>0.4</v>
      </c>
      <c r="AW1018" s="89" t="s">
        <v>75</v>
      </c>
      <c r="AX1018" s="61" t="s">
        <v>101</v>
      </c>
      <c r="AY1018" s="67" t="s">
        <v>8320</v>
      </c>
      <c r="AZ1018" s="58" t="s">
        <v>67</v>
      </c>
      <c r="BA1018" s="58" t="s">
        <v>67</v>
      </c>
    </row>
    <row r="1019" spans="2:53" x14ac:dyDescent="0.25">
      <c r="B1019" s="58">
        <v>2024</v>
      </c>
      <c r="C1019" s="58">
        <v>891780111</v>
      </c>
      <c r="D1019" s="59" t="s">
        <v>64</v>
      </c>
      <c r="E1019" s="61" t="s">
        <v>8319</v>
      </c>
      <c r="F1019" s="67" t="s">
        <v>8318</v>
      </c>
      <c r="G1019" s="210">
        <v>0</v>
      </c>
      <c r="H1019" s="61" t="s">
        <v>73</v>
      </c>
      <c r="I1019" s="59" t="s">
        <v>65</v>
      </c>
      <c r="J1019" s="60" t="s">
        <v>8317</v>
      </c>
      <c r="K1019" s="60">
        <v>2900000</v>
      </c>
      <c r="L1019" s="58" t="s">
        <v>68</v>
      </c>
      <c r="M1019" s="60" t="s">
        <v>8316</v>
      </c>
      <c r="N1019" s="60">
        <v>1082847671</v>
      </c>
      <c r="O1019" s="60">
        <v>1498</v>
      </c>
      <c r="P1019" s="89">
        <v>45475</v>
      </c>
      <c r="Q1019" s="60">
        <v>4519037000</v>
      </c>
      <c r="R1019" s="89">
        <v>45485</v>
      </c>
      <c r="S1019" s="60">
        <v>2900000</v>
      </c>
      <c r="T1019" s="61" t="s">
        <v>66</v>
      </c>
      <c r="U1019" s="60">
        <v>41947381</v>
      </c>
      <c r="V1019" s="60" t="s">
        <v>7937</v>
      </c>
      <c r="W1019" s="89">
        <v>45485</v>
      </c>
      <c r="X1019" s="89">
        <v>45485</v>
      </c>
      <c r="Y1019" s="68" t="s">
        <v>75</v>
      </c>
      <c r="Z1019" s="89">
        <v>45498</v>
      </c>
      <c r="AA1019" s="67">
        <f t="shared" si="75"/>
        <v>13</v>
      </c>
      <c r="AB1019" s="67">
        <v>0</v>
      </c>
      <c r="AC1019" s="237">
        <v>0</v>
      </c>
      <c r="AD1019" s="67">
        <v>0</v>
      </c>
      <c r="AE1019" s="89" t="s">
        <v>75</v>
      </c>
      <c r="AF1019" s="67">
        <f t="shared" si="76"/>
        <v>0</v>
      </c>
      <c r="AG1019" s="60">
        <v>0</v>
      </c>
      <c r="AH1019" s="60">
        <v>0</v>
      </c>
      <c r="AI1019" s="89" t="s">
        <v>75</v>
      </c>
      <c r="AJ1019" s="61">
        <v>0</v>
      </c>
      <c r="AK1019" s="65" t="s">
        <v>75</v>
      </c>
      <c r="AL1019" s="65" t="s">
        <v>75</v>
      </c>
      <c r="AM1019" s="67">
        <f t="shared" si="77"/>
        <v>0</v>
      </c>
      <c r="AN1019" s="67">
        <f>+K1019+AC1019-AH1019</f>
        <v>2900000</v>
      </c>
      <c r="AO1019" s="61" t="s">
        <v>67</v>
      </c>
      <c r="AP1019" s="60">
        <v>2900000</v>
      </c>
      <c r="AQ1019" s="61" t="s">
        <v>86</v>
      </c>
      <c r="AR1019" s="60">
        <v>0</v>
      </c>
      <c r="AS1019" s="69" t="s">
        <v>75</v>
      </c>
      <c r="AT1019" s="236">
        <v>2900000</v>
      </c>
      <c r="AU1019" s="156">
        <f t="shared" si="78"/>
        <v>0</v>
      </c>
      <c r="AV1019" s="72">
        <f t="shared" si="79"/>
        <v>1</v>
      </c>
      <c r="AW1019" s="89" t="s">
        <v>75</v>
      </c>
      <c r="AX1019" s="61" t="s">
        <v>98</v>
      </c>
      <c r="AY1019" s="67" t="s">
        <v>8315</v>
      </c>
      <c r="AZ1019" s="58" t="s">
        <v>67</v>
      </c>
      <c r="BA1019" s="58" t="s">
        <v>67</v>
      </c>
    </row>
    <row r="1020" spans="2:53" x14ac:dyDescent="0.25">
      <c r="B1020" s="58">
        <v>2024</v>
      </c>
      <c r="C1020" s="58">
        <v>891780111</v>
      </c>
      <c r="D1020" s="59" t="s">
        <v>64</v>
      </c>
      <c r="E1020" s="61" t="s">
        <v>8314</v>
      </c>
      <c r="F1020" s="239" t="s">
        <v>8313</v>
      </c>
      <c r="G1020" s="210">
        <v>0</v>
      </c>
      <c r="H1020" s="61" t="s">
        <v>73</v>
      </c>
      <c r="I1020" s="59" t="s">
        <v>65</v>
      </c>
      <c r="J1020" s="60" t="s">
        <v>8312</v>
      </c>
      <c r="K1020" s="60">
        <v>18000000</v>
      </c>
      <c r="L1020" s="58" t="s">
        <v>68</v>
      </c>
      <c r="M1020" s="60" t="s">
        <v>8311</v>
      </c>
      <c r="N1020" s="60">
        <v>1081799501</v>
      </c>
      <c r="O1020" s="60">
        <v>1498</v>
      </c>
      <c r="P1020" s="89">
        <v>45475</v>
      </c>
      <c r="Q1020" s="60">
        <v>4519037000</v>
      </c>
      <c r="R1020" s="89">
        <v>45485</v>
      </c>
      <c r="S1020" s="60">
        <v>18000000</v>
      </c>
      <c r="T1020" s="61" t="s">
        <v>66</v>
      </c>
      <c r="U1020" s="60">
        <v>12621405</v>
      </c>
      <c r="V1020" s="60" t="s">
        <v>3878</v>
      </c>
      <c r="W1020" s="89">
        <v>45485</v>
      </c>
      <c r="X1020" s="89">
        <v>45485</v>
      </c>
      <c r="Y1020" s="177" t="s">
        <v>75</v>
      </c>
      <c r="Z1020" s="89">
        <v>45626</v>
      </c>
      <c r="AA1020" s="67">
        <f t="shared" si="75"/>
        <v>141</v>
      </c>
      <c r="AB1020" s="67">
        <v>0</v>
      </c>
      <c r="AC1020" s="237">
        <v>0</v>
      </c>
      <c r="AD1020" s="67">
        <v>0</v>
      </c>
      <c r="AE1020" s="89" t="s">
        <v>75</v>
      </c>
      <c r="AF1020" s="67">
        <f t="shared" si="76"/>
        <v>0</v>
      </c>
      <c r="AG1020" s="60">
        <v>0</v>
      </c>
      <c r="AH1020" s="60">
        <v>0</v>
      </c>
      <c r="AI1020" s="89" t="s">
        <v>75</v>
      </c>
      <c r="AJ1020" s="61">
        <v>0</v>
      </c>
      <c r="AK1020" s="65" t="s">
        <v>75</v>
      </c>
      <c r="AL1020" s="65" t="s">
        <v>75</v>
      </c>
      <c r="AM1020" s="67">
        <f t="shared" si="77"/>
        <v>0</v>
      </c>
      <c r="AN1020" s="67">
        <f>+K1020+AC1020-AH1020</f>
        <v>18000000</v>
      </c>
      <c r="AO1020" s="61" t="s">
        <v>67</v>
      </c>
      <c r="AP1020" s="60">
        <v>18000000</v>
      </c>
      <c r="AQ1020" s="61" t="s">
        <v>86</v>
      </c>
      <c r="AR1020" s="60">
        <v>0</v>
      </c>
      <c r="AS1020" s="69" t="s">
        <v>75</v>
      </c>
      <c r="AT1020" s="236">
        <v>7200000</v>
      </c>
      <c r="AU1020" s="156">
        <f t="shared" si="78"/>
        <v>10800000</v>
      </c>
      <c r="AV1020" s="72">
        <f t="shared" si="79"/>
        <v>0.4</v>
      </c>
      <c r="AW1020" s="89" t="s">
        <v>75</v>
      </c>
      <c r="AX1020" s="61" t="s">
        <v>101</v>
      </c>
      <c r="AY1020" s="67" t="s">
        <v>8310</v>
      </c>
      <c r="AZ1020" s="58" t="s">
        <v>67</v>
      </c>
      <c r="BA1020" s="58" t="s">
        <v>67</v>
      </c>
    </row>
    <row r="1021" spans="2:53" x14ac:dyDescent="0.25">
      <c r="B1021" s="58">
        <v>2024</v>
      </c>
      <c r="C1021" s="58">
        <v>891780111</v>
      </c>
      <c r="D1021" s="59" t="s">
        <v>64</v>
      </c>
      <c r="E1021" s="61" t="s">
        <v>8309</v>
      </c>
      <c r="F1021" s="67" t="s">
        <v>8308</v>
      </c>
      <c r="G1021" s="210">
        <v>0</v>
      </c>
      <c r="H1021" s="61" t="s">
        <v>73</v>
      </c>
      <c r="I1021" s="59" t="s">
        <v>383</v>
      </c>
      <c r="J1021" s="60" t="s">
        <v>8303</v>
      </c>
      <c r="K1021" s="60">
        <v>3400000</v>
      </c>
      <c r="L1021" s="58" t="s">
        <v>68</v>
      </c>
      <c r="M1021" s="60" t="s">
        <v>8307</v>
      </c>
      <c r="N1021" s="60">
        <v>1004369351</v>
      </c>
      <c r="O1021" s="60">
        <v>170</v>
      </c>
      <c r="P1021" s="89">
        <v>45320</v>
      </c>
      <c r="Q1021" s="67">
        <v>165200000</v>
      </c>
      <c r="R1021" s="89">
        <v>45485</v>
      </c>
      <c r="S1021" s="60">
        <v>3400000</v>
      </c>
      <c r="T1021" s="61" t="s">
        <v>66</v>
      </c>
      <c r="U1021" s="60">
        <v>36559959</v>
      </c>
      <c r="V1021" s="60" t="s">
        <v>8301</v>
      </c>
      <c r="W1021" s="89">
        <v>45485</v>
      </c>
      <c r="X1021" s="89">
        <v>45485</v>
      </c>
      <c r="Y1021" s="68" t="s">
        <v>75</v>
      </c>
      <c r="Z1021" s="89">
        <v>45516</v>
      </c>
      <c r="AA1021" s="67">
        <f t="shared" si="75"/>
        <v>31</v>
      </c>
      <c r="AB1021" s="67">
        <v>0</v>
      </c>
      <c r="AC1021" s="237">
        <v>0</v>
      </c>
      <c r="AD1021" s="67">
        <v>0</v>
      </c>
      <c r="AE1021" s="89" t="s">
        <v>75</v>
      </c>
      <c r="AF1021" s="67">
        <f t="shared" si="76"/>
        <v>0</v>
      </c>
      <c r="AG1021" s="60">
        <v>0</v>
      </c>
      <c r="AH1021" s="60">
        <v>0</v>
      </c>
      <c r="AI1021" s="89" t="s">
        <v>75</v>
      </c>
      <c r="AJ1021" s="61">
        <v>0</v>
      </c>
      <c r="AK1021" s="65" t="s">
        <v>75</v>
      </c>
      <c r="AL1021" s="65" t="s">
        <v>75</v>
      </c>
      <c r="AM1021" s="67">
        <f t="shared" si="77"/>
        <v>0</v>
      </c>
      <c r="AN1021" s="67">
        <f>+K1021+AC1021-AH1021</f>
        <v>3400000</v>
      </c>
      <c r="AO1021" s="61" t="s">
        <v>86</v>
      </c>
      <c r="AP1021" s="60">
        <v>0</v>
      </c>
      <c r="AQ1021" s="61" t="s">
        <v>86</v>
      </c>
      <c r="AR1021" s="60">
        <v>0</v>
      </c>
      <c r="AS1021" s="69" t="s">
        <v>75</v>
      </c>
      <c r="AT1021" s="236">
        <v>3400000</v>
      </c>
      <c r="AU1021" s="156">
        <f t="shared" si="78"/>
        <v>0</v>
      </c>
      <c r="AV1021" s="72">
        <f t="shared" si="79"/>
        <v>1</v>
      </c>
      <c r="AW1021" s="89" t="s">
        <v>75</v>
      </c>
      <c r="AX1021" s="61" t="s">
        <v>98</v>
      </c>
      <c r="AY1021" s="67" t="s">
        <v>8306</v>
      </c>
      <c r="AZ1021" s="58" t="s">
        <v>67</v>
      </c>
      <c r="BA1021" s="58" t="s">
        <v>67</v>
      </c>
    </row>
    <row r="1022" spans="2:53" x14ac:dyDescent="0.25">
      <c r="B1022" s="58">
        <v>2024</v>
      </c>
      <c r="C1022" s="58">
        <v>891780111</v>
      </c>
      <c r="D1022" s="59" t="s">
        <v>64</v>
      </c>
      <c r="E1022" s="61" t="s">
        <v>8305</v>
      </c>
      <c r="F1022" s="67" t="s">
        <v>8304</v>
      </c>
      <c r="G1022" s="210">
        <v>0</v>
      </c>
      <c r="H1022" s="61" t="s">
        <v>73</v>
      </c>
      <c r="I1022" s="59" t="s">
        <v>383</v>
      </c>
      <c r="J1022" s="60" t="s">
        <v>8303</v>
      </c>
      <c r="K1022" s="60">
        <v>3400000</v>
      </c>
      <c r="L1022" s="58" t="s">
        <v>68</v>
      </c>
      <c r="M1022" s="60" t="s">
        <v>8302</v>
      </c>
      <c r="N1022" s="60">
        <v>1083021767</v>
      </c>
      <c r="O1022" s="60">
        <v>170</v>
      </c>
      <c r="P1022" s="89">
        <v>45320</v>
      </c>
      <c r="Q1022" s="67">
        <v>165200000</v>
      </c>
      <c r="R1022" s="89">
        <v>45485</v>
      </c>
      <c r="S1022" s="60">
        <v>3400000</v>
      </c>
      <c r="T1022" s="61" t="s">
        <v>66</v>
      </c>
      <c r="U1022" s="60">
        <v>36559959</v>
      </c>
      <c r="V1022" s="60" t="s">
        <v>8301</v>
      </c>
      <c r="W1022" s="89">
        <v>45485</v>
      </c>
      <c r="X1022" s="89">
        <v>45485</v>
      </c>
      <c r="Y1022" s="68" t="s">
        <v>75</v>
      </c>
      <c r="Z1022" s="89">
        <v>45516</v>
      </c>
      <c r="AA1022" s="67">
        <f t="shared" si="75"/>
        <v>31</v>
      </c>
      <c r="AB1022" s="67">
        <v>0</v>
      </c>
      <c r="AC1022" s="237">
        <v>0</v>
      </c>
      <c r="AD1022" s="67">
        <v>0</v>
      </c>
      <c r="AE1022" s="89" t="s">
        <v>75</v>
      </c>
      <c r="AF1022" s="67">
        <f t="shared" si="76"/>
        <v>0</v>
      </c>
      <c r="AG1022" s="60">
        <v>0</v>
      </c>
      <c r="AH1022" s="60">
        <v>0</v>
      </c>
      <c r="AI1022" s="89" t="s">
        <v>75</v>
      </c>
      <c r="AJ1022" s="61">
        <v>0</v>
      </c>
      <c r="AK1022" s="65" t="s">
        <v>75</v>
      </c>
      <c r="AL1022" s="65" t="s">
        <v>75</v>
      </c>
      <c r="AM1022" s="67">
        <f t="shared" si="77"/>
        <v>0</v>
      </c>
      <c r="AN1022" s="67">
        <f>+K1022+AC1022-AH1022</f>
        <v>3400000</v>
      </c>
      <c r="AO1022" s="61" t="s">
        <v>86</v>
      </c>
      <c r="AP1022" s="60">
        <v>0</v>
      </c>
      <c r="AQ1022" s="61" t="s">
        <v>86</v>
      </c>
      <c r="AR1022" s="60">
        <v>0</v>
      </c>
      <c r="AS1022" s="69" t="s">
        <v>75</v>
      </c>
      <c r="AT1022" s="236">
        <v>3400000</v>
      </c>
      <c r="AU1022" s="156">
        <f t="shared" si="78"/>
        <v>0</v>
      </c>
      <c r="AV1022" s="72">
        <f t="shared" si="79"/>
        <v>1</v>
      </c>
      <c r="AW1022" s="89" t="s">
        <v>75</v>
      </c>
      <c r="AX1022" s="61" t="s">
        <v>98</v>
      </c>
      <c r="AY1022" s="67" t="s">
        <v>8300</v>
      </c>
      <c r="AZ1022" s="58" t="s">
        <v>67</v>
      </c>
      <c r="BA1022" s="58" t="s">
        <v>67</v>
      </c>
    </row>
    <row r="1023" spans="2:53" x14ac:dyDescent="0.25">
      <c r="B1023" s="58">
        <v>2024</v>
      </c>
      <c r="C1023" s="58">
        <v>891780111</v>
      </c>
      <c r="D1023" s="59" t="s">
        <v>64</v>
      </c>
      <c r="E1023" s="61" t="s">
        <v>8299</v>
      </c>
      <c r="F1023" s="239" t="s">
        <v>8298</v>
      </c>
      <c r="G1023" s="210">
        <v>0</v>
      </c>
      <c r="H1023" s="61" t="s">
        <v>73</v>
      </c>
      <c r="I1023" s="59" t="s">
        <v>65</v>
      </c>
      <c r="J1023" s="60" t="s">
        <v>8297</v>
      </c>
      <c r="K1023" s="60">
        <v>16500000</v>
      </c>
      <c r="L1023" s="58" t="s">
        <v>68</v>
      </c>
      <c r="M1023" s="60" t="s">
        <v>8296</v>
      </c>
      <c r="N1023" s="60">
        <v>84450353</v>
      </c>
      <c r="O1023" s="60">
        <v>1498</v>
      </c>
      <c r="P1023" s="89">
        <v>45475</v>
      </c>
      <c r="Q1023" s="60">
        <v>4519037000</v>
      </c>
      <c r="R1023" s="89">
        <v>45485</v>
      </c>
      <c r="S1023" s="60">
        <v>16500000</v>
      </c>
      <c r="T1023" s="61" t="s">
        <v>66</v>
      </c>
      <c r="U1023" s="60">
        <v>85449357</v>
      </c>
      <c r="V1023" s="60" t="s">
        <v>7147</v>
      </c>
      <c r="W1023" s="89">
        <v>45485</v>
      </c>
      <c r="X1023" s="89">
        <v>45485</v>
      </c>
      <c r="Y1023" s="177" t="s">
        <v>75</v>
      </c>
      <c r="Z1023" s="89">
        <v>45626</v>
      </c>
      <c r="AA1023" s="67">
        <f t="shared" si="75"/>
        <v>141</v>
      </c>
      <c r="AB1023" s="67">
        <v>0</v>
      </c>
      <c r="AC1023" s="237">
        <v>0</v>
      </c>
      <c r="AD1023" s="67">
        <v>0</v>
      </c>
      <c r="AE1023" s="89" t="s">
        <v>75</v>
      </c>
      <c r="AF1023" s="67">
        <f t="shared" si="76"/>
        <v>0</v>
      </c>
      <c r="AG1023" s="60">
        <v>0</v>
      </c>
      <c r="AH1023" s="60">
        <v>0</v>
      </c>
      <c r="AI1023" s="89" t="s">
        <v>75</v>
      </c>
      <c r="AJ1023" s="61">
        <v>0</v>
      </c>
      <c r="AK1023" s="65" t="s">
        <v>75</v>
      </c>
      <c r="AL1023" s="65" t="s">
        <v>75</v>
      </c>
      <c r="AM1023" s="67">
        <f t="shared" si="77"/>
        <v>0</v>
      </c>
      <c r="AN1023" s="67">
        <f>+K1023+AC1023-AH1023</f>
        <v>16500000</v>
      </c>
      <c r="AO1023" s="61" t="s">
        <v>67</v>
      </c>
      <c r="AP1023" s="60">
        <v>16500000</v>
      </c>
      <c r="AQ1023" s="61" t="s">
        <v>86</v>
      </c>
      <c r="AR1023" s="60">
        <v>0</v>
      </c>
      <c r="AS1023" s="69" t="s">
        <v>75</v>
      </c>
      <c r="AT1023" s="236">
        <v>6600000</v>
      </c>
      <c r="AU1023" s="156">
        <f t="shared" si="78"/>
        <v>9900000</v>
      </c>
      <c r="AV1023" s="72">
        <f t="shared" si="79"/>
        <v>0.4</v>
      </c>
      <c r="AW1023" s="89" t="s">
        <v>75</v>
      </c>
      <c r="AX1023" s="61" t="s">
        <v>101</v>
      </c>
      <c r="AY1023" s="67" t="s">
        <v>8295</v>
      </c>
      <c r="AZ1023" s="58" t="s">
        <v>67</v>
      </c>
      <c r="BA1023" s="58" t="s">
        <v>67</v>
      </c>
    </row>
    <row r="1024" spans="2:53" x14ac:dyDescent="0.25">
      <c r="B1024" s="58">
        <v>2024</v>
      </c>
      <c r="C1024" s="58">
        <v>891780111</v>
      </c>
      <c r="D1024" s="59" t="s">
        <v>64</v>
      </c>
      <c r="E1024" s="61" t="s">
        <v>8294</v>
      </c>
      <c r="F1024" s="239" t="s">
        <v>8293</v>
      </c>
      <c r="G1024" s="210">
        <v>0</v>
      </c>
      <c r="H1024" s="61" t="s">
        <v>73</v>
      </c>
      <c r="I1024" s="59" t="s">
        <v>65</v>
      </c>
      <c r="J1024" s="60" t="s">
        <v>8292</v>
      </c>
      <c r="K1024" s="60">
        <v>12150000</v>
      </c>
      <c r="L1024" s="58" t="s">
        <v>68</v>
      </c>
      <c r="M1024" s="60" t="s">
        <v>8291</v>
      </c>
      <c r="N1024" s="60">
        <v>1082996963</v>
      </c>
      <c r="O1024" s="60">
        <v>1498</v>
      </c>
      <c r="P1024" s="89">
        <v>45475</v>
      </c>
      <c r="Q1024" s="60">
        <v>4519037000</v>
      </c>
      <c r="R1024" s="89">
        <v>45490</v>
      </c>
      <c r="S1024" s="60">
        <v>12150000</v>
      </c>
      <c r="T1024" s="61" t="s">
        <v>66</v>
      </c>
      <c r="U1024" s="60">
        <v>30766322</v>
      </c>
      <c r="V1024" s="60" t="s">
        <v>7220</v>
      </c>
      <c r="W1024" s="89">
        <v>45490</v>
      </c>
      <c r="X1024" s="89">
        <v>45490</v>
      </c>
      <c r="Y1024" s="177" t="s">
        <v>75</v>
      </c>
      <c r="Z1024" s="89">
        <v>45626</v>
      </c>
      <c r="AA1024" s="67">
        <f t="shared" si="75"/>
        <v>136</v>
      </c>
      <c r="AB1024" s="67">
        <v>0</v>
      </c>
      <c r="AC1024" s="237">
        <v>0</v>
      </c>
      <c r="AD1024" s="67">
        <v>0</v>
      </c>
      <c r="AE1024" s="89" t="s">
        <v>75</v>
      </c>
      <c r="AF1024" s="67">
        <f t="shared" si="76"/>
        <v>0</v>
      </c>
      <c r="AG1024" s="60">
        <v>0</v>
      </c>
      <c r="AH1024" s="60">
        <v>0</v>
      </c>
      <c r="AI1024" s="89" t="s">
        <v>75</v>
      </c>
      <c r="AJ1024" s="61">
        <v>0</v>
      </c>
      <c r="AK1024" s="65" t="s">
        <v>75</v>
      </c>
      <c r="AL1024" s="65" t="s">
        <v>75</v>
      </c>
      <c r="AM1024" s="67">
        <f t="shared" si="77"/>
        <v>0</v>
      </c>
      <c r="AN1024" s="67">
        <f>+K1024+AC1024-AH1024</f>
        <v>12150000</v>
      </c>
      <c r="AO1024" s="61" t="s">
        <v>67</v>
      </c>
      <c r="AP1024" s="60">
        <v>12150000</v>
      </c>
      <c r="AQ1024" s="61" t="s">
        <v>86</v>
      </c>
      <c r="AR1024" s="60">
        <v>0</v>
      </c>
      <c r="AS1024" s="69" t="s">
        <v>75</v>
      </c>
      <c r="AT1024" s="236">
        <v>4050000</v>
      </c>
      <c r="AU1024" s="156">
        <f t="shared" si="78"/>
        <v>8100000</v>
      </c>
      <c r="AV1024" s="72">
        <f t="shared" si="79"/>
        <v>0.33333333333333331</v>
      </c>
      <c r="AW1024" s="89" t="s">
        <v>75</v>
      </c>
      <c r="AX1024" s="61" t="s">
        <v>101</v>
      </c>
      <c r="AY1024" s="67" t="s">
        <v>8290</v>
      </c>
      <c r="AZ1024" s="58" t="s">
        <v>67</v>
      </c>
      <c r="BA1024" s="58" t="s">
        <v>67</v>
      </c>
    </row>
    <row r="1025" spans="2:53" x14ac:dyDescent="0.25">
      <c r="B1025" s="58">
        <v>2024</v>
      </c>
      <c r="C1025" s="58">
        <v>891780111</v>
      </c>
      <c r="D1025" s="59" t="s">
        <v>64</v>
      </c>
      <c r="E1025" s="61" t="s">
        <v>8289</v>
      </c>
      <c r="F1025" s="239" t="s">
        <v>8288</v>
      </c>
      <c r="G1025" s="210">
        <v>0</v>
      </c>
      <c r="H1025" s="61" t="s">
        <v>73</v>
      </c>
      <c r="I1025" s="59" t="s">
        <v>65</v>
      </c>
      <c r="J1025" s="60" t="s">
        <v>8264</v>
      </c>
      <c r="K1025" s="60">
        <v>9450000</v>
      </c>
      <c r="L1025" s="58" t="s">
        <v>68</v>
      </c>
      <c r="M1025" s="60" t="s">
        <v>8287</v>
      </c>
      <c r="N1025" s="60">
        <v>1082977230</v>
      </c>
      <c r="O1025" s="60">
        <v>1499</v>
      </c>
      <c r="P1025" s="238">
        <v>45475</v>
      </c>
      <c r="Q1025" s="60">
        <v>2126650000</v>
      </c>
      <c r="R1025" s="89">
        <v>45491</v>
      </c>
      <c r="S1025" s="60">
        <v>9450000</v>
      </c>
      <c r="T1025" s="61" t="s">
        <v>66</v>
      </c>
      <c r="U1025" s="60">
        <v>57444673</v>
      </c>
      <c r="V1025" s="60" t="s">
        <v>4095</v>
      </c>
      <c r="W1025" s="89">
        <v>45491</v>
      </c>
      <c r="X1025" s="89">
        <v>45491</v>
      </c>
      <c r="Y1025" s="177" t="s">
        <v>75</v>
      </c>
      <c r="Z1025" s="89">
        <v>45626</v>
      </c>
      <c r="AA1025" s="67">
        <f t="shared" si="75"/>
        <v>135</v>
      </c>
      <c r="AB1025" s="67">
        <v>0</v>
      </c>
      <c r="AC1025" s="237">
        <v>0</v>
      </c>
      <c r="AD1025" s="67">
        <v>0</v>
      </c>
      <c r="AE1025" s="89" t="s">
        <v>75</v>
      </c>
      <c r="AF1025" s="67">
        <f t="shared" si="76"/>
        <v>0</v>
      </c>
      <c r="AG1025" s="60">
        <v>0</v>
      </c>
      <c r="AH1025" s="60">
        <v>0</v>
      </c>
      <c r="AI1025" s="89" t="s">
        <v>75</v>
      </c>
      <c r="AJ1025" s="61">
        <v>0</v>
      </c>
      <c r="AK1025" s="65" t="s">
        <v>75</v>
      </c>
      <c r="AL1025" s="65" t="s">
        <v>75</v>
      </c>
      <c r="AM1025" s="67">
        <f t="shared" si="77"/>
        <v>0</v>
      </c>
      <c r="AN1025" s="67">
        <f>+K1025+AC1025-AH1025</f>
        <v>9450000</v>
      </c>
      <c r="AO1025" s="61" t="s">
        <v>67</v>
      </c>
      <c r="AP1025" s="60">
        <v>9450000</v>
      </c>
      <c r="AQ1025" s="61" t="s">
        <v>86</v>
      </c>
      <c r="AR1025" s="60">
        <v>0</v>
      </c>
      <c r="AS1025" s="69" t="s">
        <v>75</v>
      </c>
      <c r="AT1025" s="236">
        <v>3150000</v>
      </c>
      <c r="AU1025" s="156">
        <f t="shared" si="78"/>
        <v>6300000</v>
      </c>
      <c r="AV1025" s="72">
        <f t="shared" si="79"/>
        <v>0.33333333333333331</v>
      </c>
      <c r="AW1025" s="89" t="s">
        <v>75</v>
      </c>
      <c r="AX1025" s="61" t="s">
        <v>101</v>
      </c>
      <c r="AY1025" s="67" t="s">
        <v>8286</v>
      </c>
      <c r="AZ1025" s="58" t="s">
        <v>67</v>
      </c>
      <c r="BA1025" s="58" t="s">
        <v>67</v>
      </c>
    </row>
    <row r="1026" spans="2:53" x14ac:dyDescent="0.25">
      <c r="B1026" s="58">
        <v>2024</v>
      </c>
      <c r="C1026" s="58">
        <v>891780111</v>
      </c>
      <c r="D1026" s="59" t="s">
        <v>64</v>
      </c>
      <c r="E1026" s="61" t="s">
        <v>8285</v>
      </c>
      <c r="F1026" s="239" t="s">
        <v>8284</v>
      </c>
      <c r="G1026" s="210">
        <v>0</v>
      </c>
      <c r="H1026" s="61" t="s">
        <v>73</v>
      </c>
      <c r="I1026" s="59" t="s">
        <v>65</v>
      </c>
      <c r="J1026" s="60" t="s">
        <v>8283</v>
      </c>
      <c r="K1026" s="60">
        <v>12150000</v>
      </c>
      <c r="L1026" s="58" t="s">
        <v>68</v>
      </c>
      <c r="M1026" s="60" t="s">
        <v>8282</v>
      </c>
      <c r="N1026" s="60">
        <v>1128149649</v>
      </c>
      <c r="O1026" s="60">
        <v>1498</v>
      </c>
      <c r="P1026" s="89">
        <v>45475</v>
      </c>
      <c r="Q1026" s="60">
        <v>4519037000</v>
      </c>
      <c r="R1026" s="89">
        <v>45491</v>
      </c>
      <c r="S1026" s="60">
        <v>12150000</v>
      </c>
      <c r="T1026" s="61" t="s">
        <v>66</v>
      </c>
      <c r="U1026" s="60">
        <v>57441846</v>
      </c>
      <c r="V1026" s="60" t="s">
        <v>8207</v>
      </c>
      <c r="W1026" s="89">
        <v>45491</v>
      </c>
      <c r="X1026" s="89">
        <v>45491</v>
      </c>
      <c r="Y1026" s="177" t="s">
        <v>75</v>
      </c>
      <c r="Z1026" s="89">
        <v>45626</v>
      </c>
      <c r="AA1026" s="67">
        <f t="shared" si="75"/>
        <v>135</v>
      </c>
      <c r="AB1026" s="67">
        <v>0</v>
      </c>
      <c r="AC1026" s="237">
        <v>0</v>
      </c>
      <c r="AD1026" s="67">
        <v>0</v>
      </c>
      <c r="AE1026" s="89" t="s">
        <v>75</v>
      </c>
      <c r="AF1026" s="67">
        <f t="shared" si="76"/>
        <v>0</v>
      </c>
      <c r="AG1026" s="60">
        <v>0</v>
      </c>
      <c r="AH1026" s="60">
        <v>0</v>
      </c>
      <c r="AI1026" s="89" t="s">
        <v>75</v>
      </c>
      <c r="AJ1026" s="61">
        <v>0</v>
      </c>
      <c r="AK1026" s="65" t="s">
        <v>75</v>
      </c>
      <c r="AL1026" s="65" t="s">
        <v>75</v>
      </c>
      <c r="AM1026" s="67">
        <f t="shared" si="77"/>
        <v>0</v>
      </c>
      <c r="AN1026" s="67">
        <f>+K1026+AC1026-AH1026</f>
        <v>12150000</v>
      </c>
      <c r="AO1026" s="61" t="s">
        <v>67</v>
      </c>
      <c r="AP1026" s="60">
        <v>12150000</v>
      </c>
      <c r="AQ1026" s="61" t="s">
        <v>86</v>
      </c>
      <c r="AR1026" s="60">
        <v>0</v>
      </c>
      <c r="AS1026" s="69" t="s">
        <v>75</v>
      </c>
      <c r="AT1026" s="236">
        <v>4050000</v>
      </c>
      <c r="AU1026" s="156">
        <f t="shared" si="78"/>
        <v>8100000</v>
      </c>
      <c r="AV1026" s="72">
        <f t="shared" si="79"/>
        <v>0.33333333333333331</v>
      </c>
      <c r="AW1026" s="89" t="s">
        <v>75</v>
      </c>
      <c r="AX1026" s="61" t="s">
        <v>101</v>
      </c>
      <c r="AY1026" s="67" t="s">
        <v>8281</v>
      </c>
      <c r="AZ1026" s="58" t="s">
        <v>67</v>
      </c>
      <c r="BA1026" s="58" t="s">
        <v>67</v>
      </c>
    </row>
    <row r="1027" spans="2:53" x14ac:dyDescent="0.25">
      <c r="B1027" s="58">
        <v>2024</v>
      </c>
      <c r="C1027" s="58">
        <v>891780111</v>
      </c>
      <c r="D1027" s="59" t="s">
        <v>64</v>
      </c>
      <c r="E1027" s="61" t="s">
        <v>8280</v>
      </c>
      <c r="F1027" s="239" t="s">
        <v>8279</v>
      </c>
      <c r="G1027" s="210">
        <v>0</v>
      </c>
      <c r="H1027" s="61" t="s">
        <v>73</v>
      </c>
      <c r="I1027" s="59" t="s">
        <v>65</v>
      </c>
      <c r="J1027" s="60" t="s">
        <v>8278</v>
      </c>
      <c r="K1027" s="60">
        <v>20250000</v>
      </c>
      <c r="L1027" s="58" t="s">
        <v>68</v>
      </c>
      <c r="M1027" s="60" t="s">
        <v>8277</v>
      </c>
      <c r="N1027" s="60">
        <v>1082924263</v>
      </c>
      <c r="O1027" s="60">
        <v>1498</v>
      </c>
      <c r="P1027" s="89">
        <v>45475</v>
      </c>
      <c r="Q1027" s="60">
        <v>4519037000</v>
      </c>
      <c r="R1027" s="89">
        <v>45491</v>
      </c>
      <c r="S1027" s="60">
        <v>20250000</v>
      </c>
      <c r="T1027" s="61" t="s">
        <v>66</v>
      </c>
      <c r="U1027" s="60">
        <v>12621405</v>
      </c>
      <c r="V1027" s="60" t="s">
        <v>3878</v>
      </c>
      <c r="W1027" s="89">
        <v>45491</v>
      </c>
      <c r="X1027" s="89">
        <v>45491</v>
      </c>
      <c r="Y1027" s="177" t="s">
        <v>75</v>
      </c>
      <c r="Z1027" s="89">
        <v>45626</v>
      </c>
      <c r="AA1027" s="67">
        <f t="shared" si="75"/>
        <v>135</v>
      </c>
      <c r="AB1027" s="67">
        <v>0</v>
      </c>
      <c r="AC1027" s="237">
        <v>0</v>
      </c>
      <c r="AD1027" s="67">
        <v>0</v>
      </c>
      <c r="AE1027" s="89" t="s">
        <v>75</v>
      </c>
      <c r="AF1027" s="67">
        <f t="shared" si="76"/>
        <v>0</v>
      </c>
      <c r="AG1027" s="60">
        <v>0</v>
      </c>
      <c r="AH1027" s="60">
        <v>0</v>
      </c>
      <c r="AI1027" s="89" t="s">
        <v>75</v>
      </c>
      <c r="AJ1027" s="61">
        <v>0</v>
      </c>
      <c r="AK1027" s="65" t="s">
        <v>75</v>
      </c>
      <c r="AL1027" s="65" t="s">
        <v>75</v>
      </c>
      <c r="AM1027" s="67">
        <f t="shared" si="77"/>
        <v>0</v>
      </c>
      <c r="AN1027" s="67">
        <f>+K1027+AC1027-AH1027</f>
        <v>20250000</v>
      </c>
      <c r="AO1027" s="61" t="s">
        <v>67</v>
      </c>
      <c r="AP1027" s="60">
        <v>20250000</v>
      </c>
      <c r="AQ1027" s="61" t="s">
        <v>86</v>
      </c>
      <c r="AR1027" s="60">
        <v>0</v>
      </c>
      <c r="AS1027" s="69" t="s">
        <v>75</v>
      </c>
      <c r="AT1027" s="236">
        <v>6750000</v>
      </c>
      <c r="AU1027" s="156">
        <f t="shared" si="78"/>
        <v>13500000</v>
      </c>
      <c r="AV1027" s="72">
        <f t="shared" si="79"/>
        <v>0.33333333333333331</v>
      </c>
      <c r="AW1027" s="89" t="s">
        <v>75</v>
      </c>
      <c r="AX1027" s="61" t="s">
        <v>101</v>
      </c>
      <c r="AY1027" s="67" t="s">
        <v>8276</v>
      </c>
      <c r="AZ1027" s="58" t="s">
        <v>67</v>
      </c>
      <c r="BA1027" s="58" t="s">
        <v>67</v>
      </c>
    </row>
    <row r="1028" spans="2:53" x14ac:dyDescent="0.25">
      <c r="B1028" s="58">
        <v>2024</v>
      </c>
      <c r="C1028" s="58">
        <v>891780111</v>
      </c>
      <c r="D1028" s="59" t="s">
        <v>64</v>
      </c>
      <c r="E1028" s="61" t="s">
        <v>8275</v>
      </c>
      <c r="F1028" s="239" t="s">
        <v>8274</v>
      </c>
      <c r="G1028" s="210">
        <v>0</v>
      </c>
      <c r="H1028" s="61" t="s">
        <v>73</v>
      </c>
      <c r="I1028" s="59" t="s">
        <v>65</v>
      </c>
      <c r="J1028" s="60" t="s">
        <v>8273</v>
      </c>
      <c r="K1028" s="60">
        <v>16200000</v>
      </c>
      <c r="L1028" s="58" t="s">
        <v>68</v>
      </c>
      <c r="M1028" s="60" t="s">
        <v>8272</v>
      </c>
      <c r="N1028" s="60">
        <v>1015460393</v>
      </c>
      <c r="O1028" s="60">
        <v>1498</v>
      </c>
      <c r="P1028" s="89">
        <v>45475</v>
      </c>
      <c r="Q1028" s="60">
        <v>4519037000</v>
      </c>
      <c r="R1028" s="89">
        <v>45491</v>
      </c>
      <c r="S1028" s="60">
        <v>16200000</v>
      </c>
      <c r="T1028" s="61" t="s">
        <v>66</v>
      </c>
      <c r="U1028" s="60">
        <v>12621405</v>
      </c>
      <c r="V1028" s="60" t="s">
        <v>3878</v>
      </c>
      <c r="W1028" s="89">
        <v>45491</v>
      </c>
      <c r="X1028" s="89">
        <v>45491</v>
      </c>
      <c r="Y1028" s="177" t="s">
        <v>75</v>
      </c>
      <c r="Z1028" s="89">
        <v>45626</v>
      </c>
      <c r="AA1028" s="67">
        <f t="shared" si="75"/>
        <v>135</v>
      </c>
      <c r="AB1028" s="67">
        <v>0</v>
      </c>
      <c r="AC1028" s="237">
        <v>0</v>
      </c>
      <c r="AD1028" s="67">
        <v>0</v>
      </c>
      <c r="AE1028" s="89" t="s">
        <v>75</v>
      </c>
      <c r="AF1028" s="67">
        <f t="shared" si="76"/>
        <v>0</v>
      </c>
      <c r="AG1028" s="60">
        <v>0</v>
      </c>
      <c r="AH1028" s="60">
        <v>0</v>
      </c>
      <c r="AI1028" s="89" t="s">
        <v>75</v>
      </c>
      <c r="AJ1028" s="61">
        <v>0</v>
      </c>
      <c r="AK1028" s="65" t="s">
        <v>75</v>
      </c>
      <c r="AL1028" s="65" t="s">
        <v>75</v>
      </c>
      <c r="AM1028" s="67">
        <f t="shared" si="77"/>
        <v>0</v>
      </c>
      <c r="AN1028" s="67">
        <f>+K1028+AC1028-AH1028</f>
        <v>16200000</v>
      </c>
      <c r="AO1028" s="61" t="s">
        <v>67</v>
      </c>
      <c r="AP1028" s="60">
        <v>16200000</v>
      </c>
      <c r="AQ1028" s="61" t="s">
        <v>86</v>
      </c>
      <c r="AR1028" s="60">
        <v>0</v>
      </c>
      <c r="AS1028" s="69" t="s">
        <v>75</v>
      </c>
      <c r="AT1028" s="236">
        <v>5400000</v>
      </c>
      <c r="AU1028" s="156">
        <f t="shared" si="78"/>
        <v>10800000</v>
      </c>
      <c r="AV1028" s="72">
        <f t="shared" si="79"/>
        <v>0.33333333333333331</v>
      </c>
      <c r="AW1028" s="89" t="s">
        <v>75</v>
      </c>
      <c r="AX1028" s="61" t="s">
        <v>101</v>
      </c>
      <c r="AY1028" s="67" t="s">
        <v>8271</v>
      </c>
      <c r="AZ1028" s="58" t="s">
        <v>67</v>
      </c>
      <c r="BA1028" s="58" t="s">
        <v>67</v>
      </c>
    </row>
    <row r="1029" spans="2:53" x14ac:dyDescent="0.25">
      <c r="B1029" s="58">
        <v>2024</v>
      </c>
      <c r="C1029" s="58">
        <v>891780111</v>
      </c>
      <c r="D1029" s="59" t="s">
        <v>64</v>
      </c>
      <c r="E1029" s="61" t="s">
        <v>8270</v>
      </c>
      <c r="F1029" s="239" t="s">
        <v>8269</v>
      </c>
      <c r="G1029" s="210">
        <v>0</v>
      </c>
      <c r="H1029" s="61" t="s">
        <v>73</v>
      </c>
      <c r="I1029" s="59" t="s">
        <v>65</v>
      </c>
      <c r="J1029" s="60" t="s">
        <v>6792</v>
      </c>
      <c r="K1029" s="60">
        <v>9450000</v>
      </c>
      <c r="L1029" s="58" t="s">
        <v>68</v>
      </c>
      <c r="M1029" s="60" t="s">
        <v>8268</v>
      </c>
      <c r="N1029" s="60">
        <v>57435172</v>
      </c>
      <c r="O1029" s="60">
        <v>1499</v>
      </c>
      <c r="P1029" s="238">
        <v>45475</v>
      </c>
      <c r="Q1029" s="60">
        <v>2126650000</v>
      </c>
      <c r="R1029" s="89">
        <v>45491</v>
      </c>
      <c r="S1029" s="60">
        <v>9450000</v>
      </c>
      <c r="T1029" s="61" t="s">
        <v>66</v>
      </c>
      <c r="U1029" s="60">
        <v>57444673</v>
      </c>
      <c r="V1029" s="60" t="s">
        <v>4095</v>
      </c>
      <c r="W1029" s="89">
        <v>45491</v>
      </c>
      <c r="X1029" s="89">
        <v>45491</v>
      </c>
      <c r="Y1029" s="177" t="s">
        <v>75</v>
      </c>
      <c r="Z1029" s="89">
        <v>45626</v>
      </c>
      <c r="AA1029" s="67">
        <f t="shared" si="75"/>
        <v>135</v>
      </c>
      <c r="AB1029" s="67">
        <v>0</v>
      </c>
      <c r="AC1029" s="237">
        <v>0</v>
      </c>
      <c r="AD1029" s="67">
        <v>0</v>
      </c>
      <c r="AE1029" s="89" t="s">
        <v>75</v>
      </c>
      <c r="AF1029" s="67">
        <f t="shared" si="76"/>
        <v>0</v>
      </c>
      <c r="AG1029" s="60">
        <v>0</v>
      </c>
      <c r="AH1029" s="60">
        <v>0</v>
      </c>
      <c r="AI1029" s="89" t="s">
        <v>75</v>
      </c>
      <c r="AJ1029" s="61">
        <v>0</v>
      </c>
      <c r="AK1029" s="65" t="s">
        <v>75</v>
      </c>
      <c r="AL1029" s="65" t="s">
        <v>75</v>
      </c>
      <c r="AM1029" s="67">
        <f t="shared" si="77"/>
        <v>0</v>
      </c>
      <c r="AN1029" s="67">
        <f>+K1029+AC1029-AH1029</f>
        <v>9450000</v>
      </c>
      <c r="AO1029" s="61" t="s">
        <v>67</v>
      </c>
      <c r="AP1029" s="60">
        <v>9450000</v>
      </c>
      <c r="AQ1029" s="61" t="s">
        <v>86</v>
      </c>
      <c r="AR1029" s="60">
        <v>0</v>
      </c>
      <c r="AS1029" s="69" t="s">
        <v>75</v>
      </c>
      <c r="AT1029" s="236">
        <v>3150000</v>
      </c>
      <c r="AU1029" s="156">
        <f t="shared" si="78"/>
        <v>6300000</v>
      </c>
      <c r="AV1029" s="72">
        <f t="shared" si="79"/>
        <v>0.33333333333333331</v>
      </c>
      <c r="AW1029" s="89" t="s">
        <v>75</v>
      </c>
      <c r="AX1029" s="61" t="s">
        <v>101</v>
      </c>
      <c r="AY1029" s="67" t="s">
        <v>8267</v>
      </c>
      <c r="AZ1029" s="58" t="s">
        <v>67</v>
      </c>
      <c r="BA1029" s="58" t="s">
        <v>67</v>
      </c>
    </row>
    <row r="1030" spans="2:53" x14ac:dyDescent="0.25">
      <c r="B1030" s="58">
        <v>2024</v>
      </c>
      <c r="C1030" s="58">
        <v>891780111</v>
      </c>
      <c r="D1030" s="59" t="s">
        <v>64</v>
      </c>
      <c r="E1030" s="61" t="s">
        <v>8266</v>
      </c>
      <c r="F1030" s="239" t="s">
        <v>8265</v>
      </c>
      <c r="G1030" s="210">
        <v>0</v>
      </c>
      <c r="H1030" s="61" t="s">
        <v>73</v>
      </c>
      <c r="I1030" s="59" t="s">
        <v>65</v>
      </c>
      <c r="J1030" s="60" t="s">
        <v>8264</v>
      </c>
      <c r="K1030" s="60">
        <v>9450000</v>
      </c>
      <c r="L1030" s="58" t="s">
        <v>68</v>
      </c>
      <c r="M1030" s="60" t="s">
        <v>8263</v>
      </c>
      <c r="N1030" s="60">
        <v>57466963</v>
      </c>
      <c r="O1030" s="60">
        <v>1499</v>
      </c>
      <c r="P1030" s="238">
        <v>45475</v>
      </c>
      <c r="Q1030" s="60">
        <v>2126650000</v>
      </c>
      <c r="R1030" s="89">
        <v>45491</v>
      </c>
      <c r="S1030" s="60">
        <v>9450000</v>
      </c>
      <c r="T1030" s="61" t="s">
        <v>66</v>
      </c>
      <c r="U1030" s="60">
        <v>57444673</v>
      </c>
      <c r="V1030" s="60" t="s">
        <v>4095</v>
      </c>
      <c r="W1030" s="89">
        <v>45491</v>
      </c>
      <c r="X1030" s="89">
        <v>45491</v>
      </c>
      <c r="Y1030" s="177" t="s">
        <v>75</v>
      </c>
      <c r="Z1030" s="89">
        <v>45626</v>
      </c>
      <c r="AA1030" s="67">
        <f t="shared" si="75"/>
        <v>135</v>
      </c>
      <c r="AB1030" s="67">
        <v>0</v>
      </c>
      <c r="AC1030" s="237">
        <v>0</v>
      </c>
      <c r="AD1030" s="67">
        <v>0</v>
      </c>
      <c r="AE1030" s="89" t="s">
        <v>75</v>
      </c>
      <c r="AF1030" s="67">
        <f t="shared" si="76"/>
        <v>0</v>
      </c>
      <c r="AG1030" s="60">
        <v>0</v>
      </c>
      <c r="AH1030" s="60">
        <v>0</v>
      </c>
      <c r="AI1030" s="89" t="s">
        <v>75</v>
      </c>
      <c r="AJ1030" s="61">
        <v>0</v>
      </c>
      <c r="AK1030" s="65" t="s">
        <v>75</v>
      </c>
      <c r="AL1030" s="65" t="s">
        <v>75</v>
      </c>
      <c r="AM1030" s="67">
        <f t="shared" si="77"/>
        <v>0</v>
      </c>
      <c r="AN1030" s="67">
        <f>+K1030+AC1030-AH1030</f>
        <v>9450000</v>
      </c>
      <c r="AO1030" s="61" t="s">
        <v>67</v>
      </c>
      <c r="AP1030" s="60">
        <v>9450000</v>
      </c>
      <c r="AQ1030" s="61" t="s">
        <v>86</v>
      </c>
      <c r="AR1030" s="60">
        <v>0</v>
      </c>
      <c r="AS1030" s="69" t="s">
        <v>75</v>
      </c>
      <c r="AT1030" s="236">
        <v>3150000</v>
      </c>
      <c r="AU1030" s="156">
        <f t="shared" si="78"/>
        <v>6300000</v>
      </c>
      <c r="AV1030" s="72">
        <f t="shared" si="79"/>
        <v>0.33333333333333331</v>
      </c>
      <c r="AW1030" s="89" t="s">
        <v>75</v>
      </c>
      <c r="AX1030" s="61" t="s">
        <v>101</v>
      </c>
      <c r="AY1030" s="67" t="s">
        <v>8262</v>
      </c>
      <c r="AZ1030" s="58" t="s">
        <v>67</v>
      </c>
      <c r="BA1030" s="58" t="s">
        <v>67</v>
      </c>
    </row>
    <row r="1031" spans="2:53" x14ac:dyDescent="0.25">
      <c r="B1031" s="58">
        <v>2024</v>
      </c>
      <c r="C1031" s="58">
        <v>891780111</v>
      </c>
      <c r="D1031" s="59" t="s">
        <v>64</v>
      </c>
      <c r="E1031" s="61" t="s">
        <v>8261</v>
      </c>
      <c r="F1031" s="239" t="s">
        <v>8260</v>
      </c>
      <c r="G1031" s="210">
        <v>0</v>
      </c>
      <c r="H1031" s="61" t="s">
        <v>73</v>
      </c>
      <c r="I1031" s="59" t="s">
        <v>65</v>
      </c>
      <c r="J1031" s="60" t="s">
        <v>8259</v>
      </c>
      <c r="K1031" s="60">
        <v>16200000</v>
      </c>
      <c r="L1031" s="58" t="s">
        <v>68</v>
      </c>
      <c r="M1031" s="60" t="s">
        <v>8258</v>
      </c>
      <c r="N1031" s="60">
        <v>1221965267</v>
      </c>
      <c r="O1031" s="60">
        <v>1498</v>
      </c>
      <c r="P1031" s="89">
        <v>45475</v>
      </c>
      <c r="Q1031" s="60">
        <v>4519037000</v>
      </c>
      <c r="R1031" s="89">
        <v>45491</v>
      </c>
      <c r="S1031" s="60">
        <v>16200000</v>
      </c>
      <c r="T1031" s="61" t="s">
        <v>66</v>
      </c>
      <c r="U1031" s="60">
        <v>12621405</v>
      </c>
      <c r="V1031" s="60" t="s">
        <v>3878</v>
      </c>
      <c r="W1031" s="89">
        <v>45491</v>
      </c>
      <c r="X1031" s="89">
        <v>45491</v>
      </c>
      <c r="Y1031" s="177" t="s">
        <v>75</v>
      </c>
      <c r="Z1031" s="89">
        <v>45626</v>
      </c>
      <c r="AA1031" s="67">
        <f t="shared" si="75"/>
        <v>135</v>
      </c>
      <c r="AB1031" s="67">
        <v>0</v>
      </c>
      <c r="AC1031" s="237">
        <v>0</v>
      </c>
      <c r="AD1031" s="67">
        <v>0</v>
      </c>
      <c r="AE1031" s="89" t="s">
        <v>75</v>
      </c>
      <c r="AF1031" s="67">
        <f t="shared" si="76"/>
        <v>0</v>
      </c>
      <c r="AG1031" s="60">
        <v>0</v>
      </c>
      <c r="AH1031" s="60">
        <v>0</v>
      </c>
      <c r="AI1031" s="89" t="s">
        <v>75</v>
      </c>
      <c r="AJ1031" s="61">
        <v>0</v>
      </c>
      <c r="AK1031" s="65" t="s">
        <v>75</v>
      </c>
      <c r="AL1031" s="65" t="s">
        <v>75</v>
      </c>
      <c r="AM1031" s="67">
        <f t="shared" si="77"/>
        <v>0</v>
      </c>
      <c r="AN1031" s="67">
        <f>+K1031+AC1031-AH1031</f>
        <v>16200000</v>
      </c>
      <c r="AO1031" s="61" t="s">
        <v>67</v>
      </c>
      <c r="AP1031" s="60">
        <v>16200000</v>
      </c>
      <c r="AQ1031" s="61" t="s">
        <v>86</v>
      </c>
      <c r="AR1031" s="60">
        <v>0</v>
      </c>
      <c r="AS1031" s="69" t="s">
        <v>75</v>
      </c>
      <c r="AT1031" s="236">
        <v>5400000</v>
      </c>
      <c r="AU1031" s="156">
        <f t="shared" si="78"/>
        <v>10800000</v>
      </c>
      <c r="AV1031" s="72">
        <f t="shared" si="79"/>
        <v>0.33333333333333331</v>
      </c>
      <c r="AW1031" s="89" t="s">
        <v>75</v>
      </c>
      <c r="AX1031" s="61" t="s">
        <v>101</v>
      </c>
      <c r="AY1031" s="67" t="s">
        <v>8257</v>
      </c>
      <c r="AZ1031" s="58" t="s">
        <v>67</v>
      </c>
      <c r="BA1031" s="58" t="s">
        <v>67</v>
      </c>
    </row>
    <row r="1032" spans="2:53" x14ac:dyDescent="0.25">
      <c r="B1032" s="58">
        <v>2024</v>
      </c>
      <c r="C1032" s="58">
        <v>891780111</v>
      </c>
      <c r="D1032" s="59" t="s">
        <v>64</v>
      </c>
      <c r="E1032" s="61" t="s">
        <v>8256</v>
      </c>
      <c r="F1032" s="239" t="s">
        <v>8255</v>
      </c>
      <c r="G1032" s="210">
        <v>0</v>
      </c>
      <c r="H1032" s="61" t="s">
        <v>73</v>
      </c>
      <c r="I1032" s="59" t="s">
        <v>65</v>
      </c>
      <c r="J1032" s="60" t="s">
        <v>8254</v>
      </c>
      <c r="K1032" s="60">
        <v>18900000</v>
      </c>
      <c r="L1032" s="58" t="s">
        <v>68</v>
      </c>
      <c r="M1032" s="60" t="s">
        <v>8253</v>
      </c>
      <c r="N1032" s="60">
        <v>39057134</v>
      </c>
      <c r="O1032" s="60">
        <v>1498</v>
      </c>
      <c r="P1032" s="89">
        <v>45475</v>
      </c>
      <c r="Q1032" s="60">
        <v>4519037000</v>
      </c>
      <c r="R1032" s="89">
        <v>45491</v>
      </c>
      <c r="S1032" s="60">
        <v>18900000</v>
      </c>
      <c r="T1032" s="61" t="s">
        <v>66</v>
      </c>
      <c r="U1032" s="60">
        <v>12621405</v>
      </c>
      <c r="V1032" s="60" t="s">
        <v>3878</v>
      </c>
      <c r="W1032" s="89">
        <v>45491</v>
      </c>
      <c r="X1032" s="89">
        <v>45491</v>
      </c>
      <c r="Y1032" s="177" t="s">
        <v>75</v>
      </c>
      <c r="Z1032" s="89">
        <v>45626</v>
      </c>
      <c r="AA1032" s="67">
        <f t="shared" ref="AA1032:AA1095" si="80">+IF(Y1032="1800-01-01",Z1032-X1032,Z1032-Y1032)</f>
        <v>135</v>
      </c>
      <c r="AB1032" s="67">
        <v>0</v>
      </c>
      <c r="AC1032" s="237">
        <v>0</v>
      </c>
      <c r="AD1032" s="67">
        <v>0</v>
      </c>
      <c r="AE1032" s="89" t="s">
        <v>75</v>
      </c>
      <c r="AF1032" s="67">
        <f t="shared" ref="AF1032:AF1095" si="81">+IF(AE1032="1800-01-01",0,AE1032-Z1032)</f>
        <v>0</v>
      </c>
      <c r="AG1032" s="60">
        <v>0</v>
      </c>
      <c r="AH1032" s="60">
        <v>0</v>
      </c>
      <c r="AI1032" s="89" t="s">
        <v>75</v>
      </c>
      <c r="AJ1032" s="61">
        <v>0</v>
      </c>
      <c r="AK1032" s="65" t="s">
        <v>75</v>
      </c>
      <c r="AL1032" s="65" t="s">
        <v>75</v>
      </c>
      <c r="AM1032" s="67">
        <f t="shared" ref="AM1032:AM1095" si="82">+IF(AK1032="1800-01-01",0,AL1032-AK1032)</f>
        <v>0</v>
      </c>
      <c r="AN1032" s="67">
        <f>+K1032+AC1032-AH1032</f>
        <v>18900000</v>
      </c>
      <c r="AO1032" s="61" t="s">
        <v>67</v>
      </c>
      <c r="AP1032" s="60">
        <v>18900000</v>
      </c>
      <c r="AQ1032" s="61" t="s">
        <v>86</v>
      </c>
      <c r="AR1032" s="60">
        <v>0</v>
      </c>
      <c r="AS1032" s="69" t="s">
        <v>75</v>
      </c>
      <c r="AT1032" s="236">
        <v>6300000</v>
      </c>
      <c r="AU1032" s="156">
        <f t="shared" ref="AU1032:AU1095" si="83">AN1032-AT1032</f>
        <v>12600000</v>
      </c>
      <c r="AV1032" s="72">
        <f t="shared" ref="AV1032:AV1095" si="84">+IFERROR(AT1032/AN1032,"_")</f>
        <v>0.33333333333333331</v>
      </c>
      <c r="AW1032" s="89" t="s">
        <v>75</v>
      </c>
      <c r="AX1032" s="61" t="s">
        <v>101</v>
      </c>
      <c r="AY1032" s="67" t="s">
        <v>8252</v>
      </c>
      <c r="AZ1032" s="58" t="s">
        <v>67</v>
      </c>
      <c r="BA1032" s="58" t="s">
        <v>67</v>
      </c>
    </row>
    <row r="1033" spans="2:53" x14ac:dyDescent="0.25">
      <c r="B1033" s="58">
        <v>2024</v>
      </c>
      <c r="C1033" s="58">
        <v>891780111</v>
      </c>
      <c r="D1033" s="59" t="s">
        <v>64</v>
      </c>
      <c r="E1033" s="61" t="s">
        <v>8251</v>
      </c>
      <c r="F1033" s="239" t="s">
        <v>8250</v>
      </c>
      <c r="G1033" s="210">
        <v>0</v>
      </c>
      <c r="H1033" s="61" t="s">
        <v>73</v>
      </c>
      <c r="I1033" s="59" t="s">
        <v>65</v>
      </c>
      <c r="J1033" s="60" t="s">
        <v>8249</v>
      </c>
      <c r="K1033" s="60">
        <v>12150000</v>
      </c>
      <c r="L1033" s="58" t="s">
        <v>68</v>
      </c>
      <c r="M1033" s="60" t="s">
        <v>8248</v>
      </c>
      <c r="N1033" s="60">
        <v>1082997554</v>
      </c>
      <c r="O1033" s="60">
        <v>1498</v>
      </c>
      <c r="P1033" s="89">
        <v>45475</v>
      </c>
      <c r="Q1033" s="60">
        <v>4519037000</v>
      </c>
      <c r="R1033" s="89">
        <v>45491</v>
      </c>
      <c r="S1033" s="60">
        <v>12150000</v>
      </c>
      <c r="T1033" s="61" t="s">
        <v>66</v>
      </c>
      <c r="U1033" s="60">
        <v>1098669877</v>
      </c>
      <c r="V1033" s="60" t="s">
        <v>8247</v>
      </c>
      <c r="W1033" s="89">
        <v>45491</v>
      </c>
      <c r="X1033" s="89">
        <v>45491</v>
      </c>
      <c r="Y1033" s="177" t="s">
        <v>75</v>
      </c>
      <c r="Z1033" s="89">
        <v>45626</v>
      </c>
      <c r="AA1033" s="67">
        <f t="shared" si="80"/>
        <v>135</v>
      </c>
      <c r="AB1033" s="67">
        <v>0</v>
      </c>
      <c r="AC1033" s="237">
        <v>0</v>
      </c>
      <c r="AD1033" s="67">
        <v>0</v>
      </c>
      <c r="AE1033" s="89" t="s">
        <v>75</v>
      </c>
      <c r="AF1033" s="67">
        <f t="shared" si="81"/>
        <v>0</v>
      </c>
      <c r="AG1033" s="60">
        <v>0</v>
      </c>
      <c r="AH1033" s="60">
        <v>0</v>
      </c>
      <c r="AI1033" s="89" t="s">
        <v>75</v>
      </c>
      <c r="AJ1033" s="61">
        <v>0</v>
      </c>
      <c r="AK1033" s="65" t="s">
        <v>75</v>
      </c>
      <c r="AL1033" s="65" t="s">
        <v>75</v>
      </c>
      <c r="AM1033" s="67">
        <f t="shared" si="82"/>
        <v>0</v>
      </c>
      <c r="AN1033" s="67">
        <f>+K1033+AC1033-AH1033</f>
        <v>12150000</v>
      </c>
      <c r="AO1033" s="61" t="s">
        <v>67</v>
      </c>
      <c r="AP1033" s="60">
        <v>12150000</v>
      </c>
      <c r="AQ1033" s="61" t="s">
        <v>86</v>
      </c>
      <c r="AR1033" s="60">
        <v>0</v>
      </c>
      <c r="AS1033" s="69" t="s">
        <v>75</v>
      </c>
      <c r="AT1033" s="236">
        <v>4050000</v>
      </c>
      <c r="AU1033" s="156">
        <f t="shared" si="83"/>
        <v>8100000</v>
      </c>
      <c r="AV1033" s="72">
        <f t="shared" si="84"/>
        <v>0.33333333333333331</v>
      </c>
      <c r="AW1033" s="89" t="s">
        <v>75</v>
      </c>
      <c r="AX1033" s="61" t="s">
        <v>101</v>
      </c>
      <c r="AY1033" s="67" t="s">
        <v>8246</v>
      </c>
      <c r="AZ1033" s="58" t="s">
        <v>67</v>
      </c>
      <c r="BA1033" s="58" t="s">
        <v>67</v>
      </c>
    </row>
    <row r="1034" spans="2:53" x14ac:dyDescent="0.25">
      <c r="B1034" s="58">
        <v>2024</v>
      </c>
      <c r="C1034" s="58">
        <v>891780111</v>
      </c>
      <c r="D1034" s="59" t="s">
        <v>64</v>
      </c>
      <c r="E1034" s="61" t="s">
        <v>8245</v>
      </c>
      <c r="F1034" s="239" t="s">
        <v>8244</v>
      </c>
      <c r="G1034" s="210">
        <v>0</v>
      </c>
      <c r="H1034" s="61" t="s">
        <v>73</v>
      </c>
      <c r="I1034" s="59" t="s">
        <v>65</v>
      </c>
      <c r="J1034" s="60" t="s">
        <v>8243</v>
      </c>
      <c r="K1034" s="60">
        <v>24750000</v>
      </c>
      <c r="L1034" s="58" t="s">
        <v>68</v>
      </c>
      <c r="M1034" s="60" t="s">
        <v>8242</v>
      </c>
      <c r="N1034" s="60">
        <v>63315351</v>
      </c>
      <c r="O1034" s="60">
        <v>1498</v>
      </c>
      <c r="P1034" s="89">
        <v>45475</v>
      </c>
      <c r="Q1034" s="60">
        <v>4519037000</v>
      </c>
      <c r="R1034" s="89">
        <v>45491</v>
      </c>
      <c r="S1034" s="60">
        <v>24750000</v>
      </c>
      <c r="T1034" s="61" t="s">
        <v>66</v>
      </c>
      <c r="U1034" s="60">
        <v>41947381</v>
      </c>
      <c r="V1034" s="60" t="s">
        <v>7937</v>
      </c>
      <c r="W1034" s="89">
        <v>45491</v>
      </c>
      <c r="X1034" s="89">
        <v>45491</v>
      </c>
      <c r="Y1034" s="177" t="s">
        <v>75</v>
      </c>
      <c r="Z1034" s="89">
        <v>45626</v>
      </c>
      <c r="AA1034" s="67">
        <f t="shared" si="80"/>
        <v>135</v>
      </c>
      <c r="AB1034" s="67">
        <v>0</v>
      </c>
      <c r="AC1034" s="237">
        <v>0</v>
      </c>
      <c r="AD1034" s="67">
        <v>0</v>
      </c>
      <c r="AE1034" s="89" t="s">
        <v>75</v>
      </c>
      <c r="AF1034" s="67">
        <f t="shared" si="81"/>
        <v>0</v>
      </c>
      <c r="AG1034" s="60">
        <v>0</v>
      </c>
      <c r="AH1034" s="60">
        <v>0</v>
      </c>
      <c r="AI1034" s="89" t="s">
        <v>75</v>
      </c>
      <c r="AJ1034" s="61">
        <v>0</v>
      </c>
      <c r="AK1034" s="65" t="s">
        <v>75</v>
      </c>
      <c r="AL1034" s="65" t="s">
        <v>75</v>
      </c>
      <c r="AM1034" s="67">
        <f t="shared" si="82"/>
        <v>0</v>
      </c>
      <c r="AN1034" s="67">
        <f>+K1034+AC1034-AH1034</f>
        <v>24750000</v>
      </c>
      <c r="AO1034" s="61" t="s">
        <v>67</v>
      </c>
      <c r="AP1034" s="60">
        <v>24750000</v>
      </c>
      <c r="AQ1034" s="61" t="s">
        <v>86</v>
      </c>
      <c r="AR1034" s="60">
        <v>0</v>
      </c>
      <c r="AS1034" s="69" t="s">
        <v>75</v>
      </c>
      <c r="AT1034" s="236">
        <v>8250000</v>
      </c>
      <c r="AU1034" s="156">
        <f t="shared" si="83"/>
        <v>16500000</v>
      </c>
      <c r="AV1034" s="72">
        <f t="shared" si="84"/>
        <v>0.33333333333333331</v>
      </c>
      <c r="AW1034" s="89" t="s">
        <v>75</v>
      </c>
      <c r="AX1034" s="61" t="s">
        <v>101</v>
      </c>
      <c r="AY1034" s="67" t="s">
        <v>8241</v>
      </c>
      <c r="AZ1034" s="58" t="s">
        <v>67</v>
      </c>
      <c r="BA1034" s="58" t="s">
        <v>67</v>
      </c>
    </row>
    <row r="1035" spans="2:53" x14ac:dyDescent="0.25">
      <c r="B1035" s="58">
        <v>2024</v>
      </c>
      <c r="C1035" s="58">
        <v>891780111</v>
      </c>
      <c r="D1035" s="59" t="s">
        <v>64</v>
      </c>
      <c r="E1035" s="61" t="s">
        <v>8240</v>
      </c>
      <c r="F1035" s="239" t="s">
        <v>8239</v>
      </c>
      <c r="G1035" s="210">
        <v>0</v>
      </c>
      <c r="H1035" s="61" t="s">
        <v>73</v>
      </c>
      <c r="I1035" s="59" t="s">
        <v>65</v>
      </c>
      <c r="J1035" s="60" t="s">
        <v>6792</v>
      </c>
      <c r="K1035" s="60">
        <v>9450000</v>
      </c>
      <c r="L1035" s="58" t="s">
        <v>68</v>
      </c>
      <c r="M1035" s="60" t="s">
        <v>8238</v>
      </c>
      <c r="N1035" s="60">
        <v>1082838731</v>
      </c>
      <c r="O1035" s="60">
        <v>1499</v>
      </c>
      <c r="P1035" s="238">
        <v>45475</v>
      </c>
      <c r="Q1035" s="60">
        <v>2126650000</v>
      </c>
      <c r="R1035" s="89">
        <v>45491</v>
      </c>
      <c r="S1035" s="60">
        <v>9450000</v>
      </c>
      <c r="T1035" s="61" t="s">
        <v>66</v>
      </c>
      <c r="U1035" s="60">
        <v>57444673</v>
      </c>
      <c r="V1035" s="60" t="s">
        <v>4095</v>
      </c>
      <c r="W1035" s="89">
        <v>45491</v>
      </c>
      <c r="X1035" s="89">
        <v>45491</v>
      </c>
      <c r="Y1035" s="177" t="s">
        <v>75</v>
      </c>
      <c r="Z1035" s="89">
        <v>45626</v>
      </c>
      <c r="AA1035" s="67">
        <f t="shared" si="80"/>
        <v>135</v>
      </c>
      <c r="AB1035" s="67">
        <v>0</v>
      </c>
      <c r="AC1035" s="237">
        <v>0</v>
      </c>
      <c r="AD1035" s="67">
        <v>0</v>
      </c>
      <c r="AE1035" s="89" t="s">
        <v>75</v>
      </c>
      <c r="AF1035" s="67">
        <f t="shared" si="81"/>
        <v>0</v>
      </c>
      <c r="AG1035" s="60">
        <v>0</v>
      </c>
      <c r="AH1035" s="60">
        <v>0</v>
      </c>
      <c r="AI1035" s="89" t="s">
        <v>75</v>
      </c>
      <c r="AJ1035" s="61">
        <v>0</v>
      </c>
      <c r="AK1035" s="65" t="s">
        <v>75</v>
      </c>
      <c r="AL1035" s="65" t="s">
        <v>75</v>
      </c>
      <c r="AM1035" s="67">
        <f t="shared" si="82"/>
        <v>0</v>
      </c>
      <c r="AN1035" s="67">
        <f>+K1035+AC1035-AH1035</f>
        <v>9450000</v>
      </c>
      <c r="AO1035" s="61" t="s">
        <v>67</v>
      </c>
      <c r="AP1035" s="60">
        <v>9450000</v>
      </c>
      <c r="AQ1035" s="61" t="s">
        <v>86</v>
      </c>
      <c r="AR1035" s="60">
        <v>0</v>
      </c>
      <c r="AS1035" s="69" t="s">
        <v>75</v>
      </c>
      <c r="AT1035" s="236">
        <v>3150000</v>
      </c>
      <c r="AU1035" s="156">
        <f t="shared" si="83"/>
        <v>6300000</v>
      </c>
      <c r="AV1035" s="72">
        <f t="shared" si="84"/>
        <v>0.33333333333333331</v>
      </c>
      <c r="AW1035" s="89" t="s">
        <v>75</v>
      </c>
      <c r="AX1035" s="61" t="s">
        <v>101</v>
      </c>
      <c r="AY1035" s="67" t="s">
        <v>8237</v>
      </c>
      <c r="AZ1035" s="58" t="s">
        <v>67</v>
      </c>
      <c r="BA1035" s="58" t="s">
        <v>67</v>
      </c>
    </row>
    <row r="1036" spans="2:53" x14ac:dyDescent="0.25">
      <c r="B1036" s="58">
        <v>2024</v>
      </c>
      <c r="C1036" s="58">
        <v>891780111</v>
      </c>
      <c r="D1036" s="59" t="s">
        <v>64</v>
      </c>
      <c r="E1036" s="61" t="s">
        <v>8236</v>
      </c>
      <c r="F1036" s="239" t="s">
        <v>8235</v>
      </c>
      <c r="G1036" s="210">
        <v>0</v>
      </c>
      <c r="H1036" s="61" t="s">
        <v>73</v>
      </c>
      <c r="I1036" s="59" t="s">
        <v>65</v>
      </c>
      <c r="J1036" s="60" t="s">
        <v>8234</v>
      </c>
      <c r="K1036" s="60">
        <v>13500000</v>
      </c>
      <c r="L1036" s="58" t="s">
        <v>68</v>
      </c>
      <c r="M1036" s="60" t="s">
        <v>8233</v>
      </c>
      <c r="N1036" s="60">
        <v>1065836973</v>
      </c>
      <c r="O1036" s="60">
        <v>1498</v>
      </c>
      <c r="P1036" s="89">
        <v>45475</v>
      </c>
      <c r="Q1036" s="60">
        <v>4519037000</v>
      </c>
      <c r="R1036" s="89">
        <v>45492</v>
      </c>
      <c r="S1036" s="60">
        <v>13500000</v>
      </c>
      <c r="T1036" s="61" t="s">
        <v>66</v>
      </c>
      <c r="U1036" s="60">
        <v>57461216</v>
      </c>
      <c r="V1036" s="60" t="s">
        <v>3359</v>
      </c>
      <c r="W1036" s="89">
        <v>45492</v>
      </c>
      <c r="X1036" s="89">
        <v>45492</v>
      </c>
      <c r="Y1036" s="177" t="s">
        <v>75</v>
      </c>
      <c r="Z1036" s="89">
        <v>45626</v>
      </c>
      <c r="AA1036" s="67">
        <f t="shared" si="80"/>
        <v>134</v>
      </c>
      <c r="AB1036" s="67">
        <v>0</v>
      </c>
      <c r="AC1036" s="237">
        <v>0</v>
      </c>
      <c r="AD1036" s="67">
        <v>0</v>
      </c>
      <c r="AE1036" s="89" t="s">
        <v>75</v>
      </c>
      <c r="AF1036" s="67">
        <f t="shared" si="81"/>
        <v>0</v>
      </c>
      <c r="AG1036" s="60">
        <v>0</v>
      </c>
      <c r="AH1036" s="60">
        <v>0</v>
      </c>
      <c r="AI1036" s="89" t="s">
        <v>75</v>
      </c>
      <c r="AJ1036" s="61">
        <v>0</v>
      </c>
      <c r="AK1036" s="65" t="s">
        <v>75</v>
      </c>
      <c r="AL1036" s="65" t="s">
        <v>75</v>
      </c>
      <c r="AM1036" s="67">
        <f t="shared" si="82"/>
        <v>0</v>
      </c>
      <c r="AN1036" s="67">
        <f>+K1036+AC1036-AH1036</f>
        <v>13500000</v>
      </c>
      <c r="AO1036" s="61" t="s">
        <v>67</v>
      </c>
      <c r="AP1036" s="60">
        <v>13500000</v>
      </c>
      <c r="AQ1036" s="61" t="s">
        <v>86</v>
      </c>
      <c r="AR1036" s="60">
        <v>0</v>
      </c>
      <c r="AS1036" s="69" t="s">
        <v>75</v>
      </c>
      <c r="AT1036" s="236">
        <v>4500000</v>
      </c>
      <c r="AU1036" s="156">
        <f t="shared" si="83"/>
        <v>9000000</v>
      </c>
      <c r="AV1036" s="72">
        <f t="shared" si="84"/>
        <v>0.33333333333333331</v>
      </c>
      <c r="AW1036" s="89" t="s">
        <v>75</v>
      </c>
      <c r="AX1036" s="61" t="s">
        <v>101</v>
      </c>
      <c r="AY1036" s="67" t="s">
        <v>8232</v>
      </c>
      <c r="AZ1036" s="58" t="s">
        <v>67</v>
      </c>
      <c r="BA1036" s="58" t="s">
        <v>67</v>
      </c>
    </row>
    <row r="1037" spans="2:53" x14ac:dyDescent="0.25">
      <c r="B1037" s="58">
        <v>2024</v>
      </c>
      <c r="C1037" s="58">
        <v>891780111</v>
      </c>
      <c r="D1037" s="59" t="s">
        <v>64</v>
      </c>
      <c r="E1037" s="61" t="s">
        <v>8231</v>
      </c>
      <c r="F1037" s="239" t="s">
        <v>8230</v>
      </c>
      <c r="G1037" s="210">
        <v>0</v>
      </c>
      <c r="H1037" s="61" t="s">
        <v>73</v>
      </c>
      <c r="I1037" s="59" t="s">
        <v>65</v>
      </c>
      <c r="J1037" s="60" t="s">
        <v>8229</v>
      </c>
      <c r="K1037" s="60">
        <v>13500000</v>
      </c>
      <c r="L1037" s="58" t="s">
        <v>68</v>
      </c>
      <c r="M1037" s="60" t="s">
        <v>8228</v>
      </c>
      <c r="N1037" s="60">
        <v>39143698</v>
      </c>
      <c r="O1037" s="60">
        <v>1498</v>
      </c>
      <c r="P1037" s="89">
        <v>45475</v>
      </c>
      <c r="Q1037" s="60">
        <v>4519037000</v>
      </c>
      <c r="R1037" s="89">
        <v>45492</v>
      </c>
      <c r="S1037" s="60">
        <v>13500000</v>
      </c>
      <c r="T1037" s="61" t="s">
        <v>66</v>
      </c>
      <c r="U1037" s="60">
        <v>36557666</v>
      </c>
      <c r="V1037" s="60" t="s">
        <v>4526</v>
      </c>
      <c r="W1037" s="89">
        <v>45492</v>
      </c>
      <c r="X1037" s="89">
        <v>45492</v>
      </c>
      <c r="Y1037" s="177" t="s">
        <v>75</v>
      </c>
      <c r="Z1037" s="89">
        <v>45626</v>
      </c>
      <c r="AA1037" s="67">
        <f t="shared" si="80"/>
        <v>134</v>
      </c>
      <c r="AB1037" s="67">
        <v>0</v>
      </c>
      <c r="AC1037" s="237">
        <v>0</v>
      </c>
      <c r="AD1037" s="67">
        <v>0</v>
      </c>
      <c r="AE1037" s="89" t="s">
        <v>75</v>
      </c>
      <c r="AF1037" s="67">
        <f t="shared" si="81"/>
        <v>0</v>
      </c>
      <c r="AG1037" s="60">
        <v>0</v>
      </c>
      <c r="AH1037" s="60">
        <v>0</v>
      </c>
      <c r="AI1037" s="89" t="s">
        <v>75</v>
      </c>
      <c r="AJ1037" s="61">
        <v>0</v>
      </c>
      <c r="AK1037" s="65" t="s">
        <v>75</v>
      </c>
      <c r="AL1037" s="65" t="s">
        <v>75</v>
      </c>
      <c r="AM1037" s="67">
        <f t="shared" si="82"/>
        <v>0</v>
      </c>
      <c r="AN1037" s="67">
        <f>+K1037+AC1037-AH1037</f>
        <v>13500000</v>
      </c>
      <c r="AO1037" s="61" t="s">
        <v>67</v>
      </c>
      <c r="AP1037" s="60">
        <v>13500000</v>
      </c>
      <c r="AQ1037" s="61" t="s">
        <v>86</v>
      </c>
      <c r="AR1037" s="60">
        <v>0</v>
      </c>
      <c r="AS1037" s="69" t="s">
        <v>75</v>
      </c>
      <c r="AT1037" s="236">
        <v>4500000</v>
      </c>
      <c r="AU1037" s="156">
        <f t="shared" si="83"/>
        <v>9000000</v>
      </c>
      <c r="AV1037" s="72">
        <f t="shared" si="84"/>
        <v>0.33333333333333331</v>
      </c>
      <c r="AW1037" s="89" t="s">
        <v>75</v>
      </c>
      <c r="AX1037" s="61" t="s">
        <v>101</v>
      </c>
      <c r="AY1037" s="67" t="s">
        <v>8227</v>
      </c>
      <c r="AZ1037" s="58" t="s">
        <v>67</v>
      </c>
      <c r="BA1037" s="58" t="s">
        <v>67</v>
      </c>
    </row>
    <row r="1038" spans="2:53" x14ac:dyDescent="0.25">
      <c r="B1038" s="58">
        <v>2024</v>
      </c>
      <c r="C1038" s="58">
        <v>891780111</v>
      </c>
      <c r="D1038" s="59" t="s">
        <v>64</v>
      </c>
      <c r="E1038" s="61" t="s">
        <v>8226</v>
      </c>
      <c r="F1038" s="239" t="s">
        <v>8225</v>
      </c>
      <c r="G1038" s="210">
        <v>0</v>
      </c>
      <c r="H1038" s="61" t="s">
        <v>73</v>
      </c>
      <c r="I1038" s="59" t="s">
        <v>65</v>
      </c>
      <c r="J1038" s="60" t="s">
        <v>8224</v>
      </c>
      <c r="K1038" s="60">
        <v>14850000</v>
      </c>
      <c r="L1038" s="58" t="s">
        <v>68</v>
      </c>
      <c r="M1038" s="60" t="s">
        <v>8223</v>
      </c>
      <c r="N1038" s="60">
        <v>57463967</v>
      </c>
      <c r="O1038" s="60">
        <v>1498</v>
      </c>
      <c r="P1038" s="89">
        <v>45475</v>
      </c>
      <c r="Q1038" s="60">
        <v>4519037000</v>
      </c>
      <c r="R1038" s="89">
        <v>45492</v>
      </c>
      <c r="S1038" s="60">
        <v>14850000</v>
      </c>
      <c r="T1038" s="61" t="s">
        <v>66</v>
      </c>
      <c r="U1038" s="60">
        <v>7601831</v>
      </c>
      <c r="V1038" s="60" t="s">
        <v>7566</v>
      </c>
      <c r="W1038" s="89">
        <v>45492</v>
      </c>
      <c r="X1038" s="89">
        <v>45492</v>
      </c>
      <c r="Y1038" s="177" t="s">
        <v>75</v>
      </c>
      <c r="Z1038" s="89">
        <v>45626</v>
      </c>
      <c r="AA1038" s="67">
        <f t="shared" si="80"/>
        <v>134</v>
      </c>
      <c r="AB1038" s="67">
        <v>0</v>
      </c>
      <c r="AC1038" s="237">
        <v>0</v>
      </c>
      <c r="AD1038" s="67">
        <v>0</v>
      </c>
      <c r="AE1038" s="89" t="s">
        <v>75</v>
      </c>
      <c r="AF1038" s="67">
        <f t="shared" si="81"/>
        <v>0</v>
      </c>
      <c r="AG1038" s="60">
        <v>0</v>
      </c>
      <c r="AH1038" s="60">
        <v>0</v>
      </c>
      <c r="AI1038" s="89" t="s">
        <v>75</v>
      </c>
      <c r="AJ1038" s="61">
        <v>0</v>
      </c>
      <c r="AK1038" s="65" t="s">
        <v>75</v>
      </c>
      <c r="AL1038" s="65" t="s">
        <v>75</v>
      </c>
      <c r="AM1038" s="67">
        <f t="shared" si="82"/>
        <v>0</v>
      </c>
      <c r="AN1038" s="67">
        <f>+K1038+AC1038-AH1038</f>
        <v>14850000</v>
      </c>
      <c r="AO1038" s="61" t="s">
        <v>67</v>
      </c>
      <c r="AP1038" s="60">
        <v>14850000</v>
      </c>
      <c r="AQ1038" s="61" t="s">
        <v>86</v>
      </c>
      <c r="AR1038" s="60">
        <v>0</v>
      </c>
      <c r="AS1038" s="69" t="s">
        <v>75</v>
      </c>
      <c r="AT1038" s="236">
        <v>4950000</v>
      </c>
      <c r="AU1038" s="156">
        <f t="shared" si="83"/>
        <v>9900000</v>
      </c>
      <c r="AV1038" s="72">
        <f t="shared" si="84"/>
        <v>0.33333333333333331</v>
      </c>
      <c r="AW1038" s="89" t="s">
        <v>75</v>
      </c>
      <c r="AX1038" s="61" t="s">
        <v>101</v>
      </c>
      <c r="AY1038" s="67" t="s">
        <v>8222</v>
      </c>
      <c r="AZ1038" s="58" t="s">
        <v>67</v>
      </c>
      <c r="BA1038" s="58" t="s">
        <v>67</v>
      </c>
    </row>
    <row r="1039" spans="2:53" x14ac:dyDescent="0.25">
      <c r="B1039" s="58">
        <v>2024</v>
      </c>
      <c r="C1039" s="58">
        <v>891780111</v>
      </c>
      <c r="D1039" s="59" t="s">
        <v>64</v>
      </c>
      <c r="E1039" s="61" t="s">
        <v>8221</v>
      </c>
      <c r="F1039" s="239" t="s">
        <v>8220</v>
      </c>
      <c r="G1039" s="210">
        <v>0</v>
      </c>
      <c r="H1039" s="61" t="s">
        <v>73</v>
      </c>
      <c r="I1039" s="59" t="s">
        <v>65</v>
      </c>
      <c r="J1039" s="60" t="s">
        <v>8219</v>
      </c>
      <c r="K1039" s="60">
        <v>16650000</v>
      </c>
      <c r="L1039" s="58" t="s">
        <v>68</v>
      </c>
      <c r="M1039" s="60" t="s">
        <v>8218</v>
      </c>
      <c r="N1039" s="60">
        <v>57427903</v>
      </c>
      <c r="O1039" s="60">
        <v>1498</v>
      </c>
      <c r="P1039" s="89">
        <v>45475</v>
      </c>
      <c r="Q1039" s="60">
        <v>4519037000</v>
      </c>
      <c r="R1039" s="89">
        <v>45492</v>
      </c>
      <c r="S1039" s="60">
        <v>16650000</v>
      </c>
      <c r="T1039" s="61" t="s">
        <v>66</v>
      </c>
      <c r="U1039" s="60">
        <v>57441846</v>
      </c>
      <c r="V1039" s="60" t="s">
        <v>8207</v>
      </c>
      <c r="W1039" s="89">
        <v>45492</v>
      </c>
      <c r="X1039" s="89">
        <v>45492</v>
      </c>
      <c r="Y1039" s="177" t="s">
        <v>75</v>
      </c>
      <c r="Z1039" s="89">
        <v>45626</v>
      </c>
      <c r="AA1039" s="67">
        <f t="shared" si="80"/>
        <v>134</v>
      </c>
      <c r="AB1039" s="67">
        <v>0</v>
      </c>
      <c r="AC1039" s="237">
        <v>0</v>
      </c>
      <c r="AD1039" s="67">
        <v>0</v>
      </c>
      <c r="AE1039" s="89" t="s">
        <v>75</v>
      </c>
      <c r="AF1039" s="67">
        <f t="shared" si="81"/>
        <v>0</v>
      </c>
      <c r="AG1039" s="60">
        <v>0</v>
      </c>
      <c r="AH1039" s="60">
        <v>0</v>
      </c>
      <c r="AI1039" s="89" t="s">
        <v>75</v>
      </c>
      <c r="AJ1039" s="61">
        <v>0</v>
      </c>
      <c r="AK1039" s="65" t="s">
        <v>75</v>
      </c>
      <c r="AL1039" s="65" t="s">
        <v>75</v>
      </c>
      <c r="AM1039" s="67">
        <f t="shared" si="82"/>
        <v>0</v>
      </c>
      <c r="AN1039" s="67">
        <f>+K1039+AC1039-AH1039</f>
        <v>16650000</v>
      </c>
      <c r="AO1039" s="61" t="s">
        <v>67</v>
      </c>
      <c r="AP1039" s="60">
        <v>16650000</v>
      </c>
      <c r="AQ1039" s="61" t="s">
        <v>86</v>
      </c>
      <c r="AR1039" s="60">
        <v>0</v>
      </c>
      <c r="AS1039" s="69" t="s">
        <v>75</v>
      </c>
      <c r="AT1039" s="236">
        <v>5550000</v>
      </c>
      <c r="AU1039" s="156">
        <f t="shared" si="83"/>
        <v>11100000</v>
      </c>
      <c r="AV1039" s="72">
        <f t="shared" si="84"/>
        <v>0.33333333333333331</v>
      </c>
      <c r="AW1039" s="89" t="s">
        <v>75</v>
      </c>
      <c r="AX1039" s="61" t="s">
        <v>101</v>
      </c>
      <c r="AY1039" s="67" t="s">
        <v>8217</v>
      </c>
      <c r="AZ1039" s="58" t="s">
        <v>67</v>
      </c>
      <c r="BA1039" s="58" t="s">
        <v>67</v>
      </c>
    </row>
    <row r="1040" spans="2:53" x14ac:dyDescent="0.25">
      <c r="B1040" s="58">
        <v>2024</v>
      </c>
      <c r="C1040" s="58">
        <v>891780111</v>
      </c>
      <c r="D1040" s="59" t="s">
        <v>64</v>
      </c>
      <c r="E1040" s="61" t="s">
        <v>8216</v>
      </c>
      <c r="F1040" s="239" t="s">
        <v>8215</v>
      </c>
      <c r="G1040" s="210">
        <v>0</v>
      </c>
      <c r="H1040" s="61" t="s">
        <v>73</v>
      </c>
      <c r="I1040" s="59" t="s">
        <v>65</v>
      </c>
      <c r="J1040" s="60" t="s">
        <v>8214</v>
      </c>
      <c r="K1040" s="60">
        <v>12150000</v>
      </c>
      <c r="L1040" s="58" t="s">
        <v>68</v>
      </c>
      <c r="M1040" s="60" t="s">
        <v>8213</v>
      </c>
      <c r="N1040" s="60">
        <v>49758019</v>
      </c>
      <c r="O1040" s="60">
        <v>1498</v>
      </c>
      <c r="P1040" s="89">
        <v>45475</v>
      </c>
      <c r="Q1040" s="60">
        <v>4519037000</v>
      </c>
      <c r="R1040" s="89">
        <v>45492</v>
      </c>
      <c r="S1040" s="60">
        <v>12150000</v>
      </c>
      <c r="T1040" s="61" t="s">
        <v>66</v>
      </c>
      <c r="U1040" s="60">
        <v>57441846</v>
      </c>
      <c r="V1040" s="60" t="s">
        <v>8207</v>
      </c>
      <c r="W1040" s="89">
        <v>45492</v>
      </c>
      <c r="X1040" s="89">
        <v>45492</v>
      </c>
      <c r="Y1040" s="177" t="s">
        <v>75</v>
      </c>
      <c r="Z1040" s="89">
        <v>45626</v>
      </c>
      <c r="AA1040" s="67">
        <f t="shared" si="80"/>
        <v>134</v>
      </c>
      <c r="AB1040" s="67">
        <v>0</v>
      </c>
      <c r="AC1040" s="237">
        <v>0</v>
      </c>
      <c r="AD1040" s="67">
        <v>0</v>
      </c>
      <c r="AE1040" s="89" t="s">
        <v>75</v>
      </c>
      <c r="AF1040" s="67">
        <f t="shared" si="81"/>
        <v>0</v>
      </c>
      <c r="AG1040" s="60">
        <v>0</v>
      </c>
      <c r="AH1040" s="60">
        <v>0</v>
      </c>
      <c r="AI1040" s="89" t="s">
        <v>75</v>
      </c>
      <c r="AJ1040" s="61">
        <v>0</v>
      </c>
      <c r="AK1040" s="65" t="s">
        <v>75</v>
      </c>
      <c r="AL1040" s="65" t="s">
        <v>75</v>
      </c>
      <c r="AM1040" s="67">
        <f t="shared" si="82"/>
        <v>0</v>
      </c>
      <c r="AN1040" s="67">
        <f>+K1040+AC1040-AH1040</f>
        <v>12150000</v>
      </c>
      <c r="AO1040" s="61" t="s">
        <v>67</v>
      </c>
      <c r="AP1040" s="60">
        <v>12150000</v>
      </c>
      <c r="AQ1040" s="61" t="s">
        <v>86</v>
      </c>
      <c r="AR1040" s="60">
        <v>0</v>
      </c>
      <c r="AS1040" s="69" t="s">
        <v>75</v>
      </c>
      <c r="AT1040" s="236">
        <v>4050000</v>
      </c>
      <c r="AU1040" s="156">
        <f t="shared" si="83"/>
        <v>8100000</v>
      </c>
      <c r="AV1040" s="72">
        <f t="shared" si="84"/>
        <v>0.33333333333333331</v>
      </c>
      <c r="AW1040" s="89" t="s">
        <v>75</v>
      </c>
      <c r="AX1040" s="61" t="s">
        <v>101</v>
      </c>
      <c r="AY1040" s="67" t="s">
        <v>8212</v>
      </c>
      <c r="AZ1040" s="58" t="s">
        <v>67</v>
      </c>
      <c r="BA1040" s="58" t="s">
        <v>67</v>
      </c>
    </row>
    <row r="1041" spans="2:53" x14ac:dyDescent="0.25">
      <c r="B1041" s="58">
        <v>2024</v>
      </c>
      <c r="C1041" s="58">
        <v>891780111</v>
      </c>
      <c r="D1041" s="59" t="s">
        <v>64</v>
      </c>
      <c r="E1041" s="61" t="s">
        <v>8211</v>
      </c>
      <c r="F1041" s="239" t="s">
        <v>8210</v>
      </c>
      <c r="G1041" s="210">
        <v>0</v>
      </c>
      <c r="H1041" s="61" t="s">
        <v>73</v>
      </c>
      <c r="I1041" s="59" t="s">
        <v>65</v>
      </c>
      <c r="J1041" s="60" t="s">
        <v>8209</v>
      </c>
      <c r="K1041" s="60">
        <v>9450000</v>
      </c>
      <c r="L1041" s="58" t="s">
        <v>68</v>
      </c>
      <c r="M1041" s="60" t="s">
        <v>8208</v>
      </c>
      <c r="N1041" s="60">
        <v>36726629</v>
      </c>
      <c r="O1041" s="60">
        <v>1499</v>
      </c>
      <c r="P1041" s="238">
        <v>45475</v>
      </c>
      <c r="Q1041" s="60">
        <v>2126650000</v>
      </c>
      <c r="R1041" s="89">
        <v>45492</v>
      </c>
      <c r="S1041" s="60">
        <v>9450000</v>
      </c>
      <c r="T1041" s="61" t="s">
        <v>66</v>
      </c>
      <c r="U1041" s="60">
        <v>57441846</v>
      </c>
      <c r="V1041" s="60" t="s">
        <v>8207</v>
      </c>
      <c r="W1041" s="89">
        <v>45492</v>
      </c>
      <c r="X1041" s="89">
        <v>45492</v>
      </c>
      <c r="Y1041" s="177" t="s">
        <v>75</v>
      </c>
      <c r="Z1041" s="89">
        <v>45626</v>
      </c>
      <c r="AA1041" s="67">
        <f t="shared" si="80"/>
        <v>134</v>
      </c>
      <c r="AB1041" s="67">
        <v>0</v>
      </c>
      <c r="AC1041" s="237">
        <v>0</v>
      </c>
      <c r="AD1041" s="67">
        <v>0</v>
      </c>
      <c r="AE1041" s="89" t="s">
        <v>75</v>
      </c>
      <c r="AF1041" s="67">
        <f t="shared" si="81"/>
        <v>0</v>
      </c>
      <c r="AG1041" s="60">
        <v>0</v>
      </c>
      <c r="AH1041" s="60">
        <v>0</v>
      </c>
      <c r="AI1041" s="89" t="s">
        <v>75</v>
      </c>
      <c r="AJ1041" s="61">
        <v>0</v>
      </c>
      <c r="AK1041" s="65" t="s">
        <v>75</v>
      </c>
      <c r="AL1041" s="65" t="s">
        <v>75</v>
      </c>
      <c r="AM1041" s="67">
        <f t="shared" si="82"/>
        <v>0</v>
      </c>
      <c r="AN1041" s="67">
        <f>+K1041+AC1041-AH1041</f>
        <v>9450000</v>
      </c>
      <c r="AO1041" s="61" t="s">
        <v>67</v>
      </c>
      <c r="AP1041" s="60">
        <v>9450000</v>
      </c>
      <c r="AQ1041" s="61" t="s">
        <v>86</v>
      </c>
      <c r="AR1041" s="60">
        <v>0</v>
      </c>
      <c r="AS1041" s="69" t="s">
        <v>75</v>
      </c>
      <c r="AT1041" s="236">
        <v>3150000</v>
      </c>
      <c r="AU1041" s="156">
        <f t="shared" si="83"/>
        <v>6300000</v>
      </c>
      <c r="AV1041" s="72">
        <f t="shared" si="84"/>
        <v>0.33333333333333331</v>
      </c>
      <c r="AW1041" s="89" t="s">
        <v>75</v>
      </c>
      <c r="AX1041" s="61" t="s">
        <v>101</v>
      </c>
      <c r="AY1041" s="67" t="s">
        <v>8206</v>
      </c>
      <c r="AZ1041" s="58" t="s">
        <v>67</v>
      </c>
      <c r="BA1041" s="58" t="s">
        <v>67</v>
      </c>
    </row>
    <row r="1042" spans="2:53" x14ac:dyDescent="0.25">
      <c r="B1042" s="58">
        <v>2024</v>
      </c>
      <c r="C1042" s="58">
        <v>891780111</v>
      </c>
      <c r="D1042" s="59" t="s">
        <v>64</v>
      </c>
      <c r="E1042" s="61" t="s">
        <v>8205</v>
      </c>
      <c r="F1042" s="239" t="s">
        <v>8204</v>
      </c>
      <c r="G1042" s="210">
        <v>0</v>
      </c>
      <c r="H1042" s="61" t="s">
        <v>73</v>
      </c>
      <c r="I1042" s="59" t="s">
        <v>65</v>
      </c>
      <c r="J1042" s="60" t="s">
        <v>8203</v>
      </c>
      <c r="K1042" s="60">
        <v>13500000</v>
      </c>
      <c r="L1042" s="58" t="s">
        <v>68</v>
      </c>
      <c r="M1042" s="60" t="s">
        <v>8202</v>
      </c>
      <c r="N1042" s="60">
        <v>1065612272</v>
      </c>
      <c r="O1042" s="60">
        <v>1498</v>
      </c>
      <c r="P1042" s="89">
        <v>45475</v>
      </c>
      <c r="Q1042" s="60">
        <v>4519037000</v>
      </c>
      <c r="R1042" s="89">
        <v>45492</v>
      </c>
      <c r="S1042" s="60">
        <v>13500000</v>
      </c>
      <c r="T1042" s="61" t="s">
        <v>66</v>
      </c>
      <c r="U1042" s="60">
        <v>36694483</v>
      </c>
      <c r="V1042" s="60" t="s">
        <v>8033</v>
      </c>
      <c r="W1042" s="89">
        <v>45492</v>
      </c>
      <c r="X1042" s="89">
        <v>45492</v>
      </c>
      <c r="Y1042" s="177" t="s">
        <v>75</v>
      </c>
      <c r="Z1042" s="89">
        <v>45626</v>
      </c>
      <c r="AA1042" s="67">
        <f t="shared" si="80"/>
        <v>134</v>
      </c>
      <c r="AB1042" s="67">
        <v>0</v>
      </c>
      <c r="AC1042" s="237">
        <v>0</v>
      </c>
      <c r="AD1042" s="67">
        <v>0</v>
      </c>
      <c r="AE1042" s="89" t="s">
        <v>75</v>
      </c>
      <c r="AF1042" s="67">
        <f t="shared" si="81"/>
        <v>0</v>
      </c>
      <c r="AG1042" s="60">
        <v>0</v>
      </c>
      <c r="AH1042" s="60">
        <v>0</v>
      </c>
      <c r="AI1042" s="89" t="s">
        <v>75</v>
      </c>
      <c r="AJ1042" s="61">
        <v>0</v>
      </c>
      <c r="AK1042" s="65" t="s">
        <v>75</v>
      </c>
      <c r="AL1042" s="65" t="s">
        <v>75</v>
      </c>
      <c r="AM1042" s="67">
        <f t="shared" si="82"/>
        <v>0</v>
      </c>
      <c r="AN1042" s="67">
        <f>+K1042+AC1042-AH1042</f>
        <v>13500000</v>
      </c>
      <c r="AO1042" s="61" t="s">
        <v>67</v>
      </c>
      <c r="AP1042" s="60">
        <v>13500000</v>
      </c>
      <c r="AQ1042" s="61" t="s">
        <v>86</v>
      </c>
      <c r="AR1042" s="60">
        <v>0</v>
      </c>
      <c r="AS1042" s="69" t="s">
        <v>75</v>
      </c>
      <c r="AT1042" s="236">
        <v>4500000</v>
      </c>
      <c r="AU1042" s="156">
        <f t="shared" si="83"/>
        <v>9000000</v>
      </c>
      <c r="AV1042" s="72">
        <f t="shared" si="84"/>
        <v>0.33333333333333331</v>
      </c>
      <c r="AW1042" s="89" t="s">
        <v>75</v>
      </c>
      <c r="AX1042" s="61" t="s">
        <v>101</v>
      </c>
      <c r="AY1042" s="67" t="s">
        <v>8201</v>
      </c>
      <c r="AZ1042" s="58" t="s">
        <v>67</v>
      </c>
      <c r="BA1042" s="58" t="s">
        <v>67</v>
      </c>
    </row>
    <row r="1043" spans="2:53" x14ac:dyDescent="0.25">
      <c r="B1043" s="58">
        <v>2024</v>
      </c>
      <c r="C1043" s="58">
        <v>891780111</v>
      </c>
      <c r="D1043" s="59" t="s">
        <v>64</v>
      </c>
      <c r="E1043" s="61" t="s">
        <v>8200</v>
      </c>
      <c r="F1043" s="239" t="s">
        <v>8199</v>
      </c>
      <c r="G1043" s="210">
        <v>0</v>
      </c>
      <c r="H1043" s="61" t="s">
        <v>73</v>
      </c>
      <c r="I1043" s="59" t="s">
        <v>65</v>
      </c>
      <c r="J1043" s="60" t="s">
        <v>8198</v>
      </c>
      <c r="K1043" s="60">
        <v>9450000</v>
      </c>
      <c r="L1043" s="58" t="s">
        <v>68</v>
      </c>
      <c r="M1043" s="60" t="s">
        <v>8197</v>
      </c>
      <c r="N1043" s="60">
        <v>1082887356</v>
      </c>
      <c r="O1043" s="60">
        <v>1499</v>
      </c>
      <c r="P1043" s="238">
        <v>45475</v>
      </c>
      <c r="Q1043" s="60">
        <v>2126650000</v>
      </c>
      <c r="R1043" s="89">
        <v>45492</v>
      </c>
      <c r="S1043" s="60">
        <v>9450000</v>
      </c>
      <c r="T1043" s="61" t="s">
        <v>66</v>
      </c>
      <c r="U1043" s="60">
        <v>36694483</v>
      </c>
      <c r="V1043" s="60" t="s">
        <v>8033</v>
      </c>
      <c r="W1043" s="89">
        <v>45492</v>
      </c>
      <c r="X1043" s="89">
        <v>45492</v>
      </c>
      <c r="Y1043" s="177" t="s">
        <v>75</v>
      </c>
      <c r="Z1043" s="89">
        <v>45626</v>
      </c>
      <c r="AA1043" s="67">
        <f t="shared" si="80"/>
        <v>134</v>
      </c>
      <c r="AB1043" s="67">
        <v>0</v>
      </c>
      <c r="AC1043" s="237">
        <v>0</v>
      </c>
      <c r="AD1043" s="67">
        <v>0</v>
      </c>
      <c r="AE1043" s="89" t="s">
        <v>75</v>
      </c>
      <c r="AF1043" s="67">
        <f t="shared" si="81"/>
        <v>0</v>
      </c>
      <c r="AG1043" s="60">
        <v>0</v>
      </c>
      <c r="AH1043" s="60">
        <v>0</v>
      </c>
      <c r="AI1043" s="89" t="s">
        <v>75</v>
      </c>
      <c r="AJ1043" s="61">
        <v>0</v>
      </c>
      <c r="AK1043" s="65" t="s">
        <v>75</v>
      </c>
      <c r="AL1043" s="65" t="s">
        <v>75</v>
      </c>
      <c r="AM1043" s="67">
        <f t="shared" si="82"/>
        <v>0</v>
      </c>
      <c r="AN1043" s="67">
        <f>+K1043+AC1043-AH1043</f>
        <v>9450000</v>
      </c>
      <c r="AO1043" s="61" t="s">
        <v>67</v>
      </c>
      <c r="AP1043" s="60">
        <v>9450000</v>
      </c>
      <c r="AQ1043" s="61" t="s">
        <v>86</v>
      </c>
      <c r="AR1043" s="60">
        <v>0</v>
      </c>
      <c r="AS1043" s="69" t="s">
        <v>75</v>
      </c>
      <c r="AT1043" s="236">
        <v>3150000</v>
      </c>
      <c r="AU1043" s="156">
        <f t="shared" si="83"/>
        <v>6300000</v>
      </c>
      <c r="AV1043" s="72">
        <f t="shared" si="84"/>
        <v>0.33333333333333331</v>
      </c>
      <c r="AW1043" s="89" t="s">
        <v>75</v>
      </c>
      <c r="AX1043" s="61" t="s">
        <v>101</v>
      </c>
      <c r="AY1043" s="67" t="s">
        <v>8196</v>
      </c>
      <c r="AZ1043" s="58" t="s">
        <v>67</v>
      </c>
      <c r="BA1043" s="58" t="s">
        <v>67</v>
      </c>
    </row>
    <row r="1044" spans="2:53" x14ac:dyDescent="0.25">
      <c r="B1044" s="58">
        <v>2024</v>
      </c>
      <c r="C1044" s="58">
        <v>891780111</v>
      </c>
      <c r="D1044" s="59" t="s">
        <v>64</v>
      </c>
      <c r="E1044" s="61" t="s">
        <v>8195</v>
      </c>
      <c r="F1044" s="239" t="s">
        <v>8194</v>
      </c>
      <c r="G1044" s="210">
        <v>0</v>
      </c>
      <c r="H1044" s="61" t="s">
        <v>73</v>
      </c>
      <c r="I1044" s="59" t="s">
        <v>65</v>
      </c>
      <c r="J1044" s="60" t="s">
        <v>8193</v>
      </c>
      <c r="K1044" s="60">
        <v>13500000</v>
      </c>
      <c r="L1044" s="58" t="s">
        <v>68</v>
      </c>
      <c r="M1044" s="60" t="s">
        <v>8192</v>
      </c>
      <c r="N1044" s="60">
        <v>57414091</v>
      </c>
      <c r="O1044" s="60">
        <v>1498</v>
      </c>
      <c r="P1044" s="89">
        <v>45475</v>
      </c>
      <c r="Q1044" s="60">
        <v>4519037000</v>
      </c>
      <c r="R1044" s="89">
        <v>45492</v>
      </c>
      <c r="S1044" s="60">
        <v>13500000</v>
      </c>
      <c r="T1044" s="61" t="s">
        <v>66</v>
      </c>
      <c r="U1044" s="60">
        <v>36557666</v>
      </c>
      <c r="V1044" s="60" t="s">
        <v>4526</v>
      </c>
      <c r="W1044" s="89">
        <v>45492</v>
      </c>
      <c r="X1044" s="89">
        <v>45492</v>
      </c>
      <c r="Y1044" s="177" t="s">
        <v>75</v>
      </c>
      <c r="Z1044" s="89">
        <v>45626</v>
      </c>
      <c r="AA1044" s="67">
        <f t="shared" si="80"/>
        <v>134</v>
      </c>
      <c r="AB1044" s="67">
        <v>0</v>
      </c>
      <c r="AC1044" s="237">
        <v>0</v>
      </c>
      <c r="AD1044" s="67">
        <v>0</v>
      </c>
      <c r="AE1044" s="89" t="s">
        <v>75</v>
      </c>
      <c r="AF1044" s="67">
        <f t="shared" si="81"/>
        <v>0</v>
      </c>
      <c r="AG1044" s="60">
        <v>0</v>
      </c>
      <c r="AH1044" s="60">
        <v>0</v>
      </c>
      <c r="AI1044" s="89" t="s">
        <v>75</v>
      </c>
      <c r="AJ1044" s="61">
        <v>0</v>
      </c>
      <c r="AK1044" s="65" t="s">
        <v>75</v>
      </c>
      <c r="AL1044" s="65" t="s">
        <v>75</v>
      </c>
      <c r="AM1044" s="67">
        <f t="shared" si="82"/>
        <v>0</v>
      </c>
      <c r="AN1044" s="67">
        <f>+K1044+AC1044-AH1044</f>
        <v>13500000</v>
      </c>
      <c r="AO1044" s="61" t="s">
        <v>67</v>
      </c>
      <c r="AP1044" s="60">
        <v>13500000</v>
      </c>
      <c r="AQ1044" s="61" t="s">
        <v>86</v>
      </c>
      <c r="AR1044" s="60">
        <v>0</v>
      </c>
      <c r="AS1044" s="69" t="s">
        <v>75</v>
      </c>
      <c r="AT1044" s="236">
        <v>4500000</v>
      </c>
      <c r="AU1044" s="156">
        <f t="shared" si="83"/>
        <v>9000000</v>
      </c>
      <c r="AV1044" s="72">
        <f t="shared" si="84"/>
        <v>0.33333333333333331</v>
      </c>
      <c r="AW1044" s="89" t="s">
        <v>75</v>
      </c>
      <c r="AX1044" s="61" t="s">
        <v>101</v>
      </c>
      <c r="AY1044" s="67" t="s">
        <v>8191</v>
      </c>
      <c r="AZ1044" s="58" t="s">
        <v>67</v>
      </c>
      <c r="BA1044" s="58" t="s">
        <v>67</v>
      </c>
    </row>
    <row r="1045" spans="2:53" x14ac:dyDescent="0.25">
      <c r="B1045" s="58">
        <v>2024</v>
      </c>
      <c r="C1045" s="58">
        <v>891780111</v>
      </c>
      <c r="D1045" s="59" t="s">
        <v>64</v>
      </c>
      <c r="E1045" s="61" t="s">
        <v>8190</v>
      </c>
      <c r="F1045" s="239" t="s">
        <v>8189</v>
      </c>
      <c r="G1045" s="210">
        <v>0</v>
      </c>
      <c r="H1045" s="61" t="s">
        <v>73</v>
      </c>
      <c r="I1045" s="59" t="s">
        <v>65</v>
      </c>
      <c r="J1045" s="60" t="s">
        <v>8188</v>
      </c>
      <c r="K1045" s="60">
        <v>13500000</v>
      </c>
      <c r="L1045" s="58" t="s">
        <v>68</v>
      </c>
      <c r="M1045" s="60" t="s">
        <v>8187</v>
      </c>
      <c r="N1045" s="60">
        <v>1095701829</v>
      </c>
      <c r="O1045" s="60">
        <v>1498</v>
      </c>
      <c r="P1045" s="89">
        <v>45475</v>
      </c>
      <c r="Q1045" s="60">
        <v>4519037000</v>
      </c>
      <c r="R1045" s="89">
        <v>45492</v>
      </c>
      <c r="S1045" s="60">
        <v>13500000</v>
      </c>
      <c r="T1045" s="61" t="s">
        <v>66</v>
      </c>
      <c r="U1045" s="60">
        <v>36557666</v>
      </c>
      <c r="V1045" s="60" t="s">
        <v>4526</v>
      </c>
      <c r="W1045" s="89">
        <v>45492</v>
      </c>
      <c r="X1045" s="89">
        <v>45492</v>
      </c>
      <c r="Y1045" s="177" t="s">
        <v>75</v>
      </c>
      <c r="Z1045" s="89">
        <v>45626</v>
      </c>
      <c r="AA1045" s="67">
        <f t="shared" si="80"/>
        <v>134</v>
      </c>
      <c r="AB1045" s="67">
        <v>0</v>
      </c>
      <c r="AC1045" s="237">
        <v>0</v>
      </c>
      <c r="AD1045" s="67">
        <v>0</v>
      </c>
      <c r="AE1045" s="89" t="s">
        <v>75</v>
      </c>
      <c r="AF1045" s="67">
        <f t="shared" si="81"/>
        <v>0</v>
      </c>
      <c r="AG1045" s="60">
        <v>0</v>
      </c>
      <c r="AH1045" s="60">
        <v>0</v>
      </c>
      <c r="AI1045" s="89" t="s">
        <v>75</v>
      </c>
      <c r="AJ1045" s="61">
        <v>0</v>
      </c>
      <c r="AK1045" s="65" t="s">
        <v>75</v>
      </c>
      <c r="AL1045" s="65" t="s">
        <v>75</v>
      </c>
      <c r="AM1045" s="67">
        <f t="shared" si="82"/>
        <v>0</v>
      </c>
      <c r="AN1045" s="67">
        <f>+K1045+AC1045-AH1045</f>
        <v>13500000</v>
      </c>
      <c r="AO1045" s="61" t="s">
        <v>67</v>
      </c>
      <c r="AP1045" s="60">
        <v>13500000</v>
      </c>
      <c r="AQ1045" s="61" t="s">
        <v>86</v>
      </c>
      <c r="AR1045" s="60">
        <v>0</v>
      </c>
      <c r="AS1045" s="69" t="s">
        <v>75</v>
      </c>
      <c r="AT1045" s="236">
        <v>4500000</v>
      </c>
      <c r="AU1045" s="156">
        <f t="shared" si="83"/>
        <v>9000000</v>
      </c>
      <c r="AV1045" s="72">
        <f t="shared" si="84"/>
        <v>0.33333333333333331</v>
      </c>
      <c r="AW1045" s="89" t="s">
        <v>75</v>
      </c>
      <c r="AX1045" s="61" t="s">
        <v>101</v>
      </c>
      <c r="AY1045" s="67" t="s">
        <v>8186</v>
      </c>
      <c r="AZ1045" s="58" t="s">
        <v>67</v>
      </c>
      <c r="BA1045" s="58" t="s">
        <v>67</v>
      </c>
    </row>
    <row r="1046" spans="2:53" x14ac:dyDescent="0.25">
      <c r="B1046" s="58">
        <v>2024</v>
      </c>
      <c r="C1046" s="58">
        <v>891780111</v>
      </c>
      <c r="D1046" s="59" t="s">
        <v>64</v>
      </c>
      <c r="E1046" s="61" t="s">
        <v>8185</v>
      </c>
      <c r="F1046" s="239" t="s">
        <v>8184</v>
      </c>
      <c r="G1046" s="210">
        <v>0</v>
      </c>
      <c r="H1046" s="61" t="s">
        <v>73</v>
      </c>
      <c r="I1046" s="59" t="s">
        <v>65</v>
      </c>
      <c r="J1046" s="60" t="s">
        <v>8183</v>
      </c>
      <c r="K1046" s="60">
        <v>13500000</v>
      </c>
      <c r="L1046" s="58" t="s">
        <v>68</v>
      </c>
      <c r="M1046" s="60" t="s">
        <v>8182</v>
      </c>
      <c r="N1046" s="60">
        <v>1083024033</v>
      </c>
      <c r="O1046" s="60">
        <v>1498</v>
      </c>
      <c r="P1046" s="89">
        <v>45475</v>
      </c>
      <c r="Q1046" s="60">
        <v>4519037000</v>
      </c>
      <c r="R1046" s="89">
        <v>45492</v>
      </c>
      <c r="S1046" s="60">
        <v>13500000</v>
      </c>
      <c r="T1046" s="61" t="s">
        <v>66</v>
      </c>
      <c r="U1046" s="60">
        <v>36557666</v>
      </c>
      <c r="V1046" s="60" t="s">
        <v>4526</v>
      </c>
      <c r="W1046" s="89">
        <v>45492</v>
      </c>
      <c r="X1046" s="89">
        <v>45492</v>
      </c>
      <c r="Y1046" s="177" t="s">
        <v>75</v>
      </c>
      <c r="Z1046" s="89">
        <v>45626</v>
      </c>
      <c r="AA1046" s="67">
        <f t="shared" si="80"/>
        <v>134</v>
      </c>
      <c r="AB1046" s="67">
        <v>0</v>
      </c>
      <c r="AC1046" s="237">
        <v>0</v>
      </c>
      <c r="AD1046" s="67">
        <v>0</v>
      </c>
      <c r="AE1046" s="89" t="s">
        <v>75</v>
      </c>
      <c r="AF1046" s="67">
        <f t="shared" si="81"/>
        <v>0</v>
      </c>
      <c r="AG1046" s="60">
        <v>0</v>
      </c>
      <c r="AH1046" s="60">
        <v>0</v>
      </c>
      <c r="AI1046" s="89" t="s">
        <v>75</v>
      </c>
      <c r="AJ1046" s="61">
        <v>0</v>
      </c>
      <c r="AK1046" s="65" t="s">
        <v>75</v>
      </c>
      <c r="AL1046" s="65" t="s">
        <v>75</v>
      </c>
      <c r="AM1046" s="67">
        <f t="shared" si="82"/>
        <v>0</v>
      </c>
      <c r="AN1046" s="67">
        <f>+K1046+AC1046-AH1046</f>
        <v>13500000</v>
      </c>
      <c r="AO1046" s="61" t="s">
        <v>67</v>
      </c>
      <c r="AP1046" s="60">
        <v>13500000</v>
      </c>
      <c r="AQ1046" s="61" t="s">
        <v>86</v>
      </c>
      <c r="AR1046" s="60">
        <v>0</v>
      </c>
      <c r="AS1046" s="69" t="s">
        <v>75</v>
      </c>
      <c r="AT1046" s="236">
        <v>4500000</v>
      </c>
      <c r="AU1046" s="156">
        <f t="shared" si="83"/>
        <v>9000000</v>
      </c>
      <c r="AV1046" s="72">
        <f t="shared" si="84"/>
        <v>0.33333333333333331</v>
      </c>
      <c r="AW1046" s="89" t="s">
        <v>75</v>
      </c>
      <c r="AX1046" s="61" t="s">
        <v>101</v>
      </c>
      <c r="AY1046" s="67" t="s">
        <v>8181</v>
      </c>
      <c r="AZ1046" s="58" t="s">
        <v>67</v>
      </c>
      <c r="BA1046" s="58" t="s">
        <v>67</v>
      </c>
    </row>
    <row r="1047" spans="2:53" x14ac:dyDescent="0.25">
      <c r="B1047" s="58">
        <v>2024</v>
      </c>
      <c r="C1047" s="58">
        <v>891780111</v>
      </c>
      <c r="D1047" s="59" t="s">
        <v>64</v>
      </c>
      <c r="E1047" s="61" t="s">
        <v>8180</v>
      </c>
      <c r="F1047" s="239" t="s">
        <v>8179</v>
      </c>
      <c r="G1047" s="210">
        <v>0</v>
      </c>
      <c r="H1047" s="61" t="s">
        <v>73</v>
      </c>
      <c r="I1047" s="59" t="s">
        <v>65</v>
      </c>
      <c r="J1047" s="60" t="s">
        <v>8178</v>
      </c>
      <c r="K1047" s="60">
        <v>11250000</v>
      </c>
      <c r="L1047" s="58" t="s">
        <v>68</v>
      </c>
      <c r="M1047" s="60" t="s">
        <v>8177</v>
      </c>
      <c r="N1047" s="60">
        <v>57434959</v>
      </c>
      <c r="O1047" s="60">
        <v>1499</v>
      </c>
      <c r="P1047" s="238">
        <v>45475</v>
      </c>
      <c r="Q1047" s="60">
        <v>2126650000</v>
      </c>
      <c r="R1047" s="89">
        <v>45492</v>
      </c>
      <c r="S1047" s="60">
        <v>11250000</v>
      </c>
      <c r="T1047" s="61" t="s">
        <v>66</v>
      </c>
      <c r="U1047" s="60">
        <v>36694483</v>
      </c>
      <c r="V1047" s="60" t="s">
        <v>8033</v>
      </c>
      <c r="W1047" s="89">
        <v>45492</v>
      </c>
      <c r="X1047" s="89">
        <v>45492</v>
      </c>
      <c r="Y1047" s="177" t="s">
        <v>75</v>
      </c>
      <c r="Z1047" s="89">
        <v>45626</v>
      </c>
      <c r="AA1047" s="67">
        <f t="shared" si="80"/>
        <v>134</v>
      </c>
      <c r="AB1047" s="67">
        <v>0</v>
      </c>
      <c r="AC1047" s="237">
        <v>0</v>
      </c>
      <c r="AD1047" s="67">
        <v>0</v>
      </c>
      <c r="AE1047" s="89" t="s">
        <v>75</v>
      </c>
      <c r="AF1047" s="67">
        <f t="shared" si="81"/>
        <v>0</v>
      </c>
      <c r="AG1047" s="60">
        <v>0</v>
      </c>
      <c r="AH1047" s="60">
        <v>0</v>
      </c>
      <c r="AI1047" s="89" t="s">
        <v>75</v>
      </c>
      <c r="AJ1047" s="61">
        <v>0</v>
      </c>
      <c r="AK1047" s="65" t="s">
        <v>75</v>
      </c>
      <c r="AL1047" s="65" t="s">
        <v>75</v>
      </c>
      <c r="AM1047" s="67">
        <f t="shared" si="82"/>
        <v>0</v>
      </c>
      <c r="AN1047" s="67">
        <f>+K1047+AC1047-AH1047</f>
        <v>11250000</v>
      </c>
      <c r="AO1047" s="61" t="s">
        <v>67</v>
      </c>
      <c r="AP1047" s="60">
        <v>11250000</v>
      </c>
      <c r="AQ1047" s="61" t="s">
        <v>86</v>
      </c>
      <c r="AR1047" s="60">
        <v>0</v>
      </c>
      <c r="AS1047" s="69" t="s">
        <v>75</v>
      </c>
      <c r="AT1047" s="236">
        <v>3750000</v>
      </c>
      <c r="AU1047" s="156">
        <f t="shared" si="83"/>
        <v>7500000</v>
      </c>
      <c r="AV1047" s="72">
        <f t="shared" si="84"/>
        <v>0.33333333333333331</v>
      </c>
      <c r="AW1047" s="89" t="s">
        <v>75</v>
      </c>
      <c r="AX1047" s="61" t="s">
        <v>101</v>
      </c>
      <c r="AY1047" s="67" t="s">
        <v>8176</v>
      </c>
      <c r="AZ1047" s="58" t="s">
        <v>67</v>
      </c>
      <c r="BA1047" s="58" t="s">
        <v>67</v>
      </c>
    </row>
    <row r="1048" spans="2:53" x14ac:dyDescent="0.25">
      <c r="B1048" s="58">
        <v>2024</v>
      </c>
      <c r="C1048" s="58">
        <v>891780111</v>
      </c>
      <c r="D1048" s="59" t="s">
        <v>64</v>
      </c>
      <c r="E1048" s="61" t="s">
        <v>8175</v>
      </c>
      <c r="F1048" s="239" t="s">
        <v>8174</v>
      </c>
      <c r="G1048" s="210">
        <v>0</v>
      </c>
      <c r="H1048" s="61" t="s">
        <v>73</v>
      </c>
      <c r="I1048" s="59" t="s">
        <v>65</v>
      </c>
      <c r="J1048" s="60" t="s">
        <v>8173</v>
      </c>
      <c r="K1048" s="60">
        <v>13500000</v>
      </c>
      <c r="L1048" s="58" t="s">
        <v>68</v>
      </c>
      <c r="M1048" s="60" t="s">
        <v>8172</v>
      </c>
      <c r="N1048" s="60">
        <v>1082981735</v>
      </c>
      <c r="O1048" s="60">
        <v>1498</v>
      </c>
      <c r="P1048" s="89">
        <v>45475</v>
      </c>
      <c r="Q1048" s="60">
        <v>4519037000</v>
      </c>
      <c r="R1048" s="89">
        <v>45492</v>
      </c>
      <c r="S1048" s="60">
        <v>13500000</v>
      </c>
      <c r="T1048" s="61" t="s">
        <v>66</v>
      </c>
      <c r="U1048" s="60">
        <v>36694483</v>
      </c>
      <c r="V1048" s="60" t="s">
        <v>8033</v>
      </c>
      <c r="W1048" s="89">
        <v>45492</v>
      </c>
      <c r="X1048" s="89">
        <v>45492</v>
      </c>
      <c r="Y1048" s="177" t="s">
        <v>75</v>
      </c>
      <c r="Z1048" s="89">
        <v>45626</v>
      </c>
      <c r="AA1048" s="67">
        <f t="shared" si="80"/>
        <v>134</v>
      </c>
      <c r="AB1048" s="67">
        <v>0</v>
      </c>
      <c r="AC1048" s="237">
        <v>0</v>
      </c>
      <c r="AD1048" s="67">
        <v>0</v>
      </c>
      <c r="AE1048" s="89" t="s">
        <v>75</v>
      </c>
      <c r="AF1048" s="67">
        <f t="shared" si="81"/>
        <v>0</v>
      </c>
      <c r="AG1048" s="60">
        <v>0</v>
      </c>
      <c r="AH1048" s="60">
        <v>0</v>
      </c>
      <c r="AI1048" s="89" t="s">
        <v>75</v>
      </c>
      <c r="AJ1048" s="61">
        <v>0</v>
      </c>
      <c r="AK1048" s="65" t="s">
        <v>75</v>
      </c>
      <c r="AL1048" s="65" t="s">
        <v>75</v>
      </c>
      <c r="AM1048" s="67">
        <f t="shared" si="82"/>
        <v>0</v>
      </c>
      <c r="AN1048" s="67">
        <f>+K1048+AC1048-AH1048</f>
        <v>13500000</v>
      </c>
      <c r="AO1048" s="61" t="s">
        <v>67</v>
      </c>
      <c r="AP1048" s="60">
        <v>13500000</v>
      </c>
      <c r="AQ1048" s="61" t="s">
        <v>86</v>
      </c>
      <c r="AR1048" s="60">
        <v>0</v>
      </c>
      <c r="AS1048" s="69" t="s">
        <v>75</v>
      </c>
      <c r="AT1048" s="236">
        <v>4500000</v>
      </c>
      <c r="AU1048" s="156">
        <f t="shared" si="83"/>
        <v>9000000</v>
      </c>
      <c r="AV1048" s="72">
        <f t="shared" si="84"/>
        <v>0.33333333333333331</v>
      </c>
      <c r="AW1048" s="89" t="s">
        <v>75</v>
      </c>
      <c r="AX1048" s="61" t="s">
        <v>101</v>
      </c>
      <c r="AY1048" s="67" t="s">
        <v>8171</v>
      </c>
      <c r="AZ1048" s="58" t="s">
        <v>67</v>
      </c>
      <c r="BA1048" s="58" t="s">
        <v>67</v>
      </c>
    </row>
    <row r="1049" spans="2:53" x14ac:dyDescent="0.25">
      <c r="B1049" s="58">
        <v>2024</v>
      </c>
      <c r="C1049" s="58">
        <v>891780111</v>
      </c>
      <c r="D1049" s="59" t="s">
        <v>64</v>
      </c>
      <c r="E1049" s="61" t="s">
        <v>8170</v>
      </c>
      <c r="F1049" s="239" t="s">
        <v>8169</v>
      </c>
      <c r="G1049" s="210">
        <v>0</v>
      </c>
      <c r="H1049" s="61" t="s">
        <v>73</v>
      </c>
      <c r="I1049" s="59" t="s">
        <v>65</v>
      </c>
      <c r="J1049" s="60" t="s">
        <v>8168</v>
      </c>
      <c r="K1049" s="60">
        <v>13500000</v>
      </c>
      <c r="L1049" s="58" t="s">
        <v>68</v>
      </c>
      <c r="M1049" s="60" t="s">
        <v>8167</v>
      </c>
      <c r="N1049" s="60">
        <v>1083038270</v>
      </c>
      <c r="O1049" s="60">
        <v>1498</v>
      </c>
      <c r="P1049" s="89">
        <v>45475</v>
      </c>
      <c r="Q1049" s="60">
        <v>4519037000</v>
      </c>
      <c r="R1049" s="89">
        <v>45492</v>
      </c>
      <c r="S1049" s="60">
        <v>13500000</v>
      </c>
      <c r="T1049" s="61" t="s">
        <v>66</v>
      </c>
      <c r="U1049" s="60">
        <v>36557666</v>
      </c>
      <c r="V1049" s="60" t="s">
        <v>4526</v>
      </c>
      <c r="W1049" s="89">
        <v>45492</v>
      </c>
      <c r="X1049" s="89">
        <v>45492</v>
      </c>
      <c r="Y1049" s="177" t="s">
        <v>75</v>
      </c>
      <c r="Z1049" s="89">
        <v>45626</v>
      </c>
      <c r="AA1049" s="67">
        <f t="shared" si="80"/>
        <v>134</v>
      </c>
      <c r="AB1049" s="67">
        <v>0</v>
      </c>
      <c r="AC1049" s="237">
        <v>0</v>
      </c>
      <c r="AD1049" s="67">
        <v>0</v>
      </c>
      <c r="AE1049" s="89" t="s">
        <v>75</v>
      </c>
      <c r="AF1049" s="67">
        <f t="shared" si="81"/>
        <v>0</v>
      </c>
      <c r="AG1049" s="60">
        <v>0</v>
      </c>
      <c r="AH1049" s="60">
        <v>0</v>
      </c>
      <c r="AI1049" s="89" t="s">
        <v>75</v>
      </c>
      <c r="AJ1049" s="61">
        <v>0</v>
      </c>
      <c r="AK1049" s="65" t="s">
        <v>75</v>
      </c>
      <c r="AL1049" s="65" t="s">
        <v>75</v>
      </c>
      <c r="AM1049" s="67">
        <f t="shared" si="82"/>
        <v>0</v>
      </c>
      <c r="AN1049" s="67">
        <f>+K1049+AC1049-AH1049</f>
        <v>13500000</v>
      </c>
      <c r="AO1049" s="61" t="s">
        <v>67</v>
      </c>
      <c r="AP1049" s="60">
        <v>13500000</v>
      </c>
      <c r="AQ1049" s="61" t="s">
        <v>86</v>
      </c>
      <c r="AR1049" s="60">
        <v>0</v>
      </c>
      <c r="AS1049" s="69" t="s">
        <v>75</v>
      </c>
      <c r="AT1049" s="236">
        <v>4500000</v>
      </c>
      <c r="AU1049" s="156">
        <f t="shared" si="83"/>
        <v>9000000</v>
      </c>
      <c r="AV1049" s="72">
        <f t="shared" si="84"/>
        <v>0.33333333333333331</v>
      </c>
      <c r="AW1049" s="89" t="s">
        <v>75</v>
      </c>
      <c r="AX1049" s="61" t="s">
        <v>101</v>
      </c>
      <c r="AY1049" s="67" t="s">
        <v>8166</v>
      </c>
      <c r="AZ1049" s="58" t="s">
        <v>67</v>
      </c>
      <c r="BA1049" s="58" t="s">
        <v>67</v>
      </c>
    </row>
    <row r="1050" spans="2:53" x14ac:dyDescent="0.25">
      <c r="B1050" s="58">
        <v>2024</v>
      </c>
      <c r="C1050" s="58">
        <v>891780111</v>
      </c>
      <c r="D1050" s="59" t="s">
        <v>64</v>
      </c>
      <c r="E1050" s="61" t="s">
        <v>8165</v>
      </c>
      <c r="F1050" s="239" t="s">
        <v>8164</v>
      </c>
      <c r="G1050" s="210">
        <v>0</v>
      </c>
      <c r="H1050" s="61" t="s">
        <v>73</v>
      </c>
      <c r="I1050" s="59" t="s">
        <v>65</v>
      </c>
      <c r="J1050" s="60" t="s">
        <v>8163</v>
      </c>
      <c r="K1050" s="60">
        <v>12150000</v>
      </c>
      <c r="L1050" s="58" t="s">
        <v>68</v>
      </c>
      <c r="M1050" s="60" t="s">
        <v>8162</v>
      </c>
      <c r="N1050" s="60">
        <v>1083006157</v>
      </c>
      <c r="O1050" s="60">
        <v>1498</v>
      </c>
      <c r="P1050" s="89">
        <v>45475</v>
      </c>
      <c r="Q1050" s="60">
        <v>4519037000</v>
      </c>
      <c r="R1050" s="89">
        <v>45492</v>
      </c>
      <c r="S1050" s="60">
        <v>12150000</v>
      </c>
      <c r="T1050" s="61" t="s">
        <v>66</v>
      </c>
      <c r="U1050" s="60">
        <v>1082950841</v>
      </c>
      <c r="V1050" s="60" t="s">
        <v>164</v>
      </c>
      <c r="W1050" s="89">
        <v>45492</v>
      </c>
      <c r="X1050" s="89">
        <v>45492</v>
      </c>
      <c r="Y1050" s="177" t="s">
        <v>75</v>
      </c>
      <c r="Z1050" s="89">
        <v>45626</v>
      </c>
      <c r="AA1050" s="67">
        <f t="shared" si="80"/>
        <v>134</v>
      </c>
      <c r="AB1050" s="67">
        <v>0</v>
      </c>
      <c r="AC1050" s="237">
        <v>0</v>
      </c>
      <c r="AD1050" s="67">
        <v>0</v>
      </c>
      <c r="AE1050" s="89" t="s">
        <v>75</v>
      </c>
      <c r="AF1050" s="67">
        <f t="shared" si="81"/>
        <v>0</v>
      </c>
      <c r="AG1050" s="60">
        <v>0</v>
      </c>
      <c r="AH1050" s="60">
        <v>0</v>
      </c>
      <c r="AI1050" s="89" t="s">
        <v>75</v>
      </c>
      <c r="AJ1050" s="61">
        <v>0</v>
      </c>
      <c r="AK1050" s="65" t="s">
        <v>75</v>
      </c>
      <c r="AL1050" s="65" t="s">
        <v>75</v>
      </c>
      <c r="AM1050" s="67">
        <f t="shared" si="82"/>
        <v>0</v>
      </c>
      <c r="AN1050" s="67">
        <f>+K1050+AC1050-AH1050</f>
        <v>12150000</v>
      </c>
      <c r="AO1050" s="61" t="s">
        <v>67</v>
      </c>
      <c r="AP1050" s="60">
        <v>12150000</v>
      </c>
      <c r="AQ1050" s="61" t="s">
        <v>86</v>
      </c>
      <c r="AR1050" s="60">
        <v>0</v>
      </c>
      <c r="AS1050" s="69" t="s">
        <v>75</v>
      </c>
      <c r="AT1050" s="236">
        <v>4050000</v>
      </c>
      <c r="AU1050" s="156">
        <f t="shared" si="83"/>
        <v>8100000</v>
      </c>
      <c r="AV1050" s="72">
        <f t="shared" si="84"/>
        <v>0.33333333333333331</v>
      </c>
      <c r="AW1050" s="89" t="s">
        <v>75</v>
      </c>
      <c r="AX1050" s="61" t="s">
        <v>101</v>
      </c>
      <c r="AY1050" s="67" t="s">
        <v>8161</v>
      </c>
      <c r="AZ1050" s="58" t="s">
        <v>67</v>
      </c>
      <c r="BA1050" s="58" t="s">
        <v>67</v>
      </c>
    </row>
    <row r="1051" spans="2:53" x14ac:dyDescent="0.25">
      <c r="B1051" s="58">
        <v>2024</v>
      </c>
      <c r="C1051" s="58">
        <v>891780111</v>
      </c>
      <c r="D1051" s="59" t="s">
        <v>64</v>
      </c>
      <c r="E1051" s="61" t="s">
        <v>8160</v>
      </c>
      <c r="F1051" s="239" t="s">
        <v>8159</v>
      </c>
      <c r="G1051" s="210">
        <v>0</v>
      </c>
      <c r="H1051" s="61" t="s">
        <v>73</v>
      </c>
      <c r="I1051" s="59" t="s">
        <v>65</v>
      </c>
      <c r="J1051" s="60" t="s">
        <v>8154</v>
      </c>
      <c r="K1051" s="60">
        <v>12150000</v>
      </c>
      <c r="L1051" s="58" t="s">
        <v>68</v>
      </c>
      <c r="M1051" s="60" t="s">
        <v>8158</v>
      </c>
      <c r="N1051" s="60">
        <v>1083019153</v>
      </c>
      <c r="O1051" s="60">
        <v>1498</v>
      </c>
      <c r="P1051" s="89">
        <v>45475</v>
      </c>
      <c r="Q1051" s="60">
        <v>4519037000</v>
      </c>
      <c r="R1051" s="89">
        <v>45492</v>
      </c>
      <c r="S1051" s="60">
        <v>12150000</v>
      </c>
      <c r="T1051" s="61" t="s">
        <v>66</v>
      </c>
      <c r="U1051" s="60">
        <v>41947381</v>
      </c>
      <c r="V1051" s="60" t="s">
        <v>7937</v>
      </c>
      <c r="W1051" s="89">
        <v>45492</v>
      </c>
      <c r="X1051" s="89">
        <v>45492</v>
      </c>
      <c r="Y1051" s="177" t="s">
        <v>75</v>
      </c>
      <c r="Z1051" s="89">
        <v>45626</v>
      </c>
      <c r="AA1051" s="67">
        <f t="shared" si="80"/>
        <v>134</v>
      </c>
      <c r="AB1051" s="67">
        <v>0</v>
      </c>
      <c r="AC1051" s="237">
        <v>0</v>
      </c>
      <c r="AD1051" s="67">
        <v>0</v>
      </c>
      <c r="AE1051" s="89" t="s">
        <v>75</v>
      </c>
      <c r="AF1051" s="67">
        <f t="shared" si="81"/>
        <v>0</v>
      </c>
      <c r="AG1051" s="60">
        <v>0</v>
      </c>
      <c r="AH1051" s="60">
        <v>0</v>
      </c>
      <c r="AI1051" s="89" t="s">
        <v>75</v>
      </c>
      <c r="AJ1051" s="61">
        <v>0</v>
      </c>
      <c r="AK1051" s="65" t="s">
        <v>75</v>
      </c>
      <c r="AL1051" s="65" t="s">
        <v>75</v>
      </c>
      <c r="AM1051" s="67">
        <f t="shared" si="82"/>
        <v>0</v>
      </c>
      <c r="AN1051" s="67">
        <f>+K1051+AC1051-AH1051</f>
        <v>12150000</v>
      </c>
      <c r="AO1051" s="61" t="s">
        <v>67</v>
      </c>
      <c r="AP1051" s="60">
        <v>12150000</v>
      </c>
      <c r="AQ1051" s="61" t="s">
        <v>86</v>
      </c>
      <c r="AR1051" s="60">
        <v>0</v>
      </c>
      <c r="AS1051" s="69" t="s">
        <v>75</v>
      </c>
      <c r="AT1051" s="236">
        <v>4050000</v>
      </c>
      <c r="AU1051" s="156">
        <f t="shared" si="83"/>
        <v>8100000</v>
      </c>
      <c r="AV1051" s="72">
        <f t="shared" si="84"/>
        <v>0.33333333333333331</v>
      </c>
      <c r="AW1051" s="89" t="s">
        <v>75</v>
      </c>
      <c r="AX1051" s="61" t="s">
        <v>101</v>
      </c>
      <c r="AY1051" s="67" t="s">
        <v>8157</v>
      </c>
      <c r="AZ1051" s="58" t="s">
        <v>67</v>
      </c>
      <c r="BA1051" s="58" t="s">
        <v>67</v>
      </c>
    </row>
    <row r="1052" spans="2:53" x14ac:dyDescent="0.25">
      <c r="B1052" s="58">
        <v>2024</v>
      </c>
      <c r="C1052" s="58">
        <v>891780111</v>
      </c>
      <c r="D1052" s="59" t="s">
        <v>64</v>
      </c>
      <c r="E1052" s="61" t="s">
        <v>8156</v>
      </c>
      <c r="F1052" s="239" t="s">
        <v>8155</v>
      </c>
      <c r="G1052" s="210">
        <v>0</v>
      </c>
      <c r="H1052" s="61" t="s">
        <v>73</v>
      </c>
      <c r="I1052" s="59" t="s">
        <v>65</v>
      </c>
      <c r="J1052" s="60" t="s">
        <v>8154</v>
      </c>
      <c r="K1052" s="60">
        <v>11250000</v>
      </c>
      <c r="L1052" s="58" t="s">
        <v>68</v>
      </c>
      <c r="M1052" s="60" t="s">
        <v>8153</v>
      </c>
      <c r="N1052" s="60">
        <v>1083041732</v>
      </c>
      <c r="O1052" s="60">
        <v>1499</v>
      </c>
      <c r="P1052" s="238">
        <v>45475</v>
      </c>
      <c r="Q1052" s="60">
        <v>2126650000</v>
      </c>
      <c r="R1052" s="89">
        <v>45492</v>
      </c>
      <c r="S1052" s="60">
        <v>11250000</v>
      </c>
      <c r="T1052" s="61" t="s">
        <v>66</v>
      </c>
      <c r="U1052" s="60">
        <v>30766322</v>
      </c>
      <c r="V1052" s="60" t="s">
        <v>7220</v>
      </c>
      <c r="W1052" s="89">
        <v>45492</v>
      </c>
      <c r="X1052" s="89">
        <v>45492</v>
      </c>
      <c r="Y1052" s="177" t="s">
        <v>75</v>
      </c>
      <c r="Z1052" s="89">
        <v>45626</v>
      </c>
      <c r="AA1052" s="67">
        <f t="shared" si="80"/>
        <v>134</v>
      </c>
      <c r="AB1052" s="67">
        <v>0</v>
      </c>
      <c r="AC1052" s="237">
        <v>0</v>
      </c>
      <c r="AD1052" s="67">
        <v>0</v>
      </c>
      <c r="AE1052" s="89" t="s">
        <v>75</v>
      </c>
      <c r="AF1052" s="67">
        <f t="shared" si="81"/>
        <v>0</v>
      </c>
      <c r="AG1052" s="60">
        <v>0</v>
      </c>
      <c r="AH1052" s="60">
        <v>0</v>
      </c>
      <c r="AI1052" s="89" t="s">
        <v>75</v>
      </c>
      <c r="AJ1052" s="61">
        <v>0</v>
      </c>
      <c r="AK1052" s="65" t="s">
        <v>75</v>
      </c>
      <c r="AL1052" s="65" t="s">
        <v>75</v>
      </c>
      <c r="AM1052" s="67">
        <f t="shared" si="82"/>
        <v>0</v>
      </c>
      <c r="AN1052" s="67">
        <f>+K1052+AC1052-AH1052</f>
        <v>11250000</v>
      </c>
      <c r="AO1052" s="61" t="s">
        <v>67</v>
      </c>
      <c r="AP1052" s="60">
        <v>11250000</v>
      </c>
      <c r="AQ1052" s="61" t="s">
        <v>86</v>
      </c>
      <c r="AR1052" s="60">
        <v>0</v>
      </c>
      <c r="AS1052" s="69" t="s">
        <v>75</v>
      </c>
      <c r="AT1052" s="236">
        <v>3750000</v>
      </c>
      <c r="AU1052" s="156">
        <f t="shared" si="83"/>
        <v>7500000</v>
      </c>
      <c r="AV1052" s="72">
        <f t="shared" si="84"/>
        <v>0.33333333333333331</v>
      </c>
      <c r="AW1052" s="89" t="s">
        <v>75</v>
      </c>
      <c r="AX1052" s="61" t="s">
        <v>101</v>
      </c>
      <c r="AY1052" s="67" t="s">
        <v>8152</v>
      </c>
      <c r="AZ1052" s="58" t="s">
        <v>67</v>
      </c>
      <c r="BA1052" s="58" t="s">
        <v>67</v>
      </c>
    </row>
    <row r="1053" spans="2:53" x14ac:dyDescent="0.25">
      <c r="B1053" s="58">
        <v>2024</v>
      </c>
      <c r="C1053" s="58">
        <v>891780111</v>
      </c>
      <c r="D1053" s="59" t="s">
        <v>64</v>
      </c>
      <c r="E1053" s="61" t="s">
        <v>8151</v>
      </c>
      <c r="F1053" s="239" t="s">
        <v>8150</v>
      </c>
      <c r="G1053" s="210">
        <v>0</v>
      </c>
      <c r="H1053" s="61" t="s">
        <v>73</v>
      </c>
      <c r="I1053" s="59" t="s">
        <v>65</v>
      </c>
      <c r="J1053" s="60" t="s">
        <v>8149</v>
      </c>
      <c r="K1053" s="60">
        <v>13500000</v>
      </c>
      <c r="L1053" s="58" t="s">
        <v>68</v>
      </c>
      <c r="M1053" s="60" t="s">
        <v>8148</v>
      </c>
      <c r="N1053" s="60">
        <v>36551666</v>
      </c>
      <c r="O1053" s="60">
        <v>1498</v>
      </c>
      <c r="P1053" s="89">
        <v>45475</v>
      </c>
      <c r="Q1053" s="60">
        <v>4519037000</v>
      </c>
      <c r="R1053" s="89">
        <v>45495</v>
      </c>
      <c r="S1053" s="60">
        <v>13500000</v>
      </c>
      <c r="T1053" s="61" t="s">
        <v>66</v>
      </c>
      <c r="U1053" s="60">
        <v>85460625</v>
      </c>
      <c r="V1053" s="60" t="s">
        <v>8147</v>
      </c>
      <c r="W1053" s="89">
        <v>45495</v>
      </c>
      <c r="X1053" s="89">
        <v>45495</v>
      </c>
      <c r="Y1053" s="177" t="s">
        <v>75</v>
      </c>
      <c r="Z1053" s="89">
        <v>45626</v>
      </c>
      <c r="AA1053" s="67">
        <f t="shared" si="80"/>
        <v>131</v>
      </c>
      <c r="AB1053" s="67">
        <v>0</v>
      </c>
      <c r="AC1053" s="237">
        <v>0</v>
      </c>
      <c r="AD1053" s="67">
        <v>0</v>
      </c>
      <c r="AE1053" s="89" t="s">
        <v>75</v>
      </c>
      <c r="AF1053" s="67">
        <f t="shared" si="81"/>
        <v>0</v>
      </c>
      <c r="AG1053" s="60">
        <v>0</v>
      </c>
      <c r="AH1053" s="60">
        <v>0</v>
      </c>
      <c r="AI1053" s="89" t="s">
        <v>75</v>
      </c>
      <c r="AJ1053" s="61">
        <v>0</v>
      </c>
      <c r="AK1053" s="65" t="s">
        <v>75</v>
      </c>
      <c r="AL1053" s="65" t="s">
        <v>75</v>
      </c>
      <c r="AM1053" s="67">
        <f t="shared" si="82"/>
        <v>0</v>
      </c>
      <c r="AN1053" s="67">
        <f>+K1053+AC1053-AH1053</f>
        <v>13500000</v>
      </c>
      <c r="AO1053" s="61" t="s">
        <v>67</v>
      </c>
      <c r="AP1053" s="60">
        <v>13500000</v>
      </c>
      <c r="AQ1053" s="61" t="s">
        <v>86</v>
      </c>
      <c r="AR1053" s="60">
        <v>0</v>
      </c>
      <c r="AS1053" s="69" t="s">
        <v>75</v>
      </c>
      <c r="AT1053" s="236">
        <v>4500000</v>
      </c>
      <c r="AU1053" s="156">
        <f t="shared" si="83"/>
        <v>9000000</v>
      </c>
      <c r="AV1053" s="72">
        <f t="shared" si="84"/>
        <v>0.33333333333333331</v>
      </c>
      <c r="AW1053" s="89" t="s">
        <v>75</v>
      </c>
      <c r="AX1053" s="61" t="s">
        <v>101</v>
      </c>
      <c r="AY1053" s="67" t="s">
        <v>8146</v>
      </c>
      <c r="AZ1053" s="58" t="s">
        <v>67</v>
      </c>
      <c r="BA1053" s="58" t="s">
        <v>67</v>
      </c>
    </row>
    <row r="1054" spans="2:53" x14ac:dyDescent="0.25">
      <c r="B1054" s="58">
        <v>2024</v>
      </c>
      <c r="C1054" s="58">
        <v>891780111</v>
      </c>
      <c r="D1054" s="59" t="s">
        <v>64</v>
      </c>
      <c r="E1054" s="61" t="s">
        <v>8145</v>
      </c>
      <c r="F1054" s="239" t="s">
        <v>8144</v>
      </c>
      <c r="G1054" s="210">
        <v>0</v>
      </c>
      <c r="H1054" s="61" t="s">
        <v>73</v>
      </c>
      <c r="I1054" s="59" t="s">
        <v>65</v>
      </c>
      <c r="J1054" s="60" t="s">
        <v>8143</v>
      </c>
      <c r="K1054" s="60">
        <v>9450000</v>
      </c>
      <c r="L1054" s="58" t="s">
        <v>68</v>
      </c>
      <c r="M1054" s="60" t="s">
        <v>8142</v>
      </c>
      <c r="N1054" s="60">
        <v>1083042920</v>
      </c>
      <c r="O1054" s="60">
        <v>1499</v>
      </c>
      <c r="P1054" s="238">
        <v>45475</v>
      </c>
      <c r="Q1054" s="60">
        <v>2126650000</v>
      </c>
      <c r="R1054" s="89">
        <v>45495</v>
      </c>
      <c r="S1054" s="60">
        <v>9450000</v>
      </c>
      <c r="T1054" s="61" t="s">
        <v>66</v>
      </c>
      <c r="U1054" s="60">
        <v>41947381</v>
      </c>
      <c r="V1054" s="60" t="s">
        <v>7937</v>
      </c>
      <c r="W1054" s="89">
        <v>45495</v>
      </c>
      <c r="X1054" s="89">
        <v>45495</v>
      </c>
      <c r="Y1054" s="177" t="s">
        <v>75</v>
      </c>
      <c r="Z1054" s="89">
        <v>45626</v>
      </c>
      <c r="AA1054" s="67">
        <f t="shared" si="80"/>
        <v>131</v>
      </c>
      <c r="AB1054" s="67">
        <v>0</v>
      </c>
      <c r="AC1054" s="237">
        <v>0</v>
      </c>
      <c r="AD1054" s="67">
        <v>0</v>
      </c>
      <c r="AE1054" s="89" t="s">
        <v>75</v>
      </c>
      <c r="AF1054" s="67">
        <f t="shared" si="81"/>
        <v>0</v>
      </c>
      <c r="AG1054" s="60">
        <v>0</v>
      </c>
      <c r="AH1054" s="60">
        <v>0</v>
      </c>
      <c r="AI1054" s="89" t="s">
        <v>75</v>
      </c>
      <c r="AJ1054" s="61">
        <v>0</v>
      </c>
      <c r="AK1054" s="65" t="s">
        <v>75</v>
      </c>
      <c r="AL1054" s="65" t="s">
        <v>75</v>
      </c>
      <c r="AM1054" s="67">
        <f t="shared" si="82"/>
        <v>0</v>
      </c>
      <c r="AN1054" s="67">
        <f>+K1054+AC1054-AH1054</f>
        <v>9450000</v>
      </c>
      <c r="AO1054" s="61" t="s">
        <v>67</v>
      </c>
      <c r="AP1054" s="60">
        <v>9450000</v>
      </c>
      <c r="AQ1054" s="61" t="s">
        <v>86</v>
      </c>
      <c r="AR1054" s="60">
        <v>0</v>
      </c>
      <c r="AS1054" s="69" t="s">
        <v>75</v>
      </c>
      <c r="AT1054" s="236">
        <v>1050000</v>
      </c>
      <c r="AU1054" s="156">
        <f t="shared" si="83"/>
        <v>8400000</v>
      </c>
      <c r="AV1054" s="72">
        <f t="shared" si="84"/>
        <v>0.1111111111111111</v>
      </c>
      <c r="AW1054" s="89" t="s">
        <v>75</v>
      </c>
      <c r="AX1054" s="61" t="s">
        <v>101</v>
      </c>
      <c r="AY1054" s="67" t="s">
        <v>8141</v>
      </c>
      <c r="AZ1054" s="58" t="s">
        <v>67</v>
      </c>
      <c r="BA1054" s="58" t="s">
        <v>67</v>
      </c>
    </row>
    <row r="1055" spans="2:53" x14ac:dyDescent="0.25">
      <c r="B1055" s="58">
        <v>2024</v>
      </c>
      <c r="C1055" s="58">
        <v>891780111</v>
      </c>
      <c r="D1055" s="59" t="s">
        <v>64</v>
      </c>
      <c r="E1055" s="61" t="s">
        <v>8140</v>
      </c>
      <c r="F1055" s="239" t="s">
        <v>8139</v>
      </c>
      <c r="G1055" s="210">
        <v>0</v>
      </c>
      <c r="H1055" s="61" t="s">
        <v>73</v>
      </c>
      <c r="I1055" s="59" t="s">
        <v>65</v>
      </c>
      <c r="J1055" s="60" t="s">
        <v>8138</v>
      </c>
      <c r="K1055" s="60">
        <v>12150000</v>
      </c>
      <c r="L1055" s="58" t="s">
        <v>68</v>
      </c>
      <c r="M1055" s="60" t="s">
        <v>8137</v>
      </c>
      <c r="N1055" s="60">
        <v>57462117</v>
      </c>
      <c r="O1055" s="60">
        <v>1498</v>
      </c>
      <c r="P1055" s="89">
        <v>45475</v>
      </c>
      <c r="Q1055" s="60">
        <v>4519037000</v>
      </c>
      <c r="R1055" s="89">
        <v>45495</v>
      </c>
      <c r="S1055" s="60">
        <v>12150000</v>
      </c>
      <c r="T1055" s="61" t="s">
        <v>66</v>
      </c>
      <c r="U1055" s="60">
        <v>36694483</v>
      </c>
      <c r="V1055" s="60" t="s">
        <v>8033</v>
      </c>
      <c r="W1055" s="89">
        <v>45495</v>
      </c>
      <c r="X1055" s="89">
        <v>45495</v>
      </c>
      <c r="Y1055" s="177" t="s">
        <v>75</v>
      </c>
      <c r="Z1055" s="89">
        <v>45626</v>
      </c>
      <c r="AA1055" s="67">
        <f t="shared" si="80"/>
        <v>131</v>
      </c>
      <c r="AB1055" s="67">
        <v>0</v>
      </c>
      <c r="AC1055" s="237">
        <v>0</v>
      </c>
      <c r="AD1055" s="67">
        <v>0</v>
      </c>
      <c r="AE1055" s="89" t="s">
        <v>75</v>
      </c>
      <c r="AF1055" s="67">
        <f t="shared" si="81"/>
        <v>0</v>
      </c>
      <c r="AG1055" s="60">
        <v>0</v>
      </c>
      <c r="AH1055" s="60">
        <v>0</v>
      </c>
      <c r="AI1055" s="89" t="s">
        <v>75</v>
      </c>
      <c r="AJ1055" s="61">
        <v>0</v>
      </c>
      <c r="AK1055" s="65" t="s">
        <v>75</v>
      </c>
      <c r="AL1055" s="65" t="s">
        <v>75</v>
      </c>
      <c r="AM1055" s="67">
        <f t="shared" si="82"/>
        <v>0</v>
      </c>
      <c r="AN1055" s="67">
        <f>+K1055+AC1055-AH1055</f>
        <v>12150000</v>
      </c>
      <c r="AO1055" s="61" t="s">
        <v>67</v>
      </c>
      <c r="AP1055" s="60">
        <v>12150000</v>
      </c>
      <c r="AQ1055" s="61" t="s">
        <v>86</v>
      </c>
      <c r="AR1055" s="60">
        <v>0</v>
      </c>
      <c r="AS1055" s="69" t="s">
        <v>75</v>
      </c>
      <c r="AT1055" s="236">
        <v>4050000</v>
      </c>
      <c r="AU1055" s="156">
        <f t="shared" si="83"/>
        <v>8100000</v>
      </c>
      <c r="AV1055" s="72">
        <f t="shared" si="84"/>
        <v>0.33333333333333331</v>
      </c>
      <c r="AW1055" s="89" t="s">
        <v>75</v>
      </c>
      <c r="AX1055" s="61" t="s">
        <v>101</v>
      </c>
      <c r="AY1055" s="67" t="s">
        <v>8136</v>
      </c>
      <c r="AZ1055" s="58" t="s">
        <v>67</v>
      </c>
      <c r="BA1055" s="58" t="s">
        <v>67</v>
      </c>
    </row>
    <row r="1056" spans="2:53" x14ac:dyDescent="0.25">
      <c r="B1056" s="58">
        <v>2024</v>
      </c>
      <c r="C1056" s="58">
        <v>891780111</v>
      </c>
      <c r="D1056" s="59" t="s">
        <v>64</v>
      </c>
      <c r="E1056" s="61" t="s">
        <v>8135</v>
      </c>
      <c r="F1056" s="239" t="s">
        <v>8134</v>
      </c>
      <c r="G1056" s="210">
        <v>0</v>
      </c>
      <c r="H1056" s="61" t="s">
        <v>73</v>
      </c>
      <c r="I1056" s="59" t="s">
        <v>65</v>
      </c>
      <c r="J1056" s="60" t="s">
        <v>8133</v>
      </c>
      <c r="K1056" s="60">
        <v>4200000</v>
      </c>
      <c r="L1056" s="58" t="s">
        <v>68</v>
      </c>
      <c r="M1056" s="60" t="s">
        <v>8132</v>
      </c>
      <c r="N1056" s="60">
        <v>57466627</v>
      </c>
      <c r="O1056" s="60">
        <v>1499</v>
      </c>
      <c r="P1056" s="238">
        <v>45475</v>
      </c>
      <c r="Q1056" s="60">
        <v>2126650000</v>
      </c>
      <c r="R1056" s="89">
        <v>45495</v>
      </c>
      <c r="S1056" s="60">
        <v>4200000</v>
      </c>
      <c r="T1056" s="61" t="s">
        <v>66</v>
      </c>
      <c r="U1056" s="60">
        <v>57426272</v>
      </c>
      <c r="V1056" s="60" t="s">
        <v>6827</v>
      </c>
      <c r="W1056" s="89">
        <v>45495</v>
      </c>
      <c r="X1056" s="89">
        <v>45495</v>
      </c>
      <c r="Y1056" s="177" t="s">
        <v>75</v>
      </c>
      <c r="Z1056" s="89">
        <v>45551</v>
      </c>
      <c r="AA1056" s="67">
        <f t="shared" si="80"/>
        <v>56</v>
      </c>
      <c r="AB1056" s="67">
        <v>0</v>
      </c>
      <c r="AC1056" s="237">
        <v>0</v>
      </c>
      <c r="AD1056" s="67">
        <v>0</v>
      </c>
      <c r="AE1056" s="89" t="s">
        <v>75</v>
      </c>
      <c r="AF1056" s="67">
        <f t="shared" si="81"/>
        <v>0</v>
      </c>
      <c r="AG1056" s="60">
        <v>0</v>
      </c>
      <c r="AH1056" s="60">
        <v>0</v>
      </c>
      <c r="AI1056" s="89" t="s">
        <v>75</v>
      </c>
      <c r="AJ1056" s="61">
        <v>0</v>
      </c>
      <c r="AK1056" s="65" t="s">
        <v>75</v>
      </c>
      <c r="AL1056" s="65" t="s">
        <v>75</v>
      </c>
      <c r="AM1056" s="67">
        <f t="shared" si="82"/>
        <v>0</v>
      </c>
      <c r="AN1056" s="67">
        <f>+K1056+AC1056-AH1056</f>
        <v>4200000</v>
      </c>
      <c r="AO1056" s="61" t="s">
        <v>67</v>
      </c>
      <c r="AP1056" s="60">
        <v>4200000</v>
      </c>
      <c r="AQ1056" s="61" t="s">
        <v>86</v>
      </c>
      <c r="AR1056" s="60">
        <v>0</v>
      </c>
      <c r="AS1056" s="69" t="s">
        <v>75</v>
      </c>
      <c r="AT1056" s="236">
        <v>3080000</v>
      </c>
      <c r="AU1056" s="156">
        <f t="shared" si="83"/>
        <v>1120000</v>
      </c>
      <c r="AV1056" s="72">
        <f t="shared" si="84"/>
        <v>0.73333333333333328</v>
      </c>
      <c r="AW1056" s="89" t="s">
        <v>75</v>
      </c>
      <c r="AX1056" s="61" t="s">
        <v>101</v>
      </c>
      <c r="AY1056" s="67" t="s">
        <v>8131</v>
      </c>
      <c r="AZ1056" s="58" t="s">
        <v>67</v>
      </c>
      <c r="BA1056" s="58" t="s">
        <v>67</v>
      </c>
    </row>
    <row r="1057" spans="2:53" x14ac:dyDescent="0.25">
      <c r="B1057" s="58">
        <v>2024</v>
      </c>
      <c r="C1057" s="58">
        <v>891780111</v>
      </c>
      <c r="D1057" s="59" t="s">
        <v>64</v>
      </c>
      <c r="E1057" s="61" t="s">
        <v>8130</v>
      </c>
      <c r="F1057" s="239" t="s">
        <v>8129</v>
      </c>
      <c r="G1057" s="210">
        <v>0</v>
      </c>
      <c r="H1057" s="61" t="s">
        <v>73</v>
      </c>
      <c r="I1057" s="59" t="s">
        <v>65</v>
      </c>
      <c r="J1057" s="60" t="s">
        <v>7498</v>
      </c>
      <c r="K1057" s="60">
        <v>20250000</v>
      </c>
      <c r="L1057" s="58" t="s">
        <v>68</v>
      </c>
      <c r="M1057" s="60" t="s">
        <v>8128</v>
      </c>
      <c r="N1057" s="60">
        <v>1083030654</v>
      </c>
      <c r="O1057" s="60">
        <v>1498</v>
      </c>
      <c r="P1057" s="89">
        <v>45475</v>
      </c>
      <c r="Q1057" s="60">
        <v>4519037000</v>
      </c>
      <c r="R1057" s="89">
        <v>45495</v>
      </c>
      <c r="S1057" s="60">
        <v>20250000</v>
      </c>
      <c r="T1057" s="61" t="s">
        <v>66</v>
      </c>
      <c r="U1057" s="60">
        <v>1082964146</v>
      </c>
      <c r="V1057" s="60" t="s">
        <v>7105</v>
      </c>
      <c r="W1057" s="89">
        <v>45495</v>
      </c>
      <c r="X1057" s="89">
        <v>45495</v>
      </c>
      <c r="Y1057" s="177" t="s">
        <v>75</v>
      </c>
      <c r="Z1057" s="89">
        <v>45626</v>
      </c>
      <c r="AA1057" s="67">
        <f t="shared" si="80"/>
        <v>131</v>
      </c>
      <c r="AB1057" s="67">
        <v>0</v>
      </c>
      <c r="AC1057" s="237">
        <v>0</v>
      </c>
      <c r="AD1057" s="67">
        <v>0</v>
      </c>
      <c r="AE1057" s="89" t="s">
        <v>75</v>
      </c>
      <c r="AF1057" s="67">
        <f t="shared" si="81"/>
        <v>0</v>
      </c>
      <c r="AG1057" s="60">
        <v>0</v>
      </c>
      <c r="AH1057" s="60">
        <v>0</v>
      </c>
      <c r="AI1057" s="89" t="s">
        <v>75</v>
      </c>
      <c r="AJ1057" s="61">
        <v>0</v>
      </c>
      <c r="AK1057" s="65" t="s">
        <v>75</v>
      </c>
      <c r="AL1057" s="65" t="s">
        <v>75</v>
      </c>
      <c r="AM1057" s="67">
        <f t="shared" si="82"/>
        <v>0</v>
      </c>
      <c r="AN1057" s="67">
        <f>+K1057+AC1057-AH1057</f>
        <v>20250000</v>
      </c>
      <c r="AO1057" s="61" t="s">
        <v>67</v>
      </c>
      <c r="AP1057" s="60">
        <v>20250000</v>
      </c>
      <c r="AQ1057" s="61" t="s">
        <v>86</v>
      </c>
      <c r="AR1057" s="60">
        <v>0</v>
      </c>
      <c r="AS1057" s="69" t="s">
        <v>75</v>
      </c>
      <c r="AT1057" s="236">
        <v>2250000</v>
      </c>
      <c r="AU1057" s="156">
        <f t="shared" si="83"/>
        <v>18000000</v>
      </c>
      <c r="AV1057" s="72">
        <f t="shared" si="84"/>
        <v>0.1111111111111111</v>
      </c>
      <c r="AW1057" s="89" t="s">
        <v>75</v>
      </c>
      <c r="AX1057" s="61" t="s">
        <v>101</v>
      </c>
      <c r="AY1057" s="67" t="s">
        <v>8127</v>
      </c>
      <c r="AZ1057" s="58" t="s">
        <v>67</v>
      </c>
      <c r="BA1057" s="58" t="s">
        <v>67</v>
      </c>
    </row>
    <row r="1058" spans="2:53" x14ac:dyDescent="0.25">
      <c r="B1058" s="58">
        <v>2024</v>
      </c>
      <c r="C1058" s="58">
        <v>891780111</v>
      </c>
      <c r="D1058" s="59" t="s">
        <v>64</v>
      </c>
      <c r="E1058" s="61" t="s">
        <v>8126</v>
      </c>
      <c r="F1058" s="239" t="s">
        <v>8125</v>
      </c>
      <c r="G1058" s="210">
        <v>0</v>
      </c>
      <c r="H1058" s="61" t="s">
        <v>73</v>
      </c>
      <c r="I1058" s="59" t="s">
        <v>65</v>
      </c>
      <c r="J1058" s="60" t="s">
        <v>8124</v>
      </c>
      <c r="K1058" s="60">
        <v>13500000</v>
      </c>
      <c r="L1058" s="58" t="s">
        <v>68</v>
      </c>
      <c r="M1058" s="60" t="s">
        <v>8123</v>
      </c>
      <c r="N1058" s="60">
        <v>12560564</v>
      </c>
      <c r="O1058" s="60">
        <v>1498</v>
      </c>
      <c r="P1058" s="89">
        <v>45475</v>
      </c>
      <c r="Q1058" s="60">
        <v>4519037000</v>
      </c>
      <c r="R1058" s="89">
        <v>45495</v>
      </c>
      <c r="S1058" s="60">
        <v>13500000</v>
      </c>
      <c r="T1058" s="61" t="s">
        <v>66</v>
      </c>
      <c r="U1058" s="60">
        <v>36557666</v>
      </c>
      <c r="V1058" s="60" t="s">
        <v>4526</v>
      </c>
      <c r="W1058" s="89">
        <v>45495</v>
      </c>
      <c r="X1058" s="89">
        <v>45495</v>
      </c>
      <c r="Y1058" s="177" t="s">
        <v>75</v>
      </c>
      <c r="Z1058" s="89">
        <v>45626</v>
      </c>
      <c r="AA1058" s="67">
        <f t="shared" si="80"/>
        <v>131</v>
      </c>
      <c r="AB1058" s="67">
        <v>0</v>
      </c>
      <c r="AC1058" s="237">
        <v>0</v>
      </c>
      <c r="AD1058" s="67">
        <v>0</v>
      </c>
      <c r="AE1058" s="89" t="s">
        <v>75</v>
      </c>
      <c r="AF1058" s="67">
        <f t="shared" si="81"/>
        <v>0</v>
      </c>
      <c r="AG1058" s="60">
        <v>0</v>
      </c>
      <c r="AH1058" s="60">
        <v>0</v>
      </c>
      <c r="AI1058" s="89" t="s">
        <v>75</v>
      </c>
      <c r="AJ1058" s="61">
        <v>0</v>
      </c>
      <c r="AK1058" s="65" t="s">
        <v>75</v>
      </c>
      <c r="AL1058" s="65" t="s">
        <v>75</v>
      </c>
      <c r="AM1058" s="67">
        <f t="shared" si="82"/>
        <v>0</v>
      </c>
      <c r="AN1058" s="67">
        <f>+K1058+AC1058-AH1058</f>
        <v>13500000</v>
      </c>
      <c r="AO1058" s="61" t="s">
        <v>67</v>
      </c>
      <c r="AP1058" s="60">
        <v>13500000</v>
      </c>
      <c r="AQ1058" s="61" t="s">
        <v>86</v>
      </c>
      <c r="AR1058" s="60">
        <v>0</v>
      </c>
      <c r="AS1058" s="69" t="s">
        <v>75</v>
      </c>
      <c r="AT1058" s="236">
        <v>4500000</v>
      </c>
      <c r="AU1058" s="156">
        <f t="shared" si="83"/>
        <v>9000000</v>
      </c>
      <c r="AV1058" s="72">
        <f t="shared" si="84"/>
        <v>0.33333333333333331</v>
      </c>
      <c r="AW1058" s="89" t="s">
        <v>75</v>
      </c>
      <c r="AX1058" s="61" t="s">
        <v>101</v>
      </c>
      <c r="AY1058" s="67" t="s">
        <v>8122</v>
      </c>
      <c r="AZ1058" s="58" t="s">
        <v>67</v>
      </c>
      <c r="BA1058" s="58" t="s">
        <v>67</v>
      </c>
    </row>
    <row r="1059" spans="2:53" x14ac:dyDescent="0.25">
      <c r="B1059" s="58">
        <v>2024</v>
      </c>
      <c r="C1059" s="58">
        <v>891780111</v>
      </c>
      <c r="D1059" s="59" t="s">
        <v>64</v>
      </c>
      <c r="E1059" s="61" t="s">
        <v>8121</v>
      </c>
      <c r="F1059" s="239" t="s">
        <v>8120</v>
      </c>
      <c r="G1059" s="210">
        <v>0</v>
      </c>
      <c r="H1059" s="61" t="s">
        <v>73</v>
      </c>
      <c r="I1059" s="59" t="s">
        <v>65</v>
      </c>
      <c r="J1059" s="60" t="s">
        <v>8119</v>
      </c>
      <c r="K1059" s="60">
        <v>14850000</v>
      </c>
      <c r="L1059" s="58" t="s">
        <v>68</v>
      </c>
      <c r="M1059" s="60" t="s">
        <v>8118</v>
      </c>
      <c r="N1059" s="60">
        <v>1143142377</v>
      </c>
      <c r="O1059" s="60">
        <v>1498</v>
      </c>
      <c r="P1059" s="89">
        <v>45475</v>
      </c>
      <c r="Q1059" s="60">
        <v>4519037000</v>
      </c>
      <c r="R1059" s="89">
        <v>45495</v>
      </c>
      <c r="S1059" s="60">
        <v>14850000</v>
      </c>
      <c r="T1059" s="61" t="s">
        <v>66</v>
      </c>
      <c r="U1059" s="60">
        <v>1192791759</v>
      </c>
      <c r="V1059" s="60" t="s">
        <v>1211</v>
      </c>
      <c r="W1059" s="89">
        <v>45495</v>
      </c>
      <c r="X1059" s="89">
        <v>45495</v>
      </c>
      <c r="Y1059" s="177" t="s">
        <v>75</v>
      </c>
      <c r="Z1059" s="89">
        <v>45626</v>
      </c>
      <c r="AA1059" s="67">
        <f t="shared" si="80"/>
        <v>131</v>
      </c>
      <c r="AB1059" s="67">
        <v>0</v>
      </c>
      <c r="AC1059" s="237">
        <v>0</v>
      </c>
      <c r="AD1059" s="67">
        <v>0</v>
      </c>
      <c r="AE1059" s="89" t="s">
        <v>75</v>
      </c>
      <c r="AF1059" s="67">
        <f t="shared" si="81"/>
        <v>0</v>
      </c>
      <c r="AG1059" s="60">
        <v>0</v>
      </c>
      <c r="AH1059" s="60">
        <v>0</v>
      </c>
      <c r="AI1059" s="89" t="s">
        <v>75</v>
      </c>
      <c r="AJ1059" s="61">
        <v>0</v>
      </c>
      <c r="AK1059" s="65" t="s">
        <v>75</v>
      </c>
      <c r="AL1059" s="65" t="s">
        <v>75</v>
      </c>
      <c r="AM1059" s="67">
        <f t="shared" si="82"/>
        <v>0</v>
      </c>
      <c r="AN1059" s="67">
        <f>+K1059+AC1059-AH1059</f>
        <v>14850000</v>
      </c>
      <c r="AO1059" s="61" t="s">
        <v>67</v>
      </c>
      <c r="AP1059" s="60">
        <v>14850000</v>
      </c>
      <c r="AQ1059" s="61" t="s">
        <v>86</v>
      </c>
      <c r="AR1059" s="60">
        <v>0</v>
      </c>
      <c r="AS1059" s="69" t="s">
        <v>75</v>
      </c>
      <c r="AT1059" s="236">
        <v>4950000</v>
      </c>
      <c r="AU1059" s="156">
        <f t="shared" si="83"/>
        <v>9900000</v>
      </c>
      <c r="AV1059" s="72">
        <f t="shared" si="84"/>
        <v>0.33333333333333331</v>
      </c>
      <c r="AW1059" s="89" t="s">
        <v>75</v>
      </c>
      <c r="AX1059" s="61" t="s">
        <v>101</v>
      </c>
      <c r="AY1059" s="67" t="s">
        <v>8117</v>
      </c>
      <c r="AZ1059" s="58" t="s">
        <v>67</v>
      </c>
      <c r="BA1059" s="58" t="s">
        <v>67</v>
      </c>
    </row>
    <row r="1060" spans="2:53" x14ac:dyDescent="0.25">
      <c r="B1060" s="58">
        <v>2024</v>
      </c>
      <c r="C1060" s="58">
        <v>891780111</v>
      </c>
      <c r="D1060" s="59" t="s">
        <v>64</v>
      </c>
      <c r="E1060" s="61" t="s">
        <v>8116</v>
      </c>
      <c r="F1060" s="239" t="s">
        <v>8115</v>
      </c>
      <c r="G1060" s="210">
        <v>0</v>
      </c>
      <c r="H1060" s="61" t="s">
        <v>73</v>
      </c>
      <c r="I1060" s="59" t="s">
        <v>65</v>
      </c>
      <c r="J1060" s="60" t="s">
        <v>8025</v>
      </c>
      <c r="K1060" s="60">
        <v>14850000</v>
      </c>
      <c r="L1060" s="58" t="s">
        <v>68</v>
      </c>
      <c r="M1060" s="60" t="s">
        <v>8114</v>
      </c>
      <c r="N1060" s="60">
        <v>1082410248</v>
      </c>
      <c r="O1060" s="60">
        <v>1498</v>
      </c>
      <c r="P1060" s="89">
        <v>45475</v>
      </c>
      <c r="Q1060" s="60">
        <v>4519037000</v>
      </c>
      <c r="R1060" s="89">
        <v>45495</v>
      </c>
      <c r="S1060" s="60">
        <v>14850000</v>
      </c>
      <c r="T1060" s="61" t="s">
        <v>66</v>
      </c>
      <c r="U1060" s="60">
        <v>1192791759</v>
      </c>
      <c r="V1060" s="60" t="s">
        <v>1211</v>
      </c>
      <c r="W1060" s="89">
        <v>45495</v>
      </c>
      <c r="X1060" s="89">
        <v>45495</v>
      </c>
      <c r="Y1060" s="177" t="s">
        <v>75</v>
      </c>
      <c r="Z1060" s="89">
        <v>45626</v>
      </c>
      <c r="AA1060" s="67">
        <f t="shared" si="80"/>
        <v>131</v>
      </c>
      <c r="AB1060" s="67">
        <v>0</v>
      </c>
      <c r="AC1060" s="237">
        <v>0</v>
      </c>
      <c r="AD1060" s="67">
        <v>0</v>
      </c>
      <c r="AE1060" s="89" t="s">
        <v>75</v>
      </c>
      <c r="AF1060" s="67">
        <f t="shared" si="81"/>
        <v>0</v>
      </c>
      <c r="AG1060" s="60">
        <v>0</v>
      </c>
      <c r="AH1060" s="60">
        <v>0</v>
      </c>
      <c r="AI1060" s="89" t="s">
        <v>75</v>
      </c>
      <c r="AJ1060" s="61">
        <v>0</v>
      </c>
      <c r="AK1060" s="65" t="s">
        <v>75</v>
      </c>
      <c r="AL1060" s="65" t="s">
        <v>75</v>
      </c>
      <c r="AM1060" s="67">
        <f t="shared" si="82"/>
        <v>0</v>
      </c>
      <c r="AN1060" s="67">
        <f>+K1060+AC1060-AH1060</f>
        <v>14850000</v>
      </c>
      <c r="AO1060" s="61" t="s">
        <v>67</v>
      </c>
      <c r="AP1060" s="60">
        <v>14850000</v>
      </c>
      <c r="AQ1060" s="61" t="s">
        <v>86</v>
      </c>
      <c r="AR1060" s="60">
        <v>0</v>
      </c>
      <c r="AS1060" s="69" t="s">
        <v>75</v>
      </c>
      <c r="AT1060" s="236">
        <v>4950000</v>
      </c>
      <c r="AU1060" s="156">
        <f t="shared" si="83"/>
        <v>9900000</v>
      </c>
      <c r="AV1060" s="72">
        <f t="shared" si="84"/>
        <v>0.33333333333333331</v>
      </c>
      <c r="AW1060" s="89" t="s">
        <v>75</v>
      </c>
      <c r="AX1060" s="61" t="s">
        <v>101</v>
      </c>
      <c r="AY1060" s="67" t="s">
        <v>8113</v>
      </c>
      <c r="AZ1060" s="58" t="s">
        <v>67</v>
      </c>
      <c r="BA1060" s="58" t="s">
        <v>67</v>
      </c>
    </row>
    <row r="1061" spans="2:53" x14ac:dyDescent="0.25">
      <c r="B1061" s="58">
        <v>2024</v>
      </c>
      <c r="C1061" s="58">
        <v>891780111</v>
      </c>
      <c r="D1061" s="59" t="s">
        <v>64</v>
      </c>
      <c r="E1061" s="61" t="s">
        <v>8112</v>
      </c>
      <c r="F1061" s="239" t="s">
        <v>8111</v>
      </c>
      <c r="G1061" s="210">
        <v>0</v>
      </c>
      <c r="H1061" s="61" t="s">
        <v>73</v>
      </c>
      <c r="I1061" s="59" t="s">
        <v>65</v>
      </c>
      <c r="J1061" s="60" t="s">
        <v>8110</v>
      </c>
      <c r="K1061" s="60">
        <v>14850000</v>
      </c>
      <c r="L1061" s="58" t="s">
        <v>68</v>
      </c>
      <c r="M1061" s="60" t="s">
        <v>8109</v>
      </c>
      <c r="N1061" s="60">
        <v>1082957435</v>
      </c>
      <c r="O1061" s="60">
        <v>1498</v>
      </c>
      <c r="P1061" s="89">
        <v>45475</v>
      </c>
      <c r="Q1061" s="60">
        <v>4519037000</v>
      </c>
      <c r="R1061" s="89">
        <v>45495</v>
      </c>
      <c r="S1061" s="60">
        <v>14850000</v>
      </c>
      <c r="T1061" s="61" t="s">
        <v>66</v>
      </c>
      <c r="U1061" s="60">
        <v>1082868728</v>
      </c>
      <c r="V1061" s="60" t="s">
        <v>7011</v>
      </c>
      <c r="W1061" s="89">
        <v>45495</v>
      </c>
      <c r="X1061" s="89">
        <v>45495</v>
      </c>
      <c r="Y1061" s="177" t="s">
        <v>75</v>
      </c>
      <c r="Z1061" s="89">
        <v>45626</v>
      </c>
      <c r="AA1061" s="67">
        <f t="shared" si="80"/>
        <v>131</v>
      </c>
      <c r="AB1061" s="67">
        <v>0</v>
      </c>
      <c r="AC1061" s="237">
        <v>0</v>
      </c>
      <c r="AD1061" s="67">
        <v>0</v>
      </c>
      <c r="AE1061" s="89" t="s">
        <v>75</v>
      </c>
      <c r="AF1061" s="67">
        <f t="shared" si="81"/>
        <v>0</v>
      </c>
      <c r="AG1061" s="60">
        <v>0</v>
      </c>
      <c r="AH1061" s="60">
        <v>0</v>
      </c>
      <c r="AI1061" s="89" t="s">
        <v>75</v>
      </c>
      <c r="AJ1061" s="61">
        <v>0</v>
      </c>
      <c r="AK1061" s="65" t="s">
        <v>75</v>
      </c>
      <c r="AL1061" s="65" t="s">
        <v>75</v>
      </c>
      <c r="AM1061" s="67">
        <f t="shared" si="82"/>
        <v>0</v>
      </c>
      <c r="AN1061" s="67">
        <f>+K1061+AC1061-AH1061</f>
        <v>14850000</v>
      </c>
      <c r="AO1061" s="61" t="s">
        <v>67</v>
      </c>
      <c r="AP1061" s="60">
        <v>14850000</v>
      </c>
      <c r="AQ1061" s="61" t="s">
        <v>86</v>
      </c>
      <c r="AR1061" s="60">
        <v>0</v>
      </c>
      <c r="AS1061" s="69" t="s">
        <v>75</v>
      </c>
      <c r="AT1061" s="236">
        <v>4950000</v>
      </c>
      <c r="AU1061" s="156">
        <f t="shared" si="83"/>
        <v>9900000</v>
      </c>
      <c r="AV1061" s="72">
        <f t="shared" si="84"/>
        <v>0.33333333333333331</v>
      </c>
      <c r="AW1061" s="89" t="s">
        <v>75</v>
      </c>
      <c r="AX1061" s="61" t="s">
        <v>101</v>
      </c>
      <c r="AY1061" s="67" t="s">
        <v>8108</v>
      </c>
      <c r="AZ1061" s="58" t="s">
        <v>67</v>
      </c>
      <c r="BA1061" s="58" t="s">
        <v>67</v>
      </c>
    </row>
    <row r="1062" spans="2:53" x14ac:dyDescent="0.25">
      <c r="B1062" s="58">
        <v>2024</v>
      </c>
      <c r="C1062" s="58">
        <v>891780111</v>
      </c>
      <c r="D1062" s="59" t="s">
        <v>64</v>
      </c>
      <c r="E1062" s="61" t="s">
        <v>8107</v>
      </c>
      <c r="F1062" s="239" t="s">
        <v>8106</v>
      </c>
      <c r="G1062" s="210">
        <v>0</v>
      </c>
      <c r="H1062" s="61" t="s">
        <v>73</v>
      </c>
      <c r="I1062" s="59" t="s">
        <v>65</v>
      </c>
      <c r="J1062" s="60" t="s">
        <v>8105</v>
      </c>
      <c r="K1062" s="60">
        <v>13500000</v>
      </c>
      <c r="L1062" s="58" t="s">
        <v>68</v>
      </c>
      <c r="M1062" s="60" t="s">
        <v>7407</v>
      </c>
      <c r="N1062" s="60">
        <v>1083045649</v>
      </c>
      <c r="O1062" s="60">
        <v>1498</v>
      </c>
      <c r="P1062" s="89">
        <v>45475</v>
      </c>
      <c r="Q1062" s="60">
        <v>4519037000</v>
      </c>
      <c r="R1062" s="89">
        <v>45495</v>
      </c>
      <c r="S1062" s="60">
        <v>13500000</v>
      </c>
      <c r="T1062" s="61" t="s">
        <v>66</v>
      </c>
      <c r="U1062" s="60">
        <v>1082868728</v>
      </c>
      <c r="V1062" s="60" t="s">
        <v>7011</v>
      </c>
      <c r="W1062" s="89">
        <v>45495</v>
      </c>
      <c r="X1062" s="89">
        <v>45495</v>
      </c>
      <c r="Y1062" s="177" t="s">
        <v>75</v>
      </c>
      <c r="Z1062" s="89">
        <v>45626</v>
      </c>
      <c r="AA1062" s="67">
        <f t="shared" si="80"/>
        <v>131</v>
      </c>
      <c r="AB1062" s="67">
        <v>0</v>
      </c>
      <c r="AC1062" s="237">
        <v>0</v>
      </c>
      <c r="AD1062" s="67">
        <v>0</v>
      </c>
      <c r="AE1062" s="89" t="s">
        <v>75</v>
      </c>
      <c r="AF1062" s="67">
        <f t="shared" si="81"/>
        <v>0</v>
      </c>
      <c r="AG1062" s="60">
        <v>0</v>
      </c>
      <c r="AH1062" s="60">
        <v>0</v>
      </c>
      <c r="AI1062" s="89" t="s">
        <v>75</v>
      </c>
      <c r="AJ1062" s="61">
        <v>0</v>
      </c>
      <c r="AK1062" s="65" t="s">
        <v>75</v>
      </c>
      <c r="AL1062" s="65" t="s">
        <v>75</v>
      </c>
      <c r="AM1062" s="67">
        <f t="shared" si="82"/>
        <v>0</v>
      </c>
      <c r="AN1062" s="67">
        <f>+K1062+AC1062-AH1062</f>
        <v>13500000</v>
      </c>
      <c r="AO1062" s="61" t="s">
        <v>67</v>
      </c>
      <c r="AP1062" s="60">
        <v>13500000</v>
      </c>
      <c r="AQ1062" s="61" t="s">
        <v>86</v>
      </c>
      <c r="AR1062" s="60">
        <v>0</v>
      </c>
      <c r="AS1062" s="69" t="s">
        <v>75</v>
      </c>
      <c r="AT1062" s="236">
        <v>4500000</v>
      </c>
      <c r="AU1062" s="156">
        <f t="shared" si="83"/>
        <v>9000000</v>
      </c>
      <c r="AV1062" s="72">
        <f t="shared" si="84"/>
        <v>0.33333333333333331</v>
      </c>
      <c r="AW1062" s="89" t="s">
        <v>75</v>
      </c>
      <c r="AX1062" s="61" t="s">
        <v>101</v>
      </c>
      <c r="AY1062" s="67" t="s">
        <v>8104</v>
      </c>
      <c r="AZ1062" s="58" t="s">
        <v>67</v>
      </c>
      <c r="BA1062" s="58" t="s">
        <v>67</v>
      </c>
    </row>
    <row r="1063" spans="2:53" x14ac:dyDescent="0.25">
      <c r="B1063" s="58">
        <v>2024</v>
      </c>
      <c r="C1063" s="58">
        <v>891780111</v>
      </c>
      <c r="D1063" s="59" t="s">
        <v>64</v>
      </c>
      <c r="E1063" s="61" t="s">
        <v>8103</v>
      </c>
      <c r="F1063" s="239" t="s">
        <v>8102</v>
      </c>
      <c r="G1063" s="210">
        <v>0</v>
      </c>
      <c r="H1063" s="61" t="s">
        <v>73</v>
      </c>
      <c r="I1063" s="59" t="s">
        <v>65</v>
      </c>
      <c r="J1063" s="60" t="s">
        <v>6909</v>
      </c>
      <c r="K1063" s="60">
        <v>11250000</v>
      </c>
      <c r="L1063" s="58" t="s">
        <v>68</v>
      </c>
      <c r="M1063" s="60" t="s">
        <v>8101</v>
      </c>
      <c r="N1063" s="60">
        <v>1083031151</v>
      </c>
      <c r="O1063" s="60">
        <v>1498</v>
      </c>
      <c r="P1063" s="89">
        <v>45475</v>
      </c>
      <c r="Q1063" s="60">
        <v>4519037000</v>
      </c>
      <c r="R1063" s="89">
        <v>45495</v>
      </c>
      <c r="S1063" s="60">
        <v>11250000</v>
      </c>
      <c r="T1063" s="61" t="s">
        <v>66</v>
      </c>
      <c r="U1063" s="60">
        <v>36557666</v>
      </c>
      <c r="V1063" s="60" t="s">
        <v>4526</v>
      </c>
      <c r="W1063" s="89">
        <v>45495</v>
      </c>
      <c r="X1063" s="89">
        <v>45495</v>
      </c>
      <c r="Y1063" s="177" t="s">
        <v>75</v>
      </c>
      <c r="Z1063" s="89">
        <v>45626</v>
      </c>
      <c r="AA1063" s="67">
        <f t="shared" si="80"/>
        <v>131</v>
      </c>
      <c r="AB1063" s="67">
        <v>0</v>
      </c>
      <c r="AC1063" s="237">
        <v>0</v>
      </c>
      <c r="AD1063" s="67">
        <v>0</v>
      </c>
      <c r="AE1063" s="89" t="s">
        <v>75</v>
      </c>
      <c r="AF1063" s="67">
        <f t="shared" si="81"/>
        <v>0</v>
      </c>
      <c r="AG1063" s="60">
        <v>0</v>
      </c>
      <c r="AH1063" s="60">
        <v>0</v>
      </c>
      <c r="AI1063" s="89" t="s">
        <v>75</v>
      </c>
      <c r="AJ1063" s="61">
        <v>0</v>
      </c>
      <c r="AK1063" s="65" t="s">
        <v>75</v>
      </c>
      <c r="AL1063" s="65" t="s">
        <v>75</v>
      </c>
      <c r="AM1063" s="67">
        <f t="shared" si="82"/>
        <v>0</v>
      </c>
      <c r="AN1063" s="67">
        <f>+K1063+AC1063-AH1063</f>
        <v>11250000</v>
      </c>
      <c r="AO1063" s="61" t="s">
        <v>67</v>
      </c>
      <c r="AP1063" s="60">
        <v>11250000</v>
      </c>
      <c r="AQ1063" s="61" t="s">
        <v>86</v>
      </c>
      <c r="AR1063" s="60">
        <v>0</v>
      </c>
      <c r="AS1063" s="69" t="s">
        <v>75</v>
      </c>
      <c r="AT1063" s="236">
        <v>3750000</v>
      </c>
      <c r="AU1063" s="156">
        <f t="shared" si="83"/>
        <v>7500000</v>
      </c>
      <c r="AV1063" s="72">
        <f t="shared" si="84"/>
        <v>0.33333333333333331</v>
      </c>
      <c r="AW1063" s="89" t="s">
        <v>75</v>
      </c>
      <c r="AX1063" s="61" t="s">
        <v>101</v>
      </c>
      <c r="AY1063" s="67" t="s">
        <v>8100</v>
      </c>
      <c r="AZ1063" s="58" t="s">
        <v>67</v>
      </c>
      <c r="BA1063" s="58" t="s">
        <v>67</v>
      </c>
    </row>
    <row r="1064" spans="2:53" x14ac:dyDescent="0.25">
      <c r="B1064" s="58">
        <v>2024</v>
      </c>
      <c r="C1064" s="58">
        <v>891780111</v>
      </c>
      <c r="D1064" s="59" t="s">
        <v>64</v>
      </c>
      <c r="E1064" s="61" t="s">
        <v>8099</v>
      </c>
      <c r="F1064" s="239" t="s">
        <v>8098</v>
      </c>
      <c r="G1064" s="210">
        <v>0</v>
      </c>
      <c r="H1064" s="61" t="s">
        <v>73</v>
      </c>
      <c r="I1064" s="59" t="s">
        <v>65</v>
      </c>
      <c r="J1064" s="60" t="s">
        <v>8097</v>
      </c>
      <c r="K1064" s="60">
        <v>11250000</v>
      </c>
      <c r="L1064" s="58" t="s">
        <v>68</v>
      </c>
      <c r="M1064" s="60" t="s">
        <v>8096</v>
      </c>
      <c r="N1064" s="60">
        <v>1082992511</v>
      </c>
      <c r="O1064" s="60">
        <v>1499</v>
      </c>
      <c r="P1064" s="238">
        <v>45475</v>
      </c>
      <c r="Q1064" s="60">
        <v>2126650000</v>
      </c>
      <c r="R1064" s="89">
        <v>45495</v>
      </c>
      <c r="S1064" s="60">
        <v>11250000</v>
      </c>
      <c r="T1064" s="61" t="s">
        <v>66</v>
      </c>
      <c r="U1064" s="60">
        <v>1082868728</v>
      </c>
      <c r="V1064" s="60" t="s">
        <v>7011</v>
      </c>
      <c r="W1064" s="89">
        <v>45495</v>
      </c>
      <c r="X1064" s="89">
        <v>45495</v>
      </c>
      <c r="Y1064" s="177" t="s">
        <v>75</v>
      </c>
      <c r="Z1064" s="89">
        <v>45626</v>
      </c>
      <c r="AA1064" s="67">
        <f t="shared" si="80"/>
        <v>131</v>
      </c>
      <c r="AB1064" s="67">
        <v>0</v>
      </c>
      <c r="AC1064" s="237">
        <v>0</v>
      </c>
      <c r="AD1064" s="67">
        <v>0</v>
      </c>
      <c r="AE1064" s="89" t="s">
        <v>75</v>
      </c>
      <c r="AF1064" s="67">
        <f t="shared" si="81"/>
        <v>0</v>
      </c>
      <c r="AG1064" s="60">
        <v>0</v>
      </c>
      <c r="AH1064" s="60">
        <v>0</v>
      </c>
      <c r="AI1064" s="89" t="s">
        <v>75</v>
      </c>
      <c r="AJ1064" s="61">
        <v>0</v>
      </c>
      <c r="AK1064" s="65" t="s">
        <v>75</v>
      </c>
      <c r="AL1064" s="65" t="s">
        <v>75</v>
      </c>
      <c r="AM1064" s="67">
        <f t="shared" si="82"/>
        <v>0</v>
      </c>
      <c r="AN1064" s="67">
        <f>+K1064+AC1064-AH1064</f>
        <v>11250000</v>
      </c>
      <c r="AO1064" s="61" t="s">
        <v>67</v>
      </c>
      <c r="AP1064" s="60">
        <v>11250000</v>
      </c>
      <c r="AQ1064" s="61" t="s">
        <v>86</v>
      </c>
      <c r="AR1064" s="60">
        <v>0</v>
      </c>
      <c r="AS1064" s="69" t="s">
        <v>75</v>
      </c>
      <c r="AT1064" s="236">
        <v>3750000</v>
      </c>
      <c r="AU1064" s="156">
        <f t="shared" si="83"/>
        <v>7500000</v>
      </c>
      <c r="AV1064" s="72">
        <f t="shared" si="84"/>
        <v>0.33333333333333331</v>
      </c>
      <c r="AW1064" s="89" t="s">
        <v>75</v>
      </c>
      <c r="AX1064" s="61" t="s">
        <v>101</v>
      </c>
      <c r="AY1064" s="67" t="s">
        <v>8095</v>
      </c>
      <c r="AZ1064" s="58" t="s">
        <v>67</v>
      </c>
      <c r="BA1064" s="58" t="s">
        <v>67</v>
      </c>
    </row>
    <row r="1065" spans="2:53" x14ac:dyDescent="0.25">
      <c r="B1065" s="58">
        <v>2024</v>
      </c>
      <c r="C1065" s="58">
        <v>891780111</v>
      </c>
      <c r="D1065" s="59" t="s">
        <v>64</v>
      </c>
      <c r="E1065" s="61" t="s">
        <v>8094</v>
      </c>
      <c r="F1065" s="239" t="s">
        <v>8093</v>
      </c>
      <c r="G1065" s="210">
        <v>0</v>
      </c>
      <c r="H1065" s="61" t="s">
        <v>73</v>
      </c>
      <c r="I1065" s="59" t="s">
        <v>383</v>
      </c>
      <c r="J1065" s="60" t="s">
        <v>8092</v>
      </c>
      <c r="K1065" s="60">
        <v>9900000</v>
      </c>
      <c r="L1065" s="58" t="s">
        <v>68</v>
      </c>
      <c r="M1065" s="60" t="s">
        <v>8091</v>
      </c>
      <c r="N1065" s="60">
        <v>1235540212</v>
      </c>
      <c r="O1065" s="60">
        <v>1530</v>
      </c>
      <c r="P1065" s="238">
        <v>45482</v>
      </c>
      <c r="Q1065" s="240">
        <v>9900000</v>
      </c>
      <c r="R1065" s="89">
        <v>45495</v>
      </c>
      <c r="S1065" s="60">
        <v>9900000</v>
      </c>
      <c r="T1065" s="61" t="s">
        <v>66</v>
      </c>
      <c r="U1065" s="60">
        <v>1131070239</v>
      </c>
      <c r="V1065" s="60" t="s">
        <v>8090</v>
      </c>
      <c r="W1065" s="89">
        <v>45495</v>
      </c>
      <c r="X1065" s="89">
        <v>45495</v>
      </c>
      <c r="Y1065" s="177" t="s">
        <v>75</v>
      </c>
      <c r="Z1065" s="89">
        <v>45565</v>
      </c>
      <c r="AA1065" s="67">
        <f t="shared" si="80"/>
        <v>70</v>
      </c>
      <c r="AB1065" s="67">
        <v>0</v>
      </c>
      <c r="AC1065" s="237">
        <v>0</v>
      </c>
      <c r="AD1065" s="67">
        <v>0</v>
      </c>
      <c r="AE1065" s="89" t="s">
        <v>75</v>
      </c>
      <c r="AF1065" s="67">
        <f t="shared" si="81"/>
        <v>0</v>
      </c>
      <c r="AG1065" s="60">
        <v>0</v>
      </c>
      <c r="AH1065" s="60">
        <v>0</v>
      </c>
      <c r="AI1065" s="89" t="s">
        <v>75</v>
      </c>
      <c r="AJ1065" s="61">
        <v>0</v>
      </c>
      <c r="AK1065" s="65" t="s">
        <v>75</v>
      </c>
      <c r="AL1065" s="65" t="s">
        <v>75</v>
      </c>
      <c r="AM1065" s="67">
        <f t="shared" si="82"/>
        <v>0</v>
      </c>
      <c r="AN1065" s="67">
        <f>+K1065+AC1065-AH1065</f>
        <v>9900000</v>
      </c>
      <c r="AO1065" s="61" t="s">
        <v>86</v>
      </c>
      <c r="AP1065" s="60">
        <v>0</v>
      </c>
      <c r="AQ1065" s="61" t="s">
        <v>86</v>
      </c>
      <c r="AR1065" s="60">
        <v>0</v>
      </c>
      <c r="AS1065" s="69" t="s">
        <v>75</v>
      </c>
      <c r="AT1065" s="236">
        <v>6600000</v>
      </c>
      <c r="AU1065" s="156">
        <f t="shared" si="83"/>
        <v>3300000</v>
      </c>
      <c r="AV1065" s="72">
        <f t="shared" si="84"/>
        <v>0.66666666666666663</v>
      </c>
      <c r="AW1065" s="89" t="s">
        <v>75</v>
      </c>
      <c r="AX1065" s="61" t="s">
        <v>101</v>
      </c>
      <c r="AY1065" s="67" t="s">
        <v>8089</v>
      </c>
      <c r="AZ1065" s="58" t="s">
        <v>67</v>
      </c>
      <c r="BA1065" s="58" t="s">
        <v>67</v>
      </c>
    </row>
    <row r="1066" spans="2:53" x14ac:dyDescent="0.25">
      <c r="B1066" s="58">
        <v>2024</v>
      </c>
      <c r="C1066" s="58">
        <v>891780111</v>
      </c>
      <c r="D1066" s="59" t="s">
        <v>64</v>
      </c>
      <c r="E1066" s="61" t="s">
        <v>8088</v>
      </c>
      <c r="F1066" s="239" t="s">
        <v>8087</v>
      </c>
      <c r="G1066" s="210">
        <v>0</v>
      </c>
      <c r="H1066" s="61" t="s">
        <v>73</v>
      </c>
      <c r="I1066" s="59" t="s">
        <v>65</v>
      </c>
      <c r="J1066" s="60" t="s">
        <v>8086</v>
      </c>
      <c r="K1066" s="60">
        <v>13500000</v>
      </c>
      <c r="L1066" s="58" t="s">
        <v>68</v>
      </c>
      <c r="M1066" s="60" t="s">
        <v>8085</v>
      </c>
      <c r="N1066" s="60">
        <v>36719605</v>
      </c>
      <c r="O1066" s="60">
        <v>1498</v>
      </c>
      <c r="P1066" s="89">
        <v>45475</v>
      </c>
      <c r="Q1066" s="60">
        <v>4519037000</v>
      </c>
      <c r="R1066" s="89">
        <v>45495</v>
      </c>
      <c r="S1066" s="60">
        <v>13500000</v>
      </c>
      <c r="T1066" s="61" t="s">
        <v>66</v>
      </c>
      <c r="U1066" s="60">
        <v>93400727</v>
      </c>
      <c r="V1066" s="60" t="s">
        <v>6940</v>
      </c>
      <c r="W1066" s="89">
        <v>45495</v>
      </c>
      <c r="X1066" s="89">
        <v>45495</v>
      </c>
      <c r="Y1066" s="177" t="s">
        <v>75</v>
      </c>
      <c r="Z1066" s="89">
        <v>45626</v>
      </c>
      <c r="AA1066" s="67">
        <f t="shared" si="80"/>
        <v>131</v>
      </c>
      <c r="AB1066" s="67">
        <v>0</v>
      </c>
      <c r="AC1066" s="237">
        <v>0</v>
      </c>
      <c r="AD1066" s="67">
        <v>0</v>
      </c>
      <c r="AE1066" s="89" t="s">
        <v>75</v>
      </c>
      <c r="AF1066" s="67">
        <f t="shared" si="81"/>
        <v>0</v>
      </c>
      <c r="AG1066" s="60">
        <v>0</v>
      </c>
      <c r="AH1066" s="60">
        <v>0</v>
      </c>
      <c r="AI1066" s="89" t="s">
        <v>75</v>
      </c>
      <c r="AJ1066" s="61">
        <v>0</v>
      </c>
      <c r="AK1066" s="65" t="s">
        <v>75</v>
      </c>
      <c r="AL1066" s="65" t="s">
        <v>75</v>
      </c>
      <c r="AM1066" s="67">
        <f t="shared" si="82"/>
        <v>0</v>
      </c>
      <c r="AN1066" s="67">
        <f>+K1066+AC1066-AH1066</f>
        <v>13500000</v>
      </c>
      <c r="AO1066" s="61" t="s">
        <v>67</v>
      </c>
      <c r="AP1066" s="60">
        <v>13500000</v>
      </c>
      <c r="AQ1066" s="61" t="s">
        <v>86</v>
      </c>
      <c r="AR1066" s="60">
        <v>0</v>
      </c>
      <c r="AS1066" s="69" t="s">
        <v>75</v>
      </c>
      <c r="AT1066" s="236">
        <v>4500000</v>
      </c>
      <c r="AU1066" s="156">
        <f t="shared" si="83"/>
        <v>9000000</v>
      </c>
      <c r="AV1066" s="72">
        <f t="shared" si="84"/>
        <v>0.33333333333333331</v>
      </c>
      <c r="AW1066" s="89" t="s">
        <v>75</v>
      </c>
      <c r="AX1066" s="61" t="s">
        <v>101</v>
      </c>
      <c r="AY1066" s="67" t="s">
        <v>8084</v>
      </c>
      <c r="AZ1066" s="58" t="s">
        <v>67</v>
      </c>
      <c r="BA1066" s="58" t="s">
        <v>67</v>
      </c>
    </row>
    <row r="1067" spans="2:53" x14ac:dyDescent="0.25">
      <c r="B1067" s="58">
        <v>2024</v>
      </c>
      <c r="C1067" s="58">
        <v>891780111</v>
      </c>
      <c r="D1067" s="59" t="s">
        <v>64</v>
      </c>
      <c r="E1067" s="61" t="s">
        <v>8083</v>
      </c>
      <c r="F1067" s="239" t="s">
        <v>8082</v>
      </c>
      <c r="G1067" s="210">
        <v>0</v>
      </c>
      <c r="H1067" s="61" t="s">
        <v>73</v>
      </c>
      <c r="I1067" s="59" t="s">
        <v>65</v>
      </c>
      <c r="J1067" s="60" t="s">
        <v>6792</v>
      </c>
      <c r="K1067" s="60">
        <v>9450000</v>
      </c>
      <c r="L1067" s="58" t="s">
        <v>68</v>
      </c>
      <c r="M1067" s="60" t="s">
        <v>8081</v>
      </c>
      <c r="N1067" s="60">
        <v>39055352</v>
      </c>
      <c r="O1067" s="60">
        <v>1499</v>
      </c>
      <c r="P1067" s="238">
        <v>45475</v>
      </c>
      <c r="Q1067" s="60">
        <v>2126650000</v>
      </c>
      <c r="R1067" s="89">
        <v>45495</v>
      </c>
      <c r="S1067" s="60">
        <v>9450000</v>
      </c>
      <c r="T1067" s="61" t="s">
        <v>66</v>
      </c>
      <c r="U1067" s="60">
        <v>57444673</v>
      </c>
      <c r="V1067" s="60" t="s">
        <v>4095</v>
      </c>
      <c r="W1067" s="89">
        <v>45495</v>
      </c>
      <c r="X1067" s="89">
        <v>45495</v>
      </c>
      <c r="Y1067" s="177" t="s">
        <v>75</v>
      </c>
      <c r="Z1067" s="89">
        <v>45626</v>
      </c>
      <c r="AA1067" s="67">
        <f t="shared" si="80"/>
        <v>131</v>
      </c>
      <c r="AB1067" s="67">
        <v>0</v>
      </c>
      <c r="AC1067" s="237">
        <v>0</v>
      </c>
      <c r="AD1067" s="67">
        <v>0</v>
      </c>
      <c r="AE1067" s="89" t="s">
        <v>75</v>
      </c>
      <c r="AF1067" s="67">
        <f t="shared" si="81"/>
        <v>0</v>
      </c>
      <c r="AG1067" s="60">
        <v>0</v>
      </c>
      <c r="AH1067" s="60">
        <v>0</v>
      </c>
      <c r="AI1067" s="89" t="s">
        <v>75</v>
      </c>
      <c r="AJ1067" s="61">
        <v>0</v>
      </c>
      <c r="AK1067" s="65" t="s">
        <v>75</v>
      </c>
      <c r="AL1067" s="65" t="s">
        <v>75</v>
      </c>
      <c r="AM1067" s="67">
        <f t="shared" si="82"/>
        <v>0</v>
      </c>
      <c r="AN1067" s="67">
        <f>+K1067+AC1067-AH1067</f>
        <v>9450000</v>
      </c>
      <c r="AO1067" s="61" t="s">
        <v>67</v>
      </c>
      <c r="AP1067" s="60">
        <v>9450000</v>
      </c>
      <c r="AQ1067" s="61" t="s">
        <v>86</v>
      </c>
      <c r="AR1067" s="60">
        <v>0</v>
      </c>
      <c r="AS1067" s="69" t="s">
        <v>75</v>
      </c>
      <c r="AT1067" s="236">
        <v>3150000</v>
      </c>
      <c r="AU1067" s="156">
        <f t="shared" si="83"/>
        <v>6300000</v>
      </c>
      <c r="AV1067" s="72">
        <f t="shared" si="84"/>
        <v>0.33333333333333331</v>
      </c>
      <c r="AW1067" s="89" t="s">
        <v>75</v>
      </c>
      <c r="AX1067" s="61" t="s">
        <v>101</v>
      </c>
      <c r="AY1067" s="67" t="s">
        <v>8080</v>
      </c>
      <c r="AZ1067" s="58" t="s">
        <v>67</v>
      </c>
      <c r="BA1067" s="58" t="s">
        <v>67</v>
      </c>
    </row>
    <row r="1068" spans="2:53" x14ac:dyDescent="0.25">
      <c r="B1068" s="58">
        <v>2024</v>
      </c>
      <c r="C1068" s="58">
        <v>891780111</v>
      </c>
      <c r="D1068" s="59" t="s">
        <v>64</v>
      </c>
      <c r="E1068" s="61" t="s">
        <v>8079</v>
      </c>
      <c r="F1068" s="239" t="s">
        <v>8078</v>
      </c>
      <c r="G1068" s="210">
        <v>0</v>
      </c>
      <c r="H1068" s="61" t="s">
        <v>73</v>
      </c>
      <c r="I1068" s="59" t="s">
        <v>65</v>
      </c>
      <c r="J1068" s="60" t="s">
        <v>8049</v>
      </c>
      <c r="K1068" s="60">
        <v>13500000</v>
      </c>
      <c r="L1068" s="58" t="s">
        <v>68</v>
      </c>
      <c r="M1068" s="60" t="s">
        <v>8077</v>
      </c>
      <c r="N1068" s="60">
        <v>1082915040</v>
      </c>
      <c r="O1068" s="60">
        <v>1498</v>
      </c>
      <c r="P1068" s="89">
        <v>45475</v>
      </c>
      <c r="Q1068" s="60">
        <v>4519037000</v>
      </c>
      <c r="R1068" s="89">
        <v>45495</v>
      </c>
      <c r="S1068" s="60">
        <v>13500000</v>
      </c>
      <c r="T1068" s="61" t="s">
        <v>66</v>
      </c>
      <c r="U1068" s="60">
        <v>41947381</v>
      </c>
      <c r="V1068" s="60" t="s">
        <v>7937</v>
      </c>
      <c r="W1068" s="89">
        <v>45495</v>
      </c>
      <c r="X1068" s="89">
        <v>45495</v>
      </c>
      <c r="Y1068" s="177" t="s">
        <v>75</v>
      </c>
      <c r="Z1068" s="89">
        <v>45626</v>
      </c>
      <c r="AA1068" s="67">
        <f t="shared" si="80"/>
        <v>131</v>
      </c>
      <c r="AB1068" s="67">
        <v>0</v>
      </c>
      <c r="AC1068" s="237">
        <v>0</v>
      </c>
      <c r="AD1068" s="67">
        <v>0</v>
      </c>
      <c r="AE1068" s="89" t="s">
        <v>75</v>
      </c>
      <c r="AF1068" s="67">
        <f t="shared" si="81"/>
        <v>0</v>
      </c>
      <c r="AG1068" s="60">
        <v>0</v>
      </c>
      <c r="AH1068" s="60">
        <v>0</v>
      </c>
      <c r="AI1068" s="89" t="s">
        <v>75</v>
      </c>
      <c r="AJ1068" s="61">
        <v>0</v>
      </c>
      <c r="AK1068" s="65" t="s">
        <v>75</v>
      </c>
      <c r="AL1068" s="65" t="s">
        <v>75</v>
      </c>
      <c r="AM1068" s="67">
        <f t="shared" si="82"/>
        <v>0</v>
      </c>
      <c r="AN1068" s="67">
        <f>+K1068+AC1068-AH1068</f>
        <v>13500000</v>
      </c>
      <c r="AO1068" s="61" t="s">
        <v>67</v>
      </c>
      <c r="AP1068" s="60">
        <v>13500000</v>
      </c>
      <c r="AQ1068" s="61" t="s">
        <v>86</v>
      </c>
      <c r="AR1068" s="60">
        <v>0</v>
      </c>
      <c r="AS1068" s="69" t="s">
        <v>75</v>
      </c>
      <c r="AT1068" s="236">
        <v>1500000</v>
      </c>
      <c r="AU1068" s="156">
        <f t="shared" si="83"/>
        <v>12000000</v>
      </c>
      <c r="AV1068" s="72">
        <f t="shared" si="84"/>
        <v>0.1111111111111111</v>
      </c>
      <c r="AW1068" s="89" t="s">
        <v>75</v>
      </c>
      <c r="AX1068" s="61" t="s">
        <v>101</v>
      </c>
      <c r="AY1068" s="67" t="s">
        <v>8076</v>
      </c>
      <c r="AZ1068" s="58" t="s">
        <v>67</v>
      </c>
      <c r="BA1068" s="58" t="s">
        <v>67</v>
      </c>
    </row>
    <row r="1069" spans="2:53" x14ac:dyDescent="0.25">
      <c r="B1069" s="58">
        <v>2024</v>
      </c>
      <c r="C1069" s="58">
        <v>891780111</v>
      </c>
      <c r="D1069" s="59" t="s">
        <v>64</v>
      </c>
      <c r="E1069" s="61" t="s">
        <v>8075</v>
      </c>
      <c r="F1069" s="239" t="s">
        <v>8074</v>
      </c>
      <c r="G1069" s="210">
        <v>0</v>
      </c>
      <c r="H1069" s="61" t="s">
        <v>73</v>
      </c>
      <c r="I1069" s="59" t="s">
        <v>65</v>
      </c>
      <c r="J1069" s="60" t="s">
        <v>8073</v>
      </c>
      <c r="K1069" s="60">
        <v>13500000</v>
      </c>
      <c r="L1069" s="58" t="s">
        <v>68</v>
      </c>
      <c r="M1069" s="60" t="s">
        <v>8072</v>
      </c>
      <c r="N1069" s="60">
        <v>7634587</v>
      </c>
      <c r="O1069" s="60">
        <v>1498</v>
      </c>
      <c r="P1069" s="89">
        <v>45475</v>
      </c>
      <c r="Q1069" s="60">
        <v>4519037000</v>
      </c>
      <c r="R1069" s="89">
        <v>45495</v>
      </c>
      <c r="S1069" s="60">
        <v>13500000</v>
      </c>
      <c r="T1069" s="61" t="s">
        <v>66</v>
      </c>
      <c r="U1069" s="60">
        <v>85152695</v>
      </c>
      <c r="V1069" s="60" t="s">
        <v>6952</v>
      </c>
      <c r="W1069" s="89">
        <v>45495</v>
      </c>
      <c r="X1069" s="89">
        <v>45495</v>
      </c>
      <c r="Y1069" s="177" t="s">
        <v>75</v>
      </c>
      <c r="Z1069" s="89">
        <v>45626</v>
      </c>
      <c r="AA1069" s="67">
        <f t="shared" si="80"/>
        <v>131</v>
      </c>
      <c r="AB1069" s="67">
        <v>0</v>
      </c>
      <c r="AC1069" s="237">
        <v>0</v>
      </c>
      <c r="AD1069" s="67">
        <v>0</v>
      </c>
      <c r="AE1069" s="89" t="s">
        <v>75</v>
      </c>
      <c r="AF1069" s="67">
        <f t="shared" si="81"/>
        <v>0</v>
      </c>
      <c r="AG1069" s="60">
        <v>0</v>
      </c>
      <c r="AH1069" s="60">
        <v>0</v>
      </c>
      <c r="AI1069" s="89" t="s">
        <v>75</v>
      </c>
      <c r="AJ1069" s="61">
        <v>0</v>
      </c>
      <c r="AK1069" s="65" t="s">
        <v>75</v>
      </c>
      <c r="AL1069" s="65" t="s">
        <v>75</v>
      </c>
      <c r="AM1069" s="67">
        <f t="shared" si="82"/>
        <v>0</v>
      </c>
      <c r="AN1069" s="67">
        <f>+K1069+AC1069-AH1069</f>
        <v>13500000</v>
      </c>
      <c r="AO1069" s="61" t="s">
        <v>67</v>
      </c>
      <c r="AP1069" s="60">
        <v>13500000</v>
      </c>
      <c r="AQ1069" s="61" t="s">
        <v>86</v>
      </c>
      <c r="AR1069" s="60">
        <v>0</v>
      </c>
      <c r="AS1069" s="69" t="s">
        <v>75</v>
      </c>
      <c r="AT1069" s="236">
        <v>4500000</v>
      </c>
      <c r="AU1069" s="156">
        <f t="shared" si="83"/>
        <v>9000000</v>
      </c>
      <c r="AV1069" s="72">
        <f t="shared" si="84"/>
        <v>0.33333333333333331</v>
      </c>
      <c r="AW1069" s="89" t="s">
        <v>75</v>
      </c>
      <c r="AX1069" s="61" t="s">
        <v>101</v>
      </c>
      <c r="AY1069" s="67" t="s">
        <v>8071</v>
      </c>
      <c r="AZ1069" s="58" t="s">
        <v>67</v>
      </c>
      <c r="BA1069" s="58" t="s">
        <v>67</v>
      </c>
    </row>
    <row r="1070" spans="2:53" x14ac:dyDescent="0.25">
      <c r="B1070" s="58">
        <v>2024</v>
      </c>
      <c r="C1070" s="58">
        <v>891780111</v>
      </c>
      <c r="D1070" s="59" t="s">
        <v>64</v>
      </c>
      <c r="E1070" s="61" t="s">
        <v>8070</v>
      </c>
      <c r="F1070" s="239" t="s">
        <v>8069</v>
      </c>
      <c r="G1070" s="210">
        <v>0</v>
      </c>
      <c r="H1070" s="61" t="s">
        <v>73</v>
      </c>
      <c r="I1070" s="59" t="s">
        <v>65</v>
      </c>
      <c r="J1070" s="60" t="s">
        <v>8068</v>
      </c>
      <c r="K1070" s="60">
        <v>12150000</v>
      </c>
      <c r="L1070" s="58" t="s">
        <v>68</v>
      </c>
      <c r="M1070" s="60" t="s">
        <v>8067</v>
      </c>
      <c r="N1070" s="60">
        <v>57426227</v>
      </c>
      <c r="O1070" s="60">
        <v>1498</v>
      </c>
      <c r="P1070" s="89">
        <v>45475</v>
      </c>
      <c r="Q1070" s="60">
        <v>4519037000</v>
      </c>
      <c r="R1070" s="89">
        <v>45495</v>
      </c>
      <c r="S1070" s="60">
        <v>12150000</v>
      </c>
      <c r="T1070" s="61" t="s">
        <v>66</v>
      </c>
      <c r="U1070" s="60">
        <v>36557666</v>
      </c>
      <c r="V1070" s="60" t="s">
        <v>4526</v>
      </c>
      <c r="W1070" s="89">
        <v>45495</v>
      </c>
      <c r="X1070" s="89">
        <v>45495</v>
      </c>
      <c r="Y1070" s="177" t="s">
        <v>75</v>
      </c>
      <c r="Z1070" s="89">
        <v>45626</v>
      </c>
      <c r="AA1070" s="67">
        <f t="shared" si="80"/>
        <v>131</v>
      </c>
      <c r="AB1070" s="67">
        <v>0</v>
      </c>
      <c r="AC1070" s="237">
        <v>0</v>
      </c>
      <c r="AD1070" s="67">
        <v>0</v>
      </c>
      <c r="AE1070" s="89" t="s">
        <v>75</v>
      </c>
      <c r="AF1070" s="67">
        <f t="shared" si="81"/>
        <v>0</v>
      </c>
      <c r="AG1070" s="60">
        <v>0</v>
      </c>
      <c r="AH1070" s="60">
        <v>0</v>
      </c>
      <c r="AI1070" s="89" t="s">
        <v>75</v>
      </c>
      <c r="AJ1070" s="61">
        <v>0</v>
      </c>
      <c r="AK1070" s="65" t="s">
        <v>75</v>
      </c>
      <c r="AL1070" s="65" t="s">
        <v>75</v>
      </c>
      <c r="AM1070" s="67">
        <f t="shared" si="82"/>
        <v>0</v>
      </c>
      <c r="AN1070" s="67">
        <f>+K1070+AC1070-AH1070</f>
        <v>12150000</v>
      </c>
      <c r="AO1070" s="61" t="s">
        <v>67</v>
      </c>
      <c r="AP1070" s="60">
        <v>12150000</v>
      </c>
      <c r="AQ1070" s="61" t="s">
        <v>86</v>
      </c>
      <c r="AR1070" s="60">
        <v>0</v>
      </c>
      <c r="AS1070" s="69" t="s">
        <v>75</v>
      </c>
      <c r="AT1070" s="236">
        <v>4050000</v>
      </c>
      <c r="AU1070" s="156">
        <f t="shared" si="83"/>
        <v>8100000</v>
      </c>
      <c r="AV1070" s="72">
        <f t="shared" si="84"/>
        <v>0.33333333333333331</v>
      </c>
      <c r="AW1070" s="89" t="s">
        <v>75</v>
      </c>
      <c r="AX1070" s="61" t="s">
        <v>101</v>
      </c>
      <c r="AY1070" s="67" t="s">
        <v>8066</v>
      </c>
      <c r="AZ1070" s="58" t="s">
        <v>67</v>
      </c>
      <c r="BA1070" s="58" t="s">
        <v>67</v>
      </c>
    </row>
    <row r="1071" spans="2:53" x14ac:dyDescent="0.25">
      <c r="B1071" s="58">
        <v>2024</v>
      </c>
      <c r="C1071" s="58">
        <v>891780111</v>
      </c>
      <c r="D1071" s="59" t="s">
        <v>64</v>
      </c>
      <c r="E1071" s="61" t="s">
        <v>8065</v>
      </c>
      <c r="F1071" s="239" t="s">
        <v>8064</v>
      </c>
      <c r="G1071" s="210">
        <v>0</v>
      </c>
      <c r="H1071" s="61" t="s">
        <v>73</v>
      </c>
      <c r="I1071" s="59" t="s">
        <v>65</v>
      </c>
      <c r="J1071" s="60" t="s">
        <v>8063</v>
      </c>
      <c r="K1071" s="60">
        <v>14850000</v>
      </c>
      <c r="L1071" s="58" t="s">
        <v>68</v>
      </c>
      <c r="M1071" s="60" t="s">
        <v>8062</v>
      </c>
      <c r="N1071" s="60">
        <v>1082915137</v>
      </c>
      <c r="O1071" s="60">
        <v>1498</v>
      </c>
      <c r="P1071" s="89">
        <v>45475</v>
      </c>
      <c r="Q1071" s="60">
        <v>4519037000</v>
      </c>
      <c r="R1071" s="89">
        <v>45495</v>
      </c>
      <c r="S1071" s="60">
        <v>14850000</v>
      </c>
      <c r="T1071" s="61" t="s">
        <v>66</v>
      </c>
      <c r="U1071" s="60">
        <v>7601831</v>
      </c>
      <c r="V1071" s="60" t="s">
        <v>7566</v>
      </c>
      <c r="W1071" s="89">
        <v>45495</v>
      </c>
      <c r="X1071" s="89">
        <v>45495</v>
      </c>
      <c r="Y1071" s="177" t="s">
        <v>75</v>
      </c>
      <c r="Z1071" s="89">
        <v>45626</v>
      </c>
      <c r="AA1071" s="67">
        <f t="shared" si="80"/>
        <v>131</v>
      </c>
      <c r="AB1071" s="67">
        <v>0</v>
      </c>
      <c r="AC1071" s="237">
        <v>0</v>
      </c>
      <c r="AD1071" s="67">
        <v>0</v>
      </c>
      <c r="AE1071" s="89" t="s">
        <v>75</v>
      </c>
      <c r="AF1071" s="67">
        <f t="shared" si="81"/>
        <v>0</v>
      </c>
      <c r="AG1071" s="60">
        <v>0</v>
      </c>
      <c r="AH1071" s="60">
        <v>0</v>
      </c>
      <c r="AI1071" s="89" t="s">
        <v>75</v>
      </c>
      <c r="AJ1071" s="61">
        <v>0</v>
      </c>
      <c r="AK1071" s="65" t="s">
        <v>75</v>
      </c>
      <c r="AL1071" s="65" t="s">
        <v>75</v>
      </c>
      <c r="AM1071" s="67">
        <f t="shared" si="82"/>
        <v>0</v>
      </c>
      <c r="AN1071" s="67">
        <f>+K1071+AC1071-AH1071</f>
        <v>14850000</v>
      </c>
      <c r="AO1071" s="61" t="s">
        <v>67</v>
      </c>
      <c r="AP1071" s="60">
        <v>14850000</v>
      </c>
      <c r="AQ1071" s="61" t="s">
        <v>86</v>
      </c>
      <c r="AR1071" s="60">
        <v>0</v>
      </c>
      <c r="AS1071" s="69" t="s">
        <v>75</v>
      </c>
      <c r="AT1071" s="236">
        <v>4950000</v>
      </c>
      <c r="AU1071" s="156">
        <f t="shared" si="83"/>
        <v>9900000</v>
      </c>
      <c r="AV1071" s="72">
        <f t="shared" si="84"/>
        <v>0.33333333333333331</v>
      </c>
      <c r="AW1071" s="89" t="s">
        <v>75</v>
      </c>
      <c r="AX1071" s="61" t="s">
        <v>101</v>
      </c>
      <c r="AY1071" s="67" t="s">
        <v>8061</v>
      </c>
      <c r="AZ1071" s="58" t="s">
        <v>67</v>
      </c>
      <c r="BA1071" s="58" t="s">
        <v>67</v>
      </c>
    </row>
    <row r="1072" spans="2:53" x14ac:dyDescent="0.25">
      <c r="B1072" s="58">
        <v>2024</v>
      </c>
      <c r="C1072" s="58">
        <v>891780111</v>
      </c>
      <c r="D1072" s="59" t="s">
        <v>64</v>
      </c>
      <c r="E1072" s="61" t="s">
        <v>8060</v>
      </c>
      <c r="F1072" s="239" t="s">
        <v>8059</v>
      </c>
      <c r="G1072" s="210">
        <v>0</v>
      </c>
      <c r="H1072" s="61" t="s">
        <v>73</v>
      </c>
      <c r="I1072" s="59" t="s">
        <v>65</v>
      </c>
      <c r="J1072" s="60" t="s">
        <v>8058</v>
      </c>
      <c r="K1072" s="60">
        <v>13500000</v>
      </c>
      <c r="L1072" s="58" t="s">
        <v>68</v>
      </c>
      <c r="M1072" s="60" t="s">
        <v>8057</v>
      </c>
      <c r="N1072" s="60">
        <v>1083035620</v>
      </c>
      <c r="O1072" s="60">
        <v>1498</v>
      </c>
      <c r="P1072" s="89">
        <v>45475</v>
      </c>
      <c r="Q1072" s="60">
        <v>4519037000</v>
      </c>
      <c r="R1072" s="89">
        <v>45495</v>
      </c>
      <c r="S1072" s="60">
        <v>13500000</v>
      </c>
      <c r="T1072" s="61" t="s">
        <v>66</v>
      </c>
      <c r="U1072" s="60">
        <v>36665858</v>
      </c>
      <c r="V1072" s="60" t="s">
        <v>3237</v>
      </c>
      <c r="W1072" s="89">
        <v>45495</v>
      </c>
      <c r="X1072" s="89">
        <v>45495</v>
      </c>
      <c r="Y1072" s="177" t="s">
        <v>75</v>
      </c>
      <c r="Z1072" s="89">
        <v>45626</v>
      </c>
      <c r="AA1072" s="67">
        <f t="shared" si="80"/>
        <v>131</v>
      </c>
      <c r="AB1072" s="67">
        <v>0</v>
      </c>
      <c r="AC1072" s="237">
        <v>0</v>
      </c>
      <c r="AD1072" s="67">
        <v>0</v>
      </c>
      <c r="AE1072" s="89" t="s">
        <v>75</v>
      </c>
      <c r="AF1072" s="67">
        <f t="shared" si="81"/>
        <v>0</v>
      </c>
      <c r="AG1072" s="60">
        <v>0</v>
      </c>
      <c r="AH1072" s="60">
        <v>0</v>
      </c>
      <c r="AI1072" s="89" t="s">
        <v>75</v>
      </c>
      <c r="AJ1072" s="61">
        <v>0</v>
      </c>
      <c r="AK1072" s="65" t="s">
        <v>75</v>
      </c>
      <c r="AL1072" s="65" t="s">
        <v>75</v>
      </c>
      <c r="AM1072" s="67">
        <f t="shared" si="82"/>
        <v>0</v>
      </c>
      <c r="AN1072" s="67">
        <f>+K1072+AC1072-AH1072</f>
        <v>13500000</v>
      </c>
      <c r="AO1072" s="61" t="s">
        <v>67</v>
      </c>
      <c r="AP1072" s="60">
        <v>13500000</v>
      </c>
      <c r="AQ1072" s="61" t="s">
        <v>86</v>
      </c>
      <c r="AR1072" s="60">
        <v>0</v>
      </c>
      <c r="AS1072" s="69" t="s">
        <v>75</v>
      </c>
      <c r="AT1072" s="236">
        <v>4500000</v>
      </c>
      <c r="AU1072" s="156">
        <f t="shared" si="83"/>
        <v>9000000</v>
      </c>
      <c r="AV1072" s="72">
        <f t="shared" si="84"/>
        <v>0.33333333333333331</v>
      </c>
      <c r="AW1072" s="89" t="s">
        <v>75</v>
      </c>
      <c r="AX1072" s="61" t="s">
        <v>101</v>
      </c>
      <c r="AY1072" s="67" t="s">
        <v>8056</v>
      </c>
      <c r="AZ1072" s="58" t="s">
        <v>67</v>
      </c>
      <c r="BA1072" s="58" t="s">
        <v>67</v>
      </c>
    </row>
    <row r="1073" spans="2:53" x14ac:dyDescent="0.25">
      <c r="B1073" s="58">
        <v>2024</v>
      </c>
      <c r="C1073" s="58">
        <v>891780111</v>
      </c>
      <c r="D1073" s="59" t="s">
        <v>64</v>
      </c>
      <c r="E1073" s="61" t="s">
        <v>8055</v>
      </c>
      <c r="F1073" s="239" t="s">
        <v>8054</v>
      </c>
      <c r="G1073" s="210">
        <v>0</v>
      </c>
      <c r="H1073" s="61" t="s">
        <v>73</v>
      </c>
      <c r="I1073" s="59" t="s">
        <v>65</v>
      </c>
      <c r="J1073" s="60" t="s">
        <v>8040</v>
      </c>
      <c r="K1073" s="60">
        <v>14850000</v>
      </c>
      <c r="L1073" s="58" t="s">
        <v>68</v>
      </c>
      <c r="M1073" s="60" t="s">
        <v>8053</v>
      </c>
      <c r="N1073" s="60">
        <v>1082892888</v>
      </c>
      <c r="O1073" s="60">
        <v>1498</v>
      </c>
      <c r="P1073" s="89">
        <v>45475</v>
      </c>
      <c r="Q1073" s="60">
        <v>4519037000</v>
      </c>
      <c r="R1073" s="89">
        <v>45495</v>
      </c>
      <c r="S1073" s="60">
        <v>14850000</v>
      </c>
      <c r="T1073" s="61" t="s">
        <v>66</v>
      </c>
      <c r="U1073" s="60">
        <v>1082964146</v>
      </c>
      <c r="V1073" s="60" t="s">
        <v>7105</v>
      </c>
      <c r="W1073" s="89">
        <v>45495</v>
      </c>
      <c r="X1073" s="89">
        <v>45495</v>
      </c>
      <c r="Y1073" s="177" t="s">
        <v>75</v>
      </c>
      <c r="Z1073" s="89">
        <v>45626</v>
      </c>
      <c r="AA1073" s="67">
        <f t="shared" si="80"/>
        <v>131</v>
      </c>
      <c r="AB1073" s="67">
        <v>0</v>
      </c>
      <c r="AC1073" s="237">
        <v>0</v>
      </c>
      <c r="AD1073" s="67">
        <v>0</v>
      </c>
      <c r="AE1073" s="89" t="s">
        <v>75</v>
      </c>
      <c r="AF1073" s="67">
        <f t="shared" si="81"/>
        <v>0</v>
      </c>
      <c r="AG1073" s="60">
        <v>0</v>
      </c>
      <c r="AH1073" s="60">
        <v>0</v>
      </c>
      <c r="AI1073" s="89" t="s">
        <v>75</v>
      </c>
      <c r="AJ1073" s="61">
        <v>0</v>
      </c>
      <c r="AK1073" s="65" t="s">
        <v>75</v>
      </c>
      <c r="AL1073" s="65" t="s">
        <v>75</v>
      </c>
      <c r="AM1073" s="67">
        <f t="shared" si="82"/>
        <v>0</v>
      </c>
      <c r="AN1073" s="67">
        <f>+K1073+AC1073-AH1073</f>
        <v>14850000</v>
      </c>
      <c r="AO1073" s="61" t="s">
        <v>67</v>
      </c>
      <c r="AP1073" s="60">
        <v>14850000</v>
      </c>
      <c r="AQ1073" s="61" t="s">
        <v>86</v>
      </c>
      <c r="AR1073" s="60">
        <v>0</v>
      </c>
      <c r="AS1073" s="69" t="s">
        <v>75</v>
      </c>
      <c r="AT1073" s="236">
        <v>4950000</v>
      </c>
      <c r="AU1073" s="156">
        <f t="shared" si="83"/>
        <v>9900000</v>
      </c>
      <c r="AV1073" s="72">
        <f t="shared" si="84"/>
        <v>0.33333333333333331</v>
      </c>
      <c r="AW1073" s="89" t="s">
        <v>75</v>
      </c>
      <c r="AX1073" s="61" t="s">
        <v>101</v>
      </c>
      <c r="AY1073" s="67" t="s">
        <v>8052</v>
      </c>
      <c r="AZ1073" s="58" t="s">
        <v>67</v>
      </c>
      <c r="BA1073" s="58" t="s">
        <v>67</v>
      </c>
    </row>
    <row r="1074" spans="2:53" x14ac:dyDescent="0.25">
      <c r="B1074" s="58">
        <v>2024</v>
      </c>
      <c r="C1074" s="58">
        <v>891780111</v>
      </c>
      <c r="D1074" s="59" t="s">
        <v>64</v>
      </c>
      <c r="E1074" s="61" t="s">
        <v>8051</v>
      </c>
      <c r="F1074" s="239" t="s">
        <v>8050</v>
      </c>
      <c r="G1074" s="210">
        <v>0</v>
      </c>
      <c r="H1074" s="61" t="s">
        <v>73</v>
      </c>
      <c r="I1074" s="59" t="s">
        <v>65</v>
      </c>
      <c r="J1074" s="60" t="s">
        <v>8049</v>
      </c>
      <c r="K1074" s="60">
        <v>13500000</v>
      </c>
      <c r="L1074" s="58" t="s">
        <v>68</v>
      </c>
      <c r="M1074" s="60" t="s">
        <v>8048</v>
      </c>
      <c r="N1074" s="60">
        <v>1004373737</v>
      </c>
      <c r="O1074" s="60">
        <v>1498</v>
      </c>
      <c r="P1074" s="89">
        <v>45475</v>
      </c>
      <c r="Q1074" s="60">
        <v>4519037000</v>
      </c>
      <c r="R1074" s="89">
        <v>45495</v>
      </c>
      <c r="S1074" s="60">
        <v>13500000</v>
      </c>
      <c r="T1074" s="61" t="s">
        <v>66</v>
      </c>
      <c r="U1074" s="60">
        <v>41947381</v>
      </c>
      <c r="V1074" s="60" t="s">
        <v>7937</v>
      </c>
      <c r="W1074" s="89">
        <v>45495</v>
      </c>
      <c r="X1074" s="89">
        <v>45495</v>
      </c>
      <c r="Y1074" s="177" t="s">
        <v>75</v>
      </c>
      <c r="Z1074" s="89">
        <v>45626</v>
      </c>
      <c r="AA1074" s="67">
        <f t="shared" si="80"/>
        <v>131</v>
      </c>
      <c r="AB1074" s="67">
        <v>0</v>
      </c>
      <c r="AC1074" s="237">
        <v>0</v>
      </c>
      <c r="AD1074" s="67">
        <v>0</v>
      </c>
      <c r="AE1074" s="89" t="s">
        <v>75</v>
      </c>
      <c r="AF1074" s="67">
        <f t="shared" si="81"/>
        <v>0</v>
      </c>
      <c r="AG1074" s="60">
        <v>0</v>
      </c>
      <c r="AH1074" s="60">
        <v>0</v>
      </c>
      <c r="AI1074" s="89" t="s">
        <v>75</v>
      </c>
      <c r="AJ1074" s="61">
        <v>0</v>
      </c>
      <c r="AK1074" s="65" t="s">
        <v>75</v>
      </c>
      <c r="AL1074" s="65" t="s">
        <v>75</v>
      </c>
      <c r="AM1074" s="67">
        <f t="shared" si="82"/>
        <v>0</v>
      </c>
      <c r="AN1074" s="67">
        <f>+K1074+AC1074-AH1074</f>
        <v>13500000</v>
      </c>
      <c r="AO1074" s="61" t="s">
        <v>67</v>
      </c>
      <c r="AP1074" s="60">
        <v>13500000</v>
      </c>
      <c r="AQ1074" s="61" t="s">
        <v>86</v>
      </c>
      <c r="AR1074" s="60">
        <v>0</v>
      </c>
      <c r="AS1074" s="69" t="s">
        <v>75</v>
      </c>
      <c r="AT1074" s="236">
        <v>1500000</v>
      </c>
      <c r="AU1074" s="156">
        <f t="shared" si="83"/>
        <v>12000000</v>
      </c>
      <c r="AV1074" s="72">
        <f t="shared" si="84"/>
        <v>0.1111111111111111</v>
      </c>
      <c r="AW1074" s="89" t="s">
        <v>75</v>
      </c>
      <c r="AX1074" s="61" t="s">
        <v>101</v>
      </c>
      <c r="AY1074" s="67" t="s">
        <v>8047</v>
      </c>
      <c r="AZ1074" s="58" t="s">
        <v>67</v>
      </c>
      <c r="BA1074" s="58" t="s">
        <v>67</v>
      </c>
    </row>
    <row r="1075" spans="2:53" x14ac:dyDescent="0.25">
      <c r="B1075" s="58">
        <v>2024</v>
      </c>
      <c r="C1075" s="58">
        <v>891780111</v>
      </c>
      <c r="D1075" s="59" t="s">
        <v>64</v>
      </c>
      <c r="E1075" s="61" t="s">
        <v>8046</v>
      </c>
      <c r="F1075" s="239" t="s">
        <v>8045</v>
      </c>
      <c r="G1075" s="210">
        <v>0</v>
      </c>
      <c r="H1075" s="61" t="s">
        <v>73</v>
      </c>
      <c r="I1075" s="59" t="s">
        <v>65</v>
      </c>
      <c r="J1075" s="60" t="s">
        <v>8040</v>
      </c>
      <c r="K1075" s="60">
        <v>14850000</v>
      </c>
      <c r="L1075" s="58" t="s">
        <v>68</v>
      </c>
      <c r="M1075" s="60" t="s">
        <v>8044</v>
      </c>
      <c r="N1075" s="60">
        <v>1235539225</v>
      </c>
      <c r="O1075" s="60">
        <v>1498</v>
      </c>
      <c r="P1075" s="89">
        <v>45475</v>
      </c>
      <c r="Q1075" s="60">
        <v>4519037000</v>
      </c>
      <c r="R1075" s="89">
        <v>45495</v>
      </c>
      <c r="S1075" s="60">
        <v>14850000</v>
      </c>
      <c r="T1075" s="61" t="s">
        <v>66</v>
      </c>
      <c r="U1075" s="60">
        <v>1082964146</v>
      </c>
      <c r="V1075" s="60" t="s">
        <v>7105</v>
      </c>
      <c r="W1075" s="89">
        <v>45495</v>
      </c>
      <c r="X1075" s="89">
        <v>45495</v>
      </c>
      <c r="Y1075" s="177" t="s">
        <v>75</v>
      </c>
      <c r="Z1075" s="89">
        <v>45626</v>
      </c>
      <c r="AA1075" s="67">
        <f t="shared" si="80"/>
        <v>131</v>
      </c>
      <c r="AB1075" s="67">
        <v>0</v>
      </c>
      <c r="AC1075" s="237">
        <v>0</v>
      </c>
      <c r="AD1075" s="67">
        <v>0</v>
      </c>
      <c r="AE1075" s="89" t="s">
        <v>75</v>
      </c>
      <c r="AF1075" s="67">
        <f t="shared" si="81"/>
        <v>0</v>
      </c>
      <c r="AG1075" s="60">
        <v>0</v>
      </c>
      <c r="AH1075" s="60">
        <v>0</v>
      </c>
      <c r="AI1075" s="89" t="s">
        <v>75</v>
      </c>
      <c r="AJ1075" s="61">
        <v>0</v>
      </c>
      <c r="AK1075" s="65" t="s">
        <v>75</v>
      </c>
      <c r="AL1075" s="65" t="s">
        <v>75</v>
      </c>
      <c r="AM1075" s="67">
        <f t="shared" si="82"/>
        <v>0</v>
      </c>
      <c r="AN1075" s="67">
        <f>+K1075+AC1075-AH1075</f>
        <v>14850000</v>
      </c>
      <c r="AO1075" s="61" t="s">
        <v>67</v>
      </c>
      <c r="AP1075" s="60">
        <v>14850000</v>
      </c>
      <c r="AQ1075" s="61" t="s">
        <v>86</v>
      </c>
      <c r="AR1075" s="60">
        <v>0</v>
      </c>
      <c r="AS1075" s="69" t="s">
        <v>75</v>
      </c>
      <c r="AT1075" s="236">
        <v>4950000</v>
      </c>
      <c r="AU1075" s="156">
        <f t="shared" si="83"/>
        <v>9900000</v>
      </c>
      <c r="AV1075" s="72">
        <f t="shared" si="84"/>
        <v>0.33333333333333331</v>
      </c>
      <c r="AW1075" s="89" t="s">
        <v>75</v>
      </c>
      <c r="AX1075" s="61" t="s">
        <v>101</v>
      </c>
      <c r="AY1075" s="67" t="s">
        <v>8043</v>
      </c>
      <c r="AZ1075" s="58" t="s">
        <v>67</v>
      </c>
      <c r="BA1075" s="58" t="s">
        <v>67</v>
      </c>
    </row>
    <row r="1076" spans="2:53" x14ac:dyDescent="0.25">
      <c r="B1076" s="58">
        <v>2024</v>
      </c>
      <c r="C1076" s="58">
        <v>891780111</v>
      </c>
      <c r="D1076" s="59" t="s">
        <v>64</v>
      </c>
      <c r="E1076" s="61" t="s">
        <v>8042</v>
      </c>
      <c r="F1076" s="239" t="s">
        <v>8041</v>
      </c>
      <c r="G1076" s="210">
        <v>0</v>
      </c>
      <c r="H1076" s="61" t="s">
        <v>73</v>
      </c>
      <c r="I1076" s="59" t="s">
        <v>65</v>
      </c>
      <c r="J1076" s="60" t="s">
        <v>8040</v>
      </c>
      <c r="K1076" s="60">
        <v>24750000</v>
      </c>
      <c r="L1076" s="58" t="s">
        <v>68</v>
      </c>
      <c r="M1076" s="60" t="s">
        <v>8039</v>
      </c>
      <c r="N1076" s="60">
        <v>85474637</v>
      </c>
      <c r="O1076" s="60">
        <v>1498</v>
      </c>
      <c r="P1076" s="89">
        <v>45475</v>
      </c>
      <c r="Q1076" s="60">
        <v>4519037000</v>
      </c>
      <c r="R1076" s="89">
        <v>45495</v>
      </c>
      <c r="S1076" s="60">
        <v>24750000</v>
      </c>
      <c r="T1076" s="61" t="s">
        <v>66</v>
      </c>
      <c r="U1076" s="60">
        <v>1082964146</v>
      </c>
      <c r="V1076" s="60" t="s">
        <v>7105</v>
      </c>
      <c r="W1076" s="89">
        <v>45495</v>
      </c>
      <c r="X1076" s="89">
        <v>45495</v>
      </c>
      <c r="Y1076" s="177" t="s">
        <v>75</v>
      </c>
      <c r="Z1076" s="89">
        <v>45626</v>
      </c>
      <c r="AA1076" s="67">
        <f t="shared" si="80"/>
        <v>131</v>
      </c>
      <c r="AB1076" s="67">
        <v>0</v>
      </c>
      <c r="AC1076" s="237">
        <v>0</v>
      </c>
      <c r="AD1076" s="67">
        <v>0</v>
      </c>
      <c r="AE1076" s="89" t="s">
        <v>75</v>
      </c>
      <c r="AF1076" s="67">
        <f t="shared" si="81"/>
        <v>0</v>
      </c>
      <c r="AG1076" s="60">
        <v>0</v>
      </c>
      <c r="AH1076" s="60">
        <v>0</v>
      </c>
      <c r="AI1076" s="89" t="s">
        <v>75</v>
      </c>
      <c r="AJ1076" s="61">
        <v>0</v>
      </c>
      <c r="AK1076" s="65" t="s">
        <v>75</v>
      </c>
      <c r="AL1076" s="65" t="s">
        <v>75</v>
      </c>
      <c r="AM1076" s="67">
        <f t="shared" si="82"/>
        <v>0</v>
      </c>
      <c r="AN1076" s="67">
        <f>+K1076+AC1076-AH1076</f>
        <v>24750000</v>
      </c>
      <c r="AO1076" s="61" t="s">
        <v>67</v>
      </c>
      <c r="AP1076" s="60">
        <v>24750000</v>
      </c>
      <c r="AQ1076" s="61" t="s">
        <v>86</v>
      </c>
      <c r="AR1076" s="60">
        <v>0</v>
      </c>
      <c r="AS1076" s="69" t="s">
        <v>75</v>
      </c>
      <c r="AT1076" s="236">
        <v>8250000</v>
      </c>
      <c r="AU1076" s="156">
        <f t="shared" si="83"/>
        <v>16500000</v>
      </c>
      <c r="AV1076" s="72">
        <f t="shared" si="84"/>
        <v>0.33333333333333331</v>
      </c>
      <c r="AW1076" s="89" t="s">
        <v>75</v>
      </c>
      <c r="AX1076" s="61" t="s">
        <v>101</v>
      </c>
      <c r="AY1076" s="67" t="s">
        <v>8038</v>
      </c>
      <c r="AZ1076" s="58" t="s">
        <v>67</v>
      </c>
      <c r="BA1076" s="58" t="s">
        <v>67</v>
      </c>
    </row>
    <row r="1077" spans="2:53" x14ac:dyDescent="0.25">
      <c r="B1077" s="58">
        <v>2024</v>
      </c>
      <c r="C1077" s="58">
        <v>891780111</v>
      </c>
      <c r="D1077" s="59" t="s">
        <v>64</v>
      </c>
      <c r="E1077" s="61" t="s">
        <v>8037</v>
      </c>
      <c r="F1077" s="67" t="s">
        <v>8036</v>
      </c>
      <c r="G1077" s="210">
        <v>0</v>
      </c>
      <c r="H1077" s="61" t="s">
        <v>73</v>
      </c>
      <c r="I1077" s="59" t="s">
        <v>65</v>
      </c>
      <c r="J1077" s="60" t="s">
        <v>8035</v>
      </c>
      <c r="K1077" s="60">
        <v>9450000</v>
      </c>
      <c r="L1077" s="58" t="s">
        <v>68</v>
      </c>
      <c r="M1077" s="60" t="s">
        <v>8034</v>
      </c>
      <c r="N1077" s="60">
        <v>1079916249</v>
      </c>
      <c r="O1077" s="60">
        <v>1499</v>
      </c>
      <c r="P1077" s="89">
        <v>45475</v>
      </c>
      <c r="Q1077" s="60">
        <v>2126650000</v>
      </c>
      <c r="R1077" s="89">
        <v>45495</v>
      </c>
      <c r="S1077" s="60">
        <v>9450000</v>
      </c>
      <c r="T1077" s="61" t="s">
        <v>66</v>
      </c>
      <c r="U1077" s="60">
        <v>36694483</v>
      </c>
      <c r="V1077" s="60" t="s">
        <v>8033</v>
      </c>
      <c r="W1077" s="89">
        <v>45495</v>
      </c>
      <c r="X1077" s="89">
        <v>45495</v>
      </c>
      <c r="Y1077" s="68" t="s">
        <v>75</v>
      </c>
      <c r="Z1077" s="89">
        <v>45626</v>
      </c>
      <c r="AA1077" s="67">
        <f t="shared" si="80"/>
        <v>131</v>
      </c>
      <c r="AB1077" s="67">
        <v>0</v>
      </c>
      <c r="AC1077" s="237">
        <v>0</v>
      </c>
      <c r="AD1077" s="67">
        <v>0</v>
      </c>
      <c r="AE1077" s="89" t="s">
        <v>75</v>
      </c>
      <c r="AF1077" s="67">
        <f t="shared" si="81"/>
        <v>0</v>
      </c>
      <c r="AG1077" s="60">
        <v>1</v>
      </c>
      <c r="AH1077" s="60">
        <v>7770000</v>
      </c>
      <c r="AI1077" s="89">
        <v>45516</v>
      </c>
      <c r="AJ1077" s="61">
        <v>0</v>
      </c>
      <c r="AK1077" s="65" t="s">
        <v>75</v>
      </c>
      <c r="AL1077" s="65" t="s">
        <v>75</v>
      </c>
      <c r="AM1077" s="67">
        <f t="shared" si="82"/>
        <v>0</v>
      </c>
      <c r="AN1077" s="67">
        <f>+K1077+AC1077-AH1077</f>
        <v>1680000</v>
      </c>
      <c r="AO1077" s="61" t="s">
        <v>67</v>
      </c>
      <c r="AP1077" s="60">
        <v>9450000</v>
      </c>
      <c r="AQ1077" s="61" t="s">
        <v>86</v>
      </c>
      <c r="AR1077" s="60">
        <v>0</v>
      </c>
      <c r="AS1077" s="69" t="s">
        <v>75</v>
      </c>
      <c r="AT1077" s="236">
        <v>1680000</v>
      </c>
      <c r="AU1077" s="156">
        <f t="shared" si="83"/>
        <v>0</v>
      </c>
      <c r="AV1077" s="72">
        <f t="shared" si="84"/>
        <v>1</v>
      </c>
      <c r="AW1077" s="89" t="s">
        <v>75</v>
      </c>
      <c r="AX1077" s="61" t="s">
        <v>98</v>
      </c>
      <c r="AY1077" s="67" t="s">
        <v>8032</v>
      </c>
      <c r="AZ1077" s="58" t="s">
        <v>67</v>
      </c>
      <c r="BA1077" s="58" t="s">
        <v>67</v>
      </c>
    </row>
    <row r="1078" spans="2:53" x14ac:dyDescent="0.25">
      <c r="B1078" s="58">
        <v>2024</v>
      </c>
      <c r="C1078" s="58">
        <v>891780111</v>
      </c>
      <c r="D1078" s="59" t="s">
        <v>64</v>
      </c>
      <c r="E1078" s="61" t="s">
        <v>8031</v>
      </c>
      <c r="F1078" s="239" t="s">
        <v>8030</v>
      </c>
      <c r="G1078" s="210">
        <v>0</v>
      </c>
      <c r="H1078" s="61" t="s">
        <v>73</v>
      </c>
      <c r="I1078" s="59" t="s">
        <v>65</v>
      </c>
      <c r="J1078" s="60" t="s">
        <v>8025</v>
      </c>
      <c r="K1078" s="60">
        <v>14850000</v>
      </c>
      <c r="L1078" s="58" t="s">
        <v>68</v>
      </c>
      <c r="M1078" s="60" t="s">
        <v>8029</v>
      </c>
      <c r="N1078" s="60">
        <v>1084739561</v>
      </c>
      <c r="O1078" s="60">
        <v>1498</v>
      </c>
      <c r="P1078" s="89">
        <v>45475</v>
      </c>
      <c r="Q1078" s="60">
        <v>4519037000</v>
      </c>
      <c r="R1078" s="89">
        <v>45496</v>
      </c>
      <c r="S1078" s="60">
        <v>14850000</v>
      </c>
      <c r="T1078" s="61" t="s">
        <v>66</v>
      </c>
      <c r="U1078" s="60">
        <v>1192791759</v>
      </c>
      <c r="V1078" s="60" t="s">
        <v>1211</v>
      </c>
      <c r="W1078" s="89">
        <v>45496</v>
      </c>
      <c r="X1078" s="89">
        <v>45496</v>
      </c>
      <c r="Y1078" s="177" t="s">
        <v>75</v>
      </c>
      <c r="Z1078" s="89">
        <v>45626</v>
      </c>
      <c r="AA1078" s="67">
        <f t="shared" si="80"/>
        <v>130</v>
      </c>
      <c r="AB1078" s="67">
        <v>0</v>
      </c>
      <c r="AC1078" s="237">
        <v>0</v>
      </c>
      <c r="AD1078" s="67">
        <v>0</v>
      </c>
      <c r="AE1078" s="89" t="s">
        <v>75</v>
      </c>
      <c r="AF1078" s="67">
        <f t="shared" si="81"/>
        <v>0</v>
      </c>
      <c r="AG1078" s="60">
        <v>0</v>
      </c>
      <c r="AH1078" s="60">
        <v>0</v>
      </c>
      <c r="AI1078" s="89" t="s">
        <v>75</v>
      </c>
      <c r="AJ1078" s="61">
        <v>0</v>
      </c>
      <c r="AK1078" s="65" t="s">
        <v>75</v>
      </c>
      <c r="AL1078" s="65" t="s">
        <v>75</v>
      </c>
      <c r="AM1078" s="67">
        <f t="shared" si="82"/>
        <v>0</v>
      </c>
      <c r="AN1078" s="67">
        <f>+K1078+AC1078-AH1078</f>
        <v>14850000</v>
      </c>
      <c r="AO1078" s="61" t="s">
        <v>67</v>
      </c>
      <c r="AP1078" s="60">
        <v>14850000</v>
      </c>
      <c r="AQ1078" s="61" t="s">
        <v>86</v>
      </c>
      <c r="AR1078" s="60">
        <v>0</v>
      </c>
      <c r="AS1078" s="69" t="s">
        <v>75</v>
      </c>
      <c r="AT1078" s="236">
        <v>4950000</v>
      </c>
      <c r="AU1078" s="156">
        <f t="shared" si="83"/>
        <v>9900000</v>
      </c>
      <c r="AV1078" s="72">
        <f t="shared" si="84"/>
        <v>0.33333333333333331</v>
      </c>
      <c r="AW1078" s="89" t="s">
        <v>75</v>
      </c>
      <c r="AX1078" s="61" t="s">
        <v>101</v>
      </c>
      <c r="AY1078" s="67" t="s">
        <v>8028</v>
      </c>
      <c r="AZ1078" s="58" t="s">
        <v>67</v>
      </c>
      <c r="BA1078" s="58" t="s">
        <v>67</v>
      </c>
    </row>
    <row r="1079" spans="2:53" x14ac:dyDescent="0.25">
      <c r="B1079" s="58">
        <v>2024</v>
      </c>
      <c r="C1079" s="58">
        <v>891780111</v>
      </c>
      <c r="D1079" s="59" t="s">
        <v>64</v>
      </c>
      <c r="E1079" s="61" t="s">
        <v>8027</v>
      </c>
      <c r="F1079" s="239" t="s">
        <v>8026</v>
      </c>
      <c r="G1079" s="210">
        <v>0</v>
      </c>
      <c r="H1079" s="61" t="s">
        <v>73</v>
      </c>
      <c r="I1079" s="59" t="s">
        <v>65</v>
      </c>
      <c r="J1079" s="60" t="s">
        <v>8025</v>
      </c>
      <c r="K1079" s="60">
        <v>14850000</v>
      </c>
      <c r="L1079" s="58" t="s">
        <v>68</v>
      </c>
      <c r="M1079" s="60" t="s">
        <v>8024</v>
      </c>
      <c r="N1079" s="60">
        <v>1081826881</v>
      </c>
      <c r="O1079" s="60">
        <v>1498</v>
      </c>
      <c r="P1079" s="89">
        <v>45475</v>
      </c>
      <c r="Q1079" s="60">
        <v>4519037000</v>
      </c>
      <c r="R1079" s="89">
        <v>45496</v>
      </c>
      <c r="S1079" s="60">
        <v>14850000</v>
      </c>
      <c r="T1079" s="61" t="s">
        <v>66</v>
      </c>
      <c r="U1079" s="60">
        <v>1192791759</v>
      </c>
      <c r="V1079" s="60" t="s">
        <v>1211</v>
      </c>
      <c r="W1079" s="89">
        <v>45496</v>
      </c>
      <c r="X1079" s="89">
        <v>45496</v>
      </c>
      <c r="Y1079" s="177" t="s">
        <v>75</v>
      </c>
      <c r="Z1079" s="89">
        <v>45626</v>
      </c>
      <c r="AA1079" s="67">
        <f t="shared" si="80"/>
        <v>130</v>
      </c>
      <c r="AB1079" s="67">
        <v>0</v>
      </c>
      <c r="AC1079" s="237">
        <v>0</v>
      </c>
      <c r="AD1079" s="67">
        <v>0</v>
      </c>
      <c r="AE1079" s="89" t="s">
        <v>75</v>
      </c>
      <c r="AF1079" s="67">
        <f t="shared" si="81"/>
        <v>0</v>
      </c>
      <c r="AG1079" s="60">
        <v>0</v>
      </c>
      <c r="AH1079" s="60">
        <v>0</v>
      </c>
      <c r="AI1079" s="89" t="s">
        <v>75</v>
      </c>
      <c r="AJ1079" s="61">
        <v>0</v>
      </c>
      <c r="AK1079" s="65" t="s">
        <v>75</v>
      </c>
      <c r="AL1079" s="65" t="s">
        <v>75</v>
      </c>
      <c r="AM1079" s="67">
        <f t="shared" si="82"/>
        <v>0</v>
      </c>
      <c r="AN1079" s="67">
        <f>+K1079+AC1079-AH1079</f>
        <v>14850000</v>
      </c>
      <c r="AO1079" s="61" t="s">
        <v>67</v>
      </c>
      <c r="AP1079" s="60">
        <v>14850000</v>
      </c>
      <c r="AQ1079" s="61" t="s">
        <v>86</v>
      </c>
      <c r="AR1079" s="60">
        <v>0</v>
      </c>
      <c r="AS1079" s="69" t="s">
        <v>75</v>
      </c>
      <c r="AT1079" s="236">
        <v>4950000</v>
      </c>
      <c r="AU1079" s="156">
        <f t="shared" si="83"/>
        <v>9900000</v>
      </c>
      <c r="AV1079" s="72">
        <f t="shared" si="84"/>
        <v>0.33333333333333331</v>
      </c>
      <c r="AW1079" s="89" t="s">
        <v>75</v>
      </c>
      <c r="AX1079" s="61" t="s">
        <v>101</v>
      </c>
      <c r="AY1079" s="67" t="s">
        <v>8023</v>
      </c>
      <c r="AZ1079" s="58" t="s">
        <v>67</v>
      </c>
      <c r="BA1079" s="58" t="s">
        <v>67</v>
      </c>
    </row>
    <row r="1080" spans="2:53" x14ac:dyDescent="0.25">
      <c r="B1080" s="58">
        <v>2024</v>
      </c>
      <c r="C1080" s="58">
        <v>891780111</v>
      </c>
      <c r="D1080" s="59" t="s">
        <v>64</v>
      </c>
      <c r="E1080" s="61" t="s">
        <v>8022</v>
      </c>
      <c r="F1080" s="239" t="s">
        <v>8021</v>
      </c>
      <c r="G1080" s="210">
        <v>0</v>
      </c>
      <c r="H1080" s="61" t="s">
        <v>73</v>
      </c>
      <c r="I1080" s="59" t="s">
        <v>65</v>
      </c>
      <c r="J1080" s="60" t="s">
        <v>8020</v>
      </c>
      <c r="K1080" s="60">
        <v>14850000</v>
      </c>
      <c r="L1080" s="58" t="s">
        <v>68</v>
      </c>
      <c r="M1080" s="60" t="s">
        <v>8019</v>
      </c>
      <c r="N1080" s="60">
        <v>1082961732</v>
      </c>
      <c r="O1080" s="60">
        <v>1498</v>
      </c>
      <c r="P1080" s="89">
        <v>45475</v>
      </c>
      <c r="Q1080" s="60">
        <v>4519037000</v>
      </c>
      <c r="R1080" s="89">
        <v>45496</v>
      </c>
      <c r="S1080" s="60">
        <v>14850000</v>
      </c>
      <c r="T1080" s="61" t="s">
        <v>66</v>
      </c>
      <c r="U1080" s="60">
        <v>1082868728</v>
      </c>
      <c r="V1080" s="60" t="s">
        <v>7011</v>
      </c>
      <c r="W1080" s="89">
        <v>45496</v>
      </c>
      <c r="X1080" s="89">
        <v>45496</v>
      </c>
      <c r="Y1080" s="177" t="s">
        <v>75</v>
      </c>
      <c r="Z1080" s="89">
        <v>45626</v>
      </c>
      <c r="AA1080" s="67">
        <f t="shared" si="80"/>
        <v>130</v>
      </c>
      <c r="AB1080" s="67">
        <v>0</v>
      </c>
      <c r="AC1080" s="237">
        <v>0</v>
      </c>
      <c r="AD1080" s="67">
        <v>0</v>
      </c>
      <c r="AE1080" s="89" t="s">
        <v>75</v>
      </c>
      <c r="AF1080" s="67">
        <f t="shared" si="81"/>
        <v>0</v>
      </c>
      <c r="AG1080" s="60">
        <v>0</v>
      </c>
      <c r="AH1080" s="60">
        <v>0</v>
      </c>
      <c r="AI1080" s="89" t="s">
        <v>75</v>
      </c>
      <c r="AJ1080" s="61">
        <v>0</v>
      </c>
      <c r="AK1080" s="65" t="s">
        <v>75</v>
      </c>
      <c r="AL1080" s="65" t="s">
        <v>75</v>
      </c>
      <c r="AM1080" s="67">
        <f t="shared" si="82"/>
        <v>0</v>
      </c>
      <c r="AN1080" s="67">
        <f>+K1080+AC1080-AH1080</f>
        <v>14850000</v>
      </c>
      <c r="AO1080" s="61" t="s">
        <v>67</v>
      </c>
      <c r="AP1080" s="60">
        <v>14850000</v>
      </c>
      <c r="AQ1080" s="61" t="s">
        <v>86</v>
      </c>
      <c r="AR1080" s="60">
        <v>0</v>
      </c>
      <c r="AS1080" s="69" t="s">
        <v>75</v>
      </c>
      <c r="AT1080" s="236">
        <v>4950000</v>
      </c>
      <c r="AU1080" s="156">
        <f t="shared" si="83"/>
        <v>9900000</v>
      </c>
      <c r="AV1080" s="72">
        <f t="shared" si="84"/>
        <v>0.33333333333333331</v>
      </c>
      <c r="AW1080" s="89" t="s">
        <v>75</v>
      </c>
      <c r="AX1080" s="61" t="s">
        <v>101</v>
      </c>
      <c r="AY1080" s="67" t="s">
        <v>8018</v>
      </c>
      <c r="AZ1080" s="58" t="s">
        <v>67</v>
      </c>
      <c r="BA1080" s="58" t="s">
        <v>67</v>
      </c>
    </row>
    <row r="1081" spans="2:53" x14ac:dyDescent="0.25">
      <c r="B1081" s="58">
        <v>2024</v>
      </c>
      <c r="C1081" s="58">
        <v>891780111</v>
      </c>
      <c r="D1081" s="59" t="s">
        <v>64</v>
      </c>
      <c r="E1081" s="61" t="s">
        <v>8017</v>
      </c>
      <c r="F1081" s="239" t="s">
        <v>8016</v>
      </c>
      <c r="G1081" s="210">
        <v>0</v>
      </c>
      <c r="H1081" s="61" t="s">
        <v>73</v>
      </c>
      <c r="I1081" s="59" t="s">
        <v>65</v>
      </c>
      <c r="J1081" s="60" t="s">
        <v>8015</v>
      </c>
      <c r="K1081" s="60">
        <v>12150000</v>
      </c>
      <c r="L1081" s="58" t="s">
        <v>68</v>
      </c>
      <c r="M1081" s="60" t="s">
        <v>8014</v>
      </c>
      <c r="N1081" s="60">
        <v>85449538</v>
      </c>
      <c r="O1081" s="60">
        <v>1498</v>
      </c>
      <c r="P1081" s="89">
        <v>45475</v>
      </c>
      <c r="Q1081" s="60">
        <v>4519037000</v>
      </c>
      <c r="R1081" s="89">
        <v>45496</v>
      </c>
      <c r="S1081" s="60">
        <v>12150000</v>
      </c>
      <c r="T1081" s="61" t="s">
        <v>66</v>
      </c>
      <c r="U1081" s="60">
        <v>36557666</v>
      </c>
      <c r="V1081" s="60" t="s">
        <v>4526</v>
      </c>
      <c r="W1081" s="89">
        <v>45496</v>
      </c>
      <c r="X1081" s="89">
        <v>45496</v>
      </c>
      <c r="Y1081" s="177" t="s">
        <v>75</v>
      </c>
      <c r="Z1081" s="89">
        <v>45626</v>
      </c>
      <c r="AA1081" s="67">
        <f t="shared" si="80"/>
        <v>130</v>
      </c>
      <c r="AB1081" s="67">
        <v>0</v>
      </c>
      <c r="AC1081" s="237">
        <v>0</v>
      </c>
      <c r="AD1081" s="67">
        <v>0</v>
      </c>
      <c r="AE1081" s="89" t="s">
        <v>75</v>
      </c>
      <c r="AF1081" s="67">
        <f t="shared" si="81"/>
        <v>0</v>
      </c>
      <c r="AG1081" s="60">
        <v>0</v>
      </c>
      <c r="AH1081" s="60">
        <v>0</v>
      </c>
      <c r="AI1081" s="89" t="s">
        <v>75</v>
      </c>
      <c r="AJ1081" s="61">
        <v>0</v>
      </c>
      <c r="AK1081" s="65" t="s">
        <v>75</v>
      </c>
      <c r="AL1081" s="65" t="s">
        <v>75</v>
      </c>
      <c r="AM1081" s="67">
        <f t="shared" si="82"/>
        <v>0</v>
      </c>
      <c r="AN1081" s="67">
        <f>+K1081+AC1081-AH1081</f>
        <v>12150000</v>
      </c>
      <c r="AO1081" s="61" t="s">
        <v>67</v>
      </c>
      <c r="AP1081" s="60">
        <v>12150000</v>
      </c>
      <c r="AQ1081" s="61" t="s">
        <v>86</v>
      </c>
      <c r="AR1081" s="60">
        <v>0</v>
      </c>
      <c r="AS1081" s="69" t="s">
        <v>75</v>
      </c>
      <c r="AT1081" s="236">
        <v>4050000</v>
      </c>
      <c r="AU1081" s="156">
        <f t="shared" si="83"/>
        <v>8100000</v>
      </c>
      <c r="AV1081" s="72">
        <f t="shared" si="84"/>
        <v>0.33333333333333331</v>
      </c>
      <c r="AW1081" s="89" t="s">
        <v>75</v>
      </c>
      <c r="AX1081" s="61" t="s">
        <v>101</v>
      </c>
      <c r="AY1081" s="67" t="s">
        <v>8013</v>
      </c>
      <c r="AZ1081" s="58" t="s">
        <v>67</v>
      </c>
      <c r="BA1081" s="58" t="s">
        <v>67</v>
      </c>
    </row>
    <row r="1082" spans="2:53" x14ac:dyDescent="0.25">
      <c r="B1082" s="58">
        <v>2024</v>
      </c>
      <c r="C1082" s="58">
        <v>891780111</v>
      </c>
      <c r="D1082" s="59" t="s">
        <v>64</v>
      </c>
      <c r="E1082" s="61" t="s">
        <v>8012</v>
      </c>
      <c r="F1082" s="239" t="s">
        <v>8011</v>
      </c>
      <c r="G1082" s="210">
        <v>0</v>
      </c>
      <c r="H1082" s="61" t="s">
        <v>73</v>
      </c>
      <c r="I1082" s="59" t="s">
        <v>65</v>
      </c>
      <c r="J1082" s="60" t="s">
        <v>7498</v>
      </c>
      <c r="K1082" s="60">
        <v>18000000</v>
      </c>
      <c r="L1082" s="58" t="s">
        <v>68</v>
      </c>
      <c r="M1082" s="60" t="s">
        <v>8010</v>
      </c>
      <c r="N1082" s="60">
        <v>19618488</v>
      </c>
      <c r="O1082" s="60">
        <v>1498</v>
      </c>
      <c r="P1082" s="89">
        <v>45475</v>
      </c>
      <c r="Q1082" s="60">
        <v>4519037000</v>
      </c>
      <c r="R1082" s="89">
        <v>45496</v>
      </c>
      <c r="S1082" s="60">
        <v>18000000</v>
      </c>
      <c r="T1082" s="61" t="s">
        <v>66</v>
      </c>
      <c r="U1082" s="60">
        <v>1082964146</v>
      </c>
      <c r="V1082" s="60" t="s">
        <v>7105</v>
      </c>
      <c r="W1082" s="89">
        <v>45496</v>
      </c>
      <c r="X1082" s="89">
        <v>45496</v>
      </c>
      <c r="Y1082" s="177" t="s">
        <v>75</v>
      </c>
      <c r="Z1082" s="89">
        <v>45626</v>
      </c>
      <c r="AA1082" s="67">
        <f t="shared" si="80"/>
        <v>130</v>
      </c>
      <c r="AB1082" s="67">
        <v>0</v>
      </c>
      <c r="AC1082" s="237">
        <v>0</v>
      </c>
      <c r="AD1082" s="67">
        <v>0</v>
      </c>
      <c r="AE1082" s="89" t="s">
        <v>75</v>
      </c>
      <c r="AF1082" s="67">
        <f t="shared" si="81"/>
        <v>0</v>
      </c>
      <c r="AG1082" s="60">
        <v>0</v>
      </c>
      <c r="AH1082" s="60">
        <v>0</v>
      </c>
      <c r="AI1082" s="89" t="s">
        <v>75</v>
      </c>
      <c r="AJ1082" s="61">
        <v>0</v>
      </c>
      <c r="AK1082" s="65" t="s">
        <v>75</v>
      </c>
      <c r="AL1082" s="65" t="s">
        <v>75</v>
      </c>
      <c r="AM1082" s="67">
        <f t="shared" si="82"/>
        <v>0</v>
      </c>
      <c r="AN1082" s="67">
        <f>+K1082+AC1082-AH1082</f>
        <v>18000000</v>
      </c>
      <c r="AO1082" s="61" t="s">
        <v>67</v>
      </c>
      <c r="AP1082" s="60">
        <v>18000000</v>
      </c>
      <c r="AQ1082" s="61" t="s">
        <v>86</v>
      </c>
      <c r="AR1082" s="60">
        <v>0</v>
      </c>
      <c r="AS1082" s="69" t="s">
        <v>75</v>
      </c>
      <c r="AT1082" s="236">
        <v>6000000</v>
      </c>
      <c r="AU1082" s="156">
        <f t="shared" si="83"/>
        <v>12000000</v>
      </c>
      <c r="AV1082" s="72">
        <f t="shared" si="84"/>
        <v>0.33333333333333331</v>
      </c>
      <c r="AW1082" s="89" t="s">
        <v>75</v>
      </c>
      <c r="AX1082" s="61" t="s">
        <v>101</v>
      </c>
      <c r="AY1082" s="67" t="s">
        <v>8009</v>
      </c>
      <c r="AZ1082" s="58" t="s">
        <v>67</v>
      </c>
      <c r="BA1082" s="58" t="s">
        <v>67</v>
      </c>
    </row>
    <row r="1083" spans="2:53" x14ac:dyDescent="0.25">
      <c r="B1083" s="58">
        <v>2024</v>
      </c>
      <c r="C1083" s="58">
        <v>891780111</v>
      </c>
      <c r="D1083" s="59" t="s">
        <v>64</v>
      </c>
      <c r="E1083" s="61" t="s">
        <v>8008</v>
      </c>
      <c r="F1083" s="239" t="s">
        <v>8007</v>
      </c>
      <c r="G1083" s="210">
        <v>0</v>
      </c>
      <c r="H1083" s="61" t="s">
        <v>73</v>
      </c>
      <c r="I1083" s="59" t="s">
        <v>65</v>
      </c>
      <c r="J1083" s="60" t="s">
        <v>8006</v>
      </c>
      <c r="K1083" s="60">
        <v>13500000</v>
      </c>
      <c r="L1083" s="58" t="s">
        <v>68</v>
      </c>
      <c r="M1083" s="60" t="s">
        <v>8005</v>
      </c>
      <c r="N1083" s="60">
        <v>1085230612</v>
      </c>
      <c r="O1083" s="60">
        <v>1498</v>
      </c>
      <c r="P1083" s="89">
        <v>45475</v>
      </c>
      <c r="Q1083" s="60">
        <v>4519037000</v>
      </c>
      <c r="R1083" s="89">
        <v>45496</v>
      </c>
      <c r="S1083" s="60">
        <v>13500000</v>
      </c>
      <c r="T1083" s="61" t="s">
        <v>66</v>
      </c>
      <c r="U1083" s="60">
        <v>57428039</v>
      </c>
      <c r="V1083" s="60" t="s">
        <v>6757</v>
      </c>
      <c r="W1083" s="89">
        <v>45496</v>
      </c>
      <c r="X1083" s="89">
        <v>45496</v>
      </c>
      <c r="Y1083" s="177" t="s">
        <v>75</v>
      </c>
      <c r="Z1083" s="89">
        <v>45626</v>
      </c>
      <c r="AA1083" s="67">
        <f t="shared" si="80"/>
        <v>130</v>
      </c>
      <c r="AB1083" s="67">
        <v>0</v>
      </c>
      <c r="AC1083" s="237">
        <v>0</v>
      </c>
      <c r="AD1083" s="67">
        <v>0</v>
      </c>
      <c r="AE1083" s="89" t="s">
        <v>75</v>
      </c>
      <c r="AF1083" s="67">
        <f t="shared" si="81"/>
        <v>0</v>
      </c>
      <c r="AG1083" s="60">
        <v>0</v>
      </c>
      <c r="AH1083" s="60">
        <v>0</v>
      </c>
      <c r="AI1083" s="89" t="s">
        <v>75</v>
      </c>
      <c r="AJ1083" s="61">
        <v>0</v>
      </c>
      <c r="AK1083" s="65" t="s">
        <v>75</v>
      </c>
      <c r="AL1083" s="65" t="s">
        <v>75</v>
      </c>
      <c r="AM1083" s="67">
        <f t="shared" si="82"/>
        <v>0</v>
      </c>
      <c r="AN1083" s="67">
        <f>+K1083+AC1083-AH1083</f>
        <v>13500000</v>
      </c>
      <c r="AO1083" s="61" t="s">
        <v>67</v>
      </c>
      <c r="AP1083" s="60">
        <v>13500000</v>
      </c>
      <c r="AQ1083" s="61" t="s">
        <v>86</v>
      </c>
      <c r="AR1083" s="60">
        <v>0</v>
      </c>
      <c r="AS1083" s="69" t="s">
        <v>75</v>
      </c>
      <c r="AT1083" s="236">
        <v>4500000</v>
      </c>
      <c r="AU1083" s="156">
        <f t="shared" si="83"/>
        <v>9000000</v>
      </c>
      <c r="AV1083" s="72">
        <f t="shared" si="84"/>
        <v>0.33333333333333331</v>
      </c>
      <c r="AW1083" s="89" t="s">
        <v>75</v>
      </c>
      <c r="AX1083" s="61" t="s">
        <v>101</v>
      </c>
      <c r="AY1083" s="67" t="s">
        <v>8004</v>
      </c>
      <c r="AZ1083" s="58" t="s">
        <v>67</v>
      </c>
      <c r="BA1083" s="58" t="s">
        <v>67</v>
      </c>
    </row>
    <row r="1084" spans="2:53" x14ac:dyDescent="0.25">
      <c r="B1084" s="58">
        <v>2024</v>
      </c>
      <c r="C1084" s="58">
        <v>891780111</v>
      </c>
      <c r="D1084" s="59" t="s">
        <v>64</v>
      </c>
      <c r="E1084" s="61" t="s">
        <v>8003</v>
      </c>
      <c r="F1084" s="239" t="s">
        <v>8002</v>
      </c>
      <c r="G1084" s="210">
        <v>0</v>
      </c>
      <c r="H1084" s="61" t="s">
        <v>73</v>
      </c>
      <c r="I1084" s="59" t="s">
        <v>65</v>
      </c>
      <c r="J1084" s="60" t="s">
        <v>8001</v>
      </c>
      <c r="K1084" s="60">
        <v>13500000</v>
      </c>
      <c r="L1084" s="58" t="s">
        <v>68</v>
      </c>
      <c r="M1084" s="60" t="s">
        <v>8000</v>
      </c>
      <c r="N1084" s="60">
        <v>1004371803</v>
      </c>
      <c r="O1084" s="60">
        <v>1498</v>
      </c>
      <c r="P1084" s="89">
        <v>45475</v>
      </c>
      <c r="Q1084" s="60">
        <v>4519037000</v>
      </c>
      <c r="R1084" s="89">
        <v>45496</v>
      </c>
      <c r="S1084" s="60">
        <v>13500000</v>
      </c>
      <c r="T1084" s="61" t="s">
        <v>66</v>
      </c>
      <c r="U1084" s="60">
        <v>57428039</v>
      </c>
      <c r="V1084" s="60" t="s">
        <v>6757</v>
      </c>
      <c r="W1084" s="89">
        <v>45496</v>
      </c>
      <c r="X1084" s="89">
        <v>45496</v>
      </c>
      <c r="Y1084" s="177" t="s">
        <v>75</v>
      </c>
      <c r="Z1084" s="89">
        <v>45626</v>
      </c>
      <c r="AA1084" s="67">
        <f t="shared" si="80"/>
        <v>130</v>
      </c>
      <c r="AB1084" s="67">
        <v>0</v>
      </c>
      <c r="AC1084" s="237">
        <v>0</v>
      </c>
      <c r="AD1084" s="67">
        <v>0</v>
      </c>
      <c r="AE1084" s="89" t="s">
        <v>75</v>
      </c>
      <c r="AF1084" s="67">
        <f t="shared" si="81"/>
        <v>0</v>
      </c>
      <c r="AG1084" s="60">
        <v>0</v>
      </c>
      <c r="AH1084" s="60">
        <v>0</v>
      </c>
      <c r="AI1084" s="89" t="s">
        <v>75</v>
      </c>
      <c r="AJ1084" s="61">
        <v>0</v>
      </c>
      <c r="AK1084" s="65" t="s">
        <v>75</v>
      </c>
      <c r="AL1084" s="65" t="s">
        <v>75</v>
      </c>
      <c r="AM1084" s="67">
        <f t="shared" si="82"/>
        <v>0</v>
      </c>
      <c r="AN1084" s="67">
        <f>+K1084+AC1084-AH1084</f>
        <v>13500000</v>
      </c>
      <c r="AO1084" s="61" t="s">
        <v>67</v>
      </c>
      <c r="AP1084" s="60">
        <v>13500000</v>
      </c>
      <c r="AQ1084" s="61" t="s">
        <v>86</v>
      </c>
      <c r="AR1084" s="60">
        <v>0</v>
      </c>
      <c r="AS1084" s="69" t="s">
        <v>75</v>
      </c>
      <c r="AT1084" s="236">
        <v>4500000</v>
      </c>
      <c r="AU1084" s="156">
        <f t="shared" si="83"/>
        <v>9000000</v>
      </c>
      <c r="AV1084" s="72">
        <f t="shared" si="84"/>
        <v>0.33333333333333331</v>
      </c>
      <c r="AW1084" s="89" t="s">
        <v>75</v>
      </c>
      <c r="AX1084" s="61" t="s">
        <v>101</v>
      </c>
      <c r="AY1084" s="67" t="s">
        <v>7999</v>
      </c>
      <c r="AZ1084" s="58" t="s">
        <v>67</v>
      </c>
      <c r="BA1084" s="58" t="s">
        <v>67</v>
      </c>
    </row>
    <row r="1085" spans="2:53" x14ac:dyDescent="0.25">
      <c r="B1085" s="58">
        <v>2024</v>
      </c>
      <c r="C1085" s="58">
        <v>891780111</v>
      </c>
      <c r="D1085" s="59" t="s">
        <v>64</v>
      </c>
      <c r="E1085" s="61" t="s">
        <v>7998</v>
      </c>
      <c r="F1085" s="239" t="s">
        <v>7997</v>
      </c>
      <c r="G1085" s="210">
        <v>0</v>
      </c>
      <c r="H1085" s="61" t="s">
        <v>73</v>
      </c>
      <c r="I1085" s="59" t="s">
        <v>65</v>
      </c>
      <c r="J1085" s="60" t="s">
        <v>7878</v>
      </c>
      <c r="K1085" s="60">
        <v>13500000</v>
      </c>
      <c r="L1085" s="58" t="s">
        <v>68</v>
      </c>
      <c r="M1085" s="60" t="s">
        <v>7996</v>
      </c>
      <c r="N1085" s="60">
        <v>1140864165</v>
      </c>
      <c r="O1085" s="60">
        <v>1498</v>
      </c>
      <c r="P1085" s="89">
        <v>45475</v>
      </c>
      <c r="Q1085" s="60">
        <v>4519037000</v>
      </c>
      <c r="R1085" s="89">
        <v>45496</v>
      </c>
      <c r="S1085" s="60">
        <v>13500000</v>
      </c>
      <c r="T1085" s="61" t="s">
        <v>66</v>
      </c>
      <c r="U1085" s="60">
        <v>57428039</v>
      </c>
      <c r="V1085" s="60" t="s">
        <v>6757</v>
      </c>
      <c r="W1085" s="89">
        <v>45496</v>
      </c>
      <c r="X1085" s="89">
        <v>45496</v>
      </c>
      <c r="Y1085" s="177" t="s">
        <v>75</v>
      </c>
      <c r="Z1085" s="89">
        <v>45626</v>
      </c>
      <c r="AA1085" s="67">
        <f t="shared" si="80"/>
        <v>130</v>
      </c>
      <c r="AB1085" s="67">
        <v>0</v>
      </c>
      <c r="AC1085" s="237">
        <v>0</v>
      </c>
      <c r="AD1085" s="67">
        <v>0</v>
      </c>
      <c r="AE1085" s="89" t="s">
        <v>75</v>
      </c>
      <c r="AF1085" s="67">
        <f t="shared" si="81"/>
        <v>0</v>
      </c>
      <c r="AG1085" s="60">
        <v>0</v>
      </c>
      <c r="AH1085" s="60">
        <v>0</v>
      </c>
      <c r="AI1085" s="89" t="s">
        <v>75</v>
      </c>
      <c r="AJ1085" s="61">
        <v>0</v>
      </c>
      <c r="AK1085" s="65" t="s">
        <v>75</v>
      </c>
      <c r="AL1085" s="65" t="s">
        <v>75</v>
      </c>
      <c r="AM1085" s="67">
        <f t="shared" si="82"/>
        <v>0</v>
      </c>
      <c r="AN1085" s="67">
        <f>+K1085+AC1085-AH1085</f>
        <v>13500000</v>
      </c>
      <c r="AO1085" s="61" t="s">
        <v>67</v>
      </c>
      <c r="AP1085" s="60">
        <v>13500000</v>
      </c>
      <c r="AQ1085" s="61" t="s">
        <v>86</v>
      </c>
      <c r="AR1085" s="60">
        <v>0</v>
      </c>
      <c r="AS1085" s="69" t="s">
        <v>75</v>
      </c>
      <c r="AT1085" s="236">
        <v>4500000</v>
      </c>
      <c r="AU1085" s="156">
        <f t="shared" si="83"/>
        <v>9000000</v>
      </c>
      <c r="AV1085" s="72">
        <f t="shared" si="84"/>
        <v>0.33333333333333331</v>
      </c>
      <c r="AW1085" s="89" t="s">
        <v>75</v>
      </c>
      <c r="AX1085" s="61" t="s">
        <v>101</v>
      </c>
      <c r="AY1085" s="67" t="s">
        <v>7995</v>
      </c>
      <c r="AZ1085" s="58" t="s">
        <v>67</v>
      </c>
      <c r="BA1085" s="58" t="s">
        <v>67</v>
      </c>
    </row>
    <row r="1086" spans="2:53" x14ac:dyDescent="0.25">
      <c r="B1086" s="58">
        <v>2024</v>
      </c>
      <c r="C1086" s="58">
        <v>891780111</v>
      </c>
      <c r="D1086" s="59" t="s">
        <v>64</v>
      </c>
      <c r="E1086" s="61" t="s">
        <v>7994</v>
      </c>
      <c r="F1086" s="239" t="s">
        <v>7993</v>
      </c>
      <c r="G1086" s="210">
        <v>0</v>
      </c>
      <c r="H1086" s="61" t="s">
        <v>73</v>
      </c>
      <c r="I1086" s="59" t="s">
        <v>65</v>
      </c>
      <c r="J1086" s="60" t="s">
        <v>7992</v>
      </c>
      <c r="K1086" s="60">
        <v>14850000</v>
      </c>
      <c r="L1086" s="58" t="s">
        <v>68</v>
      </c>
      <c r="M1086" s="60" t="s">
        <v>7991</v>
      </c>
      <c r="N1086" s="60">
        <v>1004278346</v>
      </c>
      <c r="O1086" s="60">
        <v>1498</v>
      </c>
      <c r="P1086" s="89">
        <v>45475</v>
      </c>
      <c r="Q1086" s="60">
        <v>4519037000</v>
      </c>
      <c r="R1086" s="89">
        <v>45496</v>
      </c>
      <c r="S1086" s="60">
        <v>14850000</v>
      </c>
      <c r="T1086" s="61" t="s">
        <v>66</v>
      </c>
      <c r="U1086" s="60">
        <v>1082868728</v>
      </c>
      <c r="V1086" s="60" t="s">
        <v>7011</v>
      </c>
      <c r="W1086" s="89">
        <v>45496</v>
      </c>
      <c r="X1086" s="89">
        <v>45496</v>
      </c>
      <c r="Y1086" s="177" t="s">
        <v>75</v>
      </c>
      <c r="Z1086" s="89">
        <v>45626</v>
      </c>
      <c r="AA1086" s="67">
        <f t="shared" si="80"/>
        <v>130</v>
      </c>
      <c r="AB1086" s="67">
        <v>0</v>
      </c>
      <c r="AC1086" s="237">
        <v>0</v>
      </c>
      <c r="AD1086" s="67">
        <v>0</v>
      </c>
      <c r="AE1086" s="89" t="s">
        <v>75</v>
      </c>
      <c r="AF1086" s="67">
        <f t="shared" si="81"/>
        <v>0</v>
      </c>
      <c r="AG1086" s="60">
        <v>0</v>
      </c>
      <c r="AH1086" s="60">
        <v>0</v>
      </c>
      <c r="AI1086" s="89" t="s">
        <v>75</v>
      </c>
      <c r="AJ1086" s="61">
        <v>0</v>
      </c>
      <c r="AK1086" s="65" t="s">
        <v>75</v>
      </c>
      <c r="AL1086" s="65" t="s">
        <v>75</v>
      </c>
      <c r="AM1086" s="67">
        <f t="shared" si="82"/>
        <v>0</v>
      </c>
      <c r="AN1086" s="67">
        <f>+K1086+AC1086-AH1086</f>
        <v>14850000</v>
      </c>
      <c r="AO1086" s="61" t="s">
        <v>67</v>
      </c>
      <c r="AP1086" s="60">
        <v>14850000</v>
      </c>
      <c r="AQ1086" s="61" t="s">
        <v>86</v>
      </c>
      <c r="AR1086" s="60">
        <v>0</v>
      </c>
      <c r="AS1086" s="69" t="s">
        <v>75</v>
      </c>
      <c r="AT1086" s="236">
        <v>4950000</v>
      </c>
      <c r="AU1086" s="156">
        <f t="shared" si="83"/>
        <v>9900000</v>
      </c>
      <c r="AV1086" s="72">
        <f t="shared" si="84"/>
        <v>0.33333333333333331</v>
      </c>
      <c r="AW1086" s="89" t="s">
        <v>75</v>
      </c>
      <c r="AX1086" s="61" t="s">
        <v>101</v>
      </c>
      <c r="AY1086" s="67" t="s">
        <v>7990</v>
      </c>
      <c r="AZ1086" s="58" t="s">
        <v>67</v>
      </c>
      <c r="BA1086" s="58" t="s">
        <v>67</v>
      </c>
    </row>
    <row r="1087" spans="2:53" x14ac:dyDescent="0.25">
      <c r="B1087" s="58">
        <v>2024</v>
      </c>
      <c r="C1087" s="58">
        <v>891780111</v>
      </c>
      <c r="D1087" s="59" t="s">
        <v>64</v>
      </c>
      <c r="E1087" s="61" t="s">
        <v>7989</v>
      </c>
      <c r="F1087" s="239" t="s">
        <v>7988</v>
      </c>
      <c r="G1087" s="210">
        <v>0</v>
      </c>
      <c r="H1087" s="61" t="s">
        <v>73</v>
      </c>
      <c r="I1087" s="59" t="s">
        <v>65</v>
      </c>
      <c r="J1087" s="60" t="s">
        <v>7987</v>
      </c>
      <c r="K1087" s="60">
        <v>11250000</v>
      </c>
      <c r="L1087" s="58" t="s">
        <v>68</v>
      </c>
      <c r="M1087" s="60" t="s">
        <v>7986</v>
      </c>
      <c r="N1087" s="60">
        <v>1083041500</v>
      </c>
      <c r="O1087" s="60">
        <v>1499</v>
      </c>
      <c r="P1087" s="238">
        <v>45475</v>
      </c>
      <c r="Q1087" s="60">
        <v>2126650000</v>
      </c>
      <c r="R1087" s="89">
        <v>45496</v>
      </c>
      <c r="S1087" s="60">
        <v>11250000</v>
      </c>
      <c r="T1087" s="61" t="s">
        <v>66</v>
      </c>
      <c r="U1087" s="60">
        <v>1082868728</v>
      </c>
      <c r="V1087" s="60" t="s">
        <v>7011</v>
      </c>
      <c r="W1087" s="89">
        <v>45496</v>
      </c>
      <c r="X1087" s="89">
        <v>45496</v>
      </c>
      <c r="Y1087" s="177" t="s">
        <v>75</v>
      </c>
      <c r="Z1087" s="89">
        <v>45626</v>
      </c>
      <c r="AA1087" s="67">
        <f t="shared" si="80"/>
        <v>130</v>
      </c>
      <c r="AB1087" s="67">
        <v>0</v>
      </c>
      <c r="AC1087" s="237">
        <v>0</v>
      </c>
      <c r="AD1087" s="67">
        <v>0</v>
      </c>
      <c r="AE1087" s="89" t="s">
        <v>75</v>
      </c>
      <c r="AF1087" s="67">
        <f t="shared" si="81"/>
        <v>0</v>
      </c>
      <c r="AG1087" s="60">
        <v>0</v>
      </c>
      <c r="AH1087" s="60">
        <v>0</v>
      </c>
      <c r="AI1087" s="89" t="s">
        <v>75</v>
      </c>
      <c r="AJ1087" s="61">
        <v>0</v>
      </c>
      <c r="AK1087" s="65" t="s">
        <v>75</v>
      </c>
      <c r="AL1087" s="65" t="s">
        <v>75</v>
      </c>
      <c r="AM1087" s="67">
        <f t="shared" si="82"/>
        <v>0</v>
      </c>
      <c r="AN1087" s="67">
        <f>+K1087+AC1087-AH1087</f>
        <v>11250000</v>
      </c>
      <c r="AO1087" s="61" t="s">
        <v>67</v>
      </c>
      <c r="AP1087" s="60">
        <v>11250000</v>
      </c>
      <c r="AQ1087" s="61" t="s">
        <v>86</v>
      </c>
      <c r="AR1087" s="60">
        <v>0</v>
      </c>
      <c r="AS1087" s="69" t="s">
        <v>75</v>
      </c>
      <c r="AT1087" s="236">
        <v>3750000</v>
      </c>
      <c r="AU1087" s="156">
        <f t="shared" si="83"/>
        <v>7500000</v>
      </c>
      <c r="AV1087" s="72">
        <f t="shared" si="84"/>
        <v>0.33333333333333331</v>
      </c>
      <c r="AW1087" s="89" t="s">
        <v>75</v>
      </c>
      <c r="AX1087" s="61" t="s">
        <v>101</v>
      </c>
      <c r="AY1087" s="67" t="s">
        <v>7985</v>
      </c>
      <c r="AZ1087" s="58" t="s">
        <v>67</v>
      </c>
      <c r="BA1087" s="58" t="s">
        <v>67</v>
      </c>
    </row>
    <row r="1088" spans="2:53" x14ac:dyDescent="0.25">
      <c r="B1088" s="58">
        <v>2024</v>
      </c>
      <c r="C1088" s="58">
        <v>891780111</v>
      </c>
      <c r="D1088" s="59" t="s">
        <v>64</v>
      </c>
      <c r="E1088" s="61" t="s">
        <v>7984</v>
      </c>
      <c r="F1088" s="239" t="s">
        <v>7983</v>
      </c>
      <c r="G1088" s="210">
        <v>0</v>
      </c>
      <c r="H1088" s="61" t="s">
        <v>73</v>
      </c>
      <c r="I1088" s="59" t="s">
        <v>65</v>
      </c>
      <c r="J1088" s="60" t="s">
        <v>7982</v>
      </c>
      <c r="K1088" s="60">
        <v>11250000</v>
      </c>
      <c r="L1088" s="58" t="s">
        <v>68</v>
      </c>
      <c r="M1088" s="60" t="s">
        <v>7981</v>
      </c>
      <c r="N1088" s="60">
        <v>84459987</v>
      </c>
      <c r="O1088" s="60">
        <v>1499</v>
      </c>
      <c r="P1088" s="238">
        <v>45475</v>
      </c>
      <c r="Q1088" s="60">
        <v>2126650000</v>
      </c>
      <c r="R1088" s="89">
        <v>45496</v>
      </c>
      <c r="S1088" s="60">
        <v>11250000</v>
      </c>
      <c r="T1088" s="61" t="s">
        <v>66</v>
      </c>
      <c r="U1088" s="60">
        <v>1082868728</v>
      </c>
      <c r="V1088" s="60" t="s">
        <v>7011</v>
      </c>
      <c r="W1088" s="89">
        <v>45496</v>
      </c>
      <c r="X1088" s="89">
        <v>45496</v>
      </c>
      <c r="Y1088" s="177" t="s">
        <v>75</v>
      </c>
      <c r="Z1088" s="89">
        <v>45626</v>
      </c>
      <c r="AA1088" s="67">
        <f t="shared" si="80"/>
        <v>130</v>
      </c>
      <c r="AB1088" s="67">
        <v>0</v>
      </c>
      <c r="AC1088" s="237">
        <v>0</v>
      </c>
      <c r="AD1088" s="67">
        <v>0</v>
      </c>
      <c r="AE1088" s="89" t="s">
        <v>75</v>
      </c>
      <c r="AF1088" s="67">
        <f t="shared" si="81"/>
        <v>0</v>
      </c>
      <c r="AG1088" s="60">
        <v>0</v>
      </c>
      <c r="AH1088" s="60">
        <v>0</v>
      </c>
      <c r="AI1088" s="89" t="s">
        <v>75</v>
      </c>
      <c r="AJ1088" s="61">
        <v>0</v>
      </c>
      <c r="AK1088" s="65" t="s">
        <v>75</v>
      </c>
      <c r="AL1088" s="65" t="s">
        <v>75</v>
      </c>
      <c r="AM1088" s="67">
        <f t="shared" si="82"/>
        <v>0</v>
      </c>
      <c r="AN1088" s="67">
        <f>+K1088+AC1088-AH1088</f>
        <v>11250000</v>
      </c>
      <c r="AO1088" s="61" t="s">
        <v>67</v>
      </c>
      <c r="AP1088" s="60">
        <v>11250000</v>
      </c>
      <c r="AQ1088" s="61" t="s">
        <v>86</v>
      </c>
      <c r="AR1088" s="60">
        <v>0</v>
      </c>
      <c r="AS1088" s="69" t="s">
        <v>75</v>
      </c>
      <c r="AT1088" s="236">
        <v>3750000</v>
      </c>
      <c r="AU1088" s="156">
        <f t="shared" si="83"/>
        <v>7500000</v>
      </c>
      <c r="AV1088" s="72">
        <f t="shared" si="84"/>
        <v>0.33333333333333331</v>
      </c>
      <c r="AW1088" s="89" t="s">
        <v>75</v>
      </c>
      <c r="AX1088" s="61" t="s">
        <v>101</v>
      </c>
      <c r="AY1088" s="67" t="s">
        <v>7980</v>
      </c>
      <c r="AZ1088" s="58" t="s">
        <v>67</v>
      </c>
      <c r="BA1088" s="58" t="s">
        <v>67</v>
      </c>
    </row>
    <row r="1089" spans="2:53" x14ac:dyDescent="0.25">
      <c r="B1089" s="58">
        <v>2024</v>
      </c>
      <c r="C1089" s="58">
        <v>891780111</v>
      </c>
      <c r="D1089" s="59" t="s">
        <v>64</v>
      </c>
      <c r="E1089" s="61" t="s">
        <v>7979</v>
      </c>
      <c r="F1089" s="239" t="s">
        <v>7978</v>
      </c>
      <c r="G1089" s="210">
        <v>0</v>
      </c>
      <c r="H1089" s="61" t="s">
        <v>73</v>
      </c>
      <c r="I1089" s="59" t="s">
        <v>65</v>
      </c>
      <c r="J1089" s="60" t="s">
        <v>7977</v>
      </c>
      <c r="K1089" s="60">
        <v>14850000</v>
      </c>
      <c r="L1089" s="58" t="s">
        <v>68</v>
      </c>
      <c r="M1089" s="60" t="s">
        <v>7976</v>
      </c>
      <c r="N1089" s="60">
        <v>1081820476</v>
      </c>
      <c r="O1089" s="60">
        <v>1498</v>
      </c>
      <c r="P1089" s="89">
        <v>45475</v>
      </c>
      <c r="Q1089" s="60">
        <v>4519037000</v>
      </c>
      <c r="R1089" s="89">
        <v>45496</v>
      </c>
      <c r="S1089" s="60">
        <v>14850000</v>
      </c>
      <c r="T1089" s="61" t="s">
        <v>66</v>
      </c>
      <c r="U1089" s="60">
        <v>1192791759</v>
      </c>
      <c r="V1089" s="60" t="s">
        <v>1211</v>
      </c>
      <c r="W1089" s="89">
        <v>45496</v>
      </c>
      <c r="X1089" s="89">
        <v>45496</v>
      </c>
      <c r="Y1089" s="177" t="s">
        <v>75</v>
      </c>
      <c r="Z1089" s="89">
        <v>45626</v>
      </c>
      <c r="AA1089" s="67">
        <f t="shared" si="80"/>
        <v>130</v>
      </c>
      <c r="AB1089" s="67">
        <v>0</v>
      </c>
      <c r="AC1089" s="237">
        <v>0</v>
      </c>
      <c r="AD1089" s="67">
        <v>0</v>
      </c>
      <c r="AE1089" s="89" t="s">
        <v>75</v>
      </c>
      <c r="AF1089" s="67">
        <f t="shared" si="81"/>
        <v>0</v>
      </c>
      <c r="AG1089" s="60">
        <v>0</v>
      </c>
      <c r="AH1089" s="60">
        <v>0</v>
      </c>
      <c r="AI1089" s="89" t="s">
        <v>75</v>
      </c>
      <c r="AJ1089" s="61">
        <v>0</v>
      </c>
      <c r="AK1089" s="65" t="s">
        <v>75</v>
      </c>
      <c r="AL1089" s="65" t="s">
        <v>75</v>
      </c>
      <c r="AM1089" s="67">
        <f t="shared" si="82"/>
        <v>0</v>
      </c>
      <c r="AN1089" s="67">
        <f>+K1089+AC1089-AH1089</f>
        <v>14850000</v>
      </c>
      <c r="AO1089" s="61" t="s">
        <v>67</v>
      </c>
      <c r="AP1089" s="60">
        <v>14850000</v>
      </c>
      <c r="AQ1089" s="61" t="s">
        <v>86</v>
      </c>
      <c r="AR1089" s="60">
        <v>0</v>
      </c>
      <c r="AS1089" s="69" t="s">
        <v>75</v>
      </c>
      <c r="AT1089" s="236">
        <v>4950000</v>
      </c>
      <c r="AU1089" s="156">
        <f t="shared" si="83"/>
        <v>9900000</v>
      </c>
      <c r="AV1089" s="72">
        <f t="shared" si="84"/>
        <v>0.33333333333333331</v>
      </c>
      <c r="AW1089" s="89" t="s">
        <v>75</v>
      </c>
      <c r="AX1089" s="61" t="s">
        <v>101</v>
      </c>
      <c r="AY1089" s="67" t="s">
        <v>7975</v>
      </c>
      <c r="AZ1089" s="58" t="s">
        <v>67</v>
      </c>
      <c r="BA1089" s="58" t="s">
        <v>67</v>
      </c>
    </row>
    <row r="1090" spans="2:53" x14ac:dyDescent="0.25">
      <c r="B1090" s="58">
        <v>2024</v>
      </c>
      <c r="C1090" s="58">
        <v>891780111</v>
      </c>
      <c r="D1090" s="59" t="s">
        <v>64</v>
      </c>
      <c r="E1090" s="61" t="s">
        <v>7974</v>
      </c>
      <c r="F1090" s="239" t="s">
        <v>7973</v>
      </c>
      <c r="G1090" s="210">
        <v>0</v>
      </c>
      <c r="H1090" s="61" t="s">
        <v>73</v>
      </c>
      <c r="I1090" s="59" t="s">
        <v>65</v>
      </c>
      <c r="J1090" s="60" t="s">
        <v>7972</v>
      </c>
      <c r="K1090" s="60">
        <v>16200000</v>
      </c>
      <c r="L1090" s="58" t="s">
        <v>68</v>
      </c>
      <c r="M1090" s="60" t="s">
        <v>7971</v>
      </c>
      <c r="N1090" s="60">
        <v>1216966715</v>
      </c>
      <c r="O1090" s="60">
        <v>1498</v>
      </c>
      <c r="P1090" s="89">
        <v>45475</v>
      </c>
      <c r="Q1090" s="60">
        <v>4519037000</v>
      </c>
      <c r="R1090" s="89">
        <v>45496</v>
      </c>
      <c r="S1090" s="60">
        <v>16200000</v>
      </c>
      <c r="T1090" s="61" t="s">
        <v>66</v>
      </c>
      <c r="U1090" s="60">
        <v>1082889541</v>
      </c>
      <c r="V1090" s="60" t="s">
        <v>3963</v>
      </c>
      <c r="W1090" s="89">
        <v>45496</v>
      </c>
      <c r="X1090" s="89">
        <v>45496</v>
      </c>
      <c r="Y1090" s="177" t="s">
        <v>75</v>
      </c>
      <c r="Z1090" s="89">
        <v>45626</v>
      </c>
      <c r="AA1090" s="67">
        <f t="shared" si="80"/>
        <v>130</v>
      </c>
      <c r="AB1090" s="67">
        <v>0</v>
      </c>
      <c r="AC1090" s="237">
        <v>0</v>
      </c>
      <c r="AD1090" s="67">
        <v>0</v>
      </c>
      <c r="AE1090" s="89" t="s">
        <v>75</v>
      </c>
      <c r="AF1090" s="67">
        <f t="shared" si="81"/>
        <v>0</v>
      </c>
      <c r="AG1090" s="60">
        <v>0</v>
      </c>
      <c r="AH1090" s="60">
        <v>0</v>
      </c>
      <c r="AI1090" s="89" t="s">
        <v>75</v>
      </c>
      <c r="AJ1090" s="61">
        <v>0</v>
      </c>
      <c r="AK1090" s="65" t="s">
        <v>75</v>
      </c>
      <c r="AL1090" s="65" t="s">
        <v>75</v>
      </c>
      <c r="AM1090" s="67">
        <f t="shared" si="82"/>
        <v>0</v>
      </c>
      <c r="AN1090" s="67">
        <f>+K1090+AC1090-AH1090</f>
        <v>16200000</v>
      </c>
      <c r="AO1090" s="61" t="s">
        <v>67</v>
      </c>
      <c r="AP1090" s="60">
        <v>16200000</v>
      </c>
      <c r="AQ1090" s="61" t="s">
        <v>86</v>
      </c>
      <c r="AR1090" s="60">
        <v>0</v>
      </c>
      <c r="AS1090" s="69" t="s">
        <v>75</v>
      </c>
      <c r="AT1090" s="236">
        <v>5400000</v>
      </c>
      <c r="AU1090" s="156">
        <f t="shared" si="83"/>
        <v>10800000</v>
      </c>
      <c r="AV1090" s="72">
        <f t="shared" si="84"/>
        <v>0.33333333333333331</v>
      </c>
      <c r="AW1090" s="89" t="s">
        <v>75</v>
      </c>
      <c r="AX1090" s="61" t="s">
        <v>101</v>
      </c>
      <c r="AY1090" s="67" t="s">
        <v>7970</v>
      </c>
      <c r="AZ1090" s="58" t="s">
        <v>67</v>
      </c>
      <c r="BA1090" s="58" t="s">
        <v>67</v>
      </c>
    </row>
    <row r="1091" spans="2:53" x14ac:dyDescent="0.25">
      <c r="B1091" s="58">
        <v>2024</v>
      </c>
      <c r="C1091" s="58">
        <v>891780111</v>
      </c>
      <c r="D1091" s="59" t="s">
        <v>64</v>
      </c>
      <c r="E1091" s="61" t="s">
        <v>7969</v>
      </c>
      <c r="F1091" s="239" t="s">
        <v>7968</v>
      </c>
      <c r="G1091" s="210">
        <v>0</v>
      </c>
      <c r="H1091" s="61" t="s">
        <v>73</v>
      </c>
      <c r="I1091" s="59" t="s">
        <v>65</v>
      </c>
      <c r="J1091" s="60" t="s">
        <v>7967</v>
      </c>
      <c r="K1091" s="60">
        <v>31950000</v>
      </c>
      <c r="L1091" s="58" t="s">
        <v>68</v>
      </c>
      <c r="M1091" s="60" t="s">
        <v>7966</v>
      </c>
      <c r="N1091" s="60">
        <v>79488380</v>
      </c>
      <c r="O1091" s="60">
        <v>1498</v>
      </c>
      <c r="P1091" s="89">
        <v>45475</v>
      </c>
      <c r="Q1091" s="60">
        <v>4519037000</v>
      </c>
      <c r="R1091" s="89">
        <v>45496</v>
      </c>
      <c r="S1091" s="60">
        <v>31950000</v>
      </c>
      <c r="T1091" s="61" t="s">
        <v>66</v>
      </c>
      <c r="U1091" s="60">
        <v>85455983</v>
      </c>
      <c r="V1091" s="60" t="s">
        <v>6859</v>
      </c>
      <c r="W1091" s="89">
        <v>45496</v>
      </c>
      <c r="X1091" s="89">
        <v>45496</v>
      </c>
      <c r="Y1091" s="177" t="s">
        <v>75</v>
      </c>
      <c r="Z1091" s="89">
        <v>45626</v>
      </c>
      <c r="AA1091" s="67">
        <f t="shared" si="80"/>
        <v>130</v>
      </c>
      <c r="AB1091" s="67">
        <v>0</v>
      </c>
      <c r="AC1091" s="237">
        <v>0</v>
      </c>
      <c r="AD1091" s="67">
        <v>0</v>
      </c>
      <c r="AE1091" s="89" t="s">
        <v>75</v>
      </c>
      <c r="AF1091" s="67">
        <f t="shared" si="81"/>
        <v>0</v>
      </c>
      <c r="AG1091" s="60">
        <v>0</v>
      </c>
      <c r="AH1091" s="60">
        <v>0</v>
      </c>
      <c r="AI1091" s="89" t="s">
        <v>75</v>
      </c>
      <c r="AJ1091" s="61">
        <v>0</v>
      </c>
      <c r="AK1091" s="65" t="s">
        <v>75</v>
      </c>
      <c r="AL1091" s="65" t="s">
        <v>75</v>
      </c>
      <c r="AM1091" s="67">
        <f t="shared" si="82"/>
        <v>0</v>
      </c>
      <c r="AN1091" s="67">
        <f>+K1091+AC1091-AH1091</f>
        <v>31950000</v>
      </c>
      <c r="AO1091" s="61" t="s">
        <v>67</v>
      </c>
      <c r="AP1091" s="60">
        <v>31950000</v>
      </c>
      <c r="AQ1091" s="61" t="s">
        <v>86</v>
      </c>
      <c r="AR1091" s="60">
        <v>0</v>
      </c>
      <c r="AS1091" s="69" t="s">
        <v>75</v>
      </c>
      <c r="AT1091" s="236">
        <v>10650000</v>
      </c>
      <c r="AU1091" s="156">
        <f t="shared" si="83"/>
        <v>21300000</v>
      </c>
      <c r="AV1091" s="72">
        <f t="shared" si="84"/>
        <v>0.33333333333333331</v>
      </c>
      <c r="AW1091" s="89" t="s">
        <v>75</v>
      </c>
      <c r="AX1091" s="61" t="s">
        <v>101</v>
      </c>
      <c r="AY1091" s="67" t="s">
        <v>7965</v>
      </c>
      <c r="AZ1091" s="58" t="s">
        <v>67</v>
      </c>
      <c r="BA1091" s="58" t="s">
        <v>67</v>
      </c>
    </row>
    <row r="1092" spans="2:53" x14ac:dyDescent="0.25">
      <c r="B1092" s="58">
        <v>2024</v>
      </c>
      <c r="C1092" s="58">
        <v>891780111</v>
      </c>
      <c r="D1092" s="59" t="s">
        <v>64</v>
      </c>
      <c r="E1092" s="61" t="s">
        <v>7964</v>
      </c>
      <c r="F1092" s="239" t="s">
        <v>7963</v>
      </c>
      <c r="G1092" s="210">
        <v>0</v>
      </c>
      <c r="H1092" s="61" t="s">
        <v>73</v>
      </c>
      <c r="I1092" s="59" t="s">
        <v>65</v>
      </c>
      <c r="J1092" s="60" t="s">
        <v>7962</v>
      </c>
      <c r="K1092" s="60">
        <v>13500000</v>
      </c>
      <c r="L1092" s="58" t="s">
        <v>68</v>
      </c>
      <c r="M1092" s="60" t="s">
        <v>7961</v>
      </c>
      <c r="N1092" s="60">
        <v>1083045066</v>
      </c>
      <c r="O1092" s="60">
        <v>1498</v>
      </c>
      <c r="P1092" s="89">
        <v>45475</v>
      </c>
      <c r="Q1092" s="60">
        <v>4519037000</v>
      </c>
      <c r="R1092" s="89">
        <v>45496</v>
      </c>
      <c r="S1092" s="60">
        <v>13500000</v>
      </c>
      <c r="T1092" s="61" t="s">
        <v>66</v>
      </c>
      <c r="U1092" s="60">
        <v>57428039</v>
      </c>
      <c r="V1092" s="60" t="s">
        <v>6757</v>
      </c>
      <c r="W1092" s="89">
        <v>45496</v>
      </c>
      <c r="X1092" s="89">
        <v>45496</v>
      </c>
      <c r="Y1092" s="177" t="s">
        <v>75</v>
      </c>
      <c r="Z1092" s="89">
        <v>45626</v>
      </c>
      <c r="AA1092" s="67">
        <f t="shared" si="80"/>
        <v>130</v>
      </c>
      <c r="AB1092" s="67">
        <v>0</v>
      </c>
      <c r="AC1092" s="237">
        <v>0</v>
      </c>
      <c r="AD1092" s="67">
        <v>0</v>
      </c>
      <c r="AE1092" s="89" t="s">
        <v>75</v>
      </c>
      <c r="AF1092" s="67">
        <f t="shared" si="81"/>
        <v>0</v>
      </c>
      <c r="AG1092" s="60">
        <v>0</v>
      </c>
      <c r="AH1092" s="60">
        <v>0</v>
      </c>
      <c r="AI1092" s="89" t="s">
        <v>75</v>
      </c>
      <c r="AJ1092" s="61">
        <v>0</v>
      </c>
      <c r="AK1092" s="65" t="s">
        <v>75</v>
      </c>
      <c r="AL1092" s="65" t="s">
        <v>75</v>
      </c>
      <c r="AM1092" s="67">
        <f t="shared" si="82"/>
        <v>0</v>
      </c>
      <c r="AN1092" s="67">
        <f>+K1092+AC1092-AH1092</f>
        <v>13500000</v>
      </c>
      <c r="AO1092" s="61" t="s">
        <v>67</v>
      </c>
      <c r="AP1092" s="60">
        <v>13500000</v>
      </c>
      <c r="AQ1092" s="61" t="s">
        <v>86</v>
      </c>
      <c r="AR1092" s="60">
        <v>0</v>
      </c>
      <c r="AS1092" s="69" t="s">
        <v>75</v>
      </c>
      <c r="AT1092" s="236">
        <v>4500000</v>
      </c>
      <c r="AU1092" s="156">
        <f t="shared" si="83"/>
        <v>9000000</v>
      </c>
      <c r="AV1092" s="72">
        <f t="shared" si="84"/>
        <v>0.33333333333333331</v>
      </c>
      <c r="AW1092" s="89" t="s">
        <v>75</v>
      </c>
      <c r="AX1092" s="61" t="s">
        <v>101</v>
      </c>
      <c r="AY1092" s="67" t="s">
        <v>7960</v>
      </c>
      <c r="AZ1092" s="58" t="s">
        <v>67</v>
      </c>
      <c r="BA1092" s="58" t="s">
        <v>67</v>
      </c>
    </row>
    <row r="1093" spans="2:53" x14ac:dyDescent="0.25">
      <c r="B1093" s="58">
        <v>2024</v>
      </c>
      <c r="C1093" s="58">
        <v>891780111</v>
      </c>
      <c r="D1093" s="59" t="s">
        <v>64</v>
      </c>
      <c r="E1093" s="61" t="s">
        <v>7959</v>
      </c>
      <c r="F1093" s="239" t="s">
        <v>7958</v>
      </c>
      <c r="G1093" s="210">
        <v>0</v>
      </c>
      <c r="H1093" s="61" t="s">
        <v>73</v>
      </c>
      <c r="I1093" s="59" t="s">
        <v>65</v>
      </c>
      <c r="J1093" s="60" t="s">
        <v>7957</v>
      </c>
      <c r="K1093" s="60">
        <v>13500000</v>
      </c>
      <c r="L1093" s="58" t="s">
        <v>68</v>
      </c>
      <c r="M1093" s="60" t="s">
        <v>5256</v>
      </c>
      <c r="N1093" s="60">
        <v>1020757367</v>
      </c>
      <c r="O1093" s="60">
        <v>1498</v>
      </c>
      <c r="P1093" s="89">
        <v>45475</v>
      </c>
      <c r="Q1093" s="60">
        <v>4519037000</v>
      </c>
      <c r="R1093" s="89">
        <v>45496</v>
      </c>
      <c r="S1093" s="60">
        <v>13500000</v>
      </c>
      <c r="T1093" s="61" t="s">
        <v>66</v>
      </c>
      <c r="U1093" s="60">
        <v>4978990</v>
      </c>
      <c r="V1093" s="60" t="s">
        <v>7230</v>
      </c>
      <c r="W1093" s="89">
        <v>45496</v>
      </c>
      <c r="X1093" s="89">
        <v>45496</v>
      </c>
      <c r="Y1093" s="177" t="s">
        <v>75</v>
      </c>
      <c r="Z1093" s="89">
        <v>45626</v>
      </c>
      <c r="AA1093" s="67">
        <f t="shared" si="80"/>
        <v>130</v>
      </c>
      <c r="AB1093" s="67">
        <v>0</v>
      </c>
      <c r="AC1093" s="237">
        <v>0</v>
      </c>
      <c r="AD1093" s="67">
        <v>0</v>
      </c>
      <c r="AE1093" s="89" t="s">
        <v>75</v>
      </c>
      <c r="AF1093" s="67">
        <f t="shared" si="81"/>
        <v>0</v>
      </c>
      <c r="AG1093" s="60">
        <v>0</v>
      </c>
      <c r="AH1093" s="60">
        <v>0</v>
      </c>
      <c r="AI1093" s="89" t="s">
        <v>75</v>
      </c>
      <c r="AJ1093" s="61">
        <v>0</v>
      </c>
      <c r="AK1093" s="65" t="s">
        <v>75</v>
      </c>
      <c r="AL1093" s="65" t="s">
        <v>75</v>
      </c>
      <c r="AM1093" s="67">
        <f t="shared" si="82"/>
        <v>0</v>
      </c>
      <c r="AN1093" s="67">
        <f>+K1093+AC1093-AH1093</f>
        <v>13500000</v>
      </c>
      <c r="AO1093" s="61" t="s">
        <v>67</v>
      </c>
      <c r="AP1093" s="60">
        <v>13500000</v>
      </c>
      <c r="AQ1093" s="61" t="s">
        <v>86</v>
      </c>
      <c r="AR1093" s="60">
        <v>0</v>
      </c>
      <c r="AS1093" s="69" t="s">
        <v>75</v>
      </c>
      <c r="AT1093" s="236">
        <v>1500000</v>
      </c>
      <c r="AU1093" s="156">
        <f t="shared" si="83"/>
        <v>12000000</v>
      </c>
      <c r="AV1093" s="72">
        <f t="shared" si="84"/>
        <v>0.1111111111111111</v>
      </c>
      <c r="AW1093" s="89" t="s">
        <v>75</v>
      </c>
      <c r="AX1093" s="61" t="s">
        <v>101</v>
      </c>
      <c r="AY1093" s="67" t="s">
        <v>7956</v>
      </c>
      <c r="AZ1093" s="58" t="s">
        <v>67</v>
      </c>
      <c r="BA1093" s="58" t="s">
        <v>67</v>
      </c>
    </row>
    <row r="1094" spans="2:53" x14ac:dyDescent="0.25">
      <c r="B1094" s="58">
        <v>2024</v>
      </c>
      <c r="C1094" s="58">
        <v>891780111</v>
      </c>
      <c r="D1094" s="59" t="s">
        <v>64</v>
      </c>
      <c r="E1094" s="61" t="s">
        <v>7955</v>
      </c>
      <c r="F1094" s="239" t="s">
        <v>7954</v>
      </c>
      <c r="G1094" s="210">
        <v>0</v>
      </c>
      <c r="H1094" s="61" t="s">
        <v>73</v>
      </c>
      <c r="I1094" s="59" t="s">
        <v>65</v>
      </c>
      <c r="J1094" s="60" t="s">
        <v>7953</v>
      </c>
      <c r="K1094" s="60">
        <v>13500000</v>
      </c>
      <c r="L1094" s="58" t="s">
        <v>68</v>
      </c>
      <c r="M1094" s="60" t="s">
        <v>7952</v>
      </c>
      <c r="N1094" s="60">
        <v>1083008431</v>
      </c>
      <c r="O1094" s="60">
        <v>1498</v>
      </c>
      <c r="P1094" s="89">
        <v>45475</v>
      </c>
      <c r="Q1094" s="60">
        <v>4519037000</v>
      </c>
      <c r="R1094" s="89">
        <v>45496</v>
      </c>
      <c r="S1094" s="60">
        <v>13500000</v>
      </c>
      <c r="T1094" s="61" t="s">
        <v>66</v>
      </c>
      <c r="U1094" s="60">
        <v>36557666</v>
      </c>
      <c r="V1094" s="60" t="s">
        <v>4526</v>
      </c>
      <c r="W1094" s="89">
        <v>45496</v>
      </c>
      <c r="X1094" s="89">
        <v>45496</v>
      </c>
      <c r="Y1094" s="177" t="s">
        <v>75</v>
      </c>
      <c r="Z1094" s="89">
        <v>45626</v>
      </c>
      <c r="AA1094" s="67">
        <f t="shared" si="80"/>
        <v>130</v>
      </c>
      <c r="AB1094" s="67">
        <v>0</v>
      </c>
      <c r="AC1094" s="237">
        <v>0</v>
      </c>
      <c r="AD1094" s="67">
        <v>0</v>
      </c>
      <c r="AE1094" s="89" t="s">
        <v>75</v>
      </c>
      <c r="AF1094" s="67">
        <f t="shared" si="81"/>
        <v>0</v>
      </c>
      <c r="AG1094" s="60">
        <v>0</v>
      </c>
      <c r="AH1094" s="60">
        <v>0</v>
      </c>
      <c r="AI1094" s="89" t="s">
        <v>75</v>
      </c>
      <c r="AJ1094" s="61">
        <v>0</v>
      </c>
      <c r="AK1094" s="65" t="s">
        <v>75</v>
      </c>
      <c r="AL1094" s="65" t="s">
        <v>75</v>
      </c>
      <c r="AM1094" s="67">
        <f t="shared" si="82"/>
        <v>0</v>
      </c>
      <c r="AN1094" s="67">
        <f>+K1094+AC1094-AH1094</f>
        <v>13500000</v>
      </c>
      <c r="AO1094" s="61" t="s">
        <v>67</v>
      </c>
      <c r="AP1094" s="60">
        <v>13500000</v>
      </c>
      <c r="AQ1094" s="61" t="s">
        <v>86</v>
      </c>
      <c r="AR1094" s="60">
        <v>0</v>
      </c>
      <c r="AS1094" s="69" t="s">
        <v>75</v>
      </c>
      <c r="AT1094" s="236">
        <v>4500000</v>
      </c>
      <c r="AU1094" s="156">
        <f t="shared" si="83"/>
        <v>9000000</v>
      </c>
      <c r="AV1094" s="72">
        <f t="shared" si="84"/>
        <v>0.33333333333333331</v>
      </c>
      <c r="AW1094" s="89" t="s">
        <v>75</v>
      </c>
      <c r="AX1094" s="61" t="s">
        <v>101</v>
      </c>
      <c r="AY1094" s="67" t="s">
        <v>7951</v>
      </c>
      <c r="AZ1094" s="58" t="s">
        <v>67</v>
      </c>
      <c r="BA1094" s="58" t="s">
        <v>67</v>
      </c>
    </row>
    <row r="1095" spans="2:53" x14ac:dyDescent="0.25">
      <c r="B1095" s="58">
        <v>2024</v>
      </c>
      <c r="C1095" s="58">
        <v>891780111</v>
      </c>
      <c r="D1095" s="59" t="s">
        <v>64</v>
      </c>
      <c r="E1095" s="61" t="s">
        <v>7950</v>
      </c>
      <c r="F1095" s="239" t="s">
        <v>7949</v>
      </c>
      <c r="G1095" s="210">
        <v>0</v>
      </c>
      <c r="H1095" s="61" t="s">
        <v>73</v>
      </c>
      <c r="I1095" s="59" t="s">
        <v>65</v>
      </c>
      <c r="J1095" s="60" t="s">
        <v>7948</v>
      </c>
      <c r="K1095" s="60">
        <v>13300000</v>
      </c>
      <c r="L1095" s="58" t="s">
        <v>68</v>
      </c>
      <c r="M1095" s="60" t="s">
        <v>7947</v>
      </c>
      <c r="N1095" s="60">
        <v>7601673</v>
      </c>
      <c r="O1095" s="60">
        <v>1498</v>
      </c>
      <c r="P1095" s="89">
        <v>45475</v>
      </c>
      <c r="Q1095" s="60">
        <v>4519037000</v>
      </c>
      <c r="R1095" s="89">
        <v>45496</v>
      </c>
      <c r="S1095" s="60">
        <v>13300000</v>
      </c>
      <c r="T1095" s="61" t="s">
        <v>66</v>
      </c>
      <c r="U1095" s="60">
        <v>85468846</v>
      </c>
      <c r="V1095" s="60" t="s">
        <v>6946</v>
      </c>
      <c r="W1095" s="89">
        <v>45496</v>
      </c>
      <c r="X1095" s="89">
        <v>45496</v>
      </c>
      <c r="Y1095" s="177" t="s">
        <v>75</v>
      </c>
      <c r="Z1095" s="89">
        <v>45626</v>
      </c>
      <c r="AA1095" s="67">
        <f t="shared" si="80"/>
        <v>130</v>
      </c>
      <c r="AB1095" s="67">
        <v>0</v>
      </c>
      <c r="AC1095" s="237">
        <v>0</v>
      </c>
      <c r="AD1095" s="67">
        <v>0</v>
      </c>
      <c r="AE1095" s="89" t="s">
        <v>75</v>
      </c>
      <c r="AF1095" s="67">
        <f t="shared" si="81"/>
        <v>0</v>
      </c>
      <c r="AG1095" s="60">
        <v>0</v>
      </c>
      <c r="AH1095" s="60">
        <v>0</v>
      </c>
      <c r="AI1095" s="89" t="s">
        <v>75</v>
      </c>
      <c r="AJ1095" s="61">
        <v>0</v>
      </c>
      <c r="AK1095" s="65" t="s">
        <v>75</v>
      </c>
      <c r="AL1095" s="65" t="s">
        <v>75</v>
      </c>
      <c r="AM1095" s="67">
        <f t="shared" si="82"/>
        <v>0</v>
      </c>
      <c r="AN1095" s="67">
        <f>+K1095+AC1095-AH1095</f>
        <v>13300000</v>
      </c>
      <c r="AO1095" s="61" t="s">
        <v>67</v>
      </c>
      <c r="AP1095" s="60">
        <v>13300000</v>
      </c>
      <c r="AQ1095" s="61" t="s">
        <v>86</v>
      </c>
      <c r="AR1095" s="60">
        <v>0</v>
      </c>
      <c r="AS1095" s="69" t="s">
        <v>75</v>
      </c>
      <c r="AT1095" s="236">
        <v>4300000</v>
      </c>
      <c r="AU1095" s="156">
        <f t="shared" si="83"/>
        <v>9000000</v>
      </c>
      <c r="AV1095" s="72">
        <f t="shared" si="84"/>
        <v>0.32330827067669171</v>
      </c>
      <c r="AW1095" s="89" t="s">
        <v>75</v>
      </c>
      <c r="AX1095" s="61" t="s">
        <v>101</v>
      </c>
      <c r="AY1095" s="67" t="s">
        <v>7946</v>
      </c>
      <c r="AZ1095" s="58" t="s">
        <v>67</v>
      </c>
      <c r="BA1095" s="58" t="s">
        <v>67</v>
      </c>
    </row>
    <row r="1096" spans="2:53" x14ac:dyDescent="0.25">
      <c r="B1096" s="58">
        <v>2024</v>
      </c>
      <c r="C1096" s="58">
        <v>891780111</v>
      </c>
      <c r="D1096" s="59" t="s">
        <v>64</v>
      </c>
      <c r="E1096" s="61" t="s">
        <v>7945</v>
      </c>
      <c r="F1096" s="239" t="s">
        <v>7944</v>
      </c>
      <c r="G1096" s="210">
        <v>0</v>
      </c>
      <c r="H1096" s="61" t="s">
        <v>73</v>
      </c>
      <c r="I1096" s="59" t="s">
        <v>65</v>
      </c>
      <c r="J1096" s="60" t="s">
        <v>7709</v>
      </c>
      <c r="K1096" s="60">
        <v>9310000</v>
      </c>
      <c r="L1096" s="58" t="s">
        <v>68</v>
      </c>
      <c r="M1096" s="60" t="s">
        <v>7943</v>
      </c>
      <c r="N1096" s="60">
        <v>85451015</v>
      </c>
      <c r="O1096" s="60">
        <v>1499</v>
      </c>
      <c r="P1096" s="238">
        <v>45475</v>
      </c>
      <c r="Q1096" s="60">
        <v>2126650000</v>
      </c>
      <c r="R1096" s="89">
        <v>45497</v>
      </c>
      <c r="S1096" s="60">
        <v>9310000</v>
      </c>
      <c r="T1096" s="61" t="s">
        <v>66</v>
      </c>
      <c r="U1096" s="60">
        <v>85459497</v>
      </c>
      <c r="V1096" s="60" t="s">
        <v>3402</v>
      </c>
      <c r="W1096" s="89">
        <v>45497</v>
      </c>
      <c r="X1096" s="89">
        <v>45497</v>
      </c>
      <c r="Y1096" s="177" t="s">
        <v>75</v>
      </c>
      <c r="Z1096" s="89">
        <v>45626</v>
      </c>
      <c r="AA1096" s="67">
        <f t="shared" ref="AA1096:AA1121" si="85">+IF(Y1096="1800-01-01",Z1096-X1096,Z1096-Y1096)</f>
        <v>129</v>
      </c>
      <c r="AB1096" s="67">
        <v>0</v>
      </c>
      <c r="AC1096" s="237">
        <v>0</v>
      </c>
      <c r="AD1096" s="67">
        <v>0</v>
      </c>
      <c r="AE1096" s="89" t="s">
        <v>75</v>
      </c>
      <c r="AF1096" s="67">
        <f t="shared" ref="AF1096:AF1159" si="86">+IF(AE1096="1800-01-01",0,AE1096-Z1096)</f>
        <v>0</v>
      </c>
      <c r="AG1096" s="60">
        <v>0</v>
      </c>
      <c r="AH1096" s="60">
        <v>0</v>
      </c>
      <c r="AI1096" s="89" t="s">
        <v>75</v>
      </c>
      <c r="AJ1096" s="61">
        <v>0</v>
      </c>
      <c r="AK1096" s="65" t="s">
        <v>75</v>
      </c>
      <c r="AL1096" s="65" t="s">
        <v>75</v>
      </c>
      <c r="AM1096" s="67">
        <f t="shared" ref="AM1096:AM1159" si="87">+IF(AK1096="1800-01-01",0,AL1096-AK1096)</f>
        <v>0</v>
      </c>
      <c r="AN1096" s="67">
        <f>+K1096+AC1096-AH1096</f>
        <v>9310000</v>
      </c>
      <c r="AO1096" s="61" t="s">
        <v>67</v>
      </c>
      <c r="AP1096" s="60">
        <v>9310000</v>
      </c>
      <c r="AQ1096" s="61" t="s">
        <v>86</v>
      </c>
      <c r="AR1096" s="60">
        <v>0</v>
      </c>
      <c r="AS1096" s="69" t="s">
        <v>75</v>
      </c>
      <c r="AT1096" s="236">
        <v>2100000</v>
      </c>
      <c r="AU1096" s="156">
        <f t="shared" ref="AU1096:AU1159" si="88">AN1096-AT1096</f>
        <v>7210000</v>
      </c>
      <c r="AV1096" s="72">
        <f t="shared" ref="AV1096:AV1159" si="89">+IFERROR(AT1096/AN1096,"_")</f>
        <v>0.22556390977443608</v>
      </c>
      <c r="AW1096" s="89" t="s">
        <v>75</v>
      </c>
      <c r="AX1096" s="61" t="s">
        <v>101</v>
      </c>
      <c r="AY1096" s="67" t="s">
        <v>7942</v>
      </c>
      <c r="AZ1096" s="58" t="s">
        <v>67</v>
      </c>
      <c r="BA1096" s="58" t="s">
        <v>67</v>
      </c>
    </row>
    <row r="1097" spans="2:53" x14ac:dyDescent="0.25">
      <c r="B1097" s="58">
        <v>2024</v>
      </c>
      <c r="C1097" s="58">
        <v>891780111</v>
      </c>
      <c r="D1097" s="59" t="s">
        <v>64</v>
      </c>
      <c r="E1097" s="61" t="s">
        <v>7941</v>
      </c>
      <c r="F1097" s="239" t="s">
        <v>7940</v>
      </c>
      <c r="G1097" s="210">
        <v>0</v>
      </c>
      <c r="H1097" s="61" t="s">
        <v>73</v>
      </c>
      <c r="I1097" s="59" t="s">
        <v>65</v>
      </c>
      <c r="J1097" s="60" t="s">
        <v>7939</v>
      </c>
      <c r="K1097" s="60">
        <v>16200000</v>
      </c>
      <c r="L1097" s="58" t="s">
        <v>68</v>
      </c>
      <c r="M1097" s="60" t="s">
        <v>7938</v>
      </c>
      <c r="N1097" s="60">
        <v>84450853</v>
      </c>
      <c r="O1097" s="60">
        <v>1498</v>
      </c>
      <c r="P1097" s="89">
        <v>45475</v>
      </c>
      <c r="Q1097" s="60">
        <v>4519037000</v>
      </c>
      <c r="R1097" s="89">
        <v>45497</v>
      </c>
      <c r="S1097" s="60">
        <v>16200000</v>
      </c>
      <c r="T1097" s="61" t="s">
        <v>66</v>
      </c>
      <c r="U1097" s="60">
        <v>41947381</v>
      </c>
      <c r="V1097" s="60" t="s">
        <v>7937</v>
      </c>
      <c r="W1097" s="89">
        <v>45497</v>
      </c>
      <c r="X1097" s="89">
        <v>45497</v>
      </c>
      <c r="Y1097" s="177" t="s">
        <v>75</v>
      </c>
      <c r="Z1097" s="89">
        <v>45626</v>
      </c>
      <c r="AA1097" s="67">
        <f t="shared" si="85"/>
        <v>129</v>
      </c>
      <c r="AB1097" s="67">
        <v>0</v>
      </c>
      <c r="AC1097" s="237">
        <v>0</v>
      </c>
      <c r="AD1097" s="67">
        <v>0</v>
      </c>
      <c r="AE1097" s="89" t="s">
        <v>75</v>
      </c>
      <c r="AF1097" s="67">
        <f t="shared" si="86"/>
        <v>0</v>
      </c>
      <c r="AG1097" s="60">
        <v>0</v>
      </c>
      <c r="AH1097" s="60">
        <v>0</v>
      </c>
      <c r="AI1097" s="89" t="s">
        <v>75</v>
      </c>
      <c r="AJ1097" s="61">
        <v>0</v>
      </c>
      <c r="AK1097" s="65" t="s">
        <v>75</v>
      </c>
      <c r="AL1097" s="65" t="s">
        <v>75</v>
      </c>
      <c r="AM1097" s="67">
        <f t="shared" si="87"/>
        <v>0</v>
      </c>
      <c r="AN1097" s="67">
        <f>+K1097+AC1097-AH1097</f>
        <v>16200000</v>
      </c>
      <c r="AO1097" s="61" t="s">
        <v>67</v>
      </c>
      <c r="AP1097" s="60">
        <v>16200000</v>
      </c>
      <c r="AQ1097" s="61" t="s">
        <v>86</v>
      </c>
      <c r="AR1097" s="60">
        <v>0</v>
      </c>
      <c r="AS1097" s="69" t="s">
        <v>75</v>
      </c>
      <c r="AT1097" s="236">
        <v>3600000</v>
      </c>
      <c r="AU1097" s="156">
        <f t="shared" si="88"/>
        <v>12600000</v>
      </c>
      <c r="AV1097" s="72">
        <f t="shared" si="89"/>
        <v>0.22222222222222221</v>
      </c>
      <c r="AW1097" s="89" t="s">
        <v>75</v>
      </c>
      <c r="AX1097" s="61" t="s">
        <v>101</v>
      </c>
      <c r="AY1097" s="67" t="s">
        <v>7936</v>
      </c>
      <c r="AZ1097" s="58" t="s">
        <v>67</v>
      </c>
      <c r="BA1097" s="58" t="s">
        <v>67</v>
      </c>
    </row>
    <row r="1098" spans="2:53" x14ac:dyDescent="0.25">
      <c r="B1098" s="58">
        <v>2024</v>
      </c>
      <c r="C1098" s="58">
        <v>891780111</v>
      </c>
      <c r="D1098" s="59" t="s">
        <v>64</v>
      </c>
      <c r="E1098" s="61" t="s">
        <v>7935</v>
      </c>
      <c r="F1098" s="239" t="s">
        <v>7934</v>
      </c>
      <c r="G1098" s="210">
        <v>0</v>
      </c>
      <c r="H1098" s="61" t="s">
        <v>73</v>
      </c>
      <c r="I1098" s="59" t="s">
        <v>65</v>
      </c>
      <c r="J1098" s="60" t="s">
        <v>7933</v>
      </c>
      <c r="K1098" s="60">
        <v>13500000</v>
      </c>
      <c r="L1098" s="58" t="s">
        <v>68</v>
      </c>
      <c r="M1098" s="60" t="s">
        <v>7932</v>
      </c>
      <c r="N1098" s="60">
        <v>1082904561</v>
      </c>
      <c r="O1098" s="60">
        <v>1498</v>
      </c>
      <c r="P1098" s="89">
        <v>45475</v>
      </c>
      <c r="Q1098" s="60">
        <v>4519037000</v>
      </c>
      <c r="R1098" s="89">
        <v>45497</v>
      </c>
      <c r="S1098" s="60">
        <v>13500000</v>
      </c>
      <c r="T1098" s="61" t="s">
        <v>66</v>
      </c>
      <c r="U1098" s="60">
        <v>72255882</v>
      </c>
      <c r="V1098" s="60" t="s">
        <v>1336</v>
      </c>
      <c r="W1098" s="89">
        <v>45497</v>
      </c>
      <c r="X1098" s="89">
        <v>45497</v>
      </c>
      <c r="Y1098" s="177" t="s">
        <v>75</v>
      </c>
      <c r="Z1098" s="89">
        <v>45626</v>
      </c>
      <c r="AA1098" s="67">
        <f t="shared" si="85"/>
        <v>129</v>
      </c>
      <c r="AB1098" s="67">
        <v>0</v>
      </c>
      <c r="AC1098" s="237">
        <v>0</v>
      </c>
      <c r="AD1098" s="67">
        <v>0</v>
      </c>
      <c r="AE1098" s="89" t="s">
        <v>75</v>
      </c>
      <c r="AF1098" s="67">
        <f t="shared" si="86"/>
        <v>0</v>
      </c>
      <c r="AG1098" s="60">
        <v>0</v>
      </c>
      <c r="AH1098" s="60">
        <v>0</v>
      </c>
      <c r="AI1098" s="89" t="s">
        <v>75</v>
      </c>
      <c r="AJ1098" s="61">
        <v>0</v>
      </c>
      <c r="AK1098" s="65" t="s">
        <v>75</v>
      </c>
      <c r="AL1098" s="65" t="s">
        <v>75</v>
      </c>
      <c r="AM1098" s="67">
        <f t="shared" si="87"/>
        <v>0</v>
      </c>
      <c r="AN1098" s="67">
        <f>+K1098+AC1098-AH1098</f>
        <v>13500000</v>
      </c>
      <c r="AO1098" s="61" t="s">
        <v>67</v>
      </c>
      <c r="AP1098" s="60">
        <v>13500000</v>
      </c>
      <c r="AQ1098" s="61" t="s">
        <v>86</v>
      </c>
      <c r="AR1098" s="60">
        <v>0</v>
      </c>
      <c r="AS1098" s="69" t="s">
        <v>75</v>
      </c>
      <c r="AT1098" s="236">
        <v>3000000</v>
      </c>
      <c r="AU1098" s="156">
        <f t="shared" si="88"/>
        <v>10500000</v>
      </c>
      <c r="AV1098" s="72">
        <f t="shared" si="89"/>
        <v>0.22222222222222221</v>
      </c>
      <c r="AW1098" s="89" t="s">
        <v>75</v>
      </c>
      <c r="AX1098" s="61" t="s">
        <v>101</v>
      </c>
      <c r="AY1098" s="67" t="s">
        <v>7931</v>
      </c>
      <c r="AZ1098" s="58" t="s">
        <v>67</v>
      </c>
      <c r="BA1098" s="58" t="s">
        <v>67</v>
      </c>
    </row>
    <row r="1099" spans="2:53" x14ac:dyDescent="0.25">
      <c r="B1099" s="58">
        <v>2024</v>
      </c>
      <c r="C1099" s="58">
        <v>891780111</v>
      </c>
      <c r="D1099" s="59" t="s">
        <v>64</v>
      </c>
      <c r="E1099" s="61" t="s">
        <v>7930</v>
      </c>
      <c r="F1099" s="239" t="s">
        <v>7929</v>
      </c>
      <c r="G1099" s="210">
        <v>0</v>
      </c>
      <c r="H1099" s="61" t="s">
        <v>73</v>
      </c>
      <c r="I1099" s="59" t="s">
        <v>65</v>
      </c>
      <c r="J1099" s="60" t="s">
        <v>7928</v>
      </c>
      <c r="K1099" s="60">
        <v>11250000</v>
      </c>
      <c r="L1099" s="58" t="s">
        <v>68</v>
      </c>
      <c r="M1099" s="60" t="s">
        <v>7927</v>
      </c>
      <c r="N1099" s="60">
        <v>36667921</v>
      </c>
      <c r="O1099" s="60">
        <v>1499</v>
      </c>
      <c r="P1099" s="238">
        <v>45475</v>
      </c>
      <c r="Q1099" s="60">
        <v>2126650000</v>
      </c>
      <c r="R1099" s="89">
        <v>45497</v>
      </c>
      <c r="S1099" s="60">
        <v>11250000</v>
      </c>
      <c r="T1099" s="61" t="s">
        <v>66</v>
      </c>
      <c r="U1099" s="60">
        <v>36557666</v>
      </c>
      <c r="V1099" s="60" t="s">
        <v>4526</v>
      </c>
      <c r="W1099" s="89">
        <v>45497</v>
      </c>
      <c r="X1099" s="89">
        <v>45497</v>
      </c>
      <c r="Y1099" s="177" t="s">
        <v>75</v>
      </c>
      <c r="Z1099" s="89">
        <v>45626</v>
      </c>
      <c r="AA1099" s="67">
        <f t="shared" si="85"/>
        <v>129</v>
      </c>
      <c r="AB1099" s="67">
        <v>0</v>
      </c>
      <c r="AC1099" s="237">
        <v>0</v>
      </c>
      <c r="AD1099" s="67">
        <v>0</v>
      </c>
      <c r="AE1099" s="89" t="s">
        <v>75</v>
      </c>
      <c r="AF1099" s="67">
        <f t="shared" si="86"/>
        <v>0</v>
      </c>
      <c r="AG1099" s="60">
        <v>0</v>
      </c>
      <c r="AH1099" s="60">
        <v>0</v>
      </c>
      <c r="AI1099" s="89" t="s">
        <v>75</v>
      </c>
      <c r="AJ1099" s="61">
        <v>0</v>
      </c>
      <c r="AK1099" s="65" t="s">
        <v>75</v>
      </c>
      <c r="AL1099" s="65" t="s">
        <v>75</v>
      </c>
      <c r="AM1099" s="67">
        <f t="shared" si="87"/>
        <v>0</v>
      </c>
      <c r="AN1099" s="67">
        <f>+K1099+AC1099-AH1099</f>
        <v>11250000</v>
      </c>
      <c r="AO1099" s="61" t="s">
        <v>67</v>
      </c>
      <c r="AP1099" s="60">
        <v>11250000</v>
      </c>
      <c r="AQ1099" s="61" t="s">
        <v>86</v>
      </c>
      <c r="AR1099" s="60">
        <v>0</v>
      </c>
      <c r="AS1099" s="69" t="s">
        <v>75</v>
      </c>
      <c r="AT1099" s="236">
        <v>2500000</v>
      </c>
      <c r="AU1099" s="156">
        <f t="shared" si="88"/>
        <v>8750000</v>
      </c>
      <c r="AV1099" s="72">
        <f t="shared" si="89"/>
        <v>0.22222222222222221</v>
      </c>
      <c r="AW1099" s="89" t="s">
        <v>75</v>
      </c>
      <c r="AX1099" s="61" t="s">
        <v>101</v>
      </c>
      <c r="AY1099" s="67" t="s">
        <v>7926</v>
      </c>
      <c r="AZ1099" s="58" t="s">
        <v>67</v>
      </c>
      <c r="BA1099" s="58" t="s">
        <v>67</v>
      </c>
    </row>
    <row r="1100" spans="2:53" x14ac:dyDescent="0.25">
      <c r="B1100" s="58">
        <v>2024</v>
      </c>
      <c r="C1100" s="58">
        <v>891780111</v>
      </c>
      <c r="D1100" s="59" t="s">
        <v>64</v>
      </c>
      <c r="E1100" s="61" t="s">
        <v>7925</v>
      </c>
      <c r="F1100" s="239" t="s">
        <v>7924</v>
      </c>
      <c r="G1100" s="210">
        <v>0</v>
      </c>
      <c r="H1100" s="61" t="s">
        <v>73</v>
      </c>
      <c r="I1100" s="59" t="s">
        <v>65</v>
      </c>
      <c r="J1100" s="60" t="s">
        <v>7923</v>
      </c>
      <c r="K1100" s="60">
        <v>16200000</v>
      </c>
      <c r="L1100" s="58" t="s">
        <v>68</v>
      </c>
      <c r="M1100" s="60" t="s">
        <v>7922</v>
      </c>
      <c r="N1100" s="60">
        <v>1082934147</v>
      </c>
      <c r="O1100" s="60">
        <v>1498</v>
      </c>
      <c r="P1100" s="89">
        <v>45475</v>
      </c>
      <c r="Q1100" s="60">
        <v>4519037000</v>
      </c>
      <c r="R1100" s="89">
        <v>45497</v>
      </c>
      <c r="S1100" s="60">
        <v>16200000</v>
      </c>
      <c r="T1100" s="61" t="s">
        <v>66</v>
      </c>
      <c r="U1100" s="60">
        <v>12560219</v>
      </c>
      <c r="V1100" s="60" t="s">
        <v>4221</v>
      </c>
      <c r="W1100" s="89">
        <v>45497</v>
      </c>
      <c r="X1100" s="89">
        <v>45497</v>
      </c>
      <c r="Y1100" s="177" t="s">
        <v>75</v>
      </c>
      <c r="Z1100" s="89">
        <v>45626</v>
      </c>
      <c r="AA1100" s="67">
        <f t="shared" si="85"/>
        <v>129</v>
      </c>
      <c r="AB1100" s="67">
        <v>0</v>
      </c>
      <c r="AC1100" s="237">
        <v>0</v>
      </c>
      <c r="AD1100" s="67">
        <v>0</v>
      </c>
      <c r="AE1100" s="89" t="s">
        <v>75</v>
      </c>
      <c r="AF1100" s="67">
        <f t="shared" si="86"/>
        <v>0</v>
      </c>
      <c r="AG1100" s="60">
        <v>0</v>
      </c>
      <c r="AH1100" s="60">
        <v>0</v>
      </c>
      <c r="AI1100" s="89" t="s">
        <v>75</v>
      </c>
      <c r="AJ1100" s="61">
        <v>0</v>
      </c>
      <c r="AK1100" s="65" t="s">
        <v>75</v>
      </c>
      <c r="AL1100" s="65" t="s">
        <v>75</v>
      </c>
      <c r="AM1100" s="67">
        <f t="shared" si="87"/>
        <v>0</v>
      </c>
      <c r="AN1100" s="67">
        <f>+K1100+AC1100-AH1100</f>
        <v>16200000</v>
      </c>
      <c r="AO1100" s="61" t="s">
        <v>67</v>
      </c>
      <c r="AP1100" s="60">
        <v>16200000</v>
      </c>
      <c r="AQ1100" s="61" t="s">
        <v>86</v>
      </c>
      <c r="AR1100" s="60">
        <v>0</v>
      </c>
      <c r="AS1100" s="69" t="s">
        <v>75</v>
      </c>
      <c r="AT1100" s="236">
        <v>3600000</v>
      </c>
      <c r="AU1100" s="156">
        <f t="shared" si="88"/>
        <v>12600000</v>
      </c>
      <c r="AV1100" s="72">
        <f t="shared" si="89"/>
        <v>0.22222222222222221</v>
      </c>
      <c r="AW1100" s="89" t="s">
        <v>75</v>
      </c>
      <c r="AX1100" s="61" t="s">
        <v>101</v>
      </c>
      <c r="AY1100" s="67" t="s">
        <v>7921</v>
      </c>
      <c r="AZ1100" s="58" t="s">
        <v>67</v>
      </c>
      <c r="BA1100" s="58" t="s">
        <v>67</v>
      </c>
    </row>
    <row r="1101" spans="2:53" x14ac:dyDescent="0.25">
      <c r="B1101" s="58">
        <v>2024</v>
      </c>
      <c r="C1101" s="58">
        <v>891780111</v>
      </c>
      <c r="D1101" s="59" t="s">
        <v>64</v>
      </c>
      <c r="E1101" s="61" t="s">
        <v>7920</v>
      </c>
      <c r="F1101" s="239" t="s">
        <v>7919</v>
      </c>
      <c r="G1101" s="210">
        <v>0</v>
      </c>
      <c r="H1101" s="61" t="s">
        <v>73</v>
      </c>
      <c r="I1101" s="59" t="s">
        <v>65</v>
      </c>
      <c r="J1101" s="60" t="s">
        <v>7918</v>
      </c>
      <c r="K1101" s="60">
        <v>14850000</v>
      </c>
      <c r="L1101" s="58" t="s">
        <v>68</v>
      </c>
      <c r="M1101" s="60" t="s">
        <v>7917</v>
      </c>
      <c r="N1101" s="60">
        <v>1082996348</v>
      </c>
      <c r="O1101" s="60">
        <v>1498</v>
      </c>
      <c r="P1101" s="89">
        <v>45475</v>
      </c>
      <c r="Q1101" s="60">
        <v>4519037000</v>
      </c>
      <c r="R1101" s="89">
        <v>45497</v>
      </c>
      <c r="S1101" s="60">
        <v>14850000</v>
      </c>
      <c r="T1101" s="61" t="s">
        <v>66</v>
      </c>
      <c r="U1101" s="60">
        <v>32770239</v>
      </c>
      <c r="V1101" s="60" t="s">
        <v>7916</v>
      </c>
      <c r="W1101" s="89">
        <v>45497</v>
      </c>
      <c r="X1101" s="89">
        <v>45497</v>
      </c>
      <c r="Y1101" s="177" t="s">
        <v>75</v>
      </c>
      <c r="Z1101" s="89">
        <v>45626</v>
      </c>
      <c r="AA1101" s="67">
        <f t="shared" si="85"/>
        <v>129</v>
      </c>
      <c r="AB1101" s="67">
        <v>0</v>
      </c>
      <c r="AC1101" s="237">
        <v>0</v>
      </c>
      <c r="AD1101" s="67">
        <v>0</v>
      </c>
      <c r="AE1101" s="89" t="s">
        <v>75</v>
      </c>
      <c r="AF1101" s="67">
        <f t="shared" si="86"/>
        <v>0</v>
      </c>
      <c r="AG1101" s="60">
        <v>0</v>
      </c>
      <c r="AH1101" s="60">
        <v>0</v>
      </c>
      <c r="AI1101" s="89" t="s">
        <v>75</v>
      </c>
      <c r="AJ1101" s="61">
        <v>0</v>
      </c>
      <c r="AK1101" s="65" t="s">
        <v>75</v>
      </c>
      <c r="AL1101" s="65" t="s">
        <v>75</v>
      </c>
      <c r="AM1101" s="67">
        <f t="shared" si="87"/>
        <v>0</v>
      </c>
      <c r="AN1101" s="67">
        <f>+K1101+AC1101-AH1101</f>
        <v>14850000</v>
      </c>
      <c r="AO1101" s="61" t="s">
        <v>67</v>
      </c>
      <c r="AP1101" s="60">
        <v>14850000</v>
      </c>
      <c r="AQ1101" s="61" t="s">
        <v>86</v>
      </c>
      <c r="AR1101" s="60">
        <v>0</v>
      </c>
      <c r="AS1101" s="69" t="s">
        <v>75</v>
      </c>
      <c r="AT1101" s="236">
        <v>3300000</v>
      </c>
      <c r="AU1101" s="156">
        <f t="shared" si="88"/>
        <v>11550000</v>
      </c>
      <c r="AV1101" s="72">
        <f t="shared" si="89"/>
        <v>0.22222222222222221</v>
      </c>
      <c r="AW1101" s="89" t="s">
        <v>75</v>
      </c>
      <c r="AX1101" s="61" t="s">
        <v>101</v>
      </c>
      <c r="AY1101" s="67" t="s">
        <v>7915</v>
      </c>
      <c r="AZ1101" s="58" t="s">
        <v>67</v>
      </c>
      <c r="BA1101" s="58" t="s">
        <v>67</v>
      </c>
    </row>
    <row r="1102" spans="2:53" x14ac:dyDescent="0.25">
      <c r="B1102" s="58">
        <v>2024</v>
      </c>
      <c r="C1102" s="58">
        <v>891780111</v>
      </c>
      <c r="D1102" s="59" t="s">
        <v>64</v>
      </c>
      <c r="E1102" s="61" t="s">
        <v>7914</v>
      </c>
      <c r="F1102" s="239" t="s">
        <v>7913</v>
      </c>
      <c r="G1102" s="210">
        <v>0</v>
      </c>
      <c r="H1102" s="61" t="s">
        <v>73</v>
      </c>
      <c r="I1102" s="59" t="s">
        <v>65</v>
      </c>
      <c r="J1102" s="60" t="s">
        <v>7912</v>
      </c>
      <c r="K1102" s="60">
        <v>14850000</v>
      </c>
      <c r="L1102" s="58" t="s">
        <v>68</v>
      </c>
      <c r="M1102" s="60" t="s">
        <v>7911</v>
      </c>
      <c r="N1102" s="60">
        <v>26671795</v>
      </c>
      <c r="O1102" s="60">
        <v>1498</v>
      </c>
      <c r="P1102" s="89">
        <v>45475</v>
      </c>
      <c r="Q1102" s="60">
        <v>4519037000</v>
      </c>
      <c r="R1102" s="89">
        <v>45497</v>
      </c>
      <c r="S1102" s="60">
        <v>14850000</v>
      </c>
      <c r="T1102" s="61" t="s">
        <v>66</v>
      </c>
      <c r="U1102" s="60">
        <v>12548945</v>
      </c>
      <c r="V1102" s="60" t="s">
        <v>6785</v>
      </c>
      <c r="W1102" s="89">
        <v>45497</v>
      </c>
      <c r="X1102" s="89">
        <v>45497</v>
      </c>
      <c r="Y1102" s="177" t="s">
        <v>75</v>
      </c>
      <c r="Z1102" s="89">
        <v>45626</v>
      </c>
      <c r="AA1102" s="67">
        <f t="shared" si="85"/>
        <v>129</v>
      </c>
      <c r="AB1102" s="67">
        <v>0</v>
      </c>
      <c r="AC1102" s="237">
        <v>0</v>
      </c>
      <c r="AD1102" s="67">
        <v>0</v>
      </c>
      <c r="AE1102" s="89" t="s">
        <v>75</v>
      </c>
      <c r="AF1102" s="67">
        <f t="shared" si="86"/>
        <v>0</v>
      </c>
      <c r="AG1102" s="60">
        <v>0</v>
      </c>
      <c r="AH1102" s="60">
        <v>0</v>
      </c>
      <c r="AI1102" s="89" t="s">
        <v>75</v>
      </c>
      <c r="AJ1102" s="61">
        <v>0</v>
      </c>
      <c r="AK1102" s="65" t="s">
        <v>75</v>
      </c>
      <c r="AL1102" s="65" t="s">
        <v>75</v>
      </c>
      <c r="AM1102" s="67">
        <f t="shared" si="87"/>
        <v>0</v>
      </c>
      <c r="AN1102" s="67">
        <f>+K1102+AC1102-AH1102</f>
        <v>14850000</v>
      </c>
      <c r="AO1102" s="61" t="s">
        <v>67</v>
      </c>
      <c r="AP1102" s="60">
        <v>14850000</v>
      </c>
      <c r="AQ1102" s="61" t="s">
        <v>86</v>
      </c>
      <c r="AR1102" s="60">
        <v>0</v>
      </c>
      <c r="AS1102" s="69" t="s">
        <v>75</v>
      </c>
      <c r="AT1102" s="236">
        <v>4950000</v>
      </c>
      <c r="AU1102" s="156">
        <f t="shared" si="88"/>
        <v>9900000</v>
      </c>
      <c r="AV1102" s="72">
        <f t="shared" si="89"/>
        <v>0.33333333333333331</v>
      </c>
      <c r="AW1102" s="89" t="s">
        <v>75</v>
      </c>
      <c r="AX1102" s="61" t="s">
        <v>101</v>
      </c>
      <c r="AY1102" s="67" t="s">
        <v>7910</v>
      </c>
      <c r="AZ1102" s="58" t="s">
        <v>67</v>
      </c>
      <c r="BA1102" s="58" t="s">
        <v>67</v>
      </c>
    </row>
    <row r="1103" spans="2:53" x14ac:dyDescent="0.25">
      <c r="B1103" s="58">
        <v>2024</v>
      </c>
      <c r="C1103" s="58">
        <v>891780111</v>
      </c>
      <c r="D1103" s="59" t="s">
        <v>64</v>
      </c>
      <c r="E1103" s="61" t="s">
        <v>7909</v>
      </c>
      <c r="F1103" s="239" t="s">
        <v>7908</v>
      </c>
      <c r="G1103" s="210">
        <v>0</v>
      </c>
      <c r="H1103" s="61" t="s">
        <v>73</v>
      </c>
      <c r="I1103" s="59" t="s">
        <v>65</v>
      </c>
      <c r="J1103" s="60" t="s">
        <v>7907</v>
      </c>
      <c r="K1103" s="60">
        <v>13500000</v>
      </c>
      <c r="L1103" s="58" t="s">
        <v>68</v>
      </c>
      <c r="M1103" s="60" t="s">
        <v>7906</v>
      </c>
      <c r="N1103" s="60">
        <v>1083553499</v>
      </c>
      <c r="O1103" s="60">
        <v>1498</v>
      </c>
      <c r="P1103" s="89">
        <v>45475</v>
      </c>
      <c r="Q1103" s="60">
        <v>4519037000</v>
      </c>
      <c r="R1103" s="89">
        <v>45497</v>
      </c>
      <c r="S1103" s="60">
        <v>13500000</v>
      </c>
      <c r="T1103" s="61" t="s">
        <v>66</v>
      </c>
      <c r="U1103" s="60">
        <v>7144495</v>
      </c>
      <c r="V1103" s="60" t="s">
        <v>7905</v>
      </c>
      <c r="W1103" s="89">
        <v>45497</v>
      </c>
      <c r="X1103" s="89">
        <v>45497</v>
      </c>
      <c r="Y1103" s="177" t="s">
        <v>75</v>
      </c>
      <c r="Z1103" s="89">
        <v>45626</v>
      </c>
      <c r="AA1103" s="67">
        <f t="shared" si="85"/>
        <v>129</v>
      </c>
      <c r="AB1103" s="67">
        <v>0</v>
      </c>
      <c r="AC1103" s="237">
        <v>0</v>
      </c>
      <c r="AD1103" s="67">
        <v>0</v>
      </c>
      <c r="AE1103" s="89" t="s">
        <v>75</v>
      </c>
      <c r="AF1103" s="67">
        <f t="shared" si="86"/>
        <v>0</v>
      </c>
      <c r="AG1103" s="60">
        <v>0</v>
      </c>
      <c r="AH1103" s="60">
        <v>0</v>
      </c>
      <c r="AI1103" s="89" t="s">
        <v>75</v>
      </c>
      <c r="AJ1103" s="61">
        <v>0</v>
      </c>
      <c r="AK1103" s="65" t="s">
        <v>75</v>
      </c>
      <c r="AL1103" s="65" t="s">
        <v>75</v>
      </c>
      <c r="AM1103" s="67">
        <f t="shared" si="87"/>
        <v>0</v>
      </c>
      <c r="AN1103" s="67">
        <f>+K1103+AC1103-AH1103</f>
        <v>13500000</v>
      </c>
      <c r="AO1103" s="61" t="s">
        <v>67</v>
      </c>
      <c r="AP1103" s="60">
        <v>13500000</v>
      </c>
      <c r="AQ1103" s="61" t="s">
        <v>86</v>
      </c>
      <c r="AR1103" s="60">
        <v>0</v>
      </c>
      <c r="AS1103" s="69" t="s">
        <v>75</v>
      </c>
      <c r="AT1103" s="236">
        <v>3000000</v>
      </c>
      <c r="AU1103" s="156">
        <f t="shared" si="88"/>
        <v>10500000</v>
      </c>
      <c r="AV1103" s="72">
        <f t="shared" si="89"/>
        <v>0.22222222222222221</v>
      </c>
      <c r="AW1103" s="89" t="s">
        <v>75</v>
      </c>
      <c r="AX1103" s="61" t="s">
        <v>101</v>
      </c>
      <c r="AY1103" s="67" t="s">
        <v>7904</v>
      </c>
      <c r="AZ1103" s="58" t="s">
        <v>67</v>
      </c>
      <c r="BA1103" s="58" t="s">
        <v>67</v>
      </c>
    </row>
    <row r="1104" spans="2:53" x14ac:dyDescent="0.25">
      <c r="B1104" s="58">
        <v>2024</v>
      </c>
      <c r="C1104" s="58">
        <v>891780111</v>
      </c>
      <c r="D1104" s="59" t="s">
        <v>64</v>
      </c>
      <c r="E1104" s="61" t="s">
        <v>7903</v>
      </c>
      <c r="F1104" s="239" t="s">
        <v>7902</v>
      </c>
      <c r="G1104" s="210">
        <v>0</v>
      </c>
      <c r="H1104" s="61" t="s">
        <v>73</v>
      </c>
      <c r="I1104" s="59" t="s">
        <v>65</v>
      </c>
      <c r="J1104" s="60" t="s">
        <v>7901</v>
      </c>
      <c r="K1104" s="60">
        <v>18900000</v>
      </c>
      <c r="L1104" s="58" t="s">
        <v>68</v>
      </c>
      <c r="M1104" s="60" t="s">
        <v>7900</v>
      </c>
      <c r="N1104" s="60">
        <v>36535996</v>
      </c>
      <c r="O1104" s="60">
        <v>1498</v>
      </c>
      <c r="P1104" s="89">
        <v>45475</v>
      </c>
      <c r="Q1104" s="60">
        <v>4519037000</v>
      </c>
      <c r="R1104" s="89">
        <v>45497</v>
      </c>
      <c r="S1104" s="60">
        <v>18900000</v>
      </c>
      <c r="T1104" s="61" t="s">
        <v>66</v>
      </c>
      <c r="U1104" s="60">
        <v>1082964146</v>
      </c>
      <c r="V1104" s="60" t="s">
        <v>7105</v>
      </c>
      <c r="W1104" s="89">
        <v>45497</v>
      </c>
      <c r="X1104" s="89">
        <v>45497</v>
      </c>
      <c r="Y1104" s="177" t="s">
        <v>75</v>
      </c>
      <c r="Z1104" s="89">
        <v>45626</v>
      </c>
      <c r="AA1104" s="67">
        <f t="shared" si="85"/>
        <v>129</v>
      </c>
      <c r="AB1104" s="67">
        <v>0</v>
      </c>
      <c r="AC1104" s="237">
        <v>0</v>
      </c>
      <c r="AD1104" s="67">
        <v>0</v>
      </c>
      <c r="AE1104" s="89" t="s">
        <v>75</v>
      </c>
      <c r="AF1104" s="67">
        <f t="shared" si="86"/>
        <v>0</v>
      </c>
      <c r="AG1104" s="60">
        <v>0</v>
      </c>
      <c r="AH1104" s="60">
        <v>0</v>
      </c>
      <c r="AI1104" s="89" t="s">
        <v>75</v>
      </c>
      <c r="AJ1104" s="61">
        <v>0</v>
      </c>
      <c r="AK1104" s="65" t="s">
        <v>75</v>
      </c>
      <c r="AL1104" s="65" t="s">
        <v>75</v>
      </c>
      <c r="AM1104" s="67">
        <f t="shared" si="87"/>
        <v>0</v>
      </c>
      <c r="AN1104" s="67">
        <f>+K1104+AC1104-AH1104</f>
        <v>18900000</v>
      </c>
      <c r="AO1104" s="61" t="s">
        <v>67</v>
      </c>
      <c r="AP1104" s="60">
        <v>18900000</v>
      </c>
      <c r="AQ1104" s="61" t="s">
        <v>86</v>
      </c>
      <c r="AR1104" s="60">
        <v>0</v>
      </c>
      <c r="AS1104" s="69" t="s">
        <v>75</v>
      </c>
      <c r="AT1104" s="236">
        <v>4200000</v>
      </c>
      <c r="AU1104" s="156">
        <f t="shared" si="88"/>
        <v>14700000</v>
      </c>
      <c r="AV1104" s="72">
        <f t="shared" si="89"/>
        <v>0.22222222222222221</v>
      </c>
      <c r="AW1104" s="89" t="s">
        <v>75</v>
      </c>
      <c r="AX1104" s="61" t="s">
        <v>101</v>
      </c>
      <c r="AY1104" s="67" t="s">
        <v>7899</v>
      </c>
      <c r="AZ1104" s="58" t="s">
        <v>67</v>
      </c>
      <c r="BA1104" s="58" t="s">
        <v>67</v>
      </c>
    </row>
    <row r="1105" spans="2:53" x14ac:dyDescent="0.25">
      <c r="B1105" s="58">
        <v>2024</v>
      </c>
      <c r="C1105" s="58">
        <v>891780111</v>
      </c>
      <c r="D1105" s="59" t="s">
        <v>64</v>
      </c>
      <c r="E1105" s="61" t="s">
        <v>7898</v>
      </c>
      <c r="F1105" s="239" t="s">
        <v>7897</v>
      </c>
      <c r="G1105" s="210">
        <v>0</v>
      </c>
      <c r="H1105" s="61" t="s">
        <v>73</v>
      </c>
      <c r="I1105" s="59" t="s">
        <v>65</v>
      </c>
      <c r="J1105" s="60" t="s">
        <v>7896</v>
      </c>
      <c r="K1105" s="60">
        <v>9450000</v>
      </c>
      <c r="L1105" s="58" t="s">
        <v>68</v>
      </c>
      <c r="M1105" s="60" t="s">
        <v>7895</v>
      </c>
      <c r="N1105" s="60">
        <v>36729283</v>
      </c>
      <c r="O1105" s="60">
        <v>1499</v>
      </c>
      <c r="P1105" s="238">
        <v>45475</v>
      </c>
      <c r="Q1105" s="60">
        <v>2126650000</v>
      </c>
      <c r="R1105" s="89">
        <v>45497</v>
      </c>
      <c r="S1105" s="60">
        <v>9450000</v>
      </c>
      <c r="T1105" s="61" t="s">
        <v>66</v>
      </c>
      <c r="U1105" s="60">
        <v>36718996</v>
      </c>
      <c r="V1105" s="60" t="s">
        <v>7586</v>
      </c>
      <c r="W1105" s="89">
        <v>45497</v>
      </c>
      <c r="X1105" s="89">
        <v>45497</v>
      </c>
      <c r="Y1105" s="177" t="s">
        <v>75</v>
      </c>
      <c r="Z1105" s="89">
        <v>45626</v>
      </c>
      <c r="AA1105" s="67">
        <f t="shared" si="85"/>
        <v>129</v>
      </c>
      <c r="AB1105" s="67">
        <v>0</v>
      </c>
      <c r="AC1105" s="237">
        <v>0</v>
      </c>
      <c r="AD1105" s="67">
        <v>0</v>
      </c>
      <c r="AE1105" s="89" t="s">
        <v>75</v>
      </c>
      <c r="AF1105" s="67">
        <f t="shared" si="86"/>
        <v>0</v>
      </c>
      <c r="AG1105" s="60">
        <v>0</v>
      </c>
      <c r="AH1105" s="60">
        <v>0</v>
      </c>
      <c r="AI1105" s="89" t="s">
        <v>75</v>
      </c>
      <c r="AJ1105" s="61">
        <v>0</v>
      </c>
      <c r="AK1105" s="65" t="s">
        <v>75</v>
      </c>
      <c r="AL1105" s="65" t="s">
        <v>75</v>
      </c>
      <c r="AM1105" s="67">
        <f t="shared" si="87"/>
        <v>0</v>
      </c>
      <c r="AN1105" s="67">
        <f>+K1105+AC1105-AH1105</f>
        <v>9450000</v>
      </c>
      <c r="AO1105" s="61" t="s">
        <v>67</v>
      </c>
      <c r="AP1105" s="60">
        <v>9450000</v>
      </c>
      <c r="AQ1105" s="61" t="s">
        <v>86</v>
      </c>
      <c r="AR1105" s="60">
        <v>0</v>
      </c>
      <c r="AS1105" s="69" t="s">
        <v>75</v>
      </c>
      <c r="AT1105" s="236">
        <v>2100000</v>
      </c>
      <c r="AU1105" s="156">
        <f t="shared" si="88"/>
        <v>7350000</v>
      </c>
      <c r="AV1105" s="72">
        <f t="shared" si="89"/>
        <v>0.22222222222222221</v>
      </c>
      <c r="AW1105" s="89" t="s">
        <v>75</v>
      </c>
      <c r="AX1105" s="61" t="s">
        <v>101</v>
      </c>
      <c r="AY1105" s="67" t="s">
        <v>7894</v>
      </c>
      <c r="AZ1105" s="58" t="s">
        <v>67</v>
      </c>
      <c r="BA1105" s="58" t="s">
        <v>67</v>
      </c>
    </row>
    <row r="1106" spans="2:53" x14ac:dyDescent="0.25">
      <c r="B1106" s="58">
        <v>2024</v>
      </c>
      <c r="C1106" s="58">
        <v>891780111</v>
      </c>
      <c r="D1106" s="59" t="s">
        <v>64</v>
      </c>
      <c r="E1106" s="61" t="s">
        <v>7893</v>
      </c>
      <c r="F1106" s="239" t="s">
        <v>7892</v>
      </c>
      <c r="G1106" s="210">
        <v>0</v>
      </c>
      <c r="H1106" s="61" t="s">
        <v>73</v>
      </c>
      <c r="I1106" s="59" t="s">
        <v>65</v>
      </c>
      <c r="J1106" s="60" t="s">
        <v>7891</v>
      </c>
      <c r="K1106" s="60">
        <v>13500000</v>
      </c>
      <c r="L1106" s="58" t="s">
        <v>68</v>
      </c>
      <c r="M1106" s="60" t="s">
        <v>7890</v>
      </c>
      <c r="N1106" s="60">
        <v>1100547297</v>
      </c>
      <c r="O1106" s="60">
        <v>1498</v>
      </c>
      <c r="P1106" s="89">
        <v>45475</v>
      </c>
      <c r="Q1106" s="60">
        <v>4519037000</v>
      </c>
      <c r="R1106" s="89">
        <v>45497</v>
      </c>
      <c r="S1106" s="60">
        <v>13500000</v>
      </c>
      <c r="T1106" s="61" t="s">
        <v>66</v>
      </c>
      <c r="U1106" s="60">
        <v>12548945</v>
      </c>
      <c r="V1106" s="60" t="s">
        <v>6785</v>
      </c>
      <c r="W1106" s="89">
        <v>45497</v>
      </c>
      <c r="X1106" s="89">
        <v>45497</v>
      </c>
      <c r="Y1106" s="177" t="s">
        <v>75</v>
      </c>
      <c r="Z1106" s="89">
        <v>45626</v>
      </c>
      <c r="AA1106" s="67">
        <f t="shared" si="85"/>
        <v>129</v>
      </c>
      <c r="AB1106" s="67">
        <v>0</v>
      </c>
      <c r="AC1106" s="237">
        <v>0</v>
      </c>
      <c r="AD1106" s="67">
        <v>0</v>
      </c>
      <c r="AE1106" s="89" t="s">
        <v>75</v>
      </c>
      <c r="AF1106" s="67">
        <f t="shared" si="86"/>
        <v>0</v>
      </c>
      <c r="AG1106" s="60">
        <v>0</v>
      </c>
      <c r="AH1106" s="60">
        <v>0</v>
      </c>
      <c r="AI1106" s="89" t="s">
        <v>75</v>
      </c>
      <c r="AJ1106" s="61">
        <v>0</v>
      </c>
      <c r="AK1106" s="65" t="s">
        <v>75</v>
      </c>
      <c r="AL1106" s="65" t="s">
        <v>75</v>
      </c>
      <c r="AM1106" s="67">
        <f t="shared" si="87"/>
        <v>0</v>
      </c>
      <c r="AN1106" s="67">
        <f>+K1106+AC1106-AH1106</f>
        <v>13500000</v>
      </c>
      <c r="AO1106" s="61" t="s">
        <v>67</v>
      </c>
      <c r="AP1106" s="60">
        <v>13500000</v>
      </c>
      <c r="AQ1106" s="61" t="s">
        <v>86</v>
      </c>
      <c r="AR1106" s="60">
        <v>0</v>
      </c>
      <c r="AS1106" s="69" t="s">
        <v>75</v>
      </c>
      <c r="AT1106" s="236">
        <v>3000000</v>
      </c>
      <c r="AU1106" s="156">
        <f t="shared" si="88"/>
        <v>10500000</v>
      </c>
      <c r="AV1106" s="72">
        <f t="shared" si="89"/>
        <v>0.22222222222222221</v>
      </c>
      <c r="AW1106" s="89" t="s">
        <v>75</v>
      </c>
      <c r="AX1106" s="61" t="s">
        <v>101</v>
      </c>
      <c r="AY1106" s="67" t="s">
        <v>7889</v>
      </c>
      <c r="AZ1106" s="58" t="s">
        <v>67</v>
      </c>
      <c r="BA1106" s="58" t="s">
        <v>67</v>
      </c>
    </row>
    <row r="1107" spans="2:53" x14ac:dyDescent="0.25">
      <c r="B1107" s="58">
        <v>2024</v>
      </c>
      <c r="C1107" s="58">
        <v>891780111</v>
      </c>
      <c r="D1107" s="59" t="s">
        <v>64</v>
      </c>
      <c r="E1107" s="61" t="s">
        <v>7888</v>
      </c>
      <c r="F1107" s="239" t="s">
        <v>7887</v>
      </c>
      <c r="G1107" s="210">
        <v>0</v>
      </c>
      <c r="H1107" s="61" t="s">
        <v>73</v>
      </c>
      <c r="I1107" s="59" t="s">
        <v>65</v>
      </c>
      <c r="J1107" s="60" t="s">
        <v>7886</v>
      </c>
      <c r="K1107" s="60">
        <v>13500000</v>
      </c>
      <c r="L1107" s="58" t="s">
        <v>68</v>
      </c>
      <c r="M1107" s="60" t="s">
        <v>2059</v>
      </c>
      <c r="N1107" s="60">
        <v>1082973181</v>
      </c>
      <c r="O1107" s="60">
        <v>1498</v>
      </c>
      <c r="P1107" s="89">
        <v>45475</v>
      </c>
      <c r="Q1107" s="60">
        <v>4519037000</v>
      </c>
      <c r="R1107" s="89">
        <v>45497</v>
      </c>
      <c r="S1107" s="60">
        <v>13500000</v>
      </c>
      <c r="T1107" s="61" t="s">
        <v>66</v>
      </c>
      <c r="U1107" s="60">
        <v>12548945</v>
      </c>
      <c r="V1107" s="60" t="s">
        <v>6785</v>
      </c>
      <c r="W1107" s="89">
        <v>45497</v>
      </c>
      <c r="X1107" s="89">
        <v>45497</v>
      </c>
      <c r="Y1107" s="177" t="s">
        <v>75</v>
      </c>
      <c r="Z1107" s="89">
        <v>45626</v>
      </c>
      <c r="AA1107" s="67">
        <f t="shared" si="85"/>
        <v>129</v>
      </c>
      <c r="AB1107" s="67">
        <v>0</v>
      </c>
      <c r="AC1107" s="237">
        <v>0</v>
      </c>
      <c r="AD1107" s="67">
        <v>0</v>
      </c>
      <c r="AE1107" s="89" t="s">
        <v>75</v>
      </c>
      <c r="AF1107" s="67">
        <f t="shared" si="86"/>
        <v>0</v>
      </c>
      <c r="AG1107" s="60">
        <v>0</v>
      </c>
      <c r="AH1107" s="60">
        <v>0</v>
      </c>
      <c r="AI1107" s="89" t="s">
        <v>75</v>
      </c>
      <c r="AJ1107" s="61">
        <v>0</v>
      </c>
      <c r="AK1107" s="65" t="s">
        <v>75</v>
      </c>
      <c r="AL1107" s="65" t="s">
        <v>75</v>
      </c>
      <c r="AM1107" s="67">
        <f t="shared" si="87"/>
        <v>0</v>
      </c>
      <c r="AN1107" s="67">
        <f>+K1107+AC1107-AH1107</f>
        <v>13500000</v>
      </c>
      <c r="AO1107" s="61" t="s">
        <v>67</v>
      </c>
      <c r="AP1107" s="60">
        <v>13500000</v>
      </c>
      <c r="AQ1107" s="61" t="s">
        <v>86</v>
      </c>
      <c r="AR1107" s="60">
        <v>0</v>
      </c>
      <c r="AS1107" s="69" t="s">
        <v>75</v>
      </c>
      <c r="AT1107" s="236">
        <v>3000000</v>
      </c>
      <c r="AU1107" s="156">
        <f t="shared" si="88"/>
        <v>10500000</v>
      </c>
      <c r="AV1107" s="72">
        <f t="shared" si="89"/>
        <v>0.22222222222222221</v>
      </c>
      <c r="AW1107" s="89" t="s">
        <v>75</v>
      </c>
      <c r="AX1107" s="61" t="s">
        <v>101</v>
      </c>
      <c r="AY1107" s="67" t="s">
        <v>7885</v>
      </c>
      <c r="AZ1107" s="58" t="s">
        <v>67</v>
      </c>
      <c r="BA1107" s="58" t="s">
        <v>67</v>
      </c>
    </row>
    <row r="1108" spans="2:53" x14ac:dyDescent="0.25">
      <c r="B1108" s="58">
        <v>2024</v>
      </c>
      <c r="C1108" s="58">
        <v>891780111</v>
      </c>
      <c r="D1108" s="59" t="s">
        <v>64</v>
      </c>
      <c r="E1108" s="61" t="s">
        <v>7884</v>
      </c>
      <c r="F1108" s="239" t="s">
        <v>7883</v>
      </c>
      <c r="G1108" s="210">
        <v>0</v>
      </c>
      <c r="H1108" s="61" t="s">
        <v>73</v>
      </c>
      <c r="I1108" s="59" t="s">
        <v>65</v>
      </c>
      <c r="J1108" s="60" t="s">
        <v>7878</v>
      </c>
      <c r="K1108" s="60">
        <v>13500000</v>
      </c>
      <c r="L1108" s="58" t="s">
        <v>68</v>
      </c>
      <c r="M1108" s="60" t="s">
        <v>7882</v>
      </c>
      <c r="N1108" s="60">
        <v>1004373006</v>
      </c>
      <c r="O1108" s="60">
        <v>1498</v>
      </c>
      <c r="P1108" s="89">
        <v>45475</v>
      </c>
      <c r="Q1108" s="60">
        <v>4519037000</v>
      </c>
      <c r="R1108" s="89">
        <v>45497</v>
      </c>
      <c r="S1108" s="60">
        <v>13500000</v>
      </c>
      <c r="T1108" s="61" t="s">
        <v>66</v>
      </c>
      <c r="U1108" s="60">
        <v>57428039</v>
      </c>
      <c r="V1108" s="60" t="s">
        <v>6757</v>
      </c>
      <c r="W1108" s="89">
        <v>45497</v>
      </c>
      <c r="X1108" s="89">
        <v>45497</v>
      </c>
      <c r="Y1108" s="177" t="s">
        <v>75</v>
      </c>
      <c r="Z1108" s="89">
        <v>45626</v>
      </c>
      <c r="AA1108" s="67">
        <f t="shared" si="85"/>
        <v>129</v>
      </c>
      <c r="AB1108" s="67">
        <v>0</v>
      </c>
      <c r="AC1108" s="237">
        <v>0</v>
      </c>
      <c r="AD1108" s="67">
        <v>0</v>
      </c>
      <c r="AE1108" s="89" t="s">
        <v>75</v>
      </c>
      <c r="AF1108" s="67">
        <f t="shared" si="86"/>
        <v>0</v>
      </c>
      <c r="AG1108" s="60">
        <v>0</v>
      </c>
      <c r="AH1108" s="60">
        <v>0</v>
      </c>
      <c r="AI1108" s="89" t="s">
        <v>75</v>
      </c>
      <c r="AJ1108" s="61">
        <v>0</v>
      </c>
      <c r="AK1108" s="65" t="s">
        <v>75</v>
      </c>
      <c r="AL1108" s="65" t="s">
        <v>75</v>
      </c>
      <c r="AM1108" s="67">
        <f t="shared" si="87"/>
        <v>0</v>
      </c>
      <c r="AN1108" s="67">
        <f>+K1108+AC1108-AH1108</f>
        <v>13500000</v>
      </c>
      <c r="AO1108" s="61" t="s">
        <v>67</v>
      </c>
      <c r="AP1108" s="60">
        <v>13500000</v>
      </c>
      <c r="AQ1108" s="61" t="s">
        <v>86</v>
      </c>
      <c r="AR1108" s="60">
        <v>0</v>
      </c>
      <c r="AS1108" s="69" t="s">
        <v>75</v>
      </c>
      <c r="AT1108" s="236">
        <v>3000000</v>
      </c>
      <c r="AU1108" s="156">
        <f t="shared" si="88"/>
        <v>10500000</v>
      </c>
      <c r="AV1108" s="72">
        <f t="shared" si="89"/>
        <v>0.22222222222222221</v>
      </c>
      <c r="AW1108" s="89" t="s">
        <v>75</v>
      </c>
      <c r="AX1108" s="61" t="s">
        <v>101</v>
      </c>
      <c r="AY1108" s="67" t="s">
        <v>7881</v>
      </c>
      <c r="AZ1108" s="58" t="s">
        <v>67</v>
      </c>
      <c r="BA1108" s="58" t="s">
        <v>67</v>
      </c>
    </row>
    <row r="1109" spans="2:53" x14ac:dyDescent="0.25">
      <c r="B1109" s="58">
        <v>2024</v>
      </c>
      <c r="C1109" s="58">
        <v>891780111</v>
      </c>
      <c r="D1109" s="59" t="s">
        <v>64</v>
      </c>
      <c r="E1109" s="61" t="s">
        <v>7880</v>
      </c>
      <c r="F1109" s="239" t="s">
        <v>7879</v>
      </c>
      <c r="G1109" s="210">
        <v>0</v>
      </c>
      <c r="H1109" s="61" t="s">
        <v>73</v>
      </c>
      <c r="I1109" s="59" t="s">
        <v>65</v>
      </c>
      <c r="J1109" s="60" t="s">
        <v>7878</v>
      </c>
      <c r="K1109" s="60">
        <v>13500000</v>
      </c>
      <c r="L1109" s="58" t="s">
        <v>68</v>
      </c>
      <c r="M1109" s="60" t="s">
        <v>7877</v>
      </c>
      <c r="N1109" s="60">
        <v>1100400844</v>
      </c>
      <c r="O1109" s="60">
        <v>1498</v>
      </c>
      <c r="P1109" s="89">
        <v>45475</v>
      </c>
      <c r="Q1109" s="60">
        <v>4519037000</v>
      </c>
      <c r="R1109" s="89">
        <v>45497</v>
      </c>
      <c r="S1109" s="60">
        <v>13500000</v>
      </c>
      <c r="T1109" s="61" t="s">
        <v>66</v>
      </c>
      <c r="U1109" s="60">
        <v>57428039</v>
      </c>
      <c r="V1109" s="60" t="s">
        <v>6757</v>
      </c>
      <c r="W1109" s="89">
        <v>45497</v>
      </c>
      <c r="X1109" s="89">
        <v>45497</v>
      </c>
      <c r="Y1109" s="177" t="s">
        <v>75</v>
      </c>
      <c r="Z1109" s="89">
        <v>45626</v>
      </c>
      <c r="AA1109" s="67">
        <f t="shared" si="85"/>
        <v>129</v>
      </c>
      <c r="AB1109" s="67">
        <v>0</v>
      </c>
      <c r="AC1109" s="237">
        <v>0</v>
      </c>
      <c r="AD1109" s="67">
        <v>0</v>
      </c>
      <c r="AE1109" s="89" t="s">
        <v>75</v>
      </c>
      <c r="AF1109" s="67">
        <f t="shared" si="86"/>
        <v>0</v>
      </c>
      <c r="AG1109" s="60">
        <v>0</v>
      </c>
      <c r="AH1109" s="60">
        <v>0</v>
      </c>
      <c r="AI1109" s="89" t="s">
        <v>75</v>
      </c>
      <c r="AJ1109" s="61">
        <v>0</v>
      </c>
      <c r="AK1109" s="65" t="s">
        <v>75</v>
      </c>
      <c r="AL1109" s="65" t="s">
        <v>75</v>
      </c>
      <c r="AM1109" s="67">
        <f t="shared" si="87"/>
        <v>0</v>
      </c>
      <c r="AN1109" s="67">
        <f>+K1109+AC1109-AH1109</f>
        <v>13500000</v>
      </c>
      <c r="AO1109" s="61" t="s">
        <v>67</v>
      </c>
      <c r="AP1109" s="60">
        <v>13500000</v>
      </c>
      <c r="AQ1109" s="61" t="s">
        <v>86</v>
      </c>
      <c r="AR1109" s="60">
        <v>0</v>
      </c>
      <c r="AS1109" s="69" t="s">
        <v>75</v>
      </c>
      <c r="AT1109" s="236">
        <v>3000000</v>
      </c>
      <c r="AU1109" s="156">
        <f t="shared" si="88"/>
        <v>10500000</v>
      </c>
      <c r="AV1109" s="72">
        <f t="shared" si="89"/>
        <v>0.22222222222222221</v>
      </c>
      <c r="AW1109" s="89" t="s">
        <v>75</v>
      </c>
      <c r="AX1109" s="61" t="s">
        <v>101</v>
      </c>
      <c r="AY1109" s="67" t="s">
        <v>7876</v>
      </c>
      <c r="AZ1109" s="58" t="s">
        <v>67</v>
      </c>
      <c r="BA1109" s="58" t="s">
        <v>67</v>
      </c>
    </row>
    <row r="1110" spans="2:53" x14ac:dyDescent="0.25">
      <c r="B1110" s="58">
        <v>2024</v>
      </c>
      <c r="C1110" s="58">
        <v>891780111</v>
      </c>
      <c r="D1110" s="59" t="s">
        <v>64</v>
      </c>
      <c r="E1110" s="61" t="s">
        <v>7875</v>
      </c>
      <c r="F1110" s="239" t="s">
        <v>7874</v>
      </c>
      <c r="G1110" s="210">
        <v>0</v>
      </c>
      <c r="H1110" s="61" t="s">
        <v>73</v>
      </c>
      <c r="I1110" s="59" t="s">
        <v>65</v>
      </c>
      <c r="J1110" s="60" t="s">
        <v>7873</v>
      </c>
      <c r="K1110" s="60">
        <v>9450000</v>
      </c>
      <c r="L1110" s="58" t="s">
        <v>68</v>
      </c>
      <c r="M1110" s="60" t="s">
        <v>7872</v>
      </c>
      <c r="N1110" s="60">
        <v>49746297</v>
      </c>
      <c r="O1110" s="60">
        <v>1499</v>
      </c>
      <c r="P1110" s="238">
        <v>45475</v>
      </c>
      <c r="Q1110" s="60">
        <v>2126650000</v>
      </c>
      <c r="R1110" s="89">
        <v>45497</v>
      </c>
      <c r="S1110" s="60">
        <v>9450000</v>
      </c>
      <c r="T1110" s="61" t="s">
        <v>66</v>
      </c>
      <c r="U1110" s="60">
        <v>36564011</v>
      </c>
      <c r="V1110" s="60" t="s">
        <v>7871</v>
      </c>
      <c r="W1110" s="89">
        <v>45497</v>
      </c>
      <c r="X1110" s="89">
        <v>45497</v>
      </c>
      <c r="Y1110" s="177" t="s">
        <v>75</v>
      </c>
      <c r="Z1110" s="89">
        <v>45626</v>
      </c>
      <c r="AA1110" s="67">
        <f t="shared" si="85"/>
        <v>129</v>
      </c>
      <c r="AB1110" s="67">
        <v>0</v>
      </c>
      <c r="AC1110" s="237">
        <v>0</v>
      </c>
      <c r="AD1110" s="67">
        <v>0</v>
      </c>
      <c r="AE1110" s="89" t="s">
        <v>75</v>
      </c>
      <c r="AF1110" s="67">
        <f t="shared" si="86"/>
        <v>0</v>
      </c>
      <c r="AG1110" s="60">
        <v>0</v>
      </c>
      <c r="AH1110" s="60">
        <v>0</v>
      </c>
      <c r="AI1110" s="89" t="s">
        <v>75</v>
      </c>
      <c r="AJ1110" s="61">
        <v>0</v>
      </c>
      <c r="AK1110" s="65" t="s">
        <v>75</v>
      </c>
      <c r="AL1110" s="65" t="s">
        <v>75</v>
      </c>
      <c r="AM1110" s="67">
        <f t="shared" si="87"/>
        <v>0</v>
      </c>
      <c r="AN1110" s="67">
        <f>+K1110+AC1110-AH1110</f>
        <v>9450000</v>
      </c>
      <c r="AO1110" s="61" t="s">
        <v>67</v>
      </c>
      <c r="AP1110" s="60">
        <v>9450000</v>
      </c>
      <c r="AQ1110" s="61" t="s">
        <v>86</v>
      </c>
      <c r="AR1110" s="60">
        <v>0</v>
      </c>
      <c r="AS1110" s="69" t="s">
        <v>75</v>
      </c>
      <c r="AT1110" s="236">
        <v>2100000</v>
      </c>
      <c r="AU1110" s="156">
        <f t="shared" si="88"/>
        <v>7350000</v>
      </c>
      <c r="AV1110" s="72">
        <f t="shared" si="89"/>
        <v>0.22222222222222221</v>
      </c>
      <c r="AW1110" s="89" t="s">
        <v>75</v>
      </c>
      <c r="AX1110" s="61" t="s">
        <v>101</v>
      </c>
      <c r="AY1110" s="67" t="s">
        <v>7870</v>
      </c>
      <c r="AZ1110" s="58" t="s">
        <v>67</v>
      </c>
      <c r="BA1110" s="58" t="s">
        <v>67</v>
      </c>
    </row>
    <row r="1111" spans="2:53" x14ac:dyDescent="0.25">
      <c r="B1111" s="58">
        <v>2024</v>
      </c>
      <c r="C1111" s="58">
        <v>891780111</v>
      </c>
      <c r="D1111" s="59" t="s">
        <v>64</v>
      </c>
      <c r="E1111" s="61" t="s">
        <v>7869</v>
      </c>
      <c r="F1111" s="239" t="s">
        <v>7868</v>
      </c>
      <c r="G1111" s="210">
        <v>0</v>
      </c>
      <c r="H1111" s="61" t="s">
        <v>73</v>
      </c>
      <c r="I1111" s="59" t="s">
        <v>65</v>
      </c>
      <c r="J1111" s="60" t="s">
        <v>7867</v>
      </c>
      <c r="K1111" s="60">
        <v>11250000</v>
      </c>
      <c r="L1111" s="58" t="s">
        <v>68</v>
      </c>
      <c r="M1111" s="60" t="s">
        <v>7866</v>
      </c>
      <c r="N1111" s="60">
        <v>1192789489</v>
      </c>
      <c r="O1111" s="60">
        <v>1499</v>
      </c>
      <c r="P1111" s="238">
        <v>45475</v>
      </c>
      <c r="Q1111" s="60">
        <v>2126650000</v>
      </c>
      <c r="R1111" s="89">
        <v>45497</v>
      </c>
      <c r="S1111" s="60">
        <v>11250000</v>
      </c>
      <c r="T1111" s="61" t="s">
        <v>66</v>
      </c>
      <c r="U1111" s="60">
        <v>36557666</v>
      </c>
      <c r="V1111" s="60" t="s">
        <v>4526</v>
      </c>
      <c r="W1111" s="89">
        <v>45497</v>
      </c>
      <c r="X1111" s="89">
        <v>45497</v>
      </c>
      <c r="Y1111" s="177" t="s">
        <v>75</v>
      </c>
      <c r="Z1111" s="89">
        <v>45626</v>
      </c>
      <c r="AA1111" s="67">
        <f t="shared" si="85"/>
        <v>129</v>
      </c>
      <c r="AB1111" s="67">
        <v>0</v>
      </c>
      <c r="AC1111" s="237">
        <v>0</v>
      </c>
      <c r="AD1111" s="67">
        <v>0</v>
      </c>
      <c r="AE1111" s="89" t="s">
        <v>75</v>
      </c>
      <c r="AF1111" s="67">
        <f t="shared" si="86"/>
        <v>0</v>
      </c>
      <c r="AG1111" s="60">
        <v>0</v>
      </c>
      <c r="AH1111" s="60">
        <v>0</v>
      </c>
      <c r="AI1111" s="89" t="s">
        <v>75</v>
      </c>
      <c r="AJ1111" s="61">
        <v>0</v>
      </c>
      <c r="AK1111" s="65" t="s">
        <v>75</v>
      </c>
      <c r="AL1111" s="65" t="s">
        <v>75</v>
      </c>
      <c r="AM1111" s="67">
        <f t="shared" si="87"/>
        <v>0</v>
      </c>
      <c r="AN1111" s="67">
        <f>+K1111+AC1111-AH1111</f>
        <v>11250000</v>
      </c>
      <c r="AO1111" s="61" t="s">
        <v>67</v>
      </c>
      <c r="AP1111" s="60">
        <v>11250000</v>
      </c>
      <c r="AQ1111" s="61" t="s">
        <v>86</v>
      </c>
      <c r="AR1111" s="60">
        <v>0</v>
      </c>
      <c r="AS1111" s="69" t="s">
        <v>75</v>
      </c>
      <c r="AT1111" s="236">
        <v>2500000</v>
      </c>
      <c r="AU1111" s="156">
        <f t="shared" si="88"/>
        <v>8750000</v>
      </c>
      <c r="AV1111" s="72">
        <f t="shared" si="89"/>
        <v>0.22222222222222221</v>
      </c>
      <c r="AW1111" s="89" t="s">
        <v>75</v>
      </c>
      <c r="AX1111" s="61" t="s">
        <v>101</v>
      </c>
      <c r="AY1111" s="67" t="s">
        <v>7865</v>
      </c>
      <c r="AZ1111" s="58" t="s">
        <v>67</v>
      </c>
      <c r="BA1111" s="58" t="s">
        <v>67</v>
      </c>
    </row>
    <row r="1112" spans="2:53" x14ac:dyDescent="0.25">
      <c r="B1112" s="58">
        <v>2024</v>
      </c>
      <c r="C1112" s="58">
        <v>891780111</v>
      </c>
      <c r="D1112" s="59" t="s">
        <v>64</v>
      </c>
      <c r="E1112" s="61" t="s">
        <v>7864</v>
      </c>
      <c r="F1112" s="239" t="s">
        <v>7863</v>
      </c>
      <c r="G1112" s="210">
        <v>0</v>
      </c>
      <c r="H1112" s="61" t="s">
        <v>73</v>
      </c>
      <c r="I1112" s="59" t="s">
        <v>65</v>
      </c>
      <c r="J1112" s="60" t="s">
        <v>6792</v>
      </c>
      <c r="K1112" s="60">
        <v>9450000</v>
      </c>
      <c r="L1112" s="58" t="s">
        <v>68</v>
      </c>
      <c r="M1112" s="60" t="s">
        <v>7862</v>
      </c>
      <c r="N1112" s="60">
        <v>1080670248</v>
      </c>
      <c r="O1112" s="60">
        <v>1499</v>
      </c>
      <c r="P1112" s="238">
        <v>45475</v>
      </c>
      <c r="Q1112" s="60">
        <v>2126650000</v>
      </c>
      <c r="R1112" s="89">
        <v>45497</v>
      </c>
      <c r="S1112" s="60">
        <v>9450000</v>
      </c>
      <c r="T1112" s="61" t="s">
        <v>66</v>
      </c>
      <c r="U1112" s="60">
        <v>57444673</v>
      </c>
      <c r="V1112" s="60" t="s">
        <v>4095</v>
      </c>
      <c r="W1112" s="89">
        <v>45497</v>
      </c>
      <c r="X1112" s="89">
        <v>45497</v>
      </c>
      <c r="Y1112" s="177" t="s">
        <v>75</v>
      </c>
      <c r="Z1112" s="89">
        <v>45626</v>
      </c>
      <c r="AA1112" s="67">
        <f t="shared" si="85"/>
        <v>129</v>
      </c>
      <c r="AB1112" s="67">
        <v>0</v>
      </c>
      <c r="AC1112" s="237">
        <v>0</v>
      </c>
      <c r="AD1112" s="67">
        <v>0</v>
      </c>
      <c r="AE1112" s="89" t="s">
        <v>75</v>
      </c>
      <c r="AF1112" s="67">
        <f t="shared" si="86"/>
        <v>0</v>
      </c>
      <c r="AG1112" s="60">
        <v>0</v>
      </c>
      <c r="AH1112" s="60">
        <v>0</v>
      </c>
      <c r="AI1112" s="89" t="s">
        <v>75</v>
      </c>
      <c r="AJ1112" s="61">
        <v>0</v>
      </c>
      <c r="AK1112" s="65" t="s">
        <v>75</v>
      </c>
      <c r="AL1112" s="65" t="s">
        <v>75</v>
      </c>
      <c r="AM1112" s="67">
        <f t="shared" si="87"/>
        <v>0</v>
      </c>
      <c r="AN1112" s="67">
        <f>+K1112+AC1112-AH1112</f>
        <v>9450000</v>
      </c>
      <c r="AO1112" s="61" t="s">
        <v>67</v>
      </c>
      <c r="AP1112" s="60">
        <v>9450000</v>
      </c>
      <c r="AQ1112" s="61" t="s">
        <v>86</v>
      </c>
      <c r="AR1112" s="60">
        <v>0</v>
      </c>
      <c r="AS1112" s="69" t="s">
        <v>75</v>
      </c>
      <c r="AT1112" s="236">
        <v>2100000</v>
      </c>
      <c r="AU1112" s="156">
        <f t="shared" si="88"/>
        <v>7350000</v>
      </c>
      <c r="AV1112" s="72">
        <f t="shared" si="89"/>
        <v>0.22222222222222221</v>
      </c>
      <c r="AW1112" s="89" t="s">
        <v>75</v>
      </c>
      <c r="AX1112" s="61" t="s">
        <v>101</v>
      </c>
      <c r="AY1112" s="67" t="s">
        <v>7861</v>
      </c>
      <c r="AZ1112" s="58" t="s">
        <v>67</v>
      </c>
      <c r="BA1112" s="58" t="s">
        <v>67</v>
      </c>
    </row>
    <row r="1113" spans="2:53" x14ac:dyDescent="0.25">
      <c r="B1113" s="58">
        <v>2024</v>
      </c>
      <c r="C1113" s="58">
        <v>891780111</v>
      </c>
      <c r="D1113" s="59" t="s">
        <v>64</v>
      </c>
      <c r="E1113" s="61" t="s">
        <v>7860</v>
      </c>
      <c r="F1113" s="239" t="s">
        <v>7859</v>
      </c>
      <c r="G1113" s="210">
        <v>0</v>
      </c>
      <c r="H1113" s="61" t="s">
        <v>73</v>
      </c>
      <c r="I1113" s="59" t="s">
        <v>65</v>
      </c>
      <c r="J1113" s="60" t="s">
        <v>7858</v>
      </c>
      <c r="K1113" s="60">
        <v>14850000</v>
      </c>
      <c r="L1113" s="58" t="s">
        <v>68</v>
      </c>
      <c r="M1113" s="60" t="s">
        <v>7857</v>
      </c>
      <c r="N1113" s="60">
        <v>36563913</v>
      </c>
      <c r="O1113" s="60">
        <v>1498</v>
      </c>
      <c r="P1113" s="89">
        <v>45475</v>
      </c>
      <c r="Q1113" s="60">
        <v>4519037000</v>
      </c>
      <c r="R1113" s="89">
        <v>45497</v>
      </c>
      <c r="S1113" s="60">
        <v>14850000</v>
      </c>
      <c r="T1113" s="61" t="s">
        <v>66</v>
      </c>
      <c r="U1113" s="60">
        <v>57461216</v>
      </c>
      <c r="V1113" s="60" t="s">
        <v>3359</v>
      </c>
      <c r="W1113" s="89">
        <v>45497</v>
      </c>
      <c r="X1113" s="89">
        <v>45497</v>
      </c>
      <c r="Y1113" s="177" t="s">
        <v>75</v>
      </c>
      <c r="Z1113" s="89">
        <v>45626</v>
      </c>
      <c r="AA1113" s="67">
        <f t="shared" si="85"/>
        <v>129</v>
      </c>
      <c r="AB1113" s="67">
        <v>0</v>
      </c>
      <c r="AC1113" s="237">
        <v>0</v>
      </c>
      <c r="AD1113" s="67">
        <v>0</v>
      </c>
      <c r="AE1113" s="89" t="s">
        <v>75</v>
      </c>
      <c r="AF1113" s="67">
        <f t="shared" si="86"/>
        <v>0</v>
      </c>
      <c r="AG1113" s="60">
        <v>0</v>
      </c>
      <c r="AH1113" s="60">
        <v>0</v>
      </c>
      <c r="AI1113" s="89" t="s">
        <v>75</v>
      </c>
      <c r="AJ1113" s="61">
        <v>0</v>
      </c>
      <c r="AK1113" s="65" t="s">
        <v>75</v>
      </c>
      <c r="AL1113" s="65" t="s">
        <v>75</v>
      </c>
      <c r="AM1113" s="67">
        <f t="shared" si="87"/>
        <v>0</v>
      </c>
      <c r="AN1113" s="67">
        <f>+K1113+AC1113-AH1113</f>
        <v>14850000</v>
      </c>
      <c r="AO1113" s="61" t="s">
        <v>67</v>
      </c>
      <c r="AP1113" s="60">
        <v>14850000</v>
      </c>
      <c r="AQ1113" s="61" t="s">
        <v>86</v>
      </c>
      <c r="AR1113" s="60">
        <v>0</v>
      </c>
      <c r="AS1113" s="69" t="s">
        <v>75</v>
      </c>
      <c r="AT1113" s="236">
        <v>4950000</v>
      </c>
      <c r="AU1113" s="156">
        <f t="shared" si="88"/>
        <v>9900000</v>
      </c>
      <c r="AV1113" s="72">
        <f t="shared" si="89"/>
        <v>0.33333333333333331</v>
      </c>
      <c r="AW1113" s="89" t="s">
        <v>75</v>
      </c>
      <c r="AX1113" s="61" t="s">
        <v>101</v>
      </c>
      <c r="AY1113" s="67" t="s">
        <v>7856</v>
      </c>
      <c r="AZ1113" s="58" t="s">
        <v>67</v>
      </c>
      <c r="BA1113" s="58" t="s">
        <v>67</v>
      </c>
    </row>
    <row r="1114" spans="2:53" x14ac:dyDescent="0.25">
      <c r="B1114" s="58">
        <v>2024</v>
      </c>
      <c r="C1114" s="58">
        <v>891780111</v>
      </c>
      <c r="D1114" s="59" t="s">
        <v>64</v>
      </c>
      <c r="E1114" s="61" t="s">
        <v>7855</v>
      </c>
      <c r="F1114" s="239" t="s">
        <v>7854</v>
      </c>
      <c r="G1114" s="210">
        <v>0</v>
      </c>
      <c r="H1114" s="61" t="s">
        <v>73</v>
      </c>
      <c r="I1114" s="59" t="s">
        <v>65</v>
      </c>
      <c r="J1114" s="60" t="s">
        <v>7853</v>
      </c>
      <c r="K1114" s="60">
        <v>13500000</v>
      </c>
      <c r="L1114" s="58" t="s">
        <v>68</v>
      </c>
      <c r="M1114" s="60" t="s">
        <v>7852</v>
      </c>
      <c r="N1114" s="60">
        <v>36668619</v>
      </c>
      <c r="O1114" s="60">
        <v>1498</v>
      </c>
      <c r="P1114" s="89">
        <v>45475</v>
      </c>
      <c r="Q1114" s="60">
        <v>4519037000</v>
      </c>
      <c r="R1114" s="89">
        <v>45499</v>
      </c>
      <c r="S1114" s="60">
        <v>13500000</v>
      </c>
      <c r="T1114" s="61" t="s">
        <v>66</v>
      </c>
      <c r="U1114" s="60">
        <v>85154788</v>
      </c>
      <c r="V1114" s="60" t="s">
        <v>7851</v>
      </c>
      <c r="W1114" s="89">
        <v>45499</v>
      </c>
      <c r="X1114" s="89">
        <v>45499</v>
      </c>
      <c r="Y1114" s="177" t="s">
        <v>75</v>
      </c>
      <c r="Z1114" s="89">
        <v>45626</v>
      </c>
      <c r="AA1114" s="67">
        <f t="shared" si="85"/>
        <v>127</v>
      </c>
      <c r="AB1114" s="67">
        <v>0</v>
      </c>
      <c r="AC1114" s="237">
        <v>0</v>
      </c>
      <c r="AD1114" s="67">
        <v>0</v>
      </c>
      <c r="AE1114" s="89" t="s">
        <v>75</v>
      </c>
      <c r="AF1114" s="67">
        <f t="shared" si="86"/>
        <v>0</v>
      </c>
      <c r="AG1114" s="60">
        <v>0</v>
      </c>
      <c r="AH1114" s="60">
        <v>0</v>
      </c>
      <c r="AI1114" s="89" t="s">
        <v>75</v>
      </c>
      <c r="AJ1114" s="61">
        <v>0</v>
      </c>
      <c r="AK1114" s="65" t="s">
        <v>75</v>
      </c>
      <c r="AL1114" s="65" t="s">
        <v>75</v>
      </c>
      <c r="AM1114" s="67">
        <f t="shared" si="87"/>
        <v>0</v>
      </c>
      <c r="AN1114" s="67">
        <f>+K1114+AC1114-AH1114</f>
        <v>13500000</v>
      </c>
      <c r="AO1114" s="61" t="s">
        <v>67</v>
      </c>
      <c r="AP1114" s="60">
        <v>13500000</v>
      </c>
      <c r="AQ1114" s="61" t="s">
        <v>86</v>
      </c>
      <c r="AR1114" s="60">
        <v>0</v>
      </c>
      <c r="AS1114" s="69" t="s">
        <v>75</v>
      </c>
      <c r="AT1114" s="236">
        <v>3000000</v>
      </c>
      <c r="AU1114" s="156">
        <f t="shared" si="88"/>
        <v>10500000</v>
      </c>
      <c r="AV1114" s="72">
        <f t="shared" si="89"/>
        <v>0.22222222222222221</v>
      </c>
      <c r="AW1114" s="89" t="s">
        <v>75</v>
      </c>
      <c r="AX1114" s="61" t="s">
        <v>101</v>
      </c>
      <c r="AY1114" s="67" t="s">
        <v>7850</v>
      </c>
      <c r="AZ1114" s="58" t="s">
        <v>67</v>
      </c>
      <c r="BA1114" s="58" t="s">
        <v>67</v>
      </c>
    </row>
    <row r="1115" spans="2:53" x14ac:dyDescent="0.25">
      <c r="B1115" s="58">
        <v>2024</v>
      </c>
      <c r="C1115" s="58">
        <v>891780111</v>
      </c>
      <c r="D1115" s="59" t="s">
        <v>64</v>
      </c>
      <c r="E1115" s="61" t="s">
        <v>7849</v>
      </c>
      <c r="F1115" s="239" t="s">
        <v>7848</v>
      </c>
      <c r="G1115" s="210">
        <v>0</v>
      </c>
      <c r="H1115" s="61" t="s">
        <v>73</v>
      </c>
      <c r="I1115" s="59" t="s">
        <v>65</v>
      </c>
      <c r="J1115" s="60" t="s">
        <v>7847</v>
      </c>
      <c r="K1115" s="60">
        <v>13300000</v>
      </c>
      <c r="L1115" s="58" t="s">
        <v>68</v>
      </c>
      <c r="M1115" s="60" t="s">
        <v>7846</v>
      </c>
      <c r="N1115" s="60">
        <v>57461980</v>
      </c>
      <c r="O1115" s="60">
        <v>1498</v>
      </c>
      <c r="P1115" s="89">
        <v>45475</v>
      </c>
      <c r="Q1115" s="60">
        <v>4519037000</v>
      </c>
      <c r="R1115" s="89">
        <v>45499</v>
      </c>
      <c r="S1115" s="60">
        <v>13300000</v>
      </c>
      <c r="T1115" s="61" t="s">
        <v>66</v>
      </c>
      <c r="U1115" s="60">
        <v>85466528</v>
      </c>
      <c r="V1115" s="60" t="s">
        <v>6886</v>
      </c>
      <c r="W1115" s="89">
        <v>45499</v>
      </c>
      <c r="X1115" s="89">
        <v>45499</v>
      </c>
      <c r="Y1115" s="177" t="s">
        <v>75</v>
      </c>
      <c r="Z1115" s="89">
        <v>45626</v>
      </c>
      <c r="AA1115" s="67">
        <f t="shared" si="85"/>
        <v>127</v>
      </c>
      <c r="AB1115" s="67">
        <v>0</v>
      </c>
      <c r="AC1115" s="237">
        <v>0</v>
      </c>
      <c r="AD1115" s="67">
        <v>0</v>
      </c>
      <c r="AE1115" s="89" t="s">
        <v>75</v>
      </c>
      <c r="AF1115" s="67">
        <f t="shared" si="86"/>
        <v>0</v>
      </c>
      <c r="AG1115" s="60">
        <v>0</v>
      </c>
      <c r="AH1115" s="60">
        <v>0</v>
      </c>
      <c r="AI1115" s="89" t="s">
        <v>75</v>
      </c>
      <c r="AJ1115" s="61">
        <v>0</v>
      </c>
      <c r="AK1115" s="65" t="s">
        <v>75</v>
      </c>
      <c r="AL1115" s="65" t="s">
        <v>75</v>
      </c>
      <c r="AM1115" s="67">
        <f t="shared" si="87"/>
        <v>0</v>
      </c>
      <c r="AN1115" s="67">
        <f>+K1115+AC1115-AH1115</f>
        <v>13300000</v>
      </c>
      <c r="AO1115" s="61" t="s">
        <v>67</v>
      </c>
      <c r="AP1115" s="60">
        <v>13300000</v>
      </c>
      <c r="AQ1115" s="61" t="s">
        <v>86</v>
      </c>
      <c r="AR1115" s="60">
        <v>0</v>
      </c>
      <c r="AS1115" s="69" t="s">
        <v>75</v>
      </c>
      <c r="AT1115" s="236">
        <v>4300000</v>
      </c>
      <c r="AU1115" s="156">
        <f t="shared" si="88"/>
        <v>9000000</v>
      </c>
      <c r="AV1115" s="72">
        <f t="shared" si="89"/>
        <v>0.32330827067669171</v>
      </c>
      <c r="AW1115" s="89" t="s">
        <v>75</v>
      </c>
      <c r="AX1115" s="61" t="s">
        <v>101</v>
      </c>
      <c r="AY1115" s="67" t="s">
        <v>7845</v>
      </c>
      <c r="AZ1115" s="58" t="s">
        <v>67</v>
      </c>
      <c r="BA1115" s="58" t="s">
        <v>67</v>
      </c>
    </row>
    <row r="1116" spans="2:53" x14ac:dyDescent="0.25">
      <c r="B1116" s="58">
        <v>2024</v>
      </c>
      <c r="C1116" s="58">
        <v>891780111</v>
      </c>
      <c r="D1116" s="59" t="s">
        <v>64</v>
      </c>
      <c r="E1116" s="61" t="s">
        <v>7844</v>
      </c>
      <c r="F1116" s="239" t="s">
        <v>7843</v>
      </c>
      <c r="G1116" s="210">
        <v>0</v>
      </c>
      <c r="H1116" s="61" t="s">
        <v>73</v>
      </c>
      <c r="I1116" s="59" t="s">
        <v>65</v>
      </c>
      <c r="J1116" s="60" t="s">
        <v>7842</v>
      </c>
      <c r="K1116" s="60">
        <v>27450000</v>
      </c>
      <c r="L1116" s="58" t="s">
        <v>68</v>
      </c>
      <c r="M1116" s="60" t="s">
        <v>7841</v>
      </c>
      <c r="N1116" s="60">
        <v>85450384</v>
      </c>
      <c r="O1116" s="60">
        <v>1498</v>
      </c>
      <c r="P1116" s="89">
        <v>45475</v>
      </c>
      <c r="Q1116" s="60">
        <v>4519037000</v>
      </c>
      <c r="R1116" s="89">
        <v>45499</v>
      </c>
      <c r="S1116" s="60">
        <v>27450000</v>
      </c>
      <c r="T1116" s="61" t="s">
        <v>66</v>
      </c>
      <c r="U1116" s="60">
        <v>85455983</v>
      </c>
      <c r="V1116" s="60" t="s">
        <v>6859</v>
      </c>
      <c r="W1116" s="89">
        <v>45499</v>
      </c>
      <c r="X1116" s="89">
        <v>45499</v>
      </c>
      <c r="Y1116" s="177" t="s">
        <v>75</v>
      </c>
      <c r="Z1116" s="89">
        <v>45626</v>
      </c>
      <c r="AA1116" s="67">
        <f t="shared" si="85"/>
        <v>127</v>
      </c>
      <c r="AB1116" s="67">
        <v>0</v>
      </c>
      <c r="AC1116" s="237">
        <v>0</v>
      </c>
      <c r="AD1116" s="67">
        <v>0</v>
      </c>
      <c r="AE1116" s="89" t="s">
        <v>75</v>
      </c>
      <c r="AF1116" s="67">
        <f t="shared" si="86"/>
        <v>0</v>
      </c>
      <c r="AG1116" s="60">
        <v>0</v>
      </c>
      <c r="AH1116" s="60">
        <v>0</v>
      </c>
      <c r="AI1116" s="89" t="s">
        <v>75</v>
      </c>
      <c r="AJ1116" s="61">
        <v>0</v>
      </c>
      <c r="AK1116" s="65" t="s">
        <v>75</v>
      </c>
      <c r="AL1116" s="65" t="s">
        <v>75</v>
      </c>
      <c r="AM1116" s="67">
        <f t="shared" si="87"/>
        <v>0</v>
      </c>
      <c r="AN1116" s="67">
        <f>+K1116+AC1116-AH1116</f>
        <v>27450000</v>
      </c>
      <c r="AO1116" s="61" t="s">
        <v>67</v>
      </c>
      <c r="AP1116" s="60">
        <v>27450000</v>
      </c>
      <c r="AQ1116" s="61" t="s">
        <v>86</v>
      </c>
      <c r="AR1116" s="60">
        <v>0</v>
      </c>
      <c r="AS1116" s="69" t="s">
        <v>75</v>
      </c>
      <c r="AT1116" s="236">
        <v>9150000</v>
      </c>
      <c r="AU1116" s="156">
        <f t="shared" si="88"/>
        <v>18300000</v>
      </c>
      <c r="AV1116" s="72">
        <f t="shared" si="89"/>
        <v>0.33333333333333331</v>
      </c>
      <c r="AW1116" s="89" t="s">
        <v>75</v>
      </c>
      <c r="AX1116" s="61" t="s">
        <v>101</v>
      </c>
      <c r="AY1116" s="67" t="s">
        <v>7840</v>
      </c>
      <c r="AZ1116" s="58" t="s">
        <v>67</v>
      </c>
      <c r="BA1116" s="58" t="s">
        <v>67</v>
      </c>
    </row>
    <row r="1117" spans="2:53" x14ac:dyDescent="0.25">
      <c r="B1117" s="58">
        <v>2024</v>
      </c>
      <c r="C1117" s="58">
        <v>891780111</v>
      </c>
      <c r="D1117" s="59" t="s">
        <v>64</v>
      </c>
      <c r="E1117" s="61" t="s">
        <v>7839</v>
      </c>
      <c r="F1117" s="239" t="s">
        <v>7838</v>
      </c>
      <c r="G1117" s="210">
        <v>0</v>
      </c>
      <c r="H1117" s="61" t="s">
        <v>73</v>
      </c>
      <c r="I1117" s="59" t="s">
        <v>65</v>
      </c>
      <c r="J1117" s="60" t="s">
        <v>7837</v>
      </c>
      <c r="K1117" s="60">
        <v>13300000</v>
      </c>
      <c r="L1117" s="58" t="s">
        <v>68</v>
      </c>
      <c r="M1117" s="60" t="s">
        <v>7836</v>
      </c>
      <c r="N1117" s="60">
        <v>1102864782</v>
      </c>
      <c r="O1117" s="60">
        <v>1498</v>
      </c>
      <c r="P1117" s="89">
        <v>45475</v>
      </c>
      <c r="Q1117" s="60">
        <v>4519037000</v>
      </c>
      <c r="R1117" s="89">
        <v>45499</v>
      </c>
      <c r="S1117" s="60">
        <v>13300000</v>
      </c>
      <c r="T1117" s="61" t="s">
        <v>66</v>
      </c>
      <c r="U1117" s="60">
        <v>72221403</v>
      </c>
      <c r="V1117" s="60" t="s">
        <v>6892</v>
      </c>
      <c r="W1117" s="89">
        <v>45499</v>
      </c>
      <c r="X1117" s="89">
        <v>45499</v>
      </c>
      <c r="Y1117" s="177" t="s">
        <v>75</v>
      </c>
      <c r="Z1117" s="89">
        <v>45626</v>
      </c>
      <c r="AA1117" s="67">
        <f t="shared" si="85"/>
        <v>127</v>
      </c>
      <c r="AB1117" s="67">
        <v>0</v>
      </c>
      <c r="AC1117" s="237">
        <v>0</v>
      </c>
      <c r="AD1117" s="67">
        <v>0</v>
      </c>
      <c r="AE1117" s="89" t="s">
        <v>75</v>
      </c>
      <c r="AF1117" s="67">
        <f t="shared" si="86"/>
        <v>0</v>
      </c>
      <c r="AG1117" s="60">
        <v>0</v>
      </c>
      <c r="AH1117" s="60">
        <v>0</v>
      </c>
      <c r="AI1117" s="89" t="s">
        <v>75</v>
      </c>
      <c r="AJ1117" s="61">
        <v>0</v>
      </c>
      <c r="AK1117" s="65" t="s">
        <v>75</v>
      </c>
      <c r="AL1117" s="65" t="s">
        <v>75</v>
      </c>
      <c r="AM1117" s="67">
        <f t="shared" si="87"/>
        <v>0</v>
      </c>
      <c r="AN1117" s="67">
        <f>+K1117+AC1117-AH1117</f>
        <v>13300000</v>
      </c>
      <c r="AO1117" s="61" t="s">
        <v>67</v>
      </c>
      <c r="AP1117" s="60">
        <v>13300000</v>
      </c>
      <c r="AQ1117" s="61" t="s">
        <v>86</v>
      </c>
      <c r="AR1117" s="60">
        <v>0</v>
      </c>
      <c r="AS1117" s="69" t="s">
        <v>75</v>
      </c>
      <c r="AT1117" s="236">
        <v>3000000</v>
      </c>
      <c r="AU1117" s="156">
        <f t="shared" si="88"/>
        <v>10300000</v>
      </c>
      <c r="AV1117" s="72">
        <f t="shared" si="89"/>
        <v>0.22556390977443608</v>
      </c>
      <c r="AW1117" s="89" t="s">
        <v>75</v>
      </c>
      <c r="AX1117" s="61" t="s">
        <v>101</v>
      </c>
      <c r="AY1117" s="67" t="s">
        <v>7835</v>
      </c>
      <c r="AZ1117" s="58" t="s">
        <v>67</v>
      </c>
      <c r="BA1117" s="58" t="s">
        <v>67</v>
      </c>
    </row>
    <row r="1118" spans="2:53" x14ac:dyDescent="0.25">
      <c r="B1118" s="58">
        <v>2024</v>
      </c>
      <c r="C1118" s="58">
        <v>891780111</v>
      </c>
      <c r="D1118" s="59" t="s">
        <v>64</v>
      </c>
      <c r="E1118" s="61" t="s">
        <v>7834</v>
      </c>
      <c r="F1118" s="239" t="s">
        <v>7833</v>
      </c>
      <c r="G1118" s="210">
        <v>0</v>
      </c>
      <c r="H1118" s="61" t="s">
        <v>73</v>
      </c>
      <c r="I1118" s="59" t="s">
        <v>383</v>
      </c>
      <c r="J1118" s="60" t="s">
        <v>7832</v>
      </c>
      <c r="K1118" s="60">
        <v>12420000</v>
      </c>
      <c r="L1118" s="58" t="s">
        <v>68</v>
      </c>
      <c r="M1118" s="60" t="s">
        <v>7831</v>
      </c>
      <c r="N1118" s="60">
        <v>57296345</v>
      </c>
      <c r="O1118" s="60">
        <v>1522</v>
      </c>
      <c r="P1118" s="89">
        <v>45481</v>
      </c>
      <c r="Q1118" s="60">
        <v>48000000</v>
      </c>
      <c r="R1118" s="89">
        <v>45499</v>
      </c>
      <c r="S1118" s="60">
        <v>12420000</v>
      </c>
      <c r="T1118" s="61" t="s">
        <v>66</v>
      </c>
      <c r="U1118" s="60">
        <v>57461216</v>
      </c>
      <c r="V1118" s="60" t="s">
        <v>3359</v>
      </c>
      <c r="W1118" s="89">
        <v>45499</v>
      </c>
      <c r="X1118" s="89">
        <v>45499</v>
      </c>
      <c r="Y1118" s="177" t="s">
        <v>75</v>
      </c>
      <c r="Z1118" s="89">
        <v>45626</v>
      </c>
      <c r="AA1118" s="67">
        <f t="shared" si="85"/>
        <v>127</v>
      </c>
      <c r="AB1118" s="67">
        <v>0</v>
      </c>
      <c r="AC1118" s="237">
        <v>0</v>
      </c>
      <c r="AD1118" s="67">
        <v>0</v>
      </c>
      <c r="AE1118" s="89" t="s">
        <v>75</v>
      </c>
      <c r="AF1118" s="67">
        <f t="shared" si="86"/>
        <v>0</v>
      </c>
      <c r="AG1118" s="60">
        <v>0</v>
      </c>
      <c r="AH1118" s="60">
        <v>0</v>
      </c>
      <c r="AI1118" s="89" t="s">
        <v>75</v>
      </c>
      <c r="AJ1118" s="61">
        <v>0</v>
      </c>
      <c r="AK1118" s="65" t="s">
        <v>75</v>
      </c>
      <c r="AL1118" s="65" t="s">
        <v>75</v>
      </c>
      <c r="AM1118" s="67">
        <f t="shared" si="87"/>
        <v>0</v>
      </c>
      <c r="AN1118" s="67">
        <f>+K1118+AC1118-AH1118</f>
        <v>12420000</v>
      </c>
      <c r="AO1118" s="61" t="s">
        <v>86</v>
      </c>
      <c r="AP1118" s="60">
        <v>0</v>
      </c>
      <c r="AQ1118" s="61" t="s">
        <v>86</v>
      </c>
      <c r="AR1118" s="60">
        <v>0</v>
      </c>
      <c r="AS1118" s="69" t="s">
        <v>75</v>
      </c>
      <c r="AT1118" s="236">
        <v>2760000</v>
      </c>
      <c r="AU1118" s="156">
        <f t="shared" si="88"/>
        <v>9660000</v>
      </c>
      <c r="AV1118" s="72">
        <f t="shared" si="89"/>
        <v>0.22222222222222221</v>
      </c>
      <c r="AW1118" s="89" t="s">
        <v>75</v>
      </c>
      <c r="AX1118" s="61" t="s">
        <v>101</v>
      </c>
      <c r="AY1118" s="67" t="s">
        <v>7830</v>
      </c>
      <c r="AZ1118" s="58" t="s">
        <v>67</v>
      </c>
      <c r="BA1118" s="58" t="s">
        <v>67</v>
      </c>
    </row>
    <row r="1119" spans="2:53" x14ac:dyDescent="0.25">
      <c r="B1119" s="58">
        <v>2024</v>
      </c>
      <c r="C1119" s="58">
        <v>891780111</v>
      </c>
      <c r="D1119" s="59" t="s">
        <v>64</v>
      </c>
      <c r="E1119" s="61" t="s">
        <v>7829</v>
      </c>
      <c r="F1119" s="239" t="s">
        <v>7828</v>
      </c>
      <c r="G1119" s="210">
        <v>0</v>
      </c>
      <c r="H1119" s="61" t="s">
        <v>73</v>
      </c>
      <c r="I1119" s="59" t="s">
        <v>65</v>
      </c>
      <c r="J1119" s="60" t="s">
        <v>7827</v>
      </c>
      <c r="K1119" s="60">
        <v>10583000</v>
      </c>
      <c r="L1119" s="58" t="s">
        <v>68</v>
      </c>
      <c r="M1119" s="60" t="s">
        <v>7826</v>
      </c>
      <c r="N1119" s="60">
        <v>36549906</v>
      </c>
      <c r="O1119" s="60">
        <v>1498</v>
      </c>
      <c r="P1119" s="89">
        <v>45475</v>
      </c>
      <c r="Q1119" s="60">
        <v>4519037000</v>
      </c>
      <c r="R1119" s="89">
        <v>45499</v>
      </c>
      <c r="S1119" s="60">
        <v>10583000</v>
      </c>
      <c r="T1119" s="61" t="s">
        <v>66</v>
      </c>
      <c r="U1119" s="60">
        <v>36557666</v>
      </c>
      <c r="V1119" s="60" t="s">
        <v>4526</v>
      </c>
      <c r="W1119" s="89">
        <v>45499</v>
      </c>
      <c r="X1119" s="89">
        <v>45499</v>
      </c>
      <c r="Y1119" s="177" t="s">
        <v>75</v>
      </c>
      <c r="Z1119" s="89">
        <v>45626</v>
      </c>
      <c r="AA1119" s="67">
        <f t="shared" si="85"/>
        <v>127</v>
      </c>
      <c r="AB1119" s="67">
        <v>0</v>
      </c>
      <c r="AC1119" s="237">
        <v>0</v>
      </c>
      <c r="AD1119" s="67">
        <v>0</v>
      </c>
      <c r="AE1119" s="89" t="s">
        <v>75</v>
      </c>
      <c r="AF1119" s="67">
        <f t="shared" si="86"/>
        <v>0</v>
      </c>
      <c r="AG1119" s="60">
        <v>0</v>
      </c>
      <c r="AH1119" s="60">
        <v>0</v>
      </c>
      <c r="AI1119" s="89" t="s">
        <v>75</v>
      </c>
      <c r="AJ1119" s="61">
        <v>0</v>
      </c>
      <c r="AK1119" s="65" t="s">
        <v>75</v>
      </c>
      <c r="AL1119" s="65" t="s">
        <v>75</v>
      </c>
      <c r="AM1119" s="67">
        <f t="shared" si="87"/>
        <v>0</v>
      </c>
      <c r="AN1119" s="67">
        <f>+K1119+AC1119-AH1119</f>
        <v>10583000</v>
      </c>
      <c r="AO1119" s="61" t="s">
        <v>67</v>
      </c>
      <c r="AP1119" s="60">
        <v>10583000</v>
      </c>
      <c r="AQ1119" s="61" t="s">
        <v>86</v>
      </c>
      <c r="AR1119" s="60">
        <v>0</v>
      </c>
      <c r="AS1119" s="69" t="s">
        <v>75</v>
      </c>
      <c r="AT1119" s="236">
        <v>2500000</v>
      </c>
      <c r="AU1119" s="156">
        <f t="shared" si="88"/>
        <v>8083000</v>
      </c>
      <c r="AV1119" s="72">
        <f t="shared" si="89"/>
        <v>0.23622791269016347</v>
      </c>
      <c r="AW1119" s="89" t="s">
        <v>75</v>
      </c>
      <c r="AX1119" s="61" t="s">
        <v>101</v>
      </c>
      <c r="AY1119" s="67" t="s">
        <v>7825</v>
      </c>
      <c r="AZ1119" s="58" t="s">
        <v>67</v>
      </c>
      <c r="BA1119" s="58" t="s">
        <v>67</v>
      </c>
    </row>
    <row r="1120" spans="2:53" x14ac:dyDescent="0.25">
      <c r="B1120" s="58">
        <v>2024</v>
      </c>
      <c r="C1120" s="58">
        <v>891780111</v>
      </c>
      <c r="D1120" s="59" t="s">
        <v>64</v>
      </c>
      <c r="E1120" s="61" t="s">
        <v>7824</v>
      </c>
      <c r="F1120" s="239" t="s">
        <v>7823</v>
      </c>
      <c r="G1120" s="210">
        <v>0</v>
      </c>
      <c r="H1120" s="61" t="s">
        <v>73</v>
      </c>
      <c r="I1120" s="59" t="s">
        <v>65</v>
      </c>
      <c r="J1120" s="60" t="s">
        <v>7822</v>
      </c>
      <c r="K1120" s="60">
        <v>8400000</v>
      </c>
      <c r="L1120" s="58" t="s">
        <v>68</v>
      </c>
      <c r="M1120" s="60" t="s">
        <v>7821</v>
      </c>
      <c r="N1120" s="60">
        <v>85466757</v>
      </c>
      <c r="O1120" s="60">
        <v>1499</v>
      </c>
      <c r="P1120" s="238">
        <v>45475</v>
      </c>
      <c r="Q1120" s="60">
        <v>2126650000</v>
      </c>
      <c r="R1120" s="89">
        <v>45506</v>
      </c>
      <c r="S1120" s="60">
        <v>8400000</v>
      </c>
      <c r="T1120" s="61" t="s">
        <v>66</v>
      </c>
      <c r="U1120" s="60">
        <v>85459497</v>
      </c>
      <c r="V1120" s="60" t="s">
        <v>3402</v>
      </c>
      <c r="W1120" s="89">
        <v>45504</v>
      </c>
      <c r="X1120" s="89">
        <v>45506</v>
      </c>
      <c r="Y1120" s="177" t="s">
        <v>75</v>
      </c>
      <c r="Z1120" s="89">
        <v>45626</v>
      </c>
      <c r="AA1120" s="67">
        <f t="shared" si="85"/>
        <v>120</v>
      </c>
      <c r="AB1120" s="67">
        <v>0</v>
      </c>
      <c r="AC1120" s="237">
        <v>0</v>
      </c>
      <c r="AD1120" s="67">
        <v>0</v>
      </c>
      <c r="AE1120" s="89" t="s">
        <v>75</v>
      </c>
      <c r="AF1120" s="67">
        <f t="shared" si="86"/>
        <v>0</v>
      </c>
      <c r="AG1120" s="60">
        <v>0</v>
      </c>
      <c r="AH1120" s="60">
        <v>0</v>
      </c>
      <c r="AI1120" s="89" t="s">
        <v>75</v>
      </c>
      <c r="AJ1120" s="61">
        <v>1</v>
      </c>
      <c r="AK1120" s="65" t="s">
        <v>75</v>
      </c>
      <c r="AL1120" s="65" t="s">
        <v>75</v>
      </c>
      <c r="AM1120" s="67">
        <f t="shared" si="87"/>
        <v>0</v>
      </c>
      <c r="AN1120" s="67">
        <f>+K1120+AC1120-AH1120</f>
        <v>8400000</v>
      </c>
      <c r="AO1120" s="61" t="s">
        <v>67</v>
      </c>
      <c r="AP1120" s="60">
        <v>8400000</v>
      </c>
      <c r="AQ1120" s="61" t="s">
        <v>86</v>
      </c>
      <c r="AR1120" s="60">
        <v>0</v>
      </c>
      <c r="AS1120" s="69" t="s">
        <v>75</v>
      </c>
      <c r="AT1120" s="236">
        <v>2100000</v>
      </c>
      <c r="AU1120" s="156">
        <f t="shared" si="88"/>
        <v>6300000</v>
      </c>
      <c r="AV1120" s="72">
        <f t="shared" si="89"/>
        <v>0.25</v>
      </c>
      <c r="AW1120" s="89" t="s">
        <v>75</v>
      </c>
      <c r="AX1120" s="61" t="s">
        <v>101</v>
      </c>
      <c r="AY1120" s="67" t="s">
        <v>7820</v>
      </c>
      <c r="AZ1120" s="58" t="s">
        <v>67</v>
      </c>
      <c r="BA1120" s="58" t="s">
        <v>67</v>
      </c>
    </row>
    <row r="1121" spans="2:53" x14ac:dyDescent="0.25">
      <c r="B1121" s="58">
        <v>2024</v>
      </c>
      <c r="C1121" s="58">
        <v>891780111</v>
      </c>
      <c r="D1121" s="59" t="s">
        <v>64</v>
      </c>
      <c r="E1121" s="61" t="s">
        <v>7819</v>
      </c>
      <c r="F1121" s="67" t="s">
        <v>7818</v>
      </c>
      <c r="G1121" s="210">
        <v>0</v>
      </c>
      <c r="H1121" s="61" t="s">
        <v>73</v>
      </c>
      <c r="I1121" s="59" t="s">
        <v>65</v>
      </c>
      <c r="J1121" s="60" t="s">
        <v>7817</v>
      </c>
      <c r="K1121" s="60">
        <v>10800000</v>
      </c>
      <c r="L1121" s="58" t="s">
        <v>68</v>
      </c>
      <c r="M1121" s="60" t="s">
        <v>7816</v>
      </c>
      <c r="N1121" s="60">
        <v>4979192</v>
      </c>
      <c r="O1121" s="60">
        <v>1498</v>
      </c>
      <c r="P1121" s="89">
        <v>45475</v>
      </c>
      <c r="Q1121" s="60">
        <v>4519037000</v>
      </c>
      <c r="R1121" s="89">
        <v>45506</v>
      </c>
      <c r="S1121" s="60">
        <v>10800000</v>
      </c>
      <c r="T1121" s="61" t="s">
        <v>66</v>
      </c>
      <c r="U1121" s="60">
        <v>85465146</v>
      </c>
      <c r="V1121" s="60" t="s">
        <v>7615</v>
      </c>
      <c r="W1121" s="89">
        <v>45506</v>
      </c>
      <c r="X1121" s="89">
        <v>45506</v>
      </c>
      <c r="Y1121" s="68" t="s">
        <v>75</v>
      </c>
      <c r="Z1121" s="89">
        <v>45626</v>
      </c>
      <c r="AA1121" s="67">
        <f t="shared" si="85"/>
        <v>120</v>
      </c>
      <c r="AB1121" s="67">
        <v>0</v>
      </c>
      <c r="AC1121" s="237">
        <v>0</v>
      </c>
      <c r="AD1121" s="67">
        <v>0</v>
      </c>
      <c r="AE1121" s="89" t="s">
        <v>75</v>
      </c>
      <c r="AF1121" s="67">
        <f t="shared" si="86"/>
        <v>0</v>
      </c>
      <c r="AG1121" s="60">
        <v>0</v>
      </c>
      <c r="AH1121" s="60">
        <v>0</v>
      </c>
      <c r="AI1121" s="89" t="s">
        <v>75</v>
      </c>
      <c r="AJ1121" s="61">
        <v>0</v>
      </c>
      <c r="AK1121" s="65" t="s">
        <v>75</v>
      </c>
      <c r="AL1121" s="65" t="s">
        <v>75</v>
      </c>
      <c r="AM1121" s="67">
        <f t="shared" si="87"/>
        <v>0</v>
      </c>
      <c r="AN1121" s="67">
        <f>+K1121+AC1121-AH1121</f>
        <v>10800000</v>
      </c>
      <c r="AO1121" s="61" t="s">
        <v>67</v>
      </c>
      <c r="AP1121" s="60">
        <v>10800000</v>
      </c>
      <c r="AQ1121" s="61" t="s">
        <v>86</v>
      </c>
      <c r="AR1121" s="60">
        <v>0</v>
      </c>
      <c r="AS1121" s="69" t="s">
        <v>75</v>
      </c>
      <c r="AT1121" s="236">
        <v>2700000</v>
      </c>
      <c r="AU1121" s="156">
        <f t="shared" si="88"/>
        <v>8100000</v>
      </c>
      <c r="AV1121" s="72">
        <f t="shared" si="89"/>
        <v>0.25</v>
      </c>
      <c r="AW1121" s="89" t="s">
        <v>75</v>
      </c>
      <c r="AX1121" s="61" t="s">
        <v>101</v>
      </c>
      <c r="AY1121" s="67" t="s">
        <v>7815</v>
      </c>
      <c r="AZ1121" s="58" t="s">
        <v>67</v>
      </c>
      <c r="BA1121" s="58" t="s">
        <v>67</v>
      </c>
    </row>
    <row r="1122" spans="2:53" x14ac:dyDescent="0.25">
      <c r="B1122" s="58">
        <v>2024</v>
      </c>
      <c r="C1122" s="58">
        <v>891780111</v>
      </c>
      <c r="D1122" s="59" t="s">
        <v>64</v>
      </c>
      <c r="E1122" s="61" t="s">
        <v>7814</v>
      </c>
      <c r="F1122" s="239" t="s">
        <v>7813</v>
      </c>
      <c r="G1122" s="210">
        <v>0</v>
      </c>
      <c r="H1122" s="61" t="s">
        <v>73</v>
      </c>
      <c r="I1122" s="59" t="s">
        <v>65</v>
      </c>
      <c r="J1122" s="60" t="s">
        <v>7709</v>
      </c>
      <c r="K1122" s="60">
        <v>8400000</v>
      </c>
      <c r="L1122" s="58" t="s">
        <v>68</v>
      </c>
      <c r="M1122" s="60" t="s">
        <v>7812</v>
      </c>
      <c r="N1122" s="60">
        <v>84455698</v>
      </c>
      <c r="O1122" s="60">
        <v>1499</v>
      </c>
      <c r="P1122" s="238">
        <v>45475</v>
      </c>
      <c r="Q1122" s="60">
        <v>2126650000</v>
      </c>
      <c r="R1122" s="89">
        <v>45506</v>
      </c>
      <c r="S1122" s="60">
        <v>8400000</v>
      </c>
      <c r="T1122" s="61" t="s">
        <v>66</v>
      </c>
      <c r="U1122" s="60">
        <v>85459497</v>
      </c>
      <c r="V1122" s="60" t="s">
        <v>3402</v>
      </c>
      <c r="W1122" s="89">
        <v>45506</v>
      </c>
      <c r="X1122" s="89">
        <v>45506</v>
      </c>
      <c r="Y1122" s="177" t="s">
        <v>75</v>
      </c>
      <c r="Z1122" s="89">
        <v>45626</v>
      </c>
      <c r="AA1122" s="67">
        <f>+IF(Y112="1800-01-01",Z1122-X1122,Z1122-Y1122)</f>
        <v>120</v>
      </c>
      <c r="AB1122" s="67">
        <v>0</v>
      </c>
      <c r="AC1122" s="237">
        <v>0</v>
      </c>
      <c r="AD1122" s="67">
        <v>0</v>
      </c>
      <c r="AE1122" s="89" t="s">
        <v>75</v>
      </c>
      <c r="AF1122" s="67">
        <f t="shared" si="86"/>
        <v>0</v>
      </c>
      <c r="AG1122" s="60">
        <v>0</v>
      </c>
      <c r="AH1122" s="60">
        <v>0</v>
      </c>
      <c r="AI1122" s="89" t="s">
        <v>75</v>
      </c>
      <c r="AJ1122" s="61">
        <v>0</v>
      </c>
      <c r="AK1122" s="65" t="s">
        <v>75</v>
      </c>
      <c r="AL1122" s="65" t="s">
        <v>75</v>
      </c>
      <c r="AM1122" s="67">
        <f t="shared" si="87"/>
        <v>0</v>
      </c>
      <c r="AN1122" s="67">
        <f>+K1122+AC1122-AH1122</f>
        <v>8400000</v>
      </c>
      <c r="AO1122" s="61" t="s">
        <v>67</v>
      </c>
      <c r="AP1122" s="60">
        <v>8400000</v>
      </c>
      <c r="AQ1122" s="61" t="s">
        <v>86</v>
      </c>
      <c r="AR1122" s="60">
        <v>0</v>
      </c>
      <c r="AS1122" s="69" t="s">
        <v>75</v>
      </c>
      <c r="AT1122" s="236">
        <v>2100000</v>
      </c>
      <c r="AU1122" s="156">
        <f t="shared" si="88"/>
        <v>6300000</v>
      </c>
      <c r="AV1122" s="72">
        <f t="shared" si="89"/>
        <v>0.25</v>
      </c>
      <c r="AW1122" s="89" t="s">
        <v>75</v>
      </c>
      <c r="AX1122" s="61" t="s">
        <v>101</v>
      </c>
      <c r="AY1122" s="67" t="s">
        <v>7811</v>
      </c>
      <c r="AZ1122" s="58" t="s">
        <v>67</v>
      </c>
      <c r="BA1122" s="58" t="s">
        <v>67</v>
      </c>
    </row>
    <row r="1123" spans="2:53" x14ac:dyDescent="0.25">
      <c r="B1123" s="58">
        <v>2024</v>
      </c>
      <c r="C1123" s="58">
        <v>891780111</v>
      </c>
      <c r="D1123" s="59" t="s">
        <v>64</v>
      </c>
      <c r="E1123" s="61" t="s">
        <v>7810</v>
      </c>
      <c r="F1123" s="239" t="s">
        <v>7809</v>
      </c>
      <c r="G1123" s="210">
        <v>0</v>
      </c>
      <c r="H1123" s="61" t="s">
        <v>73</v>
      </c>
      <c r="I1123" s="59" t="s">
        <v>65</v>
      </c>
      <c r="J1123" s="60" t="s">
        <v>7709</v>
      </c>
      <c r="K1123" s="60">
        <v>8400000</v>
      </c>
      <c r="L1123" s="58" t="s">
        <v>68</v>
      </c>
      <c r="M1123" s="60" t="s">
        <v>7808</v>
      </c>
      <c r="N1123" s="60">
        <v>85465984</v>
      </c>
      <c r="O1123" s="60">
        <v>1499</v>
      </c>
      <c r="P1123" s="238">
        <v>45475</v>
      </c>
      <c r="Q1123" s="60">
        <v>2126650000</v>
      </c>
      <c r="R1123" s="89">
        <v>45506</v>
      </c>
      <c r="S1123" s="60">
        <v>8400000</v>
      </c>
      <c r="T1123" s="61" t="s">
        <v>66</v>
      </c>
      <c r="U1123" s="60">
        <v>85459497</v>
      </c>
      <c r="V1123" s="60" t="s">
        <v>3402</v>
      </c>
      <c r="W1123" s="89">
        <v>45506</v>
      </c>
      <c r="X1123" s="89">
        <v>45506</v>
      </c>
      <c r="Y1123" s="177" t="s">
        <v>75</v>
      </c>
      <c r="Z1123" s="89">
        <v>45626</v>
      </c>
      <c r="AA1123" s="67">
        <f t="shared" ref="AA1123:AA1186" si="90">+IF(Y1123="1800-01-01",Z1123-X1123,Z1123-Y1123)</f>
        <v>120</v>
      </c>
      <c r="AB1123" s="67">
        <v>0</v>
      </c>
      <c r="AC1123" s="237">
        <v>0</v>
      </c>
      <c r="AD1123" s="67">
        <v>0</v>
      </c>
      <c r="AE1123" s="89" t="s">
        <v>75</v>
      </c>
      <c r="AF1123" s="67">
        <f t="shared" si="86"/>
        <v>0</v>
      </c>
      <c r="AG1123" s="60">
        <v>0</v>
      </c>
      <c r="AH1123" s="60">
        <v>0</v>
      </c>
      <c r="AI1123" s="89" t="s">
        <v>75</v>
      </c>
      <c r="AJ1123" s="61">
        <v>0</v>
      </c>
      <c r="AK1123" s="65" t="s">
        <v>75</v>
      </c>
      <c r="AL1123" s="65" t="s">
        <v>75</v>
      </c>
      <c r="AM1123" s="67">
        <f t="shared" si="87"/>
        <v>0</v>
      </c>
      <c r="AN1123" s="67">
        <f>+K1123+AC1123-AH1123</f>
        <v>8400000</v>
      </c>
      <c r="AO1123" s="61" t="s">
        <v>67</v>
      </c>
      <c r="AP1123" s="60">
        <v>8400000</v>
      </c>
      <c r="AQ1123" s="61" t="s">
        <v>86</v>
      </c>
      <c r="AR1123" s="60">
        <v>0</v>
      </c>
      <c r="AS1123" s="69" t="s">
        <v>75</v>
      </c>
      <c r="AT1123" s="236">
        <v>2100000</v>
      </c>
      <c r="AU1123" s="156">
        <f t="shared" si="88"/>
        <v>6300000</v>
      </c>
      <c r="AV1123" s="72">
        <f t="shared" si="89"/>
        <v>0.25</v>
      </c>
      <c r="AW1123" s="89" t="s">
        <v>75</v>
      </c>
      <c r="AX1123" s="61" t="s">
        <v>101</v>
      </c>
      <c r="AY1123" s="67" t="s">
        <v>7807</v>
      </c>
      <c r="AZ1123" s="58" t="s">
        <v>67</v>
      </c>
      <c r="BA1123" s="58" t="s">
        <v>67</v>
      </c>
    </row>
    <row r="1124" spans="2:53" x14ac:dyDescent="0.25">
      <c r="B1124" s="58">
        <v>2024</v>
      </c>
      <c r="C1124" s="58">
        <v>891780111</v>
      </c>
      <c r="D1124" s="59" t="s">
        <v>64</v>
      </c>
      <c r="E1124" s="61" t="s">
        <v>7806</v>
      </c>
      <c r="F1124" s="239" t="s">
        <v>7805</v>
      </c>
      <c r="G1124" s="210">
        <v>0</v>
      </c>
      <c r="H1124" s="61" t="s">
        <v>73</v>
      </c>
      <c r="I1124" s="59" t="s">
        <v>65</v>
      </c>
      <c r="J1124" s="60" t="s">
        <v>7804</v>
      </c>
      <c r="K1124" s="60">
        <v>8400000</v>
      </c>
      <c r="L1124" s="58" t="s">
        <v>68</v>
      </c>
      <c r="M1124" s="60" t="s">
        <v>7803</v>
      </c>
      <c r="N1124" s="60">
        <v>1082904580</v>
      </c>
      <c r="O1124" s="60">
        <v>1499</v>
      </c>
      <c r="P1124" s="238">
        <v>45475</v>
      </c>
      <c r="Q1124" s="60">
        <v>2126650000</v>
      </c>
      <c r="R1124" s="89">
        <v>45506</v>
      </c>
      <c r="S1124" s="60">
        <v>8400000</v>
      </c>
      <c r="T1124" s="61" t="s">
        <v>66</v>
      </c>
      <c r="U1124" s="60">
        <v>85459497</v>
      </c>
      <c r="V1124" s="60" t="s">
        <v>3402</v>
      </c>
      <c r="W1124" s="89">
        <v>45506</v>
      </c>
      <c r="X1124" s="89">
        <v>45506</v>
      </c>
      <c r="Y1124" s="177" t="s">
        <v>75</v>
      </c>
      <c r="Z1124" s="89">
        <v>45626</v>
      </c>
      <c r="AA1124" s="67">
        <f t="shared" si="90"/>
        <v>120</v>
      </c>
      <c r="AB1124" s="67">
        <v>0</v>
      </c>
      <c r="AC1124" s="237">
        <v>0</v>
      </c>
      <c r="AD1124" s="67">
        <v>0</v>
      </c>
      <c r="AE1124" s="89" t="s">
        <v>75</v>
      </c>
      <c r="AF1124" s="67">
        <f t="shared" si="86"/>
        <v>0</v>
      </c>
      <c r="AG1124" s="60">
        <v>0</v>
      </c>
      <c r="AH1124" s="60">
        <v>0</v>
      </c>
      <c r="AI1124" s="89" t="s">
        <v>75</v>
      </c>
      <c r="AJ1124" s="61">
        <v>0</v>
      </c>
      <c r="AK1124" s="65" t="s">
        <v>75</v>
      </c>
      <c r="AL1124" s="65" t="s">
        <v>75</v>
      </c>
      <c r="AM1124" s="67">
        <f t="shared" si="87"/>
        <v>0</v>
      </c>
      <c r="AN1124" s="67">
        <f>+K1124+AC1124-AH1124</f>
        <v>8400000</v>
      </c>
      <c r="AO1124" s="61" t="s">
        <v>67</v>
      </c>
      <c r="AP1124" s="60">
        <v>8400000</v>
      </c>
      <c r="AQ1124" s="61" t="s">
        <v>86</v>
      </c>
      <c r="AR1124" s="60">
        <v>0</v>
      </c>
      <c r="AS1124" s="69" t="s">
        <v>75</v>
      </c>
      <c r="AT1124" s="236">
        <v>2100000</v>
      </c>
      <c r="AU1124" s="156">
        <f t="shared" si="88"/>
        <v>6300000</v>
      </c>
      <c r="AV1124" s="72">
        <f t="shared" si="89"/>
        <v>0.25</v>
      </c>
      <c r="AW1124" s="89" t="s">
        <v>75</v>
      </c>
      <c r="AX1124" s="61" t="s">
        <v>101</v>
      </c>
      <c r="AY1124" s="67" t="s">
        <v>7802</v>
      </c>
      <c r="AZ1124" s="58" t="s">
        <v>67</v>
      </c>
      <c r="BA1124" s="58" t="s">
        <v>67</v>
      </c>
    </row>
    <row r="1125" spans="2:53" x14ac:dyDescent="0.25">
      <c r="B1125" s="58">
        <v>2024</v>
      </c>
      <c r="C1125" s="58">
        <v>891780111</v>
      </c>
      <c r="D1125" s="59" t="s">
        <v>64</v>
      </c>
      <c r="E1125" s="61" t="s">
        <v>7801</v>
      </c>
      <c r="F1125" s="239" t="s">
        <v>7800</v>
      </c>
      <c r="G1125" s="210">
        <v>0</v>
      </c>
      <c r="H1125" s="61" t="s">
        <v>73</v>
      </c>
      <c r="I1125" s="59" t="s">
        <v>65</v>
      </c>
      <c r="J1125" s="60" t="s">
        <v>7799</v>
      </c>
      <c r="K1125" s="60">
        <v>8400000</v>
      </c>
      <c r="L1125" s="58" t="s">
        <v>68</v>
      </c>
      <c r="M1125" s="60" t="s">
        <v>1987</v>
      </c>
      <c r="N1125" s="60">
        <v>1065647873</v>
      </c>
      <c r="O1125" s="60">
        <v>1499</v>
      </c>
      <c r="P1125" s="238">
        <v>45475</v>
      </c>
      <c r="Q1125" s="60">
        <v>2126650000</v>
      </c>
      <c r="R1125" s="89">
        <v>45506</v>
      </c>
      <c r="S1125" s="60">
        <v>8400000</v>
      </c>
      <c r="T1125" s="61" t="s">
        <v>66</v>
      </c>
      <c r="U1125" s="60">
        <v>85467461</v>
      </c>
      <c r="V1125" s="60" t="s">
        <v>6870</v>
      </c>
      <c r="W1125" s="89">
        <v>45506</v>
      </c>
      <c r="X1125" s="89">
        <v>45506</v>
      </c>
      <c r="Y1125" s="177" t="s">
        <v>75</v>
      </c>
      <c r="Z1125" s="89">
        <v>45626</v>
      </c>
      <c r="AA1125" s="67">
        <f t="shared" si="90"/>
        <v>120</v>
      </c>
      <c r="AB1125" s="67">
        <v>0</v>
      </c>
      <c r="AC1125" s="237">
        <v>0</v>
      </c>
      <c r="AD1125" s="67">
        <v>0</v>
      </c>
      <c r="AE1125" s="89" t="s">
        <v>75</v>
      </c>
      <c r="AF1125" s="67">
        <f t="shared" si="86"/>
        <v>0</v>
      </c>
      <c r="AG1125" s="60">
        <v>0</v>
      </c>
      <c r="AH1125" s="60">
        <v>0</v>
      </c>
      <c r="AI1125" s="89" t="s">
        <v>75</v>
      </c>
      <c r="AJ1125" s="61">
        <v>0</v>
      </c>
      <c r="AK1125" s="65" t="s">
        <v>75</v>
      </c>
      <c r="AL1125" s="65" t="s">
        <v>75</v>
      </c>
      <c r="AM1125" s="67">
        <f t="shared" si="87"/>
        <v>0</v>
      </c>
      <c r="AN1125" s="67">
        <f>+K1125+AC1125-AH1125</f>
        <v>8400000</v>
      </c>
      <c r="AO1125" s="61" t="s">
        <v>67</v>
      </c>
      <c r="AP1125" s="60">
        <v>8400000</v>
      </c>
      <c r="AQ1125" s="61" t="s">
        <v>86</v>
      </c>
      <c r="AR1125" s="60">
        <v>0</v>
      </c>
      <c r="AS1125" s="69" t="s">
        <v>75</v>
      </c>
      <c r="AT1125" s="236">
        <v>2100000</v>
      </c>
      <c r="AU1125" s="156">
        <f t="shared" si="88"/>
        <v>6300000</v>
      </c>
      <c r="AV1125" s="72">
        <f t="shared" si="89"/>
        <v>0.25</v>
      </c>
      <c r="AW1125" s="89" t="s">
        <v>75</v>
      </c>
      <c r="AX1125" s="61" t="s">
        <v>101</v>
      </c>
      <c r="AY1125" s="67" t="s">
        <v>7798</v>
      </c>
      <c r="AZ1125" s="58" t="s">
        <v>67</v>
      </c>
      <c r="BA1125" s="58" t="s">
        <v>67</v>
      </c>
    </row>
    <row r="1126" spans="2:53" x14ac:dyDescent="0.25">
      <c r="B1126" s="58">
        <v>2024</v>
      </c>
      <c r="C1126" s="58">
        <v>891780111</v>
      </c>
      <c r="D1126" s="59" t="s">
        <v>64</v>
      </c>
      <c r="E1126" s="61" t="s">
        <v>7797</v>
      </c>
      <c r="F1126" s="239" t="s">
        <v>7796</v>
      </c>
      <c r="G1126" s="210">
        <v>0</v>
      </c>
      <c r="H1126" s="61" t="s">
        <v>73</v>
      </c>
      <c r="I1126" s="59" t="s">
        <v>65</v>
      </c>
      <c r="J1126" s="60" t="s">
        <v>7795</v>
      </c>
      <c r="K1126" s="60">
        <v>10800000</v>
      </c>
      <c r="L1126" s="58" t="s">
        <v>68</v>
      </c>
      <c r="M1126" s="60" t="s">
        <v>7794</v>
      </c>
      <c r="N1126" s="60">
        <v>36724927</v>
      </c>
      <c r="O1126" s="176">
        <v>1498</v>
      </c>
      <c r="P1126" s="89">
        <v>45475</v>
      </c>
      <c r="Q1126" s="60">
        <v>4519037000</v>
      </c>
      <c r="R1126" s="89">
        <v>45506</v>
      </c>
      <c r="S1126" s="60">
        <v>10800000</v>
      </c>
      <c r="T1126" s="61" t="s">
        <v>66</v>
      </c>
      <c r="U1126" s="60">
        <v>85459497</v>
      </c>
      <c r="V1126" s="60" t="s">
        <v>3402</v>
      </c>
      <c r="W1126" s="89">
        <v>45506</v>
      </c>
      <c r="X1126" s="89">
        <v>45506</v>
      </c>
      <c r="Y1126" s="177" t="s">
        <v>75</v>
      </c>
      <c r="Z1126" s="89">
        <v>45626</v>
      </c>
      <c r="AA1126" s="67">
        <f t="shared" si="90"/>
        <v>120</v>
      </c>
      <c r="AB1126" s="67">
        <v>0</v>
      </c>
      <c r="AC1126" s="237">
        <v>0</v>
      </c>
      <c r="AD1126" s="67">
        <v>0</v>
      </c>
      <c r="AE1126" s="89" t="s">
        <v>75</v>
      </c>
      <c r="AF1126" s="67">
        <f t="shared" si="86"/>
        <v>0</v>
      </c>
      <c r="AG1126" s="60">
        <v>0</v>
      </c>
      <c r="AH1126" s="60">
        <v>0</v>
      </c>
      <c r="AI1126" s="89" t="s">
        <v>75</v>
      </c>
      <c r="AJ1126" s="61">
        <v>0</v>
      </c>
      <c r="AK1126" s="65" t="s">
        <v>75</v>
      </c>
      <c r="AL1126" s="65" t="s">
        <v>75</v>
      </c>
      <c r="AM1126" s="67">
        <f t="shared" si="87"/>
        <v>0</v>
      </c>
      <c r="AN1126" s="67">
        <f>+K1126+AC1126-AH1126</f>
        <v>10800000</v>
      </c>
      <c r="AO1126" s="61" t="s">
        <v>67</v>
      </c>
      <c r="AP1126" s="60">
        <v>10800000</v>
      </c>
      <c r="AQ1126" s="61" t="s">
        <v>86</v>
      </c>
      <c r="AR1126" s="60">
        <v>0</v>
      </c>
      <c r="AS1126" s="69" t="s">
        <v>75</v>
      </c>
      <c r="AT1126" s="236">
        <v>2700000</v>
      </c>
      <c r="AU1126" s="156">
        <f t="shared" si="88"/>
        <v>8100000</v>
      </c>
      <c r="AV1126" s="72">
        <f t="shared" si="89"/>
        <v>0.25</v>
      </c>
      <c r="AW1126" s="89" t="s">
        <v>75</v>
      </c>
      <c r="AX1126" s="61" t="s">
        <v>101</v>
      </c>
      <c r="AY1126" s="67" t="s">
        <v>7793</v>
      </c>
      <c r="AZ1126" s="58" t="s">
        <v>67</v>
      </c>
      <c r="BA1126" s="58" t="s">
        <v>67</v>
      </c>
    </row>
    <row r="1127" spans="2:53" x14ac:dyDescent="0.25">
      <c r="B1127" s="58">
        <v>2024</v>
      </c>
      <c r="C1127" s="58">
        <v>891780111</v>
      </c>
      <c r="D1127" s="59" t="s">
        <v>64</v>
      </c>
      <c r="E1127" s="61" t="s">
        <v>7792</v>
      </c>
      <c r="F1127" s="239" t="s">
        <v>7791</v>
      </c>
      <c r="G1127" s="210">
        <v>0</v>
      </c>
      <c r="H1127" s="61" t="s">
        <v>73</v>
      </c>
      <c r="I1127" s="59" t="s">
        <v>383</v>
      </c>
      <c r="J1127" s="60" t="s">
        <v>7790</v>
      </c>
      <c r="K1127" s="60">
        <v>11600000</v>
      </c>
      <c r="L1127" s="58" t="s">
        <v>68</v>
      </c>
      <c r="M1127" s="60" t="s">
        <v>7789</v>
      </c>
      <c r="N1127" s="60">
        <v>1082981011</v>
      </c>
      <c r="O1127" s="60">
        <v>1719</v>
      </c>
      <c r="P1127" s="89">
        <v>45498</v>
      </c>
      <c r="Q1127" s="60">
        <v>11600000</v>
      </c>
      <c r="R1127" s="89">
        <v>45506</v>
      </c>
      <c r="S1127" s="60">
        <v>11600000</v>
      </c>
      <c r="T1127" s="61" t="s">
        <v>66</v>
      </c>
      <c r="U1127" s="60">
        <v>36722626</v>
      </c>
      <c r="V1127" s="60" t="s">
        <v>7779</v>
      </c>
      <c r="W1127" s="89">
        <v>45506</v>
      </c>
      <c r="X1127" s="89">
        <v>45506</v>
      </c>
      <c r="Y1127" s="177" t="s">
        <v>75</v>
      </c>
      <c r="Z1127" s="89">
        <v>45626</v>
      </c>
      <c r="AA1127" s="67">
        <f t="shared" si="90"/>
        <v>120</v>
      </c>
      <c r="AB1127" s="67">
        <v>0</v>
      </c>
      <c r="AC1127" s="237">
        <v>0</v>
      </c>
      <c r="AD1127" s="67">
        <v>0</v>
      </c>
      <c r="AE1127" s="89" t="s">
        <v>75</v>
      </c>
      <c r="AF1127" s="67">
        <f t="shared" si="86"/>
        <v>0</v>
      </c>
      <c r="AG1127" s="60">
        <v>0</v>
      </c>
      <c r="AH1127" s="60">
        <v>0</v>
      </c>
      <c r="AI1127" s="89" t="s">
        <v>75</v>
      </c>
      <c r="AJ1127" s="61">
        <v>0</v>
      </c>
      <c r="AK1127" s="65" t="s">
        <v>75</v>
      </c>
      <c r="AL1127" s="65" t="s">
        <v>75</v>
      </c>
      <c r="AM1127" s="67">
        <f t="shared" si="87"/>
        <v>0</v>
      </c>
      <c r="AN1127" s="67">
        <f>+K1127+AC1127-AH1127</f>
        <v>11600000</v>
      </c>
      <c r="AO1127" s="61" t="s">
        <v>67</v>
      </c>
      <c r="AP1127" s="60">
        <v>11600000</v>
      </c>
      <c r="AQ1127" s="61" t="s">
        <v>86</v>
      </c>
      <c r="AR1127" s="60">
        <v>0</v>
      </c>
      <c r="AS1127" s="69" t="s">
        <v>75</v>
      </c>
      <c r="AT1127" s="236">
        <v>2900000</v>
      </c>
      <c r="AU1127" s="156">
        <f t="shared" si="88"/>
        <v>8700000</v>
      </c>
      <c r="AV1127" s="72">
        <f t="shared" si="89"/>
        <v>0.25</v>
      </c>
      <c r="AW1127" s="89" t="s">
        <v>75</v>
      </c>
      <c r="AX1127" s="61" t="s">
        <v>101</v>
      </c>
      <c r="AY1127" s="67" t="s">
        <v>7788</v>
      </c>
      <c r="AZ1127" s="58" t="s">
        <v>67</v>
      </c>
      <c r="BA1127" s="58" t="s">
        <v>67</v>
      </c>
    </row>
    <row r="1128" spans="2:53" x14ac:dyDescent="0.25">
      <c r="B1128" s="58">
        <v>2024</v>
      </c>
      <c r="C1128" s="58">
        <v>891780111</v>
      </c>
      <c r="D1128" s="59" t="s">
        <v>64</v>
      </c>
      <c r="E1128" s="61" t="s">
        <v>7787</v>
      </c>
      <c r="F1128" s="239" t="s">
        <v>7786</v>
      </c>
      <c r="G1128" s="210">
        <v>0</v>
      </c>
      <c r="H1128" s="61" t="s">
        <v>73</v>
      </c>
      <c r="I1128" s="59" t="s">
        <v>65</v>
      </c>
      <c r="J1128" s="60" t="s">
        <v>7709</v>
      </c>
      <c r="K1128" s="60">
        <v>8400000</v>
      </c>
      <c r="L1128" s="58" t="s">
        <v>68</v>
      </c>
      <c r="M1128" s="60" t="s">
        <v>7785</v>
      </c>
      <c r="N1128" s="60">
        <v>12558870</v>
      </c>
      <c r="O1128" s="60">
        <v>1499</v>
      </c>
      <c r="P1128" s="238">
        <v>45475</v>
      </c>
      <c r="Q1128" s="60">
        <v>2126650000</v>
      </c>
      <c r="R1128" s="89">
        <v>45506</v>
      </c>
      <c r="S1128" s="60">
        <v>8400000</v>
      </c>
      <c r="T1128" s="61" t="s">
        <v>66</v>
      </c>
      <c r="U1128" s="60">
        <v>85459497</v>
      </c>
      <c r="V1128" s="60" t="s">
        <v>3402</v>
      </c>
      <c r="W1128" s="89">
        <v>45506</v>
      </c>
      <c r="X1128" s="89">
        <v>45506</v>
      </c>
      <c r="Y1128" s="177" t="s">
        <v>75</v>
      </c>
      <c r="Z1128" s="89">
        <v>45626</v>
      </c>
      <c r="AA1128" s="67">
        <f t="shared" si="90"/>
        <v>120</v>
      </c>
      <c r="AB1128" s="67">
        <v>0</v>
      </c>
      <c r="AC1128" s="237">
        <v>0</v>
      </c>
      <c r="AD1128" s="67">
        <v>0</v>
      </c>
      <c r="AE1128" s="89" t="s">
        <v>75</v>
      </c>
      <c r="AF1128" s="67">
        <f t="shared" si="86"/>
        <v>0</v>
      </c>
      <c r="AG1128" s="60">
        <v>0</v>
      </c>
      <c r="AH1128" s="60">
        <v>0</v>
      </c>
      <c r="AI1128" s="89" t="s">
        <v>75</v>
      </c>
      <c r="AJ1128" s="61">
        <v>0</v>
      </c>
      <c r="AK1128" s="65" t="s">
        <v>75</v>
      </c>
      <c r="AL1128" s="65" t="s">
        <v>75</v>
      </c>
      <c r="AM1128" s="67">
        <f t="shared" si="87"/>
        <v>0</v>
      </c>
      <c r="AN1128" s="67">
        <f>+K1128+AC1128-AH1128</f>
        <v>8400000</v>
      </c>
      <c r="AO1128" s="61" t="s">
        <v>67</v>
      </c>
      <c r="AP1128" s="60">
        <v>8400000</v>
      </c>
      <c r="AQ1128" s="61" t="s">
        <v>86</v>
      </c>
      <c r="AR1128" s="60">
        <v>0</v>
      </c>
      <c r="AS1128" s="69" t="s">
        <v>75</v>
      </c>
      <c r="AT1128" s="236">
        <v>2100000</v>
      </c>
      <c r="AU1128" s="156">
        <f t="shared" si="88"/>
        <v>6300000</v>
      </c>
      <c r="AV1128" s="72">
        <f t="shared" si="89"/>
        <v>0.25</v>
      </c>
      <c r="AW1128" s="89" t="s">
        <v>75</v>
      </c>
      <c r="AX1128" s="61" t="s">
        <v>101</v>
      </c>
      <c r="AY1128" s="67" t="s">
        <v>7784</v>
      </c>
      <c r="AZ1128" s="58" t="s">
        <v>67</v>
      </c>
      <c r="BA1128" s="58" t="s">
        <v>67</v>
      </c>
    </row>
    <row r="1129" spans="2:53" x14ac:dyDescent="0.25">
      <c r="B1129" s="58">
        <v>2024</v>
      </c>
      <c r="C1129" s="58">
        <v>891780111</v>
      </c>
      <c r="D1129" s="59" t="s">
        <v>64</v>
      </c>
      <c r="E1129" s="61" t="s">
        <v>7783</v>
      </c>
      <c r="F1129" s="239" t="s">
        <v>7782</v>
      </c>
      <c r="G1129" s="210">
        <v>0</v>
      </c>
      <c r="H1129" s="61" t="s">
        <v>73</v>
      </c>
      <c r="I1129" s="59" t="s">
        <v>65</v>
      </c>
      <c r="J1129" s="60" t="s">
        <v>7781</v>
      </c>
      <c r="K1129" s="60">
        <v>11600000</v>
      </c>
      <c r="L1129" s="58" t="s">
        <v>68</v>
      </c>
      <c r="M1129" s="60" t="s">
        <v>7780</v>
      </c>
      <c r="N1129" s="60">
        <v>57464899</v>
      </c>
      <c r="O1129" s="176">
        <v>1498</v>
      </c>
      <c r="P1129" s="89">
        <v>45475</v>
      </c>
      <c r="Q1129" s="60">
        <v>4519037000</v>
      </c>
      <c r="R1129" s="89">
        <v>45506</v>
      </c>
      <c r="S1129" s="60">
        <v>11600000</v>
      </c>
      <c r="T1129" s="61" t="s">
        <v>66</v>
      </c>
      <c r="U1129" s="60">
        <v>36722626</v>
      </c>
      <c r="V1129" s="60" t="s">
        <v>7779</v>
      </c>
      <c r="W1129" s="89">
        <v>45506</v>
      </c>
      <c r="X1129" s="89">
        <v>45506</v>
      </c>
      <c r="Y1129" s="177" t="s">
        <v>75</v>
      </c>
      <c r="Z1129" s="89">
        <v>45626</v>
      </c>
      <c r="AA1129" s="67">
        <f t="shared" si="90"/>
        <v>120</v>
      </c>
      <c r="AB1129" s="67">
        <v>0</v>
      </c>
      <c r="AC1129" s="237">
        <v>0</v>
      </c>
      <c r="AD1129" s="67">
        <v>0</v>
      </c>
      <c r="AE1129" s="89" t="s">
        <v>75</v>
      </c>
      <c r="AF1129" s="67">
        <f t="shared" si="86"/>
        <v>0</v>
      </c>
      <c r="AG1129" s="60">
        <v>0</v>
      </c>
      <c r="AH1129" s="60">
        <v>0</v>
      </c>
      <c r="AI1129" s="89" t="s">
        <v>75</v>
      </c>
      <c r="AJ1129" s="61">
        <v>0</v>
      </c>
      <c r="AK1129" s="65" t="s">
        <v>75</v>
      </c>
      <c r="AL1129" s="65" t="s">
        <v>75</v>
      </c>
      <c r="AM1129" s="67">
        <f t="shared" si="87"/>
        <v>0</v>
      </c>
      <c r="AN1129" s="67">
        <f>+K1129+AC1129-AH1129</f>
        <v>11600000</v>
      </c>
      <c r="AO1129" s="61" t="s">
        <v>67</v>
      </c>
      <c r="AP1129" s="60">
        <v>11600000</v>
      </c>
      <c r="AQ1129" s="61" t="s">
        <v>86</v>
      </c>
      <c r="AR1129" s="60">
        <v>0</v>
      </c>
      <c r="AS1129" s="69" t="s">
        <v>75</v>
      </c>
      <c r="AT1129" s="236">
        <v>2900000</v>
      </c>
      <c r="AU1129" s="156">
        <f t="shared" si="88"/>
        <v>8700000</v>
      </c>
      <c r="AV1129" s="72">
        <f t="shared" si="89"/>
        <v>0.25</v>
      </c>
      <c r="AW1129" s="89" t="s">
        <v>75</v>
      </c>
      <c r="AX1129" s="61" t="s">
        <v>101</v>
      </c>
      <c r="AY1129" s="67" t="s">
        <v>7778</v>
      </c>
      <c r="AZ1129" s="58" t="s">
        <v>67</v>
      </c>
      <c r="BA1129" s="58" t="s">
        <v>67</v>
      </c>
    </row>
    <row r="1130" spans="2:53" x14ac:dyDescent="0.25">
      <c r="B1130" s="58">
        <v>2024</v>
      </c>
      <c r="C1130" s="58">
        <v>891780111</v>
      </c>
      <c r="D1130" s="59" t="s">
        <v>64</v>
      </c>
      <c r="E1130" s="61" t="s">
        <v>7777</v>
      </c>
      <c r="F1130" s="239" t="s">
        <v>7776</v>
      </c>
      <c r="G1130" s="210">
        <v>0</v>
      </c>
      <c r="H1130" s="61" t="s">
        <v>73</v>
      </c>
      <c r="I1130" s="59" t="s">
        <v>65</v>
      </c>
      <c r="J1130" s="60" t="s">
        <v>7775</v>
      </c>
      <c r="K1130" s="60">
        <v>8400000</v>
      </c>
      <c r="L1130" s="58" t="s">
        <v>68</v>
      </c>
      <c r="M1130" s="60" t="s">
        <v>7774</v>
      </c>
      <c r="N1130" s="60">
        <v>39069270</v>
      </c>
      <c r="O1130" s="60">
        <v>1499</v>
      </c>
      <c r="P1130" s="238">
        <v>45475</v>
      </c>
      <c r="Q1130" s="60">
        <v>2126650000</v>
      </c>
      <c r="R1130" s="89">
        <v>45506</v>
      </c>
      <c r="S1130" s="60">
        <v>8400000</v>
      </c>
      <c r="T1130" s="61" t="s">
        <v>66</v>
      </c>
      <c r="U1130" s="60">
        <v>85467461</v>
      </c>
      <c r="V1130" s="60" t="s">
        <v>6870</v>
      </c>
      <c r="W1130" s="89">
        <v>45506</v>
      </c>
      <c r="X1130" s="89">
        <v>45506</v>
      </c>
      <c r="Y1130" s="177" t="s">
        <v>75</v>
      </c>
      <c r="Z1130" s="89">
        <v>45626</v>
      </c>
      <c r="AA1130" s="67">
        <f t="shared" si="90"/>
        <v>120</v>
      </c>
      <c r="AB1130" s="67">
        <v>0</v>
      </c>
      <c r="AC1130" s="237">
        <v>0</v>
      </c>
      <c r="AD1130" s="67">
        <v>0</v>
      </c>
      <c r="AE1130" s="89" t="s">
        <v>75</v>
      </c>
      <c r="AF1130" s="67">
        <f t="shared" si="86"/>
        <v>0</v>
      </c>
      <c r="AG1130" s="60">
        <v>0</v>
      </c>
      <c r="AH1130" s="60">
        <v>0</v>
      </c>
      <c r="AI1130" s="89" t="s">
        <v>75</v>
      </c>
      <c r="AJ1130" s="61">
        <v>0</v>
      </c>
      <c r="AK1130" s="65" t="s">
        <v>75</v>
      </c>
      <c r="AL1130" s="65" t="s">
        <v>75</v>
      </c>
      <c r="AM1130" s="67">
        <f t="shared" si="87"/>
        <v>0</v>
      </c>
      <c r="AN1130" s="67">
        <f>+K1130+AC1130-AH1130</f>
        <v>8400000</v>
      </c>
      <c r="AO1130" s="61" t="s">
        <v>67</v>
      </c>
      <c r="AP1130" s="60">
        <v>8400000</v>
      </c>
      <c r="AQ1130" s="61" t="s">
        <v>86</v>
      </c>
      <c r="AR1130" s="60">
        <v>0</v>
      </c>
      <c r="AS1130" s="69" t="s">
        <v>75</v>
      </c>
      <c r="AT1130" s="236">
        <v>2100000</v>
      </c>
      <c r="AU1130" s="156">
        <f t="shared" si="88"/>
        <v>6300000</v>
      </c>
      <c r="AV1130" s="72">
        <f t="shared" si="89"/>
        <v>0.25</v>
      </c>
      <c r="AW1130" s="89" t="s">
        <v>75</v>
      </c>
      <c r="AX1130" s="61" t="s">
        <v>101</v>
      </c>
      <c r="AY1130" s="67" t="s">
        <v>7773</v>
      </c>
      <c r="AZ1130" s="58" t="s">
        <v>67</v>
      </c>
      <c r="BA1130" s="58" t="s">
        <v>67</v>
      </c>
    </row>
    <row r="1131" spans="2:53" x14ac:dyDescent="0.25">
      <c r="B1131" s="58">
        <v>2024</v>
      </c>
      <c r="C1131" s="58">
        <v>891780111</v>
      </c>
      <c r="D1131" s="59" t="s">
        <v>64</v>
      </c>
      <c r="E1131" s="61" t="s">
        <v>7772</v>
      </c>
      <c r="F1131" s="239" t="s">
        <v>7771</v>
      </c>
      <c r="G1131" s="210">
        <v>0</v>
      </c>
      <c r="H1131" s="61" t="s">
        <v>73</v>
      </c>
      <c r="I1131" s="59" t="s">
        <v>65</v>
      </c>
      <c r="J1131" s="60" t="s">
        <v>7709</v>
      </c>
      <c r="K1131" s="60">
        <v>8400000</v>
      </c>
      <c r="L1131" s="58" t="s">
        <v>68</v>
      </c>
      <c r="M1131" s="60" t="s">
        <v>7770</v>
      </c>
      <c r="N1131" s="60">
        <v>12550715</v>
      </c>
      <c r="O1131" s="60">
        <v>1499</v>
      </c>
      <c r="P1131" s="238">
        <v>45475</v>
      </c>
      <c r="Q1131" s="60">
        <v>2126650000</v>
      </c>
      <c r="R1131" s="89">
        <v>45506</v>
      </c>
      <c r="S1131" s="60">
        <v>8400000</v>
      </c>
      <c r="T1131" s="61" t="s">
        <v>66</v>
      </c>
      <c r="U1131" s="60">
        <v>85459497</v>
      </c>
      <c r="V1131" s="60" t="s">
        <v>3402</v>
      </c>
      <c r="W1131" s="89">
        <v>45506</v>
      </c>
      <c r="X1131" s="89">
        <v>45506</v>
      </c>
      <c r="Y1131" s="177" t="s">
        <v>75</v>
      </c>
      <c r="Z1131" s="89">
        <v>45626</v>
      </c>
      <c r="AA1131" s="67">
        <f t="shared" si="90"/>
        <v>120</v>
      </c>
      <c r="AB1131" s="67">
        <v>0</v>
      </c>
      <c r="AC1131" s="237">
        <v>0</v>
      </c>
      <c r="AD1131" s="67">
        <v>0</v>
      </c>
      <c r="AE1131" s="89" t="s">
        <v>75</v>
      </c>
      <c r="AF1131" s="67">
        <f t="shared" si="86"/>
        <v>0</v>
      </c>
      <c r="AG1131" s="60">
        <v>0</v>
      </c>
      <c r="AH1131" s="60">
        <v>0</v>
      </c>
      <c r="AI1131" s="89" t="s">
        <v>75</v>
      </c>
      <c r="AJ1131" s="61">
        <v>0</v>
      </c>
      <c r="AK1131" s="65" t="s">
        <v>75</v>
      </c>
      <c r="AL1131" s="65" t="s">
        <v>75</v>
      </c>
      <c r="AM1131" s="67">
        <f t="shared" si="87"/>
        <v>0</v>
      </c>
      <c r="AN1131" s="67">
        <f>+K1131+AC1131-AH1131</f>
        <v>8400000</v>
      </c>
      <c r="AO1131" s="61" t="s">
        <v>67</v>
      </c>
      <c r="AP1131" s="60">
        <v>8400000</v>
      </c>
      <c r="AQ1131" s="61" t="s">
        <v>86</v>
      </c>
      <c r="AR1131" s="60">
        <v>0</v>
      </c>
      <c r="AS1131" s="69" t="s">
        <v>75</v>
      </c>
      <c r="AT1131" s="236">
        <v>2100000</v>
      </c>
      <c r="AU1131" s="156">
        <f t="shared" si="88"/>
        <v>6300000</v>
      </c>
      <c r="AV1131" s="72">
        <f t="shared" si="89"/>
        <v>0.25</v>
      </c>
      <c r="AW1131" s="89" t="s">
        <v>75</v>
      </c>
      <c r="AX1131" s="61" t="s">
        <v>101</v>
      </c>
      <c r="AY1131" s="67" t="s">
        <v>7769</v>
      </c>
      <c r="AZ1131" s="58" t="s">
        <v>67</v>
      </c>
      <c r="BA1131" s="58" t="s">
        <v>67</v>
      </c>
    </row>
    <row r="1132" spans="2:53" x14ac:dyDescent="0.25">
      <c r="B1132" s="58">
        <v>2024</v>
      </c>
      <c r="C1132" s="58">
        <v>891780111</v>
      </c>
      <c r="D1132" s="59" t="s">
        <v>64</v>
      </c>
      <c r="E1132" s="61" t="s">
        <v>7768</v>
      </c>
      <c r="F1132" s="239" t="s">
        <v>7767</v>
      </c>
      <c r="G1132" s="210">
        <v>0</v>
      </c>
      <c r="H1132" s="61" t="s">
        <v>73</v>
      </c>
      <c r="I1132" s="59" t="s">
        <v>65</v>
      </c>
      <c r="J1132" s="60" t="s">
        <v>7709</v>
      </c>
      <c r="K1132" s="60">
        <v>8400000</v>
      </c>
      <c r="L1132" s="58" t="s">
        <v>68</v>
      </c>
      <c r="M1132" s="60" t="s">
        <v>7766</v>
      </c>
      <c r="N1132" s="60">
        <v>1082944952</v>
      </c>
      <c r="O1132" s="60">
        <v>1499</v>
      </c>
      <c r="P1132" s="238">
        <v>45475</v>
      </c>
      <c r="Q1132" s="60">
        <v>2126650000</v>
      </c>
      <c r="R1132" s="89">
        <v>45506</v>
      </c>
      <c r="S1132" s="60">
        <v>8400000</v>
      </c>
      <c r="T1132" s="61" t="s">
        <v>66</v>
      </c>
      <c r="U1132" s="60">
        <v>85459497</v>
      </c>
      <c r="V1132" s="60" t="s">
        <v>3402</v>
      </c>
      <c r="W1132" s="89">
        <v>45506</v>
      </c>
      <c r="X1132" s="89">
        <v>45506</v>
      </c>
      <c r="Y1132" s="177" t="s">
        <v>75</v>
      </c>
      <c r="Z1132" s="89">
        <v>45626</v>
      </c>
      <c r="AA1132" s="67">
        <f t="shared" si="90"/>
        <v>120</v>
      </c>
      <c r="AB1132" s="67">
        <v>0</v>
      </c>
      <c r="AC1132" s="237">
        <v>0</v>
      </c>
      <c r="AD1132" s="67">
        <v>0</v>
      </c>
      <c r="AE1132" s="89" t="s">
        <v>75</v>
      </c>
      <c r="AF1132" s="67">
        <f t="shared" si="86"/>
        <v>0</v>
      </c>
      <c r="AG1132" s="60">
        <v>0</v>
      </c>
      <c r="AH1132" s="60">
        <v>0</v>
      </c>
      <c r="AI1132" s="89" t="s">
        <v>75</v>
      </c>
      <c r="AJ1132" s="61">
        <v>0</v>
      </c>
      <c r="AK1132" s="65" t="s">
        <v>75</v>
      </c>
      <c r="AL1132" s="65" t="s">
        <v>75</v>
      </c>
      <c r="AM1132" s="67">
        <f t="shared" si="87"/>
        <v>0</v>
      </c>
      <c r="AN1132" s="67">
        <f>+K1132+AC1132-AH1132</f>
        <v>8400000</v>
      </c>
      <c r="AO1132" s="61" t="s">
        <v>67</v>
      </c>
      <c r="AP1132" s="60">
        <v>8400000</v>
      </c>
      <c r="AQ1132" s="61" t="s">
        <v>86</v>
      </c>
      <c r="AR1132" s="60">
        <v>0</v>
      </c>
      <c r="AS1132" s="69" t="s">
        <v>75</v>
      </c>
      <c r="AT1132" s="236">
        <v>0</v>
      </c>
      <c r="AU1132" s="156">
        <f t="shared" si="88"/>
        <v>8400000</v>
      </c>
      <c r="AV1132" s="72">
        <f t="shared" si="89"/>
        <v>0</v>
      </c>
      <c r="AW1132" s="89" t="s">
        <v>75</v>
      </c>
      <c r="AX1132" s="61" t="s">
        <v>101</v>
      </c>
      <c r="AY1132" s="67" t="s">
        <v>7765</v>
      </c>
      <c r="AZ1132" s="58" t="s">
        <v>67</v>
      </c>
      <c r="BA1132" s="58" t="s">
        <v>67</v>
      </c>
    </row>
    <row r="1133" spans="2:53" x14ac:dyDescent="0.25">
      <c r="B1133" s="58">
        <v>2024</v>
      </c>
      <c r="C1133" s="58">
        <v>891780111</v>
      </c>
      <c r="D1133" s="59" t="s">
        <v>64</v>
      </c>
      <c r="E1133" s="61" t="s">
        <v>7764</v>
      </c>
      <c r="F1133" s="239" t="s">
        <v>7763</v>
      </c>
      <c r="G1133" s="210">
        <v>0</v>
      </c>
      <c r="H1133" s="61" t="s">
        <v>73</v>
      </c>
      <c r="I1133" s="59" t="s">
        <v>65</v>
      </c>
      <c r="J1133" s="60" t="s">
        <v>7709</v>
      </c>
      <c r="K1133" s="60">
        <v>8400000</v>
      </c>
      <c r="L1133" s="58" t="s">
        <v>68</v>
      </c>
      <c r="M1133" s="60" t="s">
        <v>7762</v>
      </c>
      <c r="N1133" s="60">
        <v>1082991395</v>
      </c>
      <c r="O1133" s="60">
        <v>1499</v>
      </c>
      <c r="P1133" s="238">
        <v>45475</v>
      </c>
      <c r="Q1133" s="60">
        <v>2126650000</v>
      </c>
      <c r="R1133" s="89">
        <v>45506</v>
      </c>
      <c r="S1133" s="60">
        <v>8400000</v>
      </c>
      <c r="T1133" s="61" t="s">
        <v>66</v>
      </c>
      <c r="U1133" s="60">
        <v>85459497</v>
      </c>
      <c r="V1133" s="60" t="s">
        <v>3402</v>
      </c>
      <c r="W1133" s="89">
        <v>45506</v>
      </c>
      <c r="X1133" s="89">
        <v>45506</v>
      </c>
      <c r="Y1133" s="177" t="s">
        <v>75</v>
      </c>
      <c r="Z1133" s="89">
        <v>45626</v>
      </c>
      <c r="AA1133" s="67">
        <f t="shared" si="90"/>
        <v>120</v>
      </c>
      <c r="AB1133" s="67">
        <v>0</v>
      </c>
      <c r="AC1133" s="237">
        <v>0</v>
      </c>
      <c r="AD1133" s="67">
        <v>0</v>
      </c>
      <c r="AE1133" s="89" t="s">
        <v>75</v>
      </c>
      <c r="AF1133" s="67">
        <f t="shared" si="86"/>
        <v>0</v>
      </c>
      <c r="AG1133" s="60">
        <v>0</v>
      </c>
      <c r="AH1133" s="60">
        <v>0</v>
      </c>
      <c r="AI1133" s="89" t="s">
        <v>75</v>
      </c>
      <c r="AJ1133" s="61">
        <v>0</v>
      </c>
      <c r="AK1133" s="65" t="s">
        <v>75</v>
      </c>
      <c r="AL1133" s="65" t="s">
        <v>75</v>
      </c>
      <c r="AM1133" s="67">
        <f t="shared" si="87"/>
        <v>0</v>
      </c>
      <c r="AN1133" s="67">
        <f>+K1133+AC1133-AH1133</f>
        <v>8400000</v>
      </c>
      <c r="AO1133" s="61" t="s">
        <v>67</v>
      </c>
      <c r="AP1133" s="60">
        <v>8400000</v>
      </c>
      <c r="AQ1133" s="61" t="s">
        <v>86</v>
      </c>
      <c r="AR1133" s="60">
        <v>0</v>
      </c>
      <c r="AS1133" s="69" t="s">
        <v>75</v>
      </c>
      <c r="AT1133" s="236">
        <v>2100000</v>
      </c>
      <c r="AU1133" s="156">
        <f t="shared" si="88"/>
        <v>6300000</v>
      </c>
      <c r="AV1133" s="72">
        <f t="shared" si="89"/>
        <v>0.25</v>
      </c>
      <c r="AW1133" s="89" t="s">
        <v>75</v>
      </c>
      <c r="AX1133" s="61" t="s">
        <v>101</v>
      </c>
      <c r="AY1133" s="67" t="s">
        <v>7761</v>
      </c>
      <c r="AZ1133" s="58" t="s">
        <v>67</v>
      </c>
      <c r="BA1133" s="58" t="s">
        <v>67</v>
      </c>
    </row>
    <row r="1134" spans="2:53" x14ac:dyDescent="0.25">
      <c r="B1134" s="58">
        <v>2024</v>
      </c>
      <c r="C1134" s="58">
        <v>891780111</v>
      </c>
      <c r="D1134" s="59" t="s">
        <v>64</v>
      </c>
      <c r="E1134" s="61" t="s">
        <v>7760</v>
      </c>
      <c r="F1134" s="239" t="s">
        <v>7759</v>
      </c>
      <c r="G1134" s="210">
        <v>0</v>
      </c>
      <c r="H1134" s="61" t="s">
        <v>73</v>
      </c>
      <c r="I1134" s="59" t="s">
        <v>65</v>
      </c>
      <c r="J1134" s="60" t="s">
        <v>7709</v>
      </c>
      <c r="K1134" s="60">
        <v>8400000</v>
      </c>
      <c r="L1134" s="58" t="s">
        <v>68</v>
      </c>
      <c r="M1134" s="60" t="s">
        <v>7758</v>
      </c>
      <c r="N1134" s="60">
        <v>1082946193</v>
      </c>
      <c r="O1134" s="60">
        <v>1499</v>
      </c>
      <c r="P1134" s="238">
        <v>45475</v>
      </c>
      <c r="Q1134" s="60">
        <v>2126650000</v>
      </c>
      <c r="R1134" s="89">
        <v>45506</v>
      </c>
      <c r="S1134" s="60">
        <v>8400000</v>
      </c>
      <c r="T1134" s="61" t="s">
        <v>66</v>
      </c>
      <c r="U1134" s="60">
        <v>85459497</v>
      </c>
      <c r="V1134" s="60" t="s">
        <v>3402</v>
      </c>
      <c r="W1134" s="89">
        <v>45506</v>
      </c>
      <c r="X1134" s="89">
        <v>45506</v>
      </c>
      <c r="Y1134" s="177" t="s">
        <v>75</v>
      </c>
      <c r="Z1134" s="89">
        <v>45626</v>
      </c>
      <c r="AA1134" s="67">
        <f t="shared" si="90"/>
        <v>120</v>
      </c>
      <c r="AB1134" s="67">
        <v>0</v>
      </c>
      <c r="AC1134" s="237">
        <v>0</v>
      </c>
      <c r="AD1134" s="67">
        <v>0</v>
      </c>
      <c r="AE1134" s="89" t="s">
        <v>75</v>
      </c>
      <c r="AF1134" s="67">
        <f t="shared" si="86"/>
        <v>0</v>
      </c>
      <c r="AG1134" s="60">
        <v>0</v>
      </c>
      <c r="AH1134" s="60">
        <v>0</v>
      </c>
      <c r="AI1134" s="89" t="s">
        <v>75</v>
      </c>
      <c r="AJ1134" s="61">
        <v>0</v>
      </c>
      <c r="AK1134" s="65" t="s">
        <v>75</v>
      </c>
      <c r="AL1134" s="65" t="s">
        <v>75</v>
      </c>
      <c r="AM1134" s="67">
        <f t="shared" si="87"/>
        <v>0</v>
      </c>
      <c r="AN1134" s="67">
        <f>+K1134+AC1134-AH1134</f>
        <v>8400000</v>
      </c>
      <c r="AO1134" s="61" t="s">
        <v>67</v>
      </c>
      <c r="AP1134" s="60">
        <v>8400000</v>
      </c>
      <c r="AQ1134" s="61" t="s">
        <v>86</v>
      </c>
      <c r="AR1134" s="60">
        <v>0</v>
      </c>
      <c r="AS1134" s="69" t="s">
        <v>75</v>
      </c>
      <c r="AT1134" s="236">
        <v>2100000</v>
      </c>
      <c r="AU1134" s="156">
        <f t="shared" si="88"/>
        <v>6300000</v>
      </c>
      <c r="AV1134" s="72">
        <f t="shared" si="89"/>
        <v>0.25</v>
      </c>
      <c r="AW1134" s="89" t="s">
        <v>75</v>
      </c>
      <c r="AX1134" s="61" t="s">
        <v>101</v>
      </c>
      <c r="AY1134" s="67" t="s">
        <v>7757</v>
      </c>
      <c r="AZ1134" s="58" t="s">
        <v>67</v>
      </c>
      <c r="BA1134" s="58" t="s">
        <v>67</v>
      </c>
    </row>
    <row r="1135" spans="2:53" x14ac:dyDescent="0.25">
      <c r="B1135" s="58">
        <v>2024</v>
      </c>
      <c r="C1135" s="58">
        <v>891780111</v>
      </c>
      <c r="D1135" s="59" t="s">
        <v>64</v>
      </c>
      <c r="E1135" s="61" t="s">
        <v>7756</v>
      </c>
      <c r="F1135" s="239" t="s">
        <v>7755</v>
      </c>
      <c r="G1135" s="210">
        <v>0</v>
      </c>
      <c r="H1135" s="61" t="s">
        <v>73</v>
      </c>
      <c r="I1135" s="59" t="s">
        <v>65</v>
      </c>
      <c r="J1135" s="60" t="s">
        <v>7709</v>
      </c>
      <c r="K1135" s="60">
        <v>8400000</v>
      </c>
      <c r="L1135" s="58" t="s">
        <v>68</v>
      </c>
      <c r="M1135" s="60" t="s">
        <v>7754</v>
      </c>
      <c r="N1135" s="60">
        <v>1083030981</v>
      </c>
      <c r="O1135" s="60">
        <v>1499</v>
      </c>
      <c r="P1135" s="238">
        <v>45475</v>
      </c>
      <c r="Q1135" s="60">
        <v>2126650000</v>
      </c>
      <c r="R1135" s="89">
        <v>45506</v>
      </c>
      <c r="S1135" s="60">
        <v>8400000</v>
      </c>
      <c r="T1135" s="61" t="s">
        <v>66</v>
      </c>
      <c r="U1135" s="60">
        <v>85459497</v>
      </c>
      <c r="V1135" s="60" t="s">
        <v>3402</v>
      </c>
      <c r="W1135" s="89">
        <v>45506</v>
      </c>
      <c r="X1135" s="89">
        <v>45506</v>
      </c>
      <c r="Y1135" s="177" t="s">
        <v>75</v>
      </c>
      <c r="Z1135" s="89">
        <v>45626</v>
      </c>
      <c r="AA1135" s="67">
        <f t="shared" si="90"/>
        <v>120</v>
      </c>
      <c r="AB1135" s="67">
        <v>0</v>
      </c>
      <c r="AC1135" s="237">
        <v>0</v>
      </c>
      <c r="AD1135" s="67">
        <v>0</v>
      </c>
      <c r="AE1135" s="89" t="s">
        <v>75</v>
      </c>
      <c r="AF1135" s="67">
        <f t="shared" si="86"/>
        <v>0</v>
      </c>
      <c r="AG1135" s="60">
        <v>0</v>
      </c>
      <c r="AH1135" s="60">
        <v>0</v>
      </c>
      <c r="AI1135" s="89" t="s">
        <v>75</v>
      </c>
      <c r="AJ1135" s="61">
        <v>0</v>
      </c>
      <c r="AK1135" s="65" t="s">
        <v>75</v>
      </c>
      <c r="AL1135" s="65" t="s">
        <v>75</v>
      </c>
      <c r="AM1135" s="67">
        <f t="shared" si="87"/>
        <v>0</v>
      </c>
      <c r="AN1135" s="67">
        <f>+K1135+AC1135-AH1135</f>
        <v>8400000</v>
      </c>
      <c r="AO1135" s="61" t="s">
        <v>67</v>
      </c>
      <c r="AP1135" s="60">
        <v>8400000</v>
      </c>
      <c r="AQ1135" s="61" t="s">
        <v>86</v>
      </c>
      <c r="AR1135" s="60">
        <v>0</v>
      </c>
      <c r="AS1135" s="69" t="s">
        <v>75</v>
      </c>
      <c r="AT1135" s="236">
        <v>2100000</v>
      </c>
      <c r="AU1135" s="156">
        <f t="shared" si="88"/>
        <v>6300000</v>
      </c>
      <c r="AV1135" s="72">
        <f t="shared" si="89"/>
        <v>0.25</v>
      </c>
      <c r="AW1135" s="89" t="s">
        <v>75</v>
      </c>
      <c r="AX1135" s="61" t="s">
        <v>101</v>
      </c>
      <c r="AY1135" s="67" t="s">
        <v>7753</v>
      </c>
      <c r="AZ1135" s="58" t="s">
        <v>67</v>
      </c>
      <c r="BA1135" s="58" t="s">
        <v>67</v>
      </c>
    </row>
    <row r="1136" spans="2:53" x14ac:dyDescent="0.25">
      <c r="B1136" s="58">
        <v>2024</v>
      </c>
      <c r="C1136" s="58">
        <v>891780111</v>
      </c>
      <c r="D1136" s="59" t="s">
        <v>64</v>
      </c>
      <c r="E1136" s="61" t="s">
        <v>7752</v>
      </c>
      <c r="F1136" s="239" t="s">
        <v>7751</v>
      </c>
      <c r="G1136" s="210">
        <v>0</v>
      </c>
      <c r="H1136" s="61" t="s">
        <v>73</v>
      </c>
      <c r="I1136" s="59" t="s">
        <v>65</v>
      </c>
      <c r="J1136" s="60" t="s">
        <v>7709</v>
      </c>
      <c r="K1136" s="60">
        <v>8400000</v>
      </c>
      <c r="L1136" s="58" t="s">
        <v>68</v>
      </c>
      <c r="M1136" s="60" t="s">
        <v>7750</v>
      </c>
      <c r="N1136" s="60">
        <v>85456053</v>
      </c>
      <c r="O1136" s="60">
        <v>1499</v>
      </c>
      <c r="P1136" s="238">
        <v>45475</v>
      </c>
      <c r="Q1136" s="60">
        <v>2126650000</v>
      </c>
      <c r="R1136" s="89">
        <v>45506</v>
      </c>
      <c r="S1136" s="60">
        <v>8400000</v>
      </c>
      <c r="T1136" s="61" t="s">
        <v>66</v>
      </c>
      <c r="U1136" s="60">
        <v>85459497</v>
      </c>
      <c r="V1136" s="60" t="s">
        <v>3402</v>
      </c>
      <c r="W1136" s="89">
        <v>45506</v>
      </c>
      <c r="X1136" s="89">
        <v>45506</v>
      </c>
      <c r="Y1136" s="177" t="s">
        <v>75</v>
      </c>
      <c r="Z1136" s="89">
        <v>45626</v>
      </c>
      <c r="AA1136" s="67">
        <f t="shared" si="90"/>
        <v>120</v>
      </c>
      <c r="AB1136" s="67">
        <v>0</v>
      </c>
      <c r="AC1136" s="237">
        <v>0</v>
      </c>
      <c r="AD1136" s="67">
        <v>0</v>
      </c>
      <c r="AE1136" s="89" t="s">
        <v>75</v>
      </c>
      <c r="AF1136" s="67">
        <f t="shared" si="86"/>
        <v>0</v>
      </c>
      <c r="AG1136" s="60">
        <v>0</v>
      </c>
      <c r="AH1136" s="60">
        <v>0</v>
      </c>
      <c r="AI1136" s="89" t="s">
        <v>75</v>
      </c>
      <c r="AJ1136" s="61">
        <v>0</v>
      </c>
      <c r="AK1136" s="65" t="s">
        <v>75</v>
      </c>
      <c r="AL1136" s="65" t="s">
        <v>75</v>
      </c>
      <c r="AM1136" s="67">
        <f t="shared" si="87"/>
        <v>0</v>
      </c>
      <c r="AN1136" s="67">
        <f>+K1136+AC1136-AH1136</f>
        <v>8400000</v>
      </c>
      <c r="AO1136" s="61" t="s">
        <v>67</v>
      </c>
      <c r="AP1136" s="60">
        <v>8400000</v>
      </c>
      <c r="AQ1136" s="61" t="s">
        <v>86</v>
      </c>
      <c r="AR1136" s="60">
        <v>0</v>
      </c>
      <c r="AS1136" s="69" t="s">
        <v>75</v>
      </c>
      <c r="AT1136" s="236">
        <v>2100000</v>
      </c>
      <c r="AU1136" s="156">
        <f t="shared" si="88"/>
        <v>6300000</v>
      </c>
      <c r="AV1136" s="72">
        <f t="shared" si="89"/>
        <v>0.25</v>
      </c>
      <c r="AW1136" s="89" t="s">
        <v>75</v>
      </c>
      <c r="AX1136" s="61" t="s">
        <v>101</v>
      </c>
      <c r="AY1136" s="67" t="s">
        <v>7749</v>
      </c>
      <c r="AZ1136" s="58" t="s">
        <v>67</v>
      </c>
      <c r="BA1136" s="58" t="s">
        <v>67</v>
      </c>
    </row>
    <row r="1137" spans="2:53" x14ac:dyDescent="0.25">
      <c r="B1137" s="58">
        <v>2024</v>
      </c>
      <c r="C1137" s="58">
        <v>891780111</v>
      </c>
      <c r="D1137" s="59" t="s">
        <v>64</v>
      </c>
      <c r="E1137" s="61" t="s">
        <v>7748</v>
      </c>
      <c r="F1137" s="239" t="s">
        <v>7747</v>
      </c>
      <c r="G1137" s="210">
        <v>0</v>
      </c>
      <c r="H1137" s="61" t="s">
        <v>73</v>
      </c>
      <c r="I1137" s="59" t="s">
        <v>125</v>
      </c>
      <c r="J1137" s="60" t="s">
        <v>7746</v>
      </c>
      <c r="K1137" s="60">
        <v>11000000</v>
      </c>
      <c r="L1137" s="58" t="s">
        <v>68</v>
      </c>
      <c r="M1137" s="60" t="s">
        <v>1726</v>
      </c>
      <c r="N1137" s="60">
        <v>80057321</v>
      </c>
      <c r="O1137" s="60">
        <v>1467</v>
      </c>
      <c r="P1137" s="238">
        <v>45469</v>
      </c>
      <c r="Q1137" s="60">
        <v>178971000</v>
      </c>
      <c r="R1137" s="89">
        <v>45506</v>
      </c>
      <c r="S1137" s="60">
        <v>11000000</v>
      </c>
      <c r="T1137" s="61" t="s">
        <v>66</v>
      </c>
      <c r="U1137" s="60">
        <v>79738530</v>
      </c>
      <c r="V1137" s="60" t="s">
        <v>7745</v>
      </c>
      <c r="W1137" s="89">
        <v>45506</v>
      </c>
      <c r="X1137" s="89">
        <v>45506</v>
      </c>
      <c r="Y1137" s="177" t="s">
        <v>75</v>
      </c>
      <c r="Z1137" s="89">
        <v>45565</v>
      </c>
      <c r="AA1137" s="67">
        <f t="shared" si="90"/>
        <v>59</v>
      </c>
      <c r="AB1137" s="67">
        <v>0</v>
      </c>
      <c r="AC1137" s="237">
        <v>0</v>
      </c>
      <c r="AD1137" s="67">
        <v>0</v>
      </c>
      <c r="AE1137" s="89" t="s">
        <v>75</v>
      </c>
      <c r="AF1137" s="67">
        <f t="shared" si="86"/>
        <v>0</v>
      </c>
      <c r="AG1137" s="60">
        <v>0</v>
      </c>
      <c r="AH1137" s="60">
        <v>0</v>
      </c>
      <c r="AI1137" s="89" t="s">
        <v>75</v>
      </c>
      <c r="AJ1137" s="61">
        <v>0</v>
      </c>
      <c r="AK1137" s="65" t="s">
        <v>75</v>
      </c>
      <c r="AL1137" s="65" t="s">
        <v>75</v>
      </c>
      <c r="AM1137" s="67">
        <f t="shared" si="87"/>
        <v>0</v>
      </c>
      <c r="AN1137" s="67">
        <f>+K1137+AC1137-AH1137</f>
        <v>11000000</v>
      </c>
      <c r="AO1137" s="61" t="s">
        <v>67</v>
      </c>
      <c r="AP1137" s="60">
        <v>11000000</v>
      </c>
      <c r="AQ1137" s="61" t="s">
        <v>86</v>
      </c>
      <c r="AR1137" s="60">
        <v>0</v>
      </c>
      <c r="AS1137" s="69" t="s">
        <v>75</v>
      </c>
      <c r="AT1137" s="236">
        <v>5500000</v>
      </c>
      <c r="AU1137" s="156">
        <f t="shared" si="88"/>
        <v>5500000</v>
      </c>
      <c r="AV1137" s="72">
        <f t="shared" si="89"/>
        <v>0.5</v>
      </c>
      <c r="AW1137" s="89" t="s">
        <v>75</v>
      </c>
      <c r="AX1137" s="61" t="s">
        <v>101</v>
      </c>
      <c r="AY1137" s="67" t="s">
        <v>7744</v>
      </c>
      <c r="AZ1137" s="58" t="s">
        <v>67</v>
      </c>
      <c r="BA1137" s="58" t="s">
        <v>67</v>
      </c>
    </row>
    <row r="1138" spans="2:53" x14ac:dyDescent="0.25">
      <c r="B1138" s="58">
        <v>2024</v>
      </c>
      <c r="C1138" s="58">
        <v>891780111</v>
      </c>
      <c r="D1138" s="59" t="s">
        <v>64</v>
      </c>
      <c r="E1138" s="61" t="s">
        <v>7743</v>
      </c>
      <c r="F1138" s="239" t="s">
        <v>7742</v>
      </c>
      <c r="G1138" s="210">
        <v>0</v>
      </c>
      <c r="H1138" s="61" t="s">
        <v>73</v>
      </c>
      <c r="I1138" s="59" t="s">
        <v>65</v>
      </c>
      <c r="J1138" s="60" t="s">
        <v>6823</v>
      </c>
      <c r="K1138" s="60">
        <v>10000000</v>
      </c>
      <c r="L1138" s="58" t="s">
        <v>68</v>
      </c>
      <c r="M1138" s="60" t="s">
        <v>7741</v>
      </c>
      <c r="N1138" s="60">
        <v>12597246</v>
      </c>
      <c r="O1138" s="60">
        <v>1499</v>
      </c>
      <c r="P1138" s="238">
        <v>45475</v>
      </c>
      <c r="Q1138" s="60">
        <v>2126650000</v>
      </c>
      <c r="R1138" s="89">
        <v>45509</v>
      </c>
      <c r="S1138" s="60">
        <v>10000000</v>
      </c>
      <c r="T1138" s="61" t="s">
        <v>66</v>
      </c>
      <c r="U1138" s="60">
        <v>85467461</v>
      </c>
      <c r="V1138" s="60" t="s">
        <v>6870</v>
      </c>
      <c r="W1138" s="89">
        <v>45509</v>
      </c>
      <c r="X1138" s="89">
        <v>45509</v>
      </c>
      <c r="Y1138" s="177" t="s">
        <v>75</v>
      </c>
      <c r="Z1138" s="89">
        <v>45626</v>
      </c>
      <c r="AA1138" s="67">
        <f t="shared" si="90"/>
        <v>117</v>
      </c>
      <c r="AB1138" s="67">
        <v>0</v>
      </c>
      <c r="AC1138" s="237">
        <v>0</v>
      </c>
      <c r="AD1138" s="67">
        <v>0</v>
      </c>
      <c r="AE1138" s="89" t="s">
        <v>75</v>
      </c>
      <c r="AF1138" s="67">
        <f t="shared" si="86"/>
        <v>0</v>
      </c>
      <c r="AG1138" s="60">
        <v>0</v>
      </c>
      <c r="AH1138" s="60">
        <v>0</v>
      </c>
      <c r="AI1138" s="89" t="s">
        <v>75</v>
      </c>
      <c r="AJ1138" s="61">
        <v>0</v>
      </c>
      <c r="AK1138" s="65" t="s">
        <v>75</v>
      </c>
      <c r="AL1138" s="65" t="s">
        <v>75</v>
      </c>
      <c r="AM1138" s="67">
        <f t="shared" si="87"/>
        <v>0</v>
      </c>
      <c r="AN1138" s="67">
        <f>+K1138+AC1138-AH1138</f>
        <v>10000000</v>
      </c>
      <c r="AO1138" s="61" t="s">
        <v>67</v>
      </c>
      <c r="AP1138" s="60">
        <v>10000000</v>
      </c>
      <c r="AQ1138" s="61" t="s">
        <v>86</v>
      </c>
      <c r="AR1138" s="60">
        <v>0</v>
      </c>
      <c r="AS1138" s="69" t="s">
        <v>75</v>
      </c>
      <c r="AT1138" s="236">
        <v>2500000</v>
      </c>
      <c r="AU1138" s="156">
        <f t="shared" si="88"/>
        <v>7500000</v>
      </c>
      <c r="AV1138" s="72">
        <f t="shared" si="89"/>
        <v>0.25</v>
      </c>
      <c r="AW1138" s="89" t="s">
        <v>75</v>
      </c>
      <c r="AX1138" s="61" t="s">
        <v>101</v>
      </c>
      <c r="AY1138" s="67" t="s">
        <v>7740</v>
      </c>
      <c r="AZ1138" s="58" t="s">
        <v>67</v>
      </c>
      <c r="BA1138" s="58" t="s">
        <v>67</v>
      </c>
    </row>
    <row r="1139" spans="2:53" x14ac:dyDescent="0.25">
      <c r="B1139" s="58">
        <v>2024</v>
      </c>
      <c r="C1139" s="58">
        <v>891780111</v>
      </c>
      <c r="D1139" s="59" t="s">
        <v>64</v>
      </c>
      <c r="E1139" s="61" t="s">
        <v>7739</v>
      </c>
      <c r="F1139" s="239" t="s">
        <v>7738</v>
      </c>
      <c r="G1139" s="210">
        <v>0</v>
      </c>
      <c r="H1139" s="61" t="s">
        <v>73</v>
      </c>
      <c r="I1139" s="59" t="s">
        <v>65</v>
      </c>
      <c r="J1139" s="60" t="s">
        <v>7737</v>
      </c>
      <c r="K1139" s="60">
        <v>11500000</v>
      </c>
      <c r="L1139" s="58" t="s">
        <v>68</v>
      </c>
      <c r="M1139" s="60" t="s">
        <v>7736</v>
      </c>
      <c r="N1139" s="60">
        <v>1103117987</v>
      </c>
      <c r="O1139" s="176">
        <v>1498</v>
      </c>
      <c r="P1139" s="89">
        <v>45475</v>
      </c>
      <c r="Q1139" s="60">
        <v>4519037000</v>
      </c>
      <c r="R1139" s="89">
        <v>45509</v>
      </c>
      <c r="S1139" s="60">
        <v>11500000</v>
      </c>
      <c r="T1139" s="61" t="s">
        <v>66</v>
      </c>
      <c r="U1139" s="60">
        <v>1082863147</v>
      </c>
      <c r="V1139" s="60" t="s">
        <v>7186</v>
      </c>
      <c r="W1139" s="89">
        <v>45509</v>
      </c>
      <c r="X1139" s="89">
        <v>45509</v>
      </c>
      <c r="Y1139" s="177" t="s">
        <v>75</v>
      </c>
      <c r="Z1139" s="89">
        <v>45626</v>
      </c>
      <c r="AA1139" s="67">
        <f t="shared" si="90"/>
        <v>117</v>
      </c>
      <c r="AB1139" s="67">
        <v>0</v>
      </c>
      <c r="AC1139" s="237">
        <v>0</v>
      </c>
      <c r="AD1139" s="67">
        <v>0</v>
      </c>
      <c r="AE1139" s="89" t="s">
        <v>75</v>
      </c>
      <c r="AF1139" s="67">
        <f t="shared" si="86"/>
        <v>0</v>
      </c>
      <c r="AG1139" s="60">
        <v>0</v>
      </c>
      <c r="AH1139" s="60">
        <v>0</v>
      </c>
      <c r="AI1139" s="89" t="s">
        <v>75</v>
      </c>
      <c r="AJ1139" s="61">
        <v>0</v>
      </c>
      <c r="AK1139" s="65" t="s">
        <v>75</v>
      </c>
      <c r="AL1139" s="65" t="s">
        <v>75</v>
      </c>
      <c r="AM1139" s="67">
        <f t="shared" si="87"/>
        <v>0</v>
      </c>
      <c r="AN1139" s="67">
        <f>+K1139+AC1139-AH1139</f>
        <v>11500000</v>
      </c>
      <c r="AO1139" s="61" t="s">
        <v>67</v>
      </c>
      <c r="AP1139" s="60">
        <v>11500000</v>
      </c>
      <c r="AQ1139" s="61" t="s">
        <v>86</v>
      </c>
      <c r="AR1139" s="60">
        <v>0</v>
      </c>
      <c r="AS1139" s="69" t="s">
        <v>75</v>
      </c>
      <c r="AT1139" s="236">
        <v>2500000</v>
      </c>
      <c r="AU1139" s="156">
        <f t="shared" si="88"/>
        <v>9000000</v>
      </c>
      <c r="AV1139" s="72">
        <f t="shared" si="89"/>
        <v>0.21739130434782608</v>
      </c>
      <c r="AW1139" s="89" t="s">
        <v>75</v>
      </c>
      <c r="AX1139" s="61" t="s">
        <v>101</v>
      </c>
      <c r="AY1139" s="67" t="s">
        <v>7735</v>
      </c>
      <c r="AZ1139" s="58" t="s">
        <v>67</v>
      </c>
      <c r="BA1139" s="58" t="s">
        <v>67</v>
      </c>
    </row>
    <row r="1140" spans="2:53" x14ac:dyDescent="0.25">
      <c r="B1140" s="58">
        <v>2024</v>
      </c>
      <c r="C1140" s="58">
        <v>891780111</v>
      </c>
      <c r="D1140" s="59" t="s">
        <v>64</v>
      </c>
      <c r="E1140" s="61" t="s">
        <v>7734</v>
      </c>
      <c r="F1140" s="239" t="s">
        <v>7733</v>
      </c>
      <c r="G1140" s="210">
        <v>0</v>
      </c>
      <c r="H1140" s="61" t="s">
        <v>73</v>
      </c>
      <c r="I1140" s="59" t="s">
        <v>65</v>
      </c>
      <c r="J1140" s="60" t="s">
        <v>7732</v>
      </c>
      <c r="K1140" s="60">
        <v>11500000</v>
      </c>
      <c r="L1140" s="58" t="s">
        <v>68</v>
      </c>
      <c r="M1140" s="60" t="s">
        <v>5819</v>
      </c>
      <c r="N1140" s="60">
        <v>1143379940</v>
      </c>
      <c r="O1140" s="176">
        <v>1498</v>
      </c>
      <c r="P1140" s="89">
        <v>45475</v>
      </c>
      <c r="Q1140" s="60">
        <v>4519037000</v>
      </c>
      <c r="R1140" s="89">
        <v>45509</v>
      </c>
      <c r="S1140" s="60">
        <v>11500000</v>
      </c>
      <c r="T1140" s="61" t="s">
        <v>66</v>
      </c>
      <c r="U1140" s="60">
        <v>57461216</v>
      </c>
      <c r="V1140" s="60" t="s">
        <v>3359</v>
      </c>
      <c r="W1140" s="89">
        <v>45509</v>
      </c>
      <c r="X1140" s="89">
        <v>45509</v>
      </c>
      <c r="Y1140" s="177" t="s">
        <v>75</v>
      </c>
      <c r="Z1140" s="89">
        <v>45626</v>
      </c>
      <c r="AA1140" s="67">
        <f t="shared" si="90"/>
        <v>117</v>
      </c>
      <c r="AB1140" s="67">
        <v>0</v>
      </c>
      <c r="AC1140" s="237">
        <v>0</v>
      </c>
      <c r="AD1140" s="67">
        <v>0</v>
      </c>
      <c r="AE1140" s="89" t="s">
        <v>75</v>
      </c>
      <c r="AF1140" s="67">
        <f t="shared" si="86"/>
        <v>0</v>
      </c>
      <c r="AG1140" s="60">
        <v>0</v>
      </c>
      <c r="AH1140" s="60">
        <v>0</v>
      </c>
      <c r="AI1140" s="89" t="s">
        <v>75</v>
      </c>
      <c r="AJ1140" s="61">
        <v>0</v>
      </c>
      <c r="AK1140" s="65" t="s">
        <v>75</v>
      </c>
      <c r="AL1140" s="65" t="s">
        <v>75</v>
      </c>
      <c r="AM1140" s="67">
        <f t="shared" si="87"/>
        <v>0</v>
      </c>
      <c r="AN1140" s="67">
        <f>+K1140+AC1140-AH1140</f>
        <v>11500000</v>
      </c>
      <c r="AO1140" s="61" t="s">
        <v>67</v>
      </c>
      <c r="AP1140" s="60">
        <v>11500000</v>
      </c>
      <c r="AQ1140" s="61" t="s">
        <v>86</v>
      </c>
      <c r="AR1140" s="60">
        <v>0</v>
      </c>
      <c r="AS1140" s="69" t="s">
        <v>75</v>
      </c>
      <c r="AT1140" s="236">
        <v>2500000</v>
      </c>
      <c r="AU1140" s="156">
        <f t="shared" si="88"/>
        <v>9000000</v>
      </c>
      <c r="AV1140" s="72">
        <f t="shared" si="89"/>
        <v>0.21739130434782608</v>
      </c>
      <c r="AW1140" s="89" t="s">
        <v>75</v>
      </c>
      <c r="AX1140" s="61" t="s">
        <v>101</v>
      </c>
      <c r="AY1140" s="67" t="s">
        <v>7731</v>
      </c>
      <c r="AZ1140" s="58" t="s">
        <v>67</v>
      </c>
      <c r="BA1140" s="58" t="s">
        <v>67</v>
      </c>
    </row>
    <row r="1141" spans="2:53" x14ac:dyDescent="0.25">
      <c r="B1141" s="58">
        <v>2024</v>
      </c>
      <c r="C1141" s="58">
        <v>891780111</v>
      </c>
      <c r="D1141" s="59" t="s">
        <v>64</v>
      </c>
      <c r="E1141" s="61" t="s">
        <v>7730</v>
      </c>
      <c r="F1141" s="239" t="s">
        <v>7729</v>
      </c>
      <c r="G1141" s="210">
        <v>0</v>
      </c>
      <c r="H1141" s="61" t="s">
        <v>73</v>
      </c>
      <c r="I1141" s="59" t="s">
        <v>65</v>
      </c>
      <c r="J1141" s="60" t="s">
        <v>7728</v>
      </c>
      <c r="K1141" s="60">
        <v>11500000</v>
      </c>
      <c r="L1141" s="58" t="s">
        <v>68</v>
      </c>
      <c r="M1141" s="60" t="s">
        <v>7727</v>
      </c>
      <c r="N1141" s="60">
        <v>1083003580</v>
      </c>
      <c r="O1141" s="176">
        <v>1498</v>
      </c>
      <c r="P1141" s="89">
        <v>45475</v>
      </c>
      <c r="Q1141" s="60">
        <v>4519037000</v>
      </c>
      <c r="R1141" s="89">
        <v>45509</v>
      </c>
      <c r="S1141" s="60">
        <v>11500000</v>
      </c>
      <c r="T1141" s="61" t="s">
        <v>66</v>
      </c>
      <c r="U1141" s="60">
        <v>57461216</v>
      </c>
      <c r="V1141" s="60" t="s">
        <v>3359</v>
      </c>
      <c r="W1141" s="89">
        <v>45509</v>
      </c>
      <c r="X1141" s="89">
        <v>45509</v>
      </c>
      <c r="Y1141" s="177" t="s">
        <v>75</v>
      </c>
      <c r="Z1141" s="89">
        <v>45626</v>
      </c>
      <c r="AA1141" s="67">
        <f t="shared" si="90"/>
        <v>117</v>
      </c>
      <c r="AB1141" s="67">
        <v>0</v>
      </c>
      <c r="AC1141" s="237">
        <v>0</v>
      </c>
      <c r="AD1141" s="67">
        <v>0</v>
      </c>
      <c r="AE1141" s="89" t="s">
        <v>75</v>
      </c>
      <c r="AF1141" s="67">
        <f t="shared" si="86"/>
        <v>0</v>
      </c>
      <c r="AG1141" s="60">
        <v>0</v>
      </c>
      <c r="AH1141" s="60">
        <v>0</v>
      </c>
      <c r="AI1141" s="89" t="s">
        <v>75</v>
      </c>
      <c r="AJ1141" s="61">
        <v>0</v>
      </c>
      <c r="AK1141" s="65" t="s">
        <v>75</v>
      </c>
      <c r="AL1141" s="65" t="s">
        <v>75</v>
      </c>
      <c r="AM1141" s="67">
        <f t="shared" si="87"/>
        <v>0</v>
      </c>
      <c r="AN1141" s="67">
        <f>+K1141+AC1141-AH1141</f>
        <v>11500000</v>
      </c>
      <c r="AO1141" s="61" t="s">
        <v>67</v>
      </c>
      <c r="AP1141" s="60">
        <v>11500000</v>
      </c>
      <c r="AQ1141" s="61" t="s">
        <v>86</v>
      </c>
      <c r="AR1141" s="60">
        <v>0</v>
      </c>
      <c r="AS1141" s="69" t="s">
        <v>75</v>
      </c>
      <c r="AT1141" s="236">
        <v>2500000</v>
      </c>
      <c r="AU1141" s="156">
        <f t="shared" si="88"/>
        <v>9000000</v>
      </c>
      <c r="AV1141" s="72">
        <f t="shared" si="89"/>
        <v>0.21739130434782608</v>
      </c>
      <c r="AW1141" s="89" t="s">
        <v>75</v>
      </c>
      <c r="AX1141" s="61" t="s">
        <v>101</v>
      </c>
      <c r="AY1141" s="67" t="s">
        <v>7726</v>
      </c>
      <c r="AZ1141" s="58" t="s">
        <v>67</v>
      </c>
      <c r="BA1141" s="58" t="s">
        <v>67</v>
      </c>
    </row>
    <row r="1142" spans="2:53" x14ac:dyDescent="0.25">
      <c r="B1142" s="58">
        <v>2024</v>
      </c>
      <c r="C1142" s="58">
        <v>891780111</v>
      </c>
      <c r="D1142" s="59" t="s">
        <v>64</v>
      </c>
      <c r="E1142" s="61" t="s">
        <v>7725</v>
      </c>
      <c r="F1142" s="239" t="s">
        <v>7724</v>
      </c>
      <c r="G1142" s="210">
        <v>0</v>
      </c>
      <c r="H1142" s="61" t="s">
        <v>73</v>
      </c>
      <c r="I1142" s="59" t="s">
        <v>65</v>
      </c>
      <c r="J1142" s="60" t="s">
        <v>7709</v>
      </c>
      <c r="K1142" s="60">
        <v>8400000</v>
      </c>
      <c r="L1142" s="58" t="s">
        <v>68</v>
      </c>
      <c r="M1142" s="60" t="s">
        <v>7723</v>
      </c>
      <c r="N1142" s="60">
        <v>7634610</v>
      </c>
      <c r="O1142" s="60">
        <v>1499</v>
      </c>
      <c r="P1142" s="238">
        <v>45475</v>
      </c>
      <c r="Q1142" s="60">
        <v>2126650000</v>
      </c>
      <c r="R1142" s="89">
        <v>45510</v>
      </c>
      <c r="S1142" s="60">
        <v>8400000</v>
      </c>
      <c r="T1142" s="61" t="s">
        <v>66</v>
      </c>
      <c r="U1142" s="60">
        <v>85459497</v>
      </c>
      <c r="V1142" s="60" t="s">
        <v>3402</v>
      </c>
      <c r="W1142" s="89">
        <v>45510</v>
      </c>
      <c r="X1142" s="89">
        <v>45510</v>
      </c>
      <c r="Y1142" s="177" t="s">
        <v>75</v>
      </c>
      <c r="Z1142" s="89">
        <v>45626</v>
      </c>
      <c r="AA1142" s="67">
        <f t="shared" si="90"/>
        <v>116</v>
      </c>
      <c r="AB1142" s="67">
        <v>0</v>
      </c>
      <c r="AC1142" s="237">
        <v>0</v>
      </c>
      <c r="AD1142" s="67">
        <v>0</v>
      </c>
      <c r="AE1142" s="89" t="s">
        <v>75</v>
      </c>
      <c r="AF1142" s="67">
        <f t="shared" si="86"/>
        <v>0</v>
      </c>
      <c r="AG1142" s="60">
        <v>0</v>
      </c>
      <c r="AH1142" s="60">
        <v>0</v>
      </c>
      <c r="AI1142" s="89" t="s">
        <v>75</v>
      </c>
      <c r="AJ1142" s="61">
        <v>0</v>
      </c>
      <c r="AK1142" s="65" t="s">
        <v>75</v>
      </c>
      <c r="AL1142" s="65" t="s">
        <v>75</v>
      </c>
      <c r="AM1142" s="67">
        <f t="shared" si="87"/>
        <v>0</v>
      </c>
      <c r="AN1142" s="67">
        <f>+K1142+AC1142-AH1142</f>
        <v>8400000</v>
      </c>
      <c r="AO1142" s="61" t="s">
        <v>67</v>
      </c>
      <c r="AP1142" s="60">
        <v>8400000</v>
      </c>
      <c r="AQ1142" s="61" t="s">
        <v>86</v>
      </c>
      <c r="AR1142" s="60">
        <v>0</v>
      </c>
      <c r="AS1142" s="69" t="s">
        <v>75</v>
      </c>
      <c r="AT1142" s="236">
        <v>1610000</v>
      </c>
      <c r="AU1142" s="156">
        <f t="shared" si="88"/>
        <v>6790000</v>
      </c>
      <c r="AV1142" s="72">
        <f t="shared" si="89"/>
        <v>0.19166666666666668</v>
      </c>
      <c r="AW1142" s="89" t="s">
        <v>75</v>
      </c>
      <c r="AX1142" s="61" t="s">
        <v>101</v>
      </c>
      <c r="AY1142" s="67" t="s">
        <v>7722</v>
      </c>
      <c r="AZ1142" s="58" t="s">
        <v>67</v>
      </c>
      <c r="BA1142" s="58" t="s">
        <v>67</v>
      </c>
    </row>
    <row r="1143" spans="2:53" x14ac:dyDescent="0.25">
      <c r="B1143" s="58">
        <v>2024</v>
      </c>
      <c r="C1143" s="58">
        <v>891780111</v>
      </c>
      <c r="D1143" s="59" t="s">
        <v>64</v>
      </c>
      <c r="E1143" s="61" t="s">
        <v>7721</v>
      </c>
      <c r="F1143" s="239" t="s">
        <v>7720</v>
      </c>
      <c r="G1143" s="210">
        <v>0</v>
      </c>
      <c r="H1143" s="61" t="s">
        <v>73</v>
      </c>
      <c r="I1143" s="59" t="s">
        <v>65</v>
      </c>
      <c r="J1143" s="60" t="s">
        <v>7709</v>
      </c>
      <c r="K1143" s="60">
        <v>8400000</v>
      </c>
      <c r="L1143" s="58" t="s">
        <v>68</v>
      </c>
      <c r="M1143" s="60" t="s">
        <v>7719</v>
      </c>
      <c r="N1143" s="60">
        <v>19612853</v>
      </c>
      <c r="O1143" s="60">
        <v>1499</v>
      </c>
      <c r="P1143" s="238">
        <v>45475</v>
      </c>
      <c r="Q1143" s="60">
        <v>2126650000</v>
      </c>
      <c r="R1143" s="89">
        <v>45510</v>
      </c>
      <c r="S1143" s="60">
        <v>8400000</v>
      </c>
      <c r="T1143" s="61" t="s">
        <v>66</v>
      </c>
      <c r="U1143" s="60">
        <v>85459497</v>
      </c>
      <c r="V1143" s="60" t="s">
        <v>3402</v>
      </c>
      <c r="W1143" s="89">
        <v>45510</v>
      </c>
      <c r="X1143" s="89">
        <v>45510</v>
      </c>
      <c r="Y1143" s="177" t="s">
        <v>75</v>
      </c>
      <c r="Z1143" s="89">
        <v>45626</v>
      </c>
      <c r="AA1143" s="67">
        <f t="shared" si="90"/>
        <v>116</v>
      </c>
      <c r="AB1143" s="67">
        <v>0</v>
      </c>
      <c r="AC1143" s="237">
        <v>0</v>
      </c>
      <c r="AD1143" s="67">
        <v>0</v>
      </c>
      <c r="AE1143" s="89" t="s">
        <v>75</v>
      </c>
      <c r="AF1143" s="67">
        <f t="shared" si="86"/>
        <v>0</v>
      </c>
      <c r="AG1143" s="60">
        <v>0</v>
      </c>
      <c r="AH1143" s="60">
        <v>0</v>
      </c>
      <c r="AI1143" s="89" t="s">
        <v>75</v>
      </c>
      <c r="AJ1143" s="61">
        <v>0</v>
      </c>
      <c r="AK1143" s="65" t="s">
        <v>75</v>
      </c>
      <c r="AL1143" s="65" t="s">
        <v>75</v>
      </c>
      <c r="AM1143" s="67">
        <f t="shared" si="87"/>
        <v>0</v>
      </c>
      <c r="AN1143" s="67">
        <f>+K1143+AC1143-AH1143</f>
        <v>8400000</v>
      </c>
      <c r="AO1143" s="61" t="s">
        <v>67</v>
      </c>
      <c r="AP1143" s="60">
        <v>8400000</v>
      </c>
      <c r="AQ1143" s="61" t="s">
        <v>86</v>
      </c>
      <c r="AR1143" s="60">
        <v>0</v>
      </c>
      <c r="AS1143" s="69" t="s">
        <v>75</v>
      </c>
      <c r="AT1143" s="236">
        <v>2100000</v>
      </c>
      <c r="AU1143" s="156">
        <f t="shared" si="88"/>
        <v>6300000</v>
      </c>
      <c r="AV1143" s="72">
        <f t="shared" si="89"/>
        <v>0.25</v>
      </c>
      <c r="AW1143" s="89" t="s">
        <v>75</v>
      </c>
      <c r="AX1143" s="61" t="s">
        <v>101</v>
      </c>
      <c r="AY1143" s="67" t="s">
        <v>7718</v>
      </c>
      <c r="AZ1143" s="58" t="s">
        <v>67</v>
      </c>
      <c r="BA1143" s="58" t="s">
        <v>67</v>
      </c>
    </row>
    <row r="1144" spans="2:53" x14ac:dyDescent="0.25">
      <c r="B1144" s="58">
        <v>2024</v>
      </c>
      <c r="C1144" s="58">
        <v>891780111</v>
      </c>
      <c r="D1144" s="59" t="s">
        <v>64</v>
      </c>
      <c r="E1144" s="61" t="s">
        <v>7717</v>
      </c>
      <c r="F1144" s="239" t="s">
        <v>7716</v>
      </c>
      <c r="G1144" s="210">
        <v>0</v>
      </c>
      <c r="H1144" s="61" t="s">
        <v>73</v>
      </c>
      <c r="I1144" s="59" t="s">
        <v>65</v>
      </c>
      <c r="J1144" s="60" t="s">
        <v>7715</v>
      </c>
      <c r="K1144" s="60">
        <v>10000000</v>
      </c>
      <c r="L1144" s="58" t="s">
        <v>68</v>
      </c>
      <c r="M1144" s="60" t="s">
        <v>7714</v>
      </c>
      <c r="N1144" s="60">
        <v>1082476913</v>
      </c>
      <c r="O1144" s="60">
        <v>1499</v>
      </c>
      <c r="P1144" s="238">
        <v>45475</v>
      </c>
      <c r="Q1144" s="60">
        <v>2126650000</v>
      </c>
      <c r="R1144" s="89">
        <v>45510</v>
      </c>
      <c r="S1144" s="60">
        <v>10000000</v>
      </c>
      <c r="T1144" s="61" t="s">
        <v>66</v>
      </c>
      <c r="U1144" s="60">
        <v>1083432808</v>
      </c>
      <c r="V1144" s="60" t="s">
        <v>7713</v>
      </c>
      <c r="W1144" s="89">
        <v>45510</v>
      </c>
      <c r="X1144" s="89">
        <v>45510</v>
      </c>
      <c r="Y1144" s="177" t="s">
        <v>75</v>
      </c>
      <c r="Z1144" s="89">
        <v>45626</v>
      </c>
      <c r="AA1144" s="67">
        <f t="shared" si="90"/>
        <v>116</v>
      </c>
      <c r="AB1144" s="67">
        <v>0</v>
      </c>
      <c r="AC1144" s="237">
        <v>0</v>
      </c>
      <c r="AD1144" s="67">
        <v>0</v>
      </c>
      <c r="AE1144" s="89" t="s">
        <v>75</v>
      </c>
      <c r="AF1144" s="67">
        <f t="shared" si="86"/>
        <v>0</v>
      </c>
      <c r="AG1144" s="60">
        <v>0</v>
      </c>
      <c r="AH1144" s="60">
        <v>0</v>
      </c>
      <c r="AI1144" s="89" t="s">
        <v>75</v>
      </c>
      <c r="AJ1144" s="61">
        <v>0</v>
      </c>
      <c r="AK1144" s="65" t="s">
        <v>75</v>
      </c>
      <c r="AL1144" s="65" t="s">
        <v>75</v>
      </c>
      <c r="AM1144" s="67">
        <f t="shared" si="87"/>
        <v>0</v>
      </c>
      <c r="AN1144" s="67">
        <f>+K1144+AC1144-AH1144</f>
        <v>10000000</v>
      </c>
      <c r="AO1144" s="61" t="s">
        <v>67</v>
      </c>
      <c r="AP1144" s="60">
        <v>10000000</v>
      </c>
      <c r="AQ1144" s="61" t="s">
        <v>86</v>
      </c>
      <c r="AR1144" s="60">
        <v>0</v>
      </c>
      <c r="AS1144" s="69" t="s">
        <v>75</v>
      </c>
      <c r="AT1144" s="236">
        <v>2500000</v>
      </c>
      <c r="AU1144" s="156">
        <f t="shared" si="88"/>
        <v>7500000</v>
      </c>
      <c r="AV1144" s="72">
        <f t="shared" si="89"/>
        <v>0.25</v>
      </c>
      <c r="AW1144" s="89" t="s">
        <v>75</v>
      </c>
      <c r="AX1144" s="61" t="s">
        <v>101</v>
      </c>
      <c r="AY1144" s="67" t="s">
        <v>7712</v>
      </c>
      <c r="AZ1144" s="58" t="s">
        <v>67</v>
      </c>
      <c r="BA1144" s="58" t="s">
        <v>67</v>
      </c>
    </row>
    <row r="1145" spans="2:53" x14ac:dyDescent="0.25">
      <c r="B1145" s="58">
        <v>2024</v>
      </c>
      <c r="C1145" s="58">
        <v>891780111</v>
      </c>
      <c r="D1145" s="59" t="s">
        <v>64</v>
      </c>
      <c r="E1145" s="61" t="s">
        <v>7711</v>
      </c>
      <c r="F1145" s="239" t="s">
        <v>7710</v>
      </c>
      <c r="G1145" s="210">
        <v>0</v>
      </c>
      <c r="H1145" s="61" t="s">
        <v>73</v>
      </c>
      <c r="I1145" s="59" t="s">
        <v>65</v>
      </c>
      <c r="J1145" s="60" t="s">
        <v>7709</v>
      </c>
      <c r="K1145" s="60">
        <v>8400000</v>
      </c>
      <c r="L1145" s="58" t="s">
        <v>68</v>
      </c>
      <c r="M1145" s="60" t="s">
        <v>7708</v>
      </c>
      <c r="N1145" s="60">
        <v>1093738292</v>
      </c>
      <c r="O1145" s="60">
        <v>1499</v>
      </c>
      <c r="P1145" s="238">
        <v>45475</v>
      </c>
      <c r="Q1145" s="60">
        <v>2126650000</v>
      </c>
      <c r="R1145" s="89">
        <v>45510</v>
      </c>
      <c r="S1145" s="60">
        <v>8400000</v>
      </c>
      <c r="T1145" s="61" t="s">
        <v>66</v>
      </c>
      <c r="U1145" s="60">
        <v>85459497</v>
      </c>
      <c r="V1145" s="60" t="s">
        <v>3402</v>
      </c>
      <c r="W1145" s="89">
        <v>45510</v>
      </c>
      <c r="X1145" s="89">
        <v>45510</v>
      </c>
      <c r="Y1145" s="177" t="s">
        <v>75</v>
      </c>
      <c r="Z1145" s="89">
        <v>45626</v>
      </c>
      <c r="AA1145" s="67">
        <f t="shared" si="90"/>
        <v>116</v>
      </c>
      <c r="AB1145" s="67">
        <v>0</v>
      </c>
      <c r="AC1145" s="237">
        <v>0</v>
      </c>
      <c r="AD1145" s="67">
        <v>0</v>
      </c>
      <c r="AE1145" s="89" t="s">
        <v>75</v>
      </c>
      <c r="AF1145" s="67">
        <f t="shared" si="86"/>
        <v>0</v>
      </c>
      <c r="AG1145" s="60">
        <v>0</v>
      </c>
      <c r="AH1145" s="60">
        <v>0</v>
      </c>
      <c r="AI1145" s="89" t="s">
        <v>75</v>
      </c>
      <c r="AJ1145" s="61">
        <v>0</v>
      </c>
      <c r="AK1145" s="65" t="s">
        <v>75</v>
      </c>
      <c r="AL1145" s="65" t="s">
        <v>75</v>
      </c>
      <c r="AM1145" s="67">
        <f t="shared" si="87"/>
        <v>0</v>
      </c>
      <c r="AN1145" s="67">
        <f>+K1145+AC1145-AH1145</f>
        <v>8400000</v>
      </c>
      <c r="AO1145" s="61" t="s">
        <v>67</v>
      </c>
      <c r="AP1145" s="60">
        <v>8400000</v>
      </c>
      <c r="AQ1145" s="61" t="s">
        <v>86</v>
      </c>
      <c r="AR1145" s="60">
        <v>0</v>
      </c>
      <c r="AS1145" s="69" t="s">
        <v>75</v>
      </c>
      <c r="AT1145" s="236">
        <v>2100000</v>
      </c>
      <c r="AU1145" s="156">
        <f t="shared" si="88"/>
        <v>6300000</v>
      </c>
      <c r="AV1145" s="72">
        <f t="shared" si="89"/>
        <v>0.25</v>
      </c>
      <c r="AW1145" s="89" t="s">
        <v>75</v>
      </c>
      <c r="AX1145" s="61" t="s">
        <v>101</v>
      </c>
      <c r="AY1145" s="67" t="s">
        <v>7707</v>
      </c>
      <c r="AZ1145" s="58" t="s">
        <v>67</v>
      </c>
      <c r="BA1145" s="58" t="s">
        <v>67</v>
      </c>
    </row>
    <row r="1146" spans="2:53" x14ac:dyDescent="0.25">
      <c r="B1146" s="58">
        <v>2024</v>
      </c>
      <c r="C1146" s="58">
        <v>891780111</v>
      </c>
      <c r="D1146" s="59" t="s">
        <v>64</v>
      </c>
      <c r="E1146" s="61" t="s">
        <v>7706</v>
      </c>
      <c r="F1146" s="239" t="s">
        <v>7705</v>
      </c>
      <c r="G1146" s="210">
        <v>0</v>
      </c>
      <c r="H1146" s="61" t="s">
        <v>73</v>
      </c>
      <c r="I1146" s="59" t="s">
        <v>65</v>
      </c>
      <c r="J1146" s="60" t="s">
        <v>7596</v>
      </c>
      <c r="K1146" s="60">
        <v>11500000</v>
      </c>
      <c r="L1146" s="58" t="s">
        <v>68</v>
      </c>
      <c r="M1146" s="60" t="s">
        <v>7704</v>
      </c>
      <c r="N1146" s="60">
        <v>1065657067</v>
      </c>
      <c r="O1146" s="176">
        <v>1498</v>
      </c>
      <c r="P1146" s="89">
        <v>45475</v>
      </c>
      <c r="Q1146" s="60">
        <v>4519037000</v>
      </c>
      <c r="R1146" s="89">
        <v>45510</v>
      </c>
      <c r="S1146" s="60">
        <v>11500000</v>
      </c>
      <c r="T1146" s="61" t="s">
        <v>66</v>
      </c>
      <c r="U1146" s="60">
        <v>1082863147</v>
      </c>
      <c r="V1146" s="60" t="s">
        <v>7186</v>
      </c>
      <c r="W1146" s="89">
        <v>45510</v>
      </c>
      <c r="X1146" s="89">
        <v>45510</v>
      </c>
      <c r="Y1146" s="177" t="s">
        <v>75</v>
      </c>
      <c r="Z1146" s="89">
        <v>45626</v>
      </c>
      <c r="AA1146" s="67">
        <f t="shared" si="90"/>
        <v>116</v>
      </c>
      <c r="AB1146" s="67">
        <v>0</v>
      </c>
      <c r="AC1146" s="237">
        <v>0</v>
      </c>
      <c r="AD1146" s="67">
        <v>0</v>
      </c>
      <c r="AE1146" s="89" t="s">
        <v>75</v>
      </c>
      <c r="AF1146" s="67">
        <f t="shared" si="86"/>
        <v>0</v>
      </c>
      <c r="AG1146" s="60">
        <v>0</v>
      </c>
      <c r="AH1146" s="60">
        <v>0</v>
      </c>
      <c r="AI1146" s="89" t="s">
        <v>75</v>
      </c>
      <c r="AJ1146" s="61">
        <v>0</v>
      </c>
      <c r="AK1146" s="65" t="s">
        <v>75</v>
      </c>
      <c r="AL1146" s="65" t="s">
        <v>75</v>
      </c>
      <c r="AM1146" s="67">
        <f t="shared" si="87"/>
        <v>0</v>
      </c>
      <c r="AN1146" s="67">
        <f>+K1146+AC1146-AH1146</f>
        <v>11500000</v>
      </c>
      <c r="AO1146" s="61" t="s">
        <v>67</v>
      </c>
      <c r="AP1146" s="60">
        <v>11500000</v>
      </c>
      <c r="AQ1146" s="61" t="s">
        <v>86</v>
      </c>
      <c r="AR1146" s="60">
        <v>0</v>
      </c>
      <c r="AS1146" s="69" t="s">
        <v>75</v>
      </c>
      <c r="AT1146" s="236">
        <v>2500000</v>
      </c>
      <c r="AU1146" s="156">
        <f t="shared" si="88"/>
        <v>9000000</v>
      </c>
      <c r="AV1146" s="72">
        <f t="shared" si="89"/>
        <v>0.21739130434782608</v>
      </c>
      <c r="AW1146" s="89" t="s">
        <v>75</v>
      </c>
      <c r="AX1146" s="61" t="s">
        <v>101</v>
      </c>
      <c r="AY1146" s="67" t="s">
        <v>7703</v>
      </c>
      <c r="AZ1146" s="58" t="s">
        <v>67</v>
      </c>
      <c r="BA1146" s="58" t="s">
        <v>67</v>
      </c>
    </row>
    <row r="1147" spans="2:53" x14ac:dyDescent="0.25">
      <c r="B1147" s="58">
        <v>2024</v>
      </c>
      <c r="C1147" s="58">
        <v>891780111</v>
      </c>
      <c r="D1147" s="59" t="s">
        <v>64</v>
      </c>
      <c r="E1147" s="61" t="s">
        <v>7702</v>
      </c>
      <c r="F1147" s="239" t="s">
        <v>7701</v>
      </c>
      <c r="G1147" s="210">
        <v>0</v>
      </c>
      <c r="H1147" s="61" t="s">
        <v>73</v>
      </c>
      <c r="I1147" s="59" t="s">
        <v>65</v>
      </c>
      <c r="J1147" s="60" t="s">
        <v>7700</v>
      </c>
      <c r="K1147" s="60">
        <v>8400000</v>
      </c>
      <c r="L1147" s="58" t="s">
        <v>68</v>
      </c>
      <c r="M1147" s="60" t="s">
        <v>7699</v>
      </c>
      <c r="N1147" s="60">
        <v>1082896425</v>
      </c>
      <c r="O1147" s="60">
        <v>1499</v>
      </c>
      <c r="P1147" s="238">
        <v>45475</v>
      </c>
      <c r="Q1147" s="60">
        <v>2126650000</v>
      </c>
      <c r="R1147" s="89">
        <v>45512</v>
      </c>
      <c r="S1147" s="60">
        <v>8400000</v>
      </c>
      <c r="T1147" s="61" t="s">
        <v>66</v>
      </c>
      <c r="U1147" s="60">
        <v>7601831</v>
      </c>
      <c r="V1147" s="60" t="s">
        <v>7566</v>
      </c>
      <c r="W1147" s="89">
        <v>45512</v>
      </c>
      <c r="X1147" s="89">
        <v>45512</v>
      </c>
      <c r="Y1147" s="177" t="s">
        <v>75</v>
      </c>
      <c r="Z1147" s="89">
        <v>45626</v>
      </c>
      <c r="AA1147" s="67">
        <f t="shared" si="90"/>
        <v>114</v>
      </c>
      <c r="AB1147" s="67">
        <v>0</v>
      </c>
      <c r="AC1147" s="237">
        <v>0</v>
      </c>
      <c r="AD1147" s="67">
        <v>0</v>
      </c>
      <c r="AE1147" s="89" t="s">
        <v>75</v>
      </c>
      <c r="AF1147" s="67">
        <f t="shared" si="86"/>
        <v>0</v>
      </c>
      <c r="AG1147" s="60">
        <v>0</v>
      </c>
      <c r="AH1147" s="60">
        <v>0</v>
      </c>
      <c r="AI1147" s="89" t="s">
        <v>75</v>
      </c>
      <c r="AJ1147" s="61">
        <v>0</v>
      </c>
      <c r="AK1147" s="65" t="s">
        <v>75</v>
      </c>
      <c r="AL1147" s="65" t="s">
        <v>75</v>
      </c>
      <c r="AM1147" s="67">
        <f t="shared" si="87"/>
        <v>0</v>
      </c>
      <c r="AN1147" s="67">
        <f>+K1147+AC1147-AH1147</f>
        <v>8400000</v>
      </c>
      <c r="AO1147" s="61" t="s">
        <v>67</v>
      </c>
      <c r="AP1147" s="60">
        <v>8400000</v>
      </c>
      <c r="AQ1147" s="61" t="s">
        <v>86</v>
      </c>
      <c r="AR1147" s="60">
        <v>0</v>
      </c>
      <c r="AS1147" s="69" t="s">
        <v>75</v>
      </c>
      <c r="AT1147" s="236">
        <v>2100000</v>
      </c>
      <c r="AU1147" s="156">
        <f t="shared" si="88"/>
        <v>6300000</v>
      </c>
      <c r="AV1147" s="72">
        <f t="shared" si="89"/>
        <v>0.25</v>
      </c>
      <c r="AW1147" s="89" t="s">
        <v>75</v>
      </c>
      <c r="AX1147" s="61" t="s">
        <v>101</v>
      </c>
      <c r="AY1147" s="67" t="s">
        <v>7698</v>
      </c>
      <c r="AZ1147" s="58" t="s">
        <v>67</v>
      </c>
      <c r="BA1147" s="58" t="s">
        <v>67</v>
      </c>
    </row>
    <row r="1148" spans="2:53" x14ac:dyDescent="0.25">
      <c r="B1148" s="58">
        <v>2024</v>
      </c>
      <c r="C1148" s="58">
        <v>891780111</v>
      </c>
      <c r="D1148" s="59" t="s">
        <v>64</v>
      </c>
      <c r="E1148" s="61" t="s">
        <v>7697</v>
      </c>
      <c r="F1148" s="239" t="s">
        <v>7696</v>
      </c>
      <c r="G1148" s="210">
        <v>0</v>
      </c>
      <c r="H1148" s="61" t="s">
        <v>73</v>
      </c>
      <c r="I1148" s="59" t="s">
        <v>65</v>
      </c>
      <c r="J1148" s="60" t="s">
        <v>7670</v>
      </c>
      <c r="K1148" s="60">
        <v>8400000</v>
      </c>
      <c r="L1148" s="58" t="s">
        <v>68</v>
      </c>
      <c r="M1148" s="60" t="s">
        <v>7695</v>
      </c>
      <c r="N1148" s="60">
        <v>57430388</v>
      </c>
      <c r="O1148" s="60">
        <v>1499</v>
      </c>
      <c r="P1148" s="238">
        <v>45475</v>
      </c>
      <c r="Q1148" s="60">
        <v>2126650000</v>
      </c>
      <c r="R1148" s="89">
        <v>45512</v>
      </c>
      <c r="S1148" s="60">
        <v>8400000</v>
      </c>
      <c r="T1148" s="61" t="s">
        <v>66</v>
      </c>
      <c r="U1148" s="60">
        <v>45507423</v>
      </c>
      <c r="V1148" s="60" t="s">
        <v>7064</v>
      </c>
      <c r="W1148" s="89">
        <v>45512</v>
      </c>
      <c r="X1148" s="89">
        <v>45512</v>
      </c>
      <c r="Y1148" s="177" t="s">
        <v>75</v>
      </c>
      <c r="Z1148" s="89">
        <v>45626</v>
      </c>
      <c r="AA1148" s="67">
        <f t="shared" si="90"/>
        <v>114</v>
      </c>
      <c r="AB1148" s="67">
        <v>0</v>
      </c>
      <c r="AC1148" s="237">
        <v>0</v>
      </c>
      <c r="AD1148" s="67">
        <v>0</v>
      </c>
      <c r="AE1148" s="89" t="s">
        <v>75</v>
      </c>
      <c r="AF1148" s="67">
        <f t="shared" si="86"/>
        <v>0</v>
      </c>
      <c r="AG1148" s="60">
        <v>0</v>
      </c>
      <c r="AH1148" s="60">
        <v>0</v>
      </c>
      <c r="AI1148" s="89" t="s">
        <v>75</v>
      </c>
      <c r="AJ1148" s="61">
        <v>0</v>
      </c>
      <c r="AK1148" s="65" t="s">
        <v>75</v>
      </c>
      <c r="AL1148" s="65" t="s">
        <v>75</v>
      </c>
      <c r="AM1148" s="67">
        <f t="shared" si="87"/>
        <v>0</v>
      </c>
      <c r="AN1148" s="67">
        <f>+K1148+AC1148-AH1148</f>
        <v>8400000</v>
      </c>
      <c r="AO1148" s="61" t="s">
        <v>67</v>
      </c>
      <c r="AP1148" s="60">
        <v>8400000</v>
      </c>
      <c r="AQ1148" s="61" t="s">
        <v>86</v>
      </c>
      <c r="AR1148" s="60">
        <v>0</v>
      </c>
      <c r="AS1148" s="69" t="s">
        <v>75</v>
      </c>
      <c r="AT1148" s="236">
        <v>2100000</v>
      </c>
      <c r="AU1148" s="156">
        <f t="shared" si="88"/>
        <v>6300000</v>
      </c>
      <c r="AV1148" s="72">
        <f t="shared" si="89"/>
        <v>0.25</v>
      </c>
      <c r="AW1148" s="89" t="s">
        <v>75</v>
      </c>
      <c r="AX1148" s="61" t="s">
        <v>101</v>
      </c>
      <c r="AY1148" s="67" t="s">
        <v>7694</v>
      </c>
      <c r="AZ1148" s="58" t="s">
        <v>67</v>
      </c>
      <c r="BA1148" s="58" t="s">
        <v>67</v>
      </c>
    </row>
    <row r="1149" spans="2:53" x14ac:dyDescent="0.25">
      <c r="B1149" s="58">
        <v>2024</v>
      </c>
      <c r="C1149" s="58">
        <v>891780111</v>
      </c>
      <c r="D1149" s="59" t="s">
        <v>64</v>
      </c>
      <c r="E1149" s="61" t="s">
        <v>7693</v>
      </c>
      <c r="F1149" s="239" t="s">
        <v>7692</v>
      </c>
      <c r="G1149" s="210">
        <v>0</v>
      </c>
      <c r="H1149" s="61" t="s">
        <v>73</v>
      </c>
      <c r="I1149" s="59" t="s">
        <v>65</v>
      </c>
      <c r="J1149" s="60" t="s">
        <v>7691</v>
      </c>
      <c r="K1149" s="60">
        <v>8400000</v>
      </c>
      <c r="L1149" s="58" t="s">
        <v>68</v>
      </c>
      <c r="M1149" s="60" t="s">
        <v>7690</v>
      </c>
      <c r="N1149" s="60">
        <v>1004360363</v>
      </c>
      <c r="O1149" s="60">
        <v>1499</v>
      </c>
      <c r="P1149" s="238">
        <v>45475</v>
      </c>
      <c r="Q1149" s="60">
        <v>2126650000</v>
      </c>
      <c r="R1149" s="89">
        <v>45512</v>
      </c>
      <c r="S1149" s="60">
        <v>8400000</v>
      </c>
      <c r="T1149" s="61" t="s">
        <v>66</v>
      </c>
      <c r="U1149" s="60">
        <v>85475141</v>
      </c>
      <c r="V1149" s="60" t="s">
        <v>7048</v>
      </c>
      <c r="W1149" s="89">
        <v>45512</v>
      </c>
      <c r="X1149" s="89">
        <v>45512</v>
      </c>
      <c r="Y1149" s="177" t="s">
        <v>75</v>
      </c>
      <c r="Z1149" s="89">
        <v>45626</v>
      </c>
      <c r="AA1149" s="67">
        <f t="shared" si="90"/>
        <v>114</v>
      </c>
      <c r="AB1149" s="67">
        <v>0</v>
      </c>
      <c r="AC1149" s="237">
        <v>0</v>
      </c>
      <c r="AD1149" s="67">
        <v>0</v>
      </c>
      <c r="AE1149" s="89" t="s">
        <v>75</v>
      </c>
      <c r="AF1149" s="67">
        <f t="shared" si="86"/>
        <v>0</v>
      </c>
      <c r="AG1149" s="60">
        <v>0</v>
      </c>
      <c r="AH1149" s="60">
        <v>0</v>
      </c>
      <c r="AI1149" s="89" t="s">
        <v>75</v>
      </c>
      <c r="AJ1149" s="61">
        <v>0</v>
      </c>
      <c r="AK1149" s="65" t="s">
        <v>75</v>
      </c>
      <c r="AL1149" s="65" t="s">
        <v>75</v>
      </c>
      <c r="AM1149" s="67">
        <f t="shared" si="87"/>
        <v>0</v>
      </c>
      <c r="AN1149" s="67">
        <f>+K1149+AC1149-AH1149</f>
        <v>8400000</v>
      </c>
      <c r="AO1149" s="61" t="s">
        <v>67</v>
      </c>
      <c r="AP1149" s="60">
        <v>8400000</v>
      </c>
      <c r="AQ1149" s="61" t="s">
        <v>86</v>
      </c>
      <c r="AR1149" s="60">
        <v>0</v>
      </c>
      <c r="AS1149" s="69" t="s">
        <v>75</v>
      </c>
      <c r="AT1149" s="236">
        <v>2100000</v>
      </c>
      <c r="AU1149" s="156">
        <f t="shared" si="88"/>
        <v>6300000</v>
      </c>
      <c r="AV1149" s="72">
        <f t="shared" si="89"/>
        <v>0.25</v>
      </c>
      <c r="AW1149" s="89" t="s">
        <v>75</v>
      </c>
      <c r="AX1149" s="61" t="s">
        <v>101</v>
      </c>
      <c r="AY1149" s="67" t="s">
        <v>7689</v>
      </c>
      <c r="AZ1149" s="58" t="s">
        <v>67</v>
      </c>
      <c r="BA1149" s="58" t="s">
        <v>67</v>
      </c>
    </row>
    <row r="1150" spans="2:53" x14ac:dyDescent="0.25">
      <c r="B1150" s="58">
        <v>2024</v>
      </c>
      <c r="C1150" s="58">
        <v>891780111</v>
      </c>
      <c r="D1150" s="59" t="s">
        <v>64</v>
      </c>
      <c r="E1150" s="61" t="s">
        <v>7688</v>
      </c>
      <c r="F1150" s="239" t="s">
        <v>7687</v>
      </c>
      <c r="G1150" s="210">
        <v>0</v>
      </c>
      <c r="H1150" s="61" t="s">
        <v>73</v>
      </c>
      <c r="I1150" s="59" t="s">
        <v>65</v>
      </c>
      <c r="J1150" s="60" t="s">
        <v>7555</v>
      </c>
      <c r="K1150" s="60">
        <v>8400000</v>
      </c>
      <c r="L1150" s="58" t="s">
        <v>68</v>
      </c>
      <c r="M1150" s="60" t="s">
        <v>7686</v>
      </c>
      <c r="N1150" s="60">
        <v>1083032026</v>
      </c>
      <c r="O1150" s="60">
        <v>1499</v>
      </c>
      <c r="P1150" s="238">
        <v>45475</v>
      </c>
      <c r="Q1150" s="60">
        <v>2126650000</v>
      </c>
      <c r="R1150" s="89">
        <v>45512</v>
      </c>
      <c r="S1150" s="60">
        <v>8400000</v>
      </c>
      <c r="T1150" s="61" t="s">
        <v>66</v>
      </c>
      <c r="U1150" s="60">
        <v>85475141</v>
      </c>
      <c r="V1150" s="60" t="s">
        <v>7048</v>
      </c>
      <c r="W1150" s="89">
        <v>45512</v>
      </c>
      <c r="X1150" s="89">
        <v>45512</v>
      </c>
      <c r="Y1150" s="177" t="s">
        <v>75</v>
      </c>
      <c r="Z1150" s="89">
        <v>45626</v>
      </c>
      <c r="AA1150" s="67">
        <f t="shared" si="90"/>
        <v>114</v>
      </c>
      <c r="AB1150" s="67">
        <v>0</v>
      </c>
      <c r="AC1150" s="237">
        <v>0</v>
      </c>
      <c r="AD1150" s="67">
        <v>0</v>
      </c>
      <c r="AE1150" s="89" t="s">
        <v>75</v>
      </c>
      <c r="AF1150" s="67">
        <f t="shared" si="86"/>
        <v>0</v>
      </c>
      <c r="AG1150" s="60">
        <v>0</v>
      </c>
      <c r="AH1150" s="60">
        <v>0</v>
      </c>
      <c r="AI1150" s="89" t="s">
        <v>75</v>
      </c>
      <c r="AJ1150" s="61">
        <v>0</v>
      </c>
      <c r="AK1150" s="65" t="s">
        <v>75</v>
      </c>
      <c r="AL1150" s="65" t="s">
        <v>75</v>
      </c>
      <c r="AM1150" s="67">
        <f t="shared" si="87"/>
        <v>0</v>
      </c>
      <c r="AN1150" s="67">
        <f>+K1150+AC1150-AH1150</f>
        <v>8400000</v>
      </c>
      <c r="AO1150" s="61" t="s">
        <v>67</v>
      </c>
      <c r="AP1150" s="60">
        <v>8400000</v>
      </c>
      <c r="AQ1150" s="61" t="s">
        <v>86</v>
      </c>
      <c r="AR1150" s="60">
        <v>0</v>
      </c>
      <c r="AS1150" s="69" t="s">
        <v>75</v>
      </c>
      <c r="AT1150" s="236">
        <v>2100000</v>
      </c>
      <c r="AU1150" s="156">
        <f t="shared" si="88"/>
        <v>6300000</v>
      </c>
      <c r="AV1150" s="72">
        <f t="shared" si="89"/>
        <v>0.25</v>
      </c>
      <c r="AW1150" s="89" t="s">
        <v>75</v>
      </c>
      <c r="AX1150" s="61" t="s">
        <v>101</v>
      </c>
      <c r="AY1150" s="67" t="s">
        <v>7685</v>
      </c>
      <c r="AZ1150" s="58" t="s">
        <v>67</v>
      </c>
      <c r="BA1150" s="58" t="s">
        <v>67</v>
      </c>
    </row>
    <row r="1151" spans="2:53" x14ac:dyDescent="0.25">
      <c r="B1151" s="58">
        <v>2024</v>
      </c>
      <c r="C1151" s="58">
        <v>891780111</v>
      </c>
      <c r="D1151" s="59" t="s">
        <v>64</v>
      </c>
      <c r="E1151" s="61" t="s">
        <v>7684</v>
      </c>
      <c r="F1151" s="239" t="s">
        <v>7683</v>
      </c>
      <c r="G1151" s="210">
        <v>0</v>
      </c>
      <c r="H1151" s="61" t="s">
        <v>73</v>
      </c>
      <c r="I1151" s="59" t="s">
        <v>65</v>
      </c>
      <c r="J1151" s="60" t="s">
        <v>7682</v>
      </c>
      <c r="K1151" s="60">
        <v>10000000</v>
      </c>
      <c r="L1151" s="58" t="s">
        <v>68</v>
      </c>
      <c r="M1151" s="60" t="s">
        <v>7681</v>
      </c>
      <c r="N1151" s="60">
        <v>1082941486</v>
      </c>
      <c r="O1151" s="60">
        <v>1499</v>
      </c>
      <c r="P1151" s="238">
        <v>45475</v>
      </c>
      <c r="Q1151" s="60">
        <v>2126650000</v>
      </c>
      <c r="R1151" s="89">
        <v>45512</v>
      </c>
      <c r="S1151" s="60">
        <v>10000000</v>
      </c>
      <c r="T1151" s="61" t="s">
        <v>66</v>
      </c>
      <c r="U1151" s="60">
        <v>45507423</v>
      </c>
      <c r="V1151" s="60" t="s">
        <v>7064</v>
      </c>
      <c r="W1151" s="89">
        <v>45512</v>
      </c>
      <c r="X1151" s="89">
        <v>45512</v>
      </c>
      <c r="Y1151" s="177" t="s">
        <v>75</v>
      </c>
      <c r="Z1151" s="89">
        <v>45626</v>
      </c>
      <c r="AA1151" s="67">
        <f t="shared" si="90"/>
        <v>114</v>
      </c>
      <c r="AB1151" s="67">
        <v>0</v>
      </c>
      <c r="AC1151" s="237">
        <v>0</v>
      </c>
      <c r="AD1151" s="67">
        <v>0</v>
      </c>
      <c r="AE1151" s="89" t="s">
        <v>75</v>
      </c>
      <c r="AF1151" s="67">
        <f t="shared" si="86"/>
        <v>0</v>
      </c>
      <c r="AG1151" s="60">
        <v>0</v>
      </c>
      <c r="AH1151" s="60">
        <v>0</v>
      </c>
      <c r="AI1151" s="89" t="s">
        <v>75</v>
      </c>
      <c r="AJ1151" s="61">
        <v>0</v>
      </c>
      <c r="AK1151" s="65" t="s">
        <v>75</v>
      </c>
      <c r="AL1151" s="65" t="s">
        <v>75</v>
      </c>
      <c r="AM1151" s="67">
        <f t="shared" si="87"/>
        <v>0</v>
      </c>
      <c r="AN1151" s="67">
        <f>+K1151+AC1151-AH1151</f>
        <v>10000000</v>
      </c>
      <c r="AO1151" s="61" t="s">
        <v>67</v>
      </c>
      <c r="AP1151" s="60">
        <v>10000000</v>
      </c>
      <c r="AQ1151" s="61" t="s">
        <v>86</v>
      </c>
      <c r="AR1151" s="60">
        <v>0</v>
      </c>
      <c r="AS1151" s="69" t="s">
        <v>75</v>
      </c>
      <c r="AT1151" s="236">
        <v>2500000</v>
      </c>
      <c r="AU1151" s="156">
        <f t="shared" si="88"/>
        <v>7500000</v>
      </c>
      <c r="AV1151" s="72">
        <f t="shared" si="89"/>
        <v>0.25</v>
      </c>
      <c r="AW1151" s="89" t="s">
        <v>75</v>
      </c>
      <c r="AX1151" s="61" t="s">
        <v>101</v>
      </c>
      <c r="AY1151" s="67" t="s">
        <v>7680</v>
      </c>
      <c r="AZ1151" s="58" t="s">
        <v>67</v>
      </c>
      <c r="BA1151" s="58" t="s">
        <v>67</v>
      </c>
    </row>
    <row r="1152" spans="2:53" x14ac:dyDescent="0.25">
      <c r="B1152" s="58">
        <v>2024</v>
      </c>
      <c r="C1152" s="58">
        <v>891780111</v>
      </c>
      <c r="D1152" s="59" t="s">
        <v>64</v>
      </c>
      <c r="E1152" s="61" t="s">
        <v>7679</v>
      </c>
      <c r="F1152" s="239" t="s">
        <v>7678</v>
      </c>
      <c r="G1152" s="210">
        <v>0</v>
      </c>
      <c r="H1152" s="61" t="s">
        <v>73</v>
      </c>
      <c r="I1152" s="59" t="s">
        <v>65</v>
      </c>
      <c r="J1152" s="60" t="s">
        <v>7433</v>
      </c>
      <c r="K1152" s="60">
        <v>8400000</v>
      </c>
      <c r="L1152" s="58" t="s">
        <v>68</v>
      </c>
      <c r="M1152" s="60" t="s">
        <v>7677</v>
      </c>
      <c r="N1152" s="60">
        <v>50956720</v>
      </c>
      <c r="O1152" s="60">
        <v>1499</v>
      </c>
      <c r="P1152" s="238">
        <v>45475</v>
      </c>
      <c r="Q1152" s="60">
        <v>2126650000</v>
      </c>
      <c r="R1152" s="89">
        <v>45512</v>
      </c>
      <c r="S1152" s="60">
        <v>8400000</v>
      </c>
      <c r="T1152" s="61" t="s">
        <v>66</v>
      </c>
      <c r="U1152" s="60">
        <v>45507423</v>
      </c>
      <c r="V1152" s="60" t="s">
        <v>7064</v>
      </c>
      <c r="W1152" s="89">
        <v>45512</v>
      </c>
      <c r="X1152" s="89">
        <v>45512</v>
      </c>
      <c r="Y1152" s="177" t="s">
        <v>75</v>
      </c>
      <c r="Z1152" s="89">
        <v>45626</v>
      </c>
      <c r="AA1152" s="67">
        <f t="shared" si="90"/>
        <v>114</v>
      </c>
      <c r="AB1152" s="67">
        <v>0</v>
      </c>
      <c r="AC1152" s="237">
        <v>0</v>
      </c>
      <c r="AD1152" s="67">
        <v>0</v>
      </c>
      <c r="AE1152" s="89" t="s">
        <v>75</v>
      </c>
      <c r="AF1152" s="67">
        <f t="shared" si="86"/>
        <v>0</v>
      </c>
      <c r="AG1152" s="60">
        <v>0</v>
      </c>
      <c r="AH1152" s="60">
        <v>0</v>
      </c>
      <c r="AI1152" s="89" t="s">
        <v>75</v>
      </c>
      <c r="AJ1152" s="61">
        <v>0</v>
      </c>
      <c r="AK1152" s="65" t="s">
        <v>75</v>
      </c>
      <c r="AL1152" s="65" t="s">
        <v>75</v>
      </c>
      <c r="AM1152" s="67">
        <f t="shared" si="87"/>
        <v>0</v>
      </c>
      <c r="AN1152" s="67">
        <f>+K1152+AC1152-AH1152</f>
        <v>8400000</v>
      </c>
      <c r="AO1152" s="61" t="s">
        <v>67</v>
      </c>
      <c r="AP1152" s="60">
        <v>8400000</v>
      </c>
      <c r="AQ1152" s="61" t="s">
        <v>86</v>
      </c>
      <c r="AR1152" s="60">
        <v>0</v>
      </c>
      <c r="AS1152" s="69" t="s">
        <v>75</v>
      </c>
      <c r="AT1152" s="236">
        <v>2100000</v>
      </c>
      <c r="AU1152" s="156">
        <f t="shared" si="88"/>
        <v>6300000</v>
      </c>
      <c r="AV1152" s="72">
        <f t="shared" si="89"/>
        <v>0.25</v>
      </c>
      <c r="AW1152" s="89" t="s">
        <v>75</v>
      </c>
      <c r="AX1152" s="61" t="s">
        <v>101</v>
      </c>
      <c r="AY1152" s="67" t="s">
        <v>7676</v>
      </c>
      <c r="AZ1152" s="58" t="s">
        <v>67</v>
      </c>
      <c r="BA1152" s="58" t="s">
        <v>67</v>
      </c>
    </row>
    <row r="1153" spans="2:53" x14ac:dyDescent="0.25">
      <c r="B1153" s="58">
        <v>2024</v>
      </c>
      <c r="C1153" s="58">
        <v>891780111</v>
      </c>
      <c r="D1153" s="59" t="s">
        <v>64</v>
      </c>
      <c r="E1153" s="61" t="s">
        <v>7675</v>
      </c>
      <c r="F1153" s="239" t="s">
        <v>7674</v>
      </c>
      <c r="G1153" s="210">
        <v>0</v>
      </c>
      <c r="H1153" s="61" t="s">
        <v>73</v>
      </c>
      <c r="I1153" s="59" t="s">
        <v>65</v>
      </c>
      <c r="J1153" s="60" t="s">
        <v>7670</v>
      </c>
      <c r="K1153" s="60">
        <v>8400000</v>
      </c>
      <c r="L1153" s="58" t="s">
        <v>68</v>
      </c>
      <c r="M1153" s="60" t="s">
        <v>6412</v>
      </c>
      <c r="N1153" s="60">
        <v>1082900540</v>
      </c>
      <c r="O1153" s="60">
        <v>1499</v>
      </c>
      <c r="P1153" s="238">
        <v>45475</v>
      </c>
      <c r="Q1153" s="60">
        <v>2126650000</v>
      </c>
      <c r="R1153" s="89">
        <v>45512</v>
      </c>
      <c r="S1153" s="60">
        <v>8400000</v>
      </c>
      <c r="T1153" s="61" t="s">
        <v>66</v>
      </c>
      <c r="U1153" s="60">
        <v>45507423</v>
      </c>
      <c r="V1153" s="60" t="s">
        <v>7064</v>
      </c>
      <c r="W1153" s="89">
        <v>45512</v>
      </c>
      <c r="X1153" s="89">
        <v>45512</v>
      </c>
      <c r="Y1153" s="177" t="s">
        <v>75</v>
      </c>
      <c r="Z1153" s="89">
        <v>45626</v>
      </c>
      <c r="AA1153" s="67">
        <f t="shared" si="90"/>
        <v>114</v>
      </c>
      <c r="AB1153" s="67">
        <v>0</v>
      </c>
      <c r="AC1153" s="237">
        <v>0</v>
      </c>
      <c r="AD1153" s="67">
        <v>0</v>
      </c>
      <c r="AE1153" s="89" t="s">
        <v>75</v>
      </c>
      <c r="AF1153" s="67">
        <f t="shared" si="86"/>
        <v>0</v>
      </c>
      <c r="AG1153" s="60">
        <v>0</v>
      </c>
      <c r="AH1153" s="60">
        <v>0</v>
      </c>
      <c r="AI1153" s="89" t="s">
        <v>75</v>
      </c>
      <c r="AJ1153" s="61">
        <v>0</v>
      </c>
      <c r="AK1153" s="65" t="s">
        <v>75</v>
      </c>
      <c r="AL1153" s="65" t="s">
        <v>75</v>
      </c>
      <c r="AM1153" s="67">
        <f t="shared" si="87"/>
        <v>0</v>
      </c>
      <c r="AN1153" s="67">
        <f>+K1153+AC1153-AH1153</f>
        <v>8400000</v>
      </c>
      <c r="AO1153" s="61" t="s">
        <v>67</v>
      </c>
      <c r="AP1153" s="60">
        <v>8400000</v>
      </c>
      <c r="AQ1153" s="61" t="s">
        <v>86</v>
      </c>
      <c r="AR1153" s="60">
        <v>0</v>
      </c>
      <c r="AS1153" s="69" t="s">
        <v>75</v>
      </c>
      <c r="AT1153" s="236">
        <v>0</v>
      </c>
      <c r="AU1153" s="156">
        <f t="shared" si="88"/>
        <v>8400000</v>
      </c>
      <c r="AV1153" s="72">
        <f t="shared" si="89"/>
        <v>0</v>
      </c>
      <c r="AW1153" s="89" t="s">
        <v>75</v>
      </c>
      <c r="AX1153" s="61" t="s">
        <v>101</v>
      </c>
      <c r="AY1153" s="67" t="s">
        <v>7673</v>
      </c>
      <c r="AZ1153" s="58" t="s">
        <v>67</v>
      </c>
      <c r="BA1153" s="58" t="s">
        <v>67</v>
      </c>
    </row>
    <row r="1154" spans="2:53" x14ac:dyDescent="0.25">
      <c r="B1154" s="58">
        <v>2024</v>
      </c>
      <c r="C1154" s="58">
        <v>891780111</v>
      </c>
      <c r="D1154" s="59" t="s">
        <v>64</v>
      </c>
      <c r="E1154" s="61" t="s">
        <v>7672</v>
      </c>
      <c r="F1154" s="239" t="s">
        <v>7671</v>
      </c>
      <c r="G1154" s="210">
        <v>0</v>
      </c>
      <c r="H1154" s="61" t="s">
        <v>73</v>
      </c>
      <c r="I1154" s="59" t="s">
        <v>65</v>
      </c>
      <c r="J1154" s="60" t="s">
        <v>7670</v>
      </c>
      <c r="K1154" s="60">
        <v>8400000</v>
      </c>
      <c r="L1154" s="58" t="s">
        <v>68</v>
      </c>
      <c r="M1154" s="60" t="s">
        <v>7669</v>
      </c>
      <c r="N1154" s="60">
        <v>1082889011</v>
      </c>
      <c r="O1154" s="60">
        <v>1499</v>
      </c>
      <c r="P1154" s="238">
        <v>45475</v>
      </c>
      <c r="Q1154" s="60">
        <v>2126650000</v>
      </c>
      <c r="R1154" s="89">
        <v>45512</v>
      </c>
      <c r="S1154" s="60">
        <v>8400000</v>
      </c>
      <c r="T1154" s="61" t="s">
        <v>66</v>
      </c>
      <c r="U1154" s="60">
        <v>45507423</v>
      </c>
      <c r="V1154" s="60" t="s">
        <v>7064</v>
      </c>
      <c r="W1154" s="89">
        <v>45512</v>
      </c>
      <c r="X1154" s="89">
        <v>45512</v>
      </c>
      <c r="Y1154" s="177" t="s">
        <v>75</v>
      </c>
      <c r="Z1154" s="89">
        <v>45626</v>
      </c>
      <c r="AA1154" s="67">
        <f t="shared" si="90"/>
        <v>114</v>
      </c>
      <c r="AB1154" s="67">
        <v>0</v>
      </c>
      <c r="AC1154" s="237">
        <v>0</v>
      </c>
      <c r="AD1154" s="67">
        <v>0</v>
      </c>
      <c r="AE1154" s="89" t="s">
        <v>75</v>
      </c>
      <c r="AF1154" s="67">
        <f t="shared" si="86"/>
        <v>0</v>
      </c>
      <c r="AG1154" s="60">
        <v>0</v>
      </c>
      <c r="AH1154" s="60">
        <v>0</v>
      </c>
      <c r="AI1154" s="89" t="s">
        <v>75</v>
      </c>
      <c r="AJ1154" s="61">
        <v>0</v>
      </c>
      <c r="AK1154" s="65" t="s">
        <v>75</v>
      </c>
      <c r="AL1154" s="65" t="s">
        <v>75</v>
      </c>
      <c r="AM1154" s="67">
        <f t="shared" si="87"/>
        <v>0</v>
      </c>
      <c r="AN1154" s="67">
        <f>+K1154+AC1154-AH1154</f>
        <v>8400000</v>
      </c>
      <c r="AO1154" s="61" t="s">
        <v>67</v>
      </c>
      <c r="AP1154" s="60">
        <v>8400000</v>
      </c>
      <c r="AQ1154" s="61" t="s">
        <v>86</v>
      </c>
      <c r="AR1154" s="60">
        <v>0</v>
      </c>
      <c r="AS1154" s="69" t="s">
        <v>75</v>
      </c>
      <c r="AT1154" s="236">
        <v>2100000</v>
      </c>
      <c r="AU1154" s="156">
        <f t="shared" si="88"/>
        <v>6300000</v>
      </c>
      <c r="AV1154" s="72">
        <f t="shared" si="89"/>
        <v>0.25</v>
      </c>
      <c r="AW1154" s="89" t="s">
        <v>75</v>
      </c>
      <c r="AX1154" s="61" t="s">
        <v>101</v>
      </c>
      <c r="AY1154" s="67" t="s">
        <v>7668</v>
      </c>
      <c r="AZ1154" s="58" t="s">
        <v>67</v>
      </c>
      <c r="BA1154" s="58" t="s">
        <v>67</v>
      </c>
    </row>
    <row r="1155" spans="2:53" x14ac:dyDescent="0.25">
      <c r="B1155" s="58">
        <v>2024</v>
      </c>
      <c r="C1155" s="58">
        <v>891780111</v>
      </c>
      <c r="D1155" s="59" t="s">
        <v>64</v>
      </c>
      <c r="E1155" s="61" t="s">
        <v>7667</v>
      </c>
      <c r="F1155" s="239" t="s">
        <v>7666</v>
      </c>
      <c r="G1155" s="210">
        <v>0</v>
      </c>
      <c r="H1155" s="61" t="s">
        <v>73</v>
      </c>
      <c r="I1155" s="59" t="s">
        <v>65</v>
      </c>
      <c r="J1155" s="60" t="s">
        <v>7665</v>
      </c>
      <c r="K1155" s="60">
        <v>8400000</v>
      </c>
      <c r="L1155" s="58" t="s">
        <v>68</v>
      </c>
      <c r="M1155" s="60" t="s">
        <v>7664</v>
      </c>
      <c r="N1155" s="60">
        <v>36506829</v>
      </c>
      <c r="O1155" s="60">
        <v>1499</v>
      </c>
      <c r="P1155" s="238">
        <v>45475</v>
      </c>
      <c r="Q1155" s="60">
        <v>2126650000</v>
      </c>
      <c r="R1155" s="89">
        <v>45512</v>
      </c>
      <c r="S1155" s="60">
        <v>8400000</v>
      </c>
      <c r="T1155" s="61" t="s">
        <v>66</v>
      </c>
      <c r="U1155" s="60">
        <v>45507423</v>
      </c>
      <c r="V1155" s="60" t="s">
        <v>7064</v>
      </c>
      <c r="W1155" s="89">
        <v>45512</v>
      </c>
      <c r="X1155" s="89">
        <v>45512</v>
      </c>
      <c r="Y1155" s="177" t="s">
        <v>75</v>
      </c>
      <c r="Z1155" s="89">
        <v>45626</v>
      </c>
      <c r="AA1155" s="67">
        <f t="shared" si="90"/>
        <v>114</v>
      </c>
      <c r="AB1155" s="67">
        <v>0</v>
      </c>
      <c r="AC1155" s="237">
        <v>0</v>
      </c>
      <c r="AD1155" s="67">
        <v>0</v>
      </c>
      <c r="AE1155" s="89" t="s">
        <v>75</v>
      </c>
      <c r="AF1155" s="67">
        <f t="shared" si="86"/>
        <v>0</v>
      </c>
      <c r="AG1155" s="60">
        <v>0</v>
      </c>
      <c r="AH1155" s="60">
        <v>0</v>
      </c>
      <c r="AI1155" s="89" t="s">
        <v>75</v>
      </c>
      <c r="AJ1155" s="61">
        <v>0</v>
      </c>
      <c r="AK1155" s="65" t="s">
        <v>75</v>
      </c>
      <c r="AL1155" s="65" t="s">
        <v>75</v>
      </c>
      <c r="AM1155" s="67">
        <f t="shared" si="87"/>
        <v>0</v>
      </c>
      <c r="AN1155" s="67">
        <f>+K1155+AC1155-AH1155</f>
        <v>8400000</v>
      </c>
      <c r="AO1155" s="61" t="s">
        <v>67</v>
      </c>
      <c r="AP1155" s="60">
        <v>8400000</v>
      </c>
      <c r="AQ1155" s="61" t="s">
        <v>86</v>
      </c>
      <c r="AR1155" s="60">
        <v>0</v>
      </c>
      <c r="AS1155" s="69" t="s">
        <v>75</v>
      </c>
      <c r="AT1155" s="236">
        <v>0</v>
      </c>
      <c r="AU1155" s="156">
        <f t="shared" si="88"/>
        <v>8400000</v>
      </c>
      <c r="AV1155" s="72">
        <f t="shared" si="89"/>
        <v>0</v>
      </c>
      <c r="AW1155" s="89" t="s">
        <v>75</v>
      </c>
      <c r="AX1155" s="61" t="s">
        <v>101</v>
      </c>
      <c r="AY1155" s="67" t="s">
        <v>7663</v>
      </c>
      <c r="AZ1155" s="58" t="s">
        <v>67</v>
      </c>
      <c r="BA1155" s="58" t="s">
        <v>67</v>
      </c>
    </row>
    <row r="1156" spans="2:53" x14ac:dyDescent="0.25">
      <c r="B1156" s="58">
        <v>2024</v>
      </c>
      <c r="C1156" s="58">
        <v>891780111</v>
      </c>
      <c r="D1156" s="59" t="s">
        <v>64</v>
      </c>
      <c r="E1156" s="61" t="s">
        <v>7662</v>
      </c>
      <c r="F1156" s="239" t="s">
        <v>7661</v>
      </c>
      <c r="G1156" s="210">
        <v>0</v>
      </c>
      <c r="H1156" s="61" t="s">
        <v>73</v>
      </c>
      <c r="I1156" s="59" t="s">
        <v>65</v>
      </c>
      <c r="J1156" s="60" t="s">
        <v>7433</v>
      </c>
      <c r="K1156" s="60">
        <v>8400000</v>
      </c>
      <c r="L1156" s="58" t="s">
        <v>68</v>
      </c>
      <c r="M1156" s="60" t="s">
        <v>7660</v>
      </c>
      <c r="N1156" s="60">
        <v>57432482</v>
      </c>
      <c r="O1156" s="60">
        <v>1499</v>
      </c>
      <c r="P1156" s="238">
        <v>45475</v>
      </c>
      <c r="Q1156" s="60">
        <v>2126650000</v>
      </c>
      <c r="R1156" s="89">
        <v>45512</v>
      </c>
      <c r="S1156" s="60">
        <v>8400000</v>
      </c>
      <c r="T1156" s="61" t="s">
        <v>66</v>
      </c>
      <c r="U1156" s="60">
        <v>45507423</v>
      </c>
      <c r="V1156" s="60" t="s">
        <v>7064</v>
      </c>
      <c r="W1156" s="89">
        <v>45512</v>
      </c>
      <c r="X1156" s="89">
        <v>45512</v>
      </c>
      <c r="Y1156" s="177" t="s">
        <v>75</v>
      </c>
      <c r="Z1156" s="89">
        <v>45626</v>
      </c>
      <c r="AA1156" s="67">
        <f t="shared" si="90"/>
        <v>114</v>
      </c>
      <c r="AB1156" s="67">
        <v>0</v>
      </c>
      <c r="AC1156" s="237">
        <v>0</v>
      </c>
      <c r="AD1156" s="67">
        <v>0</v>
      </c>
      <c r="AE1156" s="89" t="s">
        <v>75</v>
      </c>
      <c r="AF1156" s="67">
        <f t="shared" si="86"/>
        <v>0</v>
      </c>
      <c r="AG1156" s="60">
        <v>0</v>
      </c>
      <c r="AH1156" s="60">
        <v>0</v>
      </c>
      <c r="AI1156" s="89" t="s">
        <v>75</v>
      </c>
      <c r="AJ1156" s="61">
        <v>0</v>
      </c>
      <c r="AK1156" s="65" t="s">
        <v>75</v>
      </c>
      <c r="AL1156" s="65" t="s">
        <v>75</v>
      </c>
      <c r="AM1156" s="67">
        <f t="shared" si="87"/>
        <v>0</v>
      </c>
      <c r="AN1156" s="67">
        <f>+K1156+AC1156-AH1156</f>
        <v>8400000</v>
      </c>
      <c r="AO1156" s="61" t="s">
        <v>67</v>
      </c>
      <c r="AP1156" s="60">
        <v>8400000</v>
      </c>
      <c r="AQ1156" s="61" t="s">
        <v>86</v>
      </c>
      <c r="AR1156" s="60">
        <v>0</v>
      </c>
      <c r="AS1156" s="69" t="s">
        <v>75</v>
      </c>
      <c r="AT1156" s="236">
        <v>0</v>
      </c>
      <c r="AU1156" s="156">
        <f t="shared" si="88"/>
        <v>8400000</v>
      </c>
      <c r="AV1156" s="72">
        <f t="shared" si="89"/>
        <v>0</v>
      </c>
      <c r="AW1156" s="89" t="s">
        <v>75</v>
      </c>
      <c r="AX1156" s="61" t="s">
        <v>101</v>
      </c>
      <c r="AY1156" s="67" t="s">
        <v>7659</v>
      </c>
      <c r="AZ1156" s="58" t="s">
        <v>67</v>
      </c>
      <c r="BA1156" s="58" t="s">
        <v>67</v>
      </c>
    </row>
    <row r="1157" spans="2:53" x14ac:dyDescent="0.25">
      <c r="B1157" s="58">
        <v>2024</v>
      </c>
      <c r="C1157" s="58">
        <v>891780111</v>
      </c>
      <c r="D1157" s="59" t="s">
        <v>64</v>
      </c>
      <c r="E1157" s="61" t="s">
        <v>7658</v>
      </c>
      <c r="F1157" s="239" t="s">
        <v>7657</v>
      </c>
      <c r="G1157" s="210">
        <v>0</v>
      </c>
      <c r="H1157" s="61" t="s">
        <v>73</v>
      </c>
      <c r="I1157" s="59" t="s">
        <v>65</v>
      </c>
      <c r="J1157" s="60" t="s">
        <v>7656</v>
      </c>
      <c r="K1157" s="60">
        <v>9583000</v>
      </c>
      <c r="L1157" s="58" t="s">
        <v>68</v>
      </c>
      <c r="M1157" s="60" t="s">
        <v>7655</v>
      </c>
      <c r="N1157" s="60">
        <v>85450183</v>
      </c>
      <c r="O1157" s="60">
        <v>1499</v>
      </c>
      <c r="P1157" s="238">
        <v>45475</v>
      </c>
      <c r="Q1157" s="60">
        <v>2126650000</v>
      </c>
      <c r="R1157" s="89">
        <v>45512</v>
      </c>
      <c r="S1157" s="60">
        <v>9583000</v>
      </c>
      <c r="T1157" s="61" t="s">
        <v>66</v>
      </c>
      <c r="U1157" s="60">
        <v>57461216</v>
      </c>
      <c r="V1157" s="60" t="s">
        <v>3359</v>
      </c>
      <c r="W1157" s="89">
        <v>45512</v>
      </c>
      <c r="X1157" s="89">
        <v>45512</v>
      </c>
      <c r="Y1157" s="177" t="s">
        <v>75</v>
      </c>
      <c r="Z1157" s="89">
        <v>45626</v>
      </c>
      <c r="AA1157" s="67">
        <f t="shared" si="90"/>
        <v>114</v>
      </c>
      <c r="AB1157" s="67">
        <v>0</v>
      </c>
      <c r="AC1157" s="237">
        <v>0</v>
      </c>
      <c r="AD1157" s="67">
        <v>0</v>
      </c>
      <c r="AE1157" s="89" t="s">
        <v>75</v>
      </c>
      <c r="AF1157" s="67">
        <f t="shared" si="86"/>
        <v>0</v>
      </c>
      <c r="AG1157" s="60">
        <v>0</v>
      </c>
      <c r="AH1157" s="60">
        <v>0</v>
      </c>
      <c r="AI1157" s="89" t="s">
        <v>75</v>
      </c>
      <c r="AJ1157" s="61">
        <v>0</v>
      </c>
      <c r="AK1157" s="65" t="s">
        <v>75</v>
      </c>
      <c r="AL1157" s="65" t="s">
        <v>75</v>
      </c>
      <c r="AM1157" s="67">
        <f t="shared" si="87"/>
        <v>0</v>
      </c>
      <c r="AN1157" s="67">
        <f>+K1157+AC1157-AH1157</f>
        <v>9583000</v>
      </c>
      <c r="AO1157" s="61" t="s">
        <v>67</v>
      </c>
      <c r="AP1157" s="60">
        <v>9583000</v>
      </c>
      <c r="AQ1157" s="61" t="s">
        <v>86</v>
      </c>
      <c r="AR1157" s="60">
        <v>0</v>
      </c>
      <c r="AS1157" s="69" t="s">
        <v>75</v>
      </c>
      <c r="AT1157" s="236">
        <v>2083000</v>
      </c>
      <c r="AU1157" s="156">
        <f t="shared" si="88"/>
        <v>7500000</v>
      </c>
      <c r="AV1157" s="72">
        <f t="shared" si="89"/>
        <v>0.2173640822289471</v>
      </c>
      <c r="AW1157" s="89" t="s">
        <v>75</v>
      </c>
      <c r="AX1157" s="61" t="s">
        <v>101</v>
      </c>
      <c r="AY1157" s="67" t="s">
        <v>7654</v>
      </c>
      <c r="AZ1157" s="58" t="s">
        <v>67</v>
      </c>
      <c r="BA1157" s="58" t="s">
        <v>67</v>
      </c>
    </row>
    <row r="1158" spans="2:53" x14ac:dyDescent="0.25">
      <c r="B1158" s="58">
        <v>2024</v>
      </c>
      <c r="C1158" s="58">
        <v>891780111</v>
      </c>
      <c r="D1158" s="59" t="s">
        <v>64</v>
      </c>
      <c r="E1158" s="61" t="s">
        <v>7653</v>
      </c>
      <c r="F1158" s="239" t="s">
        <v>7652</v>
      </c>
      <c r="G1158" s="210">
        <v>0</v>
      </c>
      <c r="H1158" s="61" t="s">
        <v>73</v>
      </c>
      <c r="I1158" s="59" t="s">
        <v>65</v>
      </c>
      <c r="J1158" s="60" t="s">
        <v>7651</v>
      </c>
      <c r="K1158" s="60">
        <v>11500000</v>
      </c>
      <c r="L1158" s="58" t="s">
        <v>68</v>
      </c>
      <c r="M1158" s="60" t="s">
        <v>7650</v>
      </c>
      <c r="N1158" s="60">
        <v>1085108045</v>
      </c>
      <c r="O1158" s="176">
        <v>1498</v>
      </c>
      <c r="P1158" s="89">
        <v>45475</v>
      </c>
      <c r="Q1158" s="60">
        <v>4519037000</v>
      </c>
      <c r="R1158" s="89">
        <v>45512</v>
      </c>
      <c r="S1158" s="60">
        <v>11500000</v>
      </c>
      <c r="T1158" s="61" t="s">
        <v>66</v>
      </c>
      <c r="U1158" s="60">
        <v>57461216</v>
      </c>
      <c r="V1158" s="60" t="s">
        <v>3359</v>
      </c>
      <c r="W1158" s="89">
        <v>45512</v>
      </c>
      <c r="X1158" s="89">
        <v>45512</v>
      </c>
      <c r="Y1158" s="177" t="s">
        <v>75</v>
      </c>
      <c r="Z1158" s="89">
        <v>45626</v>
      </c>
      <c r="AA1158" s="67">
        <f t="shared" si="90"/>
        <v>114</v>
      </c>
      <c r="AB1158" s="67">
        <v>0</v>
      </c>
      <c r="AC1158" s="237">
        <v>0</v>
      </c>
      <c r="AD1158" s="67">
        <v>0</v>
      </c>
      <c r="AE1158" s="89" t="s">
        <v>75</v>
      </c>
      <c r="AF1158" s="67">
        <f t="shared" si="86"/>
        <v>0</v>
      </c>
      <c r="AG1158" s="60">
        <v>0</v>
      </c>
      <c r="AH1158" s="60">
        <v>0</v>
      </c>
      <c r="AI1158" s="89" t="s">
        <v>75</v>
      </c>
      <c r="AJ1158" s="61">
        <v>0</v>
      </c>
      <c r="AK1158" s="65" t="s">
        <v>75</v>
      </c>
      <c r="AL1158" s="65" t="s">
        <v>75</v>
      </c>
      <c r="AM1158" s="67">
        <f t="shared" si="87"/>
        <v>0</v>
      </c>
      <c r="AN1158" s="67">
        <f>+K1158+AC1158-AH1158</f>
        <v>11500000</v>
      </c>
      <c r="AO1158" s="61" t="s">
        <v>67</v>
      </c>
      <c r="AP1158" s="60">
        <v>11500000</v>
      </c>
      <c r="AQ1158" s="61" t="s">
        <v>86</v>
      </c>
      <c r="AR1158" s="60">
        <v>0</v>
      </c>
      <c r="AS1158" s="69" t="s">
        <v>75</v>
      </c>
      <c r="AT1158" s="236">
        <v>2500000</v>
      </c>
      <c r="AU1158" s="156">
        <f t="shared" si="88"/>
        <v>9000000</v>
      </c>
      <c r="AV1158" s="72">
        <f t="shared" si="89"/>
        <v>0.21739130434782608</v>
      </c>
      <c r="AW1158" s="89" t="s">
        <v>75</v>
      </c>
      <c r="AX1158" s="61" t="s">
        <v>101</v>
      </c>
      <c r="AY1158" s="67" t="s">
        <v>7649</v>
      </c>
      <c r="AZ1158" s="58" t="s">
        <v>67</v>
      </c>
      <c r="BA1158" s="58" t="s">
        <v>67</v>
      </c>
    </row>
    <row r="1159" spans="2:53" x14ac:dyDescent="0.25">
      <c r="B1159" s="58">
        <v>2024</v>
      </c>
      <c r="C1159" s="58">
        <v>891780111</v>
      </c>
      <c r="D1159" s="59" t="s">
        <v>64</v>
      </c>
      <c r="E1159" s="61" t="s">
        <v>7648</v>
      </c>
      <c r="F1159" s="239" t="s">
        <v>7647</v>
      </c>
      <c r="G1159" s="210">
        <v>0</v>
      </c>
      <c r="H1159" s="61" t="s">
        <v>73</v>
      </c>
      <c r="I1159" s="59" t="s">
        <v>65</v>
      </c>
      <c r="J1159" s="60" t="s">
        <v>7646</v>
      </c>
      <c r="K1159" s="60">
        <v>8400000</v>
      </c>
      <c r="L1159" s="58" t="s">
        <v>68</v>
      </c>
      <c r="M1159" s="60" t="s">
        <v>7645</v>
      </c>
      <c r="N1159" s="60">
        <v>85153423</v>
      </c>
      <c r="O1159" s="60">
        <v>1499</v>
      </c>
      <c r="P1159" s="238">
        <v>45475</v>
      </c>
      <c r="Q1159" s="60">
        <v>2126650000</v>
      </c>
      <c r="R1159" s="89">
        <v>45512</v>
      </c>
      <c r="S1159" s="60">
        <v>8400000</v>
      </c>
      <c r="T1159" s="61" t="s">
        <v>66</v>
      </c>
      <c r="U1159" s="60">
        <v>85459497</v>
      </c>
      <c r="V1159" s="60" t="s">
        <v>3402</v>
      </c>
      <c r="W1159" s="89">
        <v>45512</v>
      </c>
      <c r="X1159" s="89">
        <v>45512</v>
      </c>
      <c r="Y1159" s="177" t="s">
        <v>75</v>
      </c>
      <c r="Z1159" s="89">
        <v>45626</v>
      </c>
      <c r="AA1159" s="67">
        <f t="shared" si="90"/>
        <v>114</v>
      </c>
      <c r="AB1159" s="67">
        <v>0</v>
      </c>
      <c r="AC1159" s="237">
        <v>0</v>
      </c>
      <c r="AD1159" s="67">
        <v>0</v>
      </c>
      <c r="AE1159" s="89" t="s">
        <v>75</v>
      </c>
      <c r="AF1159" s="67">
        <f t="shared" si="86"/>
        <v>0</v>
      </c>
      <c r="AG1159" s="60">
        <v>0</v>
      </c>
      <c r="AH1159" s="60">
        <v>0</v>
      </c>
      <c r="AI1159" s="89" t="s">
        <v>75</v>
      </c>
      <c r="AJ1159" s="61">
        <v>0</v>
      </c>
      <c r="AK1159" s="65" t="s">
        <v>75</v>
      </c>
      <c r="AL1159" s="65" t="s">
        <v>75</v>
      </c>
      <c r="AM1159" s="67">
        <f t="shared" si="87"/>
        <v>0</v>
      </c>
      <c r="AN1159" s="67">
        <f>+K1159+AC1159-AH1159</f>
        <v>8400000</v>
      </c>
      <c r="AO1159" s="61" t="s">
        <v>67</v>
      </c>
      <c r="AP1159" s="60">
        <v>8400000</v>
      </c>
      <c r="AQ1159" s="61" t="s">
        <v>86</v>
      </c>
      <c r="AR1159" s="60">
        <v>0</v>
      </c>
      <c r="AS1159" s="69" t="s">
        <v>75</v>
      </c>
      <c r="AT1159" s="236">
        <v>2100000</v>
      </c>
      <c r="AU1159" s="156">
        <f t="shared" si="88"/>
        <v>6300000</v>
      </c>
      <c r="AV1159" s="72">
        <f t="shared" si="89"/>
        <v>0.25</v>
      </c>
      <c r="AW1159" s="89" t="s">
        <v>75</v>
      </c>
      <c r="AX1159" s="61" t="s">
        <v>101</v>
      </c>
      <c r="AY1159" s="67" t="s">
        <v>7644</v>
      </c>
      <c r="AZ1159" s="58" t="s">
        <v>67</v>
      </c>
      <c r="BA1159" s="58" t="s">
        <v>67</v>
      </c>
    </row>
    <row r="1160" spans="2:53" x14ac:dyDescent="0.25">
      <c r="B1160" s="58">
        <v>2024</v>
      </c>
      <c r="C1160" s="58">
        <v>891780111</v>
      </c>
      <c r="D1160" s="59" t="s">
        <v>64</v>
      </c>
      <c r="E1160" s="61" t="s">
        <v>7643</v>
      </c>
      <c r="F1160" s="239" t="s">
        <v>7642</v>
      </c>
      <c r="G1160" s="210">
        <v>0</v>
      </c>
      <c r="H1160" s="61" t="s">
        <v>73</v>
      </c>
      <c r="I1160" s="59" t="s">
        <v>65</v>
      </c>
      <c r="J1160" s="60" t="s">
        <v>7641</v>
      </c>
      <c r="K1160" s="60">
        <v>10000000</v>
      </c>
      <c r="L1160" s="58" t="s">
        <v>68</v>
      </c>
      <c r="M1160" s="60" t="s">
        <v>7640</v>
      </c>
      <c r="N1160" s="60">
        <v>1082842812</v>
      </c>
      <c r="O1160" s="60">
        <v>1499</v>
      </c>
      <c r="P1160" s="238">
        <v>45475</v>
      </c>
      <c r="Q1160" s="60">
        <v>2126650000</v>
      </c>
      <c r="R1160" s="89">
        <v>45513</v>
      </c>
      <c r="S1160" s="60">
        <v>10000000</v>
      </c>
      <c r="T1160" s="61" t="s">
        <v>66</v>
      </c>
      <c r="U1160" s="60">
        <v>1082868728</v>
      </c>
      <c r="V1160" s="60" t="s">
        <v>7011</v>
      </c>
      <c r="W1160" s="89">
        <v>45513</v>
      </c>
      <c r="X1160" s="89">
        <v>45513</v>
      </c>
      <c r="Y1160" s="177" t="s">
        <v>75</v>
      </c>
      <c r="Z1160" s="89">
        <v>45626</v>
      </c>
      <c r="AA1160" s="67">
        <f t="shared" si="90"/>
        <v>113</v>
      </c>
      <c r="AB1160" s="67">
        <v>0</v>
      </c>
      <c r="AC1160" s="237">
        <v>0</v>
      </c>
      <c r="AD1160" s="67">
        <v>0</v>
      </c>
      <c r="AE1160" s="89" t="s">
        <v>75</v>
      </c>
      <c r="AF1160" s="67">
        <f t="shared" ref="AF1160:AF1223" si="91">+IF(AE1160="1800-01-01",0,AE1160-Z1160)</f>
        <v>0</v>
      </c>
      <c r="AG1160" s="60">
        <v>0</v>
      </c>
      <c r="AH1160" s="60">
        <v>0</v>
      </c>
      <c r="AI1160" s="89" t="s">
        <v>75</v>
      </c>
      <c r="AJ1160" s="61">
        <v>0</v>
      </c>
      <c r="AK1160" s="65" t="s">
        <v>75</v>
      </c>
      <c r="AL1160" s="65" t="s">
        <v>75</v>
      </c>
      <c r="AM1160" s="67">
        <f t="shared" ref="AM1160:AM1223" si="92">+IF(AK1160="1800-01-01",0,AL1160-AK1160)</f>
        <v>0</v>
      </c>
      <c r="AN1160" s="67">
        <f>+K1160+AC1160-AH1160</f>
        <v>10000000</v>
      </c>
      <c r="AO1160" s="61" t="s">
        <v>67</v>
      </c>
      <c r="AP1160" s="60">
        <v>10000000</v>
      </c>
      <c r="AQ1160" s="61" t="s">
        <v>86</v>
      </c>
      <c r="AR1160" s="60">
        <v>0</v>
      </c>
      <c r="AS1160" s="69" t="s">
        <v>75</v>
      </c>
      <c r="AT1160" s="236">
        <v>2500000</v>
      </c>
      <c r="AU1160" s="156">
        <f t="shared" ref="AU1160:AU1223" si="93">AN1160-AT1160</f>
        <v>7500000</v>
      </c>
      <c r="AV1160" s="72">
        <f t="shared" ref="AV1160:AV1223" si="94">+IFERROR(AT1160/AN1160,"_")</f>
        <v>0.25</v>
      </c>
      <c r="AW1160" s="89" t="s">
        <v>75</v>
      </c>
      <c r="AX1160" s="61" t="s">
        <v>101</v>
      </c>
      <c r="AY1160" s="67" t="s">
        <v>7639</v>
      </c>
      <c r="AZ1160" s="58" t="s">
        <v>67</v>
      </c>
      <c r="BA1160" s="58" t="s">
        <v>67</v>
      </c>
    </row>
    <row r="1161" spans="2:53" x14ac:dyDescent="0.25">
      <c r="B1161" s="58">
        <v>2024</v>
      </c>
      <c r="C1161" s="58">
        <v>891780111</v>
      </c>
      <c r="D1161" s="59" t="s">
        <v>64</v>
      </c>
      <c r="E1161" s="61" t="s">
        <v>7638</v>
      </c>
      <c r="F1161" s="239" t="s">
        <v>7637</v>
      </c>
      <c r="G1161" s="210">
        <v>0</v>
      </c>
      <c r="H1161" s="61" t="s">
        <v>73</v>
      </c>
      <c r="I1161" s="59" t="s">
        <v>65</v>
      </c>
      <c r="J1161" s="60" t="s">
        <v>7636</v>
      </c>
      <c r="K1161" s="60">
        <v>10833000</v>
      </c>
      <c r="L1161" s="58" t="s">
        <v>68</v>
      </c>
      <c r="M1161" s="60" t="s">
        <v>7635</v>
      </c>
      <c r="N1161" s="60">
        <v>1085112129</v>
      </c>
      <c r="O1161" s="60">
        <v>1499</v>
      </c>
      <c r="P1161" s="238">
        <v>45475</v>
      </c>
      <c r="Q1161" s="60">
        <v>2126650000</v>
      </c>
      <c r="R1161" s="89">
        <v>45513</v>
      </c>
      <c r="S1161" s="60">
        <v>10833000</v>
      </c>
      <c r="T1161" s="61" t="s">
        <v>66</v>
      </c>
      <c r="U1161" s="60">
        <v>1082868728</v>
      </c>
      <c r="V1161" s="60" t="s">
        <v>7011</v>
      </c>
      <c r="W1161" s="89">
        <v>45513</v>
      </c>
      <c r="X1161" s="89">
        <v>45513</v>
      </c>
      <c r="Y1161" s="177" t="s">
        <v>75</v>
      </c>
      <c r="Z1161" s="89">
        <v>45626</v>
      </c>
      <c r="AA1161" s="67">
        <f t="shared" si="90"/>
        <v>113</v>
      </c>
      <c r="AB1161" s="67">
        <v>0</v>
      </c>
      <c r="AC1161" s="237">
        <v>0</v>
      </c>
      <c r="AD1161" s="67">
        <v>0</v>
      </c>
      <c r="AE1161" s="89" t="s">
        <v>75</v>
      </c>
      <c r="AF1161" s="67">
        <f t="shared" si="91"/>
        <v>0</v>
      </c>
      <c r="AG1161" s="60">
        <v>0</v>
      </c>
      <c r="AH1161" s="60">
        <v>0</v>
      </c>
      <c r="AI1161" s="89" t="s">
        <v>75</v>
      </c>
      <c r="AJ1161" s="61">
        <v>0</v>
      </c>
      <c r="AK1161" s="65" t="s">
        <v>75</v>
      </c>
      <c r="AL1161" s="65" t="s">
        <v>75</v>
      </c>
      <c r="AM1161" s="67">
        <f t="shared" si="92"/>
        <v>0</v>
      </c>
      <c r="AN1161" s="67">
        <f>+K1161+AC1161-AH1161</f>
        <v>10833000</v>
      </c>
      <c r="AO1161" s="61" t="s">
        <v>67</v>
      </c>
      <c r="AP1161" s="60">
        <v>10833000</v>
      </c>
      <c r="AQ1161" s="61" t="s">
        <v>86</v>
      </c>
      <c r="AR1161" s="60">
        <v>0</v>
      </c>
      <c r="AS1161" s="69" t="s">
        <v>75</v>
      </c>
      <c r="AT1161" s="236">
        <v>3333000</v>
      </c>
      <c r="AU1161" s="156">
        <f t="shared" si="93"/>
        <v>7500000</v>
      </c>
      <c r="AV1161" s="72">
        <f t="shared" si="94"/>
        <v>0.30767100526170038</v>
      </c>
      <c r="AW1161" s="89" t="s">
        <v>75</v>
      </c>
      <c r="AX1161" s="61" t="s">
        <v>101</v>
      </c>
      <c r="AY1161" s="67" t="s">
        <v>7634</v>
      </c>
      <c r="AZ1161" s="58" t="s">
        <v>67</v>
      </c>
      <c r="BA1161" s="58" t="s">
        <v>67</v>
      </c>
    </row>
    <row r="1162" spans="2:53" x14ac:dyDescent="0.25">
      <c r="B1162" s="58">
        <v>2024</v>
      </c>
      <c r="C1162" s="58">
        <v>891780111</v>
      </c>
      <c r="D1162" s="59" t="s">
        <v>64</v>
      </c>
      <c r="E1162" s="61" t="s">
        <v>7633</v>
      </c>
      <c r="F1162" s="239" t="s">
        <v>7632</v>
      </c>
      <c r="G1162" s="210">
        <v>0</v>
      </c>
      <c r="H1162" s="61" t="s">
        <v>73</v>
      </c>
      <c r="I1162" s="59" t="s">
        <v>65</v>
      </c>
      <c r="J1162" s="60" t="s">
        <v>7631</v>
      </c>
      <c r="K1162" s="60">
        <v>13200000</v>
      </c>
      <c r="L1162" s="58" t="s">
        <v>68</v>
      </c>
      <c r="M1162" s="60" t="s">
        <v>7630</v>
      </c>
      <c r="N1162" s="60">
        <v>1085045367</v>
      </c>
      <c r="O1162" s="176">
        <v>1498</v>
      </c>
      <c r="P1162" s="89">
        <v>45475</v>
      </c>
      <c r="Q1162" s="60">
        <v>4519037000</v>
      </c>
      <c r="R1162" s="89">
        <v>45513</v>
      </c>
      <c r="S1162" s="60">
        <v>13200000</v>
      </c>
      <c r="T1162" s="61" t="s">
        <v>66</v>
      </c>
      <c r="U1162" s="60">
        <v>57461216</v>
      </c>
      <c r="V1162" s="60" t="s">
        <v>3359</v>
      </c>
      <c r="W1162" s="89">
        <v>45513</v>
      </c>
      <c r="X1162" s="89">
        <v>45513</v>
      </c>
      <c r="Y1162" s="177" t="s">
        <v>75</v>
      </c>
      <c r="Z1162" s="89">
        <v>45626</v>
      </c>
      <c r="AA1162" s="67">
        <f t="shared" si="90"/>
        <v>113</v>
      </c>
      <c r="AB1162" s="67">
        <v>0</v>
      </c>
      <c r="AC1162" s="237">
        <v>0</v>
      </c>
      <c r="AD1162" s="67">
        <v>0</v>
      </c>
      <c r="AE1162" s="89" t="s">
        <v>75</v>
      </c>
      <c r="AF1162" s="67">
        <f t="shared" si="91"/>
        <v>0</v>
      </c>
      <c r="AG1162" s="60">
        <v>0</v>
      </c>
      <c r="AH1162" s="60">
        <v>0</v>
      </c>
      <c r="AI1162" s="89" t="s">
        <v>75</v>
      </c>
      <c r="AJ1162" s="61">
        <v>0</v>
      </c>
      <c r="AK1162" s="65" t="s">
        <v>75</v>
      </c>
      <c r="AL1162" s="65" t="s">
        <v>75</v>
      </c>
      <c r="AM1162" s="67">
        <f t="shared" si="92"/>
        <v>0</v>
      </c>
      <c r="AN1162" s="67">
        <f>+K1162+AC1162-AH1162</f>
        <v>13200000</v>
      </c>
      <c r="AO1162" s="61" t="s">
        <v>67</v>
      </c>
      <c r="AP1162" s="60">
        <v>13200000</v>
      </c>
      <c r="AQ1162" s="61" t="s">
        <v>86</v>
      </c>
      <c r="AR1162" s="60">
        <v>0</v>
      </c>
      <c r="AS1162" s="69" t="s">
        <v>75</v>
      </c>
      <c r="AT1162" s="236">
        <v>3300000</v>
      </c>
      <c r="AU1162" s="156">
        <f t="shared" si="93"/>
        <v>9900000</v>
      </c>
      <c r="AV1162" s="72">
        <f t="shared" si="94"/>
        <v>0.25</v>
      </c>
      <c r="AW1162" s="89" t="s">
        <v>75</v>
      </c>
      <c r="AX1162" s="61" t="s">
        <v>101</v>
      </c>
      <c r="AY1162" s="67" t="s">
        <v>7629</v>
      </c>
      <c r="AZ1162" s="58" t="s">
        <v>67</v>
      </c>
      <c r="BA1162" s="58" t="s">
        <v>67</v>
      </c>
    </row>
    <row r="1163" spans="2:53" x14ac:dyDescent="0.25">
      <c r="B1163" s="58">
        <v>2024</v>
      </c>
      <c r="C1163" s="58">
        <v>891780111</v>
      </c>
      <c r="D1163" s="59" t="s">
        <v>64</v>
      </c>
      <c r="E1163" s="61" t="s">
        <v>7628</v>
      </c>
      <c r="F1163" s="239" t="s">
        <v>7627</v>
      </c>
      <c r="G1163" s="210">
        <v>0</v>
      </c>
      <c r="H1163" s="61" t="s">
        <v>73</v>
      </c>
      <c r="I1163" s="59" t="s">
        <v>65</v>
      </c>
      <c r="J1163" s="60" t="s">
        <v>7433</v>
      </c>
      <c r="K1163" s="60">
        <v>8400000</v>
      </c>
      <c r="L1163" s="58" t="s">
        <v>68</v>
      </c>
      <c r="M1163" s="60" t="s">
        <v>7626</v>
      </c>
      <c r="N1163" s="60">
        <v>1085227404</v>
      </c>
      <c r="O1163" s="60">
        <v>1499</v>
      </c>
      <c r="P1163" s="238">
        <v>45475</v>
      </c>
      <c r="Q1163" s="60">
        <v>2126650000</v>
      </c>
      <c r="R1163" s="89">
        <v>45513</v>
      </c>
      <c r="S1163" s="60">
        <v>8400000</v>
      </c>
      <c r="T1163" s="61" t="s">
        <v>66</v>
      </c>
      <c r="U1163" s="60">
        <v>45507423</v>
      </c>
      <c r="V1163" s="60" t="s">
        <v>7064</v>
      </c>
      <c r="W1163" s="89">
        <v>45513</v>
      </c>
      <c r="X1163" s="89">
        <v>45513</v>
      </c>
      <c r="Y1163" s="177" t="s">
        <v>75</v>
      </c>
      <c r="Z1163" s="89">
        <v>45626</v>
      </c>
      <c r="AA1163" s="67">
        <f t="shared" si="90"/>
        <v>113</v>
      </c>
      <c r="AB1163" s="67">
        <v>0</v>
      </c>
      <c r="AC1163" s="237">
        <v>0</v>
      </c>
      <c r="AD1163" s="67">
        <v>0</v>
      </c>
      <c r="AE1163" s="89" t="s">
        <v>75</v>
      </c>
      <c r="AF1163" s="67">
        <f t="shared" si="91"/>
        <v>0</v>
      </c>
      <c r="AG1163" s="60">
        <v>0</v>
      </c>
      <c r="AH1163" s="60">
        <v>0</v>
      </c>
      <c r="AI1163" s="89" t="s">
        <v>75</v>
      </c>
      <c r="AJ1163" s="61">
        <v>0</v>
      </c>
      <c r="AK1163" s="65" t="s">
        <v>75</v>
      </c>
      <c r="AL1163" s="65" t="s">
        <v>75</v>
      </c>
      <c r="AM1163" s="67">
        <f t="shared" si="92"/>
        <v>0</v>
      </c>
      <c r="AN1163" s="67">
        <f>+K1163+AC1163-AH1163</f>
        <v>8400000</v>
      </c>
      <c r="AO1163" s="61" t="s">
        <v>67</v>
      </c>
      <c r="AP1163" s="60">
        <v>8400000</v>
      </c>
      <c r="AQ1163" s="61" t="s">
        <v>86</v>
      </c>
      <c r="AR1163" s="60">
        <v>0</v>
      </c>
      <c r="AS1163" s="69" t="s">
        <v>75</v>
      </c>
      <c r="AT1163" s="236">
        <v>2100000</v>
      </c>
      <c r="AU1163" s="156">
        <f t="shared" si="93"/>
        <v>6300000</v>
      </c>
      <c r="AV1163" s="72">
        <f t="shared" si="94"/>
        <v>0.25</v>
      </c>
      <c r="AW1163" s="89" t="s">
        <v>75</v>
      </c>
      <c r="AX1163" s="61" t="s">
        <v>101</v>
      </c>
      <c r="AY1163" s="67" t="s">
        <v>7625</v>
      </c>
      <c r="AZ1163" s="58" t="s">
        <v>67</v>
      </c>
      <c r="BA1163" s="58" t="s">
        <v>67</v>
      </c>
    </row>
    <row r="1164" spans="2:53" x14ac:dyDescent="0.25">
      <c r="B1164" s="58">
        <v>2024</v>
      </c>
      <c r="C1164" s="58">
        <v>891780111</v>
      </c>
      <c r="D1164" s="59" t="s">
        <v>64</v>
      </c>
      <c r="E1164" s="61" t="s">
        <v>7624</v>
      </c>
      <c r="F1164" s="239" t="s">
        <v>7623</v>
      </c>
      <c r="G1164" s="210">
        <v>0</v>
      </c>
      <c r="H1164" s="61" t="s">
        <v>73</v>
      </c>
      <c r="I1164" s="59" t="s">
        <v>65</v>
      </c>
      <c r="J1164" s="60" t="s">
        <v>7622</v>
      </c>
      <c r="K1164" s="60">
        <v>10000000</v>
      </c>
      <c r="L1164" s="58" t="s">
        <v>68</v>
      </c>
      <c r="M1164" s="60" t="s">
        <v>7621</v>
      </c>
      <c r="N1164" s="60">
        <v>36548858</v>
      </c>
      <c r="O1164" s="60">
        <v>1499</v>
      </c>
      <c r="P1164" s="238">
        <v>45475</v>
      </c>
      <c r="Q1164" s="60">
        <v>2126650000</v>
      </c>
      <c r="R1164" s="89">
        <v>45513</v>
      </c>
      <c r="S1164" s="60">
        <v>10000000</v>
      </c>
      <c r="T1164" s="61" t="s">
        <v>66</v>
      </c>
      <c r="U1164" s="60">
        <v>85465146</v>
      </c>
      <c r="V1164" s="60" t="s">
        <v>7615</v>
      </c>
      <c r="W1164" s="89">
        <v>45513</v>
      </c>
      <c r="X1164" s="89">
        <v>45513</v>
      </c>
      <c r="Y1164" s="177" t="s">
        <v>75</v>
      </c>
      <c r="Z1164" s="89">
        <v>45626</v>
      </c>
      <c r="AA1164" s="67">
        <f t="shared" si="90"/>
        <v>113</v>
      </c>
      <c r="AB1164" s="67">
        <v>0</v>
      </c>
      <c r="AC1164" s="237">
        <v>0</v>
      </c>
      <c r="AD1164" s="67">
        <v>0</v>
      </c>
      <c r="AE1164" s="89" t="s">
        <v>75</v>
      </c>
      <c r="AF1164" s="67">
        <f t="shared" si="91"/>
        <v>0</v>
      </c>
      <c r="AG1164" s="60">
        <v>0</v>
      </c>
      <c r="AH1164" s="60">
        <v>0</v>
      </c>
      <c r="AI1164" s="89" t="s">
        <v>75</v>
      </c>
      <c r="AJ1164" s="61">
        <v>0</v>
      </c>
      <c r="AK1164" s="65" t="s">
        <v>75</v>
      </c>
      <c r="AL1164" s="65" t="s">
        <v>75</v>
      </c>
      <c r="AM1164" s="67">
        <f t="shared" si="92"/>
        <v>0</v>
      </c>
      <c r="AN1164" s="67">
        <f>+K1164+AC1164-AH1164</f>
        <v>10000000</v>
      </c>
      <c r="AO1164" s="61" t="s">
        <v>67</v>
      </c>
      <c r="AP1164" s="60">
        <v>10000000</v>
      </c>
      <c r="AQ1164" s="61" t="s">
        <v>86</v>
      </c>
      <c r="AR1164" s="60">
        <v>0</v>
      </c>
      <c r="AS1164" s="69" t="s">
        <v>75</v>
      </c>
      <c r="AT1164" s="236">
        <v>2500000</v>
      </c>
      <c r="AU1164" s="156">
        <f t="shared" si="93"/>
        <v>7500000</v>
      </c>
      <c r="AV1164" s="72">
        <f t="shared" si="94"/>
        <v>0.25</v>
      </c>
      <c r="AW1164" s="89" t="s">
        <v>75</v>
      </c>
      <c r="AX1164" s="61" t="s">
        <v>101</v>
      </c>
      <c r="AY1164" s="67" t="s">
        <v>7620</v>
      </c>
      <c r="AZ1164" s="58" t="s">
        <v>67</v>
      </c>
      <c r="BA1164" s="58" t="s">
        <v>67</v>
      </c>
    </row>
    <row r="1165" spans="2:53" x14ac:dyDescent="0.25">
      <c r="B1165" s="58">
        <v>2024</v>
      </c>
      <c r="C1165" s="58">
        <v>891780111</v>
      </c>
      <c r="D1165" s="59" t="s">
        <v>64</v>
      </c>
      <c r="E1165" s="61" t="s">
        <v>7619</v>
      </c>
      <c r="F1165" s="239" t="s">
        <v>7618</v>
      </c>
      <c r="G1165" s="210">
        <v>0</v>
      </c>
      <c r="H1165" s="61" t="s">
        <v>73</v>
      </c>
      <c r="I1165" s="59" t="s">
        <v>65</v>
      </c>
      <c r="J1165" s="60" t="s">
        <v>7617</v>
      </c>
      <c r="K1165" s="60">
        <v>12000000</v>
      </c>
      <c r="L1165" s="58" t="s">
        <v>68</v>
      </c>
      <c r="M1165" s="60" t="s">
        <v>7616</v>
      </c>
      <c r="N1165" s="60">
        <v>36718392</v>
      </c>
      <c r="O1165" s="176">
        <v>1498</v>
      </c>
      <c r="P1165" s="89">
        <v>45475</v>
      </c>
      <c r="Q1165" s="60">
        <v>4519037000</v>
      </c>
      <c r="R1165" s="89">
        <v>45513</v>
      </c>
      <c r="S1165" s="60">
        <v>12000000</v>
      </c>
      <c r="T1165" s="61" t="s">
        <v>66</v>
      </c>
      <c r="U1165" s="60">
        <v>85465146</v>
      </c>
      <c r="V1165" s="60" t="s">
        <v>7615</v>
      </c>
      <c r="W1165" s="89">
        <v>45513</v>
      </c>
      <c r="X1165" s="89">
        <v>45513</v>
      </c>
      <c r="Y1165" s="177" t="s">
        <v>75</v>
      </c>
      <c r="Z1165" s="89">
        <v>45626</v>
      </c>
      <c r="AA1165" s="67">
        <f t="shared" si="90"/>
        <v>113</v>
      </c>
      <c r="AB1165" s="67">
        <v>0</v>
      </c>
      <c r="AC1165" s="237">
        <v>0</v>
      </c>
      <c r="AD1165" s="67">
        <v>0</v>
      </c>
      <c r="AE1165" s="89" t="s">
        <v>75</v>
      </c>
      <c r="AF1165" s="67">
        <f t="shared" si="91"/>
        <v>0</v>
      </c>
      <c r="AG1165" s="60">
        <v>0</v>
      </c>
      <c r="AH1165" s="60">
        <v>0</v>
      </c>
      <c r="AI1165" s="89" t="s">
        <v>75</v>
      </c>
      <c r="AJ1165" s="61">
        <v>0</v>
      </c>
      <c r="AK1165" s="65" t="s">
        <v>75</v>
      </c>
      <c r="AL1165" s="65" t="s">
        <v>75</v>
      </c>
      <c r="AM1165" s="67">
        <f t="shared" si="92"/>
        <v>0</v>
      </c>
      <c r="AN1165" s="67">
        <f>+K1165+AC1165-AH1165</f>
        <v>12000000</v>
      </c>
      <c r="AO1165" s="61" t="s">
        <v>67</v>
      </c>
      <c r="AP1165" s="60">
        <v>12000000</v>
      </c>
      <c r="AQ1165" s="61" t="s">
        <v>86</v>
      </c>
      <c r="AR1165" s="60">
        <v>0</v>
      </c>
      <c r="AS1165" s="69" t="s">
        <v>75</v>
      </c>
      <c r="AT1165" s="236">
        <v>3000000</v>
      </c>
      <c r="AU1165" s="156">
        <f t="shared" si="93"/>
        <v>9000000</v>
      </c>
      <c r="AV1165" s="72">
        <f t="shared" si="94"/>
        <v>0.25</v>
      </c>
      <c r="AW1165" s="89" t="s">
        <v>75</v>
      </c>
      <c r="AX1165" s="61" t="s">
        <v>101</v>
      </c>
      <c r="AY1165" s="67" t="s">
        <v>7614</v>
      </c>
      <c r="AZ1165" s="58" t="s">
        <v>67</v>
      </c>
      <c r="BA1165" s="58" t="s">
        <v>67</v>
      </c>
    </row>
    <row r="1166" spans="2:53" x14ac:dyDescent="0.25">
      <c r="B1166" s="58">
        <v>2024</v>
      </c>
      <c r="C1166" s="58">
        <v>891780111</v>
      </c>
      <c r="D1166" s="59" t="s">
        <v>64</v>
      </c>
      <c r="E1166" s="61" t="s">
        <v>7613</v>
      </c>
      <c r="F1166" s="239" t="s">
        <v>7612</v>
      </c>
      <c r="G1166" s="210">
        <v>0</v>
      </c>
      <c r="H1166" s="61" t="s">
        <v>73</v>
      </c>
      <c r="I1166" s="59" t="s">
        <v>65</v>
      </c>
      <c r="J1166" s="60" t="s">
        <v>7611</v>
      </c>
      <c r="K1166" s="60">
        <v>10000000</v>
      </c>
      <c r="L1166" s="58" t="s">
        <v>68</v>
      </c>
      <c r="M1166" s="60" t="s">
        <v>7610</v>
      </c>
      <c r="N1166" s="60">
        <v>1083016337</v>
      </c>
      <c r="O1166" s="60">
        <v>1499</v>
      </c>
      <c r="P1166" s="238">
        <v>45475</v>
      </c>
      <c r="Q1166" s="60">
        <v>2126650000</v>
      </c>
      <c r="R1166" s="89">
        <v>45513</v>
      </c>
      <c r="S1166" s="60">
        <v>10000000</v>
      </c>
      <c r="T1166" s="61" t="s">
        <v>66</v>
      </c>
      <c r="U1166" s="60">
        <v>1082868728</v>
      </c>
      <c r="V1166" s="60" t="s">
        <v>7011</v>
      </c>
      <c r="W1166" s="89">
        <v>45513</v>
      </c>
      <c r="X1166" s="89">
        <v>45513</v>
      </c>
      <c r="Y1166" s="177" t="s">
        <v>75</v>
      </c>
      <c r="Z1166" s="89">
        <v>45626</v>
      </c>
      <c r="AA1166" s="67">
        <f t="shared" si="90"/>
        <v>113</v>
      </c>
      <c r="AB1166" s="67">
        <v>0</v>
      </c>
      <c r="AC1166" s="237">
        <v>0</v>
      </c>
      <c r="AD1166" s="67">
        <v>0</v>
      </c>
      <c r="AE1166" s="89" t="s">
        <v>75</v>
      </c>
      <c r="AF1166" s="67">
        <f t="shared" si="91"/>
        <v>0</v>
      </c>
      <c r="AG1166" s="60">
        <v>0</v>
      </c>
      <c r="AH1166" s="60">
        <v>0</v>
      </c>
      <c r="AI1166" s="89" t="s">
        <v>75</v>
      </c>
      <c r="AJ1166" s="61">
        <v>0</v>
      </c>
      <c r="AK1166" s="65" t="s">
        <v>75</v>
      </c>
      <c r="AL1166" s="65" t="s">
        <v>75</v>
      </c>
      <c r="AM1166" s="67">
        <f t="shared" si="92"/>
        <v>0</v>
      </c>
      <c r="AN1166" s="67">
        <f>+K1166+AC1166-AH1166</f>
        <v>10000000</v>
      </c>
      <c r="AO1166" s="61" t="s">
        <v>67</v>
      </c>
      <c r="AP1166" s="60">
        <v>10000000</v>
      </c>
      <c r="AQ1166" s="61" t="s">
        <v>86</v>
      </c>
      <c r="AR1166" s="60">
        <v>0</v>
      </c>
      <c r="AS1166" s="69" t="s">
        <v>75</v>
      </c>
      <c r="AT1166" s="236">
        <v>2500000</v>
      </c>
      <c r="AU1166" s="156">
        <f t="shared" si="93"/>
        <v>7500000</v>
      </c>
      <c r="AV1166" s="72">
        <f t="shared" si="94"/>
        <v>0.25</v>
      </c>
      <c r="AW1166" s="89" t="s">
        <v>75</v>
      </c>
      <c r="AX1166" s="61" t="s">
        <v>101</v>
      </c>
      <c r="AY1166" s="67" t="s">
        <v>7609</v>
      </c>
      <c r="AZ1166" s="58" t="s">
        <v>67</v>
      </c>
      <c r="BA1166" s="58" t="s">
        <v>67</v>
      </c>
    </row>
    <row r="1167" spans="2:53" x14ac:dyDescent="0.25">
      <c r="B1167" s="58">
        <v>2024</v>
      </c>
      <c r="C1167" s="58">
        <v>891780111</v>
      </c>
      <c r="D1167" s="59" t="s">
        <v>64</v>
      </c>
      <c r="E1167" s="61" t="s">
        <v>7608</v>
      </c>
      <c r="F1167" s="239" t="s">
        <v>7607</v>
      </c>
      <c r="G1167" s="210">
        <v>0</v>
      </c>
      <c r="H1167" s="61" t="s">
        <v>73</v>
      </c>
      <c r="I1167" s="59" t="s">
        <v>65</v>
      </c>
      <c r="J1167" s="60" t="s">
        <v>7606</v>
      </c>
      <c r="K1167" s="60">
        <v>9583000</v>
      </c>
      <c r="L1167" s="58" t="s">
        <v>68</v>
      </c>
      <c r="M1167" s="60" t="s">
        <v>7605</v>
      </c>
      <c r="N1167" s="60">
        <v>36726740</v>
      </c>
      <c r="O1167" s="176">
        <v>1498</v>
      </c>
      <c r="P1167" s="89">
        <v>45475</v>
      </c>
      <c r="Q1167" s="60">
        <v>4519037000</v>
      </c>
      <c r="R1167" s="89">
        <v>45513</v>
      </c>
      <c r="S1167" s="60">
        <v>9583000</v>
      </c>
      <c r="T1167" s="61" t="s">
        <v>66</v>
      </c>
      <c r="U1167" s="60">
        <v>36557666</v>
      </c>
      <c r="V1167" s="60" t="s">
        <v>4526</v>
      </c>
      <c r="W1167" s="89">
        <v>45513</v>
      </c>
      <c r="X1167" s="89">
        <v>45513</v>
      </c>
      <c r="Y1167" s="177" t="s">
        <v>75</v>
      </c>
      <c r="Z1167" s="89">
        <v>45626</v>
      </c>
      <c r="AA1167" s="67">
        <f t="shared" si="90"/>
        <v>113</v>
      </c>
      <c r="AB1167" s="67">
        <v>0</v>
      </c>
      <c r="AC1167" s="237">
        <v>0</v>
      </c>
      <c r="AD1167" s="67">
        <v>0</v>
      </c>
      <c r="AE1167" s="89" t="s">
        <v>75</v>
      </c>
      <c r="AF1167" s="67">
        <f t="shared" si="91"/>
        <v>0</v>
      </c>
      <c r="AG1167" s="60">
        <v>0</v>
      </c>
      <c r="AH1167" s="60">
        <v>0</v>
      </c>
      <c r="AI1167" s="89" t="s">
        <v>75</v>
      </c>
      <c r="AJ1167" s="61">
        <v>0</v>
      </c>
      <c r="AK1167" s="65" t="s">
        <v>75</v>
      </c>
      <c r="AL1167" s="65" t="s">
        <v>75</v>
      </c>
      <c r="AM1167" s="67">
        <f t="shared" si="92"/>
        <v>0</v>
      </c>
      <c r="AN1167" s="67">
        <f>+K1167+AC1167-AH1167</f>
        <v>9583000</v>
      </c>
      <c r="AO1167" s="61" t="s">
        <v>67</v>
      </c>
      <c r="AP1167" s="60">
        <v>9583000</v>
      </c>
      <c r="AQ1167" s="61" t="s">
        <v>86</v>
      </c>
      <c r="AR1167" s="60">
        <v>0</v>
      </c>
      <c r="AS1167" s="69" t="s">
        <v>75</v>
      </c>
      <c r="AT1167" s="236">
        <v>2083000</v>
      </c>
      <c r="AU1167" s="156">
        <f t="shared" si="93"/>
        <v>7500000</v>
      </c>
      <c r="AV1167" s="72">
        <f t="shared" si="94"/>
        <v>0.2173640822289471</v>
      </c>
      <c r="AW1167" s="89" t="s">
        <v>75</v>
      </c>
      <c r="AX1167" s="61" t="s">
        <v>101</v>
      </c>
      <c r="AY1167" s="67" t="s">
        <v>7604</v>
      </c>
      <c r="AZ1167" s="58" t="s">
        <v>67</v>
      </c>
      <c r="BA1167" s="58" t="s">
        <v>67</v>
      </c>
    </row>
    <row r="1168" spans="2:53" x14ac:dyDescent="0.25">
      <c r="B1168" s="58">
        <v>2024</v>
      </c>
      <c r="C1168" s="58">
        <v>891780111</v>
      </c>
      <c r="D1168" s="59" t="s">
        <v>64</v>
      </c>
      <c r="E1168" s="61" t="s">
        <v>7603</v>
      </c>
      <c r="F1168" s="239" t="s">
        <v>7602</v>
      </c>
      <c r="G1168" s="210">
        <v>0</v>
      </c>
      <c r="H1168" s="61" t="s">
        <v>73</v>
      </c>
      <c r="I1168" s="59" t="s">
        <v>65</v>
      </c>
      <c r="J1168" s="60" t="s">
        <v>7601</v>
      </c>
      <c r="K1168" s="60">
        <v>9583000</v>
      </c>
      <c r="L1168" s="58" t="s">
        <v>68</v>
      </c>
      <c r="M1168" s="60" t="s">
        <v>7600</v>
      </c>
      <c r="N1168" s="60">
        <v>1082949505</v>
      </c>
      <c r="O1168" s="60">
        <v>1499</v>
      </c>
      <c r="P1168" s="238">
        <v>45475</v>
      </c>
      <c r="Q1168" s="60">
        <v>2126650000</v>
      </c>
      <c r="R1168" s="89">
        <v>45513</v>
      </c>
      <c r="S1168" s="60">
        <v>9583000</v>
      </c>
      <c r="T1168" s="61" t="s">
        <v>66</v>
      </c>
      <c r="U1168" s="60">
        <v>36557666</v>
      </c>
      <c r="V1168" s="60" t="s">
        <v>4526</v>
      </c>
      <c r="W1168" s="89">
        <v>45513</v>
      </c>
      <c r="X1168" s="89">
        <v>45513</v>
      </c>
      <c r="Y1168" s="177" t="s">
        <v>75</v>
      </c>
      <c r="Z1168" s="89">
        <v>45626</v>
      </c>
      <c r="AA1168" s="67">
        <f t="shared" si="90"/>
        <v>113</v>
      </c>
      <c r="AB1168" s="67">
        <v>0</v>
      </c>
      <c r="AC1168" s="237">
        <v>0</v>
      </c>
      <c r="AD1168" s="67">
        <v>0</v>
      </c>
      <c r="AE1168" s="89" t="s">
        <v>75</v>
      </c>
      <c r="AF1168" s="67">
        <f t="shared" si="91"/>
        <v>0</v>
      </c>
      <c r="AG1168" s="60">
        <v>0</v>
      </c>
      <c r="AH1168" s="60">
        <v>0</v>
      </c>
      <c r="AI1168" s="89" t="s">
        <v>75</v>
      </c>
      <c r="AJ1168" s="61">
        <v>0</v>
      </c>
      <c r="AK1168" s="65" t="s">
        <v>75</v>
      </c>
      <c r="AL1168" s="65" t="s">
        <v>75</v>
      </c>
      <c r="AM1168" s="67">
        <f t="shared" si="92"/>
        <v>0</v>
      </c>
      <c r="AN1168" s="67">
        <f>+K1168+AC1168-AH1168</f>
        <v>9583000</v>
      </c>
      <c r="AO1168" s="61" t="s">
        <v>67</v>
      </c>
      <c r="AP1168" s="60">
        <v>9583000</v>
      </c>
      <c r="AQ1168" s="61" t="s">
        <v>86</v>
      </c>
      <c r="AR1168" s="60">
        <v>0</v>
      </c>
      <c r="AS1168" s="69" t="s">
        <v>75</v>
      </c>
      <c r="AT1168" s="236">
        <v>2083000</v>
      </c>
      <c r="AU1168" s="156">
        <f t="shared" si="93"/>
        <v>7500000</v>
      </c>
      <c r="AV1168" s="72">
        <f t="shared" si="94"/>
        <v>0.2173640822289471</v>
      </c>
      <c r="AW1168" s="89" t="s">
        <v>75</v>
      </c>
      <c r="AX1168" s="61" t="s">
        <v>101</v>
      </c>
      <c r="AY1168" s="67" t="s">
        <v>7599</v>
      </c>
      <c r="AZ1168" s="58" t="s">
        <v>67</v>
      </c>
      <c r="BA1168" s="58" t="s">
        <v>67</v>
      </c>
    </row>
    <row r="1169" spans="2:53" x14ac:dyDescent="0.25">
      <c r="B1169" s="58">
        <v>2024</v>
      </c>
      <c r="C1169" s="58">
        <v>891780111</v>
      </c>
      <c r="D1169" s="59" t="s">
        <v>64</v>
      </c>
      <c r="E1169" s="61" t="s">
        <v>7598</v>
      </c>
      <c r="F1169" s="239" t="s">
        <v>7597</v>
      </c>
      <c r="G1169" s="210">
        <v>0</v>
      </c>
      <c r="H1169" s="61" t="s">
        <v>73</v>
      </c>
      <c r="I1169" s="59" t="s">
        <v>65</v>
      </c>
      <c r="J1169" s="60" t="s">
        <v>7596</v>
      </c>
      <c r="K1169" s="60">
        <v>11500000</v>
      </c>
      <c r="L1169" s="58" t="s">
        <v>68</v>
      </c>
      <c r="M1169" s="60" t="s">
        <v>7595</v>
      </c>
      <c r="N1169" s="60">
        <v>1118843119</v>
      </c>
      <c r="O1169" s="176">
        <v>1498</v>
      </c>
      <c r="P1169" s="89">
        <v>45475</v>
      </c>
      <c r="Q1169" s="60">
        <v>4519037000</v>
      </c>
      <c r="R1169" s="89">
        <v>45513</v>
      </c>
      <c r="S1169" s="60">
        <v>11500000</v>
      </c>
      <c r="T1169" s="61" t="s">
        <v>66</v>
      </c>
      <c r="U1169" s="60">
        <v>1082863147</v>
      </c>
      <c r="V1169" s="60" t="s">
        <v>7186</v>
      </c>
      <c r="W1169" s="89">
        <v>45513</v>
      </c>
      <c r="X1169" s="89">
        <v>45513</v>
      </c>
      <c r="Y1169" s="177" t="s">
        <v>75</v>
      </c>
      <c r="Z1169" s="89">
        <v>45626</v>
      </c>
      <c r="AA1169" s="67">
        <f t="shared" si="90"/>
        <v>113</v>
      </c>
      <c r="AB1169" s="67">
        <v>0</v>
      </c>
      <c r="AC1169" s="237">
        <v>0</v>
      </c>
      <c r="AD1169" s="67">
        <v>0</v>
      </c>
      <c r="AE1169" s="89" t="s">
        <v>75</v>
      </c>
      <c r="AF1169" s="67">
        <f t="shared" si="91"/>
        <v>0</v>
      </c>
      <c r="AG1169" s="60">
        <v>0</v>
      </c>
      <c r="AH1169" s="60">
        <v>0</v>
      </c>
      <c r="AI1169" s="89" t="s">
        <v>75</v>
      </c>
      <c r="AJ1169" s="61">
        <v>0</v>
      </c>
      <c r="AK1169" s="65" t="s">
        <v>75</v>
      </c>
      <c r="AL1169" s="65" t="s">
        <v>75</v>
      </c>
      <c r="AM1169" s="67">
        <f t="shared" si="92"/>
        <v>0</v>
      </c>
      <c r="AN1169" s="67">
        <f>+K1169+AC1169-AH1169</f>
        <v>11500000</v>
      </c>
      <c r="AO1169" s="61" t="s">
        <v>67</v>
      </c>
      <c r="AP1169" s="60">
        <v>11500000</v>
      </c>
      <c r="AQ1169" s="61" t="s">
        <v>86</v>
      </c>
      <c r="AR1169" s="60">
        <v>0</v>
      </c>
      <c r="AS1169" s="69" t="s">
        <v>75</v>
      </c>
      <c r="AT1169" s="236">
        <v>2500000</v>
      </c>
      <c r="AU1169" s="156">
        <f t="shared" si="93"/>
        <v>9000000</v>
      </c>
      <c r="AV1169" s="72">
        <f t="shared" si="94"/>
        <v>0.21739130434782608</v>
      </c>
      <c r="AW1169" s="89" t="s">
        <v>75</v>
      </c>
      <c r="AX1169" s="61" t="s">
        <v>101</v>
      </c>
      <c r="AY1169" s="67" t="s">
        <v>7594</v>
      </c>
      <c r="AZ1169" s="58" t="s">
        <v>67</v>
      </c>
      <c r="BA1169" s="58" t="s">
        <v>67</v>
      </c>
    </row>
    <row r="1170" spans="2:53" x14ac:dyDescent="0.25">
      <c r="B1170" s="58">
        <v>2024</v>
      </c>
      <c r="C1170" s="58">
        <v>891780111</v>
      </c>
      <c r="D1170" s="59" t="s">
        <v>64</v>
      </c>
      <c r="E1170" s="61" t="s">
        <v>7593</v>
      </c>
      <c r="F1170" s="239" t="s">
        <v>7592</v>
      </c>
      <c r="G1170" s="210">
        <v>0</v>
      </c>
      <c r="H1170" s="61" t="s">
        <v>73</v>
      </c>
      <c r="I1170" s="59" t="s">
        <v>65</v>
      </c>
      <c r="J1170" s="60" t="s">
        <v>7433</v>
      </c>
      <c r="K1170" s="60">
        <v>8400000</v>
      </c>
      <c r="L1170" s="58" t="s">
        <v>68</v>
      </c>
      <c r="M1170" s="60" t="s">
        <v>7591</v>
      </c>
      <c r="N1170" s="60">
        <v>57437742</v>
      </c>
      <c r="O1170" s="60">
        <v>1499</v>
      </c>
      <c r="P1170" s="238">
        <v>45475</v>
      </c>
      <c r="Q1170" s="60">
        <v>2126650000</v>
      </c>
      <c r="R1170" s="89">
        <v>45513</v>
      </c>
      <c r="S1170" s="60">
        <v>8400000</v>
      </c>
      <c r="T1170" s="61" t="s">
        <v>66</v>
      </c>
      <c r="U1170" s="60">
        <v>45507423</v>
      </c>
      <c r="V1170" s="60" t="s">
        <v>7064</v>
      </c>
      <c r="W1170" s="89">
        <v>45513</v>
      </c>
      <c r="X1170" s="89">
        <v>45513</v>
      </c>
      <c r="Y1170" s="177" t="s">
        <v>75</v>
      </c>
      <c r="Z1170" s="89">
        <v>45626</v>
      </c>
      <c r="AA1170" s="67">
        <f t="shared" si="90"/>
        <v>113</v>
      </c>
      <c r="AB1170" s="67">
        <v>0</v>
      </c>
      <c r="AC1170" s="237">
        <v>0</v>
      </c>
      <c r="AD1170" s="67">
        <v>0</v>
      </c>
      <c r="AE1170" s="89" t="s">
        <v>75</v>
      </c>
      <c r="AF1170" s="67">
        <f t="shared" si="91"/>
        <v>0</v>
      </c>
      <c r="AG1170" s="60">
        <v>0</v>
      </c>
      <c r="AH1170" s="60">
        <v>0</v>
      </c>
      <c r="AI1170" s="89" t="s">
        <v>75</v>
      </c>
      <c r="AJ1170" s="61">
        <v>0</v>
      </c>
      <c r="AK1170" s="65" t="s">
        <v>75</v>
      </c>
      <c r="AL1170" s="65" t="s">
        <v>75</v>
      </c>
      <c r="AM1170" s="67">
        <f t="shared" si="92"/>
        <v>0</v>
      </c>
      <c r="AN1170" s="67">
        <f>+K1170+AC1170-AH1170</f>
        <v>8400000</v>
      </c>
      <c r="AO1170" s="61" t="s">
        <v>67</v>
      </c>
      <c r="AP1170" s="60">
        <v>8400000</v>
      </c>
      <c r="AQ1170" s="61" t="s">
        <v>86</v>
      </c>
      <c r="AR1170" s="60">
        <v>0</v>
      </c>
      <c r="AS1170" s="69" t="s">
        <v>75</v>
      </c>
      <c r="AT1170" s="236">
        <v>0</v>
      </c>
      <c r="AU1170" s="156">
        <f t="shared" si="93"/>
        <v>8400000</v>
      </c>
      <c r="AV1170" s="72">
        <f t="shared" si="94"/>
        <v>0</v>
      </c>
      <c r="AW1170" s="89" t="s">
        <v>75</v>
      </c>
      <c r="AX1170" s="61" t="s">
        <v>101</v>
      </c>
      <c r="AY1170" s="67" t="s">
        <v>7590</v>
      </c>
      <c r="AZ1170" s="58" t="s">
        <v>67</v>
      </c>
      <c r="BA1170" s="58" t="s">
        <v>67</v>
      </c>
    </row>
    <row r="1171" spans="2:53" x14ac:dyDescent="0.25">
      <c r="B1171" s="58">
        <v>2024</v>
      </c>
      <c r="C1171" s="58">
        <v>891780111</v>
      </c>
      <c r="D1171" s="59" t="s">
        <v>64</v>
      </c>
      <c r="E1171" s="61" t="s">
        <v>7589</v>
      </c>
      <c r="F1171" s="239" t="s">
        <v>7588</v>
      </c>
      <c r="G1171" s="210">
        <v>0</v>
      </c>
      <c r="H1171" s="61" t="s">
        <v>73</v>
      </c>
      <c r="I1171" s="59" t="s">
        <v>65</v>
      </c>
      <c r="J1171" s="60" t="s">
        <v>7587</v>
      </c>
      <c r="K1171" s="60">
        <v>13800000</v>
      </c>
      <c r="L1171" s="58" t="s">
        <v>68</v>
      </c>
      <c r="M1171" s="60" t="s">
        <v>7153</v>
      </c>
      <c r="N1171" s="60">
        <v>1085038618</v>
      </c>
      <c r="O1171" s="176">
        <v>1498</v>
      </c>
      <c r="P1171" s="89">
        <v>45475</v>
      </c>
      <c r="Q1171" s="60">
        <v>4519037000</v>
      </c>
      <c r="R1171" s="89">
        <v>45513</v>
      </c>
      <c r="S1171" s="60">
        <v>13800000</v>
      </c>
      <c r="T1171" s="61" t="s">
        <v>66</v>
      </c>
      <c r="U1171" s="60">
        <v>36718996</v>
      </c>
      <c r="V1171" s="60" t="s">
        <v>7586</v>
      </c>
      <c r="W1171" s="89">
        <v>45513</v>
      </c>
      <c r="X1171" s="89">
        <v>45513</v>
      </c>
      <c r="Y1171" s="177" t="s">
        <v>75</v>
      </c>
      <c r="Z1171" s="89">
        <v>45626</v>
      </c>
      <c r="AA1171" s="67">
        <f t="shared" si="90"/>
        <v>113</v>
      </c>
      <c r="AB1171" s="67">
        <v>0</v>
      </c>
      <c r="AC1171" s="237">
        <v>0</v>
      </c>
      <c r="AD1171" s="67">
        <v>0</v>
      </c>
      <c r="AE1171" s="89" t="s">
        <v>75</v>
      </c>
      <c r="AF1171" s="67">
        <f t="shared" si="91"/>
        <v>0</v>
      </c>
      <c r="AG1171" s="60">
        <v>0</v>
      </c>
      <c r="AH1171" s="60">
        <v>0</v>
      </c>
      <c r="AI1171" s="89" t="s">
        <v>75</v>
      </c>
      <c r="AJ1171" s="61">
        <v>0</v>
      </c>
      <c r="AK1171" s="65" t="s">
        <v>75</v>
      </c>
      <c r="AL1171" s="65" t="s">
        <v>75</v>
      </c>
      <c r="AM1171" s="67">
        <f t="shared" si="92"/>
        <v>0</v>
      </c>
      <c r="AN1171" s="67">
        <f>+K1171+AC1171-AH1171</f>
        <v>13800000</v>
      </c>
      <c r="AO1171" s="61" t="s">
        <v>67</v>
      </c>
      <c r="AP1171" s="60">
        <v>13800000</v>
      </c>
      <c r="AQ1171" s="61" t="s">
        <v>86</v>
      </c>
      <c r="AR1171" s="60">
        <v>0</v>
      </c>
      <c r="AS1171" s="69" t="s">
        <v>75</v>
      </c>
      <c r="AT1171" s="236">
        <v>3000000</v>
      </c>
      <c r="AU1171" s="156">
        <f t="shared" si="93"/>
        <v>10800000</v>
      </c>
      <c r="AV1171" s="72">
        <f t="shared" si="94"/>
        <v>0.21739130434782608</v>
      </c>
      <c r="AW1171" s="89" t="s">
        <v>75</v>
      </c>
      <c r="AX1171" s="61" t="s">
        <v>101</v>
      </c>
      <c r="AY1171" s="67" t="s">
        <v>7585</v>
      </c>
      <c r="AZ1171" s="58" t="s">
        <v>67</v>
      </c>
      <c r="BA1171" s="58" t="s">
        <v>67</v>
      </c>
    </row>
    <row r="1172" spans="2:53" x14ac:dyDescent="0.25">
      <c r="B1172" s="58">
        <v>2024</v>
      </c>
      <c r="C1172" s="58">
        <v>891780111</v>
      </c>
      <c r="D1172" s="59" t="s">
        <v>64</v>
      </c>
      <c r="E1172" s="61" t="s">
        <v>7584</v>
      </c>
      <c r="F1172" s="239" t="s">
        <v>7583</v>
      </c>
      <c r="G1172" s="210">
        <v>0</v>
      </c>
      <c r="H1172" s="61" t="s">
        <v>73</v>
      </c>
      <c r="I1172" s="59" t="s">
        <v>65</v>
      </c>
      <c r="J1172" s="60" t="s">
        <v>7582</v>
      </c>
      <c r="K1172" s="60">
        <v>8400000</v>
      </c>
      <c r="L1172" s="58" t="s">
        <v>68</v>
      </c>
      <c r="M1172" s="60" t="s">
        <v>7581</v>
      </c>
      <c r="N1172" s="60">
        <v>1221975183</v>
      </c>
      <c r="O1172" s="60">
        <v>1499</v>
      </c>
      <c r="P1172" s="238">
        <v>45475</v>
      </c>
      <c r="Q1172" s="60">
        <v>2126650000</v>
      </c>
      <c r="R1172" s="89">
        <v>45513</v>
      </c>
      <c r="S1172" s="60">
        <v>8400000</v>
      </c>
      <c r="T1172" s="61" t="s">
        <v>66</v>
      </c>
      <c r="U1172" s="60">
        <v>12560219</v>
      </c>
      <c r="V1172" s="60" t="s">
        <v>4221</v>
      </c>
      <c r="W1172" s="89">
        <v>45513</v>
      </c>
      <c r="X1172" s="89">
        <v>45513</v>
      </c>
      <c r="Y1172" s="177" t="s">
        <v>75</v>
      </c>
      <c r="Z1172" s="89">
        <v>45626</v>
      </c>
      <c r="AA1172" s="67">
        <f t="shared" si="90"/>
        <v>113</v>
      </c>
      <c r="AB1172" s="67">
        <v>0</v>
      </c>
      <c r="AC1172" s="237">
        <v>0</v>
      </c>
      <c r="AD1172" s="67">
        <v>0</v>
      </c>
      <c r="AE1172" s="89" t="s">
        <v>75</v>
      </c>
      <c r="AF1172" s="67">
        <f t="shared" si="91"/>
        <v>0</v>
      </c>
      <c r="AG1172" s="60">
        <v>0</v>
      </c>
      <c r="AH1172" s="60">
        <v>0</v>
      </c>
      <c r="AI1172" s="89" t="s">
        <v>75</v>
      </c>
      <c r="AJ1172" s="61">
        <v>0</v>
      </c>
      <c r="AK1172" s="65" t="s">
        <v>75</v>
      </c>
      <c r="AL1172" s="65" t="s">
        <v>75</v>
      </c>
      <c r="AM1172" s="67">
        <f t="shared" si="92"/>
        <v>0</v>
      </c>
      <c r="AN1172" s="67">
        <f>+K1172+AC1172-AH1172</f>
        <v>8400000</v>
      </c>
      <c r="AO1172" s="61" t="s">
        <v>67</v>
      </c>
      <c r="AP1172" s="60">
        <v>8400000</v>
      </c>
      <c r="AQ1172" s="61" t="s">
        <v>86</v>
      </c>
      <c r="AR1172" s="60">
        <v>0</v>
      </c>
      <c r="AS1172" s="69" t="s">
        <v>75</v>
      </c>
      <c r="AT1172" s="236">
        <v>2100000</v>
      </c>
      <c r="AU1172" s="156">
        <f t="shared" si="93"/>
        <v>6300000</v>
      </c>
      <c r="AV1172" s="72">
        <f t="shared" si="94"/>
        <v>0.25</v>
      </c>
      <c r="AW1172" s="89" t="s">
        <v>75</v>
      </c>
      <c r="AX1172" s="61" t="s">
        <v>101</v>
      </c>
      <c r="AY1172" s="67" t="s">
        <v>7580</v>
      </c>
      <c r="AZ1172" s="58" t="s">
        <v>67</v>
      </c>
      <c r="BA1172" s="58" t="s">
        <v>67</v>
      </c>
    </row>
    <row r="1173" spans="2:53" x14ac:dyDescent="0.25">
      <c r="B1173" s="58">
        <v>2024</v>
      </c>
      <c r="C1173" s="58">
        <v>891780111</v>
      </c>
      <c r="D1173" s="59" t="s">
        <v>64</v>
      </c>
      <c r="E1173" s="61" t="s">
        <v>7579</v>
      </c>
      <c r="F1173" s="239" t="s">
        <v>7578</v>
      </c>
      <c r="G1173" s="210">
        <v>0</v>
      </c>
      <c r="H1173" s="61" t="s">
        <v>73</v>
      </c>
      <c r="I1173" s="59" t="s">
        <v>65</v>
      </c>
      <c r="J1173" s="60" t="s">
        <v>7433</v>
      </c>
      <c r="K1173" s="60">
        <v>8400000</v>
      </c>
      <c r="L1173" s="58" t="s">
        <v>68</v>
      </c>
      <c r="M1173" s="60" t="s">
        <v>7577</v>
      </c>
      <c r="N1173" s="60">
        <v>36552336</v>
      </c>
      <c r="O1173" s="60">
        <v>1499</v>
      </c>
      <c r="P1173" s="238">
        <v>45475</v>
      </c>
      <c r="Q1173" s="60">
        <v>2126650000</v>
      </c>
      <c r="R1173" s="89">
        <v>45513</v>
      </c>
      <c r="S1173" s="60">
        <v>8400000</v>
      </c>
      <c r="T1173" s="61" t="s">
        <v>66</v>
      </c>
      <c r="U1173" s="60">
        <v>45507423</v>
      </c>
      <c r="V1173" s="60" t="s">
        <v>7064</v>
      </c>
      <c r="W1173" s="89">
        <v>45513</v>
      </c>
      <c r="X1173" s="89">
        <v>45513</v>
      </c>
      <c r="Y1173" s="177" t="s">
        <v>75</v>
      </c>
      <c r="Z1173" s="89">
        <v>45626</v>
      </c>
      <c r="AA1173" s="67">
        <f t="shared" si="90"/>
        <v>113</v>
      </c>
      <c r="AB1173" s="67">
        <v>0</v>
      </c>
      <c r="AC1173" s="237">
        <v>0</v>
      </c>
      <c r="AD1173" s="67">
        <v>0</v>
      </c>
      <c r="AE1173" s="89" t="s">
        <v>75</v>
      </c>
      <c r="AF1173" s="67">
        <f t="shared" si="91"/>
        <v>0</v>
      </c>
      <c r="AG1173" s="60">
        <v>0</v>
      </c>
      <c r="AH1173" s="60">
        <v>0</v>
      </c>
      <c r="AI1173" s="89" t="s">
        <v>75</v>
      </c>
      <c r="AJ1173" s="61">
        <v>0</v>
      </c>
      <c r="AK1173" s="65" t="s">
        <v>75</v>
      </c>
      <c r="AL1173" s="65" t="s">
        <v>75</v>
      </c>
      <c r="AM1173" s="67">
        <f t="shared" si="92"/>
        <v>0</v>
      </c>
      <c r="AN1173" s="67">
        <f>+K1173+AC1173-AH1173</f>
        <v>8400000</v>
      </c>
      <c r="AO1173" s="61" t="s">
        <v>67</v>
      </c>
      <c r="AP1173" s="60">
        <v>8400000</v>
      </c>
      <c r="AQ1173" s="61" t="s">
        <v>86</v>
      </c>
      <c r="AR1173" s="60">
        <v>0</v>
      </c>
      <c r="AS1173" s="69" t="s">
        <v>75</v>
      </c>
      <c r="AT1173" s="236">
        <v>2100000</v>
      </c>
      <c r="AU1173" s="156">
        <f t="shared" si="93"/>
        <v>6300000</v>
      </c>
      <c r="AV1173" s="72">
        <f t="shared" si="94"/>
        <v>0.25</v>
      </c>
      <c r="AW1173" s="89" t="s">
        <v>75</v>
      </c>
      <c r="AX1173" s="61" t="s">
        <v>101</v>
      </c>
      <c r="AY1173" s="67" t="s">
        <v>7576</v>
      </c>
      <c r="AZ1173" s="58" t="s">
        <v>67</v>
      </c>
      <c r="BA1173" s="58" t="s">
        <v>67</v>
      </c>
    </row>
    <row r="1174" spans="2:53" x14ac:dyDescent="0.25">
      <c r="B1174" s="58">
        <v>2024</v>
      </c>
      <c r="C1174" s="58">
        <v>891780111</v>
      </c>
      <c r="D1174" s="59" t="s">
        <v>64</v>
      </c>
      <c r="E1174" s="61" t="s">
        <v>7575</v>
      </c>
      <c r="F1174" s="239" t="s">
        <v>7574</v>
      </c>
      <c r="G1174" s="210">
        <v>0</v>
      </c>
      <c r="H1174" s="61" t="s">
        <v>73</v>
      </c>
      <c r="I1174" s="59" t="s">
        <v>65</v>
      </c>
      <c r="J1174" s="60" t="s">
        <v>7573</v>
      </c>
      <c r="K1174" s="60">
        <v>11500000</v>
      </c>
      <c r="L1174" s="58" t="s">
        <v>68</v>
      </c>
      <c r="M1174" s="60" t="s">
        <v>7572</v>
      </c>
      <c r="N1174" s="60">
        <v>4981247</v>
      </c>
      <c r="O1174" s="176">
        <v>1498</v>
      </c>
      <c r="P1174" s="89">
        <v>45475</v>
      </c>
      <c r="Q1174" s="60">
        <v>4519037000</v>
      </c>
      <c r="R1174" s="89">
        <v>45513</v>
      </c>
      <c r="S1174" s="60">
        <v>11500000</v>
      </c>
      <c r="T1174" s="61" t="s">
        <v>66</v>
      </c>
      <c r="U1174" s="60">
        <v>57461216</v>
      </c>
      <c r="V1174" s="60" t="s">
        <v>3359</v>
      </c>
      <c r="W1174" s="89">
        <v>45513</v>
      </c>
      <c r="X1174" s="89">
        <v>45513</v>
      </c>
      <c r="Y1174" s="177" t="s">
        <v>75</v>
      </c>
      <c r="Z1174" s="89">
        <v>45626</v>
      </c>
      <c r="AA1174" s="67">
        <f t="shared" si="90"/>
        <v>113</v>
      </c>
      <c r="AB1174" s="67">
        <v>0</v>
      </c>
      <c r="AC1174" s="237">
        <v>0</v>
      </c>
      <c r="AD1174" s="67">
        <v>0</v>
      </c>
      <c r="AE1174" s="89" t="s">
        <v>75</v>
      </c>
      <c r="AF1174" s="67">
        <f t="shared" si="91"/>
        <v>0</v>
      </c>
      <c r="AG1174" s="60">
        <v>0</v>
      </c>
      <c r="AH1174" s="60">
        <v>0</v>
      </c>
      <c r="AI1174" s="89" t="s">
        <v>75</v>
      </c>
      <c r="AJ1174" s="61">
        <v>0</v>
      </c>
      <c r="AK1174" s="65" t="s">
        <v>75</v>
      </c>
      <c r="AL1174" s="65" t="s">
        <v>75</v>
      </c>
      <c r="AM1174" s="67">
        <f t="shared" si="92"/>
        <v>0</v>
      </c>
      <c r="AN1174" s="67">
        <f>+K1174+AC1174-AH1174</f>
        <v>11500000</v>
      </c>
      <c r="AO1174" s="61" t="s">
        <v>67</v>
      </c>
      <c r="AP1174" s="60">
        <v>11500000</v>
      </c>
      <c r="AQ1174" s="61" t="s">
        <v>86</v>
      </c>
      <c r="AR1174" s="60">
        <v>0</v>
      </c>
      <c r="AS1174" s="69" t="s">
        <v>75</v>
      </c>
      <c r="AT1174" s="236">
        <v>2500000</v>
      </c>
      <c r="AU1174" s="156">
        <f t="shared" si="93"/>
        <v>9000000</v>
      </c>
      <c r="AV1174" s="72">
        <f t="shared" si="94"/>
        <v>0.21739130434782608</v>
      </c>
      <c r="AW1174" s="89" t="s">
        <v>75</v>
      </c>
      <c r="AX1174" s="61" t="s">
        <v>101</v>
      </c>
      <c r="AY1174" s="67" t="s">
        <v>7571</v>
      </c>
      <c r="AZ1174" s="58" t="s">
        <v>67</v>
      </c>
      <c r="BA1174" s="58" t="s">
        <v>67</v>
      </c>
    </row>
    <row r="1175" spans="2:53" x14ac:dyDescent="0.25">
      <c r="B1175" s="58">
        <v>2024</v>
      </c>
      <c r="C1175" s="58">
        <v>891780111</v>
      </c>
      <c r="D1175" s="59" t="s">
        <v>64</v>
      </c>
      <c r="E1175" s="61" t="s">
        <v>7570</v>
      </c>
      <c r="F1175" s="239" t="s">
        <v>7569</v>
      </c>
      <c r="G1175" s="210">
        <v>0</v>
      </c>
      <c r="H1175" s="61" t="s">
        <v>73</v>
      </c>
      <c r="I1175" s="59" t="s">
        <v>65</v>
      </c>
      <c r="J1175" s="60" t="s">
        <v>7568</v>
      </c>
      <c r="K1175" s="60">
        <v>8400000</v>
      </c>
      <c r="L1175" s="58" t="s">
        <v>68</v>
      </c>
      <c r="M1175" s="60" t="s">
        <v>7567</v>
      </c>
      <c r="N1175" s="60">
        <v>1082958463</v>
      </c>
      <c r="O1175" s="60">
        <v>1499</v>
      </c>
      <c r="P1175" s="238">
        <v>45475</v>
      </c>
      <c r="Q1175" s="60">
        <v>2126650000</v>
      </c>
      <c r="R1175" s="89">
        <v>45513</v>
      </c>
      <c r="S1175" s="60">
        <v>8400000</v>
      </c>
      <c r="T1175" s="61" t="s">
        <v>66</v>
      </c>
      <c r="U1175" s="60">
        <v>7601831</v>
      </c>
      <c r="V1175" s="60" t="s">
        <v>7566</v>
      </c>
      <c r="W1175" s="89">
        <v>45513</v>
      </c>
      <c r="X1175" s="89">
        <v>45513</v>
      </c>
      <c r="Y1175" s="177" t="s">
        <v>75</v>
      </c>
      <c r="Z1175" s="89">
        <v>45626</v>
      </c>
      <c r="AA1175" s="67">
        <f t="shared" si="90"/>
        <v>113</v>
      </c>
      <c r="AB1175" s="67">
        <v>0</v>
      </c>
      <c r="AC1175" s="237">
        <v>0</v>
      </c>
      <c r="AD1175" s="67">
        <v>0</v>
      </c>
      <c r="AE1175" s="89" t="s">
        <v>75</v>
      </c>
      <c r="AF1175" s="67">
        <f t="shared" si="91"/>
        <v>0</v>
      </c>
      <c r="AG1175" s="60">
        <v>0</v>
      </c>
      <c r="AH1175" s="60">
        <v>0</v>
      </c>
      <c r="AI1175" s="89" t="s">
        <v>75</v>
      </c>
      <c r="AJ1175" s="61">
        <v>0</v>
      </c>
      <c r="AK1175" s="65" t="s">
        <v>75</v>
      </c>
      <c r="AL1175" s="65" t="s">
        <v>75</v>
      </c>
      <c r="AM1175" s="67">
        <f t="shared" si="92"/>
        <v>0</v>
      </c>
      <c r="AN1175" s="67">
        <f>+K1175+AC1175-AH1175</f>
        <v>8400000</v>
      </c>
      <c r="AO1175" s="61" t="s">
        <v>67</v>
      </c>
      <c r="AP1175" s="60">
        <v>8400000</v>
      </c>
      <c r="AQ1175" s="61" t="s">
        <v>86</v>
      </c>
      <c r="AR1175" s="60">
        <v>0</v>
      </c>
      <c r="AS1175" s="69" t="s">
        <v>75</v>
      </c>
      <c r="AT1175" s="236">
        <v>2100000</v>
      </c>
      <c r="AU1175" s="156">
        <f t="shared" si="93"/>
        <v>6300000</v>
      </c>
      <c r="AV1175" s="72">
        <f t="shared" si="94"/>
        <v>0.25</v>
      </c>
      <c r="AW1175" s="89" t="s">
        <v>75</v>
      </c>
      <c r="AX1175" s="61" t="s">
        <v>101</v>
      </c>
      <c r="AY1175" s="67" t="s">
        <v>7565</v>
      </c>
      <c r="AZ1175" s="58" t="s">
        <v>67</v>
      </c>
      <c r="BA1175" s="58" t="s">
        <v>67</v>
      </c>
    </row>
    <row r="1176" spans="2:53" x14ac:dyDescent="0.25">
      <c r="B1176" s="58">
        <v>2024</v>
      </c>
      <c r="C1176" s="58">
        <v>891780111</v>
      </c>
      <c r="D1176" s="59" t="s">
        <v>64</v>
      </c>
      <c r="E1176" s="61" t="s">
        <v>7564</v>
      </c>
      <c r="F1176" s="239" t="s">
        <v>7563</v>
      </c>
      <c r="G1176" s="210">
        <v>0</v>
      </c>
      <c r="H1176" s="61" t="s">
        <v>73</v>
      </c>
      <c r="I1176" s="59" t="s">
        <v>65</v>
      </c>
      <c r="J1176" s="60" t="s">
        <v>6823</v>
      </c>
      <c r="K1176" s="60">
        <v>8400000</v>
      </c>
      <c r="L1176" s="58" t="s">
        <v>68</v>
      </c>
      <c r="M1176" s="60" t="s">
        <v>5801</v>
      </c>
      <c r="N1176" s="60">
        <v>1102848790</v>
      </c>
      <c r="O1176" s="60">
        <v>1499</v>
      </c>
      <c r="P1176" s="238">
        <v>45475</v>
      </c>
      <c r="Q1176" s="60">
        <v>2126650000</v>
      </c>
      <c r="R1176" s="89">
        <v>45513</v>
      </c>
      <c r="S1176" s="60">
        <v>8400000</v>
      </c>
      <c r="T1176" s="61" t="s">
        <v>66</v>
      </c>
      <c r="U1176" s="60">
        <v>1083554320</v>
      </c>
      <c r="V1176" s="60" t="s">
        <v>6821</v>
      </c>
      <c r="W1176" s="89">
        <v>45513</v>
      </c>
      <c r="X1176" s="89">
        <v>45513</v>
      </c>
      <c r="Y1176" s="177" t="s">
        <v>75</v>
      </c>
      <c r="Z1176" s="89">
        <v>45626</v>
      </c>
      <c r="AA1176" s="67">
        <f t="shared" si="90"/>
        <v>113</v>
      </c>
      <c r="AB1176" s="67">
        <v>0</v>
      </c>
      <c r="AC1176" s="237">
        <v>0</v>
      </c>
      <c r="AD1176" s="67">
        <v>0</v>
      </c>
      <c r="AE1176" s="89" t="s">
        <v>75</v>
      </c>
      <c r="AF1176" s="67">
        <f t="shared" si="91"/>
        <v>0</v>
      </c>
      <c r="AG1176" s="60">
        <v>0</v>
      </c>
      <c r="AH1176" s="60">
        <v>0</v>
      </c>
      <c r="AI1176" s="89" t="s">
        <v>75</v>
      </c>
      <c r="AJ1176" s="61">
        <v>0</v>
      </c>
      <c r="AK1176" s="65" t="s">
        <v>75</v>
      </c>
      <c r="AL1176" s="65" t="s">
        <v>75</v>
      </c>
      <c r="AM1176" s="67">
        <f t="shared" si="92"/>
        <v>0</v>
      </c>
      <c r="AN1176" s="67">
        <f>+K1176+AC1176-AH1176</f>
        <v>8400000</v>
      </c>
      <c r="AO1176" s="61" t="s">
        <v>67</v>
      </c>
      <c r="AP1176" s="60">
        <v>8400000</v>
      </c>
      <c r="AQ1176" s="61" t="s">
        <v>86</v>
      </c>
      <c r="AR1176" s="60">
        <v>0</v>
      </c>
      <c r="AS1176" s="69" t="s">
        <v>75</v>
      </c>
      <c r="AT1176" s="236">
        <v>2100000</v>
      </c>
      <c r="AU1176" s="156">
        <f t="shared" si="93"/>
        <v>6300000</v>
      </c>
      <c r="AV1176" s="72">
        <f t="shared" si="94"/>
        <v>0.25</v>
      </c>
      <c r="AW1176" s="89" t="s">
        <v>75</v>
      </c>
      <c r="AX1176" s="61" t="s">
        <v>101</v>
      </c>
      <c r="AY1176" s="67" t="s">
        <v>7562</v>
      </c>
      <c r="AZ1176" s="58" t="s">
        <v>67</v>
      </c>
      <c r="BA1176" s="58" t="s">
        <v>67</v>
      </c>
    </row>
    <row r="1177" spans="2:53" x14ac:dyDescent="0.25">
      <c r="B1177" s="58">
        <v>2024</v>
      </c>
      <c r="C1177" s="58">
        <v>891780111</v>
      </c>
      <c r="D1177" s="59" t="s">
        <v>64</v>
      </c>
      <c r="E1177" s="61" t="s">
        <v>7561</v>
      </c>
      <c r="F1177" s="239" t="s">
        <v>7560</v>
      </c>
      <c r="G1177" s="210">
        <v>0</v>
      </c>
      <c r="H1177" s="61" t="s">
        <v>73</v>
      </c>
      <c r="I1177" s="59" t="s">
        <v>65</v>
      </c>
      <c r="J1177" s="60" t="s">
        <v>6823</v>
      </c>
      <c r="K1177" s="60">
        <v>8400000</v>
      </c>
      <c r="L1177" s="58" t="s">
        <v>68</v>
      </c>
      <c r="M1177" s="60" t="s">
        <v>7559</v>
      </c>
      <c r="N1177" s="60">
        <v>1083014226</v>
      </c>
      <c r="O1177" s="60">
        <v>1499</v>
      </c>
      <c r="P1177" s="238">
        <v>45475</v>
      </c>
      <c r="Q1177" s="60">
        <v>2126650000</v>
      </c>
      <c r="R1177" s="89">
        <v>45513</v>
      </c>
      <c r="S1177" s="60">
        <v>8400000</v>
      </c>
      <c r="T1177" s="61" t="s">
        <v>66</v>
      </c>
      <c r="U1177" s="60">
        <v>1083554320</v>
      </c>
      <c r="V1177" s="60" t="s">
        <v>6821</v>
      </c>
      <c r="W1177" s="89">
        <v>45513</v>
      </c>
      <c r="X1177" s="89">
        <v>45513</v>
      </c>
      <c r="Y1177" s="177" t="s">
        <v>75</v>
      </c>
      <c r="Z1177" s="89">
        <v>45626</v>
      </c>
      <c r="AA1177" s="67">
        <f t="shared" si="90"/>
        <v>113</v>
      </c>
      <c r="AB1177" s="67">
        <v>0</v>
      </c>
      <c r="AC1177" s="237">
        <v>0</v>
      </c>
      <c r="AD1177" s="67">
        <v>0</v>
      </c>
      <c r="AE1177" s="89" t="s">
        <v>75</v>
      </c>
      <c r="AF1177" s="67">
        <f t="shared" si="91"/>
        <v>0</v>
      </c>
      <c r="AG1177" s="60">
        <v>0</v>
      </c>
      <c r="AH1177" s="60">
        <v>0</v>
      </c>
      <c r="AI1177" s="89" t="s">
        <v>75</v>
      </c>
      <c r="AJ1177" s="61">
        <v>0</v>
      </c>
      <c r="AK1177" s="65" t="s">
        <v>75</v>
      </c>
      <c r="AL1177" s="65" t="s">
        <v>75</v>
      </c>
      <c r="AM1177" s="67">
        <f t="shared" si="92"/>
        <v>0</v>
      </c>
      <c r="AN1177" s="67">
        <f>+K1177+AC1177-AH1177</f>
        <v>8400000</v>
      </c>
      <c r="AO1177" s="61" t="s">
        <v>67</v>
      </c>
      <c r="AP1177" s="60">
        <v>8400000</v>
      </c>
      <c r="AQ1177" s="61" t="s">
        <v>86</v>
      </c>
      <c r="AR1177" s="60">
        <v>0</v>
      </c>
      <c r="AS1177" s="69" t="s">
        <v>75</v>
      </c>
      <c r="AT1177" s="236">
        <v>2100000</v>
      </c>
      <c r="AU1177" s="156">
        <f t="shared" si="93"/>
        <v>6300000</v>
      </c>
      <c r="AV1177" s="72">
        <f t="shared" si="94"/>
        <v>0.25</v>
      </c>
      <c r="AW1177" s="89" t="s">
        <v>75</v>
      </c>
      <c r="AX1177" s="61" t="s">
        <v>101</v>
      </c>
      <c r="AY1177" s="67" t="s">
        <v>7558</v>
      </c>
      <c r="AZ1177" s="58" t="s">
        <v>67</v>
      </c>
      <c r="BA1177" s="58" t="s">
        <v>67</v>
      </c>
    </row>
    <row r="1178" spans="2:53" x14ac:dyDescent="0.25">
      <c r="B1178" s="58">
        <v>2024</v>
      </c>
      <c r="C1178" s="58">
        <v>891780111</v>
      </c>
      <c r="D1178" s="59" t="s">
        <v>64</v>
      </c>
      <c r="E1178" s="61" t="s">
        <v>7557</v>
      </c>
      <c r="F1178" s="239" t="s">
        <v>7556</v>
      </c>
      <c r="G1178" s="210">
        <v>0</v>
      </c>
      <c r="H1178" s="61" t="s">
        <v>73</v>
      </c>
      <c r="I1178" s="59" t="s">
        <v>65</v>
      </c>
      <c r="J1178" s="60" t="s">
        <v>7555</v>
      </c>
      <c r="K1178" s="60">
        <v>8400000</v>
      </c>
      <c r="L1178" s="58" t="s">
        <v>68</v>
      </c>
      <c r="M1178" s="60" t="s">
        <v>7554</v>
      </c>
      <c r="N1178" s="60">
        <v>1007934261</v>
      </c>
      <c r="O1178" s="60">
        <v>1499</v>
      </c>
      <c r="P1178" s="238">
        <v>45475</v>
      </c>
      <c r="Q1178" s="60">
        <v>2126650000</v>
      </c>
      <c r="R1178" s="89">
        <v>45513</v>
      </c>
      <c r="S1178" s="60">
        <v>8400000</v>
      </c>
      <c r="T1178" s="61" t="s">
        <v>66</v>
      </c>
      <c r="U1178" s="60">
        <v>85475141</v>
      </c>
      <c r="V1178" s="60" t="s">
        <v>7048</v>
      </c>
      <c r="W1178" s="89">
        <v>45513</v>
      </c>
      <c r="X1178" s="89">
        <v>45513</v>
      </c>
      <c r="Y1178" s="177" t="s">
        <v>75</v>
      </c>
      <c r="Z1178" s="89">
        <v>45626</v>
      </c>
      <c r="AA1178" s="67">
        <f t="shared" si="90"/>
        <v>113</v>
      </c>
      <c r="AB1178" s="67">
        <v>0</v>
      </c>
      <c r="AC1178" s="237">
        <v>0</v>
      </c>
      <c r="AD1178" s="67">
        <v>0</v>
      </c>
      <c r="AE1178" s="89" t="s">
        <v>75</v>
      </c>
      <c r="AF1178" s="67">
        <f t="shared" si="91"/>
        <v>0</v>
      </c>
      <c r="AG1178" s="60">
        <v>0</v>
      </c>
      <c r="AH1178" s="60">
        <v>0</v>
      </c>
      <c r="AI1178" s="89" t="s">
        <v>75</v>
      </c>
      <c r="AJ1178" s="61">
        <v>0</v>
      </c>
      <c r="AK1178" s="65" t="s">
        <v>75</v>
      </c>
      <c r="AL1178" s="65" t="s">
        <v>75</v>
      </c>
      <c r="AM1178" s="67">
        <f t="shared" si="92"/>
        <v>0</v>
      </c>
      <c r="AN1178" s="67">
        <f>+K1178+AC1178-AH1178</f>
        <v>8400000</v>
      </c>
      <c r="AO1178" s="61" t="s">
        <v>67</v>
      </c>
      <c r="AP1178" s="60">
        <v>8400000</v>
      </c>
      <c r="AQ1178" s="61" t="s">
        <v>86</v>
      </c>
      <c r="AR1178" s="60">
        <v>0</v>
      </c>
      <c r="AS1178" s="69" t="s">
        <v>75</v>
      </c>
      <c r="AT1178" s="236">
        <v>2100000</v>
      </c>
      <c r="AU1178" s="156">
        <f t="shared" si="93"/>
        <v>6300000</v>
      </c>
      <c r="AV1178" s="72">
        <f t="shared" si="94"/>
        <v>0.25</v>
      </c>
      <c r="AW1178" s="89" t="s">
        <v>75</v>
      </c>
      <c r="AX1178" s="61" t="s">
        <v>101</v>
      </c>
      <c r="AY1178" s="67" t="s">
        <v>7553</v>
      </c>
      <c r="AZ1178" s="58" t="s">
        <v>67</v>
      </c>
      <c r="BA1178" s="58" t="s">
        <v>67</v>
      </c>
    </row>
    <row r="1179" spans="2:53" x14ac:dyDescent="0.25">
      <c r="B1179" s="58">
        <v>2024</v>
      </c>
      <c r="C1179" s="58">
        <v>891780111</v>
      </c>
      <c r="D1179" s="59" t="s">
        <v>64</v>
      </c>
      <c r="E1179" s="61" t="s">
        <v>7552</v>
      </c>
      <c r="F1179" s="239" t="s">
        <v>7551</v>
      </c>
      <c r="G1179" s="210">
        <v>0</v>
      </c>
      <c r="H1179" s="61" t="s">
        <v>73</v>
      </c>
      <c r="I1179" s="59" t="s">
        <v>65</v>
      </c>
      <c r="J1179" s="60" t="s">
        <v>7550</v>
      </c>
      <c r="K1179" s="60">
        <v>11500000</v>
      </c>
      <c r="L1179" s="58" t="s">
        <v>68</v>
      </c>
      <c r="M1179" s="60" t="s">
        <v>6224</v>
      </c>
      <c r="N1179" s="60">
        <v>1007834086</v>
      </c>
      <c r="O1179" s="176">
        <v>1498</v>
      </c>
      <c r="P1179" s="89">
        <v>45475</v>
      </c>
      <c r="Q1179" s="60">
        <v>4519037000</v>
      </c>
      <c r="R1179" s="89">
        <v>45513</v>
      </c>
      <c r="S1179" s="60">
        <v>11500000</v>
      </c>
      <c r="T1179" s="61" t="s">
        <v>66</v>
      </c>
      <c r="U1179" s="60">
        <v>36557666</v>
      </c>
      <c r="V1179" s="60" t="s">
        <v>4526</v>
      </c>
      <c r="W1179" s="89">
        <v>45513</v>
      </c>
      <c r="X1179" s="89">
        <v>45513</v>
      </c>
      <c r="Y1179" s="177" t="s">
        <v>75</v>
      </c>
      <c r="Z1179" s="89">
        <v>45626</v>
      </c>
      <c r="AA1179" s="67">
        <f t="shared" si="90"/>
        <v>113</v>
      </c>
      <c r="AB1179" s="67">
        <v>0</v>
      </c>
      <c r="AC1179" s="237">
        <v>0</v>
      </c>
      <c r="AD1179" s="67">
        <v>0</v>
      </c>
      <c r="AE1179" s="89" t="s">
        <v>75</v>
      </c>
      <c r="AF1179" s="67">
        <f t="shared" si="91"/>
        <v>0</v>
      </c>
      <c r="AG1179" s="60">
        <v>0</v>
      </c>
      <c r="AH1179" s="60">
        <v>0</v>
      </c>
      <c r="AI1179" s="89" t="s">
        <v>75</v>
      </c>
      <c r="AJ1179" s="61">
        <v>0</v>
      </c>
      <c r="AK1179" s="65" t="s">
        <v>75</v>
      </c>
      <c r="AL1179" s="65" t="s">
        <v>75</v>
      </c>
      <c r="AM1179" s="67">
        <f t="shared" si="92"/>
        <v>0</v>
      </c>
      <c r="AN1179" s="67">
        <f>+K1179+AC1179-AH1179</f>
        <v>11500000</v>
      </c>
      <c r="AO1179" s="61" t="s">
        <v>67</v>
      </c>
      <c r="AP1179" s="60">
        <v>11500000</v>
      </c>
      <c r="AQ1179" s="61" t="s">
        <v>86</v>
      </c>
      <c r="AR1179" s="60">
        <v>0</v>
      </c>
      <c r="AS1179" s="69" t="s">
        <v>75</v>
      </c>
      <c r="AT1179" s="236">
        <v>2500000</v>
      </c>
      <c r="AU1179" s="156">
        <f t="shared" si="93"/>
        <v>9000000</v>
      </c>
      <c r="AV1179" s="72">
        <f t="shared" si="94"/>
        <v>0.21739130434782608</v>
      </c>
      <c r="AW1179" s="89" t="s">
        <v>75</v>
      </c>
      <c r="AX1179" s="61" t="s">
        <v>101</v>
      </c>
      <c r="AY1179" s="67" t="s">
        <v>7549</v>
      </c>
      <c r="AZ1179" s="58" t="s">
        <v>67</v>
      </c>
      <c r="BA1179" s="58" t="s">
        <v>67</v>
      </c>
    </row>
    <row r="1180" spans="2:53" x14ac:dyDescent="0.25">
      <c r="B1180" s="58">
        <v>2024</v>
      </c>
      <c r="C1180" s="58">
        <v>891780111</v>
      </c>
      <c r="D1180" s="59" t="s">
        <v>64</v>
      </c>
      <c r="E1180" s="61" t="s">
        <v>7548</v>
      </c>
      <c r="F1180" s="239" t="s">
        <v>7547</v>
      </c>
      <c r="G1180" s="210">
        <v>0</v>
      </c>
      <c r="H1180" s="61" t="s">
        <v>73</v>
      </c>
      <c r="I1180" s="59" t="s">
        <v>65</v>
      </c>
      <c r="J1180" s="60" t="s">
        <v>7169</v>
      </c>
      <c r="K1180" s="60">
        <v>8050000</v>
      </c>
      <c r="L1180" s="58" t="s">
        <v>68</v>
      </c>
      <c r="M1180" s="60" t="s">
        <v>7546</v>
      </c>
      <c r="N1180" s="60">
        <v>84456714</v>
      </c>
      <c r="O1180" s="60">
        <v>1499</v>
      </c>
      <c r="P1180" s="238">
        <v>45475</v>
      </c>
      <c r="Q1180" s="60">
        <v>2126650000</v>
      </c>
      <c r="R1180" s="89">
        <v>45513</v>
      </c>
      <c r="S1180" s="60">
        <v>8050000</v>
      </c>
      <c r="T1180" s="61" t="s">
        <v>66</v>
      </c>
      <c r="U1180" s="60">
        <v>7633817</v>
      </c>
      <c r="V1180" s="60" t="s">
        <v>3276</v>
      </c>
      <c r="W1180" s="89">
        <v>45513</v>
      </c>
      <c r="X1180" s="89">
        <v>45513</v>
      </c>
      <c r="Y1180" s="177" t="s">
        <v>75</v>
      </c>
      <c r="Z1180" s="89">
        <v>45626</v>
      </c>
      <c r="AA1180" s="67">
        <f t="shared" si="90"/>
        <v>113</v>
      </c>
      <c r="AB1180" s="67">
        <v>0</v>
      </c>
      <c r="AC1180" s="237">
        <v>0</v>
      </c>
      <c r="AD1180" s="67">
        <v>0</v>
      </c>
      <c r="AE1180" s="89" t="s">
        <v>75</v>
      </c>
      <c r="AF1180" s="67">
        <f t="shared" si="91"/>
        <v>0</v>
      </c>
      <c r="AG1180" s="60">
        <v>0</v>
      </c>
      <c r="AH1180" s="60">
        <v>0</v>
      </c>
      <c r="AI1180" s="89" t="s">
        <v>75</v>
      </c>
      <c r="AJ1180" s="61">
        <v>0</v>
      </c>
      <c r="AK1180" s="65" t="s">
        <v>75</v>
      </c>
      <c r="AL1180" s="65" t="s">
        <v>75</v>
      </c>
      <c r="AM1180" s="67">
        <f t="shared" si="92"/>
        <v>0</v>
      </c>
      <c r="AN1180" s="67">
        <f>+K1180+AC1180-AH1180</f>
        <v>8050000</v>
      </c>
      <c r="AO1180" s="61" t="s">
        <v>67</v>
      </c>
      <c r="AP1180" s="60">
        <v>8050000</v>
      </c>
      <c r="AQ1180" s="61" t="s">
        <v>86</v>
      </c>
      <c r="AR1180" s="60">
        <v>0</v>
      </c>
      <c r="AS1180" s="69" t="s">
        <v>75</v>
      </c>
      <c r="AT1180" s="236">
        <v>1750000</v>
      </c>
      <c r="AU1180" s="156">
        <f t="shared" si="93"/>
        <v>6300000</v>
      </c>
      <c r="AV1180" s="72">
        <f t="shared" si="94"/>
        <v>0.21739130434782608</v>
      </c>
      <c r="AW1180" s="89" t="s">
        <v>75</v>
      </c>
      <c r="AX1180" s="61" t="s">
        <v>101</v>
      </c>
      <c r="AY1180" s="67" t="s">
        <v>7545</v>
      </c>
      <c r="AZ1180" s="58" t="s">
        <v>67</v>
      </c>
      <c r="BA1180" s="58" t="s">
        <v>67</v>
      </c>
    </row>
    <row r="1181" spans="2:53" x14ac:dyDescent="0.25">
      <c r="B1181" s="58">
        <v>2024</v>
      </c>
      <c r="C1181" s="58">
        <v>891780111</v>
      </c>
      <c r="D1181" s="59" t="s">
        <v>64</v>
      </c>
      <c r="E1181" s="61" t="s">
        <v>7544</v>
      </c>
      <c r="F1181" s="239" t="s">
        <v>7543</v>
      </c>
      <c r="G1181" s="210">
        <v>0</v>
      </c>
      <c r="H1181" s="61" t="s">
        <v>73</v>
      </c>
      <c r="I1181" s="59" t="s">
        <v>65</v>
      </c>
      <c r="J1181" s="60" t="s">
        <v>7542</v>
      </c>
      <c r="K1181" s="60">
        <v>8400000</v>
      </c>
      <c r="L1181" s="58" t="s">
        <v>68</v>
      </c>
      <c r="M1181" s="60" t="s">
        <v>7541</v>
      </c>
      <c r="N1181" s="60">
        <v>1083037398</v>
      </c>
      <c r="O1181" s="60">
        <v>1499</v>
      </c>
      <c r="P1181" s="238">
        <v>45475</v>
      </c>
      <c r="Q1181" s="60">
        <v>2126650000</v>
      </c>
      <c r="R1181" s="89">
        <v>45513</v>
      </c>
      <c r="S1181" s="60">
        <v>8400000</v>
      </c>
      <c r="T1181" s="61" t="s">
        <v>66</v>
      </c>
      <c r="U1181" s="60">
        <v>85467461</v>
      </c>
      <c r="V1181" s="60" t="s">
        <v>6870</v>
      </c>
      <c r="W1181" s="89">
        <v>45513</v>
      </c>
      <c r="X1181" s="89">
        <v>45513</v>
      </c>
      <c r="Y1181" s="177" t="s">
        <v>75</v>
      </c>
      <c r="Z1181" s="89">
        <v>45626</v>
      </c>
      <c r="AA1181" s="67">
        <f t="shared" si="90"/>
        <v>113</v>
      </c>
      <c r="AB1181" s="67">
        <v>0</v>
      </c>
      <c r="AC1181" s="237">
        <v>0</v>
      </c>
      <c r="AD1181" s="67">
        <v>0</v>
      </c>
      <c r="AE1181" s="89" t="s">
        <v>75</v>
      </c>
      <c r="AF1181" s="67">
        <f t="shared" si="91"/>
        <v>0</v>
      </c>
      <c r="AG1181" s="60">
        <v>0</v>
      </c>
      <c r="AH1181" s="60">
        <v>0</v>
      </c>
      <c r="AI1181" s="89" t="s">
        <v>75</v>
      </c>
      <c r="AJ1181" s="61">
        <v>0</v>
      </c>
      <c r="AK1181" s="65" t="s">
        <v>75</v>
      </c>
      <c r="AL1181" s="65" t="s">
        <v>75</v>
      </c>
      <c r="AM1181" s="67">
        <f t="shared" si="92"/>
        <v>0</v>
      </c>
      <c r="AN1181" s="67">
        <f>+K1181+AC1181-AH1181</f>
        <v>8400000</v>
      </c>
      <c r="AO1181" s="61" t="s">
        <v>67</v>
      </c>
      <c r="AP1181" s="60">
        <v>8400000</v>
      </c>
      <c r="AQ1181" s="61" t="s">
        <v>86</v>
      </c>
      <c r="AR1181" s="60">
        <v>0</v>
      </c>
      <c r="AS1181" s="69" t="s">
        <v>75</v>
      </c>
      <c r="AT1181" s="236">
        <v>2100000</v>
      </c>
      <c r="AU1181" s="156">
        <f t="shared" si="93"/>
        <v>6300000</v>
      </c>
      <c r="AV1181" s="72">
        <f t="shared" si="94"/>
        <v>0.25</v>
      </c>
      <c r="AW1181" s="89" t="s">
        <v>75</v>
      </c>
      <c r="AX1181" s="61" t="s">
        <v>101</v>
      </c>
      <c r="AY1181" s="67" t="s">
        <v>7540</v>
      </c>
      <c r="AZ1181" s="58" t="s">
        <v>67</v>
      </c>
      <c r="BA1181" s="58" t="s">
        <v>67</v>
      </c>
    </row>
    <row r="1182" spans="2:53" x14ac:dyDescent="0.25">
      <c r="B1182" s="58">
        <v>2024</v>
      </c>
      <c r="C1182" s="58">
        <v>891780111</v>
      </c>
      <c r="D1182" s="59" t="s">
        <v>64</v>
      </c>
      <c r="E1182" s="61" t="s">
        <v>7539</v>
      </c>
      <c r="F1182" s="239" t="s">
        <v>7538</v>
      </c>
      <c r="G1182" s="210">
        <v>0</v>
      </c>
      <c r="H1182" s="61" t="s">
        <v>73</v>
      </c>
      <c r="I1182" s="59" t="s">
        <v>65</v>
      </c>
      <c r="J1182" s="60" t="s">
        <v>7537</v>
      </c>
      <c r="K1182" s="60">
        <v>12000000</v>
      </c>
      <c r="L1182" s="58" t="s">
        <v>68</v>
      </c>
      <c r="M1182" s="60" t="s">
        <v>7536</v>
      </c>
      <c r="N1182" s="60">
        <v>1083038425</v>
      </c>
      <c r="O1182" s="176">
        <v>1498</v>
      </c>
      <c r="P1182" s="89">
        <v>45475</v>
      </c>
      <c r="Q1182" s="60">
        <v>4519037000</v>
      </c>
      <c r="R1182" s="89">
        <v>45513</v>
      </c>
      <c r="S1182" s="60">
        <v>12000000</v>
      </c>
      <c r="T1182" s="61" t="s">
        <v>66</v>
      </c>
      <c r="U1182" s="60">
        <v>85467461</v>
      </c>
      <c r="V1182" s="60" t="s">
        <v>6870</v>
      </c>
      <c r="W1182" s="89">
        <v>45513</v>
      </c>
      <c r="X1182" s="89">
        <v>45513</v>
      </c>
      <c r="Y1182" s="177" t="s">
        <v>75</v>
      </c>
      <c r="Z1182" s="89">
        <v>45626</v>
      </c>
      <c r="AA1182" s="67">
        <f t="shared" si="90"/>
        <v>113</v>
      </c>
      <c r="AB1182" s="67">
        <v>0</v>
      </c>
      <c r="AC1182" s="237">
        <v>0</v>
      </c>
      <c r="AD1182" s="67">
        <v>0</v>
      </c>
      <c r="AE1182" s="89" t="s">
        <v>75</v>
      </c>
      <c r="AF1182" s="67">
        <f t="shared" si="91"/>
        <v>0</v>
      </c>
      <c r="AG1182" s="60">
        <v>0</v>
      </c>
      <c r="AH1182" s="60">
        <v>0</v>
      </c>
      <c r="AI1182" s="89" t="s">
        <v>75</v>
      </c>
      <c r="AJ1182" s="61">
        <v>0</v>
      </c>
      <c r="AK1182" s="65" t="s">
        <v>75</v>
      </c>
      <c r="AL1182" s="65" t="s">
        <v>75</v>
      </c>
      <c r="AM1182" s="67">
        <f t="shared" si="92"/>
        <v>0</v>
      </c>
      <c r="AN1182" s="67">
        <f>+K1182+AC1182-AH1182</f>
        <v>12000000</v>
      </c>
      <c r="AO1182" s="61" t="s">
        <v>67</v>
      </c>
      <c r="AP1182" s="60">
        <v>12000000</v>
      </c>
      <c r="AQ1182" s="61" t="s">
        <v>86</v>
      </c>
      <c r="AR1182" s="60">
        <v>0</v>
      </c>
      <c r="AS1182" s="69" t="s">
        <v>75</v>
      </c>
      <c r="AT1182" s="236">
        <v>3000000</v>
      </c>
      <c r="AU1182" s="156">
        <f t="shared" si="93"/>
        <v>9000000</v>
      </c>
      <c r="AV1182" s="72">
        <f t="shared" si="94"/>
        <v>0.25</v>
      </c>
      <c r="AW1182" s="89" t="s">
        <v>75</v>
      </c>
      <c r="AX1182" s="61" t="s">
        <v>101</v>
      </c>
      <c r="AY1182" s="67" t="s">
        <v>7535</v>
      </c>
      <c r="AZ1182" s="58" t="s">
        <v>67</v>
      </c>
      <c r="BA1182" s="58" t="s">
        <v>67</v>
      </c>
    </row>
    <row r="1183" spans="2:53" x14ac:dyDescent="0.25">
      <c r="B1183" s="58">
        <v>2024</v>
      </c>
      <c r="C1183" s="58">
        <v>891780111</v>
      </c>
      <c r="D1183" s="59" t="s">
        <v>64</v>
      </c>
      <c r="E1183" s="61" t="s">
        <v>7534</v>
      </c>
      <c r="F1183" s="239" t="s">
        <v>7533</v>
      </c>
      <c r="G1183" s="210">
        <v>0</v>
      </c>
      <c r="H1183" s="61" t="s">
        <v>73</v>
      </c>
      <c r="I1183" s="59" t="s">
        <v>65</v>
      </c>
      <c r="J1183" s="60" t="s">
        <v>7532</v>
      </c>
      <c r="K1183" s="60">
        <v>10000000</v>
      </c>
      <c r="L1183" s="58" t="s">
        <v>68</v>
      </c>
      <c r="M1183" s="60" t="s">
        <v>7531</v>
      </c>
      <c r="N1183" s="60">
        <v>1083027976</v>
      </c>
      <c r="O1183" s="60">
        <v>1499</v>
      </c>
      <c r="P1183" s="238">
        <v>45475</v>
      </c>
      <c r="Q1183" s="60">
        <v>2126650000</v>
      </c>
      <c r="R1183" s="89">
        <v>45513</v>
      </c>
      <c r="S1183" s="60">
        <v>10000000</v>
      </c>
      <c r="T1183" s="61" t="s">
        <v>66</v>
      </c>
      <c r="U1183" s="60">
        <v>85467461</v>
      </c>
      <c r="V1183" s="60" t="s">
        <v>6870</v>
      </c>
      <c r="W1183" s="89">
        <v>45513</v>
      </c>
      <c r="X1183" s="89">
        <v>45513</v>
      </c>
      <c r="Y1183" s="177" t="s">
        <v>75</v>
      </c>
      <c r="Z1183" s="89">
        <v>45626</v>
      </c>
      <c r="AA1183" s="67">
        <f t="shared" si="90"/>
        <v>113</v>
      </c>
      <c r="AB1183" s="67">
        <v>0</v>
      </c>
      <c r="AC1183" s="237">
        <v>0</v>
      </c>
      <c r="AD1183" s="67">
        <v>0</v>
      </c>
      <c r="AE1183" s="89" t="s">
        <v>75</v>
      </c>
      <c r="AF1183" s="67">
        <f t="shared" si="91"/>
        <v>0</v>
      </c>
      <c r="AG1183" s="60">
        <v>0</v>
      </c>
      <c r="AH1183" s="60">
        <v>0</v>
      </c>
      <c r="AI1183" s="89" t="s">
        <v>75</v>
      </c>
      <c r="AJ1183" s="61">
        <v>0</v>
      </c>
      <c r="AK1183" s="65" t="s">
        <v>75</v>
      </c>
      <c r="AL1183" s="65" t="s">
        <v>75</v>
      </c>
      <c r="AM1183" s="67">
        <f t="shared" si="92"/>
        <v>0</v>
      </c>
      <c r="AN1183" s="67">
        <f>+K1183+AC1183-AH1183</f>
        <v>10000000</v>
      </c>
      <c r="AO1183" s="61" t="s">
        <v>67</v>
      </c>
      <c r="AP1183" s="60">
        <v>10000000</v>
      </c>
      <c r="AQ1183" s="61" t="s">
        <v>86</v>
      </c>
      <c r="AR1183" s="60">
        <v>0</v>
      </c>
      <c r="AS1183" s="69" t="s">
        <v>75</v>
      </c>
      <c r="AT1183" s="236">
        <v>2500000</v>
      </c>
      <c r="AU1183" s="156">
        <f t="shared" si="93"/>
        <v>7500000</v>
      </c>
      <c r="AV1183" s="72">
        <f t="shared" si="94"/>
        <v>0.25</v>
      </c>
      <c r="AW1183" s="89" t="s">
        <v>75</v>
      </c>
      <c r="AX1183" s="61" t="s">
        <v>101</v>
      </c>
      <c r="AY1183" s="67" t="s">
        <v>7530</v>
      </c>
      <c r="AZ1183" s="58" t="s">
        <v>67</v>
      </c>
      <c r="BA1183" s="58" t="s">
        <v>67</v>
      </c>
    </row>
    <row r="1184" spans="2:53" x14ac:dyDescent="0.25">
      <c r="B1184" s="58">
        <v>2024</v>
      </c>
      <c r="C1184" s="58">
        <v>891780111</v>
      </c>
      <c r="D1184" s="59" t="s">
        <v>64</v>
      </c>
      <c r="E1184" s="61" t="s">
        <v>7529</v>
      </c>
      <c r="F1184" s="239" t="s">
        <v>7528</v>
      </c>
      <c r="G1184" s="210">
        <v>0</v>
      </c>
      <c r="H1184" s="61" t="s">
        <v>73</v>
      </c>
      <c r="I1184" s="59" t="s">
        <v>65</v>
      </c>
      <c r="J1184" s="60" t="s">
        <v>7527</v>
      </c>
      <c r="K1184" s="60">
        <v>8400000</v>
      </c>
      <c r="L1184" s="58" t="s">
        <v>68</v>
      </c>
      <c r="M1184" s="60" t="s">
        <v>7526</v>
      </c>
      <c r="N1184" s="60">
        <v>36641670</v>
      </c>
      <c r="O1184" s="60">
        <v>1499</v>
      </c>
      <c r="P1184" s="238">
        <v>45475</v>
      </c>
      <c r="Q1184" s="60">
        <v>2126650000</v>
      </c>
      <c r="R1184" s="89">
        <v>45513</v>
      </c>
      <c r="S1184" s="60">
        <v>8400000</v>
      </c>
      <c r="T1184" s="61" t="s">
        <v>66</v>
      </c>
      <c r="U1184" s="60">
        <v>45507423</v>
      </c>
      <c r="V1184" s="60" t="s">
        <v>7064</v>
      </c>
      <c r="W1184" s="89">
        <v>45513</v>
      </c>
      <c r="X1184" s="89">
        <v>45513</v>
      </c>
      <c r="Y1184" s="177" t="s">
        <v>75</v>
      </c>
      <c r="Z1184" s="89">
        <v>45626</v>
      </c>
      <c r="AA1184" s="67">
        <f t="shared" si="90"/>
        <v>113</v>
      </c>
      <c r="AB1184" s="67">
        <v>0</v>
      </c>
      <c r="AC1184" s="237">
        <v>0</v>
      </c>
      <c r="AD1184" s="67">
        <v>0</v>
      </c>
      <c r="AE1184" s="89" t="s">
        <v>75</v>
      </c>
      <c r="AF1184" s="67">
        <f t="shared" si="91"/>
        <v>0</v>
      </c>
      <c r="AG1184" s="60">
        <v>0</v>
      </c>
      <c r="AH1184" s="60">
        <v>0</v>
      </c>
      <c r="AI1184" s="89" t="s">
        <v>75</v>
      </c>
      <c r="AJ1184" s="61">
        <v>0</v>
      </c>
      <c r="AK1184" s="65" t="s">
        <v>75</v>
      </c>
      <c r="AL1184" s="65" t="s">
        <v>75</v>
      </c>
      <c r="AM1184" s="67">
        <f t="shared" si="92"/>
        <v>0</v>
      </c>
      <c r="AN1184" s="67">
        <f>+K1184+AC1184-AH1184</f>
        <v>8400000</v>
      </c>
      <c r="AO1184" s="61" t="s">
        <v>67</v>
      </c>
      <c r="AP1184" s="60">
        <v>8400000</v>
      </c>
      <c r="AQ1184" s="61" t="s">
        <v>86</v>
      </c>
      <c r="AR1184" s="60">
        <v>0</v>
      </c>
      <c r="AS1184" s="69" t="s">
        <v>75</v>
      </c>
      <c r="AT1184" s="236">
        <v>0</v>
      </c>
      <c r="AU1184" s="156">
        <f t="shared" si="93"/>
        <v>8400000</v>
      </c>
      <c r="AV1184" s="72">
        <f t="shared" si="94"/>
        <v>0</v>
      </c>
      <c r="AW1184" s="89" t="s">
        <v>75</v>
      </c>
      <c r="AX1184" s="61" t="s">
        <v>101</v>
      </c>
      <c r="AY1184" s="67" t="s">
        <v>7525</v>
      </c>
      <c r="AZ1184" s="58" t="s">
        <v>67</v>
      </c>
      <c r="BA1184" s="58" t="s">
        <v>67</v>
      </c>
    </row>
    <row r="1185" spans="2:53" x14ac:dyDescent="0.25">
      <c r="B1185" s="58">
        <v>2024</v>
      </c>
      <c r="C1185" s="58">
        <v>891780111</v>
      </c>
      <c r="D1185" s="59" t="s">
        <v>64</v>
      </c>
      <c r="E1185" s="61" t="s">
        <v>7524</v>
      </c>
      <c r="F1185" s="239" t="s">
        <v>7523</v>
      </c>
      <c r="G1185" s="210">
        <v>0</v>
      </c>
      <c r="H1185" s="61" t="s">
        <v>73</v>
      </c>
      <c r="I1185" s="59" t="s">
        <v>65</v>
      </c>
      <c r="J1185" s="60" t="s">
        <v>7522</v>
      </c>
      <c r="K1185" s="60">
        <v>11500000</v>
      </c>
      <c r="L1185" s="58" t="s">
        <v>68</v>
      </c>
      <c r="M1185" s="60" t="s">
        <v>7521</v>
      </c>
      <c r="N1185" s="60">
        <v>1048936224</v>
      </c>
      <c r="O1185" s="176">
        <v>1498</v>
      </c>
      <c r="P1185" s="89">
        <v>45475</v>
      </c>
      <c r="Q1185" s="60">
        <v>4519037000</v>
      </c>
      <c r="R1185" s="89">
        <v>45513</v>
      </c>
      <c r="S1185" s="60">
        <v>11500000</v>
      </c>
      <c r="T1185" s="61" t="s">
        <v>66</v>
      </c>
      <c r="U1185" s="60">
        <v>57464638</v>
      </c>
      <c r="V1185" s="60" t="s">
        <v>6833</v>
      </c>
      <c r="W1185" s="89">
        <v>45513</v>
      </c>
      <c r="X1185" s="89">
        <v>45513</v>
      </c>
      <c r="Y1185" s="177" t="s">
        <v>75</v>
      </c>
      <c r="Z1185" s="89">
        <v>45626</v>
      </c>
      <c r="AA1185" s="67">
        <f t="shared" si="90"/>
        <v>113</v>
      </c>
      <c r="AB1185" s="67">
        <v>0</v>
      </c>
      <c r="AC1185" s="237">
        <v>0</v>
      </c>
      <c r="AD1185" s="67">
        <v>0</v>
      </c>
      <c r="AE1185" s="89" t="s">
        <v>75</v>
      </c>
      <c r="AF1185" s="67">
        <f t="shared" si="91"/>
        <v>0</v>
      </c>
      <c r="AG1185" s="60">
        <v>0</v>
      </c>
      <c r="AH1185" s="60">
        <v>0</v>
      </c>
      <c r="AI1185" s="89" t="s">
        <v>75</v>
      </c>
      <c r="AJ1185" s="61">
        <v>0</v>
      </c>
      <c r="AK1185" s="65" t="s">
        <v>75</v>
      </c>
      <c r="AL1185" s="65" t="s">
        <v>75</v>
      </c>
      <c r="AM1185" s="67">
        <f t="shared" si="92"/>
        <v>0</v>
      </c>
      <c r="AN1185" s="67">
        <f>+K1185+AC1185-AH1185</f>
        <v>11500000</v>
      </c>
      <c r="AO1185" s="61" t="s">
        <v>67</v>
      </c>
      <c r="AP1185" s="60">
        <v>11500000</v>
      </c>
      <c r="AQ1185" s="61" t="s">
        <v>86</v>
      </c>
      <c r="AR1185" s="60">
        <v>0</v>
      </c>
      <c r="AS1185" s="69" t="s">
        <v>75</v>
      </c>
      <c r="AT1185" s="236">
        <v>0</v>
      </c>
      <c r="AU1185" s="156">
        <f t="shared" si="93"/>
        <v>11500000</v>
      </c>
      <c r="AV1185" s="72">
        <f t="shared" si="94"/>
        <v>0</v>
      </c>
      <c r="AW1185" s="89" t="s">
        <v>75</v>
      </c>
      <c r="AX1185" s="61" t="s">
        <v>101</v>
      </c>
      <c r="AY1185" s="67" t="s">
        <v>7520</v>
      </c>
      <c r="AZ1185" s="58" t="s">
        <v>67</v>
      </c>
      <c r="BA1185" s="58" t="s">
        <v>67</v>
      </c>
    </row>
    <row r="1186" spans="2:53" x14ac:dyDescent="0.25">
      <c r="B1186" s="58">
        <v>2024</v>
      </c>
      <c r="C1186" s="58">
        <v>891780111</v>
      </c>
      <c r="D1186" s="59" t="s">
        <v>64</v>
      </c>
      <c r="E1186" s="61" t="s">
        <v>7519</v>
      </c>
      <c r="F1186" s="239" t="s">
        <v>7518</v>
      </c>
      <c r="G1186" s="210">
        <v>0</v>
      </c>
      <c r="H1186" s="61" t="s">
        <v>73</v>
      </c>
      <c r="I1186" s="59" t="s">
        <v>65</v>
      </c>
      <c r="J1186" s="60" t="s">
        <v>7517</v>
      </c>
      <c r="K1186" s="60">
        <v>8400000</v>
      </c>
      <c r="L1186" s="58" t="s">
        <v>68</v>
      </c>
      <c r="M1186" s="60" t="s">
        <v>7516</v>
      </c>
      <c r="N1186" s="60">
        <v>85473768</v>
      </c>
      <c r="O1186" s="60">
        <v>1499</v>
      </c>
      <c r="P1186" s="238">
        <v>45475</v>
      </c>
      <c r="Q1186" s="60">
        <v>2126650000</v>
      </c>
      <c r="R1186" s="89">
        <v>45513</v>
      </c>
      <c r="S1186" s="60">
        <v>8400000</v>
      </c>
      <c r="T1186" s="61" t="s">
        <v>66</v>
      </c>
      <c r="U1186" s="60">
        <v>85459497</v>
      </c>
      <c r="V1186" s="60" t="s">
        <v>3402</v>
      </c>
      <c r="W1186" s="89">
        <v>45513</v>
      </c>
      <c r="X1186" s="89">
        <v>45513</v>
      </c>
      <c r="Y1186" s="177" t="s">
        <v>75</v>
      </c>
      <c r="Z1186" s="89">
        <v>45626</v>
      </c>
      <c r="AA1186" s="67">
        <f t="shared" si="90"/>
        <v>113</v>
      </c>
      <c r="AB1186" s="67">
        <v>0</v>
      </c>
      <c r="AC1186" s="237">
        <v>0</v>
      </c>
      <c r="AD1186" s="67">
        <v>0</v>
      </c>
      <c r="AE1186" s="89" t="s">
        <v>75</v>
      </c>
      <c r="AF1186" s="67">
        <f t="shared" si="91"/>
        <v>0</v>
      </c>
      <c r="AG1186" s="60">
        <v>0</v>
      </c>
      <c r="AH1186" s="60">
        <v>0</v>
      </c>
      <c r="AI1186" s="89" t="s">
        <v>75</v>
      </c>
      <c r="AJ1186" s="61">
        <v>0</v>
      </c>
      <c r="AK1186" s="65" t="s">
        <v>75</v>
      </c>
      <c r="AL1186" s="65" t="s">
        <v>75</v>
      </c>
      <c r="AM1186" s="67">
        <f t="shared" si="92"/>
        <v>0</v>
      </c>
      <c r="AN1186" s="67">
        <f>+K1186+AC1186-AH1186</f>
        <v>8400000</v>
      </c>
      <c r="AO1186" s="61" t="s">
        <v>67</v>
      </c>
      <c r="AP1186" s="60">
        <v>8400000</v>
      </c>
      <c r="AQ1186" s="61" t="s">
        <v>86</v>
      </c>
      <c r="AR1186" s="60">
        <v>0</v>
      </c>
      <c r="AS1186" s="69" t="s">
        <v>75</v>
      </c>
      <c r="AT1186" s="236">
        <v>2100000</v>
      </c>
      <c r="AU1186" s="156">
        <f t="shared" si="93"/>
        <v>6300000</v>
      </c>
      <c r="AV1186" s="72">
        <f t="shared" si="94"/>
        <v>0.25</v>
      </c>
      <c r="AW1186" s="89" t="s">
        <v>75</v>
      </c>
      <c r="AX1186" s="61" t="s">
        <v>101</v>
      </c>
      <c r="AY1186" s="67" t="s">
        <v>7515</v>
      </c>
      <c r="AZ1186" s="58" t="s">
        <v>67</v>
      </c>
      <c r="BA1186" s="58" t="s">
        <v>67</v>
      </c>
    </row>
    <row r="1187" spans="2:53" x14ac:dyDescent="0.25">
      <c r="B1187" s="58">
        <v>2024</v>
      </c>
      <c r="C1187" s="58">
        <v>891780111</v>
      </c>
      <c r="D1187" s="59" t="s">
        <v>64</v>
      </c>
      <c r="E1187" s="61" t="s">
        <v>7514</v>
      </c>
      <c r="F1187" s="239" t="s">
        <v>7513</v>
      </c>
      <c r="G1187" s="210">
        <v>0</v>
      </c>
      <c r="H1187" s="61" t="s">
        <v>73</v>
      </c>
      <c r="I1187" s="59" t="s">
        <v>65</v>
      </c>
      <c r="J1187" s="60" t="s">
        <v>7512</v>
      </c>
      <c r="K1187" s="60">
        <v>12000000</v>
      </c>
      <c r="L1187" s="58" t="s">
        <v>68</v>
      </c>
      <c r="M1187" s="60" t="s">
        <v>7511</v>
      </c>
      <c r="N1187" s="60">
        <v>57290378</v>
      </c>
      <c r="O1187" s="176">
        <v>1498</v>
      </c>
      <c r="P1187" s="89">
        <v>45475</v>
      </c>
      <c r="Q1187" s="60">
        <v>4519037000</v>
      </c>
      <c r="R1187" s="89">
        <v>45513</v>
      </c>
      <c r="S1187" s="60">
        <v>12000000</v>
      </c>
      <c r="T1187" s="61" t="s">
        <v>66</v>
      </c>
      <c r="U1187" s="60">
        <v>85449357</v>
      </c>
      <c r="V1187" s="60" t="s">
        <v>7147</v>
      </c>
      <c r="W1187" s="89">
        <v>45513</v>
      </c>
      <c r="X1187" s="89">
        <v>45513</v>
      </c>
      <c r="Y1187" s="177" t="s">
        <v>75</v>
      </c>
      <c r="Z1187" s="89">
        <v>45626</v>
      </c>
      <c r="AA1187" s="67">
        <f t="shared" ref="AA1187:AA1250" si="95">+IF(Y1187="1800-01-01",Z1187-X1187,Z1187-Y1187)</f>
        <v>113</v>
      </c>
      <c r="AB1187" s="67">
        <v>0</v>
      </c>
      <c r="AC1187" s="237">
        <v>0</v>
      </c>
      <c r="AD1187" s="67">
        <v>0</v>
      </c>
      <c r="AE1187" s="89" t="s">
        <v>75</v>
      </c>
      <c r="AF1187" s="67">
        <f t="shared" si="91"/>
        <v>0</v>
      </c>
      <c r="AG1187" s="60">
        <v>0</v>
      </c>
      <c r="AH1187" s="60">
        <v>0</v>
      </c>
      <c r="AI1187" s="89" t="s">
        <v>75</v>
      </c>
      <c r="AJ1187" s="61">
        <v>0</v>
      </c>
      <c r="AK1187" s="65" t="s">
        <v>75</v>
      </c>
      <c r="AL1187" s="65" t="s">
        <v>75</v>
      </c>
      <c r="AM1187" s="67">
        <f t="shared" si="92"/>
        <v>0</v>
      </c>
      <c r="AN1187" s="67">
        <f>+K1187+AC1187-AH1187</f>
        <v>12000000</v>
      </c>
      <c r="AO1187" s="61" t="s">
        <v>67</v>
      </c>
      <c r="AP1187" s="60">
        <v>12000000</v>
      </c>
      <c r="AQ1187" s="61" t="s">
        <v>86</v>
      </c>
      <c r="AR1187" s="60">
        <v>0</v>
      </c>
      <c r="AS1187" s="69" t="s">
        <v>75</v>
      </c>
      <c r="AT1187" s="236">
        <v>3000000</v>
      </c>
      <c r="AU1187" s="156">
        <f t="shared" si="93"/>
        <v>9000000</v>
      </c>
      <c r="AV1187" s="72">
        <f t="shared" si="94"/>
        <v>0.25</v>
      </c>
      <c r="AW1187" s="89" t="s">
        <v>75</v>
      </c>
      <c r="AX1187" s="61" t="s">
        <v>101</v>
      </c>
      <c r="AY1187" s="67" t="s">
        <v>7510</v>
      </c>
      <c r="AZ1187" s="58" t="s">
        <v>67</v>
      </c>
      <c r="BA1187" s="58" t="s">
        <v>67</v>
      </c>
    </row>
    <row r="1188" spans="2:53" x14ac:dyDescent="0.25">
      <c r="B1188" s="58">
        <v>2024</v>
      </c>
      <c r="C1188" s="58">
        <v>891780111</v>
      </c>
      <c r="D1188" s="59" t="s">
        <v>64</v>
      </c>
      <c r="E1188" s="61" t="s">
        <v>7509</v>
      </c>
      <c r="F1188" s="239" t="s">
        <v>7508</v>
      </c>
      <c r="G1188" s="210">
        <v>0</v>
      </c>
      <c r="H1188" s="61" t="s">
        <v>73</v>
      </c>
      <c r="I1188" s="59" t="s">
        <v>65</v>
      </c>
      <c r="J1188" s="60" t="s">
        <v>7507</v>
      </c>
      <c r="K1188" s="60">
        <v>11500000</v>
      </c>
      <c r="L1188" s="58" t="s">
        <v>68</v>
      </c>
      <c r="M1188" s="60" t="s">
        <v>7506</v>
      </c>
      <c r="N1188" s="60">
        <v>1082915107</v>
      </c>
      <c r="O1188" s="176">
        <v>1498</v>
      </c>
      <c r="P1188" s="89">
        <v>45475</v>
      </c>
      <c r="Q1188" s="60">
        <v>4519037000</v>
      </c>
      <c r="R1188" s="89">
        <v>45513</v>
      </c>
      <c r="S1188" s="60">
        <v>11500000</v>
      </c>
      <c r="T1188" s="61" t="s">
        <v>66</v>
      </c>
      <c r="U1188" s="60">
        <v>30766322</v>
      </c>
      <c r="V1188" s="60" t="s">
        <v>7220</v>
      </c>
      <c r="W1188" s="89">
        <v>45513</v>
      </c>
      <c r="X1188" s="89">
        <v>45513</v>
      </c>
      <c r="Y1188" s="177" t="s">
        <v>75</v>
      </c>
      <c r="Z1188" s="89">
        <v>45626</v>
      </c>
      <c r="AA1188" s="67">
        <f t="shared" si="95"/>
        <v>113</v>
      </c>
      <c r="AB1188" s="67">
        <v>0</v>
      </c>
      <c r="AC1188" s="237">
        <v>0</v>
      </c>
      <c r="AD1188" s="67">
        <v>0</v>
      </c>
      <c r="AE1188" s="89" t="s">
        <v>75</v>
      </c>
      <c r="AF1188" s="67">
        <f t="shared" si="91"/>
        <v>0</v>
      </c>
      <c r="AG1188" s="60">
        <v>0</v>
      </c>
      <c r="AH1188" s="60">
        <v>0</v>
      </c>
      <c r="AI1188" s="89" t="s">
        <v>75</v>
      </c>
      <c r="AJ1188" s="61">
        <v>0</v>
      </c>
      <c r="AK1188" s="65" t="s">
        <v>75</v>
      </c>
      <c r="AL1188" s="65" t="s">
        <v>75</v>
      </c>
      <c r="AM1188" s="67">
        <f t="shared" si="92"/>
        <v>0</v>
      </c>
      <c r="AN1188" s="67">
        <f>+K1188+AC1188-AH1188</f>
        <v>11500000</v>
      </c>
      <c r="AO1188" s="61" t="s">
        <v>67</v>
      </c>
      <c r="AP1188" s="60">
        <v>11500000</v>
      </c>
      <c r="AQ1188" s="61" t="s">
        <v>86</v>
      </c>
      <c r="AR1188" s="60">
        <v>0</v>
      </c>
      <c r="AS1188" s="69" t="s">
        <v>75</v>
      </c>
      <c r="AT1188" s="236">
        <v>2500000</v>
      </c>
      <c r="AU1188" s="156">
        <f t="shared" si="93"/>
        <v>9000000</v>
      </c>
      <c r="AV1188" s="72">
        <f t="shared" si="94"/>
        <v>0.21739130434782608</v>
      </c>
      <c r="AW1188" s="89" t="s">
        <v>75</v>
      </c>
      <c r="AX1188" s="61" t="s">
        <v>101</v>
      </c>
      <c r="AY1188" s="67" t="s">
        <v>7505</v>
      </c>
      <c r="AZ1188" s="58" t="s">
        <v>67</v>
      </c>
      <c r="BA1188" s="58" t="s">
        <v>67</v>
      </c>
    </row>
    <row r="1189" spans="2:53" x14ac:dyDescent="0.25">
      <c r="B1189" s="58">
        <v>2024</v>
      </c>
      <c r="C1189" s="58">
        <v>891780111</v>
      </c>
      <c r="D1189" s="59" t="s">
        <v>64</v>
      </c>
      <c r="E1189" s="61" t="s">
        <v>7504</v>
      </c>
      <c r="F1189" s="239" t="s">
        <v>7503</v>
      </c>
      <c r="G1189" s="210">
        <v>0</v>
      </c>
      <c r="H1189" s="61" t="s">
        <v>73</v>
      </c>
      <c r="I1189" s="59" t="s">
        <v>65</v>
      </c>
      <c r="J1189" s="60" t="s">
        <v>7433</v>
      </c>
      <c r="K1189" s="60">
        <v>8400000</v>
      </c>
      <c r="L1189" s="58" t="s">
        <v>68</v>
      </c>
      <c r="M1189" s="60" t="s">
        <v>7502</v>
      </c>
      <c r="N1189" s="60">
        <v>1082874612</v>
      </c>
      <c r="O1189" s="60">
        <v>1499</v>
      </c>
      <c r="P1189" s="238">
        <v>45475</v>
      </c>
      <c r="Q1189" s="60">
        <v>2126650000</v>
      </c>
      <c r="R1189" s="89">
        <v>45516</v>
      </c>
      <c r="S1189" s="60">
        <v>8400000</v>
      </c>
      <c r="T1189" s="61" t="s">
        <v>66</v>
      </c>
      <c r="U1189" s="60">
        <v>45507423</v>
      </c>
      <c r="V1189" s="60" t="s">
        <v>7064</v>
      </c>
      <c r="W1189" s="89">
        <v>45516</v>
      </c>
      <c r="X1189" s="89">
        <v>45516</v>
      </c>
      <c r="Y1189" s="177" t="s">
        <v>75</v>
      </c>
      <c r="Z1189" s="89">
        <v>45626</v>
      </c>
      <c r="AA1189" s="67">
        <f t="shared" si="95"/>
        <v>110</v>
      </c>
      <c r="AB1189" s="67">
        <v>0</v>
      </c>
      <c r="AC1189" s="237">
        <v>0</v>
      </c>
      <c r="AD1189" s="67">
        <v>0</v>
      </c>
      <c r="AE1189" s="89" t="s">
        <v>75</v>
      </c>
      <c r="AF1189" s="67">
        <f t="shared" si="91"/>
        <v>0</v>
      </c>
      <c r="AG1189" s="60">
        <v>0</v>
      </c>
      <c r="AH1189" s="60">
        <v>0</v>
      </c>
      <c r="AI1189" s="89" t="s">
        <v>75</v>
      </c>
      <c r="AJ1189" s="61">
        <v>0</v>
      </c>
      <c r="AK1189" s="65" t="s">
        <v>75</v>
      </c>
      <c r="AL1189" s="65" t="s">
        <v>75</v>
      </c>
      <c r="AM1189" s="67">
        <f t="shared" si="92"/>
        <v>0</v>
      </c>
      <c r="AN1189" s="67">
        <f>+K1189+AC1189-AH1189</f>
        <v>8400000</v>
      </c>
      <c r="AO1189" s="61" t="s">
        <v>67</v>
      </c>
      <c r="AP1189" s="60">
        <v>8400000</v>
      </c>
      <c r="AQ1189" s="61" t="s">
        <v>86</v>
      </c>
      <c r="AR1189" s="60">
        <v>0</v>
      </c>
      <c r="AS1189" s="69" t="s">
        <v>75</v>
      </c>
      <c r="AT1189" s="236">
        <v>0</v>
      </c>
      <c r="AU1189" s="156">
        <f t="shared" si="93"/>
        <v>8400000</v>
      </c>
      <c r="AV1189" s="72">
        <f t="shared" si="94"/>
        <v>0</v>
      </c>
      <c r="AW1189" s="89" t="s">
        <v>75</v>
      </c>
      <c r="AX1189" s="61" t="s">
        <v>101</v>
      </c>
      <c r="AY1189" s="67" t="s">
        <v>7501</v>
      </c>
      <c r="AZ1189" s="58" t="s">
        <v>67</v>
      </c>
      <c r="BA1189" s="58" t="s">
        <v>67</v>
      </c>
    </row>
    <row r="1190" spans="2:53" x14ac:dyDescent="0.25">
      <c r="B1190" s="58">
        <v>2024</v>
      </c>
      <c r="C1190" s="58">
        <v>891780111</v>
      </c>
      <c r="D1190" s="59" t="s">
        <v>64</v>
      </c>
      <c r="E1190" s="61" t="s">
        <v>7500</v>
      </c>
      <c r="F1190" s="239" t="s">
        <v>7499</v>
      </c>
      <c r="G1190" s="210">
        <v>0</v>
      </c>
      <c r="H1190" s="61" t="s">
        <v>73</v>
      </c>
      <c r="I1190" s="59" t="s">
        <v>65</v>
      </c>
      <c r="J1190" s="60" t="s">
        <v>7498</v>
      </c>
      <c r="K1190" s="60">
        <v>17200000</v>
      </c>
      <c r="L1190" s="58" t="s">
        <v>68</v>
      </c>
      <c r="M1190" s="60" t="s">
        <v>7497</v>
      </c>
      <c r="N1190" s="60">
        <v>1192770332</v>
      </c>
      <c r="O1190" s="176">
        <v>1498</v>
      </c>
      <c r="P1190" s="89">
        <v>45475</v>
      </c>
      <c r="Q1190" s="60">
        <v>4519037000</v>
      </c>
      <c r="R1190" s="89">
        <v>45516</v>
      </c>
      <c r="S1190" s="60">
        <v>17200000</v>
      </c>
      <c r="T1190" s="61" t="s">
        <v>66</v>
      </c>
      <c r="U1190" s="60">
        <v>1082964146</v>
      </c>
      <c r="V1190" s="60" t="s">
        <v>7105</v>
      </c>
      <c r="W1190" s="89">
        <v>45516</v>
      </c>
      <c r="X1190" s="89">
        <v>45516</v>
      </c>
      <c r="Y1190" s="177" t="s">
        <v>75</v>
      </c>
      <c r="Z1190" s="89">
        <v>45626</v>
      </c>
      <c r="AA1190" s="67">
        <f t="shared" si="95"/>
        <v>110</v>
      </c>
      <c r="AB1190" s="67">
        <v>0</v>
      </c>
      <c r="AC1190" s="237">
        <v>0</v>
      </c>
      <c r="AD1190" s="67">
        <v>0</v>
      </c>
      <c r="AE1190" s="89" t="s">
        <v>75</v>
      </c>
      <c r="AF1190" s="67">
        <f t="shared" si="91"/>
        <v>0</v>
      </c>
      <c r="AG1190" s="60">
        <v>0</v>
      </c>
      <c r="AH1190" s="60">
        <v>0</v>
      </c>
      <c r="AI1190" s="89" t="s">
        <v>75</v>
      </c>
      <c r="AJ1190" s="61">
        <v>0</v>
      </c>
      <c r="AK1190" s="65" t="s">
        <v>75</v>
      </c>
      <c r="AL1190" s="65" t="s">
        <v>75</v>
      </c>
      <c r="AM1190" s="67">
        <f t="shared" si="92"/>
        <v>0</v>
      </c>
      <c r="AN1190" s="67">
        <f>+K1190+AC1190-AH1190</f>
        <v>17200000</v>
      </c>
      <c r="AO1190" s="61" t="s">
        <v>67</v>
      </c>
      <c r="AP1190" s="60">
        <v>17200000</v>
      </c>
      <c r="AQ1190" s="61" t="s">
        <v>86</v>
      </c>
      <c r="AR1190" s="60">
        <v>0</v>
      </c>
      <c r="AS1190" s="69" t="s">
        <v>75</v>
      </c>
      <c r="AT1190" s="236">
        <v>4300000</v>
      </c>
      <c r="AU1190" s="156">
        <f t="shared" si="93"/>
        <v>12900000</v>
      </c>
      <c r="AV1190" s="72">
        <f t="shared" si="94"/>
        <v>0.25</v>
      </c>
      <c r="AW1190" s="89" t="s">
        <v>75</v>
      </c>
      <c r="AX1190" s="61" t="s">
        <v>101</v>
      </c>
      <c r="AY1190" s="67" t="s">
        <v>7496</v>
      </c>
      <c r="AZ1190" s="58" t="s">
        <v>67</v>
      </c>
      <c r="BA1190" s="58" t="s">
        <v>67</v>
      </c>
    </row>
    <row r="1191" spans="2:53" x14ac:dyDescent="0.25">
      <c r="B1191" s="58">
        <v>2024</v>
      </c>
      <c r="C1191" s="58">
        <v>891780111</v>
      </c>
      <c r="D1191" s="59" t="s">
        <v>64</v>
      </c>
      <c r="E1191" s="61" t="s">
        <v>7495</v>
      </c>
      <c r="F1191" s="239" t="s">
        <v>7494</v>
      </c>
      <c r="G1191" s="210">
        <v>0</v>
      </c>
      <c r="H1191" s="61" t="s">
        <v>73</v>
      </c>
      <c r="I1191" s="59" t="s">
        <v>65</v>
      </c>
      <c r="J1191" s="60" t="s">
        <v>7493</v>
      </c>
      <c r="K1191" s="60">
        <v>10000000</v>
      </c>
      <c r="L1191" s="58" t="s">
        <v>68</v>
      </c>
      <c r="M1191" s="60" t="s">
        <v>7492</v>
      </c>
      <c r="N1191" s="60">
        <v>36719808</v>
      </c>
      <c r="O1191" s="60">
        <v>1499</v>
      </c>
      <c r="P1191" s="238">
        <v>45475</v>
      </c>
      <c r="Q1191" s="60">
        <v>2126650000</v>
      </c>
      <c r="R1191" s="89">
        <v>45516</v>
      </c>
      <c r="S1191" s="60">
        <v>10000000</v>
      </c>
      <c r="T1191" s="61" t="s">
        <v>66</v>
      </c>
      <c r="U1191" s="60">
        <v>45507423</v>
      </c>
      <c r="V1191" s="60" t="s">
        <v>7064</v>
      </c>
      <c r="W1191" s="89">
        <v>45516</v>
      </c>
      <c r="X1191" s="89">
        <v>45516</v>
      </c>
      <c r="Y1191" s="177" t="s">
        <v>75</v>
      </c>
      <c r="Z1191" s="89">
        <v>45626</v>
      </c>
      <c r="AA1191" s="67">
        <f t="shared" si="95"/>
        <v>110</v>
      </c>
      <c r="AB1191" s="67">
        <v>0</v>
      </c>
      <c r="AC1191" s="237">
        <v>0</v>
      </c>
      <c r="AD1191" s="67">
        <v>0</v>
      </c>
      <c r="AE1191" s="89" t="s">
        <v>75</v>
      </c>
      <c r="AF1191" s="67">
        <f t="shared" si="91"/>
        <v>0</v>
      </c>
      <c r="AG1191" s="60">
        <v>0</v>
      </c>
      <c r="AH1191" s="60">
        <v>0</v>
      </c>
      <c r="AI1191" s="89" t="s">
        <v>75</v>
      </c>
      <c r="AJ1191" s="61">
        <v>0</v>
      </c>
      <c r="AK1191" s="65" t="s">
        <v>75</v>
      </c>
      <c r="AL1191" s="65" t="s">
        <v>75</v>
      </c>
      <c r="AM1191" s="67">
        <f t="shared" si="92"/>
        <v>0</v>
      </c>
      <c r="AN1191" s="67">
        <f>+K1191+AC1191-AH1191</f>
        <v>10000000</v>
      </c>
      <c r="AO1191" s="61" t="s">
        <v>67</v>
      </c>
      <c r="AP1191" s="60">
        <v>10000000</v>
      </c>
      <c r="AQ1191" s="61" t="s">
        <v>86</v>
      </c>
      <c r="AR1191" s="60">
        <v>0</v>
      </c>
      <c r="AS1191" s="69" t="s">
        <v>75</v>
      </c>
      <c r="AT1191" s="236">
        <v>0</v>
      </c>
      <c r="AU1191" s="156">
        <f t="shared" si="93"/>
        <v>10000000</v>
      </c>
      <c r="AV1191" s="72">
        <f t="shared" si="94"/>
        <v>0</v>
      </c>
      <c r="AW1191" s="89" t="s">
        <v>75</v>
      </c>
      <c r="AX1191" s="61" t="s">
        <v>101</v>
      </c>
      <c r="AY1191" s="67" t="s">
        <v>7491</v>
      </c>
      <c r="AZ1191" s="58" t="s">
        <v>67</v>
      </c>
      <c r="BA1191" s="58" t="s">
        <v>67</v>
      </c>
    </row>
    <row r="1192" spans="2:53" x14ac:dyDescent="0.25">
      <c r="B1192" s="58">
        <v>2024</v>
      </c>
      <c r="C1192" s="58">
        <v>891780111</v>
      </c>
      <c r="D1192" s="59" t="s">
        <v>64</v>
      </c>
      <c r="E1192" s="61" t="s">
        <v>7490</v>
      </c>
      <c r="F1192" s="239" t="s">
        <v>7489</v>
      </c>
      <c r="G1192" s="210">
        <v>0</v>
      </c>
      <c r="H1192" s="61" t="s">
        <v>73</v>
      </c>
      <c r="I1192" s="59" t="s">
        <v>65</v>
      </c>
      <c r="J1192" s="60" t="s">
        <v>7488</v>
      </c>
      <c r="K1192" s="60">
        <v>10000000</v>
      </c>
      <c r="L1192" s="58" t="s">
        <v>68</v>
      </c>
      <c r="M1192" s="60" t="s">
        <v>7487</v>
      </c>
      <c r="N1192" s="60">
        <v>12448336</v>
      </c>
      <c r="O1192" s="60">
        <v>1499</v>
      </c>
      <c r="P1192" s="238">
        <v>45475</v>
      </c>
      <c r="Q1192" s="60">
        <v>2126650000</v>
      </c>
      <c r="R1192" s="89">
        <v>45516</v>
      </c>
      <c r="S1192" s="60">
        <v>10000000</v>
      </c>
      <c r="T1192" s="61" t="s">
        <v>66</v>
      </c>
      <c r="U1192" s="60">
        <v>45507423</v>
      </c>
      <c r="V1192" s="60" t="s">
        <v>7064</v>
      </c>
      <c r="W1192" s="89">
        <v>45516</v>
      </c>
      <c r="X1192" s="89">
        <v>45516</v>
      </c>
      <c r="Y1192" s="177" t="s">
        <v>75</v>
      </c>
      <c r="Z1192" s="89">
        <v>45626</v>
      </c>
      <c r="AA1192" s="67">
        <f t="shared" si="95"/>
        <v>110</v>
      </c>
      <c r="AB1192" s="67">
        <v>0</v>
      </c>
      <c r="AC1192" s="237">
        <v>0</v>
      </c>
      <c r="AD1192" s="67">
        <v>0</v>
      </c>
      <c r="AE1192" s="89" t="s">
        <v>75</v>
      </c>
      <c r="AF1192" s="67">
        <f t="shared" si="91"/>
        <v>0</v>
      </c>
      <c r="AG1192" s="60">
        <v>0</v>
      </c>
      <c r="AH1192" s="60">
        <v>0</v>
      </c>
      <c r="AI1192" s="89" t="s">
        <v>75</v>
      </c>
      <c r="AJ1192" s="61">
        <v>0</v>
      </c>
      <c r="AK1192" s="65" t="s">
        <v>75</v>
      </c>
      <c r="AL1192" s="65" t="s">
        <v>75</v>
      </c>
      <c r="AM1192" s="67">
        <f t="shared" si="92"/>
        <v>0</v>
      </c>
      <c r="AN1192" s="67">
        <f>+K1192+AC1192-AH1192</f>
        <v>10000000</v>
      </c>
      <c r="AO1192" s="61" t="s">
        <v>67</v>
      </c>
      <c r="AP1192" s="60">
        <v>10000000</v>
      </c>
      <c r="AQ1192" s="61" t="s">
        <v>86</v>
      </c>
      <c r="AR1192" s="60">
        <v>0</v>
      </c>
      <c r="AS1192" s="69" t="s">
        <v>75</v>
      </c>
      <c r="AT1192" s="236">
        <v>2500000</v>
      </c>
      <c r="AU1192" s="156">
        <f t="shared" si="93"/>
        <v>7500000</v>
      </c>
      <c r="AV1192" s="72">
        <f t="shared" si="94"/>
        <v>0.25</v>
      </c>
      <c r="AW1192" s="89" t="s">
        <v>75</v>
      </c>
      <c r="AX1192" s="61" t="s">
        <v>101</v>
      </c>
      <c r="AY1192" s="67" t="s">
        <v>7486</v>
      </c>
      <c r="AZ1192" s="58" t="s">
        <v>67</v>
      </c>
      <c r="BA1192" s="58" t="s">
        <v>67</v>
      </c>
    </row>
    <row r="1193" spans="2:53" x14ac:dyDescent="0.25">
      <c r="B1193" s="58">
        <v>2024</v>
      </c>
      <c r="C1193" s="58">
        <v>891780111</v>
      </c>
      <c r="D1193" s="59" t="s">
        <v>64</v>
      </c>
      <c r="E1193" s="61" t="s">
        <v>7485</v>
      </c>
      <c r="F1193" s="239" t="s">
        <v>7484</v>
      </c>
      <c r="G1193" s="210">
        <v>0</v>
      </c>
      <c r="H1193" s="61" t="s">
        <v>73</v>
      </c>
      <c r="I1193" s="59" t="s">
        <v>65</v>
      </c>
      <c r="J1193" s="60" t="s">
        <v>7483</v>
      </c>
      <c r="K1193" s="60">
        <v>8400000</v>
      </c>
      <c r="L1193" s="58" t="s">
        <v>68</v>
      </c>
      <c r="M1193" s="60" t="s">
        <v>7482</v>
      </c>
      <c r="N1193" s="60">
        <v>36695081</v>
      </c>
      <c r="O1193" s="60">
        <v>1499</v>
      </c>
      <c r="P1193" s="238">
        <v>45475</v>
      </c>
      <c r="Q1193" s="60">
        <v>2126650000</v>
      </c>
      <c r="R1193" s="89">
        <v>45516</v>
      </c>
      <c r="S1193" s="60">
        <v>8400000</v>
      </c>
      <c r="T1193" s="61" t="s">
        <v>66</v>
      </c>
      <c r="U1193" s="60">
        <v>45507423</v>
      </c>
      <c r="V1193" s="60" t="s">
        <v>7064</v>
      </c>
      <c r="W1193" s="89">
        <v>45516</v>
      </c>
      <c r="X1193" s="89">
        <v>45516</v>
      </c>
      <c r="Y1193" s="177" t="s">
        <v>75</v>
      </c>
      <c r="Z1193" s="89">
        <v>45626</v>
      </c>
      <c r="AA1193" s="67">
        <f t="shared" si="95"/>
        <v>110</v>
      </c>
      <c r="AB1193" s="67">
        <v>0</v>
      </c>
      <c r="AC1193" s="237">
        <v>0</v>
      </c>
      <c r="AD1193" s="67">
        <v>0</v>
      </c>
      <c r="AE1193" s="89" t="s">
        <v>75</v>
      </c>
      <c r="AF1193" s="67">
        <f t="shared" si="91"/>
        <v>0</v>
      </c>
      <c r="AG1193" s="60">
        <v>0</v>
      </c>
      <c r="AH1193" s="60">
        <v>0</v>
      </c>
      <c r="AI1193" s="89" t="s">
        <v>75</v>
      </c>
      <c r="AJ1193" s="61">
        <v>0</v>
      </c>
      <c r="AK1193" s="65" t="s">
        <v>75</v>
      </c>
      <c r="AL1193" s="65" t="s">
        <v>75</v>
      </c>
      <c r="AM1193" s="67">
        <f t="shared" si="92"/>
        <v>0</v>
      </c>
      <c r="AN1193" s="67">
        <f>+K1193+AC1193-AH1193</f>
        <v>8400000</v>
      </c>
      <c r="AO1193" s="61" t="s">
        <v>67</v>
      </c>
      <c r="AP1193" s="60">
        <v>8400000</v>
      </c>
      <c r="AQ1193" s="61" t="s">
        <v>86</v>
      </c>
      <c r="AR1193" s="60">
        <v>0</v>
      </c>
      <c r="AS1193" s="69" t="s">
        <v>75</v>
      </c>
      <c r="AT1193" s="236">
        <v>2100000</v>
      </c>
      <c r="AU1193" s="156">
        <f t="shared" si="93"/>
        <v>6300000</v>
      </c>
      <c r="AV1193" s="72">
        <f t="shared" si="94"/>
        <v>0.25</v>
      </c>
      <c r="AW1193" s="89" t="s">
        <v>75</v>
      </c>
      <c r="AX1193" s="61" t="s">
        <v>101</v>
      </c>
      <c r="AY1193" s="67" t="s">
        <v>7481</v>
      </c>
      <c r="AZ1193" s="58" t="s">
        <v>67</v>
      </c>
      <c r="BA1193" s="58" t="s">
        <v>67</v>
      </c>
    </row>
    <row r="1194" spans="2:53" x14ac:dyDescent="0.25">
      <c r="B1194" s="58">
        <v>2024</v>
      </c>
      <c r="C1194" s="58">
        <v>891780111</v>
      </c>
      <c r="D1194" s="59" t="s">
        <v>64</v>
      </c>
      <c r="E1194" s="61" t="s">
        <v>7480</v>
      </c>
      <c r="F1194" s="67" t="s">
        <v>7479</v>
      </c>
      <c r="G1194" s="210">
        <v>0</v>
      </c>
      <c r="H1194" s="61" t="s">
        <v>73</v>
      </c>
      <c r="I1194" s="59" t="s">
        <v>383</v>
      </c>
      <c r="J1194" s="60" t="s">
        <v>7478</v>
      </c>
      <c r="K1194" s="60">
        <v>3500000</v>
      </c>
      <c r="L1194" s="58" t="s">
        <v>68</v>
      </c>
      <c r="M1194" s="60" t="s">
        <v>7477</v>
      </c>
      <c r="N1194" s="60">
        <v>57297436</v>
      </c>
      <c r="O1194" s="60">
        <v>1095</v>
      </c>
      <c r="P1194" s="89">
        <v>45412</v>
      </c>
      <c r="Q1194" s="60">
        <v>50000000</v>
      </c>
      <c r="R1194" s="89">
        <v>45516</v>
      </c>
      <c r="S1194" s="60">
        <v>3500000</v>
      </c>
      <c r="T1194" s="61" t="s">
        <v>66</v>
      </c>
      <c r="U1194" s="60">
        <v>36724655</v>
      </c>
      <c r="V1194" s="60" t="s">
        <v>7476</v>
      </c>
      <c r="W1194" s="89">
        <v>45516</v>
      </c>
      <c r="X1194" s="89">
        <v>45516</v>
      </c>
      <c r="Y1194" s="68" t="s">
        <v>75</v>
      </c>
      <c r="Z1194" s="89">
        <v>45534</v>
      </c>
      <c r="AA1194" s="67">
        <f t="shared" si="95"/>
        <v>18</v>
      </c>
      <c r="AB1194" s="67">
        <v>0</v>
      </c>
      <c r="AC1194" s="237">
        <v>0</v>
      </c>
      <c r="AD1194" s="67">
        <v>0</v>
      </c>
      <c r="AE1194" s="89" t="s">
        <v>75</v>
      </c>
      <c r="AF1194" s="67">
        <f t="shared" si="91"/>
        <v>0</v>
      </c>
      <c r="AG1194" s="60">
        <v>0</v>
      </c>
      <c r="AH1194" s="60">
        <v>0</v>
      </c>
      <c r="AI1194" s="89" t="s">
        <v>75</v>
      </c>
      <c r="AJ1194" s="61">
        <v>0</v>
      </c>
      <c r="AK1194" s="65" t="s">
        <v>75</v>
      </c>
      <c r="AL1194" s="65" t="s">
        <v>75</v>
      </c>
      <c r="AM1194" s="67">
        <f t="shared" si="92"/>
        <v>0</v>
      </c>
      <c r="AN1194" s="67">
        <f>+K1194+AC1194-AH1194</f>
        <v>3500000</v>
      </c>
      <c r="AO1194" s="61" t="s">
        <v>67</v>
      </c>
      <c r="AP1194" s="60">
        <v>3500000</v>
      </c>
      <c r="AQ1194" s="61" t="s">
        <v>86</v>
      </c>
      <c r="AR1194" s="60">
        <v>0</v>
      </c>
      <c r="AS1194" s="69" t="s">
        <v>75</v>
      </c>
      <c r="AT1194" s="236">
        <v>3500000</v>
      </c>
      <c r="AU1194" s="156">
        <f t="shared" si="93"/>
        <v>0</v>
      </c>
      <c r="AV1194" s="72">
        <f t="shared" si="94"/>
        <v>1</v>
      </c>
      <c r="AW1194" s="89" t="s">
        <v>75</v>
      </c>
      <c r="AX1194" s="61" t="s">
        <v>98</v>
      </c>
      <c r="AY1194" s="67" t="s">
        <v>7475</v>
      </c>
      <c r="AZ1194" s="58" t="s">
        <v>67</v>
      </c>
      <c r="BA1194" s="58" t="s">
        <v>67</v>
      </c>
    </row>
    <row r="1195" spans="2:53" x14ac:dyDescent="0.25">
      <c r="B1195" s="58">
        <v>2024</v>
      </c>
      <c r="C1195" s="58">
        <v>891780111</v>
      </c>
      <c r="D1195" s="59" t="s">
        <v>64</v>
      </c>
      <c r="E1195" s="61" t="s">
        <v>7474</v>
      </c>
      <c r="F1195" s="239" t="s">
        <v>7473</v>
      </c>
      <c r="G1195" s="210">
        <v>0</v>
      </c>
      <c r="H1195" s="61" t="s">
        <v>73</v>
      </c>
      <c r="I1195" s="59" t="s">
        <v>65</v>
      </c>
      <c r="J1195" s="60" t="s">
        <v>7149</v>
      </c>
      <c r="K1195" s="60">
        <v>12000000</v>
      </c>
      <c r="L1195" s="58" t="s">
        <v>68</v>
      </c>
      <c r="M1195" s="60" t="s">
        <v>7472</v>
      </c>
      <c r="N1195" s="60">
        <v>1083007505</v>
      </c>
      <c r="O1195" s="176">
        <v>1498</v>
      </c>
      <c r="P1195" s="89">
        <v>45475</v>
      </c>
      <c r="Q1195" s="60">
        <v>4519037000</v>
      </c>
      <c r="R1195" s="89">
        <v>45516</v>
      </c>
      <c r="S1195" s="60">
        <v>12000000</v>
      </c>
      <c r="T1195" s="61" t="s">
        <v>66</v>
      </c>
      <c r="U1195" s="60">
        <v>85449357</v>
      </c>
      <c r="V1195" s="60" t="s">
        <v>7147</v>
      </c>
      <c r="W1195" s="89">
        <v>45516</v>
      </c>
      <c r="X1195" s="89">
        <v>45516</v>
      </c>
      <c r="Y1195" s="177" t="s">
        <v>75</v>
      </c>
      <c r="Z1195" s="89">
        <v>45626</v>
      </c>
      <c r="AA1195" s="67">
        <f t="shared" si="95"/>
        <v>110</v>
      </c>
      <c r="AB1195" s="67">
        <v>0</v>
      </c>
      <c r="AC1195" s="237">
        <v>0</v>
      </c>
      <c r="AD1195" s="67">
        <v>0</v>
      </c>
      <c r="AE1195" s="89" t="s">
        <v>75</v>
      </c>
      <c r="AF1195" s="67">
        <f t="shared" si="91"/>
        <v>0</v>
      </c>
      <c r="AG1195" s="60">
        <v>0</v>
      </c>
      <c r="AH1195" s="60">
        <v>0</v>
      </c>
      <c r="AI1195" s="89" t="s">
        <v>75</v>
      </c>
      <c r="AJ1195" s="61">
        <v>0</v>
      </c>
      <c r="AK1195" s="65" t="s">
        <v>75</v>
      </c>
      <c r="AL1195" s="65" t="s">
        <v>75</v>
      </c>
      <c r="AM1195" s="67">
        <f t="shared" si="92"/>
        <v>0</v>
      </c>
      <c r="AN1195" s="67">
        <f>+K1195+AC1195-AH1195</f>
        <v>12000000</v>
      </c>
      <c r="AO1195" s="61" t="s">
        <v>67</v>
      </c>
      <c r="AP1195" s="60">
        <v>12000000</v>
      </c>
      <c r="AQ1195" s="61" t="s">
        <v>86</v>
      </c>
      <c r="AR1195" s="60">
        <v>0</v>
      </c>
      <c r="AS1195" s="69" t="s">
        <v>75</v>
      </c>
      <c r="AT1195" s="236">
        <v>3000000</v>
      </c>
      <c r="AU1195" s="156">
        <f t="shared" si="93"/>
        <v>9000000</v>
      </c>
      <c r="AV1195" s="72">
        <f t="shared" si="94"/>
        <v>0.25</v>
      </c>
      <c r="AW1195" s="89" t="s">
        <v>75</v>
      </c>
      <c r="AX1195" s="61" t="s">
        <v>101</v>
      </c>
      <c r="AY1195" s="67" t="s">
        <v>7471</v>
      </c>
      <c r="AZ1195" s="58" t="s">
        <v>67</v>
      </c>
      <c r="BA1195" s="58" t="s">
        <v>67</v>
      </c>
    </row>
    <row r="1196" spans="2:53" x14ac:dyDescent="0.25">
      <c r="B1196" s="58">
        <v>2024</v>
      </c>
      <c r="C1196" s="58">
        <v>891780111</v>
      </c>
      <c r="D1196" s="59" t="s">
        <v>64</v>
      </c>
      <c r="E1196" s="61" t="s">
        <v>7470</v>
      </c>
      <c r="F1196" s="239" t="s">
        <v>7469</v>
      </c>
      <c r="G1196" s="210">
        <v>0</v>
      </c>
      <c r="H1196" s="61" t="s">
        <v>73</v>
      </c>
      <c r="I1196" s="59" t="s">
        <v>65</v>
      </c>
      <c r="J1196" s="60" t="s">
        <v>7468</v>
      </c>
      <c r="K1196" s="60">
        <v>11500000</v>
      </c>
      <c r="L1196" s="58" t="s">
        <v>68</v>
      </c>
      <c r="M1196" s="60" t="s">
        <v>7467</v>
      </c>
      <c r="N1196" s="60">
        <v>1050461549</v>
      </c>
      <c r="O1196" s="176">
        <v>1498</v>
      </c>
      <c r="P1196" s="89">
        <v>45475</v>
      </c>
      <c r="Q1196" s="60">
        <v>4519037000</v>
      </c>
      <c r="R1196" s="89">
        <v>45516</v>
      </c>
      <c r="S1196" s="60">
        <v>11500000</v>
      </c>
      <c r="T1196" s="61" t="s">
        <v>66</v>
      </c>
      <c r="U1196" s="60">
        <v>36557666</v>
      </c>
      <c r="V1196" s="60" t="s">
        <v>4526</v>
      </c>
      <c r="W1196" s="89">
        <v>45516</v>
      </c>
      <c r="X1196" s="89">
        <v>45516</v>
      </c>
      <c r="Y1196" s="177" t="s">
        <v>75</v>
      </c>
      <c r="Z1196" s="89">
        <v>45626</v>
      </c>
      <c r="AA1196" s="67">
        <f t="shared" si="95"/>
        <v>110</v>
      </c>
      <c r="AB1196" s="67">
        <v>0</v>
      </c>
      <c r="AC1196" s="237">
        <v>0</v>
      </c>
      <c r="AD1196" s="67">
        <v>0</v>
      </c>
      <c r="AE1196" s="89" t="s">
        <v>75</v>
      </c>
      <c r="AF1196" s="67">
        <f t="shared" si="91"/>
        <v>0</v>
      </c>
      <c r="AG1196" s="60">
        <v>0</v>
      </c>
      <c r="AH1196" s="60">
        <v>0</v>
      </c>
      <c r="AI1196" s="89" t="s">
        <v>75</v>
      </c>
      <c r="AJ1196" s="61">
        <v>0</v>
      </c>
      <c r="AK1196" s="65" t="s">
        <v>75</v>
      </c>
      <c r="AL1196" s="65" t="s">
        <v>75</v>
      </c>
      <c r="AM1196" s="67">
        <f t="shared" si="92"/>
        <v>0</v>
      </c>
      <c r="AN1196" s="67">
        <f>+K1196+AC1196-AH1196</f>
        <v>11500000</v>
      </c>
      <c r="AO1196" s="61" t="s">
        <v>67</v>
      </c>
      <c r="AP1196" s="60">
        <v>11500000</v>
      </c>
      <c r="AQ1196" s="61" t="s">
        <v>86</v>
      </c>
      <c r="AR1196" s="60">
        <v>0</v>
      </c>
      <c r="AS1196" s="69" t="s">
        <v>75</v>
      </c>
      <c r="AT1196" s="236">
        <v>2500000</v>
      </c>
      <c r="AU1196" s="156">
        <f t="shared" si="93"/>
        <v>9000000</v>
      </c>
      <c r="AV1196" s="72">
        <f t="shared" si="94"/>
        <v>0.21739130434782608</v>
      </c>
      <c r="AW1196" s="89" t="s">
        <v>75</v>
      </c>
      <c r="AX1196" s="61" t="s">
        <v>101</v>
      </c>
      <c r="AY1196" s="67" t="s">
        <v>7466</v>
      </c>
      <c r="AZ1196" s="58" t="s">
        <v>67</v>
      </c>
      <c r="BA1196" s="58" t="s">
        <v>67</v>
      </c>
    </row>
    <row r="1197" spans="2:53" x14ac:dyDescent="0.25">
      <c r="B1197" s="58">
        <v>2024</v>
      </c>
      <c r="C1197" s="58">
        <v>891780111</v>
      </c>
      <c r="D1197" s="59" t="s">
        <v>64</v>
      </c>
      <c r="E1197" s="61" t="s">
        <v>7465</v>
      </c>
      <c r="F1197" s="239" t="s">
        <v>7464</v>
      </c>
      <c r="G1197" s="210">
        <v>0</v>
      </c>
      <c r="H1197" s="61" t="s">
        <v>73</v>
      </c>
      <c r="I1197" s="59" t="s">
        <v>65</v>
      </c>
      <c r="J1197" s="60" t="s">
        <v>7463</v>
      </c>
      <c r="K1197" s="60">
        <v>9583000</v>
      </c>
      <c r="L1197" s="58" t="s">
        <v>68</v>
      </c>
      <c r="M1197" s="60" t="s">
        <v>7462</v>
      </c>
      <c r="N1197" s="60">
        <v>1082953987</v>
      </c>
      <c r="O1197" s="60">
        <v>1499</v>
      </c>
      <c r="P1197" s="238">
        <v>45475</v>
      </c>
      <c r="Q1197" s="60">
        <v>2126650000</v>
      </c>
      <c r="R1197" s="89">
        <v>45516</v>
      </c>
      <c r="S1197" s="60">
        <v>9583000</v>
      </c>
      <c r="T1197" s="61" t="s">
        <v>66</v>
      </c>
      <c r="U1197" s="60">
        <v>36557666</v>
      </c>
      <c r="V1197" s="60" t="s">
        <v>4526</v>
      </c>
      <c r="W1197" s="89">
        <v>45516</v>
      </c>
      <c r="X1197" s="89">
        <v>45516</v>
      </c>
      <c r="Y1197" s="177" t="s">
        <v>75</v>
      </c>
      <c r="Z1197" s="89">
        <v>45626</v>
      </c>
      <c r="AA1197" s="67">
        <f t="shared" si="95"/>
        <v>110</v>
      </c>
      <c r="AB1197" s="67">
        <v>0</v>
      </c>
      <c r="AC1197" s="237">
        <v>0</v>
      </c>
      <c r="AD1197" s="67">
        <v>0</v>
      </c>
      <c r="AE1197" s="89" t="s">
        <v>75</v>
      </c>
      <c r="AF1197" s="67">
        <f t="shared" si="91"/>
        <v>0</v>
      </c>
      <c r="AG1197" s="60">
        <v>0</v>
      </c>
      <c r="AH1197" s="60">
        <v>0</v>
      </c>
      <c r="AI1197" s="89" t="s">
        <v>75</v>
      </c>
      <c r="AJ1197" s="61">
        <v>0</v>
      </c>
      <c r="AK1197" s="65" t="s">
        <v>75</v>
      </c>
      <c r="AL1197" s="65" t="s">
        <v>75</v>
      </c>
      <c r="AM1197" s="67">
        <f t="shared" si="92"/>
        <v>0</v>
      </c>
      <c r="AN1197" s="67">
        <f>+K1197+AC1197-AH1197</f>
        <v>9583000</v>
      </c>
      <c r="AO1197" s="61" t="s">
        <v>67</v>
      </c>
      <c r="AP1197" s="60">
        <v>9583000</v>
      </c>
      <c r="AQ1197" s="61" t="s">
        <v>86</v>
      </c>
      <c r="AR1197" s="60">
        <v>0</v>
      </c>
      <c r="AS1197" s="69" t="s">
        <v>75</v>
      </c>
      <c r="AT1197" s="236">
        <v>2083000</v>
      </c>
      <c r="AU1197" s="156">
        <f t="shared" si="93"/>
        <v>7500000</v>
      </c>
      <c r="AV1197" s="72">
        <f t="shared" si="94"/>
        <v>0.2173640822289471</v>
      </c>
      <c r="AW1197" s="89" t="s">
        <v>75</v>
      </c>
      <c r="AX1197" s="61" t="s">
        <v>101</v>
      </c>
      <c r="AY1197" s="67" t="s">
        <v>7461</v>
      </c>
      <c r="AZ1197" s="58" t="s">
        <v>67</v>
      </c>
      <c r="BA1197" s="58" t="s">
        <v>67</v>
      </c>
    </row>
    <row r="1198" spans="2:53" x14ac:dyDescent="0.25">
      <c r="B1198" s="58">
        <v>2024</v>
      </c>
      <c r="C1198" s="58">
        <v>891780111</v>
      </c>
      <c r="D1198" s="59" t="s">
        <v>64</v>
      </c>
      <c r="E1198" s="61" t="s">
        <v>7460</v>
      </c>
      <c r="F1198" s="239" t="s">
        <v>7459</v>
      </c>
      <c r="G1198" s="210">
        <v>0</v>
      </c>
      <c r="H1198" s="61" t="s">
        <v>73</v>
      </c>
      <c r="I1198" s="59" t="s">
        <v>65</v>
      </c>
      <c r="J1198" s="60" t="s">
        <v>7458</v>
      </c>
      <c r="K1198" s="60">
        <v>9583000</v>
      </c>
      <c r="L1198" s="58" t="s">
        <v>68</v>
      </c>
      <c r="M1198" s="60" t="s">
        <v>7457</v>
      </c>
      <c r="N1198" s="60">
        <v>57443455</v>
      </c>
      <c r="O1198" s="176">
        <v>1498</v>
      </c>
      <c r="P1198" s="89">
        <v>45475</v>
      </c>
      <c r="Q1198" s="60">
        <v>4519037000</v>
      </c>
      <c r="R1198" s="89">
        <v>45516</v>
      </c>
      <c r="S1198" s="60">
        <v>9583000</v>
      </c>
      <c r="T1198" s="61" t="s">
        <v>66</v>
      </c>
      <c r="U1198" s="60">
        <v>36557666</v>
      </c>
      <c r="V1198" s="60" t="s">
        <v>4526</v>
      </c>
      <c r="W1198" s="89">
        <v>45516</v>
      </c>
      <c r="X1198" s="89">
        <v>45516</v>
      </c>
      <c r="Y1198" s="177" t="s">
        <v>75</v>
      </c>
      <c r="Z1198" s="89">
        <v>45626</v>
      </c>
      <c r="AA1198" s="67">
        <f t="shared" si="95"/>
        <v>110</v>
      </c>
      <c r="AB1198" s="67">
        <v>0</v>
      </c>
      <c r="AC1198" s="237">
        <v>0</v>
      </c>
      <c r="AD1198" s="67">
        <v>0</v>
      </c>
      <c r="AE1198" s="89" t="s">
        <v>75</v>
      </c>
      <c r="AF1198" s="67">
        <f t="shared" si="91"/>
        <v>0</v>
      </c>
      <c r="AG1198" s="60">
        <v>0</v>
      </c>
      <c r="AH1198" s="60">
        <v>0</v>
      </c>
      <c r="AI1198" s="89" t="s">
        <v>75</v>
      </c>
      <c r="AJ1198" s="61">
        <v>0</v>
      </c>
      <c r="AK1198" s="65" t="s">
        <v>75</v>
      </c>
      <c r="AL1198" s="65" t="s">
        <v>75</v>
      </c>
      <c r="AM1198" s="67">
        <f t="shared" si="92"/>
        <v>0</v>
      </c>
      <c r="AN1198" s="67">
        <f>+K1198+AC1198-AH1198</f>
        <v>9583000</v>
      </c>
      <c r="AO1198" s="61" t="s">
        <v>67</v>
      </c>
      <c r="AP1198" s="60">
        <v>9583000</v>
      </c>
      <c r="AQ1198" s="61" t="s">
        <v>86</v>
      </c>
      <c r="AR1198" s="60">
        <v>0</v>
      </c>
      <c r="AS1198" s="69" t="s">
        <v>75</v>
      </c>
      <c r="AT1198" s="236">
        <v>2083000</v>
      </c>
      <c r="AU1198" s="156">
        <f t="shared" si="93"/>
        <v>7500000</v>
      </c>
      <c r="AV1198" s="72">
        <f t="shared" si="94"/>
        <v>0.2173640822289471</v>
      </c>
      <c r="AW1198" s="89" t="s">
        <v>75</v>
      </c>
      <c r="AX1198" s="61" t="s">
        <v>101</v>
      </c>
      <c r="AY1198" s="67" t="s">
        <v>7456</v>
      </c>
      <c r="AZ1198" s="58" t="s">
        <v>67</v>
      </c>
      <c r="BA1198" s="58" t="s">
        <v>67</v>
      </c>
    </row>
    <row r="1199" spans="2:53" x14ac:dyDescent="0.25">
      <c r="B1199" s="58">
        <v>2024</v>
      </c>
      <c r="C1199" s="58">
        <v>891780111</v>
      </c>
      <c r="D1199" s="59" t="s">
        <v>64</v>
      </c>
      <c r="E1199" s="61" t="s">
        <v>7455</v>
      </c>
      <c r="F1199" s="239" t="s">
        <v>7454</v>
      </c>
      <c r="G1199" s="210">
        <v>0</v>
      </c>
      <c r="H1199" s="61" t="s">
        <v>73</v>
      </c>
      <c r="I1199" s="59" t="s">
        <v>65</v>
      </c>
      <c r="J1199" s="60" t="s">
        <v>7453</v>
      </c>
      <c r="K1199" s="60">
        <v>8400000</v>
      </c>
      <c r="L1199" s="58" t="s">
        <v>68</v>
      </c>
      <c r="M1199" s="60" t="s">
        <v>7452</v>
      </c>
      <c r="N1199" s="60">
        <v>1082876431</v>
      </c>
      <c r="O1199" s="60">
        <v>1499</v>
      </c>
      <c r="P1199" s="238">
        <v>45475</v>
      </c>
      <c r="Q1199" s="60">
        <v>2126650000</v>
      </c>
      <c r="R1199" s="89">
        <v>45516</v>
      </c>
      <c r="S1199" s="60">
        <v>8400000</v>
      </c>
      <c r="T1199" s="61" t="s">
        <v>66</v>
      </c>
      <c r="U1199" s="60">
        <v>85450705</v>
      </c>
      <c r="V1199" s="60" t="s">
        <v>7079</v>
      </c>
      <c r="W1199" s="89">
        <v>45516</v>
      </c>
      <c r="X1199" s="89">
        <v>45516</v>
      </c>
      <c r="Y1199" s="177" t="s">
        <v>75</v>
      </c>
      <c r="Z1199" s="89">
        <v>45626</v>
      </c>
      <c r="AA1199" s="67">
        <f t="shared" si="95"/>
        <v>110</v>
      </c>
      <c r="AB1199" s="67">
        <v>0</v>
      </c>
      <c r="AC1199" s="237">
        <v>0</v>
      </c>
      <c r="AD1199" s="67">
        <v>0</v>
      </c>
      <c r="AE1199" s="89" t="s">
        <v>75</v>
      </c>
      <c r="AF1199" s="67">
        <f t="shared" si="91"/>
        <v>0</v>
      </c>
      <c r="AG1199" s="60">
        <v>0</v>
      </c>
      <c r="AH1199" s="60">
        <v>0</v>
      </c>
      <c r="AI1199" s="89" t="s">
        <v>75</v>
      </c>
      <c r="AJ1199" s="61">
        <v>0</v>
      </c>
      <c r="AK1199" s="65" t="s">
        <v>75</v>
      </c>
      <c r="AL1199" s="65" t="s">
        <v>75</v>
      </c>
      <c r="AM1199" s="67">
        <f t="shared" si="92"/>
        <v>0</v>
      </c>
      <c r="AN1199" s="67">
        <f>+K1199+AC1199-AH1199</f>
        <v>8400000</v>
      </c>
      <c r="AO1199" s="61" t="s">
        <v>67</v>
      </c>
      <c r="AP1199" s="60">
        <v>8400000</v>
      </c>
      <c r="AQ1199" s="61" t="s">
        <v>86</v>
      </c>
      <c r="AR1199" s="60">
        <v>0</v>
      </c>
      <c r="AS1199" s="69" t="s">
        <v>75</v>
      </c>
      <c r="AT1199" s="236">
        <v>2100000</v>
      </c>
      <c r="AU1199" s="156">
        <f t="shared" si="93"/>
        <v>6300000</v>
      </c>
      <c r="AV1199" s="72">
        <f t="shared" si="94"/>
        <v>0.25</v>
      </c>
      <c r="AW1199" s="89" t="s">
        <v>75</v>
      </c>
      <c r="AX1199" s="61" t="s">
        <v>101</v>
      </c>
      <c r="AY1199" s="67" t="s">
        <v>7451</v>
      </c>
      <c r="AZ1199" s="58" t="s">
        <v>67</v>
      </c>
      <c r="BA1199" s="58" t="s">
        <v>67</v>
      </c>
    </row>
    <row r="1200" spans="2:53" x14ac:dyDescent="0.25">
      <c r="B1200" s="58">
        <v>2024</v>
      </c>
      <c r="C1200" s="58">
        <v>891780111</v>
      </c>
      <c r="D1200" s="59" t="s">
        <v>64</v>
      </c>
      <c r="E1200" s="61" t="s">
        <v>7450</v>
      </c>
      <c r="F1200" s="239" t="s">
        <v>7449</v>
      </c>
      <c r="G1200" s="210">
        <v>0</v>
      </c>
      <c r="H1200" s="61" t="s">
        <v>73</v>
      </c>
      <c r="I1200" s="59" t="s">
        <v>65</v>
      </c>
      <c r="J1200" s="60" t="s">
        <v>7448</v>
      </c>
      <c r="K1200" s="60">
        <v>13200000</v>
      </c>
      <c r="L1200" s="58" t="s">
        <v>68</v>
      </c>
      <c r="M1200" s="60" t="s">
        <v>7447</v>
      </c>
      <c r="N1200" s="60">
        <v>1082851727</v>
      </c>
      <c r="O1200" s="176">
        <v>1498</v>
      </c>
      <c r="P1200" s="89">
        <v>45475</v>
      </c>
      <c r="Q1200" s="60">
        <v>4519037000</v>
      </c>
      <c r="R1200" s="89">
        <v>45516</v>
      </c>
      <c r="S1200" s="60">
        <v>13200000</v>
      </c>
      <c r="T1200" s="61" t="s">
        <v>66</v>
      </c>
      <c r="U1200" s="60">
        <v>85449357</v>
      </c>
      <c r="V1200" s="60" t="s">
        <v>7147</v>
      </c>
      <c r="W1200" s="89">
        <v>45516</v>
      </c>
      <c r="X1200" s="89">
        <v>45516</v>
      </c>
      <c r="Y1200" s="177" t="s">
        <v>75</v>
      </c>
      <c r="Z1200" s="89">
        <v>45626</v>
      </c>
      <c r="AA1200" s="67">
        <f t="shared" si="95"/>
        <v>110</v>
      </c>
      <c r="AB1200" s="67">
        <v>0</v>
      </c>
      <c r="AC1200" s="237">
        <v>0</v>
      </c>
      <c r="AD1200" s="67">
        <v>0</v>
      </c>
      <c r="AE1200" s="89" t="s">
        <v>75</v>
      </c>
      <c r="AF1200" s="67">
        <f t="shared" si="91"/>
        <v>0</v>
      </c>
      <c r="AG1200" s="60">
        <v>0</v>
      </c>
      <c r="AH1200" s="60">
        <v>0</v>
      </c>
      <c r="AI1200" s="89" t="s">
        <v>75</v>
      </c>
      <c r="AJ1200" s="61">
        <v>0</v>
      </c>
      <c r="AK1200" s="65" t="s">
        <v>75</v>
      </c>
      <c r="AL1200" s="65" t="s">
        <v>75</v>
      </c>
      <c r="AM1200" s="67">
        <f t="shared" si="92"/>
        <v>0</v>
      </c>
      <c r="AN1200" s="67">
        <f>+K1200+AC1200-AH1200</f>
        <v>13200000</v>
      </c>
      <c r="AO1200" s="61" t="s">
        <v>67</v>
      </c>
      <c r="AP1200" s="60">
        <v>13200000</v>
      </c>
      <c r="AQ1200" s="61" t="s">
        <v>86</v>
      </c>
      <c r="AR1200" s="60">
        <v>0</v>
      </c>
      <c r="AS1200" s="69" t="s">
        <v>75</v>
      </c>
      <c r="AT1200" s="236">
        <v>3300000</v>
      </c>
      <c r="AU1200" s="156">
        <f t="shared" si="93"/>
        <v>9900000</v>
      </c>
      <c r="AV1200" s="72">
        <f t="shared" si="94"/>
        <v>0.25</v>
      </c>
      <c r="AW1200" s="89" t="s">
        <v>75</v>
      </c>
      <c r="AX1200" s="61" t="s">
        <v>101</v>
      </c>
      <c r="AY1200" s="67" t="s">
        <v>7446</v>
      </c>
      <c r="AZ1200" s="58" t="s">
        <v>67</v>
      </c>
      <c r="BA1200" s="58" t="s">
        <v>67</v>
      </c>
    </row>
    <row r="1201" spans="2:53" x14ac:dyDescent="0.25">
      <c r="B1201" s="58">
        <v>2024</v>
      </c>
      <c r="C1201" s="58">
        <v>891780111</v>
      </c>
      <c r="D1201" s="59" t="s">
        <v>64</v>
      </c>
      <c r="E1201" s="61" t="s">
        <v>7445</v>
      </c>
      <c r="F1201" s="239" t="s">
        <v>7444</v>
      </c>
      <c r="G1201" s="210">
        <v>0</v>
      </c>
      <c r="H1201" s="61" t="s">
        <v>73</v>
      </c>
      <c r="I1201" s="59" t="s">
        <v>65</v>
      </c>
      <c r="J1201" s="60" t="s">
        <v>7443</v>
      </c>
      <c r="K1201" s="60">
        <v>8400000</v>
      </c>
      <c r="L1201" s="58" t="s">
        <v>68</v>
      </c>
      <c r="M1201" s="60" t="s">
        <v>7442</v>
      </c>
      <c r="N1201" s="60">
        <v>1083040617</v>
      </c>
      <c r="O1201" s="60">
        <v>1499</v>
      </c>
      <c r="P1201" s="238">
        <v>45475</v>
      </c>
      <c r="Q1201" s="60">
        <v>2126650000</v>
      </c>
      <c r="R1201" s="89">
        <v>45516</v>
      </c>
      <c r="S1201" s="60">
        <v>8400000</v>
      </c>
      <c r="T1201" s="61" t="s">
        <v>66</v>
      </c>
      <c r="U1201" s="60">
        <v>85467461</v>
      </c>
      <c r="V1201" s="60" t="s">
        <v>6870</v>
      </c>
      <c r="W1201" s="89">
        <v>45516</v>
      </c>
      <c r="X1201" s="89">
        <v>45516</v>
      </c>
      <c r="Y1201" s="177" t="s">
        <v>75</v>
      </c>
      <c r="Z1201" s="89">
        <v>45626</v>
      </c>
      <c r="AA1201" s="67">
        <f t="shared" si="95"/>
        <v>110</v>
      </c>
      <c r="AB1201" s="67">
        <v>0</v>
      </c>
      <c r="AC1201" s="237">
        <v>0</v>
      </c>
      <c r="AD1201" s="67">
        <v>0</v>
      </c>
      <c r="AE1201" s="89" t="s">
        <v>75</v>
      </c>
      <c r="AF1201" s="67">
        <f t="shared" si="91"/>
        <v>0</v>
      </c>
      <c r="AG1201" s="60">
        <v>0</v>
      </c>
      <c r="AH1201" s="60">
        <v>0</v>
      </c>
      <c r="AI1201" s="89" t="s">
        <v>75</v>
      </c>
      <c r="AJ1201" s="61">
        <v>0</v>
      </c>
      <c r="AK1201" s="65" t="s">
        <v>75</v>
      </c>
      <c r="AL1201" s="65" t="s">
        <v>75</v>
      </c>
      <c r="AM1201" s="67">
        <f t="shared" si="92"/>
        <v>0</v>
      </c>
      <c r="AN1201" s="67">
        <f>+K1201+AC1201-AH1201</f>
        <v>8400000</v>
      </c>
      <c r="AO1201" s="61" t="s">
        <v>67</v>
      </c>
      <c r="AP1201" s="60">
        <v>8400000</v>
      </c>
      <c r="AQ1201" s="61" t="s">
        <v>86</v>
      </c>
      <c r="AR1201" s="60">
        <v>0</v>
      </c>
      <c r="AS1201" s="69" t="s">
        <v>75</v>
      </c>
      <c r="AT1201" s="236">
        <v>2100000</v>
      </c>
      <c r="AU1201" s="156">
        <f t="shared" si="93"/>
        <v>6300000</v>
      </c>
      <c r="AV1201" s="72">
        <f t="shared" si="94"/>
        <v>0.25</v>
      </c>
      <c r="AW1201" s="89" t="s">
        <v>75</v>
      </c>
      <c r="AX1201" s="61" t="s">
        <v>101</v>
      </c>
      <c r="AY1201" s="67" t="s">
        <v>7441</v>
      </c>
      <c r="AZ1201" s="58" t="s">
        <v>67</v>
      </c>
      <c r="BA1201" s="58" t="s">
        <v>67</v>
      </c>
    </row>
    <row r="1202" spans="2:53" x14ac:dyDescent="0.25">
      <c r="B1202" s="58">
        <v>2024</v>
      </c>
      <c r="C1202" s="58">
        <v>891780111</v>
      </c>
      <c r="D1202" s="59" t="s">
        <v>64</v>
      </c>
      <c r="E1202" s="61" t="s">
        <v>7440</v>
      </c>
      <c r="F1202" s="239" t="s">
        <v>7439</v>
      </c>
      <c r="G1202" s="210">
        <v>0</v>
      </c>
      <c r="H1202" s="61" t="s">
        <v>73</v>
      </c>
      <c r="I1202" s="59" t="s">
        <v>65</v>
      </c>
      <c r="J1202" s="60" t="s">
        <v>7438</v>
      </c>
      <c r="K1202" s="60">
        <v>7490000</v>
      </c>
      <c r="L1202" s="58" t="s">
        <v>68</v>
      </c>
      <c r="M1202" s="60" t="s">
        <v>7437</v>
      </c>
      <c r="N1202" s="60">
        <v>1085168115</v>
      </c>
      <c r="O1202" s="60">
        <v>1499</v>
      </c>
      <c r="P1202" s="238">
        <v>45475</v>
      </c>
      <c r="Q1202" s="60">
        <v>2126650000</v>
      </c>
      <c r="R1202" s="89">
        <v>45516</v>
      </c>
      <c r="S1202" s="60">
        <v>7490000</v>
      </c>
      <c r="T1202" s="61" t="s">
        <v>66</v>
      </c>
      <c r="U1202" s="60">
        <v>85467461</v>
      </c>
      <c r="V1202" s="60" t="s">
        <v>6870</v>
      </c>
      <c r="W1202" s="89">
        <v>45516</v>
      </c>
      <c r="X1202" s="89">
        <v>45517</v>
      </c>
      <c r="Y1202" s="177" t="s">
        <v>75</v>
      </c>
      <c r="Z1202" s="89">
        <v>45626</v>
      </c>
      <c r="AA1202" s="67">
        <f t="shared" si="95"/>
        <v>109</v>
      </c>
      <c r="AB1202" s="67">
        <v>0</v>
      </c>
      <c r="AC1202" s="237">
        <v>0</v>
      </c>
      <c r="AD1202" s="67">
        <v>0</v>
      </c>
      <c r="AE1202" s="89" t="s">
        <v>75</v>
      </c>
      <c r="AF1202" s="67">
        <f t="shared" si="91"/>
        <v>0</v>
      </c>
      <c r="AG1202" s="60">
        <v>0</v>
      </c>
      <c r="AH1202" s="60">
        <v>0</v>
      </c>
      <c r="AI1202" s="89" t="s">
        <v>75</v>
      </c>
      <c r="AJ1202" s="61">
        <v>0</v>
      </c>
      <c r="AK1202" s="65" t="s">
        <v>75</v>
      </c>
      <c r="AL1202" s="65" t="s">
        <v>75</v>
      </c>
      <c r="AM1202" s="67">
        <f t="shared" si="92"/>
        <v>0</v>
      </c>
      <c r="AN1202" s="67">
        <f>+K1202+AC1202-AH1202</f>
        <v>7490000</v>
      </c>
      <c r="AO1202" s="61" t="s">
        <v>67</v>
      </c>
      <c r="AP1202" s="60">
        <v>7490000</v>
      </c>
      <c r="AQ1202" s="61" t="s">
        <v>86</v>
      </c>
      <c r="AR1202" s="60">
        <v>0</v>
      </c>
      <c r="AS1202" s="69" t="s">
        <v>75</v>
      </c>
      <c r="AT1202" s="236">
        <v>1190000</v>
      </c>
      <c r="AU1202" s="156">
        <f t="shared" si="93"/>
        <v>6300000</v>
      </c>
      <c r="AV1202" s="72">
        <f t="shared" si="94"/>
        <v>0.15887850467289719</v>
      </c>
      <c r="AW1202" s="89" t="s">
        <v>75</v>
      </c>
      <c r="AX1202" s="61" t="s">
        <v>101</v>
      </c>
      <c r="AY1202" s="67" t="s">
        <v>7436</v>
      </c>
      <c r="AZ1202" s="58" t="s">
        <v>67</v>
      </c>
      <c r="BA1202" s="58" t="s">
        <v>67</v>
      </c>
    </row>
    <row r="1203" spans="2:53" x14ac:dyDescent="0.25">
      <c r="B1203" s="58">
        <v>2024</v>
      </c>
      <c r="C1203" s="58">
        <v>891780111</v>
      </c>
      <c r="D1203" s="59" t="s">
        <v>64</v>
      </c>
      <c r="E1203" s="61" t="s">
        <v>7435</v>
      </c>
      <c r="F1203" s="239" t="s">
        <v>7434</v>
      </c>
      <c r="G1203" s="210">
        <v>0</v>
      </c>
      <c r="H1203" s="61" t="s">
        <v>73</v>
      </c>
      <c r="I1203" s="59" t="s">
        <v>65</v>
      </c>
      <c r="J1203" s="60" t="s">
        <v>7433</v>
      </c>
      <c r="K1203" s="60">
        <v>8400000</v>
      </c>
      <c r="L1203" s="58" t="s">
        <v>68</v>
      </c>
      <c r="M1203" s="60" t="s">
        <v>7432</v>
      </c>
      <c r="N1203" s="60">
        <v>57428677</v>
      </c>
      <c r="O1203" s="60">
        <v>1499</v>
      </c>
      <c r="P1203" s="238">
        <v>45475</v>
      </c>
      <c r="Q1203" s="60">
        <v>2126650000</v>
      </c>
      <c r="R1203" s="89">
        <v>45516</v>
      </c>
      <c r="S1203" s="60">
        <v>8400000</v>
      </c>
      <c r="T1203" s="61" t="s">
        <v>66</v>
      </c>
      <c r="U1203" s="60">
        <v>45507423</v>
      </c>
      <c r="V1203" s="60" t="s">
        <v>7064</v>
      </c>
      <c r="W1203" s="89">
        <v>45516</v>
      </c>
      <c r="X1203" s="89">
        <v>45516</v>
      </c>
      <c r="Y1203" s="177" t="s">
        <v>75</v>
      </c>
      <c r="Z1203" s="89">
        <v>45626</v>
      </c>
      <c r="AA1203" s="67">
        <f t="shared" si="95"/>
        <v>110</v>
      </c>
      <c r="AB1203" s="67">
        <v>0</v>
      </c>
      <c r="AC1203" s="237">
        <v>0</v>
      </c>
      <c r="AD1203" s="67">
        <v>0</v>
      </c>
      <c r="AE1203" s="89" t="s">
        <v>75</v>
      </c>
      <c r="AF1203" s="67">
        <f t="shared" si="91"/>
        <v>0</v>
      </c>
      <c r="AG1203" s="60">
        <v>0</v>
      </c>
      <c r="AH1203" s="60">
        <v>0</v>
      </c>
      <c r="AI1203" s="89" t="s">
        <v>75</v>
      </c>
      <c r="AJ1203" s="61">
        <v>0</v>
      </c>
      <c r="AK1203" s="65" t="s">
        <v>75</v>
      </c>
      <c r="AL1203" s="65" t="s">
        <v>75</v>
      </c>
      <c r="AM1203" s="67">
        <f t="shared" si="92"/>
        <v>0</v>
      </c>
      <c r="AN1203" s="67">
        <f>+K1203+AC1203-AH1203</f>
        <v>8400000</v>
      </c>
      <c r="AO1203" s="61" t="s">
        <v>67</v>
      </c>
      <c r="AP1203" s="60">
        <v>8400000</v>
      </c>
      <c r="AQ1203" s="61" t="s">
        <v>86</v>
      </c>
      <c r="AR1203" s="60">
        <v>0</v>
      </c>
      <c r="AS1203" s="69" t="s">
        <v>75</v>
      </c>
      <c r="AT1203" s="236">
        <v>2100000</v>
      </c>
      <c r="AU1203" s="156">
        <f t="shared" si="93"/>
        <v>6300000</v>
      </c>
      <c r="AV1203" s="72">
        <f t="shared" si="94"/>
        <v>0.25</v>
      </c>
      <c r="AW1203" s="89" t="s">
        <v>75</v>
      </c>
      <c r="AX1203" s="61" t="s">
        <v>101</v>
      </c>
      <c r="AY1203" s="67" t="s">
        <v>7431</v>
      </c>
      <c r="AZ1203" s="58" t="s">
        <v>67</v>
      </c>
      <c r="BA1203" s="58" t="s">
        <v>67</v>
      </c>
    </row>
    <row r="1204" spans="2:53" x14ac:dyDescent="0.25">
      <c r="B1204" s="58">
        <v>2024</v>
      </c>
      <c r="C1204" s="58">
        <v>891780111</v>
      </c>
      <c r="D1204" s="59" t="s">
        <v>64</v>
      </c>
      <c r="E1204" s="61" t="s">
        <v>7430</v>
      </c>
      <c r="F1204" s="239" t="s">
        <v>7429</v>
      </c>
      <c r="G1204" s="210">
        <v>0</v>
      </c>
      <c r="H1204" s="61" t="s">
        <v>73</v>
      </c>
      <c r="I1204" s="59" t="s">
        <v>65</v>
      </c>
      <c r="J1204" s="60" t="s">
        <v>7428</v>
      </c>
      <c r="K1204" s="60">
        <v>8400000</v>
      </c>
      <c r="L1204" s="58" t="s">
        <v>68</v>
      </c>
      <c r="M1204" s="60" t="s">
        <v>7427</v>
      </c>
      <c r="N1204" s="60">
        <v>1082882138</v>
      </c>
      <c r="O1204" s="60">
        <v>1499</v>
      </c>
      <c r="P1204" s="238">
        <v>45475</v>
      </c>
      <c r="Q1204" s="60">
        <v>2126650000</v>
      </c>
      <c r="R1204" s="89">
        <v>45516</v>
      </c>
      <c r="S1204" s="60">
        <v>8400000</v>
      </c>
      <c r="T1204" s="61" t="s">
        <v>66</v>
      </c>
      <c r="U1204" s="60">
        <v>45507423</v>
      </c>
      <c r="V1204" s="60" t="s">
        <v>7064</v>
      </c>
      <c r="W1204" s="89">
        <v>45516</v>
      </c>
      <c r="X1204" s="89">
        <v>45516</v>
      </c>
      <c r="Y1204" s="177" t="s">
        <v>75</v>
      </c>
      <c r="Z1204" s="89">
        <v>45626</v>
      </c>
      <c r="AA1204" s="67">
        <f t="shared" si="95"/>
        <v>110</v>
      </c>
      <c r="AB1204" s="67">
        <v>0</v>
      </c>
      <c r="AC1204" s="237">
        <v>0</v>
      </c>
      <c r="AD1204" s="67">
        <v>0</v>
      </c>
      <c r="AE1204" s="89" t="s">
        <v>75</v>
      </c>
      <c r="AF1204" s="67">
        <f t="shared" si="91"/>
        <v>0</v>
      </c>
      <c r="AG1204" s="60">
        <v>0</v>
      </c>
      <c r="AH1204" s="60">
        <v>0</v>
      </c>
      <c r="AI1204" s="89" t="s">
        <v>75</v>
      </c>
      <c r="AJ1204" s="61">
        <v>0</v>
      </c>
      <c r="AK1204" s="65" t="s">
        <v>75</v>
      </c>
      <c r="AL1204" s="65" t="s">
        <v>75</v>
      </c>
      <c r="AM1204" s="67">
        <f t="shared" si="92"/>
        <v>0</v>
      </c>
      <c r="AN1204" s="67">
        <f>+K1204+AC1204-AH1204</f>
        <v>8400000</v>
      </c>
      <c r="AO1204" s="61" t="s">
        <v>67</v>
      </c>
      <c r="AP1204" s="60">
        <v>8400000</v>
      </c>
      <c r="AQ1204" s="61" t="s">
        <v>86</v>
      </c>
      <c r="AR1204" s="60">
        <v>0</v>
      </c>
      <c r="AS1204" s="69" t="s">
        <v>75</v>
      </c>
      <c r="AT1204" s="236">
        <v>2100000</v>
      </c>
      <c r="AU1204" s="156">
        <f t="shared" si="93"/>
        <v>6300000</v>
      </c>
      <c r="AV1204" s="72">
        <f t="shared" si="94"/>
        <v>0.25</v>
      </c>
      <c r="AW1204" s="89" t="s">
        <v>75</v>
      </c>
      <c r="AX1204" s="61" t="s">
        <v>101</v>
      </c>
      <c r="AY1204" s="67" t="s">
        <v>7426</v>
      </c>
      <c r="AZ1204" s="58" t="s">
        <v>67</v>
      </c>
      <c r="BA1204" s="58" t="s">
        <v>67</v>
      </c>
    </row>
    <row r="1205" spans="2:53" x14ac:dyDescent="0.25">
      <c r="B1205" s="58">
        <v>2024</v>
      </c>
      <c r="C1205" s="58">
        <v>891780111</v>
      </c>
      <c r="D1205" s="59" t="s">
        <v>64</v>
      </c>
      <c r="E1205" s="61" t="s">
        <v>7425</v>
      </c>
      <c r="F1205" s="239" t="s">
        <v>7424</v>
      </c>
      <c r="G1205" s="210">
        <v>0</v>
      </c>
      <c r="H1205" s="61" t="s">
        <v>73</v>
      </c>
      <c r="I1205" s="59" t="s">
        <v>65</v>
      </c>
      <c r="J1205" s="60" t="s">
        <v>7423</v>
      </c>
      <c r="K1205" s="60">
        <v>8400000</v>
      </c>
      <c r="L1205" s="58" t="s">
        <v>68</v>
      </c>
      <c r="M1205" s="60" t="s">
        <v>7422</v>
      </c>
      <c r="N1205" s="60">
        <v>57443446</v>
      </c>
      <c r="O1205" s="60">
        <v>1499</v>
      </c>
      <c r="P1205" s="238">
        <v>45475</v>
      </c>
      <c r="Q1205" s="60">
        <v>2126650000</v>
      </c>
      <c r="R1205" s="89">
        <v>45516</v>
      </c>
      <c r="S1205" s="60">
        <v>8400000</v>
      </c>
      <c r="T1205" s="61" t="s">
        <v>66</v>
      </c>
      <c r="U1205" s="60">
        <v>45507423</v>
      </c>
      <c r="V1205" s="60" t="s">
        <v>7064</v>
      </c>
      <c r="W1205" s="89">
        <v>45516</v>
      </c>
      <c r="X1205" s="89">
        <v>45516</v>
      </c>
      <c r="Y1205" s="177" t="s">
        <v>75</v>
      </c>
      <c r="Z1205" s="89">
        <v>45626</v>
      </c>
      <c r="AA1205" s="67">
        <f t="shared" si="95"/>
        <v>110</v>
      </c>
      <c r="AB1205" s="67">
        <v>0</v>
      </c>
      <c r="AC1205" s="237">
        <v>0</v>
      </c>
      <c r="AD1205" s="67">
        <v>0</v>
      </c>
      <c r="AE1205" s="89" t="s">
        <v>75</v>
      </c>
      <c r="AF1205" s="67">
        <f t="shared" si="91"/>
        <v>0</v>
      </c>
      <c r="AG1205" s="60">
        <v>0</v>
      </c>
      <c r="AH1205" s="60">
        <v>0</v>
      </c>
      <c r="AI1205" s="89" t="s">
        <v>75</v>
      </c>
      <c r="AJ1205" s="61">
        <v>0</v>
      </c>
      <c r="AK1205" s="65" t="s">
        <v>75</v>
      </c>
      <c r="AL1205" s="65" t="s">
        <v>75</v>
      </c>
      <c r="AM1205" s="67">
        <f t="shared" si="92"/>
        <v>0</v>
      </c>
      <c r="AN1205" s="67">
        <f>+K1205+AC1205-AH1205</f>
        <v>8400000</v>
      </c>
      <c r="AO1205" s="61" t="s">
        <v>67</v>
      </c>
      <c r="AP1205" s="60">
        <v>8400000</v>
      </c>
      <c r="AQ1205" s="61" t="s">
        <v>86</v>
      </c>
      <c r="AR1205" s="60">
        <v>0</v>
      </c>
      <c r="AS1205" s="69" t="s">
        <v>75</v>
      </c>
      <c r="AT1205" s="236">
        <v>2100000</v>
      </c>
      <c r="AU1205" s="156">
        <f t="shared" si="93"/>
        <v>6300000</v>
      </c>
      <c r="AV1205" s="72">
        <f t="shared" si="94"/>
        <v>0.25</v>
      </c>
      <c r="AW1205" s="89" t="s">
        <v>75</v>
      </c>
      <c r="AX1205" s="61" t="s">
        <v>101</v>
      </c>
      <c r="AY1205" s="67" t="s">
        <v>7421</v>
      </c>
      <c r="AZ1205" s="58" t="s">
        <v>67</v>
      </c>
      <c r="BA1205" s="58" t="s">
        <v>67</v>
      </c>
    </row>
    <row r="1206" spans="2:53" x14ac:dyDescent="0.25">
      <c r="B1206" s="58">
        <v>2024</v>
      </c>
      <c r="C1206" s="58">
        <v>891780111</v>
      </c>
      <c r="D1206" s="59" t="s">
        <v>64</v>
      </c>
      <c r="E1206" s="61" t="s">
        <v>7420</v>
      </c>
      <c r="F1206" s="239" t="s">
        <v>7419</v>
      </c>
      <c r="G1206" s="210">
        <v>0</v>
      </c>
      <c r="H1206" s="61" t="s">
        <v>73</v>
      </c>
      <c r="I1206" s="59" t="s">
        <v>65</v>
      </c>
      <c r="J1206" s="60" t="s">
        <v>7418</v>
      </c>
      <c r="K1206" s="60">
        <v>10000000</v>
      </c>
      <c r="L1206" s="58" t="s">
        <v>68</v>
      </c>
      <c r="M1206" s="60" t="s">
        <v>7417</v>
      </c>
      <c r="N1206" s="60">
        <v>1045743528</v>
      </c>
      <c r="O1206" s="60">
        <v>1499</v>
      </c>
      <c r="P1206" s="238">
        <v>45475</v>
      </c>
      <c r="Q1206" s="60">
        <v>2126650000</v>
      </c>
      <c r="R1206" s="89">
        <v>45516</v>
      </c>
      <c r="S1206" s="60">
        <v>10000000</v>
      </c>
      <c r="T1206" s="61" t="s">
        <v>66</v>
      </c>
      <c r="U1206" s="60">
        <v>85449357</v>
      </c>
      <c r="V1206" s="60" t="s">
        <v>7147</v>
      </c>
      <c r="W1206" s="89">
        <v>45516</v>
      </c>
      <c r="X1206" s="89">
        <v>45516</v>
      </c>
      <c r="Y1206" s="177" t="s">
        <v>75</v>
      </c>
      <c r="Z1206" s="89">
        <v>45626</v>
      </c>
      <c r="AA1206" s="67">
        <f t="shared" si="95"/>
        <v>110</v>
      </c>
      <c r="AB1206" s="67">
        <v>0</v>
      </c>
      <c r="AC1206" s="237">
        <v>0</v>
      </c>
      <c r="AD1206" s="67">
        <v>0</v>
      </c>
      <c r="AE1206" s="89" t="s">
        <v>75</v>
      </c>
      <c r="AF1206" s="67">
        <f t="shared" si="91"/>
        <v>0</v>
      </c>
      <c r="AG1206" s="60">
        <v>0</v>
      </c>
      <c r="AH1206" s="60">
        <v>0</v>
      </c>
      <c r="AI1206" s="89" t="s">
        <v>75</v>
      </c>
      <c r="AJ1206" s="61">
        <v>0</v>
      </c>
      <c r="AK1206" s="65" t="s">
        <v>75</v>
      </c>
      <c r="AL1206" s="65" t="s">
        <v>75</v>
      </c>
      <c r="AM1206" s="67">
        <f t="shared" si="92"/>
        <v>0</v>
      </c>
      <c r="AN1206" s="67">
        <f>+K1206+AC1206-AH1206</f>
        <v>10000000</v>
      </c>
      <c r="AO1206" s="61" t="s">
        <v>67</v>
      </c>
      <c r="AP1206" s="60">
        <v>10000000</v>
      </c>
      <c r="AQ1206" s="61" t="s">
        <v>86</v>
      </c>
      <c r="AR1206" s="60">
        <v>0</v>
      </c>
      <c r="AS1206" s="69" t="s">
        <v>75</v>
      </c>
      <c r="AT1206" s="236">
        <v>2500000</v>
      </c>
      <c r="AU1206" s="156">
        <f t="shared" si="93"/>
        <v>7500000</v>
      </c>
      <c r="AV1206" s="72">
        <f t="shared" si="94"/>
        <v>0.25</v>
      </c>
      <c r="AW1206" s="89" t="s">
        <v>75</v>
      </c>
      <c r="AX1206" s="61" t="s">
        <v>101</v>
      </c>
      <c r="AY1206" s="67" t="s">
        <v>7416</v>
      </c>
      <c r="AZ1206" s="58" t="s">
        <v>67</v>
      </c>
      <c r="BA1206" s="58" t="s">
        <v>67</v>
      </c>
    </row>
    <row r="1207" spans="2:53" x14ac:dyDescent="0.25">
      <c r="B1207" s="58">
        <v>2024</v>
      </c>
      <c r="C1207" s="58">
        <v>891780111</v>
      </c>
      <c r="D1207" s="59" t="s">
        <v>64</v>
      </c>
      <c r="E1207" s="61" t="s">
        <v>7415</v>
      </c>
      <c r="F1207" s="239" t="s">
        <v>7414</v>
      </c>
      <c r="G1207" s="210">
        <v>0</v>
      </c>
      <c r="H1207" s="61" t="s">
        <v>73</v>
      </c>
      <c r="I1207" s="59" t="s">
        <v>65</v>
      </c>
      <c r="J1207" s="60" t="s">
        <v>7413</v>
      </c>
      <c r="K1207" s="60">
        <v>13200000</v>
      </c>
      <c r="L1207" s="58" t="s">
        <v>68</v>
      </c>
      <c r="M1207" s="60" t="s">
        <v>7412</v>
      </c>
      <c r="N1207" s="60">
        <v>1082866445</v>
      </c>
      <c r="O1207" s="176">
        <v>1498</v>
      </c>
      <c r="P1207" s="89">
        <v>45475</v>
      </c>
      <c r="Q1207" s="60">
        <v>4519037000</v>
      </c>
      <c r="R1207" s="89">
        <v>45516</v>
      </c>
      <c r="S1207" s="60">
        <v>13200000</v>
      </c>
      <c r="T1207" s="61" t="s">
        <v>66</v>
      </c>
      <c r="U1207" s="60">
        <v>45507423</v>
      </c>
      <c r="V1207" s="60" t="s">
        <v>7064</v>
      </c>
      <c r="W1207" s="89">
        <v>45516</v>
      </c>
      <c r="X1207" s="89">
        <v>45516</v>
      </c>
      <c r="Y1207" s="177" t="s">
        <v>75</v>
      </c>
      <c r="Z1207" s="89">
        <v>45626</v>
      </c>
      <c r="AA1207" s="67">
        <f t="shared" si="95"/>
        <v>110</v>
      </c>
      <c r="AB1207" s="67">
        <v>0</v>
      </c>
      <c r="AC1207" s="237">
        <v>0</v>
      </c>
      <c r="AD1207" s="67">
        <v>0</v>
      </c>
      <c r="AE1207" s="89" t="s">
        <v>75</v>
      </c>
      <c r="AF1207" s="67">
        <f t="shared" si="91"/>
        <v>0</v>
      </c>
      <c r="AG1207" s="60">
        <v>0</v>
      </c>
      <c r="AH1207" s="60">
        <v>0</v>
      </c>
      <c r="AI1207" s="89" t="s">
        <v>75</v>
      </c>
      <c r="AJ1207" s="61">
        <v>0</v>
      </c>
      <c r="AK1207" s="65" t="s">
        <v>75</v>
      </c>
      <c r="AL1207" s="65" t="s">
        <v>75</v>
      </c>
      <c r="AM1207" s="67">
        <f t="shared" si="92"/>
        <v>0</v>
      </c>
      <c r="AN1207" s="67">
        <f>+K1207+AC1207-AH1207</f>
        <v>13200000</v>
      </c>
      <c r="AO1207" s="61" t="s">
        <v>67</v>
      </c>
      <c r="AP1207" s="60">
        <v>13200000</v>
      </c>
      <c r="AQ1207" s="61" t="s">
        <v>86</v>
      </c>
      <c r="AR1207" s="60">
        <v>0</v>
      </c>
      <c r="AS1207" s="69" t="s">
        <v>75</v>
      </c>
      <c r="AT1207" s="236">
        <v>3300000</v>
      </c>
      <c r="AU1207" s="156">
        <f t="shared" si="93"/>
        <v>9900000</v>
      </c>
      <c r="AV1207" s="72">
        <f t="shared" si="94"/>
        <v>0.25</v>
      </c>
      <c r="AW1207" s="89" t="s">
        <v>75</v>
      </c>
      <c r="AX1207" s="61" t="s">
        <v>101</v>
      </c>
      <c r="AY1207" s="67" t="s">
        <v>7411</v>
      </c>
      <c r="AZ1207" s="58" t="s">
        <v>67</v>
      </c>
      <c r="BA1207" s="58" t="s">
        <v>67</v>
      </c>
    </row>
    <row r="1208" spans="2:53" x14ac:dyDescent="0.25">
      <c r="B1208" s="58">
        <v>2024</v>
      </c>
      <c r="C1208" s="58">
        <v>891780111</v>
      </c>
      <c r="D1208" s="59" t="s">
        <v>64</v>
      </c>
      <c r="E1208" s="61" t="s">
        <v>7410</v>
      </c>
      <c r="F1208" s="67" t="s">
        <v>7409</v>
      </c>
      <c r="G1208" s="210">
        <v>0</v>
      </c>
      <c r="H1208" s="61" t="s">
        <v>73</v>
      </c>
      <c r="I1208" s="59" t="s">
        <v>65</v>
      </c>
      <c r="J1208" s="60" t="s">
        <v>7408</v>
      </c>
      <c r="K1208" s="60">
        <v>6000000</v>
      </c>
      <c r="L1208" s="58" t="s">
        <v>68</v>
      </c>
      <c r="M1208" s="60" t="s">
        <v>7407</v>
      </c>
      <c r="N1208" s="60">
        <v>1083045649</v>
      </c>
      <c r="O1208" s="60">
        <v>1498</v>
      </c>
      <c r="P1208" s="89">
        <v>45475</v>
      </c>
      <c r="Q1208" s="60">
        <v>4519037000</v>
      </c>
      <c r="R1208" s="89">
        <v>45516</v>
      </c>
      <c r="S1208" s="60">
        <v>6000000</v>
      </c>
      <c r="T1208" s="61" t="s">
        <v>66</v>
      </c>
      <c r="U1208" s="60">
        <v>1082868728</v>
      </c>
      <c r="V1208" s="60" t="s">
        <v>7011</v>
      </c>
      <c r="W1208" s="89">
        <v>45516</v>
      </c>
      <c r="X1208" s="89">
        <v>45516</v>
      </c>
      <c r="Y1208" s="68" t="s">
        <v>75</v>
      </c>
      <c r="Z1208" s="89">
        <v>45535</v>
      </c>
      <c r="AA1208" s="67">
        <f t="shared" si="95"/>
        <v>19</v>
      </c>
      <c r="AB1208" s="67">
        <v>0</v>
      </c>
      <c r="AC1208" s="237">
        <v>0</v>
      </c>
      <c r="AD1208" s="67">
        <v>0</v>
      </c>
      <c r="AE1208" s="89" t="s">
        <v>75</v>
      </c>
      <c r="AF1208" s="67">
        <f t="shared" si="91"/>
        <v>0</v>
      </c>
      <c r="AG1208" s="60">
        <v>0</v>
      </c>
      <c r="AH1208" s="60">
        <v>0</v>
      </c>
      <c r="AI1208" s="89" t="s">
        <v>75</v>
      </c>
      <c r="AJ1208" s="61">
        <v>0</v>
      </c>
      <c r="AK1208" s="65" t="s">
        <v>75</v>
      </c>
      <c r="AL1208" s="65" t="s">
        <v>75</v>
      </c>
      <c r="AM1208" s="67">
        <f t="shared" si="92"/>
        <v>0</v>
      </c>
      <c r="AN1208" s="67">
        <f>+K1208+AC1208-AH1208</f>
        <v>6000000</v>
      </c>
      <c r="AO1208" s="61" t="s">
        <v>67</v>
      </c>
      <c r="AP1208" s="60">
        <v>6000000</v>
      </c>
      <c r="AQ1208" s="61" t="s">
        <v>86</v>
      </c>
      <c r="AR1208" s="60">
        <v>0</v>
      </c>
      <c r="AS1208" s="69" t="s">
        <v>75</v>
      </c>
      <c r="AT1208" s="236">
        <v>6000000</v>
      </c>
      <c r="AU1208" s="156">
        <f t="shared" si="93"/>
        <v>0</v>
      </c>
      <c r="AV1208" s="72">
        <f t="shared" si="94"/>
        <v>1</v>
      </c>
      <c r="AW1208" s="89" t="s">
        <v>75</v>
      </c>
      <c r="AX1208" s="61" t="s">
        <v>98</v>
      </c>
      <c r="AY1208" s="67" t="s">
        <v>7406</v>
      </c>
      <c r="AZ1208" s="58" t="s">
        <v>67</v>
      </c>
      <c r="BA1208" s="58" t="s">
        <v>67</v>
      </c>
    </row>
    <row r="1209" spans="2:53" x14ac:dyDescent="0.25">
      <c r="B1209" s="58">
        <v>2024</v>
      </c>
      <c r="C1209" s="58">
        <v>891780111</v>
      </c>
      <c r="D1209" s="59" t="s">
        <v>64</v>
      </c>
      <c r="E1209" s="61" t="s">
        <v>7405</v>
      </c>
      <c r="F1209" s="239" t="s">
        <v>7404</v>
      </c>
      <c r="G1209" s="210">
        <v>0</v>
      </c>
      <c r="H1209" s="61" t="s">
        <v>73</v>
      </c>
      <c r="I1209" s="59" t="s">
        <v>65</v>
      </c>
      <c r="J1209" s="60" t="s">
        <v>7403</v>
      </c>
      <c r="K1209" s="60">
        <v>13200000</v>
      </c>
      <c r="L1209" s="58" t="s">
        <v>68</v>
      </c>
      <c r="M1209" s="60" t="s">
        <v>7402</v>
      </c>
      <c r="N1209" s="60">
        <v>57428847</v>
      </c>
      <c r="O1209" s="176">
        <v>1498</v>
      </c>
      <c r="P1209" s="89">
        <v>45475</v>
      </c>
      <c r="Q1209" s="60">
        <v>4519037000</v>
      </c>
      <c r="R1209" s="89">
        <v>45516</v>
      </c>
      <c r="S1209" s="60">
        <v>13200000</v>
      </c>
      <c r="T1209" s="61" t="s">
        <v>66</v>
      </c>
      <c r="U1209" s="60">
        <v>45507423</v>
      </c>
      <c r="V1209" s="60" t="s">
        <v>7064</v>
      </c>
      <c r="W1209" s="89">
        <v>45516</v>
      </c>
      <c r="X1209" s="89">
        <v>45516</v>
      </c>
      <c r="Y1209" s="177" t="s">
        <v>75</v>
      </c>
      <c r="Z1209" s="89">
        <v>45626</v>
      </c>
      <c r="AA1209" s="67">
        <f t="shared" si="95"/>
        <v>110</v>
      </c>
      <c r="AB1209" s="67">
        <v>0</v>
      </c>
      <c r="AC1209" s="237">
        <v>0</v>
      </c>
      <c r="AD1209" s="67">
        <v>0</v>
      </c>
      <c r="AE1209" s="89" t="s">
        <v>75</v>
      </c>
      <c r="AF1209" s="67">
        <f t="shared" si="91"/>
        <v>0</v>
      </c>
      <c r="AG1209" s="60">
        <v>0</v>
      </c>
      <c r="AH1209" s="60">
        <v>0</v>
      </c>
      <c r="AI1209" s="89" t="s">
        <v>75</v>
      </c>
      <c r="AJ1209" s="61">
        <v>0</v>
      </c>
      <c r="AK1209" s="65" t="s">
        <v>75</v>
      </c>
      <c r="AL1209" s="65" t="s">
        <v>75</v>
      </c>
      <c r="AM1209" s="67">
        <f t="shared" si="92"/>
        <v>0</v>
      </c>
      <c r="AN1209" s="67">
        <f>+K1209+AC1209-AH1209</f>
        <v>13200000</v>
      </c>
      <c r="AO1209" s="61" t="s">
        <v>67</v>
      </c>
      <c r="AP1209" s="60">
        <v>13200000</v>
      </c>
      <c r="AQ1209" s="61" t="s">
        <v>86</v>
      </c>
      <c r="AR1209" s="60">
        <v>0</v>
      </c>
      <c r="AS1209" s="69" t="s">
        <v>75</v>
      </c>
      <c r="AT1209" s="236">
        <v>3300000</v>
      </c>
      <c r="AU1209" s="156">
        <f t="shared" si="93"/>
        <v>9900000</v>
      </c>
      <c r="AV1209" s="72">
        <f t="shared" si="94"/>
        <v>0.25</v>
      </c>
      <c r="AW1209" s="89" t="s">
        <v>75</v>
      </c>
      <c r="AX1209" s="61" t="s">
        <v>101</v>
      </c>
      <c r="AY1209" s="67" t="s">
        <v>7401</v>
      </c>
      <c r="AZ1209" s="58" t="s">
        <v>67</v>
      </c>
      <c r="BA1209" s="58" t="s">
        <v>67</v>
      </c>
    </row>
    <row r="1210" spans="2:53" x14ac:dyDescent="0.25">
      <c r="B1210" s="58">
        <v>2024</v>
      </c>
      <c r="C1210" s="58">
        <v>891780111</v>
      </c>
      <c r="D1210" s="59" t="s">
        <v>64</v>
      </c>
      <c r="E1210" s="61" t="s">
        <v>7400</v>
      </c>
      <c r="F1210" s="239" t="s">
        <v>7399</v>
      </c>
      <c r="G1210" s="210">
        <v>0</v>
      </c>
      <c r="H1210" s="61" t="s">
        <v>73</v>
      </c>
      <c r="I1210" s="59" t="s">
        <v>65</v>
      </c>
      <c r="J1210" s="60" t="s">
        <v>7398</v>
      </c>
      <c r="K1210" s="60">
        <v>13200000</v>
      </c>
      <c r="L1210" s="58" t="s">
        <v>68</v>
      </c>
      <c r="M1210" s="60" t="s">
        <v>6348</v>
      </c>
      <c r="N1210" s="60">
        <v>36697703</v>
      </c>
      <c r="O1210" s="176">
        <v>1498</v>
      </c>
      <c r="P1210" s="89">
        <v>45475</v>
      </c>
      <c r="Q1210" s="60">
        <v>4519037000</v>
      </c>
      <c r="R1210" s="89">
        <v>45516</v>
      </c>
      <c r="S1210" s="60">
        <v>13200000</v>
      </c>
      <c r="T1210" s="61" t="s">
        <v>66</v>
      </c>
      <c r="U1210" s="60">
        <v>45507423</v>
      </c>
      <c r="V1210" s="60" t="s">
        <v>7064</v>
      </c>
      <c r="W1210" s="89">
        <v>45516</v>
      </c>
      <c r="X1210" s="89">
        <v>45516</v>
      </c>
      <c r="Y1210" s="177" t="s">
        <v>75</v>
      </c>
      <c r="Z1210" s="89">
        <v>45626</v>
      </c>
      <c r="AA1210" s="67">
        <f t="shared" si="95"/>
        <v>110</v>
      </c>
      <c r="AB1210" s="67">
        <v>0</v>
      </c>
      <c r="AC1210" s="237">
        <v>0</v>
      </c>
      <c r="AD1210" s="67">
        <v>0</v>
      </c>
      <c r="AE1210" s="89" t="s">
        <v>75</v>
      </c>
      <c r="AF1210" s="67">
        <f t="shared" si="91"/>
        <v>0</v>
      </c>
      <c r="AG1210" s="60">
        <v>0</v>
      </c>
      <c r="AH1210" s="60">
        <v>0</v>
      </c>
      <c r="AI1210" s="89" t="s">
        <v>75</v>
      </c>
      <c r="AJ1210" s="61">
        <v>0</v>
      </c>
      <c r="AK1210" s="65" t="s">
        <v>75</v>
      </c>
      <c r="AL1210" s="65" t="s">
        <v>75</v>
      </c>
      <c r="AM1210" s="67">
        <f t="shared" si="92"/>
        <v>0</v>
      </c>
      <c r="AN1210" s="67">
        <f>+K1210+AC1210-AH1210</f>
        <v>13200000</v>
      </c>
      <c r="AO1210" s="61" t="s">
        <v>67</v>
      </c>
      <c r="AP1210" s="60">
        <v>13200000</v>
      </c>
      <c r="AQ1210" s="61" t="s">
        <v>86</v>
      </c>
      <c r="AR1210" s="60">
        <v>0</v>
      </c>
      <c r="AS1210" s="69" t="s">
        <v>75</v>
      </c>
      <c r="AT1210" s="236">
        <v>3300000</v>
      </c>
      <c r="AU1210" s="156">
        <f t="shared" si="93"/>
        <v>9900000</v>
      </c>
      <c r="AV1210" s="72">
        <f t="shared" si="94"/>
        <v>0.25</v>
      </c>
      <c r="AW1210" s="89" t="s">
        <v>75</v>
      </c>
      <c r="AX1210" s="61" t="s">
        <v>101</v>
      </c>
      <c r="AY1210" s="67" t="s">
        <v>7397</v>
      </c>
      <c r="AZ1210" s="58" t="s">
        <v>67</v>
      </c>
      <c r="BA1210" s="58" t="s">
        <v>67</v>
      </c>
    </row>
    <row r="1211" spans="2:53" x14ac:dyDescent="0.25">
      <c r="B1211" s="58">
        <v>2024</v>
      </c>
      <c r="C1211" s="58">
        <v>891780111</v>
      </c>
      <c r="D1211" s="59" t="s">
        <v>64</v>
      </c>
      <c r="E1211" s="61" t="s">
        <v>7396</v>
      </c>
      <c r="F1211" s="239" t="s">
        <v>7395</v>
      </c>
      <c r="G1211" s="210">
        <v>0</v>
      </c>
      <c r="H1211" s="61" t="s">
        <v>73</v>
      </c>
      <c r="I1211" s="59" t="s">
        <v>65</v>
      </c>
      <c r="J1211" s="60" t="s">
        <v>6792</v>
      </c>
      <c r="K1211" s="60">
        <v>8400000</v>
      </c>
      <c r="L1211" s="58" t="s">
        <v>68</v>
      </c>
      <c r="M1211" s="60" t="s">
        <v>4750</v>
      </c>
      <c r="N1211" s="60">
        <v>36549178</v>
      </c>
      <c r="O1211" s="60">
        <v>1499</v>
      </c>
      <c r="P1211" s="238">
        <v>45475</v>
      </c>
      <c r="Q1211" s="60">
        <v>2126650000</v>
      </c>
      <c r="R1211" s="89">
        <v>45517</v>
      </c>
      <c r="S1211" s="60">
        <v>8400000</v>
      </c>
      <c r="T1211" s="61" t="s">
        <v>66</v>
      </c>
      <c r="U1211" s="60">
        <v>57444673</v>
      </c>
      <c r="V1211" s="60" t="s">
        <v>4095</v>
      </c>
      <c r="W1211" s="89">
        <v>45517</v>
      </c>
      <c r="X1211" s="89">
        <v>45517</v>
      </c>
      <c r="Y1211" s="177" t="s">
        <v>75</v>
      </c>
      <c r="Z1211" s="89">
        <v>45626</v>
      </c>
      <c r="AA1211" s="67">
        <f t="shared" si="95"/>
        <v>109</v>
      </c>
      <c r="AB1211" s="67">
        <v>0</v>
      </c>
      <c r="AC1211" s="237">
        <v>0</v>
      </c>
      <c r="AD1211" s="67">
        <v>0</v>
      </c>
      <c r="AE1211" s="89" t="s">
        <v>75</v>
      </c>
      <c r="AF1211" s="67">
        <f t="shared" si="91"/>
        <v>0</v>
      </c>
      <c r="AG1211" s="60">
        <v>0</v>
      </c>
      <c r="AH1211" s="60">
        <v>0</v>
      </c>
      <c r="AI1211" s="89" t="s">
        <v>75</v>
      </c>
      <c r="AJ1211" s="61">
        <v>0</v>
      </c>
      <c r="AK1211" s="65" t="s">
        <v>75</v>
      </c>
      <c r="AL1211" s="65" t="s">
        <v>75</v>
      </c>
      <c r="AM1211" s="67">
        <f t="shared" si="92"/>
        <v>0</v>
      </c>
      <c r="AN1211" s="67">
        <f>+K1211+AC1211-AH1211</f>
        <v>8400000</v>
      </c>
      <c r="AO1211" s="61" t="s">
        <v>67</v>
      </c>
      <c r="AP1211" s="60">
        <v>8400000</v>
      </c>
      <c r="AQ1211" s="61" t="s">
        <v>86</v>
      </c>
      <c r="AR1211" s="60">
        <v>0</v>
      </c>
      <c r="AS1211" s="69" t="s">
        <v>75</v>
      </c>
      <c r="AT1211" s="236">
        <v>2100000</v>
      </c>
      <c r="AU1211" s="156">
        <f t="shared" si="93"/>
        <v>6300000</v>
      </c>
      <c r="AV1211" s="72">
        <f t="shared" si="94"/>
        <v>0.25</v>
      </c>
      <c r="AW1211" s="89" t="s">
        <v>75</v>
      </c>
      <c r="AX1211" s="61" t="s">
        <v>101</v>
      </c>
      <c r="AY1211" s="67" t="s">
        <v>7394</v>
      </c>
      <c r="AZ1211" s="58" t="s">
        <v>67</v>
      </c>
      <c r="BA1211" s="58" t="s">
        <v>67</v>
      </c>
    </row>
    <row r="1212" spans="2:53" x14ac:dyDescent="0.25">
      <c r="B1212" s="58">
        <v>2024</v>
      </c>
      <c r="C1212" s="58">
        <v>891780111</v>
      </c>
      <c r="D1212" s="59" t="s">
        <v>64</v>
      </c>
      <c r="E1212" s="61" t="s">
        <v>7393</v>
      </c>
      <c r="F1212" s="239" t="s">
        <v>7392</v>
      </c>
      <c r="G1212" s="210">
        <v>0</v>
      </c>
      <c r="H1212" s="61" t="s">
        <v>73</v>
      </c>
      <c r="I1212" s="59" t="s">
        <v>65</v>
      </c>
      <c r="J1212" s="60" t="s">
        <v>7174</v>
      </c>
      <c r="K1212" s="60">
        <v>14400000</v>
      </c>
      <c r="L1212" s="58" t="s">
        <v>68</v>
      </c>
      <c r="M1212" s="60" t="s">
        <v>7391</v>
      </c>
      <c r="N1212" s="60">
        <v>40935289</v>
      </c>
      <c r="O1212" s="176">
        <v>1498</v>
      </c>
      <c r="P1212" s="89">
        <v>45475</v>
      </c>
      <c r="Q1212" s="60">
        <v>4519037000</v>
      </c>
      <c r="R1212" s="89">
        <v>45517</v>
      </c>
      <c r="S1212" s="60">
        <v>14400000</v>
      </c>
      <c r="T1212" s="61" t="s">
        <v>66</v>
      </c>
      <c r="U1212" s="60">
        <v>15443332</v>
      </c>
      <c r="V1212" s="60" t="s">
        <v>3157</v>
      </c>
      <c r="W1212" s="89">
        <v>45517</v>
      </c>
      <c r="X1212" s="89">
        <v>45517</v>
      </c>
      <c r="Y1212" s="177" t="s">
        <v>75</v>
      </c>
      <c r="Z1212" s="89">
        <v>45626</v>
      </c>
      <c r="AA1212" s="67">
        <f t="shared" si="95"/>
        <v>109</v>
      </c>
      <c r="AB1212" s="67">
        <v>0</v>
      </c>
      <c r="AC1212" s="237">
        <v>0</v>
      </c>
      <c r="AD1212" s="67">
        <v>0</v>
      </c>
      <c r="AE1212" s="89" t="s">
        <v>75</v>
      </c>
      <c r="AF1212" s="67">
        <f t="shared" si="91"/>
        <v>0</v>
      </c>
      <c r="AG1212" s="60">
        <v>0</v>
      </c>
      <c r="AH1212" s="60">
        <v>0</v>
      </c>
      <c r="AI1212" s="89" t="s">
        <v>75</v>
      </c>
      <c r="AJ1212" s="61">
        <v>0</v>
      </c>
      <c r="AK1212" s="65" t="s">
        <v>75</v>
      </c>
      <c r="AL1212" s="65" t="s">
        <v>75</v>
      </c>
      <c r="AM1212" s="67">
        <f t="shared" si="92"/>
        <v>0</v>
      </c>
      <c r="AN1212" s="67">
        <f>+K1212+AC1212-AH1212</f>
        <v>14400000</v>
      </c>
      <c r="AO1212" s="61" t="s">
        <v>67</v>
      </c>
      <c r="AP1212" s="60">
        <v>14400000</v>
      </c>
      <c r="AQ1212" s="61" t="s">
        <v>86</v>
      </c>
      <c r="AR1212" s="60">
        <v>0</v>
      </c>
      <c r="AS1212" s="69" t="s">
        <v>75</v>
      </c>
      <c r="AT1212" s="236">
        <v>3600000</v>
      </c>
      <c r="AU1212" s="156">
        <f t="shared" si="93"/>
        <v>10800000</v>
      </c>
      <c r="AV1212" s="72">
        <f t="shared" si="94"/>
        <v>0.25</v>
      </c>
      <c r="AW1212" s="89" t="s">
        <v>75</v>
      </c>
      <c r="AX1212" s="61" t="s">
        <v>101</v>
      </c>
      <c r="AY1212" s="67" t="s">
        <v>7390</v>
      </c>
      <c r="AZ1212" s="58" t="s">
        <v>67</v>
      </c>
      <c r="BA1212" s="58" t="s">
        <v>67</v>
      </c>
    </row>
    <row r="1213" spans="2:53" x14ac:dyDescent="0.25">
      <c r="B1213" s="58">
        <v>2024</v>
      </c>
      <c r="C1213" s="58">
        <v>891780111</v>
      </c>
      <c r="D1213" s="59" t="s">
        <v>64</v>
      </c>
      <c r="E1213" s="61" t="s">
        <v>7389</v>
      </c>
      <c r="F1213" s="239" t="s">
        <v>7388</v>
      </c>
      <c r="G1213" s="210">
        <v>0</v>
      </c>
      <c r="H1213" s="61" t="s">
        <v>73</v>
      </c>
      <c r="I1213" s="59" t="s">
        <v>65</v>
      </c>
      <c r="J1213" s="60" t="s">
        <v>7174</v>
      </c>
      <c r="K1213" s="60">
        <v>20000000</v>
      </c>
      <c r="L1213" s="58" t="s">
        <v>68</v>
      </c>
      <c r="M1213" s="60" t="s">
        <v>7387</v>
      </c>
      <c r="N1213" s="60">
        <v>85451746</v>
      </c>
      <c r="O1213" s="176">
        <v>1498</v>
      </c>
      <c r="P1213" s="89">
        <v>45475</v>
      </c>
      <c r="Q1213" s="60">
        <v>4519037000</v>
      </c>
      <c r="R1213" s="89">
        <v>45517</v>
      </c>
      <c r="S1213" s="60">
        <v>20000000</v>
      </c>
      <c r="T1213" s="61" t="s">
        <v>66</v>
      </c>
      <c r="U1213" s="60">
        <v>15443332</v>
      </c>
      <c r="V1213" s="60" t="s">
        <v>3157</v>
      </c>
      <c r="W1213" s="89">
        <v>45517</v>
      </c>
      <c r="X1213" s="89">
        <v>45517</v>
      </c>
      <c r="Y1213" s="177" t="s">
        <v>75</v>
      </c>
      <c r="Z1213" s="89">
        <v>45626</v>
      </c>
      <c r="AA1213" s="67">
        <f t="shared" si="95"/>
        <v>109</v>
      </c>
      <c r="AB1213" s="67">
        <v>0</v>
      </c>
      <c r="AC1213" s="237">
        <v>0</v>
      </c>
      <c r="AD1213" s="67">
        <v>0</v>
      </c>
      <c r="AE1213" s="89" t="s">
        <v>75</v>
      </c>
      <c r="AF1213" s="67">
        <f t="shared" si="91"/>
        <v>0</v>
      </c>
      <c r="AG1213" s="60">
        <v>0</v>
      </c>
      <c r="AH1213" s="60">
        <v>0</v>
      </c>
      <c r="AI1213" s="89" t="s">
        <v>75</v>
      </c>
      <c r="AJ1213" s="61">
        <v>0</v>
      </c>
      <c r="AK1213" s="65" t="s">
        <v>75</v>
      </c>
      <c r="AL1213" s="65" t="s">
        <v>75</v>
      </c>
      <c r="AM1213" s="67">
        <f t="shared" si="92"/>
        <v>0</v>
      </c>
      <c r="AN1213" s="67">
        <f>+K1213+AC1213-AH1213</f>
        <v>20000000</v>
      </c>
      <c r="AO1213" s="61" t="s">
        <v>67</v>
      </c>
      <c r="AP1213" s="60">
        <v>20000000</v>
      </c>
      <c r="AQ1213" s="61" t="s">
        <v>86</v>
      </c>
      <c r="AR1213" s="60">
        <v>0</v>
      </c>
      <c r="AS1213" s="69" t="s">
        <v>75</v>
      </c>
      <c r="AT1213" s="236">
        <v>5000000</v>
      </c>
      <c r="AU1213" s="156">
        <f t="shared" si="93"/>
        <v>15000000</v>
      </c>
      <c r="AV1213" s="72">
        <f t="shared" si="94"/>
        <v>0.25</v>
      </c>
      <c r="AW1213" s="89" t="s">
        <v>75</v>
      </c>
      <c r="AX1213" s="61" t="s">
        <v>101</v>
      </c>
      <c r="AY1213" s="67" t="s">
        <v>7386</v>
      </c>
      <c r="AZ1213" s="58" t="s">
        <v>67</v>
      </c>
      <c r="BA1213" s="58" t="s">
        <v>67</v>
      </c>
    </row>
    <row r="1214" spans="2:53" x14ac:dyDescent="0.25">
      <c r="B1214" s="58">
        <v>2024</v>
      </c>
      <c r="C1214" s="58">
        <v>891780111</v>
      </c>
      <c r="D1214" s="59" t="s">
        <v>64</v>
      </c>
      <c r="E1214" s="61" t="s">
        <v>7385</v>
      </c>
      <c r="F1214" s="239" t="s">
        <v>7384</v>
      </c>
      <c r="G1214" s="210">
        <v>0</v>
      </c>
      <c r="H1214" s="61" t="s">
        <v>73</v>
      </c>
      <c r="I1214" s="59" t="s">
        <v>65</v>
      </c>
      <c r="J1214" s="60" t="s">
        <v>7383</v>
      </c>
      <c r="K1214" s="60">
        <v>8050000</v>
      </c>
      <c r="L1214" s="58" t="s">
        <v>68</v>
      </c>
      <c r="M1214" s="60" t="s">
        <v>7382</v>
      </c>
      <c r="N1214" s="60">
        <v>1083468602</v>
      </c>
      <c r="O1214" s="60">
        <v>1499</v>
      </c>
      <c r="P1214" s="238">
        <v>45475</v>
      </c>
      <c r="Q1214" s="60">
        <v>2126650000</v>
      </c>
      <c r="R1214" s="89">
        <v>45517</v>
      </c>
      <c r="S1214" s="60">
        <v>8050000</v>
      </c>
      <c r="T1214" s="61" t="s">
        <v>66</v>
      </c>
      <c r="U1214" s="60">
        <v>85459497</v>
      </c>
      <c r="V1214" s="60" t="s">
        <v>3402</v>
      </c>
      <c r="W1214" s="89">
        <v>45517</v>
      </c>
      <c r="X1214" s="89">
        <v>45517</v>
      </c>
      <c r="Y1214" s="177" t="s">
        <v>75</v>
      </c>
      <c r="Z1214" s="89">
        <v>45626</v>
      </c>
      <c r="AA1214" s="67">
        <f t="shared" si="95"/>
        <v>109</v>
      </c>
      <c r="AB1214" s="67">
        <v>0</v>
      </c>
      <c r="AC1214" s="237">
        <v>0</v>
      </c>
      <c r="AD1214" s="67">
        <v>0</v>
      </c>
      <c r="AE1214" s="89" t="s">
        <v>75</v>
      </c>
      <c r="AF1214" s="67">
        <f t="shared" si="91"/>
        <v>0</v>
      </c>
      <c r="AG1214" s="60">
        <v>0</v>
      </c>
      <c r="AH1214" s="60">
        <v>0</v>
      </c>
      <c r="AI1214" s="89" t="s">
        <v>75</v>
      </c>
      <c r="AJ1214" s="61">
        <v>0</v>
      </c>
      <c r="AK1214" s="65" t="s">
        <v>75</v>
      </c>
      <c r="AL1214" s="65" t="s">
        <v>75</v>
      </c>
      <c r="AM1214" s="67">
        <f t="shared" si="92"/>
        <v>0</v>
      </c>
      <c r="AN1214" s="67">
        <f>+K1214+AC1214-AH1214</f>
        <v>8050000</v>
      </c>
      <c r="AO1214" s="61" t="s">
        <v>67</v>
      </c>
      <c r="AP1214" s="60">
        <v>8050000</v>
      </c>
      <c r="AQ1214" s="61" t="s">
        <v>86</v>
      </c>
      <c r="AR1214" s="60">
        <v>0</v>
      </c>
      <c r="AS1214" s="69" t="s">
        <v>75</v>
      </c>
      <c r="AT1214" s="236">
        <v>1750000</v>
      </c>
      <c r="AU1214" s="156">
        <f t="shared" si="93"/>
        <v>6300000</v>
      </c>
      <c r="AV1214" s="72">
        <f t="shared" si="94"/>
        <v>0.21739130434782608</v>
      </c>
      <c r="AW1214" s="89" t="s">
        <v>75</v>
      </c>
      <c r="AX1214" s="61" t="s">
        <v>101</v>
      </c>
      <c r="AY1214" s="67" t="s">
        <v>7381</v>
      </c>
      <c r="AZ1214" s="58" t="s">
        <v>67</v>
      </c>
      <c r="BA1214" s="58" t="s">
        <v>67</v>
      </c>
    </row>
    <row r="1215" spans="2:53" x14ac:dyDescent="0.25">
      <c r="B1215" s="58">
        <v>2024</v>
      </c>
      <c r="C1215" s="58">
        <v>891780111</v>
      </c>
      <c r="D1215" s="59" t="s">
        <v>64</v>
      </c>
      <c r="E1215" s="61" t="s">
        <v>7380</v>
      </c>
      <c r="F1215" s="239" t="s">
        <v>7379</v>
      </c>
      <c r="G1215" s="210">
        <v>0</v>
      </c>
      <c r="H1215" s="61" t="s">
        <v>73</v>
      </c>
      <c r="I1215" s="59" t="s">
        <v>65</v>
      </c>
      <c r="J1215" s="60" t="s">
        <v>7378</v>
      </c>
      <c r="K1215" s="60">
        <v>11200000</v>
      </c>
      <c r="L1215" s="58" t="s">
        <v>68</v>
      </c>
      <c r="M1215" s="60" t="s">
        <v>7377</v>
      </c>
      <c r="N1215" s="60">
        <v>1082929855</v>
      </c>
      <c r="O1215" s="176">
        <v>1498</v>
      </c>
      <c r="P1215" s="89">
        <v>45475</v>
      </c>
      <c r="Q1215" s="60">
        <v>4519037000</v>
      </c>
      <c r="R1215" s="89">
        <v>45517</v>
      </c>
      <c r="S1215" s="60">
        <v>11200000</v>
      </c>
      <c r="T1215" s="61" t="s">
        <v>66</v>
      </c>
      <c r="U1215" s="60">
        <v>36669284</v>
      </c>
      <c r="V1215" s="60" t="s">
        <v>778</v>
      </c>
      <c r="W1215" s="89">
        <v>45517</v>
      </c>
      <c r="X1215" s="89">
        <v>45517</v>
      </c>
      <c r="Y1215" s="177" t="s">
        <v>75</v>
      </c>
      <c r="Z1215" s="89">
        <v>45626</v>
      </c>
      <c r="AA1215" s="67">
        <f t="shared" si="95"/>
        <v>109</v>
      </c>
      <c r="AB1215" s="67">
        <v>0</v>
      </c>
      <c r="AC1215" s="237">
        <v>0</v>
      </c>
      <c r="AD1215" s="67">
        <v>0</v>
      </c>
      <c r="AE1215" s="89" t="s">
        <v>75</v>
      </c>
      <c r="AF1215" s="67">
        <f t="shared" si="91"/>
        <v>0</v>
      </c>
      <c r="AG1215" s="60">
        <v>0</v>
      </c>
      <c r="AH1215" s="60">
        <v>0</v>
      </c>
      <c r="AI1215" s="89" t="s">
        <v>75</v>
      </c>
      <c r="AJ1215" s="61">
        <v>0</v>
      </c>
      <c r="AK1215" s="65" t="s">
        <v>75</v>
      </c>
      <c r="AL1215" s="65" t="s">
        <v>75</v>
      </c>
      <c r="AM1215" s="67">
        <f t="shared" si="92"/>
        <v>0</v>
      </c>
      <c r="AN1215" s="67">
        <f>+K1215+AC1215-AH1215</f>
        <v>11200000</v>
      </c>
      <c r="AO1215" s="61" t="s">
        <v>67</v>
      </c>
      <c r="AP1215" s="60">
        <v>11200000</v>
      </c>
      <c r="AQ1215" s="61" t="s">
        <v>86</v>
      </c>
      <c r="AR1215" s="60">
        <v>0</v>
      </c>
      <c r="AS1215" s="69" t="s">
        <v>75</v>
      </c>
      <c r="AT1215" s="236">
        <v>2200000</v>
      </c>
      <c r="AU1215" s="156">
        <f t="shared" si="93"/>
        <v>9000000</v>
      </c>
      <c r="AV1215" s="72">
        <f t="shared" si="94"/>
        <v>0.19642857142857142</v>
      </c>
      <c r="AW1215" s="89" t="s">
        <v>75</v>
      </c>
      <c r="AX1215" s="61" t="s">
        <v>101</v>
      </c>
      <c r="AY1215" s="67" t="s">
        <v>7376</v>
      </c>
      <c r="AZ1215" s="58" t="s">
        <v>67</v>
      </c>
      <c r="BA1215" s="58" t="s">
        <v>67</v>
      </c>
    </row>
    <row r="1216" spans="2:53" x14ac:dyDescent="0.25">
      <c r="B1216" s="58">
        <v>2024</v>
      </c>
      <c r="C1216" s="58">
        <v>891780111</v>
      </c>
      <c r="D1216" s="59" t="s">
        <v>64</v>
      </c>
      <c r="E1216" s="61" t="s">
        <v>7375</v>
      </c>
      <c r="F1216" s="239" t="s">
        <v>7374</v>
      </c>
      <c r="G1216" s="210">
        <v>0</v>
      </c>
      <c r="H1216" s="61" t="s">
        <v>73</v>
      </c>
      <c r="I1216" s="59" t="s">
        <v>65</v>
      </c>
      <c r="J1216" s="60" t="s">
        <v>7373</v>
      </c>
      <c r="K1216" s="60">
        <v>16000000</v>
      </c>
      <c r="L1216" s="58" t="s">
        <v>68</v>
      </c>
      <c r="M1216" s="60" t="s">
        <v>7372</v>
      </c>
      <c r="N1216" s="60">
        <v>1083035460</v>
      </c>
      <c r="O1216" s="176">
        <v>1498</v>
      </c>
      <c r="P1216" s="89">
        <v>45475</v>
      </c>
      <c r="Q1216" s="60">
        <v>4519037000</v>
      </c>
      <c r="R1216" s="89">
        <v>45517</v>
      </c>
      <c r="S1216" s="60">
        <v>16000000</v>
      </c>
      <c r="T1216" s="61" t="s">
        <v>66</v>
      </c>
      <c r="U1216" s="60">
        <v>1082964146</v>
      </c>
      <c r="V1216" s="60" t="s">
        <v>7105</v>
      </c>
      <c r="W1216" s="89">
        <v>45517</v>
      </c>
      <c r="X1216" s="89">
        <v>45517</v>
      </c>
      <c r="Y1216" s="177" t="s">
        <v>75</v>
      </c>
      <c r="Z1216" s="89">
        <v>45626</v>
      </c>
      <c r="AA1216" s="67">
        <f t="shared" si="95"/>
        <v>109</v>
      </c>
      <c r="AB1216" s="67">
        <v>0</v>
      </c>
      <c r="AC1216" s="237">
        <v>0</v>
      </c>
      <c r="AD1216" s="67">
        <v>0</v>
      </c>
      <c r="AE1216" s="89" t="s">
        <v>75</v>
      </c>
      <c r="AF1216" s="67">
        <f t="shared" si="91"/>
        <v>0</v>
      </c>
      <c r="AG1216" s="60">
        <v>0</v>
      </c>
      <c r="AH1216" s="60">
        <v>0</v>
      </c>
      <c r="AI1216" s="89" t="s">
        <v>75</v>
      </c>
      <c r="AJ1216" s="61">
        <v>0</v>
      </c>
      <c r="AK1216" s="65" t="s">
        <v>75</v>
      </c>
      <c r="AL1216" s="65" t="s">
        <v>75</v>
      </c>
      <c r="AM1216" s="67">
        <f t="shared" si="92"/>
        <v>0</v>
      </c>
      <c r="AN1216" s="67">
        <f>+K1216+AC1216-AH1216</f>
        <v>16000000</v>
      </c>
      <c r="AO1216" s="61" t="s">
        <v>67</v>
      </c>
      <c r="AP1216" s="60">
        <v>16000000</v>
      </c>
      <c r="AQ1216" s="61" t="s">
        <v>86</v>
      </c>
      <c r="AR1216" s="60">
        <v>0</v>
      </c>
      <c r="AS1216" s="69" t="s">
        <v>75</v>
      </c>
      <c r="AT1216" s="236">
        <v>4000000</v>
      </c>
      <c r="AU1216" s="156">
        <f t="shared" si="93"/>
        <v>12000000</v>
      </c>
      <c r="AV1216" s="72">
        <f t="shared" si="94"/>
        <v>0.25</v>
      </c>
      <c r="AW1216" s="89" t="s">
        <v>75</v>
      </c>
      <c r="AX1216" s="61" t="s">
        <v>101</v>
      </c>
      <c r="AY1216" s="67" t="s">
        <v>7371</v>
      </c>
      <c r="AZ1216" s="58" t="s">
        <v>67</v>
      </c>
      <c r="BA1216" s="58" t="s">
        <v>67</v>
      </c>
    </row>
    <row r="1217" spans="2:53" x14ac:dyDescent="0.25">
      <c r="B1217" s="58">
        <v>2024</v>
      </c>
      <c r="C1217" s="58">
        <v>891780111</v>
      </c>
      <c r="D1217" s="59" t="s">
        <v>64</v>
      </c>
      <c r="E1217" s="61" t="s">
        <v>7370</v>
      </c>
      <c r="F1217" s="239" t="s">
        <v>7369</v>
      </c>
      <c r="G1217" s="210">
        <v>0</v>
      </c>
      <c r="H1217" s="61" t="s">
        <v>73</v>
      </c>
      <c r="I1217" s="59" t="s">
        <v>65</v>
      </c>
      <c r="J1217" s="60" t="s">
        <v>7368</v>
      </c>
      <c r="K1217" s="60">
        <v>9583000</v>
      </c>
      <c r="L1217" s="58" t="s">
        <v>68</v>
      </c>
      <c r="M1217" s="60" t="s">
        <v>7367</v>
      </c>
      <c r="N1217" s="60">
        <v>85464881</v>
      </c>
      <c r="O1217" s="60">
        <v>1499</v>
      </c>
      <c r="P1217" s="238">
        <v>45475</v>
      </c>
      <c r="Q1217" s="60">
        <v>2126650000</v>
      </c>
      <c r="R1217" s="89">
        <v>45517</v>
      </c>
      <c r="S1217" s="60">
        <v>9583000</v>
      </c>
      <c r="T1217" s="61" t="s">
        <v>66</v>
      </c>
      <c r="U1217" s="60">
        <v>85152695</v>
      </c>
      <c r="V1217" s="60" t="s">
        <v>6952</v>
      </c>
      <c r="W1217" s="89">
        <v>45517</v>
      </c>
      <c r="X1217" s="89">
        <v>45517</v>
      </c>
      <c r="Y1217" s="177" t="s">
        <v>75</v>
      </c>
      <c r="Z1217" s="89">
        <v>45626</v>
      </c>
      <c r="AA1217" s="67">
        <f t="shared" si="95"/>
        <v>109</v>
      </c>
      <c r="AB1217" s="67">
        <v>0</v>
      </c>
      <c r="AC1217" s="237">
        <v>0</v>
      </c>
      <c r="AD1217" s="67">
        <v>0</v>
      </c>
      <c r="AE1217" s="89" t="s">
        <v>75</v>
      </c>
      <c r="AF1217" s="67">
        <f t="shared" si="91"/>
        <v>0</v>
      </c>
      <c r="AG1217" s="60">
        <v>0</v>
      </c>
      <c r="AH1217" s="60">
        <v>0</v>
      </c>
      <c r="AI1217" s="89" t="s">
        <v>75</v>
      </c>
      <c r="AJ1217" s="61">
        <v>0</v>
      </c>
      <c r="AK1217" s="65" t="s">
        <v>75</v>
      </c>
      <c r="AL1217" s="65" t="s">
        <v>75</v>
      </c>
      <c r="AM1217" s="67">
        <f t="shared" si="92"/>
        <v>0</v>
      </c>
      <c r="AN1217" s="67">
        <f>+K1217+AC1217-AH1217</f>
        <v>9583000</v>
      </c>
      <c r="AO1217" s="61" t="s">
        <v>67</v>
      </c>
      <c r="AP1217" s="60">
        <v>9583000</v>
      </c>
      <c r="AQ1217" s="61" t="s">
        <v>86</v>
      </c>
      <c r="AR1217" s="60">
        <v>0</v>
      </c>
      <c r="AS1217" s="69" t="s">
        <v>75</v>
      </c>
      <c r="AT1217" s="236">
        <v>2083000</v>
      </c>
      <c r="AU1217" s="156">
        <f t="shared" si="93"/>
        <v>7500000</v>
      </c>
      <c r="AV1217" s="72">
        <f t="shared" si="94"/>
        <v>0.2173640822289471</v>
      </c>
      <c r="AW1217" s="89" t="s">
        <v>75</v>
      </c>
      <c r="AX1217" s="61" t="s">
        <v>101</v>
      </c>
      <c r="AY1217" s="67" t="s">
        <v>7366</v>
      </c>
      <c r="AZ1217" s="58" t="s">
        <v>67</v>
      </c>
      <c r="BA1217" s="58" t="s">
        <v>67</v>
      </c>
    </row>
    <row r="1218" spans="2:53" x14ac:dyDescent="0.25">
      <c r="B1218" s="58">
        <v>2024</v>
      </c>
      <c r="C1218" s="58">
        <v>891780111</v>
      </c>
      <c r="D1218" s="59" t="s">
        <v>64</v>
      </c>
      <c r="E1218" s="61" t="s">
        <v>7365</v>
      </c>
      <c r="F1218" s="239" t="s">
        <v>7364</v>
      </c>
      <c r="G1218" s="210">
        <v>0</v>
      </c>
      <c r="H1218" s="61" t="s">
        <v>73</v>
      </c>
      <c r="I1218" s="59" t="s">
        <v>65</v>
      </c>
      <c r="J1218" s="60" t="s">
        <v>7363</v>
      </c>
      <c r="K1218" s="60">
        <v>9583000</v>
      </c>
      <c r="L1218" s="58" t="s">
        <v>68</v>
      </c>
      <c r="M1218" s="60" t="s">
        <v>7362</v>
      </c>
      <c r="N1218" s="60">
        <v>39016494</v>
      </c>
      <c r="O1218" s="60">
        <v>1499</v>
      </c>
      <c r="P1218" s="238">
        <v>45475</v>
      </c>
      <c r="Q1218" s="60">
        <v>2126650000</v>
      </c>
      <c r="R1218" s="89">
        <v>45517</v>
      </c>
      <c r="S1218" s="60">
        <v>9583000</v>
      </c>
      <c r="T1218" s="61" t="s">
        <v>66</v>
      </c>
      <c r="U1218" s="60">
        <v>85152695</v>
      </c>
      <c r="V1218" s="60" t="s">
        <v>6952</v>
      </c>
      <c r="W1218" s="89">
        <v>45517</v>
      </c>
      <c r="X1218" s="89">
        <v>45517</v>
      </c>
      <c r="Y1218" s="177" t="s">
        <v>75</v>
      </c>
      <c r="Z1218" s="89">
        <v>45626</v>
      </c>
      <c r="AA1218" s="67">
        <f t="shared" si="95"/>
        <v>109</v>
      </c>
      <c r="AB1218" s="67">
        <v>0</v>
      </c>
      <c r="AC1218" s="237">
        <v>0</v>
      </c>
      <c r="AD1218" s="67">
        <v>0</v>
      </c>
      <c r="AE1218" s="89" t="s">
        <v>75</v>
      </c>
      <c r="AF1218" s="67">
        <f t="shared" si="91"/>
        <v>0</v>
      </c>
      <c r="AG1218" s="60">
        <v>0</v>
      </c>
      <c r="AH1218" s="60">
        <v>0</v>
      </c>
      <c r="AI1218" s="89" t="s">
        <v>75</v>
      </c>
      <c r="AJ1218" s="61">
        <v>0</v>
      </c>
      <c r="AK1218" s="65" t="s">
        <v>75</v>
      </c>
      <c r="AL1218" s="65" t="s">
        <v>75</v>
      </c>
      <c r="AM1218" s="67">
        <f t="shared" si="92"/>
        <v>0</v>
      </c>
      <c r="AN1218" s="67">
        <f>+K1218+AC1218-AH1218</f>
        <v>9583000</v>
      </c>
      <c r="AO1218" s="61" t="s">
        <v>67</v>
      </c>
      <c r="AP1218" s="60">
        <v>9583000</v>
      </c>
      <c r="AQ1218" s="61" t="s">
        <v>86</v>
      </c>
      <c r="AR1218" s="60">
        <v>0</v>
      </c>
      <c r="AS1218" s="69" t="s">
        <v>75</v>
      </c>
      <c r="AT1218" s="236">
        <v>2083000</v>
      </c>
      <c r="AU1218" s="156">
        <f t="shared" si="93"/>
        <v>7500000</v>
      </c>
      <c r="AV1218" s="72">
        <f t="shared" si="94"/>
        <v>0.2173640822289471</v>
      </c>
      <c r="AW1218" s="89" t="s">
        <v>75</v>
      </c>
      <c r="AX1218" s="61" t="s">
        <v>101</v>
      </c>
      <c r="AY1218" s="67" t="s">
        <v>7361</v>
      </c>
      <c r="AZ1218" s="58" t="s">
        <v>67</v>
      </c>
      <c r="BA1218" s="58" t="s">
        <v>67</v>
      </c>
    </row>
    <row r="1219" spans="2:53" x14ac:dyDescent="0.25">
      <c r="B1219" s="58">
        <v>2024</v>
      </c>
      <c r="C1219" s="58">
        <v>891780111</v>
      </c>
      <c r="D1219" s="59" t="s">
        <v>64</v>
      </c>
      <c r="E1219" s="61" t="s">
        <v>7360</v>
      </c>
      <c r="F1219" s="239" t="s">
        <v>7359</v>
      </c>
      <c r="G1219" s="210">
        <v>0</v>
      </c>
      <c r="H1219" s="61" t="s">
        <v>73</v>
      </c>
      <c r="I1219" s="59" t="s">
        <v>65</v>
      </c>
      <c r="J1219" s="60" t="s">
        <v>7358</v>
      </c>
      <c r="K1219" s="60">
        <v>10000000</v>
      </c>
      <c r="L1219" s="58" t="s">
        <v>68</v>
      </c>
      <c r="M1219" s="60" t="s">
        <v>7357</v>
      </c>
      <c r="N1219" s="60">
        <v>36695248</v>
      </c>
      <c r="O1219" s="60">
        <v>1499</v>
      </c>
      <c r="P1219" s="238">
        <v>45475</v>
      </c>
      <c r="Q1219" s="60">
        <v>2126650000</v>
      </c>
      <c r="R1219" s="89">
        <v>45517</v>
      </c>
      <c r="S1219" s="60">
        <v>10000000</v>
      </c>
      <c r="T1219" s="61" t="s">
        <v>66</v>
      </c>
      <c r="U1219" s="60">
        <v>45507423</v>
      </c>
      <c r="V1219" s="60" t="s">
        <v>7064</v>
      </c>
      <c r="W1219" s="89">
        <v>45517</v>
      </c>
      <c r="X1219" s="89">
        <v>45517</v>
      </c>
      <c r="Y1219" s="177" t="s">
        <v>75</v>
      </c>
      <c r="Z1219" s="89">
        <v>45626</v>
      </c>
      <c r="AA1219" s="67">
        <f t="shared" si="95"/>
        <v>109</v>
      </c>
      <c r="AB1219" s="67">
        <v>0</v>
      </c>
      <c r="AC1219" s="237">
        <v>0</v>
      </c>
      <c r="AD1219" s="67">
        <v>0</v>
      </c>
      <c r="AE1219" s="89" t="s">
        <v>75</v>
      </c>
      <c r="AF1219" s="67">
        <f t="shared" si="91"/>
        <v>0</v>
      </c>
      <c r="AG1219" s="60">
        <v>0</v>
      </c>
      <c r="AH1219" s="60">
        <v>0</v>
      </c>
      <c r="AI1219" s="89" t="s">
        <v>75</v>
      </c>
      <c r="AJ1219" s="61">
        <v>0</v>
      </c>
      <c r="AK1219" s="65" t="s">
        <v>75</v>
      </c>
      <c r="AL1219" s="65" t="s">
        <v>75</v>
      </c>
      <c r="AM1219" s="67">
        <f t="shared" si="92"/>
        <v>0</v>
      </c>
      <c r="AN1219" s="67">
        <f>+K1219+AC1219-AH1219</f>
        <v>10000000</v>
      </c>
      <c r="AO1219" s="61" t="s">
        <v>67</v>
      </c>
      <c r="AP1219" s="60">
        <v>10000000</v>
      </c>
      <c r="AQ1219" s="61" t="s">
        <v>86</v>
      </c>
      <c r="AR1219" s="60">
        <v>0</v>
      </c>
      <c r="AS1219" s="69" t="s">
        <v>75</v>
      </c>
      <c r="AT1219" s="236">
        <v>2500000</v>
      </c>
      <c r="AU1219" s="156">
        <f t="shared" si="93"/>
        <v>7500000</v>
      </c>
      <c r="AV1219" s="72">
        <f t="shared" si="94"/>
        <v>0.25</v>
      </c>
      <c r="AW1219" s="89" t="s">
        <v>75</v>
      </c>
      <c r="AX1219" s="61" t="s">
        <v>101</v>
      </c>
      <c r="AY1219" s="67" t="s">
        <v>7356</v>
      </c>
      <c r="AZ1219" s="58" t="s">
        <v>67</v>
      </c>
      <c r="BA1219" s="58" t="s">
        <v>67</v>
      </c>
    </row>
    <row r="1220" spans="2:53" x14ac:dyDescent="0.25">
      <c r="B1220" s="58">
        <v>2024</v>
      </c>
      <c r="C1220" s="58">
        <v>891780111</v>
      </c>
      <c r="D1220" s="59" t="s">
        <v>64</v>
      </c>
      <c r="E1220" s="61" t="s">
        <v>7355</v>
      </c>
      <c r="F1220" s="239" t="s">
        <v>7354</v>
      </c>
      <c r="G1220" s="210">
        <v>0</v>
      </c>
      <c r="H1220" s="61" t="s">
        <v>73</v>
      </c>
      <c r="I1220" s="59" t="s">
        <v>65</v>
      </c>
      <c r="J1220" s="60" t="s">
        <v>7353</v>
      </c>
      <c r="K1220" s="60">
        <v>8400000</v>
      </c>
      <c r="L1220" s="58" t="s">
        <v>68</v>
      </c>
      <c r="M1220" s="60" t="s">
        <v>7352</v>
      </c>
      <c r="N1220" s="60">
        <v>57465377</v>
      </c>
      <c r="O1220" s="60">
        <v>1499</v>
      </c>
      <c r="P1220" s="238">
        <v>45475</v>
      </c>
      <c r="Q1220" s="60">
        <v>2126650000</v>
      </c>
      <c r="R1220" s="89">
        <v>45518</v>
      </c>
      <c r="S1220" s="60">
        <v>8400000</v>
      </c>
      <c r="T1220" s="61" t="s">
        <v>66</v>
      </c>
      <c r="U1220" s="60">
        <v>36726018</v>
      </c>
      <c r="V1220" s="60" t="s">
        <v>6924</v>
      </c>
      <c r="W1220" s="89">
        <v>45518</v>
      </c>
      <c r="X1220" s="89">
        <v>45519</v>
      </c>
      <c r="Y1220" s="177" t="s">
        <v>75</v>
      </c>
      <c r="Z1220" s="89">
        <v>45626</v>
      </c>
      <c r="AA1220" s="67">
        <f t="shared" si="95"/>
        <v>107</v>
      </c>
      <c r="AB1220" s="67">
        <v>0</v>
      </c>
      <c r="AC1220" s="237">
        <v>0</v>
      </c>
      <c r="AD1220" s="67">
        <v>0</v>
      </c>
      <c r="AE1220" s="89" t="s">
        <v>75</v>
      </c>
      <c r="AF1220" s="67">
        <f t="shared" si="91"/>
        <v>0</v>
      </c>
      <c r="AG1220" s="60">
        <v>0</v>
      </c>
      <c r="AH1220" s="60">
        <v>0</v>
      </c>
      <c r="AI1220" s="89" t="s">
        <v>75</v>
      </c>
      <c r="AJ1220" s="61">
        <v>0</v>
      </c>
      <c r="AK1220" s="65" t="s">
        <v>75</v>
      </c>
      <c r="AL1220" s="65" t="s">
        <v>75</v>
      </c>
      <c r="AM1220" s="67">
        <f t="shared" si="92"/>
        <v>0</v>
      </c>
      <c r="AN1220" s="67">
        <f>+K1220+AC1220-AH1220</f>
        <v>8400000</v>
      </c>
      <c r="AO1220" s="61" t="s">
        <v>67</v>
      </c>
      <c r="AP1220" s="60">
        <v>8400000</v>
      </c>
      <c r="AQ1220" s="61" t="s">
        <v>86</v>
      </c>
      <c r="AR1220" s="60">
        <v>0</v>
      </c>
      <c r="AS1220" s="69" t="s">
        <v>75</v>
      </c>
      <c r="AT1220" s="236">
        <v>2100000</v>
      </c>
      <c r="AU1220" s="156">
        <f t="shared" si="93"/>
        <v>6300000</v>
      </c>
      <c r="AV1220" s="72">
        <f t="shared" si="94"/>
        <v>0.25</v>
      </c>
      <c r="AW1220" s="89" t="s">
        <v>75</v>
      </c>
      <c r="AX1220" s="61" t="s">
        <v>101</v>
      </c>
      <c r="AY1220" s="67" t="s">
        <v>7351</v>
      </c>
      <c r="AZ1220" s="58" t="s">
        <v>67</v>
      </c>
      <c r="BA1220" s="58" t="s">
        <v>67</v>
      </c>
    </row>
    <row r="1221" spans="2:53" x14ac:dyDescent="0.25">
      <c r="B1221" s="58">
        <v>2024</v>
      </c>
      <c r="C1221" s="58">
        <v>891780111</v>
      </c>
      <c r="D1221" s="59" t="s">
        <v>64</v>
      </c>
      <c r="E1221" s="61" t="s">
        <v>7350</v>
      </c>
      <c r="F1221" s="239" t="s">
        <v>7349</v>
      </c>
      <c r="G1221" s="210">
        <v>0</v>
      </c>
      <c r="H1221" s="61" t="s">
        <v>73</v>
      </c>
      <c r="I1221" s="59" t="s">
        <v>65</v>
      </c>
      <c r="J1221" s="60" t="s">
        <v>7348</v>
      </c>
      <c r="K1221" s="60">
        <v>8400000</v>
      </c>
      <c r="L1221" s="58" t="s">
        <v>68</v>
      </c>
      <c r="M1221" s="60" t="s">
        <v>7347</v>
      </c>
      <c r="N1221" s="60">
        <v>1129534741</v>
      </c>
      <c r="O1221" s="60">
        <v>1499</v>
      </c>
      <c r="P1221" s="238">
        <v>45475</v>
      </c>
      <c r="Q1221" s="60">
        <v>2126650000</v>
      </c>
      <c r="R1221" s="89">
        <v>45518</v>
      </c>
      <c r="S1221" s="60">
        <v>8400000</v>
      </c>
      <c r="T1221" s="61" t="s">
        <v>66</v>
      </c>
      <c r="U1221" s="60">
        <v>45507423</v>
      </c>
      <c r="V1221" s="60" t="s">
        <v>7064</v>
      </c>
      <c r="W1221" s="89">
        <v>45518</v>
      </c>
      <c r="X1221" s="89">
        <v>45519</v>
      </c>
      <c r="Y1221" s="177" t="s">
        <v>75</v>
      </c>
      <c r="Z1221" s="89">
        <v>45626</v>
      </c>
      <c r="AA1221" s="67">
        <f t="shared" si="95"/>
        <v>107</v>
      </c>
      <c r="AB1221" s="67">
        <v>0</v>
      </c>
      <c r="AC1221" s="237">
        <v>0</v>
      </c>
      <c r="AD1221" s="67">
        <v>0</v>
      </c>
      <c r="AE1221" s="89" t="s">
        <v>75</v>
      </c>
      <c r="AF1221" s="67">
        <f t="shared" si="91"/>
        <v>0</v>
      </c>
      <c r="AG1221" s="60">
        <v>0</v>
      </c>
      <c r="AH1221" s="60">
        <v>0</v>
      </c>
      <c r="AI1221" s="89" t="s">
        <v>75</v>
      </c>
      <c r="AJ1221" s="61">
        <v>0</v>
      </c>
      <c r="AK1221" s="65" t="s">
        <v>75</v>
      </c>
      <c r="AL1221" s="65" t="s">
        <v>75</v>
      </c>
      <c r="AM1221" s="67">
        <f t="shared" si="92"/>
        <v>0</v>
      </c>
      <c r="AN1221" s="67">
        <f>+K1221+AC1221-AH1221</f>
        <v>8400000</v>
      </c>
      <c r="AO1221" s="61" t="s">
        <v>67</v>
      </c>
      <c r="AP1221" s="60">
        <v>8400000</v>
      </c>
      <c r="AQ1221" s="61" t="s">
        <v>86</v>
      </c>
      <c r="AR1221" s="60">
        <v>0</v>
      </c>
      <c r="AS1221" s="69" t="s">
        <v>75</v>
      </c>
      <c r="AT1221" s="236">
        <v>0</v>
      </c>
      <c r="AU1221" s="156">
        <f t="shared" si="93"/>
        <v>8400000</v>
      </c>
      <c r="AV1221" s="72">
        <f t="shared" si="94"/>
        <v>0</v>
      </c>
      <c r="AW1221" s="89" t="s">
        <v>75</v>
      </c>
      <c r="AX1221" s="61" t="s">
        <v>101</v>
      </c>
      <c r="AY1221" s="67" t="s">
        <v>7346</v>
      </c>
      <c r="AZ1221" s="58" t="s">
        <v>67</v>
      </c>
      <c r="BA1221" s="58" t="s">
        <v>67</v>
      </c>
    </row>
    <row r="1222" spans="2:53" x14ac:dyDescent="0.25">
      <c r="B1222" s="58">
        <v>2024</v>
      </c>
      <c r="C1222" s="58">
        <v>891780111</v>
      </c>
      <c r="D1222" s="59" t="s">
        <v>64</v>
      </c>
      <c r="E1222" s="61" t="s">
        <v>7345</v>
      </c>
      <c r="F1222" s="239" t="s">
        <v>7344</v>
      </c>
      <c r="G1222" s="210">
        <v>0</v>
      </c>
      <c r="H1222" s="61" t="s">
        <v>73</v>
      </c>
      <c r="I1222" s="59" t="s">
        <v>65</v>
      </c>
      <c r="J1222" s="60" t="s">
        <v>7330</v>
      </c>
      <c r="K1222" s="60">
        <v>10000000</v>
      </c>
      <c r="L1222" s="58" t="s">
        <v>68</v>
      </c>
      <c r="M1222" s="60" t="s">
        <v>7343</v>
      </c>
      <c r="N1222" s="60">
        <v>57463940</v>
      </c>
      <c r="O1222" s="60">
        <v>1499</v>
      </c>
      <c r="P1222" s="238">
        <v>45475</v>
      </c>
      <c r="Q1222" s="60">
        <v>2126650000</v>
      </c>
      <c r="R1222" s="89">
        <v>45518</v>
      </c>
      <c r="S1222" s="60">
        <v>10000000</v>
      </c>
      <c r="T1222" s="61" t="s">
        <v>66</v>
      </c>
      <c r="U1222" s="60">
        <v>85467461</v>
      </c>
      <c r="V1222" s="60" t="s">
        <v>6870</v>
      </c>
      <c r="W1222" s="89">
        <v>45518</v>
      </c>
      <c r="X1222" s="89">
        <v>45519</v>
      </c>
      <c r="Y1222" s="177" t="s">
        <v>75</v>
      </c>
      <c r="Z1222" s="89">
        <v>45626</v>
      </c>
      <c r="AA1222" s="67">
        <f t="shared" si="95"/>
        <v>107</v>
      </c>
      <c r="AB1222" s="67">
        <v>0</v>
      </c>
      <c r="AC1222" s="237">
        <v>0</v>
      </c>
      <c r="AD1222" s="67">
        <v>0</v>
      </c>
      <c r="AE1222" s="89" t="s">
        <v>75</v>
      </c>
      <c r="AF1222" s="67">
        <f t="shared" si="91"/>
        <v>0</v>
      </c>
      <c r="AG1222" s="60">
        <v>0</v>
      </c>
      <c r="AH1222" s="60">
        <v>0</v>
      </c>
      <c r="AI1222" s="89" t="s">
        <v>75</v>
      </c>
      <c r="AJ1222" s="61">
        <v>0</v>
      </c>
      <c r="AK1222" s="65" t="s">
        <v>75</v>
      </c>
      <c r="AL1222" s="65" t="s">
        <v>75</v>
      </c>
      <c r="AM1222" s="67">
        <f t="shared" si="92"/>
        <v>0</v>
      </c>
      <c r="AN1222" s="67">
        <f>+K1222+AC1222-AH1222</f>
        <v>10000000</v>
      </c>
      <c r="AO1222" s="61" t="s">
        <v>67</v>
      </c>
      <c r="AP1222" s="60">
        <v>10000000</v>
      </c>
      <c r="AQ1222" s="61" t="s">
        <v>86</v>
      </c>
      <c r="AR1222" s="60">
        <v>0</v>
      </c>
      <c r="AS1222" s="69" t="s">
        <v>75</v>
      </c>
      <c r="AT1222" s="236">
        <v>2500000</v>
      </c>
      <c r="AU1222" s="156">
        <f t="shared" si="93"/>
        <v>7500000</v>
      </c>
      <c r="AV1222" s="72">
        <f t="shared" si="94"/>
        <v>0.25</v>
      </c>
      <c r="AW1222" s="89" t="s">
        <v>75</v>
      </c>
      <c r="AX1222" s="61" t="s">
        <v>101</v>
      </c>
      <c r="AY1222" s="67" t="s">
        <v>7342</v>
      </c>
      <c r="AZ1222" s="58" t="s">
        <v>67</v>
      </c>
      <c r="BA1222" s="58" t="s">
        <v>67</v>
      </c>
    </row>
    <row r="1223" spans="2:53" x14ac:dyDescent="0.25">
      <c r="B1223" s="58">
        <v>2024</v>
      </c>
      <c r="C1223" s="58">
        <v>891780111</v>
      </c>
      <c r="D1223" s="59" t="s">
        <v>64</v>
      </c>
      <c r="E1223" s="61" t="s">
        <v>7341</v>
      </c>
      <c r="F1223" s="239" t="s">
        <v>7340</v>
      </c>
      <c r="G1223" s="210">
        <v>0</v>
      </c>
      <c r="H1223" s="61" t="s">
        <v>73</v>
      </c>
      <c r="I1223" s="59" t="s">
        <v>65</v>
      </c>
      <c r="J1223" s="60" t="s">
        <v>7339</v>
      </c>
      <c r="K1223" s="60">
        <v>8400000</v>
      </c>
      <c r="L1223" s="58" t="s">
        <v>68</v>
      </c>
      <c r="M1223" s="60" t="s">
        <v>7338</v>
      </c>
      <c r="N1223" s="60">
        <v>1082889446</v>
      </c>
      <c r="O1223" s="60">
        <v>1499</v>
      </c>
      <c r="P1223" s="238">
        <v>45475</v>
      </c>
      <c r="Q1223" s="60">
        <v>2126650000</v>
      </c>
      <c r="R1223" s="89">
        <v>45518</v>
      </c>
      <c r="S1223" s="60">
        <v>8400000</v>
      </c>
      <c r="T1223" s="61" t="s">
        <v>66</v>
      </c>
      <c r="U1223" s="60">
        <v>85467461</v>
      </c>
      <c r="V1223" s="60" t="s">
        <v>6870</v>
      </c>
      <c r="W1223" s="89">
        <v>45518</v>
      </c>
      <c r="X1223" s="89">
        <v>45519</v>
      </c>
      <c r="Y1223" s="177" t="s">
        <v>75</v>
      </c>
      <c r="Z1223" s="89">
        <v>45626</v>
      </c>
      <c r="AA1223" s="67">
        <f t="shared" si="95"/>
        <v>107</v>
      </c>
      <c r="AB1223" s="67">
        <v>0</v>
      </c>
      <c r="AC1223" s="237">
        <v>0</v>
      </c>
      <c r="AD1223" s="67">
        <v>0</v>
      </c>
      <c r="AE1223" s="89" t="s">
        <v>75</v>
      </c>
      <c r="AF1223" s="67">
        <f t="shared" si="91"/>
        <v>0</v>
      </c>
      <c r="AG1223" s="60">
        <v>0</v>
      </c>
      <c r="AH1223" s="60">
        <v>0</v>
      </c>
      <c r="AI1223" s="89" t="s">
        <v>75</v>
      </c>
      <c r="AJ1223" s="61">
        <v>0</v>
      </c>
      <c r="AK1223" s="65" t="s">
        <v>75</v>
      </c>
      <c r="AL1223" s="65" t="s">
        <v>75</v>
      </c>
      <c r="AM1223" s="67">
        <f t="shared" si="92"/>
        <v>0</v>
      </c>
      <c r="AN1223" s="67">
        <f>+K1223+AC1223-AH1223</f>
        <v>8400000</v>
      </c>
      <c r="AO1223" s="61" t="s">
        <v>67</v>
      </c>
      <c r="AP1223" s="60">
        <v>8400000</v>
      </c>
      <c r="AQ1223" s="61" t="s">
        <v>86</v>
      </c>
      <c r="AR1223" s="60">
        <v>0</v>
      </c>
      <c r="AS1223" s="69" t="s">
        <v>75</v>
      </c>
      <c r="AT1223" s="236">
        <v>2100000</v>
      </c>
      <c r="AU1223" s="156">
        <f t="shared" si="93"/>
        <v>6300000</v>
      </c>
      <c r="AV1223" s="72">
        <f t="shared" si="94"/>
        <v>0.25</v>
      </c>
      <c r="AW1223" s="89" t="s">
        <v>75</v>
      </c>
      <c r="AX1223" s="61" t="s">
        <v>101</v>
      </c>
      <c r="AY1223" s="67" t="s">
        <v>7333</v>
      </c>
      <c r="AZ1223" s="58" t="s">
        <v>67</v>
      </c>
      <c r="BA1223" s="58" t="s">
        <v>67</v>
      </c>
    </row>
    <row r="1224" spans="2:53" x14ac:dyDescent="0.25">
      <c r="B1224" s="58">
        <v>2024</v>
      </c>
      <c r="C1224" s="58">
        <v>891780111</v>
      </c>
      <c r="D1224" s="59" t="s">
        <v>64</v>
      </c>
      <c r="E1224" s="61" t="s">
        <v>7337</v>
      </c>
      <c r="F1224" s="239" t="s">
        <v>7336</v>
      </c>
      <c r="G1224" s="210">
        <v>0</v>
      </c>
      <c r="H1224" s="61" t="s">
        <v>73</v>
      </c>
      <c r="I1224" s="59" t="s">
        <v>65</v>
      </c>
      <c r="J1224" s="60" t="s">
        <v>7335</v>
      </c>
      <c r="K1224" s="60">
        <v>8400000</v>
      </c>
      <c r="L1224" s="58" t="s">
        <v>68</v>
      </c>
      <c r="M1224" s="60" t="s">
        <v>7334</v>
      </c>
      <c r="N1224" s="60">
        <v>1082987415</v>
      </c>
      <c r="O1224" s="60">
        <v>1499</v>
      </c>
      <c r="P1224" s="238">
        <v>45475</v>
      </c>
      <c r="Q1224" s="60">
        <v>2126650000</v>
      </c>
      <c r="R1224" s="89">
        <v>45518</v>
      </c>
      <c r="S1224" s="60">
        <v>8400000</v>
      </c>
      <c r="T1224" s="61" t="s">
        <v>66</v>
      </c>
      <c r="U1224" s="60">
        <v>85459497</v>
      </c>
      <c r="V1224" s="60" t="s">
        <v>3402</v>
      </c>
      <c r="W1224" s="89">
        <v>45518</v>
      </c>
      <c r="X1224" s="89">
        <v>45519</v>
      </c>
      <c r="Y1224" s="177" t="s">
        <v>75</v>
      </c>
      <c r="Z1224" s="89">
        <v>45626</v>
      </c>
      <c r="AA1224" s="67">
        <f t="shared" si="95"/>
        <v>107</v>
      </c>
      <c r="AB1224" s="67">
        <v>0</v>
      </c>
      <c r="AC1224" s="237">
        <v>0</v>
      </c>
      <c r="AD1224" s="67">
        <v>0</v>
      </c>
      <c r="AE1224" s="89" t="s">
        <v>75</v>
      </c>
      <c r="AF1224" s="67">
        <f t="shared" ref="AF1224:AF1287" si="96">+IF(AE1224="1800-01-01",0,AE1224-Z1224)</f>
        <v>0</v>
      </c>
      <c r="AG1224" s="60">
        <v>0</v>
      </c>
      <c r="AH1224" s="60">
        <v>0</v>
      </c>
      <c r="AI1224" s="89" t="s">
        <v>75</v>
      </c>
      <c r="AJ1224" s="61">
        <v>0</v>
      </c>
      <c r="AK1224" s="65" t="s">
        <v>75</v>
      </c>
      <c r="AL1224" s="65" t="s">
        <v>75</v>
      </c>
      <c r="AM1224" s="67">
        <f t="shared" ref="AM1224:AM1287" si="97">+IF(AK1224="1800-01-01",0,AL1224-AK1224)</f>
        <v>0</v>
      </c>
      <c r="AN1224" s="67">
        <f>+K1224+AC1224-AH1224</f>
        <v>8400000</v>
      </c>
      <c r="AO1224" s="61" t="s">
        <v>67</v>
      </c>
      <c r="AP1224" s="60">
        <v>8400000</v>
      </c>
      <c r="AQ1224" s="61" t="s">
        <v>86</v>
      </c>
      <c r="AR1224" s="60">
        <v>0</v>
      </c>
      <c r="AS1224" s="69" t="s">
        <v>75</v>
      </c>
      <c r="AT1224" s="236">
        <v>2100000</v>
      </c>
      <c r="AU1224" s="156">
        <f t="shared" ref="AU1224:AU1287" si="98">AN1224-AT1224</f>
        <v>6300000</v>
      </c>
      <c r="AV1224" s="72">
        <f t="shared" ref="AV1224:AV1287" si="99">+IFERROR(AT1224/AN1224,"_")</f>
        <v>0.25</v>
      </c>
      <c r="AW1224" s="89" t="s">
        <v>75</v>
      </c>
      <c r="AX1224" s="61" t="s">
        <v>101</v>
      </c>
      <c r="AY1224" s="67" t="s">
        <v>7333</v>
      </c>
      <c r="AZ1224" s="58" t="s">
        <v>67</v>
      </c>
      <c r="BA1224" s="58" t="s">
        <v>67</v>
      </c>
    </row>
    <row r="1225" spans="2:53" x14ac:dyDescent="0.25">
      <c r="B1225" s="58">
        <v>2024</v>
      </c>
      <c r="C1225" s="58">
        <v>891780111</v>
      </c>
      <c r="D1225" s="59" t="s">
        <v>64</v>
      </c>
      <c r="E1225" s="61" t="s">
        <v>7332</v>
      </c>
      <c r="F1225" s="239" t="s">
        <v>7331</v>
      </c>
      <c r="G1225" s="210">
        <v>0</v>
      </c>
      <c r="H1225" s="61" t="s">
        <v>73</v>
      </c>
      <c r="I1225" s="59" t="s">
        <v>65</v>
      </c>
      <c r="J1225" s="60" t="s">
        <v>7330</v>
      </c>
      <c r="K1225" s="60">
        <v>8400000</v>
      </c>
      <c r="L1225" s="58" t="s">
        <v>68</v>
      </c>
      <c r="M1225" s="60" t="s">
        <v>7329</v>
      </c>
      <c r="N1225" s="60">
        <v>1083039448</v>
      </c>
      <c r="O1225" s="60">
        <v>1499</v>
      </c>
      <c r="P1225" s="238">
        <v>45475</v>
      </c>
      <c r="Q1225" s="60">
        <v>2126650000</v>
      </c>
      <c r="R1225" s="89">
        <v>45518</v>
      </c>
      <c r="S1225" s="60">
        <v>8400000</v>
      </c>
      <c r="T1225" s="61" t="s">
        <v>66</v>
      </c>
      <c r="U1225" s="60">
        <v>85467461</v>
      </c>
      <c r="V1225" s="60" t="s">
        <v>6870</v>
      </c>
      <c r="W1225" s="89">
        <v>45518</v>
      </c>
      <c r="X1225" s="89">
        <v>45519</v>
      </c>
      <c r="Y1225" s="177" t="s">
        <v>75</v>
      </c>
      <c r="Z1225" s="89">
        <v>45626</v>
      </c>
      <c r="AA1225" s="67">
        <f t="shared" si="95"/>
        <v>107</v>
      </c>
      <c r="AB1225" s="67">
        <v>0</v>
      </c>
      <c r="AC1225" s="237">
        <v>0</v>
      </c>
      <c r="AD1225" s="67">
        <v>0</v>
      </c>
      <c r="AE1225" s="89" t="s">
        <v>75</v>
      </c>
      <c r="AF1225" s="67">
        <f t="shared" si="96"/>
        <v>0</v>
      </c>
      <c r="AG1225" s="60">
        <v>0</v>
      </c>
      <c r="AH1225" s="60">
        <v>0</v>
      </c>
      <c r="AI1225" s="89" t="s">
        <v>75</v>
      </c>
      <c r="AJ1225" s="61">
        <v>0</v>
      </c>
      <c r="AK1225" s="65" t="s">
        <v>75</v>
      </c>
      <c r="AL1225" s="65" t="s">
        <v>75</v>
      </c>
      <c r="AM1225" s="67">
        <f t="shared" si="97"/>
        <v>0</v>
      </c>
      <c r="AN1225" s="67">
        <f>+K1225+AC1225-AH1225</f>
        <v>8400000</v>
      </c>
      <c r="AO1225" s="61" t="s">
        <v>67</v>
      </c>
      <c r="AP1225" s="60">
        <v>8400000</v>
      </c>
      <c r="AQ1225" s="61" t="s">
        <v>86</v>
      </c>
      <c r="AR1225" s="60">
        <v>0</v>
      </c>
      <c r="AS1225" s="69" t="s">
        <v>75</v>
      </c>
      <c r="AT1225" s="236">
        <v>2100000</v>
      </c>
      <c r="AU1225" s="156">
        <f t="shared" si="98"/>
        <v>6300000</v>
      </c>
      <c r="AV1225" s="72">
        <f t="shared" si="99"/>
        <v>0.25</v>
      </c>
      <c r="AW1225" s="89" t="s">
        <v>75</v>
      </c>
      <c r="AX1225" s="61" t="s">
        <v>101</v>
      </c>
      <c r="AY1225" s="67" t="s">
        <v>7328</v>
      </c>
      <c r="AZ1225" s="58" t="s">
        <v>67</v>
      </c>
      <c r="BA1225" s="58" t="s">
        <v>67</v>
      </c>
    </row>
    <row r="1226" spans="2:53" x14ac:dyDescent="0.25">
      <c r="B1226" s="58">
        <v>2024</v>
      </c>
      <c r="C1226" s="58">
        <v>891780111</v>
      </c>
      <c r="D1226" s="59" t="s">
        <v>64</v>
      </c>
      <c r="E1226" s="61" t="s">
        <v>7327</v>
      </c>
      <c r="F1226" s="239" t="s">
        <v>7326</v>
      </c>
      <c r="G1226" s="210">
        <v>0</v>
      </c>
      <c r="H1226" s="61" t="s">
        <v>73</v>
      </c>
      <c r="I1226" s="59" t="s">
        <v>65</v>
      </c>
      <c r="J1226" s="60" t="s">
        <v>7325</v>
      </c>
      <c r="K1226" s="60">
        <v>13200000</v>
      </c>
      <c r="L1226" s="58" t="s">
        <v>68</v>
      </c>
      <c r="M1226" s="60" t="s">
        <v>7324</v>
      </c>
      <c r="N1226" s="60">
        <v>1004278559</v>
      </c>
      <c r="O1226" s="176">
        <v>1498</v>
      </c>
      <c r="P1226" s="89">
        <v>45475</v>
      </c>
      <c r="Q1226" s="60">
        <v>4519037000</v>
      </c>
      <c r="R1226" s="89">
        <v>45518</v>
      </c>
      <c r="S1226" s="60">
        <v>13200000</v>
      </c>
      <c r="T1226" s="61" t="s">
        <v>66</v>
      </c>
      <c r="U1226" s="60">
        <v>1082964146</v>
      </c>
      <c r="V1226" s="60" t="s">
        <v>7105</v>
      </c>
      <c r="W1226" s="89">
        <v>45518</v>
      </c>
      <c r="X1226" s="89">
        <v>45519</v>
      </c>
      <c r="Y1226" s="177" t="s">
        <v>75</v>
      </c>
      <c r="Z1226" s="89">
        <v>45626</v>
      </c>
      <c r="AA1226" s="67">
        <f t="shared" si="95"/>
        <v>107</v>
      </c>
      <c r="AB1226" s="67">
        <v>0</v>
      </c>
      <c r="AC1226" s="237">
        <v>0</v>
      </c>
      <c r="AD1226" s="67">
        <v>0</v>
      </c>
      <c r="AE1226" s="89" t="s">
        <v>75</v>
      </c>
      <c r="AF1226" s="67">
        <f t="shared" si="96"/>
        <v>0</v>
      </c>
      <c r="AG1226" s="60">
        <v>0</v>
      </c>
      <c r="AH1226" s="60">
        <v>0</v>
      </c>
      <c r="AI1226" s="89" t="s">
        <v>75</v>
      </c>
      <c r="AJ1226" s="61">
        <v>0</v>
      </c>
      <c r="AK1226" s="65" t="s">
        <v>75</v>
      </c>
      <c r="AL1226" s="65" t="s">
        <v>75</v>
      </c>
      <c r="AM1226" s="67">
        <f t="shared" si="97"/>
        <v>0</v>
      </c>
      <c r="AN1226" s="67">
        <f>+K1226+AC1226-AH1226</f>
        <v>13200000</v>
      </c>
      <c r="AO1226" s="61" t="s">
        <v>67</v>
      </c>
      <c r="AP1226" s="60">
        <v>13200000</v>
      </c>
      <c r="AQ1226" s="61" t="s">
        <v>86</v>
      </c>
      <c r="AR1226" s="60">
        <v>0</v>
      </c>
      <c r="AS1226" s="69" t="s">
        <v>75</v>
      </c>
      <c r="AT1226" s="236">
        <v>3300000</v>
      </c>
      <c r="AU1226" s="156">
        <f t="shared" si="98"/>
        <v>9900000</v>
      </c>
      <c r="AV1226" s="72">
        <f t="shared" si="99"/>
        <v>0.25</v>
      </c>
      <c r="AW1226" s="89" t="s">
        <v>75</v>
      </c>
      <c r="AX1226" s="61" t="s">
        <v>101</v>
      </c>
      <c r="AY1226" s="67" t="s">
        <v>7320</v>
      </c>
      <c r="AZ1226" s="58" t="s">
        <v>67</v>
      </c>
      <c r="BA1226" s="58" t="s">
        <v>67</v>
      </c>
    </row>
    <row r="1227" spans="2:53" x14ac:dyDescent="0.25">
      <c r="B1227" s="58">
        <v>2024</v>
      </c>
      <c r="C1227" s="58">
        <v>891780111</v>
      </c>
      <c r="D1227" s="59" t="s">
        <v>64</v>
      </c>
      <c r="E1227" s="61" t="s">
        <v>7323</v>
      </c>
      <c r="F1227" s="239" t="s">
        <v>7322</v>
      </c>
      <c r="G1227" s="210">
        <v>0</v>
      </c>
      <c r="H1227" s="61" t="s">
        <v>73</v>
      </c>
      <c r="I1227" s="59" t="s">
        <v>65</v>
      </c>
      <c r="J1227" s="60" t="s">
        <v>7107</v>
      </c>
      <c r="K1227" s="60">
        <v>12000000</v>
      </c>
      <c r="L1227" s="58" t="s">
        <v>68</v>
      </c>
      <c r="M1227" s="60" t="s">
        <v>7321</v>
      </c>
      <c r="N1227" s="60">
        <v>1084743044</v>
      </c>
      <c r="O1227" s="176">
        <v>1498</v>
      </c>
      <c r="P1227" s="89">
        <v>45475</v>
      </c>
      <c r="Q1227" s="60">
        <v>4519037000</v>
      </c>
      <c r="R1227" s="89">
        <v>45518</v>
      </c>
      <c r="S1227" s="60">
        <v>12000000</v>
      </c>
      <c r="T1227" s="61" t="s">
        <v>66</v>
      </c>
      <c r="U1227" s="60">
        <v>1082964146</v>
      </c>
      <c r="V1227" s="60" t="s">
        <v>7105</v>
      </c>
      <c r="W1227" s="89">
        <v>45518</v>
      </c>
      <c r="X1227" s="89">
        <v>45519</v>
      </c>
      <c r="Y1227" s="177" t="s">
        <v>75</v>
      </c>
      <c r="Z1227" s="89">
        <v>45626</v>
      </c>
      <c r="AA1227" s="67">
        <f t="shared" si="95"/>
        <v>107</v>
      </c>
      <c r="AB1227" s="67">
        <v>0</v>
      </c>
      <c r="AC1227" s="237">
        <v>0</v>
      </c>
      <c r="AD1227" s="67">
        <v>0</v>
      </c>
      <c r="AE1227" s="89" t="s">
        <v>75</v>
      </c>
      <c r="AF1227" s="67">
        <f t="shared" si="96"/>
        <v>0</v>
      </c>
      <c r="AG1227" s="60">
        <v>0</v>
      </c>
      <c r="AH1227" s="60">
        <v>0</v>
      </c>
      <c r="AI1227" s="89" t="s">
        <v>75</v>
      </c>
      <c r="AJ1227" s="61">
        <v>0</v>
      </c>
      <c r="AK1227" s="65" t="s">
        <v>75</v>
      </c>
      <c r="AL1227" s="65" t="s">
        <v>75</v>
      </c>
      <c r="AM1227" s="67">
        <f t="shared" si="97"/>
        <v>0</v>
      </c>
      <c r="AN1227" s="67">
        <f>+K1227+AC1227-AH1227</f>
        <v>12000000</v>
      </c>
      <c r="AO1227" s="61" t="s">
        <v>67</v>
      </c>
      <c r="AP1227" s="60">
        <v>12000000</v>
      </c>
      <c r="AQ1227" s="61" t="s">
        <v>86</v>
      </c>
      <c r="AR1227" s="60">
        <v>0</v>
      </c>
      <c r="AS1227" s="69" t="s">
        <v>75</v>
      </c>
      <c r="AT1227" s="236">
        <v>3000000</v>
      </c>
      <c r="AU1227" s="156">
        <f t="shared" si="98"/>
        <v>9000000</v>
      </c>
      <c r="AV1227" s="72">
        <f t="shared" si="99"/>
        <v>0.25</v>
      </c>
      <c r="AW1227" s="89" t="s">
        <v>75</v>
      </c>
      <c r="AX1227" s="61" t="s">
        <v>101</v>
      </c>
      <c r="AY1227" s="67" t="s">
        <v>7320</v>
      </c>
      <c r="AZ1227" s="58" t="s">
        <v>67</v>
      </c>
      <c r="BA1227" s="58" t="s">
        <v>67</v>
      </c>
    </row>
    <row r="1228" spans="2:53" x14ac:dyDescent="0.25">
      <c r="B1228" s="58">
        <v>2024</v>
      </c>
      <c r="C1228" s="58">
        <v>891780111</v>
      </c>
      <c r="D1228" s="59" t="s">
        <v>64</v>
      </c>
      <c r="E1228" s="61" t="s">
        <v>7319</v>
      </c>
      <c r="F1228" s="239" t="s">
        <v>7318</v>
      </c>
      <c r="G1228" s="210">
        <v>0</v>
      </c>
      <c r="H1228" s="61" t="s">
        <v>73</v>
      </c>
      <c r="I1228" s="59" t="s">
        <v>65</v>
      </c>
      <c r="J1228" s="60" t="s">
        <v>7107</v>
      </c>
      <c r="K1228" s="60">
        <v>13200000</v>
      </c>
      <c r="L1228" s="58" t="s">
        <v>68</v>
      </c>
      <c r="M1228" s="60" t="s">
        <v>7317</v>
      </c>
      <c r="N1228" s="60">
        <v>36556729</v>
      </c>
      <c r="O1228" s="176">
        <v>1498</v>
      </c>
      <c r="P1228" s="89">
        <v>45475</v>
      </c>
      <c r="Q1228" s="60">
        <v>4519037000</v>
      </c>
      <c r="R1228" s="89">
        <v>45518</v>
      </c>
      <c r="S1228" s="60">
        <v>13200000</v>
      </c>
      <c r="T1228" s="61" t="s">
        <v>66</v>
      </c>
      <c r="U1228" s="60">
        <v>1082964146</v>
      </c>
      <c r="V1228" s="60" t="s">
        <v>7105</v>
      </c>
      <c r="W1228" s="89">
        <v>45518</v>
      </c>
      <c r="X1228" s="89">
        <v>45519</v>
      </c>
      <c r="Y1228" s="177" t="s">
        <v>75</v>
      </c>
      <c r="Z1228" s="89">
        <v>45626</v>
      </c>
      <c r="AA1228" s="67">
        <f t="shared" si="95"/>
        <v>107</v>
      </c>
      <c r="AB1228" s="67">
        <v>0</v>
      </c>
      <c r="AC1228" s="237">
        <v>0</v>
      </c>
      <c r="AD1228" s="67">
        <v>0</v>
      </c>
      <c r="AE1228" s="89" t="s">
        <v>75</v>
      </c>
      <c r="AF1228" s="67">
        <f t="shared" si="96"/>
        <v>0</v>
      </c>
      <c r="AG1228" s="60">
        <v>0</v>
      </c>
      <c r="AH1228" s="60">
        <v>0</v>
      </c>
      <c r="AI1228" s="89" t="s">
        <v>75</v>
      </c>
      <c r="AJ1228" s="61">
        <v>0</v>
      </c>
      <c r="AK1228" s="65" t="s">
        <v>75</v>
      </c>
      <c r="AL1228" s="65" t="s">
        <v>75</v>
      </c>
      <c r="AM1228" s="67">
        <f t="shared" si="97"/>
        <v>0</v>
      </c>
      <c r="AN1228" s="67">
        <f>+K1228+AC1228-AH1228</f>
        <v>13200000</v>
      </c>
      <c r="AO1228" s="61" t="s">
        <v>67</v>
      </c>
      <c r="AP1228" s="60">
        <v>13200000</v>
      </c>
      <c r="AQ1228" s="61" t="s">
        <v>86</v>
      </c>
      <c r="AR1228" s="60">
        <v>0</v>
      </c>
      <c r="AS1228" s="69" t="s">
        <v>75</v>
      </c>
      <c r="AT1228" s="236">
        <v>3300000</v>
      </c>
      <c r="AU1228" s="156">
        <f t="shared" si="98"/>
        <v>9900000</v>
      </c>
      <c r="AV1228" s="72">
        <f t="shared" si="99"/>
        <v>0.25</v>
      </c>
      <c r="AW1228" s="89" t="s">
        <v>75</v>
      </c>
      <c r="AX1228" s="61" t="s">
        <v>101</v>
      </c>
      <c r="AY1228" s="67" t="s">
        <v>7316</v>
      </c>
      <c r="AZ1228" s="58" t="s">
        <v>67</v>
      </c>
      <c r="BA1228" s="58" t="s">
        <v>67</v>
      </c>
    </row>
    <row r="1229" spans="2:53" x14ac:dyDescent="0.25">
      <c r="B1229" s="58">
        <v>2024</v>
      </c>
      <c r="C1229" s="58">
        <v>891780111</v>
      </c>
      <c r="D1229" s="59" t="s">
        <v>64</v>
      </c>
      <c r="E1229" s="61" t="s">
        <v>7315</v>
      </c>
      <c r="F1229" s="239" t="s">
        <v>7314</v>
      </c>
      <c r="G1229" s="210">
        <v>0</v>
      </c>
      <c r="H1229" s="61" t="s">
        <v>73</v>
      </c>
      <c r="I1229" s="59" t="s">
        <v>65</v>
      </c>
      <c r="J1229" s="60" t="s">
        <v>7107</v>
      </c>
      <c r="K1229" s="60">
        <v>12000000</v>
      </c>
      <c r="L1229" s="58" t="s">
        <v>68</v>
      </c>
      <c r="M1229" s="60" t="s">
        <v>7313</v>
      </c>
      <c r="N1229" s="60">
        <v>1083016500</v>
      </c>
      <c r="O1229" s="176">
        <v>1498</v>
      </c>
      <c r="P1229" s="89">
        <v>45475</v>
      </c>
      <c r="Q1229" s="60">
        <v>4519037000</v>
      </c>
      <c r="R1229" s="89">
        <v>45518</v>
      </c>
      <c r="S1229" s="60">
        <v>12000000</v>
      </c>
      <c r="T1229" s="61" t="s">
        <v>66</v>
      </c>
      <c r="U1229" s="60">
        <v>1082964146</v>
      </c>
      <c r="V1229" s="60" t="s">
        <v>7105</v>
      </c>
      <c r="W1229" s="89">
        <v>45518</v>
      </c>
      <c r="X1229" s="89">
        <v>45519</v>
      </c>
      <c r="Y1229" s="177" t="s">
        <v>75</v>
      </c>
      <c r="Z1229" s="89">
        <v>45626</v>
      </c>
      <c r="AA1229" s="67">
        <f t="shared" si="95"/>
        <v>107</v>
      </c>
      <c r="AB1229" s="67">
        <v>0</v>
      </c>
      <c r="AC1229" s="237">
        <v>0</v>
      </c>
      <c r="AD1229" s="67">
        <v>0</v>
      </c>
      <c r="AE1229" s="89" t="s">
        <v>75</v>
      </c>
      <c r="AF1229" s="67">
        <f t="shared" si="96"/>
        <v>0</v>
      </c>
      <c r="AG1229" s="60">
        <v>0</v>
      </c>
      <c r="AH1229" s="60">
        <v>0</v>
      </c>
      <c r="AI1229" s="89" t="s">
        <v>75</v>
      </c>
      <c r="AJ1229" s="61">
        <v>0</v>
      </c>
      <c r="AK1229" s="65" t="s">
        <v>75</v>
      </c>
      <c r="AL1229" s="65" t="s">
        <v>75</v>
      </c>
      <c r="AM1229" s="67">
        <f t="shared" si="97"/>
        <v>0</v>
      </c>
      <c r="AN1229" s="67">
        <f>+K1229+AC1229-AH1229</f>
        <v>12000000</v>
      </c>
      <c r="AO1229" s="61" t="s">
        <v>67</v>
      </c>
      <c r="AP1229" s="60">
        <v>12000000</v>
      </c>
      <c r="AQ1229" s="61" t="s">
        <v>86</v>
      </c>
      <c r="AR1229" s="60">
        <v>0</v>
      </c>
      <c r="AS1229" s="69" t="s">
        <v>75</v>
      </c>
      <c r="AT1229" s="236">
        <v>3000000</v>
      </c>
      <c r="AU1229" s="156">
        <f t="shared" si="98"/>
        <v>9000000</v>
      </c>
      <c r="AV1229" s="72">
        <f t="shared" si="99"/>
        <v>0.25</v>
      </c>
      <c r="AW1229" s="89" t="s">
        <v>75</v>
      </c>
      <c r="AX1229" s="61" t="s">
        <v>101</v>
      </c>
      <c r="AY1229" s="67" t="s">
        <v>7312</v>
      </c>
      <c r="AZ1229" s="58" t="s">
        <v>67</v>
      </c>
      <c r="BA1229" s="58" t="s">
        <v>67</v>
      </c>
    </row>
    <row r="1230" spans="2:53" x14ac:dyDescent="0.25">
      <c r="B1230" s="58">
        <v>2024</v>
      </c>
      <c r="C1230" s="58">
        <v>891780111</v>
      </c>
      <c r="D1230" s="59" t="s">
        <v>64</v>
      </c>
      <c r="E1230" s="61" t="s">
        <v>7311</v>
      </c>
      <c r="F1230" s="239" t="s">
        <v>7310</v>
      </c>
      <c r="G1230" s="210">
        <v>0</v>
      </c>
      <c r="H1230" s="61" t="s">
        <v>73</v>
      </c>
      <c r="I1230" s="59" t="s">
        <v>65</v>
      </c>
      <c r="J1230" s="60" t="s">
        <v>7309</v>
      </c>
      <c r="K1230" s="60">
        <v>16000000</v>
      </c>
      <c r="L1230" s="58" t="s">
        <v>68</v>
      </c>
      <c r="M1230" s="60" t="s">
        <v>5828</v>
      </c>
      <c r="N1230" s="60">
        <v>1065883393</v>
      </c>
      <c r="O1230" s="176">
        <v>1498</v>
      </c>
      <c r="P1230" s="89">
        <v>45475</v>
      </c>
      <c r="Q1230" s="60">
        <v>4519037000</v>
      </c>
      <c r="R1230" s="89">
        <v>45518</v>
      </c>
      <c r="S1230" s="60">
        <v>16000000</v>
      </c>
      <c r="T1230" s="61" t="s">
        <v>66</v>
      </c>
      <c r="U1230" s="60">
        <v>15443332</v>
      </c>
      <c r="V1230" s="60" t="s">
        <v>3157</v>
      </c>
      <c r="W1230" s="89">
        <v>45518</v>
      </c>
      <c r="X1230" s="89">
        <v>45519</v>
      </c>
      <c r="Y1230" s="177" t="s">
        <v>75</v>
      </c>
      <c r="Z1230" s="89">
        <v>45626</v>
      </c>
      <c r="AA1230" s="67">
        <f t="shared" si="95"/>
        <v>107</v>
      </c>
      <c r="AB1230" s="67">
        <v>0</v>
      </c>
      <c r="AC1230" s="237">
        <v>0</v>
      </c>
      <c r="AD1230" s="67">
        <v>0</v>
      </c>
      <c r="AE1230" s="89" t="s">
        <v>75</v>
      </c>
      <c r="AF1230" s="67">
        <f t="shared" si="96"/>
        <v>0</v>
      </c>
      <c r="AG1230" s="60">
        <v>0</v>
      </c>
      <c r="AH1230" s="60">
        <v>0</v>
      </c>
      <c r="AI1230" s="89" t="s">
        <v>75</v>
      </c>
      <c r="AJ1230" s="61">
        <v>0</v>
      </c>
      <c r="AK1230" s="65" t="s">
        <v>75</v>
      </c>
      <c r="AL1230" s="65" t="s">
        <v>75</v>
      </c>
      <c r="AM1230" s="67">
        <f t="shared" si="97"/>
        <v>0</v>
      </c>
      <c r="AN1230" s="67">
        <f>+K1230+AC1230-AH1230</f>
        <v>16000000</v>
      </c>
      <c r="AO1230" s="61" t="s">
        <v>67</v>
      </c>
      <c r="AP1230" s="60">
        <v>16000000</v>
      </c>
      <c r="AQ1230" s="61" t="s">
        <v>86</v>
      </c>
      <c r="AR1230" s="60">
        <v>0</v>
      </c>
      <c r="AS1230" s="69" t="s">
        <v>75</v>
      </c>
      <c r="AT1230" s="236">
        <v>4000000</v>
      </c>
      <c r="AU1230" s="156">
        <f t="shared" si="98"/>
        <v>12000000</v>
      </c>
      <c r="AV1230" s="72">
        <f t="shared" si="99"/>
        <v>0.25</v>
      </c>
      <c r="AW1230" s="89" t="s">
        <v>75</v>
      </c>
      <c r="AX1230" s="61" t="s">
        <v>101</v>
      </c>
      <c r="AY1230" s="67" t="s">
        <v>7308</v>
      </c>
      <c r="AZ1230" s="58" t="s">
        <v>67</v>
      </c>
      <c r="BA1230" s="58" t="s">
        <v>67</v>
      </c>
    </row>
    <row r="1231" spans="2:53" x14ac:dyDescent="0.25">
      <c r="B1231" s="58">
        <v>2024</v>
      </c>
      <c r="C1231" s="58">
        <v>891780111</v>
      </c>
      <c r="D1231" s="59" t="s">
        <v>64</v>
      </c>
      <c r="E1231" s="61" t="s">
        <v>7307</v>
      </c>
      <c r="F1231" s="239" t="s">
        <v>7306</v>
      </c>
      <c r="G1231" s="210">
        <v>0</v>
      </c>
      <c r="H1231" s="61" t="s">
        <v>73</v>
      </c>
      <c r="I1231" s="59" t="s">
        <v>65</v>
      </c>
      <c r="J1231" s="60" t="s">
        <v>7305</v>
      </c>
      <c r="K1231" s="60">
        <v>12000000</v>
      </c>
      <c r="L1231" s="58" t="s">
        <v>68</v>
      </c>
      <c r="M1231" s="60" t="s">
        <v>7304</v>
      </c>
      <c r="N1231" s="60">
        <v>1045742739</v>
      </c>
      <c r="O1231" s="176">
        <v>1498</v>
      </c>
      <c r="P1231" s="89">
        <v>45475</v>
      </c>
      <c r="Q1231" s="60">
        <v>4519037000</v>
      </c>
      <c r="R1231" s="89">
        <v>45518</v>
      </c>
      <c r="S1231" s="60">
        <v>12000000</v>
      </c>
      <c r="T1231" s="61" t="s">
        <v>66</v>
      </c>
      <c r="U1231" s="60">
        <v>72175281</v>
      </c>
      <c r="V1231" s="60" t="s">
        <v>3682</v>
      </c>
      <c r="W1231" s="89">
        <v>45518</v>
      </c>
      <c r="X1231" s="89">
        <v>45519</v>
      </c>
      <c r="Y1231" s="177" t="s">
        <v>75</v>
      </c>
      <c r="Z1231" s="89">
        <v>45626</v>
      </c>
      <c r="AA1231" s="67">
        <f t="shared" si="95"/>
        <v>107</v>
      </c>
      <c r="AB1231" s="67">
        <v>0</v>
      </c>
      <c r="AC1231" s="237">
        <v>0</v>
      </c>
      <c r="AD1231" s="67">
        <v>0</v>
      </c>
      <c r="AE1231" s="89" t="s">
        <v>75</v>
      </c>
      <c r="AF1231" s="67">
        <f t="shared" si="96"/>
        <v>0</v>
      </c>
      <c r="AG1231" s="60">
        <v>0</v>
      </c>
      <c r="AH1231" s="60">
        <v>0</v>
      </c>
      <c r="AI1231" s="89" t="s">
        <v>75</v>
      </c>
      <c r="AJ1231" s="61">
        <v>0</v>
      </c>
      <c r="AK1231" s="65" t="s">
        <v>75</v>
      </c>
      <c r="AL1231" s="65" t="s">
        <v>75</v>
      </c>
      <c r="AM1231" s="67">
        <f t="shared" si="97"/>
        <v>0</v>
      </c>
      <c r="AN1231" s="67">
        <f>+K1231+AC1231-AH1231</f>
        <v>12000000</v>
      </c>
      <c r="AO1231" s="61" t="s">
        <v>67</v>
      </c>
      <c r="AP1231" s="60">
        <v>12000000</v>
      </c>
      <c r="AQ1231" s="61" t="s">
        <v>86</v>
      </c>
      <c r="AR1231" s="60">
        <v>0</v>
      </c>
      <c r="AS1231" s="69" t="s">
        <v>75</v>
      </c>
      <c r="AT1231" s="236">
        <v>3000000</v>
      </c>
      <c r="AU1231" s="156">
        <f t="shared" si="98"/>
        <v>9000000</v>
      </c>
      <c r="AV1231" s="72">
        <f t="shared" si="99"/>
        <v>0.25</v>
      </c>
      <c r="AW1231" s="89" t="s">
        <v>75</v>
      </c>
      <c r="AX1231" s="61" t="s">
        <v>101</v>
      </c>
      <c r="AY1231" s="67" t="s">
        <v>7303</v>
      </c>
      <c r="AZ1231" s="58" t="s">
        <v>67</v>
      </c>
      <c r="BA1231" s="58" t="s">
        <v>67</v>
      </c>
    </row>
    <row r="1232" spans="2:53" x14ac:dyDescent="0.25">
      <c r="B1232" s="58">
        <v>2024</v>
      </c>
      <c r="C1232" s="58">
        <v>891780111</v>
      </c>
      <c r="D1232" s="59" t="s">
        <v>64</v>
      </c>
      <c r="E1232" s="61" t="s">
        <v>7302</v>
      </c>
      <c r="F1232" s="239" t="s">
        <v>7301</v>
      </c>
      <c r="G1232" s="210">
        <v>0</v>
      </c>
      <c r="H1232" s="61" t="s">
        <v>73</v>
      </c>
      <c r="I1232" s="59" t="s">
        <v>65</v>
      </c>
      <c r="J1232" s="60" t="s">
        <v>7300</v>
      </c>
      <c r="K1232" s="60">
        <v>10000000</v>
      </c>
      <c r="L1232" s="58" t="s">
        <v>68</v>
      </c>
      <c r="M1232" s="60" t="s">
        <v>7299</v>
      </c>
      <c r="N1232" s="60">
        <v>1082842092</v>
      </c>
      <c r="O1232" s="60">
        <v>1499</v>
      </c>
      <c r="P1232" s="238">
        <v>45475</v>
      </c>
      <c r="Q1232" s="60">
        <v>2126650000</v>
      </c>
      <c r="R1232" s="89">
        <v>45518</v>
      </c>
      <c r="S1232" s="60">
        <v>10000000</v>
      </c>
      <c r="T1232" s="61" t="s">
        <v>66</v>
      </c>
      <c r="U1232" s="60">
        <v>1082868728</v>
      </c>
      <c r="V1232" s="60" t="s">
        <v>7011</v>
      </c>
      <c r="W1232" s="89">
        <v>45518</v>
      </c>
      <c r="X1232" s="89">
        <v>45519</v>
      </c>
      <c r="Y1232" s="177" t="s">
        <v>75</v>
      </c>
      <c r="Z1232" s="89">
        <v>45626</v>
      </c>
      <c r="AA1232" s="67">
        <f t="shared" si="95"/>
        <v>107</v>
      </c>
      <c r="AB1232" s="67">
        <v>0</v>
      </c>
      <c r="AC1232" s="237">
        <v>0</v>
      </c>
      <c r="AD1232" s="67">
        <v>0</v>
      </c>
      <c r="AE1232" s="89" t="s">
        <v>75</v>
      </c>
      <c r="AF1232" s="67">
        <f t="shared" si="96"/>
        <v>0</v>
      </c>
      <c r="AG1232" s="60">
        <v>0</v>
      </c>
      <c r="AH1232" s="60">
        <v>0</v>
      </c>
      <c r="AI1232" s="89" t="s">
        <v>75</v>
      </c>
      <c r="AJ1232" s="61">
        <v>0</v>
      </c>
      <c r="AK1232" s="65" t="s">
        <v>75</v>
      </c>
      <c r="AL1232" s="65" t="s">
        <v>75</v>
      </c>
      <c r="AM1232" s="67">
        <f t="shared" si="97"/>
        <v>0</v>
      </c>
      <c r="AN1232" s="67">
        <f>+K1232+AC1232-AH1232</f>
        <v>10000000</v>
      </c>
      <c r="AO1232" s="61" t="s">
        <v>67</v>
      </c>
      <c r="AP1232" s="60">
        <v>10000000</v>
      </c>
      <c r="AQ1232" s="61" t="s">
        <v>86</v>
      </c>
      <c r="AR1232" s="60">
        <v>0</v>
      </c>
      <c r="AS1232" s="69" t="s">
        <v>75</v>
      </c>
      <c r="AT1232" s="236">
        <v>2500000</v>
      </c>
      <c r="AU1232" s="156">
        <f t="shared" si="98"/>
        <v>7500000</v>
      </c>
      <c r="AV1232" s="72">
        <f t="shared" si="99"/>
        <v>0.25</v>
      </c>
      <c r="AW1232" s="89" t="s">
        <v>75</v>
      </c>
      <c r="AX1232" s="61" t="s">
        <v>101</v>
      </c>
      <c r="AY1232" s="67" t="s">
        <v>7298</v>
      </c>
      <c r="AZ1232" s="58" t="s">
        <v>67</v>
      </c>
      <c r="BA1232" s="58" t="s">
        <v>67</v>
      </c>
    </row>
    <row r="1233" spans="2:53" x14ac:dyDescent="0.25">
      <c r="B1233" s="58">
        <v>2024</v>
      </c>
      <c r="C1233" s="58">
        <v>891780111</v>
      </c>
      <c r="D1233" s="59" t="s">
        <v>64</v>
      </c>
      <c r="E1233" s="61" t="s">
        <v>7297</v>
      </c>
      <c r="F1233" s="239" t="s">
        <v>7296</v>
      </c>
      <c r="G1233" s="210">
        <v>0</v>
      </c>
      <c r="H1233" s="61" t="s">
        <v>73</v>
      </c>
      <c r="I1233" s="59" t="s">
        <v>65</v>
      </c>
      <c r="J1233" s="60" t="s">
        <v>7169</v>
      </c>
      <c r="K1233" s="60">
        <v>8050000</v>
      </c>
      <c r="L1233" s="58" t="s">
        <v>68</v>
      </c>
      <c r="M1233" s="60" t="s">
        <v>7295</v>
      </c>
      <c r="N1233" s="60">
        <v>1082889469</v>
      </c>
      <c r="O1233" s="60">
        <v>1499</v>
      </c>
      <c r="P1233" s="238">
        <v>45475</v>
      </c>
      <c r="Q1233" s="60">
        <v>2126650000</v>
      </c>
      <c r="R1233" s="89">
        <v>45518</v>
      </c>
      <c r="S1233" s="60">
        <v>8050000</v>
      </c>
      <c r="T1233" s="61" t="s">
        <v>66</v>
      </c>
      <c r="U1233" s="60">
        <v>7633817</v>
      </c>
      <c r="V1233" s="60" t="s">
        <v>3276</v>
      </c>
      <c r="W1233" s="89">
        <v>45518</v>
      </c>
      <c r="X1233" s="89">
        <v>45519</v>
      </c>
      <c r="Y1233" s="177" t="s">
        <v>75</v>
      </c>
      <c r="Z1233" s="89">
        <v>45626</v>
      </c>
      <c r="AA1233" s="67">
        <f t="shared" si="95"/>
        <v>107</v>
      </c>
      <c r="AB1233" s="67">
        <v>0</v>
      </c>
      <c r="AC1233" s="237">
        <v>0</v>
      </c>
      <c r="AD1233" s="67">
        <v>0</v>
      </c>
      <c r="AE1233" s="89" t="s">
        <v>75</v>
      </c>
      <c r="AF1233" s="67">
        <f t="shared" si="96"/>
        <v>0</v>
      </c>
      <c r="AG1233" s="60">
        <v>0</v>
      </c>
      <c r="AH1233" s="60">
        <v>0</v>
      </c>
      <c r="AI1233" s="89" t="s">
        <v>75</v>
      </c>
      <c r="AJ1233" s="61">
        <v>0</v>
      </c>
      <c r="AK1233" s="65" t="s">
        <v>75</v>
      </c>
      <c r="AL1233" s="65" t="s">
        <v>75</v>
      </c>
      <c r="AM1233" s="67">
        <f t="shared" si="97"/>
        <v>0</v>
      </c>
      <c r="AN1233" s="67">
        <f>+K1233+AC1233-AH1233</f>
        <v>8050000</v>
      </c>
      <c r="AO1233" s="61" t="s">
        <v>67</v>
      </c>
      <c r="AP1233" s="60">
        <v>8050000</v>
      </c>
      <c r="AQ1233" s="61" t="s">
        <v>86</v>
      </c>
      <c r="AR1233" s="60">
        <v>0</v>
      </c>
      <c r="AS1233" s="69" t="s">
        <v>75</v>
      </c>
      <c r="AT1233" s="236">
        <v>1750000</v>
      </c>
      <c r="AU1233" s="156">
        <f t="shared" si="98"/>
        <v>6300000</v>
      </c>
      <c r="AV1233" s="72">
        <f t="shared" si="99"/>
        <v>0.21739130434782608</v>
      </c>
      <c r="AW1233" s="89" t="s">
        <v>75</v>
      </c>
      <c r="AX1233" s="61" t="s">
        <v>101</v>
      </c>
      <c r="AY1233" s="67" t="s">
        <v>7294</v>
      </c>
      <c r="AZ1233" s="58" t="s">
        <v>67</v>
      </c>
      <c r="BA1233" s="58" t="s">
        <v>67</v>
      </c>
    </row>
    <row r="1234" spans="2:53" x14ac:dyDescent="0.25">
      <c r="B1234" s="58">
        <v>2024</v>
      </c>
      <c r="C1234" s="58">
        <v>891780111</v>
      </c>
      <c r="D1234" s="59" t="s">
        <v>64</v>
      </c>
      <c r="E1234" s="61" t="s">
        <v>7293</v>
      </c>
      <c r="F1234" s="239" t="s">
        <v>7292</v>
      </c>
      <c r="G1234" s="210">
        <v>0</v>
      </c>
      <c r="H1234" s="61" t="s">
        <v>73</v>
      </c>
      <c r="I1234" s="59" t="s">
        <v>65</v>
      </c>
      <c r="J1234" s="60" t="s">
        <v>7169</v>
      </c>
      <c r="K1234" s="60">
        <v>8050000</v>
      </c>
      <c r="L1234" s="58" t="s">
        <v>68</v>
      </c>
      <c r="M1234" s="60" t="s">
        <v>7291</v>
      </c>
      <c r="N1234" s="60">
        <v>36723382</v>
      </c>
      <c r="O1234" s="60">
        <v>1499</v>
      </c>
      <c r="P1234" s="238">
        <v>45475</v>
      </c>
      <c r="Q1234" s="60">
        <v>2126650000</v>
      </c>
      <c r="R1234" s="89">
        <v>45518</v>
      </c>
      <c r="S1234" s="60">
        <v>8050000</v>
      </c>
      <c r="T1234" s="61" t="s">
        <v>66</v>
      </c>
      <c r="U1234" s="60">
        <v>7633817</v>
      </c>
      <c r="V1234" s="60" t="s">
        <v>3276</v>
      </c>
      <c r="W1234" s="89">
        <v>45518</v>
      </c>
      <c r="X1234" s="89">
        <v>45519</v>
      </c>
      <c r="Y1234" s="177" t="s">
        <v>75</v>
      </c>
      <c r="Z1234" s="89">
        <v>45626</v>
      </c>
      <c r="AA1234" s="67">
        <f t="shared" si="95"/>
        <v>107</v>
      </c>
      <c r="AB1234" s="67">
        <v>0</v>
      </c>
      <c r="AC1234" s="237">
        <v>0</v>
      </c>
      <c r="AD1234" s="67">
        <v>0</v>
      </c>
      <c r="AE1234" s="89" t="s">
        <v>75</v>
      </c>
      <c r="AF1234" s="67">
        <f t="shared" si="96"/>
        <v>0</v>
      </c>
      <c r="AG1234" s="60">
        <v>0</v>
      </c>
      <c r="AH1234" s="60">
        <v>0</v>
      </c>
      <c r="AI1234" s="89" t="s">
        <v>75</v>
      </c>
      <c r="AJ1234" s="61">
        <v>0</v>
      </c>
      <c r="AK1234" s="65" t="s">
        <v>75</v>
      </c>
      <c r="AL1234" s="65" t="s">
        <v>75</v>
      </c>
      <c r="AM1234" s="67">
        <f t="shared" si="97"/>
        <v>0</v>
      </c>
      <c r="AN1234" s="67">
        <f>+K1234+AC1234-AH1234</f>
        <v>8050000</v>
      </c>
      <c r="AO1234" s="61" t="s">
        <v>67</v>
      </c>
      <c r="AP1234" s="60">
        <v>8050000</v>
      </c>
      <c r="AQ1234" s="61" t="s">
        <v>86</v>
      </c>
      <c r="AR1234" s="60">
        <v>0</v>
      </c>
      <c r="AS1234" s="69" t="s">
        <v>75</v>
      </c>
      <c r="AT1234" s="236">
        <v>1750000</v>
      </c>
      <c r="AU1234" s="156">
        <f t="shared" si="98"/>
        <v>6300000</v>
      </c>
      <c r="AV1234" s="72">
        <f t="shared" si="99"/>
        <v>0.21739130434782608</v>
      </c>
      <c r="AW1234" s="89" t="s">
        <v>75</v>
      </c>
      <c r="AX1234" s="61" t="s">
        <v>101</v>
      </c>
      <c r="AY1234" s="67" t="s">
        <v>7290</v>
      </c>
      <c r="AZ1234" s="58" t="s">
        <v>67</v>
      </c>
      <c r="BA1234" s="58" t="s">
        <v>67</v>
      </c>
    </row>
    <row r="1235" spans="2:53" x14ac:dyDescent="0.25">
      <c r="B1235" s="58">
        <v>2024</v>
      </c>
      <c r="C1235" s="58">
        <v>891780111</v>
      </c>
      <c r="D1235" s="59" t="s">
        <v>64</v>
      </c>
      <c r="E1235" s="61" t="s">
        <v>7289</v>
      </c>
      <c r="F1235" s="239" t="s">
        <v>7288</v>
      </c>
      <c r="G1235" s="210">
        <v>0</v>
      </c>
      <c r="H1235" s="61" t="s">
        <v>73</v>
      </c>
      <c r="I1235" s="59" t="s">
        <v>65</v>
      </c>
      <c r="J1235" s="60" t="s">
        <v>7169</v>
      </c>
      <c r="K1235" s="60">
        <v>8050000</v>
      </c>
      <c r="L1235" s="58" t="s">
        <v>68</v>
      </c>
      <c r="M1235" s="60" t="s">
        <v>7287</v>
      </c>
      <c r="N1235" s="60">
        <v>85150457</v>
      </c>
      <c r="O1235" s="60">
        <v>1499</v>
      </c>
      <c r="P1235" s="238">
        <v>45475</v>
      </c>
      <c r="Q1235" s="60">
        <v>2126650000</v>
      </c>
      <c r="R1235" s="89">
        <v>45518</v>
      </c>
      <c r="S1235" s="60">
        <v>8050000</v>
      </c>
      <c r="T1235" s="61" t="s">
        <v>66</v>
      </c>
      <c r="U1235" s="60">
        <v>7633817</v>
      </c>
      <c r="V1235" s="60" t="s">
        <v>3276</v>
      </c>
      <c r="W1235" s="89">
        <v>45518</v>
      </c>
      <c r="X1235" s="89">
        <v>45519</v>
      </c>
      <c r="Y1235" s="177" t="s">
        <v>75</v>
      </c>
      <c r="Z1235" s="89">
        <v>45626</v>
      </c>
      <c r="AA1235" s="67">
        <f t="shared" si="95"/>
        <v>107</v>
      </c>
      <c r="AB1235" s="67">
        <v>0</v>
      </c>
      <c r="AC1235" s="237">
        <v>0</v>
      </c>
      <c r="AD1235" s="67">
        <v>0</v>
      </c>
      <c r="AE1235" s="89" t="s">
        <v>75</v>
      </c>
      <c r="AF1235" s="67">
        <f t="shared" si="96"/>
        <v>0</v>
      </c>
      <c r="AG1235" s="60">
        <v>0</v>
      </c>
      <c r="AH1235" s="60">
        <v>0</v>
      </c>
      <c r="AI1235" s="89" t="s">
        <v>75</v>
      </c>
      <c r="AJ1235" s="61">
        <v>0</v>
      </c>
      <c r="AK1235" s="65" t="s">
        <v>75</v>
      </c>
      <c r="AL1235" s="65" t="s">
        <v>75</v>
      </c>
      <c r="AM1235" s="67">
        <f t="shared" si="97"/>
        <v>0</v>
      </c>
      <c r="AN1235" s="67">
        <f>+K1235+AC1235-AH1235</f>
        <v>8050000</v>
      </c>
      <c r="AO1235" s="61" t="s">
        <v>67</v>
      </c>
      <c r="AP1235" s="60">
        <v>8050000</v>
      </c>
      <c r="AQ1235" s="61" t="s">
        <v>86</v>
      </c>
      <c r="AR1235" s="60">
        <v>0</v>
      </c>
      <c r="AS1235" s="69" t="s">
        <v>75</v>
      </c>
      <c r="AT1235" s="236">
        <v>1750000</v>
      </c>
      <c r="AU1235" s="156">
        <f t="shared" si="98"/>
        <v>6300000</v>
      </c>
      <c r="AV1235" s="72">
        <f t="shared" si="99"/>
        <v>0.21739130434782608</v>
      </c>
      <c r="AW1235" s="89" t="s">
        <v>75</v>
      </c>
      <c r="AX1235" s="61" t="s">
        <v>101</v>
      </c>
      <c r="AY1235" s="67" t="s">
        <v>7286</v>
      </c>
      <c r="AZ1235" s="58" t="s">
        <v>67</v>
      </c>
      <c r="BA1235" s="58" t="s">
        <v>67</v>
      </c>
    </row>
    <row r="1236" spans="2:53" x14ac:dyDescent="0.25">
      <c r="B1236" s="58">
        <v>2024</v>
      </c>
      <c r="C1236" s="58">
        <v>891780111</v>
      </c>
      <c r="D1236" s="59" t="s">
        <v>64</v>
      </c>
      <c r="E1236" s="61" t="s">
        <v>7285</v>
      </c>
      <c r="F1236" s="239" t="s">
        <v>7284</v>
      </c>
      <c r="G1236" s="210">
        <v>0</v>
      </c>
      <c r="H1236" s="61" t="s">
        <v>73</v>
      </c>
      <c r="I1236" s="59" t="s">
        <v>65</v>
      </c>
      <c r="J1236" s="60" t="s">
        <v>7169</v>
      </c>
      <c r="K1236" s="60">
        <v>8050000</v>
      </c>
      <c r="L1236" s="58" t="s">
        <v>68</v>
      </c>
      <c r="M1236" s="60" t="s">
        <v>7283</v>
      </c>
      <c r="N1236" s="60">
        <v>1082888690</v>
      </c>
      <c r="O1236" s="60">
        <v>1499</v>
      </c>
      <c r="P1236" s="238">
        <v>45475</v>
      </c>
      <c r="Q1236" s="60">
        <v>2126650000</v>
      </c>
      <c r="R1236" s="89">
        <v>45518</v>
      </c>
      <c r="S1236" s="60">
        <v>8050000</v>
      </c>
      <c r="T1236" s="61" t="s">
        <v>66</v>
      </c>
      <c r="U1236" s="60">
        <v>7633817</v>
      </c>
      <c r="V1236" s="60" t="s">
        <v>3276</v>
      </c>
      <c r="W1236" s="89">
        <v>45518</v>
      </c>
      <c r="X1236" s="89">
        <v>45519</v>
      </c>
      <c r="Y1236" s="177" t="s">
        <v>75</v>
      </c>
      <c r="Z1236" s="89">
        <v>45626</v>
      </c>
      <c r="AA1236" s="67">
        <f t="shared" si="95"/>
        <v>107</v>
      </c>
      <c r="AB1236" s="67">
        <v>0</v>
      </c>
      <c r="AC1236" s="237">
        <v>0</v>
      </c>
      <c r="AD1236" s="67">
        <v>0</v>
      </c>
      <c r="AE1236" s="89" t="s">
        <v>75</v>
      </c>
      <c r="AF1236" s="67">
        <f t="shared" si="96"/>
        <v>0</v>
      </c>
      <c r="AG1236" s="60">
        <v>0</v>
      </c>
      <c r="AH1236" s="60">
        <v>0</v>
      </c>
      <c r="AI1236" s="89" t="s">
        <v>75</v>
      </c>
      <c r="AJ1236" s="61">
        <v>0</v>
      </c>
      <c r="AK1236" s="65" t="s">
        <v>75</v>
      </c>
      <c r="AL1236" s="65" t="s">
        <v>75</v>
      </c>
      <c r="AM1236" s="67">
        <f t="shared" si="97"/>
        <v>0</v>
      </c>
      <c r="AN1236" s="67">
        <f>+K1236+AC1236-AH1236</f>
        <v>8050000</v>
      </c>
      <c r="AO1236" s="61" t="s">
        <v>67</v>
      </c>
      <c r="AP1236" s="60">
        <v>8050000</v>
      </c>
      <c r="AQ1236" s="61" t="s">
        <v>86</v>
      </c>
      <c r="AR1236" s="60">
        <v>0</v>
      </c>
      <c r="AS1236" s="69" t="s">
        <v>75</v>
      </c>
      <c r="AT1236" s="236">
        <v>1750000</v>
      </c>
      <c r="AU1236" s="156">
        <f t="shared" si="98"/>
        <v>6300000</v>
      </c>
      <c r="AV1236" s="72">
        <f t="shared" si="99"/>
        <v>0.21739130434782608</v>
      </c>
      <c r="AW1236" s="89" t="s">
        <v>75</v>
      </c>
      <c r="AX1236" s="61" t="s">
        <v>101</v>
      </c>
      <c r="AY1236" s="67" t="s">
        <v>7282</v>
      </c>
      <c r="AZ1236" s="58" t="s">
        <v>67</v>
      </c>
      <c r="BA1236" s="58" t="s">
        <v>67</v>
      </c>
    </row>
    <row r="1237" spans="2:53" x14ac:dyDescent="0.25">
      <c r="B1237" s="58">
        <v>2024</v>
      </c>
      <c r="C1237" s="58">
        <v>891780111</v>
      </c>
      <c r="D1237" s="59" t="s">
        <v>64</v>
      </c>
      <c r="E1237" s="61" t="s">
        <v>7281</v>
      </c>
      <c r="F1237" s="239" t="s">
        <v>7280</v>
      </c>
      <c r="G1237" s="210">
        <v>0</v>
      </c>
      <c r="H1237" s="61" t="s">
        <v>73</v>
      </c>
      <c r="I1237" s="59" t="s">
        <v>65</v>
      </c>
      <c r="J1237" s="60" t="s">
        <v>7246</v>
      </c>
      <c r="K1237" s="60">
        <v>9583000</v>
      </c>
      <c r="L1237" s="58" t="s">
        <v>68</v>
      </c>
      <c r="M1237" s="60" t="s">
        <v>7279</v>
      </c>
      <c r="N1237" s="60">
        <v>85152958</v>
      </c>
      <c r="O1237" s="60">
        <v>1499</v>
      </c>
      <c r="P1237" s="238">
        <v>45475</v>
      </c>
      <c r="Q1237" s="60">
        <v>2126650000</v>
      </c>
      <c r="R1237" s="89">
        <v>45518</v>
      </c>
      <c r="S1237" s="60">
        <v>9583000</v>
      </c>
      <c r="T1237" s="61" t="s">
        <v>66</v>
      </c>
      <c r="U1237" s="60">
        <v>85152695</v>
      </c>
      <c r="V1237" s="60" t="s">
        <v>6952</v>
      </c>
      <c r="W1237" s="89">
        <v>45518</v>
      </c>
      <c r="X1237" s="89">
        <v>45519</v>
      </c>
      <c r="Y1237" s="177" t="s">
        <v>75</v>
      </c>
      <c r="Z1237" s="89">
        <v>45626</v>
      </c>
      <c r="AA1237" s="67">
        <f t="shared" si="95"/>
        <v>107</v>
      </c>
      <c r="AB1237" s="67">
        <v>0</v>
      </c>
      <c r="AC1237" s="237">
        <v>0</v>
      </c>
      <c r="AD1237" s="67">
        <v>0</v>
      </c>
      <c r="AE1237" s="89" t="s">
        <v>75</v>
      </c>
      <c r="AF1237" s="67">
        <f t="shared" si="96"/>
        <v>0</v>
      </c>
      <c r="AG1237" s="60">
        <v>0</v>
      </c>
      <c r="AH1237" s="60">
        <v>0</v>
      </c>
      <c r="AI1237" s="89" t="s">
        <v>75</v>
      </c>
      <c r="AJ1237" s="61">
        <v>0</v>
      </c>
      <c r="AK1237" s="65" t="s">
        <v>75</v>
      </c>
      <c r="AL1237" s="65" t="s">
        <v>75</v>
      </c>
      <c r="AM1237" s="67">
        <f t="shared" si="97"/>
        <v>0</v>
      </c>
      <c r="AN1237" s="67">
        <f>+K1237+AC1237-AH1237</f>
        <v>9583000</v>
      </c>
      <c r="AO1237" s="61" t="s">
        <v>67</v>
      </c>
      <c r="AP1237" s="60">
        <v>9583000</v>
      </c>
      <c r="AQ1237" s="61" t="s">
        <v>86</v>
      </c>
      <c r="AR1237" s="60">
        <v>0</v>
      </c>
      <c r="AS1237" s="69" t="s">
        <v>75</v>
      </c>
      <c r="AT1237" s="236">
        <v>2083000</v>
      </c>
      <c r="AU1237" s="156">
        <f t="shared" si="98"/>
        <v>7500000</v>
      </c>
      <c r="AV1237" s="72">
        <f t="shared" si="99"/>
        <v>0.2173640822289471</v>
      </c>
      <c r="AW1237" s="89" t="s">
        <v>75</v>
      </c>
      <c r="AX1237" s="61" t="s">
        <v>101</v>
      </c>
      <c r="AY1237" s="67" t="s">
        <v>7278</v>
      </c>
      <c r="AZ1237" s="58" t="s">
        <v>67</v>
      </c>
      <c r="BA1237" s="58" t="s">
        <v>67</v>
      </c>
    </row>
    <row r="1238" spans="2:53" x14ac:dyDescent="0.25">
      <c r="B1238" s="58">
        <v>2024</v>
      </c>
      <c r="C1238" s="58">
        <v>891780111</v>
      </c>
      <c r="D1238" s="59" t="s">
        <v>64</v>
      </c>
      <c r="E1238" s="61" t="s">
        <v>7277</v>
      </c>
      <c r="F1238" s="239" t="s">
        <v>7276</v>
      </c>
      <c r="G1238" s="210">
        <v>0</v>
      </c>
      <c r="H1238" s="61" t="s">
        <v>73</v>
      </c>
      <c r="I1238" s="59" t="s">
        <v>65</v>
      </c>
      <c r="J1238" s="60" t="s">
        <v>7275</v>
      </c>
      <c r="K1238" s="60">
        <v>12650000</v>
      </c>
      <c r="L1238" s="58" t="s">
        <v>68</v>
      </c>
      <c r="M1238" s="60" t="s">
        <v>7274</v>
      </c>
      <c r="N1238" s="60">
        <v>1082848177</v>
      </c>
      <c r="O1238" s="60">
        <v>1499</v>
      </c>
      <c r="P1238" s="238">
        <v>45475</v>
      </c>
      <c r="Q1238" s="60">
        <v>2126650000</v>
      </c>
      <c r="R1238" s="89">
        <v>45518</v>
      </c>
      <c r="S1238" s="60">
        <v>12650000</v>
      </c>
      <c r="T1238" s="61" t="s">
        <v>66</v>
      </c>
      <c r="U1238" s="60">
        <v>85152695</v>
      </c>
      <c r="V1238" s="60" t="s">
        <v>6952</v>
      </c>
      <c r="W1238" s="89">
        <v>45518</v>
      </c>
      <c r="X1238" s="89">
        <v>45519</v>
      </c>
      <c r="Y1238" s="177" t="s">
        <v>75</v>
      </c>
      <c r="Z1238" s="89">
        <v>45626</v>
      </c>
      <c r="AA1238" s="67">
        <f t="shared" si="95"/>
        <v>107</v>
      </c>
      <c r="AB1238" s="67">
        <v>0</v>
      </c>
      <c r="AC1238" s="237">
        <v>0</v>
      </c>
      <c r="AD1238" s="67">
        <v>0</v>
      </c>
      <c r="AE1238" s="89" t="s">
        <v>75</v>
      </c>
      <c r="AF1238" s="67">
        <f t="shared" si="96"/>
        <v>0</v>
      </c>
      <c r="AG1238" s="60">
        <v>0</v>
      </c>
      <c r="AH1238" s="60">
        <v>0</v>
      </c>
      <c r="AI1238" s="89" t="s">
        <v>75</v>
      </c>
      <c r="AJ1238" s="61">
        <v>0</v>
      </c>
      <c r="AK1238" s="65" t="s">
        <v>75</v>
      </c>
      <c r="AL1238" s="65" t="s">
        <v>75</v>
      </c>
      <c r="AM1238" s="67">
        <f t="shared" si="97"/>
        <v>0</v>
      </c>
      <c r="AN1238" s="67">
        <f>+K1238+AC1238-AH1238</f>
        <v>12650000</v>
      </c>
      <c r="AO1238" s="61" t="s">
        <v>67</v>
      </c>
      <c r="AP1238" s="60">
        <v>12650000</v>
      </c>
      <c r="AQ1238" s="61" t="s">
        <v>86</v>
      </c>
      <c r="AR1238" s="60">
        <v>0</v>
      </c>
      <c r="AS1238" s="69" t="s">
        <v>75</v>
      </c>
      <c r="AT1238" s="236">
        <v>2750000</v>
      </c>
      <c r="AU1238" s="156">
        <f t="shared" si="98"/>
        <v>9900000</v>
      </c>
      <c r="AV1238" s="72">
        <f t="shared" si="99"/>
        <v>0.21739130434782608</v>
      </c>
      <c r="AW1238" s="89" t="s">
        <v>75</v>
      </c>
      <c r="AX1238" s="61" t="s">
        <v>101</v>
      </c>
      <c r="AY1238" s="67" t="s">
        <v>7273</v>
      </c>
      <c r="AZ1238" s="58" t="s">
        <v>67</v>
      </c>
      <c r="BA1238" s="58" t="s">
        <v>67</v>
      </c>
    </row>
    <row r="1239" spans="2:53" x14ac:dyDescent="0.25">
      <c r="B1239" s="58">
        <v>2024</v>
      </c>
      <c r="C1239" s="58">
        <v>891780111</v>
      </c>
      <c r="D1239" s="59" t="s">
        <v>64</v>
      </c>
      <c r="E1239" s="61" t="s">
        <v>7272</v>
      </c>
      <c r="F1239" s="239" t="s">
        <v>7271</v>
      </c>
      <c r="G1239" s="210">
        <v>0</v>
      </c>
      <c r="H1239" s="61" t="s">
        <v>73</v>
      </c>
      <c r="I1239" s="59" t="s">
        <v>65</v>
      </c>
      <c r="J1239" s="60" t="s">
        <v>7246</v>
      </c>
      <c r="K1239" s="60">
        <v>9583000</v>
      </c>
      <c r="L1239" s="58" t="s">
        <v>68</v>
      </c>
      <c r="M1239" s="60" t="s">
        <v>7270</v>
      </c>
      <c r="N1239" s="60">
        <v>72258990</v>
      </c>
      <c r="O1239" s="60">
        <v>1499</v>
      </c>
      <c r="P1239" s="238">
        <v>45475</v>
      </c>
      <c r="Q1239" s="60">
        <v>2126650000</v>
      </c>
      <c r="R1239" s="89">
        <v>45518</v>
      </c>
      <c r="S1239" s="60">
        <v>9583000</v>
      </c>
      <c r="T1239" s="61" t="s">
        <v>66</v>
      </c>
      <c r="U1239" s="60">
        <v>85152695</v>
      </c>
      <c r="V1239" s="60" t="s">
        <v>6952</v>
      </c>
      <c r="W1239" s="89">
        <v>45518</v>
      </c>
      <c r="X1239" s="89">
        <v>45519</v>
      </c>
      <c r="Y1239" s="177" t="s">
        <v>75</v>
      </c>
      <c r="Z1239" s="89">
        <v>45626</v>
      </c>
      <c r="AA1239" s="67">
        <f t="shared" si="95"/>
        <v>107</v>
      </c>
      <c r="AB1239" s="67">
        <v>0</v>
      </c>
      <c r="AC1239" s="237">
        <v>0</v>
      </c>
      <c r="AD1239" s="67">
        <v>0</v>
      </c>
      <c r="AE1239" s="89" t="s">
        <v>75</v>
      </c>
      <c r="AF1239" s="67">
        <f t="shared" si="96"/>
        <v>0</v>
      </c>
      <c r="AG1239" s="60">
        <v>0</v>
      </c>
      <c r="AH1239" s="60">
        <v>0</v>
      </c>
      <c r="AI1239" s="89" t="s">
        <v>75</v>
      </c>
      <c r="AJ1239" s="61">
        <v>0</v>
      </c>
      <c r="AK1239" s="65" t="s">
        <v>75</v>
      </c>
      <c r="AL1239" s="65" t="s">
        <v>75</v>
      </c>
      <c r="AM1239" s="67">
        <f t="shared" si="97"/>
        <v>0</v>
      </c>
      <c r="AN1239" s="67">
        <f>+K1239+AC1239-AH1239</f>
        <v>9583000</v>
      </c>
      <c r="AO1239" s="61" t="s">
        <v>67</v>
      </c>
      <c r="AP1239" s="60">
        <v>9583000</v>
      </c>
      <c r="AQ1239" s="61" t="s">
        <v>86</v>
      </c>
      <c r="AR1239" s="60">
        <v>0</v>
      </c>
      <c r="AS1239" s="69" t="s">
        <v>75</v>
      </c>
      <c r="AT1239" s="236">
        <v>2083000</v>
      </c>
      <c r="AU1239" s="156">
        <f t="shared" si="98"/>
        <v>7500000</v>
      </c>
      <c r="AV1239" s="72">
        <f t="shared" si="99"/>
        <v>0.2173640822289471</v>
      </c>
      <c r="AW1239" s="89" t="s">
        <v>75</v>
      </c>
      <c r="AX1239" s="61" t="s">
        <v>101</v>
      </c>
      <c r="AY1239" s="67" t="s">
        <v>7269</v>
      </c>
      <c r="AZ1239" s="58" t="s">
        <v>67</v>
      </c>
      <c r="BA1239" s="58" t="s">
        <v>67</v>
      </c>
    </row>
    <row r="1240" spans="2:53" x14ac:dyDescent="0.25">
      <c r="B1240" s="58">
        <v>2024</v>
      </c>
      <c r="C1240" s="58">
        <v>891780111</v>
      </c>
      <c r="D1240" s="59" t="s">
        <v>64</v>
      </c>
      <c r="E1240" s="61" t="s">
        <v>7268</v>
      </c>
      <c r="F1240" s="239" t="s">
        <v>7267</v>
      </c>
      <c r="G1240" s="210">
        <v>0</v>
      </c>
      <c r="H1240" s="61" t="s">
        <v>73</v>
      </c>
      <c r="I1240" s="59" t="s">
        <v>65</v>
      </c>
      <c r="J1240" s="60" t="s">
        <v>7169</v>
      </c>
      <c r="K1240" s="60">
        <v>8050000</v>
      </c>
      <c r="L1240" s="58" t="s">
        <v>68</v>
      </c>
      <c r="M1240" s="60" t="s">
        <v>7266</v>
      </c>
      <c r="N1240" s="60">
        <v>36532658</v>
      </c>
      <c r="O1240" s="60">
        <v>1499</v>
      </c>
      <c r="P1240" s="238">
        <v>45475</v>
      </c>
      <c r="Q1240" s="60">
        <v>2126650000</v>
      </c>
      <c r="R1240" s="89">
        <v>45518</v>
      </c>
      <c r="S1240" s="60">
        <v>8050000</v>
      </c>
      <c r="T1240" s="61" t="s">
        <v>66</v>
      </c>
      <c r="U1240" s="60">
        <v>7633817</v>
      </c>
      <c r="V1240" s="60" t="s">
        <v>3276</v>
      </c>
      <c r="W1240" s="89">
        <v>45518</v>
      </c>
      <c r="X1240" s="89">
        <v>45519</v>
      </c>
      <c r="Y1240" s="177" t="s">
        <v>75</v>
      </c>
      <c r="Z1240" s="89">
        <v>45626</v>
      </c>
      <c r="AA1240" s="67">
        <f t="shared" si="95"/>
        <v>107</v>
      </c>
      <c r="AB1240" s="67">
        <v>0</v>
      </c>
      <c r="AC1240" s="237">
        <v>0</v>
      </c>
      <c r="AD1240" s="67">
        <v>0</v>
      </c>
      <c r="AE1240" s="89" t="s">
        <v>75</v>
      </c>
      <c r="AF1240" s="67">
        <f t="shared" si="96"/>
        <v>0</v>
      </c>
      <c r="AG1240" s="60">
        <v>0</v>
      </c>
      <c r="AH1240" s="60">
        <v>0</v>
      </c>
      <c r="AI1240" s="89" t="s">
        <v>75</v>
      </c>
      <c r="AJ1240" s="61">
        <v>0</v>
      </c>
      <c r="AK1240" s="65" t="s">
        <v>75</v>
      </c>
      <c r="AL1240" s="65" t="s">
        <v>75</v>
      </c>
      <c r="AM1240" s="67">
        <f t="shared" si="97"/>
        <v>0</v>
      </c>
      <c r="AN1240" s="67">
        <f>+K1240+AC1240-AH1240</f>
        <v>8050000</v>
      </c>
      <c r="AO1240" s="61" t="s">
        <v>67</v>
      </c>
      <c r="AP1240" s="60">
        <v>8050000</v>
      </c>
      <c r="AQ1240" s="61" t="s">
        <v>86</v>
      </c>
      <c r="AR1240" s="60">
        <v>0</v>
      </c>
      <c r="AS1240" s="69" t="s">
        <v>75</v>
      </c>
      <c r="AT1240" s="236">
        <v>1750000</v>
      </c>
      <c r="AU1240" s="156">
        <f t="shared" si="98"/>
        <v>6300000</v>
      </c>
      <c r="AV1240" s="72">
        <f t="shared" si="99"/>
        <v>0.21739130434782608</v>
      </c>
      <c r="AW1240" s="89" t="s">
        <v>75</v>
      </c>
      <c r="AX1240" s="61" t="s">
        <v>101</v>
      </c>
      <c r="AY1240" s="67" t="s">
        <v>7265</v>
      </c>
      <c r="AZ1240" s="58" t="s">
        <v>67</v>
      </c>
      <c r="BA1240" s="58" t="s">
        <v>67</v>
      </c>
    </row>
    <row r="1241" spans="2:53" x14ac:dyDescent="0.25">
      <c r="B1241" s="58">
        <v>2024</v>
      </c>
      <c r="C1241" s="58">
        <v>891780111</v>
      </c>
      <c r="D1241" s="59" t="s">
        <v>64</v>
      </c>
      <c r="E1241" s="61" t="s">
        <v>7264</v>
      </c>
      <c r="F1241" s="239" t="s">
        <v>7263</v>
      </c>
      <c r="G1241" s="210">
        <v>0</v>
      </c>
      <c r="H1241" s="61" t="s">
        <v>73</v>
      </c>
      <c r="I1241" s="59" t="s">
        <v>65</v>
      </c>
      <c r="J1241" s="60" t="s">
        <v>7246</v>
      </c>
      <c r="K1241" s="60">
        <v>9583000</v>
      </c>
      <c r="L1241" s="58" t="s">
        <v>68</v>
      </c>
      <c r="M1241" s="60" t="s">
        <v>7262</v>
      </c>
      <c r="N1241" s="60">
        <v>73076579</v>
      </c>
      <c r="O1241" s="60">
        <v>1499</v>
      </c>
      <c r="P1241" s="238">
        <v>45475</v>
      </c>
      <c r="Q1241" s="60">
        <v>2126650000</v>
      </c>
      <c r="R1241" s="89">
        <v>45518</v>
      </c>
      <c r="S1241" s="60">
        <v>9583000</v>
      </c>
      <c r="T1241" s="61" t="s">
        <v>66</v>
      </c>
      <c r="U1241" s="60">
        <v>85152695</v>
      </c>
      <c r="V1241" s="60" t="s">
        <v>6952</v>
      </c>
      <c r="W1241" s="89">
        <v>45518</v>
      </c>
      <c r="X1241" s="89">
        <v>45519</v>
      </c>
      <c r="Y1241" s="177" t="s">
        <v>75</v>
      </c>
      <c r="Z1241" s="89">
        <v>45626</v>
      </c>
      <c r="AA1241" s="67">
        <f t="shared" si="95"/>
        <v>107</v>
      </c>
      <c r="AB1241" s="67">
        <v>0</v>
      </c>
      <c r="AC1241" s="237">
        <v>0</v>
      </c>
      <c r="AD1241" s="67">
        <v>0</v>
      </c>
      <c r="AE1241" s="89" t="s">
        <v>75</v>
      </c>
      <c r="AF1241" s="67">
        <f t="shared" si="96"/>
        <v>0</v>
      </c>
      <c r="AG1241" s="60">
        <v>0</v>
      </c>
      <c r="AH1241" s="60">
        <v>0</v>
      </c>
      <c r="AI1241" s="89" t="s">
        <v>75</v>
      </c>
      <c r="AJ1241" s="61">
        <v>0</v>
      </c>
      <c r="AK1241" s="65" t="s">
        <v>75</v>
      </c>
      <c r="AL1241" s="65" t="s">
        <v>75</v>
      </c>
      <c r="AM1241" s="67">
        <f t="shared" si="97"/>
        <v>0</v>
      </c>
      <c r="AN1241" s="67">
        <f>+K1241+AC1241-AH1241</f>
        <v>9583000</v>
      </c>
      <c r="AO1241" s="61" t="s">
        <v>67</v>
      </c>
      <c r="AP1241" s="60">
        <v>9583000</v>
      </c>
      <c r="AQ1241" s="61" t="s">
        <v>86</v>
      </c>
      <c r="AR1241" s="60">
        <v>0</v>
      </c>
      <c r="AS1241" s="69" t="s">
        <v>75</v>
      </c>
      <c r="AT1241" s="236">
        <v>2083000</v>
      </c>
      <c r="AU1241" s="156">
        <f t="shared" si="98"/>
        <v>7500000</v>
      </c>
      <c r="AV1241" s="72">
        <f t="shared" si="99"/>
        <v>0.2173640822289471</v>
      </c>
      <c r="AW1241" s="89" t="s">
        <v>75</v>
      </c>
      <c r="AX1241" s="61" t="s">
        <v>101</v>
      </c>
      <c r="AY1241" s="67" t="s">
        <v>7261</v>
      </c>
      <c r="AZ1241" s="58" t="s">
        <v>67</v>
      </c>
      <c r="BA1241" s="58" t="s">
        <v>67</v>
      </c>
    </row>
    <row r="1242" spans="2:53" x14ac:dyDescent="0.25">
      <c r="B1242" s="58">
        <v>2024</v>
      </c>
      <c r="C1242" s="58">
        <v>891780111</v>
      </c>
      <c r="D1242" s="59" t="s">
        <v>64</v>
      </c>
      <c r="E1242" s="61" t="s">
        <v>7260</v>
      </c>
      <c r="F1242" s="239" t="s">
        <v>7259</v>
      </c>
      <c r="G1242" s="210">
        <v>0</v>
      </c>
      <c r="H1242" s="61" t="s">
        <v>73</v>
      </c>
      <c r="I1242" s="59" t="s">
        <v>65</v>
      </c>
      <c r="J1242" s="60" t="s">
        <v>7169</v>
      </c>
      <c r="K1242" s="60">
        <v>8050000</v>
      </c>
      <c r="L1242" s="58" t="s">
        <v>68</v>
      </c>
      <c r="M1242" s="60" t="s">
        <v>7258</v>
      </c>
      <c r="N1242" s="60">
        <v>1083048548</v>
      </c>
      <c r="O1242" s="60">
        <v>1499</v>
      </c>
      <c r="P1242" s="238">
        <v>45475</v>
      </c>
      <c r="Q1242" s="60">
        <v>2126650000</v>
      </c>
      <c r="R1242" s="89">
        <v>45518</v>
      </c>
      <c r="S1242" s="60">
        <v>8050000</v>
      </c>
      <c r="T1242" s="61" t="s">
        <v>66</v>
      </c>
      <c r="U1242" s="60">
        <v>7633817</v>
      </c>
      <c r="V1242" s="60" t="s">
        <v>3276</v>
      </c>
      <c r="W1242" s="89">
        <v>45518</v>
      </c>
      <c r="X1242" s="89">
        <v>45519</v>
      </c>
      <c r="Y1242" s="177" t="s">
        <v>75</v>
      </c>
      <c r="Z1242" s="89">
        <v>45626</v>
      </c>
      <c r="AA1242" s="67">
        <f t="shared" si="95"/>
        <v>107</v>
      </c>
      <c r="AB1242" s="67">
        <v>0</v>
      </c>
      <c r="AC1242" s="237">
        <v>0</v>
      </c>
      <c r="AD1242" s="67">
        <v>0</v>
      </c>
      <c r="AE1242" s="89" t="s">
        <v>75</v>
      </c>
      <c r="AF1242" s="67">
        <f t="shared" si="96"/>
        <v>0</v>
      </c>
      <c r="AG1242" s="60">
        <v>0</v>
      </c>
      <c r="AH1242" s="60">
        <v>0</v>
      </c>
      <c r="AI1242" s="89" t="s">
        <v>75</v>
      </c>
      <c r="AJ1242" s="61">
        <v>0</v>
      </c>
      <c r="AK1242" s="65" t="s">
        <v>75</v>
      </c>
      <c r="AL1242" s="65" t="s">
        <v>75</v>
      </c>
      <c r="AM1242" s="67">
        <f t="shared" si="97"/>
        <v>0</v>
      </c>
      <c r="AN1242" s="67">
        <f>+K1242+AC1242-AH1242</f>
        <v>8050000</v>
      </c>
      <c r="AO1242" s="61" t="s">
        <v>67</v>
      </c>
      <c r="AP1242" s="60">
        <v>8050000</v>
      </c>
      <c r="AQ1242" s="61" t="s">
        <v>86</v>
      </c>
      <c r="AR1242" s="60">
        <v>0</v>
      </c>
      <c r="AS1242" s="69" t="s">
        <v>75</v>
      </c>
      <c r="AT1242" s="236">
        <v>1750000</v>
      </c>
      <c r="AU1242" s="156">
        <f t="shared" si="98"/>
        <v>6300000</v>
      </c>
      <c r="AV1242" s="72">
        <f t="shared" si="99"/>
        <v>0.21739130434782608</v>
      </c>
      <c r="AW1242" s="89" t="s">
        <v>75</v>
      </c>
      <c r="AX1242" s="61" t="s">
        <v>101</v>
      </c>
      <c r="AY1242" s="67" t="s">
        <v>7257</v>
      </c>
      <c r="AZ1242" s="58" t="s">
        <v>67</v>
      </c>
      <c r="BA1242" s="58" t="s">
        <v>67</v>
      </c>
    </row>
    <row r="1243" spans="2:53" x14ac:dyDescent="0.25">
      <c r="B1243" s="58">
        <v>2024</v>
      </c>
      <c r="C1243" s="58">
        <v>891780111</v>
      </c>
      <c r="D1243" s="59" t="s">
        <v>64</v>
      </c>
      <c r="E1243" s="61" t="s">
        <v>7256</v>
      </c>
      <c r="F1243" s="239" t="s">
        <v>7255</v>
      </c>
      <c r="G1243" s="210">
        <v>0</v>
      </c>
      <c r="H1243" s="61" t="s">
        <v>73</v>
      </c>
      <c r="I1243" s="59" t="s">
        <v>65</v>
      </c>
      <c r="J1243" s="60" t="s">
        <v>7169</v>
      </c>
      <c r="K1243" s="60">
        <v>8050000</v>
      </c>
      <c r="L1243" s="58" t="s">
        <v>68</v>
      </c>
      <c r="M1243" s="60" t="s">
        <v>7254</v>
      </c>
      <c r="N1243" s="60">
        <v>57433646</v>
      </c>
      <c r="O1243" s="60">
        <v>1499</v>
      </c>
      <c r="P1243" s="238">
        <v>45475</v>
      </c>
      <c r="Q1243" s="60">
        <v>2126650000</v>
      </c>
      <c r="R1243" s="89">
        <v>45518</v>
      </c>
      <c r="S1243" s="60">
        <v>8050000</v>
      </c>
      <c r="T1243" s="61" t="s">
        <v>66</v>
      </c>
      <c r="U1243" s="60">
        <v>7633817</v>
      </c>
      <c r="V1243" s="60" t="s">
        <v>3276</v>
      </c>
      <c r="W1243" s="89">
        <v>45518</v>
      </c>
      <c r="X1243" s="89">
        <v>45519</v>
      </c>
      <c r="Y1243" s="177" t="s">
        <v>75</v>
      </c>
      <c r="Z1243" s="89">
        <v>45626</v>
      </c>
      <c r="AA1243" s="67">
        <f t="shared" si="95"/>
        <v>107</v>
      </c>
      <c r="AB1243" s="67">
        <v>0</v>
      </c>
      <c r="AC1243" s="237">
        <v>0</v>
      </c>
      <c r="AD1243" s="67">
        <v>0</v>
      </c>
      <c r="AE1243" s="89" t="s">
        <v>75</v>
      </c>
      <c r="AF1243" s="67">
        <f t="shared" si="96"/>
        <v>0</v>
      </c>
      <c r="AG1243" s="60">
        <v>0</v>
      </c>
      <c r="AH1243" s="60">
        <v>0</v>
      </c>
      <c r="AI1243" s="89" t="s">
        <v>75</v>
      </c>
      <c r="AJ1243" s="61">
        <v>0</v>
      </c>
      <c r="AK1243" s="65" t="s">
        <v>75</v>
      </c>
      <c r="AL1243" s="65" t="s">
        <v>75</v>
      </c>
      <c r="AM1243" s="67">
        <f t="shared" si="97"/>
        <v>0</v>
      </c>
      <c r="AN1243" s="67">
        <f>+K1243+AC1243-AH1243</f>
        <v>8050000</v>
      </c>
      <c r="AO1243" s="61" t="s">
        <v>67</v>
      </c>
      <c r="AP1243" s="60">
        <v>8050000</v>
      </c>
      <c r="AQ1243" s="61" t="s">
        <v>86</v>
      </c>
      <c r="AR1243" s="60">
        <v>0</v>
      </c>
      <c r="AS1243" s="69" t="s">
        <v>75</v>
      </c>
      <c r="AT1243" s="236">
        <v>1750000</v>
      </c>
      <c r="AU1243" s="156">
        <f t="shared" si="98"/>
        <v>6300000</v>
      </c>
      <c r="AV1243" s="72">
        <f t="shared" si="99"/>
        <v>0.21739130434782608</v>
      </c>
      <c r="AW1243" s="89" t="s">
        <v>75</v>
      </c>
      <c r="AX1243" s="61" t="s">
        <v>101</v>
      </c>
      <c r="AY1243" s="67" t="s">
        <v>7253</v>
      </c>
      <c r="AZ1243" s="58" t="s">
        <v>67</v>
      </c>
      <c r="BA1243" s="58" t="s">
        <v>67</v>
      </c>
    </row>
    <row r="1244" spans="2:53" x14ac:dyDescent="0.25">
      <c r="B1244" s="58">
        <v>2024</v>
      </c>
      <c r="C1244" s="58">
        <v>891780111</v>
      </c>
      <c r="D1244" s="59" t="s">
        <v>64</v>
      </c>
      <c r="E1244" s="61" t="s">
        <v>7252</v>
      </c>
      <c r="F1244" s="239" t="s">
        <v>7251</v>
      </c>
      <c r="G1244" s="210">
        <v>0</v>
      </c>
      <c r="H1244" s="61" t="s">
        <v>73</v>
      </c>
      <c r="I1244" s="59" t="s">
        <v>65</v>
      </c>
      <c r="J1244" s="60" t="s">
        <v>6948</v>
      </c>
      <c r="K1244" s="60">
        <v>12650000</v>
      </c>
      <c r="L1244" s="58" t="s">
        <v>68</v>
      </c>
      <c r="M1244" s="60" t="s">
        <v>7250</v>
      </c>
      <c r="N1244" s="60">
        <v>3743095</v>
      </c>
      <c r="O1244" s="60">
        <v>1499</v>
      </c>
      <c r="P1244" s="238">
        <v>45475</v>
      </c>
      <c r="Q1244" s="60">
        <v>2126650000</v>
      </c>
      <c r="R1244" s="89">
        <v>45518</v>
      </c>
      <c r="S1244" s="60">
        <v>12650000</v>
      </c>
      <c r="T1244" s="61" t="s">
        <v>66</v>
      </c>
      <c r="U1244" s="60">
        <v>85468846</v>
      </c>
      <c r="V1244" s="60" t="s">
        <v>6946</v>
      </c>
      <c r="W1244" s="89">
        <v>45518</v>
      </c>
      <c r="X1244" s="89">
        <v>45519</v>
      </c>
      <c r="Y1244" s="177" t="s">
        <v>75</v>
      </c>
      <c r="Z1244" s="89">
        <v>45626</v>
      </c>
      <c r="AA1244" s="67">
        <f t="shared" si="95"/>
        <v>107</v>
      </c>
      <c r="AB1244" s="67">
        <v>0</v>
      </c>
      <c r="AC1244" s="237">
        <v>0</v>
      </c>
      <c r="AD1244" s="67">
        <v>0</v>
      </c>
      <c r="AE1244" s="89" t="s">
        <v>75</v>
      </c>
      <c r="AF1244" s="67">
        <f t="shared" si="96"/>
        <v>0</v>
      </c>
      <c r="AG1244" s="60">
        <v>0</v>
      </c>
      <c r="AH1244" s="60">
        <v>0</v>
      </c>
      <c r="AI1244" s="89" t="s">
        <v>75</v>
      </c>
      <c r="AJ1244" s="61">
        <v>0</v>
      </c>
      <c r="AK1244" s="65" t="s">
        <v>75</v>
      </c>
      <c r="AL1244" s="65" t="s">
        <v>75</v>
      </c>
      <c r="AM1244" s="67">
        <f t="shared" si="97"/>
        <v>0</v>
      </c>
      <c r="AN1244" s="67">
        <f>+K1244+AC1244-AH1244</f>
        <v>12650000</v>
      </c>
      <c r="AO1244" s="61" t="s">
        <v>67</v>
      </c>
      <c r="AP1244" s="60">
        <v>12650000</v>
      </c>
      <c r="AQ1244" s="61" t="s">
        <v>86</v>
      </c>
      <c r="AR1244" s="60">
        <v>0</v>
      </c>
      <c r="AS1244" s="69" t="s">
        <v>75</v>
      </c>
      <c r="AT1244" s="236">
        <v>2750000</v>
      </c>
      <c r="AU1244" s="156">
        <f t="shared" si="98"/>
        <v>9900000</v>
      </c>
      <c r="AV1244" s="72">
        <f t="shared" si="99"/>
        <v>0.21739130434782608</v>
      </c>
      <c r="AW1244" s="89" t="s">
        <v>75</v>
      </c>
      <c r="AX1244" s="61" t="s">
        <v>101</v>
      </c>
      <c r="AY1244" s="67" t="s">
        <v>7249</v>
      </c>
      <c r="AZ1244" s="58" t="s">
        <v>67</v>
      </c>
      <c r="BA1244" s="58" t="s">
        <v>67</v>
      </c>
    </row>
    <row r="1245" spans="2:53" x14ac:dyDescent="0.25">
      <c r="B1245" s="58">
        <v>2024</v>
      </c>
      <c r="C1245" s="58">
        <v>891780111</v>
      </c>
      <c r="D1245" s="59" t="s">
        <v>64</v>
      </c>
      <c r="E1245" s="61" t="s">
        <v>7248</v>
      </c>
      <c r="F1245" s="239" t="s">
        <v>7247</v>
      </c>
      <c r="G1245" s="210">
        <v>0</v>
      </c>
      <c r="H1245" s="61" t="s">
        <v>73</v>
      </c>
      <c r="I1245" s="59" t="s">
        <v>65</v>
      </c>
      <c r="J1245" s="60" t="s">
        <v>7246</v>
      </c>
      <c r="K1245" s="60">
        <v>9583000</v>
      </c>
      <c r="L1245" s="58" t="s">
        <v>68</v>
      </c>
      <c r="M1245" s="60" t="s">
        <v>7245</v>
      </c>
      <c r="N1245" s="60">
        <v>4763789</v>
      </c>
      <c r="O1245" s="60">
        <v>1499</v>
      </c>
      <c r="P1245" s="238">
        <v>45475</v>
      </c>
      <c r="Q1245" s="60">
        <v>2126650000</v>
      </c>
      <c r="R1245" s="89">
        <v>45518</v>
      </c>
      <c r="S1245" s="60">
        <v>9583000</v>
      </c>
      <c r="T1245" s="61" t="s">
        <v>66</v>
      </c>
      <c r="U1245" s="60">
        <v>85152695</v>
      </c>
      <c r="V1245" s="60" t="s">
        <v>6952</v>
      </c>
      <c r="W1245" s="89">
        <v>45518</v>
      </c>
      <c r="X1245" s="89">
        <v>45519</v>
      </c>
      <c r="Y1245" s="177" t="s">
        <v>75</v>
      </c>
      <c r="Z1245" s="89">
        <v>45626</v>
      </c>
      <c r="AA1245" s="67">
        <f t="shared" si="95"/>
        <v>107</v>
      </c>
      <c r="AB1245" s="67">
        <v>0</v>
      </c>
      <c r="AC1245" s="237">
        <v>0</v>
      </c>
      <c r="AD1245" s="67">
        <v>0</v>
      </c>
      <c r="AE1245" s="89" t="s">
        <v>75</v>
      </c>
      <c r="AF1245" s="67">
        <f t="shared" si="96"/>
        <v>0</v>
      </c>
      <c r="AG1245" s="60">
        <v>0</v>
      </c>
      <c r="AH1245" s="60">
        <v>0</v>
      </c>
      <c r="AI1245" s="89" t="s">
        <v>75</v>
      </c>
      <c r="AJ1245" s="61">
        <v>0</v>
      </c>
      <c r="AK1245" s="65" t="s">
        <v>75</v>
      </c>
      <c r="AL1245" s="65" t="s">
        <v>75</v>
      </c>
      <c r="AM1245" s="67">
        <f t="shared" si="97"/>
        <v>0</v>
      </c>
      <c r="AN1245" s="67">
        <f>+K1245+AC1245-AH1245</f>
        <v>9583000</v>
      </c>
      <c r="AO1245" s="61" t="s">
        <v>67</v>
      </c>
      <c r="AP1245" s="60">
        <v>9583000</v>
      </c>
      <c r="AQ1245" s="61" t="s">
        <v>86</v>
      </c>
      <c r="AR1245" s="60">
        <v>0</v>
      </c>
      <c r="AS1245" s="69" t="s">
        <v>75</v>
      </c>
      <c r="AT1245" s="236">
        <v>2083000</v>
      </c>
      <c r="AU1245" s="156">
        <f t="shared" si="98"/>
        <v>7500000</v>
      </c>
      <c r="AV1245" s="72">
        <f t="shared" si="99"/>
        <v>0.2173640822289471</v>
      </c>
      <c r="AW1245" s="89" t="s">
        <v>75</v>
      </c>
      <c r="AX1245" s="61" t="s">
        <v>101</v>
      </c>
      <c r="AY1245" s="67" t="s">
        <v>7244</v>
      </c>
      <c r="AZ1245" s="58" t="s">
        <v>67</v>
      </c>
      <c r="BA1245" s="58" t="s">
        <v>67</v>
      </c>
    </row>
    <row r="1246" spans="2:53" x14ac:dyDescent="0.25">
      <c r="B1246" s="58">
        <v>2024</v>
      </c>
      <c r="C1246" s="58">
        <v>891780111</v>
      </c>
      <c r="D1246" s="59" t="s">
        <v>64</v>
      </c>
      <c r="E1246" s="61" t="s">
        <v>7243</v>
      </c>
      <c r="F1246" s="239" t="s">
        <v>7242</v>
      </c>
      <c r="G1246" s="210">
        <v>0</v>
      </c>
      <c r="H1246" s="61" t="s">
        <v>73</v>
      </c>
      <c r="I1246" s="59" t="s">
        <v>65</v>
      </c>
      <c r="J1246" s="60" t="s">
        <v>7169</v>
      </c>
      <c r="K1246" s="60">
        <v>8050000</v>
      </c>
      <c r="L1246" s="58" t="s">
        <v>68</v>
      </c>
      <c r="M1246" s="60" t="s">
        <v>7241</v>
      </c>
      <c r="N1246" s="60">
        <v>1004345755</v>
      </c>
      <c r="O1246" s="60">
        <v>1499</v>
      </c>
      <c r="P1246" s="238">
        <v>45475</v>
      </c>
      <c r="Q1246" s="60">
        <v>2126650000</v>
      </c>
      <c r="R1246" s="89">
        <v>45518</v>
      </c>
      <c r="S1246" s="60">
        <v>8050000</v>
      </c>
      <c r="T1246" s="61" t="s">
        <v>66</v>
      </c>
      <c r="U1246" s="60">
        <v>7633817</v>
      </c>
      <c r="V1246" s="60" t="s">
        <v>3276</v>
      </c>
      <c r="W1246" s="89">
        <v>45518</v>
      </c>
      <c r="X1246" s="89">
        <v>45519</v>
      </c>
      <c r="Y1246" s="177" t="s">
        <v>75</v>
      </c>
      <c r="Z1246" s="89">
        <v>45626</v>
      </c>
      <c r="AA1246" s="67">
        <f t="shared" si="95"/>
        <v>107</v>
      </c>
      <c r="AB1246" s="67">
        <v>0</v>
      </c>
      <c r="AC1246" s="237">
        <v>0</v>
      </c>
      <c r="AD1246" s="67">
        <v>0</v>
      </c>
      <c r="AE1246" s="89" t="s">
        <v>75</v>
      </c>
      <c r="AF1246" s="67">
        <f t="shared" si="96"/>
        <v>0</v>
      </c>
      <c r="AG1246" s="60">
        <v>0</v>
      </c>
      <c r="AH1246" s="60">
        <v>0</v>
      </c>
      <c r="AI1246" s="89" t="s">
        <v>75</v>
      </c>
      <c r="AJ1246" s="61">
        <v>0</v>
      </c>
      <c r="AK1246" s="65" t="s">
        <v>75</v>
      </c>
      <c r="AL1246" s="65" t="s">
        <v>75</v>
      </c>
      <c r="AM1246" s="67">
        <f t="shared" si="97"/>
        <v>0</v>
      </c>
      <c r="AN1246" s="67">
        <f>+K1246+AC1246-AH1246</f>
        <v>8050000</v>
      </c>
      <c r="AO1246" s="61" t="s">
        <v>67</v>
      </c>
      <c r="AP1246" s="60">
        <v>8050000</v>
      </c>
      <c r="AQ1246" s="61" t="s">
        <v>86</v>
      </c>
      <c r="AR1246" s="60">
        <v>0</v>
      </c>
      <c r="AS1246" s="69" t="s">
        <v>75</v>
      </c>
      <c r="AT1246" s="236">
        <v>1750000</v>
      </c>
      <c r="AU1246" s="156">
        <f t="shared" si="98"/>
        <v>6300000</v>
      </c>
      <c r="AV1246" s="72">
        <f t="shared" si="99"/>
        <v>0.21739130434782608</v>
      </c>
      <c r="AW1246" s="89" t="s">
        <v>75</v>
      </c>
      <c r="AX1246" s="61" t="s">
        <v>101</v>
      </c>
      <c r="AY1246" s="67" t="s">
        <v>7240</v>
      </c>
      <c r="AZ1246" s="58" t="s">
        <v>67</v>
      </c>
      <c r="BA1246" s="58" t="s">
        <v>67</v>
      </c>
    </row>
    <row r="1247" spans="2:53" x14ac:dyDescent="0.25">
      <c r="B1247" s="58">
        <v>2024</v>
      </c>
      <c r="C1247" s="58">
        <v>891780111</v>
      </c>
      <c r="D1247" s="59" t="s">
        <v>64</v>
      </c>
      <c r="E1247" s="61" t="s">
        <v>7239</v>
      </c>
      <c r="F1247" s="239" t="s">
        <v>7238</v>
      </c>
      <c r="G1247" s="210">
        <v>0</v>
      </c>
      <c r="H1247" s="61" t="s">
        <v>73</v>
      </c>
      <c r="I1247" s="59" t="s">
        <v>65</v>
      </c>
      <c r="J1247" s="60" t="s">
        <v>7237</v>
      </c>
      <c r="K1247" s="60">
        <v>9583000</v>
      </c>
      <c r="L1247" s="58" t="s">
        <v>68</v>
      </c>
      <c r="M1247" s="60" t="s">
        <v>7236</v>
      </c>
      <c r="N1247" s="60">
        <v>93373218</v>
      </c>
      <c r="O1247" s="60">
        <v>1499</v>
      </c>
      <c r="P1247" s="238">
        <v>45475</v>
      </c>
      <c r="Q1247" s="60">
        <v>2126650000</v>
      </c>
      <c r="R1247" s="89">
        <v>45518</v>
      </c>
      <c r="S1247" s="60">
        <v>9583000</v>
      </c>
      <c r="T1247" s="61" t="s">
        <v>66</v>
      </c>
      <c r="U1247" s="60">
        <v>85152695</v>
      </c>
      <c r="V1247" s="60" t="s">
        <v>6952</v>
      </c>
      <c r="W1247" s="89">
        <v>45518</v>
      </c>
      <c r="X1247" s="89">
        <v>45519</v>
      </c>
      <c r="Y1247" s="177" t="s">
        <v>75</v>
      </c>
      <c r="Z1247" s="89">
        <v>45626</v>
      </c>
      <c r="AA1247" s="67">
        <f t="shared" si="95"/>
        <v>107</v>
      </c>
      <c r="AB1247" s="67">
        <v>0</v>
      </c>
      <c r="AC1247" s="237">
        <v>0</v>
      </c>
      <c r="AD1247" s="67">
        <v>0</v>
      </c>
      <c r="AE1247" s="89" t="s">
        <v>75</v>
      </c>
      <c r="AF1247" s="67">
        <f t="shared" si="96"/>
        <v>0</v>
      </c>
      <c r="AG1247" s="60">
        <v>0</v>
      </c>
      <c r="AH1247" s="60">
        <v>0</v>
      </c>
      <c r="AI1247" s="89" t="s">
        <v>75</v>
      </c>
      <c r="AJ1247" s="61">
        <v>0</v>
      </c>
      <c r="AK1247" s="65" t="s">
        <v>75</v>
      </c>
      <c r="AL1247" s="65" t="s">
        <v>75</v>
      </c>
      <c r="AM1247" s="67">
        <f t="shared" si="97"/>
        <v>0</v>
      </c>
      <c r="AN1247" s="67">
        <f>+K1247+AC1247-AH1247</f>
        <v>9583000</v>
      </c>
      <c r="AO1247" s="61" t="s">
        <v>67</v>
      </c>
      <c r="AP1247" s="60">
        <v>9583000</v>
      </c>
      <c r="AQ1247" s="61" t="s">
        <v>86</v>
      </c>
      <c r="AR1247" s="60">
        <v>0</v>
      </c>
      <c r="AS1247" s="69" t="s">
        <v>75</v>
      </c>
      <c r="AT1247" s="236">
        <v>2083000</v>
      </c>
      <c r="AU1247" s="156">
        <f t="shared" si="98"/>
        <v>7500000</v>
      </c>
      <c r="AV1247" s="72">
        <f t="shared" si="99"/>
        <v>0.2173640822289471</v>
      </c>
      <c r="AW1247" s="89" t="s">
        <v>75</v>
      </c>
      <c r="AX1247" s="61" t="s">
        <v>101</v>
      </c>
      <c r="AY1247" s="67" t="s">
        <v>7235</v>
      </c>
      <c r="AZ1247" s="58" t="s">
        <v>67</v>
      </c>
      <c r="BA1247" s="58" t="s">
        <v>67</v>
      </c>
    </row>
    <row r="1248" spans="2:53" x14ac:dyDescent="0.25">
      <c r="B1248" s="58">
        <v>2024</v>
      </c>
      <c r="C1248" s="58">
        <v>891780111</v>
      </c>
      <c r="D1248" s="59" t="s">
        <v>64</v>
      </c>
      <c r="E1248" s="61" t="s">
        <v>7234</v>
      </c>
      <c r="F1248" s="239" t="s">
        <v>7233</v>
      </c>
      <c r="G1248" s="210">
        <v>0</v>
      </c>
      <c r="H1248" s="61" t="s">
        <v>73</v>
      </c>
      <c r="I1248" s="59" t="s">
        <v>65</v>
      </c>
      <c r="J1248" s="60" t="s">
        <v>7232</v>
      </c>
      <c r="K1248" s="60">
        <v>14183000</v>
      </c>
      <c r="L1248" s="58" t="s">
        <v>68</v>
      </c>
      <c r="M1248" s="60" t="s">
        <v>7231</v>
      </c>
      <c r="N1248" s="60">
        <v>1082909660</v>
      </c>
      <c r="O1248" s="60">
        <v>1499</v>
      </c>
      <c r="P1248" s="238">
        <v>45475</v>
      </c>
      <c r="Q1248" s="60">
        <v>2126650000</v>
      </c>
      <c r="R1248" s="89">
        <v>45518</v>
      </c>
      <c r="S1248" s="60">
        <v>14183000</v>
      </c>
      <c r="T1248" s="61" t="s">
        <v>66</v>
      </c>
      <c r="U1248" s="60">
        <v>4978990</v>
      </c>
      <c r="V1248" s="60" t="s">
        <v>7230</v>
      </c>
      <c r="W1248" s="89">
        <v>45518</v>
      </c>
      <c r="X1248" s="89">
        <v>45519</v>
      </c>
      <c r="Y1248" s="177" t="s">
        <v>75</v>
      </c>
      <c r="Z1248" s="89">
        <v>45626</v>
      </c>
      <c r="AA1248" s="67">
        <f t="shared" si="95"/>
        <v>107</v>
      </c>
      <c r="AB1248" s="67">
        <v>0</v>
      </c>
      <c r="AC1248" s="237">
        <v>0</v>
      </c>
      <c r="AD1248" s="67">
        <v>0</v>
      </c>
      <c r="AE1248" s="89" t="s">
        <v>75</v>
      </c>
      <c r="AF1248" s="67">
        <f t="shared" si="96"/>
        <v>0</v>
      </c>
      <c r="AG1248" s="60">
        <v>0</v>
      </c>
      <c r="AH1248" s="60">
        <v>0</v>
      </c>
      <c r="AI1248" s="89" t="s">
        <v>75</v>
      </c>
      <c r="AJ1248" s="61">
        <v>0</v>
      </c>
      <c r="AK1248" s="65" t="s">
        <v>75</v>
      </c>
      <c r="AL1248" s="65" t="s">
        <v>75</v>
      </c>
      <c r="AM1248" s="67">
        <f t="shared" si="97"/>
        <v>0</v>
      </c>
      <c r="AN1248" s="67">
        <f>+K1248+AC1248-AH1248</f>
        <v>14183000</v>
      </c>
      <c r="AO1248" s="61" t="s">
        <v>67</v>
      </c>
      <c r="AP1248" s="60">
        <v>14183000</v>
      </c>
      <c r="AQ1248" s="61" t="s">
        <v>86</v>
      </c>
      <c r="AR1248" s="60">
        <v>0</v>
      </c>
      <c r="AS1248" s="69" t="s">
        <v>75</v>
      </c>
      <c r="AT1248" s="236">
        <v>0</v>
      </c>
      <c r="AU1248" s="156">
        <f t="shared" si="98"/>
        <v>14183000</v>
      </c>
      <c r="AV1248" s="72">
        <f t="shared" si="99"/>
        <v>0</v>
      </c>
      <c r="AW1248" s="89" t="s">
        <v>75</v>
      </c>
      <c r="AX1248" s="61" t="s">
        <v>101</v>
      </c>
      <c r="AY1248" s="67" t="s">
        <v>7229</v>
      </c>
      <c r="AZ1248" s="58" t="s">
        <v>67</v>
      </c>
      <c r="BA1248" s="58" t="s">
        <v>67</v>
      </c>
    </row>
    <row r="1249" spans="2:53" x14ac:dyDescent="0.25">
      <c r="B1249" s="58">
        <v>2024</v>
      </c>
      <c r="C1249" s="58">
        <v>891780111</v>
      </c>
      <c r="D1249" s="59" t="s">
        <v>64</v>
      </c>
      <c r="E1249" s="61" t="s">
        <v>7228</v>
      </c>
      <c r="F1249" s="239" t="s">
        <v>7227</v>
      </c>
      <c r="G1249" s="210">
        <v>0</v>
      </c>
      <c r="H1249" s="61" t="s">
        <v>73</v>
      </c>
      <c r="I1249" s="59" t="s">
        <v>65</v>
      </c>
      <c r="J1249" s="60" t="s">
        <v>7055</v>
      </c>
      <c r="K1249" s="60">
        <v>11500000</v>
      </c>
      <c r="L1249" s="58" t="s">
        <v>68</v>
      </c>
      <c r="M1249" s="60" t="s">
        <v>7226</v>
      </c>
      <c r="N1249" s="60">
        <v>94504800</v>
      </c>
      <c r="O1249" s="60">
        <v>1499</v>
      </c>
      <c r="P1249" s="238">
        <v>45475</v>
      </c>
      <c r="Q1249" s="60">
        <v>2126650000</v>
      </c>
      <c r="R1249" s="89">
        <v>45518</v>
      </c>
      <c r="S1249" s="60">
        <v>11500000</v>
      </c>
      <c r="T1249" s="61" t="s">
        <v>66</v>
      </c>
      <c r="U1249" s="60">
        <v>85152695</v>
      </c>
      <c r="V1249" s="60" t="s">
        <v>6952</v>
      </c>
      <c r="W1249" s="89">
        <v>45518</v>
      </c>
      <c r="X1249" s="89">
        <v>45519</v>
      </c>
      <c r="Y1249" s="177" t="s">
        <v>75</v>
      </c>
      <c r="Z1249" s="89">
        <v>45626</v>
      </c>
      <c r="AA1249" s="67">
        <f t="shared" si="95"/>
        <v>107</v>
      </c>
      <c r="AB1249" s="67">
        <v>0</v>
      </c>
      <c r="AC1249" s="237">
        <v>0</v>
      </c>
      <c r="AD1249" s="67">
        <v>0</v>
      </c>
      <c r="AE1249" s="89" t="s">
        <v>75</v>
      </c>
      <c r="AF1249" s="67">
        <f t="shared" si="96"/>
        <v>0</v>
      </c>
      <c r="AG1249" s="60">
        <v>0</v>
      </c>
      <c r="AH1249" s="60">
        <v>0</v>
      </c>
      <c r="AI1249" s="89" t="s">
        <v>75</v>
      </c>
      <c r="AJ1249" s="61">
        <v>0</v>
      </c>
      <c r="AK1249" s="65" t="s">
        <v>75</v>
      </c>
      <c r="AL1249" s="65" t="s">
        <v>75</v>
      </c>
      <c r="AM1249" s="67">
        <f t="shared" si="97"/>
        <v>0</v>
      </c>
      <c r="AN1249" s="67">
        <f>+K1249+AC1249-AH1249</f>
        <v>11500000</v>
      </c>
      <c r="AO1249" s="61" t="s">
        <v>67</v>
      </c>
      <c r="AP1249" s="60">
        <v>11500000</v>
      </c>
      <c r="AQ1249" s="61" t="s">
        <v>86</v>
      </c>
      <c r="AR1249" s="60">
        <v>0</v>
      </c>
      <c r="AS1249" s="69" t="s">
        <v>75</v>
      </c>
      <c r="AT1249" s="236">
        <v>2500000</v>
      </c>
      <c r="AU1249" s="156">
        <f t="shared" si="98"/>
        <v>9000000</v>
      </c>
      <c r="AV1249" s="72">
        <f t="shared" si="99"/>
        <v>0.21739130434782608</v>
      </c>
      <c r="AW1249" s="89" t="s">
        <v>75</v>
      </c>
      <c r="AX1249" s="61" t="s">
        <v>101</v>
      </c>
      <c r="AY1249" s="67" t="s">
        <v>7225</v>
      </c>
      <c r="AZ1249" s="58" t="s">
        <v>67</v>
      </c>
      <c r="BA1249" s="58" t="s">
        <v>67</v>
      </c>
    </row>
    <row r="1250" spans="2:53" x14ac:dyDescent="0.25">
      <c r="B1250" s="58">
        <v>2024</v>
      </c>
      <c r="C1250" s="58">
        <v>891780111</v>
      </c>
      <c r="D1250" s="59" t="s">
        <v>64</v>
      </c>
      <c r="E1250" s="61" t="s">
        <v>7224</v>
      </c>
      <c r="F1250" s="239" t="s">
        <v>7223</v>
      </c>
      <c r="G1250" s="210">
        <v>0</v>
      </c>
      <c r="H1250" s="61" t="s">
        <v>73</v>
      </c>
      <c r="I1250" s="59" t="s">
        <v>65</v>
      </c>
      <c r="J1250" s="60" t="s">
        <v>7222</v>
      </c>
      <c r="K1250" s="60">
        <v>11500000</v>
      </c>
      <c r="L1250" s="58" t="s">
        <v>68</v>
      </c>
      <c r="M1250" s="60" t="s">
        <v>7221</v>
      </c>
      <c r="N1250" s="60">
        <v>1082953501</v>
      </c>
      <c r="O1250" s="176">
        <v>1498</v>
      </c>
      <c r="P1250" s="89">
        <v>45475</v>
      </c>
      <c r="Q1250" s="60">
        <v>4519037000</v>
      </c>
      <c r="R1250" s="89">
        <v>45518</v>
      </c>
      <c r="S1250" s="60">
        <v>11500000</v>
      </c>
      <c r="T1250" s="61" t="s">
        <v>66</v>
      </c>
      <c r="U1250" s="60">
        <v>30766322</v>
      </c>
      <c r="V1250" s="60" t="s">
        <v>7220</v>
      </c>
      <c r="W1250" s="89">
        <v>45518</v>
      </c>
      <c r="X1250" s="89">
        <v>45519</v>
      </c>
      <c r="Y1250" s="177" t="s">
        <v>75</v>
      </c>
      <c r="Z1250" s="89">
        <v>45626</v>
      </c>
      <c r="AA1250" s="67">
        <f t="shared" si="95"/>
        <v>107</v>
      </c>
      <c r="AB1250" s="67">
        <v>0</v>
      </c>
      <c r="AC1250" s="237">
        <v>0</v>
      </c>
      <c r="AD1250" s="67">
        <v>0</v>
      </c>
      <c r="AE1250" s="89" t="s">
        <v>75</v>
      </c>
      <c r="AF1250" s="67">
        <f t="shared" si="96"/>
        <v>0</v>
      </c>
      <c r="AG1250" s="60">
        <v>0</v>
      </c>
      <c r="AH1250" s="60">
        <v>0</v>
      </c>
      <c r="AI1250" s="89" t="s">
        <v>75</v>
      </c>
      <c r="AJ1250" s="61">
        <v>0</v>
      </c>
      <c r="AK1250" s="65" t="s">
        <v>75</v>
      </c>
      <c r="AL1250" s="65" t="s">
        <v>75</v>
      </c>
      <c r="AM1250" s="67">
        <f t="shared" si="97"/>
        <v>0</v>
      </c>
      <c r="AN1250" s="67">
        <f>+K1250+AC1250-AH1250</f>
        <v>11500000</v>
      </c>
      <c r="AO1250" s="61" t="s">
        <v>67</v>
      </c>
      <c r="AP1250" s="60">
        <v>11500000</v>
      </c>
      <c r="AQ1250" s="61" t="s">
        <v>86</v>
      </c>
      <c r="AR1250" s="60">
        <v>0</v>
      </c>
      <c r="AS1250" s="69" t="s">
        <v>75</v>
      </c>
      <c r="AT1250" s="236">
        <v>2500000</v>
      </c>
      <c r="AU1250" s="156">
        <f t="shared" si="98"/>
        <v>9000000</v>
      </c>
      <c r="AV1250" s="72">
        <f t="shared" si="99"/>
        <v>0.21739130434782608</v>
      </c>
      <c r="AW1250" s="89" t="s">
        <v>75</v>
      </c>
      <c r="AX1250" s="61" t="s">
        <v>101</v>
      </c>
      <c r="AY1250" s="67" t="s">
        <v>7219</v>
      </c>
      <c r="AZ1250" s="58" t="s">
        <v>67</v>
      </c>
      <c r="BA1250" s="58" t="s">
        <v>67</v>
      </c>
    </row>
    <row r="1251" spans="2:53" x14ac:dyDescent="0.25">
      <c r="B1251" s="58">
        <v>2024</v>
      </c>
      <c r="C1251" s="58">
        <v>891780111</v>
      </c>
      <c r="D1251" s="59" t="s">
        <v>64</v>
      </c>
      <c r="E1251" s="61" t="s">
        <v>7218</v>
      </c>
      <c r="F1251" s="239" t="s">
        <v>7217</v>
      </c>
      <c r="G1251" s="210">
        <v>0</v>
      </c>
      <c r="H1251" s="61" t="s">
        <v>73</v>
      </c>
      <c r="I1251" s="59" t="s">
        <v>65</v>
      </c>
      <c r="J1251" s="60" t="s">
        <v>6909</v>
      </c>
      <c r="K1251" s="60">
        <v>9583000</v>
      </c>
      <c r="L1251" s="58" t="s">
        <v>68</v>
      </c>
      <c r="M1251" s="60" t="s">
        <v>7216</v>
      </c>
      <c r="N1251" s="60">
        <v>1083042479</v>
      </c>
      <c r="O1251" s="176">
        <v>1498</v>
      </c>
      <c r="P1251" s="89">
        <v>45475</v>
      </c>
      <c r="Q1251" s="60">
        <v>4519037000</v>
      </c>
      <c r="R1251" s="89">
        <v>45518</v>
      </c>
      <c r="S1251" s="60">
        <v>9583000</v>
      </c>
      <c r="T1251" s="61" t="s">
        <v>66</v>
      </c>
      <c r="U1251" s="60">
        <v>36557666</v>
      </c>
      <c r="V1251" s="60" t="s">
        <v>4526</v>
      </c>
      <c r="W1251" s="89">
        <v>45518</v>
      </c>
      <c r="X1251" s="89">
        <v>45519</v>
      </c>
      <c r="Y1251" s="177" t="s">
        <v>75</v>
      </c>
      <c r="Z1251" s="89">
        <v>45626</v>
      </c>
      <c r="AA1251" s="67">
        <f t="shared" ref="AA1251:AA1314" si="100">+IF(Y1251="1800-01-01",Z1251-X1251,Z1251-Y1251)</f>
        <v>107</v>
      </c>
      <c r="AB1251" s="67">
        <v>0</v>
      </c>
      <c r="AC1251" s="237">
        <v>0</v>
      </c>
      <c r="AD1251" s="67">
        <v>0</v>
      </c>
      <c r="AE1251" s="89" t="s">
        <v>75</v>
      </c>
      <c r="AF1251" s="67">
        <f t="shared" si="96"/>
        <v>0</v>
      </c>
      <c r="AG1251" s="60">
        <v>0</v>
      </c>
      <c r="AH1251" s="60">
        <v>0</v>
      </c>
      <c r="AI1251" s="89" t="s">
        <v>75</v>
      </c>
      <c r="AJ1251" s="61">
        <v>0</v>
      </c>
      <c r="AK1251" s="65" t="s">
        <v>75</v>
      </c>
      <c r="AL1251" s="65" t="s">
        <v>75</v>
      </c>
      <c r="AM1251" s="67">
        <f t="shared" si="97"/>
        <v>0</v>
      </c>
      <c r="AN1251" s="67">
        <f>+K1251+AC1251-AH1251</f>
        <v>9583000</v>
      </c>
      <c r="AO1251" s="61" t="s">
        <v>67</v>
      </c>
      <c r="AP1251" s="60">
        <v>9583000</v>
      </c>
      <c r="AQ1251" s="61" t="s">
        <v>86</v>
      </c>
      <c r="AR1251" s="60">
        <v>0</v>
      </c>
      <c r="AS1251" s="69" t="s">
        <v>75</v>
      </c>
      <c r="AT1251" s="236">
        <v>2083000</v>
      </c>
      <c r="AU1251" s="156">
        <f t="shared" si="98"/>
        <v>7500000</v>
      </c>
      <c r="AV1251" s="72">
        <f t="shared" si="99"/>
        <v>0.2173640822289471</v>
      </c>
      <c r="AW1251" s="89" t="s">
        <v>75</v>
      </c>
      <c r="AX1251" s="61" t="s">
        <v>101</v>
      </c>
      <c r="AY1251" s="67" t="s">
        <v>7215</v>
      </c>
      <c r="AZ1251" s="58" t="s">
        <v>67</v>
      </c>
      <c r="BA1251" s="58" t="s">
        <v>67</v>
      </c>
    </row>
    <row r="1252" spans="2:53" x14ac:dyDescent="0.25">
      <c r="B1252" s="58">
        <v>2024</v>
      </c>
      <c r="C1252" s="58">
        <v>891780111</v>
      </c>
      <c r="D1252" s="59" t="s">
        <v>64</v>
      </c>
      <c r="E1252" s="61" t="s">
        <v>7214</v>
      </c>
      <c r="F1252" s="239" t="s">
        <v>7213</v>
      </c>
      <c r="G1252" s="210">
        <v>0</v>
      </c>
      <c r="H1252" s="61" t="s">
        <v>73</v>
      </c>
      <c r="I1252" s="59" t="s">
        <v>65</v>
      </c>
      <c r="J1252" s="60" t="s">
        <v>6909</v>
      </c>
      <c r="K1252" s="60">
        <v>9583000</v>
      </c>
      <c r="L1252" s="58" t="s">
        <v>68</v>
      </c>
      <c r="M1252" s="60" t="s">
        <v>7212</v>
      </c>
      <c r="N1252" s="60">
        <v>1082925224</v>
      </c>
      <c r="O1252" s="176">
        <v>1498</v>
      </c>
      <c r="P1252" s="89">
        <v>45475</v>
      </c>
      <c r="Q1252" s="60">
        <v>4519037000</v>
      </c>
      <c r="R1252" s="89">
        <v>45518</v>
      </c>
      <c r="S1252" s="60">
        <v>9583000</v>
      </c>
      <c r="T1252" s="61" t="s">
        <v>66</v>
      </c>
      <c r="U1252" s="60">
        <v>36557666</v>
      </c>
      <c r="V1252" s="60" t="s">
        <v>4526</v>
      </c>
      <c r="W1252" s="89">
        <v>45518</v>
      </c>
      <c r="X1252" s="89">
        <v>45519</v>
      </c>
      <c r="Y1252" s="177" t="s">
        <v>75</v>
      </c>
      <c r="Z1252" s="89">
        <v>45626</v>
      </c>
      <c r="AA1252" s="67">
        <f t="shared" si="100"/>
        <v>107</v>
      </c>
      <c r="AB1252" s="67">
        <v>0</v>
      </c>
      <c r="AC1252" s="237">
        <v>0</v>
      </c>
      <c r="AD1252" s="67">
        <v>0</v>
      </c>
      <c r="AE1252" s="89" t="s">
        <v>75</v>
      </c>
      <c r="AF1252" s="67">
        <f t="shared" si="96"/>
        <v>0</v>
      </c>
      <c r="AG1252" s="60">
        <v>0</v>
      </c>
      <c r="AH1252" s="60">
        <v>0</v>
      </c>
      <c r="AI1252" s="89" t="s">
        <v>75</v>
      </c>
      <c r="AJ1252" s="61">
        <v>0</v>
      </c>
      <c r="AK1252" s="65" t="s">
        <v>75</v>
      </c>
      <c r="AL1252" s="65" t="s">
        <v>75</v>
      </c>
      <c r="AM1252" s="67">
        <f t="shared" si="97"/>
        <v>0</v>
      </c>
      <c r="AN1252" s="67">
        <f>+K1252+AC1252-AH1252</f>
        <v>9583000</v>
      </c>
      <c r="AO1252" s="61" t="s">
        <v>67</v>
      </c>
      <c r="AP1252" s="60">
        <v>9583000</v>
      </c>
      <c r="AQ1252" s="61" t="s">
        <v>86</v>
      </c>
      <c r="AR1252" s="60">
        <v>0</v>
      </c>
      <c r="AS1252" s="69" t="s">
        <v>75</v>
      </c>
      <c r="AT1252" s="236">
        <v>2083000</v>
      </c>
      <c r="AU1252" s="156">
        <f t="shared" si="98"/>
        <v>7500000</v>
      </c>
      <c r="AV1252" s="72">
        <f t="shared" si="99"/>
        <v>0.2173640822289471</v>
      </c>
      <c r="AW1252" s="89" t="s">
        <v>75</v>
      </c>
      <c r="AX1252" s="61" t="s">
        <v>101</v>
      </c>
      <c r="AY1252" s="67" t="s">
        <v>7211</v>
      </c>
      <c r="AZ1252" s="58" t="s">
        <v>67</v>
      </c>
      <c r="BA1252" s="58" t="s">
        <v>67</v>
      </c>
    </row>
    <row r="1253" spans="2:53" x14ac:dyDescent="0.25">
      <c r="B1253" s="58">
        <v>2024</v>
      </c>
      <c r="C1253" s="58">
        <v>891780111</v>
      </c>
      <c r="D1253" s="59" t="s">
        <v>64</v>
      </c>
      <c r="E1253" s="61" t="s">
        <v>7210</v>
      </c>
      <c r="F1253" s="239" t="s">
        <v>7209</v>
      </c>
      <c r="G1253" s="210">
        <v>0</v>
      </c>
      <c r="H1253" s="61" t="s">
        <v>73</v>
      </c>
      <c r="I1253" s="59" t="s">
        <v>65</v>
      </c>
      <c r="J1253" s="60" t="s">
        <v>7208</v>
      </c>
      <c r="K1253" s="60">
        <v>12650000</v>
      </c>
      <c r="L1253" s="58" t="s">
        <v>68</v>
      </c>
      <c r="M1253" s="60" t="s">
        <v>7207</v>
      </c>
      <c r="N1253" s="60">
        <v>57442581</v>
      </c>
      <c r="O1253" s="176">
        <v>1498</v>
      </c>
      <c r="P1253" s="89">
        <v>45475</v>
      </c>
      <c r="Q1253" s="60">
        <v>4519037000</v>
      </c>
      <c r="R1253" s="89">
        <v>45518</v>
      </c>
      <c r="S1253" s="60">
        <v>12650000</v>
      </c>
      <c r="T1253" s="61" t="s">
        <v>66</v>
      </c>
      <c r="U1253" s="60">
        <v>93400727</v>
      </c>
      <c r="V1253" s="60" t="s">
        <v>6940</v>
      </c>
      <c r="W1253" s="89">
        <v>45518</v>
      </c>
      <c r="X1253" s="89">
        <v>45519</v>
      </c>
      <c r="Y1253" s="177" t="s">
        <v>75</v>
      </c>
      <c r="Z1253" s="89">
        <v>45626</v>
      </c>
      <c r="AA1253" s="67">
        <f t="shared" si="100"/>
        <v>107</v>
      </c>
      <c r="AB1253" s="67">
        <v>0</v>
      </c>
      <c r="AC1253" s="237">
        <v>0</v>
      </c>
      <c r="AD1253" s="67">
        <v>0</v>
      </c>
      <c r="AE1253" s="89" t="s">
        <v>75</v>
      </c>
      <c r="AF1253" s="67">
        <f t="shared" si="96"/>
        <v>0</v>
      </c>
      <c r="AG1253" s="60">
        <v>0</v>
      </c>
      <c r="AH1253" s="60">
        <v>0</v>
      </c>
      <c r="AI1253" s="89" t="s">
        <v>75</v>
      </c>
      <c r="AJ1253" s="61">
        <v>0</v>
      </c>
      <c r="AK1253" s="65" t="s">
        <v>75</v>
      </c>
      <c r="AL1253" s="65" t="s">
        <v>75</v>
      </c>
      <c r="AM1253" s="67">
        <f t="shared" si="97"/>
        <v>0</v>
      </c>
      <c r="AN1253" s="67">
        <f>+K1253+AC1253-AH1253</f>
        <v>12650000</v>
      </c>
      <c r="AO1253" s="61" t="s">
        <v>67</v>
      </c>
      <c r="AP1253" s="60">
        <v>12650000</v>
      </c>
      <c r="AQ1253" s="61" t="s">
        <v>86</v>
      </c>
      <c r="AR1253" s="60">
        <v>0</v>
      </c>
      <c r="AS1253" s="69" t="s">
        <v>75</v>
      </c>
      <c r="AT1253" s="236">
        <v>2750000</v>
      </c>
      <c r="AU1253" s="156">
        <f t="shared" si="98"/>
        <v>9900000</v>
      </c>
      <c r="AV1253" s="72">
        <f t="shared" si="99"/>
        <v>0.21739130434782608</v>
      </c>
      <c r="AW1253" s="89" t="s">
        <v>75</v>
      </c>
      <c r="AX1253" s="61" t="s">
        <v>101</v>
      </c>
      <c r="AY1253" s="67" t="s">
        <v>7206</v>
      </c>
      <c r="AZ1253" s="58" t="s">
        <v>67</v>
      </c>
      <c r="BA1253" s="58" t="s">
        <v>67</v>
      </c>
    </row>
    <row r="1254" spans="2:53" x14ac:dyDescent="0.25">
      <c r="B1254" s="58">
        <v>2024</v>
      </c>
      <c r="C1254" s="58">
        <v>891780111</v>
      </c>
      <c r="D1254" s="59" t="s">
        <v>64</v>
      </c>
      <c r="E1254" s="61" t="s">
        <v>7205</v>
      </c>
      <c r="F1254" s="239" t="s">
        <v>7204</v>
      </c>
      <c r="G1254" s="210">
        <v>0</v>
      </c>
      <c r="H1254" s="61" t="s">
        <v>73</v>
      </c>
      <c r="I1254" s="59" t="s">
        <v>65</v>
      </c>
      <c r="J1254" s="60" t="s">
        <v>7203</v>
      </c>
      <c r="K1254" s="60">
        <v>11500000</v>
      </c>
      <c r="L1254" s="58" t="s">
        <v>68</v>
      </c>
      <c r="M1254" s="60" t="s">
        <v>7202</v>
      </c>
      <c r="N1254" s="60">
        <v>1082961721</v>
      </c>
      <c r="O1254" s="176">
        <v>1498</v>
      </c>
      <c r="P1254" s="89">
        <v>45475</v>
      </c>
      <c r="Q1254" s="60">
        <v>4519037000</v>
      </c>
      <c r="R1254" s="89">
        <v>45518</v>
      </c>
      <c r="S1254" s="60">
        <v>11500000</v>
      </c>
      <c r="T1254" s="61" t="s">
        <v>66</v>
      </c>
      <c r="U1254" s="60">
        <v>36557666</v>
      </c>
      <c r="V1254" s="60" t="s">
        <v>4526</v>
      </c>
      <c r="W1254" s="89">
        <v>45518</v>
      </c>
      <c r="X1254" s="89">
        <v>45519</v>
      </c>
      <c r="Y1254" s="177" t="s">
        <v>75</v>
      </c>
      <c r="Z1254" s="89">
        <v>45626</v>
      </c>
      <c r="AA1254" s="67">
        <f t="shared" si="100"/>
        <v>107</v>
      </c>
      <c r="AB1254" s="67">
        <v>0</v>
      </c>
      <c r="AC1254" s="237">
        <v>0</v>
      </c>
      <c r="AD1254" s="67">
        <v>0</v>
      </c>
      <c r="AE1254" s="89" t="s">
        <v>75</v>
      </c>
      <c r="AF1254" s="67">
        <f t="shared" si="96"/>
        <v>0</v>
      </c>
      <c r="AG1254" s="60">
        <v>0</v>
      </c>
      <c r="AH1254" s="60">
        <v>0</v>
      </c>
      <c r="AI1254" s="89" t="s">
        <v>75</v>
      </c>
      <c r="AJ1254" s="61">
        <v>0</v>
      </c>
      <c r="AK1254" s="65" t="s">
        <v>75</v>
      </c>
      <c r="AL1254" s="65" t="s">
        <v>75</v>
      </c>
      <c r="AM1254" s="67">
        <f t="shared" si="97"/>
        <v>0</v>
      </c>
      <c r="AN1254" s="67">
        <f>+K1254+AC1254-AH1254</f>
        <v>11500000</v>
      </c>
      <c r="AO1254" s="61" t="s">
        <v>67</v>
      </c>
      <c r="AP1254" s="60">
        <v>11500000</v>
      </c>
      <c r="AQ1254" s="61" t="s">
        <v>86</v>
      </c>
      <c r="AR1254" s="60">
        <v>0</v>
      </c>
      <c r="AS1254" s="69" t="s">
        <v>75</v>
      </c>
      <c r="AT1254" s="236">
        <v>2500000</v>
      </c>
      <c r="AU1254" s="156">
        <f t="shared" si="98"/>
        <v>9000000</v>
      </c>
      <c r="AV1254" s="72">
        <f t="shared" si="99"/>
        <v>0.21739130434782608</v>
      </c>
      <c r="AW1254" s="89" t="s">
        <v>75</v>
      </c>
      <c r="AX1254" s="61" t="s">
        <v>101</v>
      </c>
      <c r="AY1254" s="67" t="s">
        <v>7201</v>
      </c>
      <c r="AZ1254" s="58" t="s">
        <v>67</v>
      </c>
      <c r="BA1254" s="58" t="s">
        <v>67</v>
      </c>
    </row>
    <row r="1255" spans="2:53" x14ac:dyDescent="0.25">
      <c r="B1255" s="58">
        <v>2024</v>
      </c>
      <c r="C1255" s="58">
        <v>891780111</v>
      </c>
      <c r="D1255" s="59" t="s">
        <v>64</v>
      </c>
      <c r="E1255" s="61" t="s">
        <v>7200</v>
      </c>
      <c r="F1255" s="239" t="s">
        <v>7199</v>
      </c>
      <c r="G1255" s="210">
        <v>0</v>
      </c>
      <c r="H1255" s="61" t="s">
        <v>73</v>
      </c>
      <c r="I1255" s="59" t="s">
        <v>65</v>
      </c>
      <c r="J1255" s="60" t="s">
        <v>7198</v>
      </c>
      <c r="K1255" s="60">
        <v>10350000</v>
      </c>
      <c r="L1255" s="58" t="s">
        <v>68</v>
      </c>
      <c r="M1255" s="60" t="s">
        <v>7197</v>
      </c>
      <c r="N1255" s="60">
        <v>1083045454</v>
      </c>
      <c r="O1255" s="176">
        <v>1498</v>
      </c>
      <c r="P1255" s="89">
        <v>45475</v>
      </c>
      <c r="Q1255" s="60">
        <v>4519037000</v>
      </c>
      <c r="R1255" s="89">
        <v>45518</v>
      </c>
      <c r="S1255" s="60">
        <v>10350000</v>
      </c>
      <c r="T1255" s="61" t="s">
        <v>66</v>
      </c>
      <c r="U1255" s="60">
        <v>36557666</v>
      </c>
      <c r="V1255" s="60" t="s">
        <v>4526</v>
      </c>
      <c r="W1255" s="89">
        <v>45518</v>
      </c>
      <c r="X1255" s="89">
        <v>45519</v>
      </c>
      <c r="Y1255" s="177" t="s">
        <v>75</v>
      </c>
      <c r="Z1255" s="89">
        <v>45626</v>
      </c>
      <c r="AA1255" s="67">
        <f t="shared" si="100"/>
        <v>107</v>
      </c>
      <c r="AB1255" s="67">
        <v>0</v>
      </c>
      <c r="AC1255" s="237">
        <v>0</v>
      </c>
      <c r="AD1255" s="67">
        <v>0</v>
      </c>
      <c r="AE1255" s="89" t="s">
        <v>75</v>
      </c>
      <c r="AF1255" s="67">
        <f t="shared" si="96"/>
        <v>0</v>
      </c>
      <c r="AG1255" s="60">
        <v>0</v>
      </c>
      <c r="AH1255" s="60">
        <v>0</v>
      </c>
      <c r="AI1255" s="89" t="s">
        <v>75</v>
      </c>
      <c r="AJ1255" s="61">
        <v>0</v>
      </c>
      <c r="AK1255" s="65" t="s">
        <v>75</v>
      </c>
      <c r="AL1255" s="65" t="s">
        <v>75</v>
      </c>
      <c r="AM1255" s="67">
        <f t="shared" si="97"/>
        <v>0</v>
      </c>
      <c r="AN1255" s="67">
        <f>+K1255+AC1255-AH1255</f>
        <v>10350000</v>
      </c>
      <c r="AO1255" s="61" t="s">
        <v>67</v>
      </c>
      <c r="AP1255" s="60">
        <v>10350000</v>
      </c>
      <c r="AQ1255" s="61" t="s">
        <v>86</v>
      </c>
      <c r="AR1255" s="60">
        <v>0</v>
      </c>
      <c r="AS1255" s="69" t="s">
        <v>75</v>
      </c>
      <c r="AT1255" s="236">
        <v>2250000</v>
      </c>
      <c r="AU1255" s="156">
        <f t="shared" si="98"/>
        <v>8100000</v>
      </c>
      <c r="AV1255" s="72">
        <f t="shared" si="99"/>
        <v>0.21739130434782608</v>
      </c>
      <c r="AW1255" s="89" t="s">
        <v>75</v>
      </c>
      <c r="AX1255" s="61" t="s">
        <v>101</v>
      </c>
      <c r="AY1255" s="67" t="s">
        <v>7196</v>
      </c>
      <c r="AZ1255" s="58" t="s">
        <v>67</v>
      </c>
      <c r="BA1255" s="58" t="s">
        <v>67</v>
      </c>
    </row>
    <row r="1256" spans="2:53" x14ac:dyDescent="0.25">
      <c r="B1256" s="58">
        <v>2024</v>
      </c>
      <c r="C1256" s="58">
        <v>891780111</v>
      </c>
      <c r="D1256" s="59" t="s">
        <v>64</v>
      </c>
      <c r="E1256" s="61" t="s">
        <v>7195</v>
      </c>
      <c r="F1256" s="239" t="s">
        <v>7194</v>
      </c>
      <c r="G1256" s="210">
        <v>0</v>
      </c>
      <c r="H1256" s="61" t="s">
        <v>73</v>
      </c>
      <c r="I1256" s="59" t="s">
        <v>65</v>
      </c>
      <c r="J1256" s="60" t="s">
        <v>7193</v>
      </c>
      <c r="K1256" s="60">
        <v>11500000</v>
      </c>
      <c r="L1256" s="58" t="s">
        <v>68</v>
      </c>
      <c r="M1256" s="60" t="s">
        <v>7192</v>
      </c>
      <c r="N1256" s="60">
        <v>1082921312</v>
      </c>
      <c r="O1256" s="176">
        <v>1498</v>
      </c>
      <c r="P1256" s="89">
        <v>45475</v>
      </c>
      <c r="Q1256" s="60">
        <v>4519037000</v>
      </c>
      <c r="R1256" s="89">
        <v>45518</v>
      </c>
      <c r="S1256" s="60">
        <v>11500000</v>
      </c>
      <c r="T1256" s="61" t="s">
        <v>66</v>
      </c>
      <c r="U1256" s="60">
        <v>36557666</v>
      </c>
      <c r="V1256" s="60" t="s">
        <v>4526</v>
      </c>
      <c r="W1256" s="89">
        <v>45518</v>
      </c>
      <c r="X1256" s="89">
        <v>45519</v>
      </c>
      <c r="Y1256" s="177" t="s">
        <v>75</v>
      </c>
      <c r="Z1256" s="89">
        <v>45626</v>
      </c>
      <c r="AA1256" s="67">
        <f t="shared" si="100"/>
        <v>107</v>
      </c>
      <c r="AB1256" s="67">
        <v>0</v>
      </c>
      <c r="AC1256" s="237">
        <v>0</v>
      </c>
      <c r="AD1256" s="67">
        <v>0</v>
      </c>
      <c r="AE1256" s="89" t="s">
        <v>75</v>
      </c>
      <c r="AF1256" s="67">
        <f t="shared" si="96"/>
        <v>0</v>
      </c>
      <c r="AG1256" s="60">
        <v>0</v>
      </c>
      <c r="AH1256" s="60">
        <v>0</v>
      </c>
      <c r="AI1256" s="89" t="s">
        <v>75</v>
      </c>
      <c r="AJ1256" s="61">
        <v>0</v>
      </c>
      <c r="AK1256" s="65" t="s">
        <v>75</v>
      </c>
      <c r="AL1256" s="65" t="s">
        <v>75</v>
      </c>
      <c r="AM1256" s="67">
        <f t="shared" si="97"/>
        <v>0</v>
      </c>
      <c r="AN1256" s="67">
        <f>+K1256+AC1256-AH1256</f>
        <v>11500000</v>
      </c>
      <c r="AO1256" s="61" t="s">
        <v>67</v>
      </c>
      <c r="AP1256" s="60">
        <v>11500000</v>
      </c>
      <c r="AQ1256" s="61" t="s">
        <v>86</v>
      </c>
      <c r="AR1256" s="60">
        <v>0</v>
      </c>
      <c r="AS1256" s="69" t="s">
        <v>75</v>
      </c>
      <c r="AT1256" s="236">
        <v>2500000</v>
      </c>
      <c r="AU1256" s="156">
        <f t="shared" si="98"/>
        <v>9000000</v>
      </c>
      <c r="AV1256" s="72">
        <f t="shared" si="99"/>
        <v>0.21739130434782608</v>
      </c>
      <c r="AW1256" s="89" t="s">
        <v>75</v>
      </c>
      <c r="AX1256" s="61" t="s">
        <v>101</v>
      </c>
      <c r="AY1256" s="67" t="s">
        <v>7191</v>
      </c>
      <c r="AZ1256" s="58" t="s">
        <v>67</v>
      </c>
      <c r="BA1256" s="58" t="s">
        <v>67</v>
      </c>
    </row>
    <row r="1257" spans="2:53" x14ac:dyDescent="0.25">
      <c r="B1257" s="58">
        <v>2024</v>
      </c>
      <c r="C1257" s="58">
        <v>891780111</v>
      </c>
      <c r="D1257" s="59" t="s">
        <v>64</v>
      </c>
      <c r="E1257" s="61" t="s">
        <v>7190</v>
      </c>
      <c r="F1257" s="239" t="s">
        <v>7189</v>
      </c>
      <c r="G1257" s="210">
        <v>0</v>
      </c>
      <c r="H1257" s="61" t="s">
        <v>73</v>
      </c>
      <c r="I1257" s="59" t="s">
        <v>65</v>
      </c>
      <c r="J1257" s="60" t="s">
        <v>7188</v>
      </c>
      <c r="K1257" s="60">
        <v>7560000</v>
      </c>
      <c r="L1257" s="58" t="s">
        <v>68</v>
      </c>
      <c r="M1257" s="60" t="s">
        <v>7187</v>
      </c>
      <c r="N1257" s="60">
        <v>84458834</v>
      </c>
      <c r="O1257" s="60">
        <v>1499</v>
      </c>
      <c r="P1257" s="238">
        <v>45475</v>
      </c>
      <c r="Q1257" s="60">
        <v>2126650000</v>
      </c>
      <c r="R1257" s="89">
        <v>45518</v>
      </c>
      <c r="S1257" s="60">
        <v>7560000</v>
      </c>
      <c r="T1257" s="61" t="s">
        <v>66</v>
      </c>
      <c r="U1257" s="60">
        <v>1082863147</v>
      </c>
      <c r="V1257" s="60" t="s">
        <v>7186</v>
      </c>
      <c r="W1257" s="89">
        <v>45518</v>
      </c>
      <c r="X1257" s="89">
        <v>45519</v>
      </c>
      <c r="Y1257" s="177" t="s">
        <v>75</v>
      </c>
      <c r="Z1257" s="89">
        <v>45626</v>
      </c>
      <c r="AA1257" s="67">
        <f t="shared" si="100"/>
        <v>107</v>
      </c>
      <c r="AB1257" s="67">
        <v>0</v>
      </c>
      <c r="AC1257" s="237">
        <v>0</v>
      </c>
      <c r="AD1257" s="67">
        <v>0</v>
      </c>
      <c r="AE1257" s="89" t="s">
        <v>75</v>
      </c>
      <c r="AF1257" s="67">
        <f t="shared" si="96"/>
        <v>0</v>
      </c>
      <c r="AG1257" s="60">
        <v>0</v>
      </c>
      <c r="AH1257" s="60">
        <v>0</v>
      </c>
      <c r="AI1257" s="89" t="s">
        <v>75</v>
      </c>
      <c r="AJ1257" s="61">
        <v>0</v>
      </c>
      <c r="AK1257" s="65" t="s">
        <v>75</v>
      </c>
      <c r="AL1257" s="65" t="s">
        <v>75</v>
      </c>
      <c r="AM1257" s="67">
        <f t="shared" si="97"/>
        <v>0</v>
      </c>
      <c r="AN1257" s="67">
        <f>+K1257+AC1257-AH1257</f>
        <v>7560000</v>
      </c>
      <c r="AO1257" s="61" t="s">
        <v>67</v>
      </c>
      <c r="AP1257" s="60">
        <v>7560000</v>
      </c>
      <c r="AQ1257" s="61" t="s">
        <v>86</v>
      </c>
      <c r="AR1257" s="60">
        <v>0</v>
      </c>
      <c r="AS1257" s="69" t="s">
        <v>75</v>
      </c>
      <c r="AT1257" s="236">
        <v>1260000</v>
      </c>
      <c r="AU1257" s="156">
        <f t="shared" si="98"/>
        <v>6300000</v>
      </c>
      <c r="AV1257" s="72">
        <f t="shared" si="99"/>
        <v>0.16666666666666666</v>
      </c>
      <c r="AW1257" s="89" t="s">
        <v>75</v>
      </c>
      <c r="AX1257" s="61" t="s">
        <v>101</v>
      </c>
      <c r="AY1257" s="67" t="s">
        <v>7185</v>
      </c>
      <c r="AZ1257" s="58" t="s">
        <v>67</v>
      </c>
      <c r="BA1257" s="58" t="s">
        <v>67</v>
      </c>
    </row>
    <row r="1258" spans="2:53" x14ac:dyDescent="0.25">
      <c r="B1258" s="58">
        <v>2024</v>
      </c>
      <c r="C1258" s="58">
        <v>891780111</v>
      </c>
      <c r="D1258" s="59" t="s">
        <v>64</v>
      </c>
      <c r="E1258" s="61" t="s">
        <v>7184</v>
      </c>
      <c r="F1258" s="239" t="s">
        <v>7183</v>
      </c>
      <c r="G1258" s="210">
        <v>0</v>
      </c>
      <c r="H1258" s="61" t="s">
        <v>73</v>
      </c>
      <c r="I1258" s="59" t="s">
        <v>65</v>
      </c>
      <c r="J1258" s="60" t="s">
        <v>6954</v>
      </c>
      <c r="K1258" s="60">
        <v>10000000</v>
      </c>
      <c r="L1258" s="58" t="s">
        <v>68</v>
      </c>
      <c r="M1258" s="60" t="s">
        <v>7182</v>
      </c>
      <c r="N1258" s="60">
        <v>1235240254</v>
      </c>
      <c r="O1258" s="60">
        <v>1499</v>
      </c>
      <c r="P1258" s="238">
        <v>45475</v>
      </c>
      <c r="Q1258" s="60">
        <v>2126650000</v>
      </c>
      <c r="R1258" s="89">
        <v>45518</v>
      </c>
      <c r="S1258" s="60">
        <v>10000000</v>
      </c>
      <c r="T1258" s="61" t="s">
        <v>66</v>
      </c>
      <c r="U1258" s="60">
        <v>85152695</v>
      </c>
      <c r="V1258" s="60" t="s">
        <v>6952</v>
      </c>
      <c r="W1258" s="89">
        <v>45518</v>
      </c>
      <c r="X1258" s="89">
        <v>45518</v>
      </c>
      <c r="Y1258" s="177" t="s">
        <v>75</v>
      </c>
      <c r="Z1258" s="89">
        <v>45626</v>
      </c>
      <c r="AA1258" s="67">
        <f t="shared" si="100"/>
        <v>108</v>
      </c>
      <c r="AB1258" s="67">
        <v>0</v>
      </c>
      <c r="AC1258" s="237">
        <v>0</v>
      </c>
      <c r="AD1258" s="67">
        <v>0</v>
      </c>
      <c r="AE1258" s="89" t="s">
        <v>75</v>
      </c>
      <c r="AF1258" s="67">
        <f t="shared" si="96"/>
        <v>0</v>
      </c>
      <c r="AG1258" s="60">
        <v>0</v>
      </c>
      <c r="AH1258" s="60">
        <v>0</v>
      </c>
      <c r="AI1258" s="89" t="s">
        <v>75</v>
      </c>
      <c r="AJ1258" s="61">
        <v>0</v>
      </c>
      <c r="AK1258" s="65" t="s">
        <v>75</v>
      </c>
      <c r="AL1258" s="65" t="s">
        <v>75</v>
      </c>
      <c r="AM1258" s="67">
        <f t="shared" si="97"/>
        <v>0</v>
      </c>
      <c r="AN1258" s="67">
        <f>+K1258+AC1258-AH1258</f>
        <v>10000000</v>
      </c>
      <c r="AO1258" s="61" t="s">
        <v>67</v>
      </c>
      <c r="AP1258" s="60">
        <v>10000000</v>
      </c>
      <c r="AQ1258" s="61" t="s">
        <v>86</v>
      </c>
      <c r="AR1258" s="60">
        <v>0</v>
      </c>
      <c r="AS1258" s="69" t="s">
        <v>75</v>
      </c>
      <c r="AT1258" s="236">
        <v>2083000</v>
      </c>
      <c r="AU1258" s="156">
        <f t="shared" si="98"/>
        <v>7917000</v>
      </c>
      <c r="AV1258" s="72">
        <f t="shared" si="99"/>
        <v>0.20830000000000001</v>
      </c>
      <c r="AW1258" s="89" t="s">
        <v>75</v>
      </c>
      <c r="AX1258" s="61" t="s">
        <v>101</v>
      </c>
      <c r="AY1258" s="67" t="s">
        <v>7181</v>
      </c>
      <c r="AZ1258" s="58" t="s">
        <v>67</v>
      </c>
      <c r="BA1258" s="58" t="s">
        <v>67</v>
      </c>
    </row>
    <row r="1259" spans="2:53" x14ac:dyDescent="0.25">
      <c r="B1259" s="58">
        <v>2024</v>
      </c>
      <c r="C1259" s="58">
        <v>891780111</v>
      </c>
      <c r="D1259" s="59" t="s">
        <v>64</v>
      </c>
      <c r="E1259" s="61" t="s">
        <v>7180</v>
      </c>
      <c r="F1259" s="239" t="s">
        <v>7179</v>
      </c>
      <c r="G1259" s="210">
        <v>0</v>
      </c>
      <c r="H1259" s="61" t="s">
        <v>73</v>
      </c>
      <c r="I1259" s="59" t="s">
        <v>65</v>
      </c>
      <c r="J1259" s="60" t="s">
        <v>7055</v>
      </c>
      <c r="K1259" s="60">
        <v>9583000</v>
      </c>
      <c r="L1259" s="58" t="s">
        <v>68</v>
      </c>
      <c r="M1259" s="60" t="s">
        <v>7178</v>
      </c>
      <c r="N1259" s="60">
        <v>1082907201</v>
      </c>
      <c r="O1259" s="60">
        <v>1499</v>
      </c>
      <c r="P1259" s="238">
        <v>45475</v>
      </c>
      <c r="Q1259" s="60">
        <v>2126650000</v>
      </c>
      <c r="R1259" s="89">
        <v>45518</v>
      </c>
      <c r="S1259" s="60">
        <v>9583000</v>
      </c>
      <c r="T1259" s="61" t="s">
        <v>66</v>
      </c>
      <c r="U1259" s="60">
        <v>85152695</v>
      </c>
      <c r="V1259" s="60" t="s">
        <v>6952</v>
      </c>
      <c r="W1259" s="89">
        <v>45518</v>
      </c>
      <c r="X1259" s="89">
        <v>45518</v>
      </c>
      <c r="Y1259" s="177" t="s">
        <v>75</v>
      </c>
      <c r="Z1259" s="89">
        <v>45626</v>
      </c>
      <c r="AA1259" s="67">
        <f t="shared" si="100"/>
        <v>108</v>
      </c>
      <c r="AB1259" s="67">
        <v>0</v>
      </c>
      <c r="AC1259" s="237">
        <v>0</v>
      </c>
      <c r="AD1259" s="67">
        <v>0</v>
      </c>
      <c r="AE1259" s="89" t="s">
        <v>75</v>
      </c>
      <c r="AF1259" s="67">
        <f t="shared" si="96"/>
        <v>0</v>
      </c>
      <c r="AG1259" s="60">
        <v>0</v>
      </c>
      <c r="AH1259" s="60">
        <v>0</v>
      </c>
      <c r="AI1259" s="89" t="s">
        <v>75</v>
      </c>
      <c r="AJ1259" s="61">
        <v>0</v>
      </c>
      <c r="AK1259" s="65" t="s">
        <v>75</v>
      </c>
      <c r="AL1259" s="65" t="s">
        <v>75</v>
      </c>
      <c r="AM1259" s="67">
        <f t="shared" si="97"/>
        <v>0</v>
      </c>
      <c r="AN1259" s="67">
        <f>+K1259+AC1259-AH1259</f>
        <v>9583000</v>
      </c>
      <c r="AO1259" s="61" t="s">
        <v>67</v>
      </c>
      <c r="AP1259" s="60">
        <v>9583000</v>
      </c>
      <c r="AQ1259" s="61" t="s">
        <v>86</v>
      </c>
      <c r="AR1259" s="60">
        <v>0</v>
      </c>
      <c r="AS1259" s="69" t="s">
        <v>75</v>
      </c>
      <c r="AT1259" s="236">
        <v>2083000</v>
      </c>
      <c r="AU1259" s="156">
        <f t="shared" si="98"/>
        <v>7500000</v>
      </c>
      <c r="AV1259" s="72">
        <f t="shared" si="99"/>
        <v>0.2173640822289471</v>
      </c>
      <c r="AW1259" s="89" t="s">
        <v>75</v>
      </c>
      <c r="AX1259" s="61" t="s">
        <v>101</v>
      </c>
      <c r="AY1259" s="67" t="s">
        <v>7177</v>
      </c>
      <c r="AZ1259" s="58" t="s">
        <v>67</v>
      </c>
      <c r="BA1259" s="58" t="s">
        <v>67</v>
      </c>
    </row>
    <row r="1260" spans="2:53" x14ac:dyDescent="0.25">
      <c r="B1260" s="58">
        <v>2024</v>
      </c>
      <c r="C1260" s="58">
        <v>891780111</v>
      </c>
      <c r="D1260" s="59" t="s">
        <v>64</v>
      </c>
      <c r="E1260" s="61" t="s">
        <v>7176</v>
      </c>
      <c r="F1260" s="239" t="s">
        <v>7175</v>
      </c>
      <c r="G1260" s="210">
        <v>0</v>
      </c>
      <c r="H1260" s="61" t="s">
        <v>73</v>
      </c>
      <c r="I1260" s="59" t="s">
        <v>65</v>
      </c>
      <c r="J1260" s="60" t="s">
        <v>7174</v>
      </c>
      <c r="K1260" s="60">
        <v>14400000</v>
      </c>
      <c r="L1260" s="58" t="s">
        <v>68</v>
      </c>
      <c r="M1260" s="60" t="s">
        <v>7173</v>
      </c>
      <c r="N1260" s="60">
        <v>1004347463</v>
      </c>
      <c r="O1260" s="176">
        <v>1498</v>
      </c>
      <c r="P1260" s="89">
        <v>45475</v>
      </c>
      <c r="Q1260" s="60">
        <v>4519037000</v>
      </c>
      <c r="R1260" s="89">
        <v>45518</v>
      </c>
      <c r="S1260" s="60">
        <v>14400000</v>
      </c>
      <c r="T1260" s="61" t="s">
        <v>66</v>
      </c>
      <c r="U1260" s="60">
        <v>15443332</v>
      </c>
      <c r="V1260" s="60" t="s">
        <v>3157</v>
      </c>
      <c r="W1260" s="89">
        <v>45518</v>
      </c>
      <c r="X1260" s="89">
        <v>45518</v>
      </c>
      <c r="Y1260" s="177" t="s">
        <v>75</v>
      </c>
      <c r="Z1260" s="89">
        <v>45626</v>
      </c>
      <c r="AA1260" s="67">
        <f t="shared" si="100"/>
        <v>108</v>
      </c>
      <c r="AB1260" s="67">
        <v>0</v>
      </c>
      <c r="AC1260" s="237">
        <v>0</v>
      </c>
      <c r="AD1260" s="67">
        <v>0</v>
      </c>
      <c r="AE1260" s="89" t="s">
        <v>75</v>
      </c>
      <c r="AF1260" s="67">
        <f t="shared" si="96"/>
        <v>0</v>
      </c>
      <c r="AG1260" s="60">
        <v>0</v>
      </c>
      <c r="AH1260" s="60">
        <v>0</v>
      </c>
      <c r="AI1260" s="89" t="s">
        <v>75</v>
      </c>
      <c r="AJ1260" s="61">
        <v>0</v>
      </c>
      <c r="AK1260" s="65" t="s">
        <v>75</v>
      </c>
      <c r="AL1260" s="65" t="s">
        <v>75</v>
      </c>
      <c r="AM1260" s="67">
        <f t="shared" si="97"/>
        <v>0</v>
      </c>
      <c r="AN1260" s="67">
        <f>+K1260+AC1260-AH1260</f>
        <v>14400000</v>
      </c>
      <c r="AO1260" s="61" t="s">
        <v>67</v>
      </c>
      <c r="AP1260" s="60">
        <v>14400000</v>
      </c>
      <c r="AQ1260" s="61" t="s">
        <v>86</v>
      </c>
      <c r="AR1260" s="60">
        <v>0</v>
      </c>
      <c r="AS1260" s="69" t="s">
        <v>75</v>
      </c>
      <c r="AT1260" s="236">
        <v>3600000</v>
      </c>
      <c r="AU1260" s="156">
        <f t="shared" si="98"/>
        <v>10800000</v>
      </c>
      <c r="AV1260" s="72">
        <f t="shared" si="99"/>
        <v>0.25</v>
      </c>
      <c r="AW1260" s="89" t="s">
        <v>75</v>
      </c>
      <c r="AX1260" s="61" t="s">
        <v>101</v>
      </c>
      <c r="AY1260" s="67" t="s">
        <v>7172</v>
      </c>
      <c r="AZ1260" s="58" t="s">
        <v>67</v>
      </c>
      <c r="BA1260" s="58" t="s">
        <v>67</v>
      </c>
    </row>
    <row r="1261" spans="2:53" x14ac:dyDescent="0.25">
      <c r="B1261" s="58">
        <v>2024</v>
      </c>
      <c r="C1261" s="58">
        <v>891780111</v>
      </c>
      <c r="D1261" s="59" t="s">
        <v>64</v>
      </c>
      <c r="E1261" s="61" t="s">
        <v>7171</v>
      </c>
      <c r="F1261" s="239" t="s">
        <v>7170</v>
      </c>
      <c r="G1261" s="210">
        <v>0</v>
      </c>
      <c r="H1261" s="61" t="s">
        <v>73</v>
      </c>
      <c r="I1261" s="59" t="s">
        <v>65</v>
      </c>
      <c r="J1261" s="60" t="s">
        <v>7169</v>
      </c>
      <c r="K1261" s="60">
        <v>8050000</v>
      </c>
      <c r="L1261" s="58" t="s">
        <v>68</v>
      </c>
      <c r="M1261" s="60" t="s">
        <v>7168</v>
      </c>
      <c r="N1261" s="60">
        <v>1004347619</v>
      </c>
      <c r="O1261" s="60">
        <v>1499</v>
      </c>
      <c r="P1261" s="238">
        <v>45475</v>
      </c>
      <c r="Q1261" s="60">
        <v>2126650000</v>
      </c>
      <c r="R1261" s="89">
        <v>45518</v>
      </c>
      <c r="S1261" s="60">
        <v>8050000</v>
      </c>
      <c r="T1261" s="61" t="s">
        <v>66</v>
      </c>
      <c r="U1261" s="60">
        <v>7633817</v>
      </c>
      <c r="V1261" s="60" t="s">
        <v>3276</v>
      </c>
      <c r="W1261" s="89">
        <v>45518</v>
      </c>
      <c r="X1261" s="89">
        <v>45518</v>
      </c>
      <c r="Y1261" s="177" t="s">
        <v>75</v>
      </c>
      <c r="Z1261" s="89">
        <v>45626</v>
      </c>
      <c r="AA1261" s="67">
        <f t="shared" si="100"/>
        <v>108</v>
      </c>
      <c r="AB1261" s="67">
        <v>0</v>
      </c>
      <c r="AC1261" s="237">
        <v>0</v>
      </c>
      <c r="AD1261" s="67">
        <v>0</v>
      </c>
      <c r="AE1261" s="89" t="s">
        <v>75</v>
      </c>
      <c r="AF1261" s="67">
        <f t="shared" si="96"/>
        <v>0</v>
      </c>
      <c r="AG1261" s="60">
        <v>0</v>
      </c>
      <c r="AH1261" s="60">
        <v>0</v>
      </c>
      <c r="AI1261" s="89" t="s">
        <v>75</v>
      </c>
      <c r="AJ1261" s="61">
        <v>0</v>
      </c>
      <c r="AK1261" s="65" t="s">
        <v>75</v>
      </c>
      <c r="AL1261" s="65" t="s">
        <v>75</v>
      </c>
      <c r="AM1261" s="67">
        <f t="shared" si="97"/>
        <v>0</v>
      </c>
      <c r="AN1261" s="67">
        <f>+K1261+AC1261-AH1261</f>
        <v>8050000</v>
      </c>
      <c r="AO1261" s="61" t="s">
        <v>67</v>
      </c>
      <c r="AP1261" s="60">
        <v>8050000</v>
      </c>
      <c r="AQ1261" s="61" t="s">
        <v>86</v>
      </c>
      <c r="AR1261" s="60">
        <v>0</v>
      </c>
      <c r="AS1261" s="69" t="s">
        <v>75</v>
      </c>
      <c r="AT1261" s="236">
        <v>1750000</v>
      </c>
      <c r="AU1261" s="156">
        <f t="shared" si="98"/>
        <v>6300000</v>
      </c>
      <c r="AV1261" s="72">
        <f t="shared" si="99"/>
        <v>0.21739130434782608</v>
      </c>
      <c r="AW1261" s="89" t="s">
        <v>75</v>
      </c>
      <c r="AX1261" s="61" t="s">
        <v>101</v>
      </c>
      <c r="AY1261" s="67" t="s">
        <v>7167</v>
      </c>
      <c r="AZ1261" s="58" t="s">
        <v>67</v>
      </c>
      <c r="BA1261" s="58" t="s">
        <v>67</v>
      </c>
    </row>
    <row r="1262" spans="2:53" x14ac:dyDescent="0.25">
      <c r="B1262" s="58">
        <v>2024</v>
      </c>
      <c r="C1262" s="58">
        <v>891780111</v>
      </c>
      <c r="D1262" s="59" t="s">
        <v>64</v>
      </c>
      <c r="E1262" s="61" t="s">
        <v>7166</v>
      </c>
      <c r="F1262" s="239" t="s">
        <v>7165</v>
      </c>
      <c r="G1262" s="210">
        <v>0</v>
      </c>
      <c r="H1262" s="61" t="s">
        <v>73</v>
      </c>
      <c r="I1262" s="59" t="s">
        <v>65</v>
      </c>
      <c r="J1262" s="60" t="s">
        <v>7164</v>
      </c>
      <c r="K1262" s="60">
        <v>8050000</v>
      </c>
      <c r="L1262" s="58" t="s">
        <v>68</v>
      </c>
      <c r="M1262" s="60" t="s">
        <v>1582</v>
      </c>
      <c r="N1262" s="60">
        <v>1007692959</v>
      </c>
      <c r="O1262" s="60">
        <v>1499</v>
      </c>
      <c r="P1262" s="238">
        <v>45475</v>
      </c>
      <c r="Q1262" s="60">
        <v>2126650000</v>
      </c>
      <c r="R1262" s="89">
        <v>45518</v>
      </c>
      <c r="S1262" s="60">
        <v>8050000</v>
      </c>
      <c r="T1262" s="61" t="s">
        <v>66</v>
      </c>
      <c r="U1262" s="60">
        <v>84452426</v>
      </c>
      <c r="V1262" s="60" t="s">
        <v>7163</v>
      </c>
      <c r="W1262" s="89">
        <v>45518</v>
      </c>
      <c r="X1262" s="89">
        <v>45518</v>
      </c>
      <c r="Y1262" s="177" t="s">
        <v>75</v>
      </c>
      <c r="Z1262" s="89">
        <v>45626</v>
      </c>
      <c r="AA1262" s="67">
        <f t="shared" si="100"/>
        <v>108</v>
      </c>
      <c r="AB1262" s="67">
        <v>0</v>
      </c>
      <c r="AC1262" s="237">
        <v>0</v>
      </c>
      <c r="AD1262" s="67">
        <v>0</v>
      </c>
      <c r="AE1262" s="89" t="s">
        <v>75</v>
      </c>
      <c r="AF1262" s="67">
        <f t="shared" si="96"/>
        <v>0</v>
      </c>
      <c r="AG1262" s="60">
        <v>0</v>
      </c>
      <c r="AH1262" s="60">
        <v>0</v>
      </c>
      <c r="AI1262" s="89" t="s">
        <v>75</v>
      </c>
      <c r="AJ1262" s="61">
        <v>0</v>
      </c>
      <c r="AK1262" s="65" t="s">
        <v>75</v>
      </c>
      <c r="AL1262" s="65" t="s">
        <v>75</v>
      </c>
      <c r="AM1262" s="67">
        <f t="shared" si="97"/>
        <v>0</v>
      </c>
      <c r="AN1262" s="67">
        <f>+K1262+AC1262-AH1262</f>
        <v>8050000</v>
      </c>
      <c r="AO1262" s="61" t="s">
        <v>67</v>
      </c>
      <c r="AP1262" s="60">
        <v>8050000</v>
      </c>
      <c r="AQ1262" s="61" t="s">
        <v>86</v>
      </c>
      <c r="AR1262" s="60">
        <v>0</v>
      </c>
      <c r="AS1262" s="69" t="s">
        <v>75</v>
      </c>
      <c r="AT1262" s="236">
        <v>1750000</v>
      </c>
      <c r="AU1262" s="156">
        <f t="shared" si="98"/>
        <v>6300000</v>
      </c>
      <c r="AV1262" s="72">
        <f t="shared" si="99"/>
        <v>0.21739130434782608</v>
      </c>
      <c r="AW1262" s="89" t="s">
        <v>75</v>
      </c>
      <c r="AX1262" s="61" t="s">
        <v>101</v>
      </c>
      <c r="AY1262" s="67" t="s">
        <v>7162</v>
      </c>
      <c r="AZ1262" s="58" t="s">
        <v>67</v>
      </c>
      <c r="BA1262" s="58" t="s">
        <v>67</v>
      </c>
    </row>
    <row r="1263" spans="2:53" x14ac:dyDescent="0.25">
      <c r="B1263" s="58">
        <v>2024</v>
      </c>
      <c r="C1263" s="58">
        <v>891780111</v>
      </c>
      <c r="D1263" s="59" t="s">
        <v>64</v>
      </c>
      <c r="E1263" s="61" t="s">
        <v>7161</v>
      </c>
      <c r="F1263" s="239" t="s">
        <v>7160</v>
      </c>
      <c r="G1263" s="210">
        <v>0</v>
      </c>
      <c r="H1263" s="61" t="s">
        <v>73</v>
      </c>
      <c r="I1263" s="59" t="s">
        <v>65</v>
      </c>
      <c r="J1263" s="60" t="s">
        <v>7159</v>
      </c>
      <c r="K1263" s="60">
        <v>11500000</v>
      </c>
      <c r="L1263" s="58" t="s">
        <v>68</v>
      </c>
      <c r="M1263" s="60" t="s">
        <v>7158</v>
      </c>
      <c r="N1263" s="60">
        <v>1082982732</v>
      </c>
      <c r="O1263" s="176">
        <v>1498</v>
      </c>
      <c r="P1263" s="89">
        <v>45475</v>
      </c>
      <c r="Q1263" s="60">
        <v>4519037000</v>
      </c>
      <c r="R1263" s="89">
        <v>45518</v>
      </c>
      <c r="S1263" s="60">
        <v>11500000</v>
      </c>
      <c r="T1263" s="61" t="s">
        <v>66</v>
      </c>
      <c r="U1263" s="60">
        <v>57461216</v>
      </c>
      <c r="V1263" s="60" t="s">
        <v>3359</v>
      </c>
      <c r="W1263" s="89">
        <v>45518</v>
      </c>
      <c r="X1263" s="89">
        <v>45518</v>
      </c>
      <c r="Y1263" s="177" t="s">
        <v>75</v>
      </c>
      <c r="Z1263" s="89">
        <v>45626</v>
      </c>
      <c r="AA1263" s="67">
        <f t="shared" si="100"/>
        <v>108</v>
      </c>
      <c r="AB1263" s="67">
        <v>0</v>
      </c>
      <c r="AC1263" s="237">
        <v>0</v>
      </c>
      <c r="AD1263" s="67">
        <v>0</v>
      </c>
      <c r="AE1263" s="89" t="s">
        <v>75</v>
      </c>
      <c r="AF1263" s="67">
        <f t="shared" si="96"/>
        <v>0</v>
      </c>
      <c r="AG1263" s="60">
        <v>0</v>
      </c>
      <c r="AH1263" s="60">
        <v>0</v>
      </c>
      <c r="AI1263" s="89" t="s">
        <v>75</v>
      </c>
      <c r="AJ1263" s="61">
        <v>0</v>
      </c>
      <c r="AK1263" s="65" t="s">
        <v>75</v>
      </c>
      <c r="AL1263" s="65" t="s">
        <v>75</v>
      </c>
      <c r="AM1263" s="67">
        <f t="shared" si="97"/>
        <v>0</v>
      </c>
      <c r="AN1263" s="67">
        <f>+K1263+AC1263-AH1263</f>
        <v>11500000</v>
      </c>
      <c r="AO1263" s="61" t="s">
        <v>67</v>
      </c>
      <c r="AP1263" s="60">
        <v>11500000</v>
      </c>
      <c r="AQ1263" s="61" t="s">
        <v>86</v>
      </c>
      <c r="AR1263" s="60">
        <v>0</v>
      </c>
      <c r="AS1263" s="69" t="s">
        <v>75</v>
      </c>
      <c r="AT1263" s="236">
        <v>2500000</v>
      </c>
      <c r="AU1263" s="156">
        <f t="shared" si="98"/>
        <v>9000000</v>
      </c>
      <c r="AV1263" s="72">
        <f t="shared" si="99"/>
        <v>0.21739130434782608</v>
      </c>
      <c r="AW1263" s="89" t="s">
        <v>75</v>
      </c>
      <c r="AX1263" s="61" t="s">
        <v>101</v>
      </c>
      <c r="AY1263" s="67" t="s">
        <v>7157</v>
      </c>
      <c r="AZ1263" s="58" t="s">
        <v>67</v>
      </c>
      <c r="BA1263" s="58" t="s">
        <v>67</v>
      </c>
    </row>
    <row r="1264" spans="2:53" x14ac:dyDescent="0.25">
      <c r="B1264" s="58">
        <v>2024</v>
      </c>
      <c r="C1264" s="58">
        <v>891780111</v>
      </c>
      <c r="D1264" s="59" t="s">
        <v>64</v>
      </c>
      <c r="E1264" s="61" t="s">
        <v>7156</v>
      </c>
      <c r="F1264" s="239" t="s">
        <v>7155</v>
      </c>
      <c r="G1264" s="210">
        <v>0</v>
      </c>
      <c r="H1264" s="61" t="s">
        <v>73</v>
      </c>
      <c r="I1264" s="59" t="s">
        <v>383</v>
      </c>
      <c r="J1264" s="60" t="s">
        <v>7154</v>
      </c>
      <c r="K1264" s="60">
        <v>9936000</v>
      </c>
      <c r="L1264" s="58" t="s">
        <v>68</v>
      </c>
      <c r="M1264" s="60" t="s">
        <v>7153</v>
      </c>
      <c r="N1264" s="60">
        <v>1085038618</v>
      </c>
      <c r="O1264" s="60">
        <v>1522</v>
      </c>
      <c r="P1264" s="89">
        <v>45481</v>
      </c>
      <c r="Q1264" s="60">
        <v>48000000</v>
      </c>
      <c r="R1264" s="89">
        <v>45518</v>
      </c>
      <c r="S1264" s="60">
        <v>9936000</v>
      </c>
      <c r="T1264" s="61" t="s">
        <v>66</v>
      </c>
      <c r="U1264" s="60">
        <v>57461216</v>
      </c>
      <c r="V1264" s="60" t="s">
        <v>3359</v>
      </c>
      <c r="W1264" s="89">
        <v>45518</v>
      </c>
      <c r="X1264" s="89">
        <v>45518</v>
      </c>
      <c r="Y1264" s="177" t="s">
        <v>75</v>
      </c>
      <c r="Z1264" s="89">
        <v>45626</v>
      </c>
      <c r="AA1264" s="67">
        <f t="shared" si="100"/>
        <v>108</v>
      </c>
      <c r="AB1264" s="67">
        <v>0</v>
      </c>
      <c r="AC1264" s="237">
        <v>0</v>
      </c>
      <c r="AD1264" s="67">
        <v>0</v>
      </c>
      <c r="AE1264" s="89" t="s">
        <v>75</v>
      </c>
      <c r="AF1264" s="67">
        <f t="shared" si="96"/>
        <v>0</v>
      </c>
      <c r="AG1264" s="60">
        <v>0</v>
      </c>
      <c r="AH1264" s="60">
        <v>0</v>
      </c>
      <c r="AI1264" s="89" t="s">
        <v>75</v>
      </c>
      <c r="AJ1264" s="61">
        <v>0</v>
      </c>
      <c r="AK1264" s="65" t="s">
        <v>75</v>
      </c>
      <c r="AL1264" s="65" t="s">
        <v>75</v>
      </c>
      <c r="AM1264" s="67">
        <f t="shared" si="97"/>
        <v>0</v>
      </c>
      <c r="AN1264" s="67">
        <f>+K1264+AC1264-AH1264</f>
        <v>9936000</v>
      </c>
      <c r="AO1264" s="61" t="s">
        <v>67</v>
      </c>
      <c r="AP1264" s="60">
        <v>9936000</v>
      </c>
      <c r="AQ1264" s="61" t="s">
        <v>86</v>
      </c>
      <c r="AR1264" s="60">
        <v>0</v>
      </c>
      <c r="AS1264" s="69" t="s">
        <v>75</v>
      </c>
      <c r="AT1264" s="236">
        <v>1656000</v>
      </c>
      <c r="AU1264" s="156">
        <f t="shared" si="98"/>
        <v>8280000</v>
      </c>
      <c r="AV1264" s="72">
        <f t="shared" si="99"/>
        <v>0.16666666666666666</v>
      </c>
      <c r="AW1264" s="89" t="s">
        <v>75</v>
      </c>
      <c r="AX1264" s="61" t="s">
        <v>101</v>
      </c>
      <c r="AY1264" s="67" t="s">
        <v>7152</v>
      </c>
      <c r="AZ1264" s="58" t="s">
        <v>67</v>
      </c>
      <c r="BA1264" s="58" t="s">
        <v>67</v>
      </c>
    </row>
    <row r="1265" spans="2:53" x14ac:dyDescent="0.25">
      <c r="B1265" s="58">
        <v>2024</v>
      </c>
      <c r="C1265" s="58">
        <v>891780111</v>
      </c>
      <c r="D1265" s="59" t="s">
        <v>64</v>
      </c>
      <c r="E1265" s="61" t="s">
        <v>7151</v>
      </c>
      <c r="F1265" s="239" t="s">
        <v>7150</v>
      </c>
      <c r="G1265" s="210">
        <v>0</v>
      </c>
      <c r="H1265" s="61" t="s">
        <v>73</v>
      </c>
      <c r="I1265" s="59" t="s">
        <v>65</v>
      </c>
      <c r="J1265" s="60" t="s">
        <v>7149</v>
      </c>
      <c r="K1265" s="60">
        <v>14400000</v>
      </c>
      <c r="L1265" s="58" t="s">
        <v>68</v>
      </c>
      <c r="M1265" s="60" t="s">
        <v>7148</v>
      </c>
      <c r="N1265" s="60">
        <v>57297861</v>
      </c>
      <c r="O1265" s="176">
        <v>1498</v>
      </c>
      <c r="P1265" s="89">
        <v>45475</v>
      </c>
      <c r="Q1265" s="60">
        <v>4519037000</v>
      </c>
      <c r="R1265" s="89">
        <v>45519</v>
      </c>
      <c r="S1265" s="60">
        <v>14400000</v>
      </c>
      <c r="T1265" s="61" t="s">
        <v>66</v>
      </c>
      <c r="U1265" s="60">
        <v>85449357</v>
      </c>
      <c r="V1265" s="60" t="s">
        <v>7147</v>
      </c>
      <c r="W1265" s="89">
        <v>45519</v>
      </c>
      <c r="X1265" s="89">
        <v>45519</v>
      </c>
      <c r="Y1265" s="177" t="s">
        <v>75</v>
      </c>
      <c r="Z1265" s="89">
        <v>45626</v>
      </c>
      <c r="AA1265" s="67">
        <f t="shared" si="100"/>
        <v>107</v>
      </c>
      <c r="AB1265" s="67">
        <v>0</v>
      </c>
      <c r="AC1265" s="237">
        <v>0</v>
      </c>
      <c r="AD1265" s="67">
        <v>0</v>
      </c>
      <c r="AE1265" s="89" t="s">
        <v>75</v>
      </c>
      <c r="AF1265" s="67">
        <f t="shared" si="96"/>
        <v>0</v>
      </c>
      <c r="AG1265" s="60">
        <v>0</v>
      </c>
      <c r="AH1265" s="60">
        <v>0</v>
      </c>
      <c r="AI1265" s="89" t="s">
        <v>75</v>
      </c>
      <c r="AJ1265" s="61">
        <v>0</v>
      </c>
      <c r="AK1265" s="65" t="s">
        <v>75</v>
      </c>
      <c r="AL1265" s="65" t="s">
        <v>75</v>
      </c>
      <c r="AM1265" s="67">
        <f t="shared" si="97"/>
        <v>0</v>
      </c>
      <c r="AN1265" s="67">
        <f>+K1265+AC1265-AH1265</f>
        <v>14400000</v>
      </c>
      <c r="AO1265" s="61" t="s">
        <v>67</v>
      </c>
      <c r="AP1265" s="60">
        <v>14400000</v>
      </c>
      <c r="AQ1265" s="61" t="s">
        <v>86</v>
      </c>
      <c r="AR1265" s="60">
        <v>0</v>
      </c>
      <c r="AS1265" s="69" t="s">
        <v>75</v>
      </c>
      <c r="AT1265" s="236">
        <v>3600000</v>
      </c>
      <c r="AU1265" s="156">
        <f t="shared" si="98"/>
        <v>10800000</v>
      </c>
      <c r="AV1265" s="72">
        <f t="shared" si="99"/>
        <v>0.25</v>
      </c>
      <c r="AW1265" s="89" t="s">
        <v>75</v>
      </c>
      <c r="AX1265" s="61" t="s">
        <v>101</v>
      </c>
      <c r="AY1265" s="67" t="s">
        <v>7146</v>
      </c>
      <c r="AZ1265" s="58" t="s">
        <v>67</v>
      </c>
      <c r="BA1265" s="58" t="s">
        <v>67</v>
      </c>
    </row>
    <row r="1266" spans="2:53" x14ac:dyDescent="0.25">
      <c r="B1266" s="58">
        <v>2024</v>
      </c>
      <c r="C1266" s="58">
        <v>891780111</v>
      </c>
      <c r="D1266" s="59" t="s">
        <v>64</v>
      </c>
      <c r="E1266" s="61" t="s">
        <v>7145</v>
      </c>
      <c r="F1266" s="239" t="s">
        <v>7144</v>
      </c>
      <c r="G1266" s="210">
        <v>0</v>
      </c>
      <c r="H1266" s="61" t="s">
        <v>73</v>
      </c>
      <c r="I1266" s="59" t="s">
        <v>65</v>
      </c>
      <c r="J1266" s="60" t="s">
        <v>7055</v>
      </c>
      <c r="K1266" s="60">
        <v>9583000</v>
      </c>
      <c r="L1266" s="58" t="s">
        <v>68</v>
      </c>
      <c r="M1266" s="60" t="s">
        <v>7143</v>
      </c>
      <c r="N1266" s="60">
        <v>84452687</v>
      </c>
      <c r="O1266" s="60">
        <v>1499</v>
      </c>
      <c r="P1266" s="238">
        <v>45475</v>
      </c>
      <c r="Q1266" s="60">
        <v>2126650000</v>
      </c>
      <c r="R1266" s="89">
        <v>45519</v>
      </c>
      <c r="S1266" s="60">
        <v>9583000</v>
      </c>
      <c r="T1266" s="61" t="s">
        <v>66</v>
      </c>
      <c r="U1266" s="60">
        <v>85152695</v>
      </c>
      <c r="V1266" s="60" t="s">
        <v>6952</v>
      </c>
      <c r="W1266" s="89">
        <v>45519</v>
      </c>
      <c r="X1266" s="89">
        <v>45519</v>
      </c>
      <c r="Y1266" s="177" t="s">
        <v>75</v>
      </c>
      <c r="Z1266" s="89">
        <v>45626</v>
      </c>
      <c r="AA1266" s="67">
        <f t="shared" si="100"/>
        <v>107</v>
      </c>
      <c r="AB1266" s="67">
        <v>0</v>
      </c>
      <c r="AC1266" s="237">
        <v>0</v>
      </c>
      <c r="AD1266" s="67">
        <v>0</v>
      </c>
      <c r="AE1266" s="89" t="s">
        <v>75</v>
      </c>
      <c r="AF1266" s="67">
        <f t="shared" si="96"/>
        <v>0</v>
      </c>
      <c r="AG1266" s="60">
        <v>0</v>
      </c>
      <c r="AH1266" s="60">
        <v>0</v>
      </c>
      <c r="AI1266" s="89" t="s">
        <v>75</v>
      </c>
      <c r="AJ1266" s="61">
        <v>0</v>
      </c>
      <c r="AK1266" s="65" t="s">
        <v>75</v>
      </c>
      <c r="AL1266" s="65" t="s">
        <v>75</v>
      </c>
      <c r="AM1266" s="67">
        <f t="shared" si="97"/>
        <v>0</v>
      </c>
      <c r="AN1266" s="67">
        <f>+K1266+AC1266-AH1266</f>
        <v>9583000</v>
      </c>
      <c r="AO1266" s="61" t="s">
        <v>67</v>
      </c>
      <c r="AP1266" s="60">
        <v>9583000</v>
      </c>
      <c r="AQ1266" s="61" t="s">
        <v>86</v>
      </c>
      <c r="AR1266" s="60">
        <v>0</v>
      </c>
      <c r="AS1266" s="69" t="s">
        <v>75</v>
      </c>
      <c r="AT1266" s="236">
        <v>2083000</v>
      </c>
      <c r="AU1266" s="156">
        <f t="shared" si="98"/>
        <v>7500000</v>
      </c>
      <c r="AV1266" s="72">
        <f t="shared" si="99"/>
        <v>0.2173640822289471</v>
      </c>
      <c r="AW1266" s="89" t="s">
        <v>75</v>
      </c>
      <c r="AX1266" s="61" t="s">
        <v>101</v>
      </c>
      <c r="AY1266" s="67" t="s">
        <v>7142</v>
      </c>
      <c r="AZ1266" s="58" t="s">
        <v>67</v>
      </c>
      <c r="BA1266" s="58" t="s">
        <v>67</v>
      </c>
    </row>
    <row r="1267" spans="2:53" x14ac:dyDescent="0.25">
      <c r="B1267" s="58">
        <v>2024</v>
      </c>
      <c r="C1267" s="58">
        <v>891780111</v>
      </c>
      <c r="D1267" s="59" t="s">
        <v>64</v>
      </c>
      <c r="E1267" s="61" t="s">
        <v>7141</v>
      </c>
      <c r="F1267" s="239" t="s">
        <v>7140</v>
      </c>
      <c r="G1267" s="210">
        <v>0</v>
      </c>
      <c r="H1267" s="61" t="s">
        <v>73</v>
      </c>
      <c r="I1267" s="59" t="s">
        <v>65</v>
      </c>
      <c r="J1267" s="60" t="s">
        <v>7055</v>
      </c>
      <c r="K1267" s="60">
        <v>9583000</v>
      </c>
      <c r="L1267" s="58" t="s">
        <v>68</v>
      </c>
      <c r="M1267" s="60" t="s">
        <v>7139</v>
      </c>
      <c r="N1267" s="60">
        <v>85449729</v>
      </c>
      <c r="O1267" s="60">
        <v>1499</v>
      </c>
      <c r="P1267" s="238">
        <v>45475</v>
      </c>
      <c r="Q1267" s="60">
        <v>2126650000</v>
      </c>
      <c r="R1267" s="89">
        <v>45519</v>
      </c>
      <c r="S1267" s="60">
        <v>9583000</v>
      </c>
      <c r="T1267" s="61" t="s">
        <v>66</v>
      </c>
      <c r="U1267" s="60">
        <v>85152695</v>
      </c>
      <c r="V1267" s="60" t="s">
        <v>6952</v>
      </c>
      <c r="W1267" s="89">
        <v>45519</v>
      </c>
      <c r="X1267" s="89">
        <v>45519</v>
      </c>
      <c r="Y1267" s="177" t="s">
        <v>75</v>
      </c>
      <c r="Z1267" s="89">
        <v>45626</v>
      </c>
      <c r="AA1267" s="67">
        <f t="shared" si="100"/>
        <v>107</v>
      </c>
      <c r="AB1267" s="67">
        <v>0</v>
      </c>
      <c r="AC1267" s="237">
        <v>0</v>
      </c>
      <c r="AD1267" s="67">
        <v>0</v>
      </c>
      <c r="AE1267" s="89" t="s">
        <v>75</v>
      </c>
      <c r="AF1267" s="67">
        <f t="shared" si="96"/>
        <v>0</v>
      </c>
      <c r="AG1267" s="60">
        <v>0</v>
      </c>
      <c r="AH1267" s="60">
        <v>0</v>
      </c>
      <c r="AI1267" s="89" t="s">
        <v>75</v>
      </c>
      <c r="AJ1267" s="61">
        <v>0</v>
      </c>
      <c r="AK1267" s="65" t="s">
        <v>75</v>
      </c>
      <c r="AL1267" s="65" t="s">
        <v>75</v>
      </c>
      <c r="AM1267" s="67">
        <f t="shared" si="97"/>
        <v>0</v>
      </c>
      <c r="AN1267" s="67">
        <f>+K1267+AC1267-AH1267</f>
        <v>9583000</v>
      </c>
      <c r="AO1267" s="61" t="s">
        <v>67</v>
      </c>
      <c r="AP1267" s="60">
        <v>9583000</v>
      </c>
      <c r="AQ1267" s="61" t="s">
        <v>86</v>
      </c>
      <c r="AR1267" s="60">
        <v>0</v>
      </c>
      <c r="AS1267" s="69" t="s">
        <v>75</v>
      </c>
      <c r="AT1267" s="236">
        <v>2083000</v>
      </c>
      <c r="AU1267" s="156">
        <f t="shared" si="98"/>
        <v>7500000</v>
      </c>
      <c r="AV1267" s="72">
        <f t="shared" si="99"/>
        <v>0.2173640822289471</v>
      </c>
      <c r="AW1267" s="89" t="s">
        <v>75</v>
      </c>
      <c r="AX1267" s="61" t="s">
        <v>101</v>
      </c>
      <c r="AY1267" s="67" t="s">
        <v>7138</v>
      </c>
      <c r="AZ1267" s="58" t="s">
        <v>67</v>
      </c>
      <c r="BA1267" s="58" t="s">
        <v>67</v>
      </c>
    </row>
    <row r="1268" spans="2:53" x14ac:dyDescent="0.25">
      <c r="B1268" s="58">
        <v>2024</v>
      </c>
      <c r="C1268" s="58">
        <v>891780111</v>
      </c>
      <c r="D1268" s="59" t="s">
        <v>64</v>
      </c>
      <c r="E1268" s="61" t="s">
        <v>7137</v>
      </c>
      <c r="F1268" s="239" t="s">
        <v>7136</v>
      </c>
      <c r="G1268" s="210">
        <v>0</v>
      </c>
      <c r="H1268" s="61" t="s">
        <v>73</v>
      </c>
      <c r="I1268" s="59" t="s">
        <v>65</v>
      </c>
      <c r="J1268" s="60" t="s">
        <v>7055</v>
      </c>
      <c r="K1268" s="60">
        <v>9583000</v>
      </c>
      <c r="L1268" s="58" t="s">
        <v>68</v>
      </c>
      <c r="M1268" s="60" t="s">
        <v>7135</v>
      </c>
      <c r="N1268" s="60">
        <v>56086232</v>
      </c>
      <c r="O1268" s="60">
        <v>1499</v>
      </c>
      <c r="P1268" s="238">
        <v>45475</v>
      </c>
      <c r="Q1268" s="60">
        <v>2126650000</v>
      </c>
      <c r="R1268" s="89">
        <v>45519</v>
      </c>
      <c r="S1268" s="60">
        <v>9583000</v>
      </c>
      <c r="T1268" s="61" t="s">
        <v>66</v>
      </c>
      <c r="U1268" s="60">
        <v>85152695</v>
      </c>
      <c r="V1268" s="60" t="s">
        <v>6952</v>
      </c>
      <c r="W1268" s="89">
        <v>45519</v>
      </c>
      <c r="X1268" s="89">
        <v>45519</v>
      </c>
      <c r="Y1268" s="177" t="s">
        <v>75</v>
      </c>
      <c r="Z1268" s="89">
        <v>45626</v>
      </c>
      <c r="AA1268" s="67">
        <f t="shared" si="100"/>
        <v>107</v>
      </c>
      <c r="AB1268" s="67">
        <v>0</v>
      </c>
      <c r="AC1268" s="237">
        <v>0</v>
      </c>
      <c r="AD1268" s="67">
        <v>0</v>
      </c>
      <c r="AE1268" s="89" t="s">
        <v>75</v>
      </c>
      <c r="AF1268" s="67">
        <f t="shared" si="96"/>
        <v>0</v>
      </c>
      <c r="AG1268" s="60">
        <v>0</v>
      </c>
      <c r="AH1268" s="60">
        <v>0</v>
      </c>
      <c r="AI1268" s="89" t="s">
        <v>75</v>
      </c>
      <c r="AJ1268" s="61">
        <v>0</v>
      </c>
      <c r="AK1268" s="65" t="s">
        <v>75</v>
      </c>
      <c r="AL1268" s="65" t="s">
        <v>75</v>
      </c>
      <c r="AM1268" s="67">
        <f t="shared" si="97"/>
        <v>0</v>
      </c>
      <c r="AN1268" s="67">
        <f>+K1268+AC1268-AH1268</f>
        <v>9583000</v>
      </c>
      <c r="AO1268" s="61" t="s">
        <v>67</v>
      </c>
      <c r="AP1268" s="60">
        <v>9583000</v>
      </c>
      <c r="AQ1268" s="61" t="s">
        <v>86</v>
      </c>
      <c r="AR1268" s="60">
        <v>0</v>
      </c>
      <c r="AS1268" s="69" t="s">
        <v>75</v>
      </c>
      <c r="AT1268" s="236">
        <v>2083000</v>
      </c>
      <c r="AU1268" s="156">
        <f t="shared" si="98"/>
        <v>7500000</v>
      </c>
      <c r="AV1268" s="72">
        <f t="shared" si="99"/>
        <v>0.2173640822289471</v>
      </c>
      <c r="AW1268" s="89" t="s">
        <v>75</v>
      </c>
      <c r="AX1268" s="61" t="s">
        <v>101</v>
      </c>
      <c r="AY1268" s="67" t="s">
        <v>7134</v>
      </c>
      <c r="AZ1268" s="58" t="s">
        <v>67</v>
      </c>
      <c r="BA1268" s="58" t="s">
        <v>67</v>
      </c>
    </row>
    <row r="1269" spans="2:53" x14ac:dyDescent="0.25">
      <c r="B1269" s="58">
        <v>2024</v>
      </c>
      <c r="C1269" s="58">
        <v>891780111</v>
      </c>
      <c r="D1269" s="59" t="s">
        <v>64</v>
      </c>
      <c r="E1269" s="61" t="s">
        <v>7133</v>
      </c>
      <c r="F1269" s="239" t="s">
        <v>7132</v>
      </c>
      <c r="G1269" s="210">
        <v>0</v>
      </c>
      <c r="H1269" s="61" t="s">
        <v>73</v>
      </c>
      <c r="I1269" s="59" t="s">
        <v>65</v>
      </c>
      <c r="J1269" s="60" t="s">
        <v>7055</v>
      </c>
      <c r="K1269" s="60">
        <v>9583000</v>
      </c>
      <c r="L1269" s="58" t="s">
        <v>68</v>
      </c>
      <c r="M1269" s="60" t="s">
        <v>7131</v>
      </c>
      <c r="N1269" s="60">
        <v>85153365</v>
      </c>
      <c r="O1269" s="60">
        <v>1499</v>
      </c>
      <c r="P1269" s="238">
        <v>45475</v>
      </c>
      <c r="Q1269" s="60">
        <v>2126650000</v>
      </c>
      <c r="R1269" s="89">
        <v>45519</v>
      </c>
      <c r="S1269" s="60">
        <v>9583000</v>
      </c>
      <c r="T1269" s="61" t="s">
        <v>66</v>
      </c>
      <c r="U1269" s="60">
        <v>85152695</v>
      </c>
      <c r="V1269" s="60" t="s">
        <v>6952</v>
      </c>
      <c r="W1269" s="89">
        <v>45519</v>
      </c>
      <c r="X1269" s="89">
        <v>45519</v>
      </c>
      <c r="Y1269" s="177" t="s">
        <v>75</v>
      </c>
      <c r="Z1269" s="89">
        <v>45626</v>
      </c>
      <c r="AA1269" s="67">
        <f t="shared" si="100"/>
        <v>107</v>
      </c>
      <c r="AB1269" s="67">
        <v>0</v>
      </c>
      <c r="AC1269" s="237">
        <v>0</v>
      </c>
      <c r="AD1269" s="67">
        <v>0</v>
      </c>
      <c r="AE1269" s="89" t="s">
        <v>75</v>
      </c>
      <c r="AF1269" s="67">
        <f t="shared" si="96"/>
        <v>0</v>
      </c>
      <c r="AG1269" s="60">
        <v>0</v>
      </c>
      <c r="AH1269" s="60">
        <v>0</v>
      </c>
      <c r="AI1269" s="89" t="s">
        <v>75</v>
      </c>
      <c r="AJ1269" s="61">
        <v>0</v>
      </c>
      <c r="AK1269" s="65" t="s">
        <v>75</v>
      </c>
      <c r="AL1269" s="65" t="s">
        <v>75</v>
      </c>
      <c r="AM1269" s="67">
        <f t="shared" si="97"/>
        <v>0</v>
      </c>
      <c r="AN1269" s="67">
        <f>+K1269+AC1269-AH1269</f>
        <v>9583000</v>
      </c>
      <c r="AO1269" s="61" t="s">
        <v>67</v>
      </c>
      <c r="AP1269" s="60">
        <v>9583000</v>
      </c>
      <c r="AQ1269" s="61" t="s">
        <v>86</v>
      </c>
      <c r="AR1269" s="60">
        <v>0</v>
      </c>
      <c r="AS1269" s="69" t="s">
        <v>75</v>
      </c>
      <c r="AT1269" s="236">
        <v>2083000</v>
      </c>
      <c r="AU1269" s="156">
        <f t="shared" si="98"/>
        <v>7500000</v>
      </c>
      <c r="AV1269" s="72">
        <f t="shared" si="99"/>
        <v>0.2173640822289471</v>
      </c>
      <c r="AW1269" s="89" t="s">
        <v>75</v>
      </c>
      <c r="AX1269" s="61" t="s">
        <v>101</v>
      </c>
      <c r="AY1269" s="67" t="s">
        <v>7130</v>
      </c>
      <c r="AZ1269" s="58" t="s">
        <v>67</v>
      </c>
      <c r="BA1269" s="58" t="s">
        <v>67</v>
      </c>
    </row>
    <row r="1270" spans="2:53" x14ac:dyDescent="0.25">
      <c r="B1270" s="58">
        <v>2024</v>
      </c>
      <c r="C1270" s="58">
        <v>891780111</v>
      </c>
      <c r="D1270" s="59" t="s">
        <v>64</v>
      </c>
      <c r="E1270" s="61" t="s">
        <v>7129</v>
      </c>
      <c r="F1270" s="239" t="s">
        <v>7128</v>
      </c>
      <c r="G1270" s="210">
        <v>0</v>
      </c>
      <c r="H1270" s="61" t="s">
        <v>73</v>
      </c>
      <c r="I1270" s="59" t="s">
        <v>65</v>
      </c>
      <c r="J1270" s="60" t="s">
        <v>7127</v>
      </c>
      <c r="K1270" s="60">
        <v>8800000</v>
      </c>
      <c r="L1270" s="58" t="s">
        <v>68</v>
      </c>
      <c r="M1270" s="60" t="s">
        <v>7126</v>
      </c>
      <c r="N1270" s="60">
        <v>12612617</v>
      </c>
      <c r="O1270" s="60">
        <v>1499</v>
      </c>
      <c r="P1270" s="238">
        <v>45475</v>
      </c>
      <c r="Q1270" s="60">
        <v>2126650000</v>
      </c>
      <c r="R1270" s="89">
        <v>45519</v>
      </c>
      <c r="S1270" s="60">
        <v>8800000</v>
      </c>
      <c r="T1270" s="61" t="s">
        <v>66</v>
      </c>
      <c r="U1270" s="60">
        <v>85468582</v>
      </c>
      <c r="V1270" s="60" t="s">
        <v>6844</v>
      </c>
      <c r="W1270" s="89">
        <v>45519</v>
      </c>
      <c r="X1270" s="89">
        <v>45519</v>
      </c>
      <c r="Y1270" s="177" t="s">
        <v>75</v>
      </c>
      <c r="Z1270" s="89">
        <v>45626</v>
      </c>
      <c r="AA1270" s="67">
        <f t="shared" si="100"/>
        <v>107</v>
      </c>
      <c r="AB1270" s="67">
        <v>0</v>
      </c>
      <c r="AC1270" s="237">
        <v>0</v>
      </c>
      <c r="AD1270" s="67">
        <v>0</v>
      </c>
      <c r="AE1270" s="89" t="s">
        <v>75</v>
      </c>
      <c r="AF1270" s="67">
        <f t="shared" si="96"/>
        <v>0</v>
      </c>
      <c r="AG1270" s="60">
        <v>0</v>
      </c>
      <c r="AH1270" s="60">
        <v>0</v>
      </c>
      <c r="AI1270" s="89" t="s">
        <v>75</v>
      </c>
      <c r="AJ1270" s="61">
        <v>0</v>
      </c>
      <c r="AK1270" s="65" t="s">
        <v>75</v>
      </c>
      <c r="AL1270" s="65" t="s">
        <v>75</v>
      </c>
      <c r="AM1270" s="67">
        <f t="shared" si="97"/>
        <v>0</v>
      </c>
      <c r="AN1270" s="67">
        <f>+K1270+AC1270-AH1270</f>
        <v>8800000</v>
      </c>
      <c r="AO1270" s="61" t="s">
        <v>67</v>
      </c>
      <c r="AP1270" s="60">
        <v>8800000</v>
      </c>
      <c r="AQ1270" s="61" t="s">
        <v>86</v>
      </c>
      <c r="AR1270" s="60">
        <v>0</v>
      </c>
      <c r="AS1270" s="69" t="s">
        <v>75</v>
      </c>
      <c r="AT1270" s="236">
        <v>2200000</v>
      </c>
      <c r="AU1270" s="156">
        <f t="shared" si="98"/>
        <v>6600000</v>
      </c>
      <c r="AV1270" s="72">
        <f t="shared" si="99"/>
        <v>0.25</v>
      </c>
      <c r="AW1270" s="89" t="s">
        <v>75</v>
      </c>
      <c r="AX1270" s="61" t="s">
        <v>101</v>
      </c>
      <c r="AY1270" s="67" t="s">
        <v>7125</v>
      </c>
      <c r="AZ1270" s="58" t="s">
        <v>67</v>
      </c>
      <c r="BA1270" s="58" t="s">
        <v>67</v>
      </c>
    </row>
    <row r="1271" spans="2:53" x14ac:dyDescent="0.25">
      <c r="B1271" s="58">
        <v>2024</v>
      </c>
      <c r="C1271" s="58">
        <v>891780111</v>
      </c>
      <c r="D1271" s="59" t="s">
        <v>64</v>
      </c>
      <c r="E1271" s="61" t="s">
        <v>7124</v>
      </c>
      <c r="F1271" s="239" t="s">
        <v>7123</v>
      </c>
      <c r="G1271" s="210">
        <v>0</v>
      </c>
      <c r="H1271" s="61" t="s">
        <v>73</v>
      </c>
      <c r="I1271" s="59" t="s">
        <v>65</v>
      </c>
      <c r="J1271" s="60" t="s">
        <v>7122</v>
      </c>
      <c r="K1271" s="60">
        <v>8050000</v>
      </c>
      <c r="L1271" s="58" t="s">
        <v>68</v>
      </c>
      <c r="M1271" s="60" t="s">
        <v>7121</v>
      </c>
      <c r="N1271" s="60">
        <v>7628983</v>
      </c>
      <c r="O1271" s="60">
        <v>1499</v>
      </c>
      <c r="P1271" s="238">
        <v>45475</v>
      </c>
      <c r="Q1271" s="60">
        <v>2126650000</v>
      </c>
      <c r="R1271" s="89">
        <v>45519</v>
      </c>
      <c r="S1271" s="60">
        <v>8050000</v>
      </c>
      <c r="T1271" s="61" t="s">
        <v>66</v>
      </c>
      <c r="U1271" s="60">
        <v>2536172</v>
      </c>
      <c r="V1271" s="60" t="s">
        <v>7120</v>
      </c>
      <c r="W1271" s="89">
        <v>45519</v>
      </c>
      <c r="X1271" s="89">
        <v>45519</v>
      </c>
      <c r="Y1271" s="177" t="s">
        <v>75</v>
      </c>
      <c r="Z1271" s="89">
        <v>45626</v>
      </c>
      <c r="AA1271" s="67">
        <f t="shared" si="100"/>
        <v>107</v>
      </c>
      <c r="AB1271" s="67">
        <v>0</v>
      </c>
      <c r="AC1271" s="237">
        <v>0</v>
      </c>
      <c r="AD1271" s="67">
        <v>0</v>
      </c>
      <c r="AE1271" s="89" t="s">
        <v>75</v>
      </c>
      <c r="AF1271" s="67">
        <f t="shared" si="96"/>
        <v>0</v>
      </c>
      <c r="AG1271" s="60">
        <v>0</v>
      </c>
      <c r="AH1271" s="60">
        <v>0</v>
      </c>
      <c r="AI1271" s="89" t="s">
        <v>75</v>
      </c>
      <c r="AJ1271" s="61">
        <v>0</v>
      </c>
      <c r="AK1271" s="65" t="s">
        <v>75</v>
      </c>
      <c r="AL1271" s="65" t="s">
        <v>75</v>
      </c>
      <c r="AM1271" s="67">
        <f t="shared" si="97"/>
        <v>0</v>
      </c>
      <c r="AN1271" s="67">
        <f>+K1271+AC1271-AH1271</f>
        <v>8050000</v>
      </c>
      <c r="AO1271" s="61" t="s">
        <v>67</v>
      </c>
      <c r="AP1271" s="60">
        <v>8050000</v>
      </c>
      <c r="AQ1271" s="61" t="s">
        <v>86</v>
      </c>
      <c r="AR1271" s="60">
        <v>0</v>
      </c>
      <c r="AS1271" s="69" t="s">
        <v>75</v>
      </c>
      <c r="AT1271" s="236">
        <v>1750000</v>
      </c>
      <c r="AU1271" s="156">
        <f t="shared" si="98"/>
        <v>6300000</v>
      </c>
      <c r="AV1271" s="72">
        <f t="shared" si="99"/>
        <v>0.21739130434782608</v>
      </c>
      <c r="AW1271" s="89" t="s">
        <v>75</v>
      </c>
      <c r="AX1271" s="61" t="s">
        <v>101</v>
      </c>
      <c r="AY1271" s="67" t="s">
        <v>7119</v>
      </c>
      <c r="AZ1271" s="58" t="s">
        <v>67</v>
      </c>
      <c r="BA1271" s="58" t="s">
        <v>67</v>
      </c>
    </row>
    <row r="1272" spans="2:53" x14ac:dyDescent="0.25">
      <c r="B1272" s="58">
        <v>2024</v>
      </c>
      <c r="C1272" s="58">
        <v>891780111</v>
      </c>
      <c r="D1272" s="59" t="s">
        <v>64</v>
      </c>
      <c r="E1272" s="61" t="s">
        <v>7118</v>
      </c>
      <c r="F1272" s="239" t="s">
        <v>7117</v>
      </c>
      <c r="G1272" s="210">
        <v>0</v>
      </c>
      <c r="H1272" s="61" t="s">
        <v>73</v>
      </c>
      <c r="I1272" s="59" t="s">
        <v>65</v>
      </c>
      <c r="J1272" s="60" t="s">
        <v>7044</v>
      </c>
      <c r="K1272" s="60">
        <v>9583000</v>
      </c>
      <c r="L1272" s="58" t="s">
        <v>68</v>
      </c>
      <c r="M1272" s="60" t="s">
        <v>7116</v>
      </c>
      <c r="N1272" s="60">
        <v>1082984727</v>
      </c>
      <c r="O1272" s="60">
        <v>1499</v>
      </c>
      <c r="P1272" s="238">
        <v>45475</v>
      </c>
      <c r="Q1272" s="60">
        <v>2126650000</v>
      </c>
      <c r="R1272" s="89">
        <v>45519</v>
      </c>
      <c r="S1272" s="60">
        <v>9583000</v>
      </c>
      <c r="T1272" s="61" t="s">
        <v>66</v>
      </c>
      <c r="U1272" s="60">
        <v>85152695</v>
      </c>
      <c r="V1272" s="60" t="s">
        <v>6952</v>
      </c>
      <c r="W1272" s="89">
        <v>45519</v>
      </c>
      <c r="X1272" s="89">
        <v>45519</v>
      </c>
      <c r="Y1272" s="177" t="s">
        <v>75</v>
      </c>
      <c r="Z1272" s="89">
        <v>45626</v>
      </c>
      <c r="AA1272" s="67">
        <f t="shared" si="100"/>
        <v>107</v>
      </c>
      <c r="AB1272" s="67">
        <v>0</v>
      </c>
      <c r="AC1272" s="237">
        <v>0</v>
      </c>
      <c r="AD1272" s="67">
        <v>0</v>
      </c>
      <c r="AE1272" s="89" t="s">
        <v>75</v>
      </c>
      <c r="AF1272" s="67">
        <f t="shared" si="96"/>
        <v>0</v>
      </c>
      <c r="AG1272" s="60">
        <v>0</v>
      </c>
      <c r="AH1272" s="60">
        <v>0</v>
      </c>
      <c r="AI1272" s="89" t="s">
        <v>75</v>
      </c>
      <c r="AJ1272" s="61">
        <v>0</v>
      </c>
      <c r="AK1272" s="65" t="s">
        <v>75</v>
      </c>
      <c r="AL1272" s="65" t="s">
        <v>75</v>
      </c>
      <c r="AM1272" s="67">
        <f t="shared" si="97"/>
        <v>0</v>
      </c>
      <c r="AN1272" s="67">
        <f>+K1272+AC1272-AH1272</f>
        <v>9583000</v>
      </c>
      <c r="AO1272" s="61" t="s">
        <v>67</v>
      </c>
      <c r="AP1272" s="60">
        <v>9583000</v>
      </c>
      <c r="AQ1272" s="61" t="s">
        <v>86</v>
      </c>
      <c r="AR1272" s="60">
        <v>0</v>
      </c>
      <c r="AS1272" s="69" t="s">
        <v>75</v>
      </c>
      <c r="AT1272" s="236">
        <v>2083000</v>
      </c>
      <c r="AU1272" s="156">
        <f t="shared" si="98"/>
        <v>7500000</v>
      </c>
      <c r="AV1272" s="72">
        <f t="shared" si="99"/>
        <v>0.2173640822289471</v>
      </c>
      <c r="AW1272" s="89" t="s">
        <v>75</v>
      </c>
      <c r="AX1272" s="61" t="s">
        <v>101</v>
      </c>
      <c r="AY1272" s="67" t="s">
        <v>7115</v>
      </c>
      <c r="AZ1272" s="58" t="s">
        <v>67</v>
      </c>
      <c r="BA1272" s="58" t="s">
        <v>67</v>
      </c>
    </row>
    <row r="1273" spans="2:53" x14ac:dyDescent="0.25">
      <c r="B1273" s="58">
        <v>2024</v>
      </c>
      <c r="C1273" s="58">
        <v>891780111</v>
      </c>
      <c r="D1273" s="59" t="s">
        <v>64</v>
      </c>
      <c r="E1273" s="61" t="s">
        <v>7114</v>
      </c>
      <c r="F1273" s="239" t="s">
        <v>7113</v>
      </c>
      <c r="G1273" s="210">
        <v>0</v>
      </c>
      <c r="H1273" s="61" t="s">
        <v>73</v>
      </c>
      <c r="I1273" s="59" t="s">
        <v>125</v>
      </c>
      <c r="J1273" s="60" t="s">
        <v>7112</v>
      </c>
      <c r="K1273" s="60">
        <v>8800000</v>
      </c>
      <c r="L1273" s="58" t="s">
        <v>68</v>
      </c>
      <c r="M1273" s="60" t="s">
        <v>7111</v>
      </c>
      <c r="N1273" s="60">
        <v>1221974278</v>
      </c>
      <c r="O1273" s="60">
        <v>1861</v>
      </c>
      <c r="P1273" s="238">
        <v>45518</v>
      </c>
      <c r="Q1273" s="60">
        <v>70400000</v>
      </c>
      <c r="R1273" s="89">
        <v>45519</v>
      </c>
      <c r="S1273" s="60">
        <v>8800000</v>
      </c>
      <c r="T1273" s="61" t="s">
        <v>66</v>
      </c>
      <c r="U1273" s="60">
        <v>36726018</v>
      </c>
      <c r="V1273" s="60" t="s">
        <v>6924</v>
      </c>
      <c r="W1273" s="89">
        <v>45519</v>
      </c>
      <c r="X1273" s="89">
        <v>45519</v>
      </c>
      <c r="Y1273" s="177" t="s">
        <v>75</v>
      </c>
      <c r="Z1273" s="89">
        <v>45626</v>
      </c>
      <c r="AA1273" s="67">
        <f t="shared" si="100"/>
        <v>107</v>
      </c>
      <c r="AB1273" s="67">
        <v>0</v>
      </c>
      <c r="AC1273" s="237">
        <v>0</v>
      </c>
      <c r="AD1273" s="67">
        <v>0</v>
      </c>
      <c r="AE1273" s="89" t="s">
        <v>75</v>
      </c>
      <c r="AF1273" s="67">
        <f t="shared" si="96"/>
        <v>0</v>
      </c>
      <c r="AG1273" s="60">
        <v>0</v>
      </c>
      <c r="AH1273" s="60">
        <v>0</v>
      </c>
      <c r="AI1273" s="89" t="s">
        <v>75</v>
      </c>
      <c r="AJ1273" s="61">
        <v>0</v>
      </c>
      <c r="AK1273" s="65" t="s">
        <v>75</v>
      </c>
      <c r="AL1273" s="65" t="s">
        <v>75</v>
      </c>
      <c r="AM1273" s="67">
        <f t="shared" si="97"/>
        <v>0</v>
      </c>
      <c r="AN1273" s="67">
        <f>+K1273+AC1273-AH1273</f>
        <v>8800000</v>
      </c>
      <c r="AO1273" s="61" t="s">
        <v>67</v>
      </c>
      <c r="AP1273" s="60">
        <v>8800000</v>
      </c>
      <c r="AQ1273" s="61" t="s">
        <v>86</v>
      </c>
      <c r="AR1273" s="60">
        <v>0</v>
      </c>
      <c r="AS1273" s="69" t="s">
        <v>75</v>
      </c>
      <c r="AT1273" s="236">
        <v>2200000</v>
      </c>
      <c r="AU1273" s="156">
        <f t="shared" si="98"/>
        <v>6600000</v>
      </c>
      <c r="AV1273" s="72">
        <f t="shared" si="99"/>
        <v>0.25</v>
      </c>
      <c r="AW1273" s="89" t="s">
        <v>75</v>
      </c>
      <c r="AX1273" s="61" t="s">
        <v>101</v>
      </c>
      <c r="AY1273" s="67" t="s">
        <v>7110</v>
      </c>
      <c r="AZ1273" s="58" t="s">
        <v>67</v>
      </c>
      <c r="BA1273" s="58" t="s">
        <v>67</v>
      </c>
    </row>
    <row r="1274" spans="2:53" x14ac:dyDescent="0.25">
      <c r="B1274" s="58">
        <v>2024</v>
      </c>
      <c r="C1274" s="58">
        <v>891780111</v>
      </c>
      <c r="D1274" s="59" t="s">
        <v>64</v>
      </c>
      <c r="E1274" s="61" t="s">
        <v>7109</v>
      </c>
      <c r="F1274" s="239" t="s">
        <v>7108</v>
      </c>
      <c r="G1274" s="210">
        <v>0</v>
      </c>
      <c r="H1274" s="61" t="s">
        <v>73</v>
      </c>
      <c r="I1274" s="59" t="s">
        <v>65</v>
      </c>
      <c r="J1274" s="60" t="s">
        <v>7107</v>
      </c>
      <c r="K1274" s="60">
        <v>13200000</v>
      </c>
      <c r="L1274" s="58" t="s">
        <v>68</v>
      </c>
      <c r="M1274" s="60" t="s">
        <v>7106</v>
      </c>
      <c r="N1274" s="60">
        <v>12554536</v>
      </c>
      <c r="O1274" s="176">
        <v>1498</v>
      </c>
      <c r="P1274" s="89">
        <v>45475</v>
      </c>
      <c r="Q1274" s="60">
        <v>4519037000</v>
      </c>
      <c r="R1274" s="89">
        <v>45519</v>
      </c>
      <c r="S1274" s="60">
        <v>13200000</v>
      </c>
      <c r="T1274" s="61" t="s">
        <v>66</v>
      </c>
      <c r="U1274" s="60">
        <v>1082964146</v>
      </c>
      <c r="V1274" s="60" t="s">
        <v>7105</v>
      </c>
      <c r="W1274" s="89">
        <v>45519</v>
      </c>
      <c r="X1274" s="89">
        <v>45519</v>
      </c>
      <c r="Y1274" s="177" t="s">
        <v>75</v>
      </c>
      <c r="Z1274" s="89">
        <v>45626</v>
      </c>
      <c r="AA1274" s="67">
        <f t="shared" si="100"/>
        <v>107</v>
      </c>
      <c r="AB1274" s="67">
        <v>0</v>
      </c>
      <c r="AC1274" s="237">
        <v>0</v>
      </c>
      <c r="AD1274" s="67">
        <v>0</v>
      </c>
      <c r="AE1274" s="89" t="s">
        <v>75</v>
      </c>
      <c r="AF1274" s="67">
        <f t="shared" si="96"/>
        <v>0</v>
      </c>
      <c r="AG1274" s="60">
        <v>0</v>
      </c>
      <c r="AH1274" s="60">
        <v>0</v>
      </c>
      <c r="AI1274" s="89" t="s">
        <v>75</v>
      </c>
      <c r="AJ1274" s="61">
        <v>0</v>
      </c>
      <c r="AK1274" s="65" t="s">
        <v>75</v>
      </c>
      <c r="AL1274" s="65" t="s">
        <v>75</v>
      </c>
      <c r="AM1274" s="67">
        <f t="shared" si="97"/>
        <v>0</v>
      </c>
      <c r="AN1274" s="67">
        <f>+K1274+AC1274-AH1274</f>
        <v>13200000</v>
      </c>
      <c r="AO1274" s="61" t="s">
        <v>67</v>
      </c>
      <c r="AP1274" s="60">
        <v>13200000</v>
      </c>
      <c r="AQ1274" s="61" t="s">
        <v>86</v>
      </c>
      <c r="AR1274" s="60">
        <v>0</v>
      </c>
      <c r="AS1274" s="69" t="s">
        <v>75</v>
      </c>
      <c r="AT1274" s="236">
        <v>3300000</v>
      </c>
      <c r="AU1274" s="156">
        <f t="shared" si="98"/>
        <v>9900000</v>
      </c>
      <c r="AV1274" s="72">
        <f t="shared" si="99"/>
        <v>0.25</v>
      </c>
      <c r="AW1274" s="89" t="s">
        <v>75</v>
      </c>
      <c r="AX1274" s="61" t="s">
        <v>101</v>
      </c>
      <c r="AY1274" s="67" t="s">
        <v>7104</v>
      </c>
      <c r="AZ1274" s="58" t="s">
        <v>67</v>
      </c>
      <c r="BA1274" s="58" t="s">
        <v>67</v>
      </c>
    </row>
    <row r="1275" spans="2:53" x14ac:dyDescent="0.25">
      <c r="B1275" s="58">
        <v>2024</v>
      </c>
      <c r="C1275" s="58">
        <v>891780111</v>
      </c>
      <c r="D1275" s="59" t="s">
        <v>64</v>
      </c>
      <c r="E1275" s="61" t="s">
        <v>7103</v>
      </c>
      <c r="F1275" s="239" t="s">
        <v>7102</v>
      </c>
      <c r="G1275" s="210">
        <v>0</v>
      </c>
      <c r="H1275" s="61" t="s">
        <v>73</v>
      </c>
      <c r="I1275" s="59" t="s">
        <v>65</v>
      </c>
      <c r="J1275" s="60" t="s">
        <v>7101</v>
      </c>
      <c r="K1275" s="60">
        <v>12000000</v>
      </c>
      <c r="L1275" s="58" t="s">
        <v>68</v>
      </c>
      <c r="M1275" s="60" t="s">
        <v>7100</v>
      </c>
      <c r="N1275" s="60">
        <v>1082881528</v>
      </c>
      <c r="O1275" s="176">
        <v>1498</v>
      </c>
      <c r="P1275" s="89">
        <v>45475</v>
      </c>
      <c r="Q1275" s="60">
        <v>4519037000</v>
      </c>
      <c r="R1275" s="89">
        <v>45519</v>
      </c>
      <c r="S1275" s="60">
        <v>12000000</v>
      </c>
      <c r="T1275" s="61" t="s">
        <v>66</v>
      </c>
      <c r="U1275" s="60">
        <v>72175281</v>
      </c>
      <c r="V1275" s="60" t="s">
        <v>3682</v>
      </c>
      <c r="W1275" s="89">
        <v>45519</v>
      </c>
      <c r="X1275" s="89">
        <v>45519</v>
      </c>
      <c r="Y1275" s="177" t="s">
        <v>75</v>
      </c>
      <c r="Z1275" s="89">
        <v>45626</v>
      </c>
      <c r="AA1275" s="67">
        <f t="shared" si="100"/>
        <v>107</v>
      </c>
      <c r="AB1275" s="67">
        <v>0</v>
      </c>
      <c r="AC1275" s="237">
        <v>0</v>
      </c>
      <c r="AD1275" s="67">
        <v>0</v>
      </c>
      <c r="AE1275" s="89" t="s">
        <v>75</v>
      </c>
      <c r="AF1275" s="67">
        <f t="shared" si="96"/>
        <v>0</v>
      </c>
      <c r="AG1275" s="60">
        <v>0</v>
      </c>
      <c r="AH1275" s="60">
        <v>0</v>
      </c>
      <c r="AI1275" s="89" t="s">
        <v>75</v>
      </c>
      <c r="AJ1275" s="61">
        <v>0</v>
      </c>
      <c r="AK1275" s="65" t="s">
        <v>75</v>
      </c>
      <c r="AL1275" s="65" t="s">
        <v>75</v>
      </c>
      <c r="AM1275" s="67">
        <f t="shared" si="97"/>
        <v>0</v>
      </c>
      <c r="AN1275" s="67">
        <f>+K1275+AC1275-AH1275</f>
        <v>12000000</v>
      </c>
      <c r="AO1275" s="61" t="s">
        <v>67</v>
      </c>
      <c r="AP1275" s="60">
        <v>12000000</v>
      </c>
      <c r="AQ1275" s="61" t="s">
        <v>86</v>
      </c>
      <c r="AR1275" s="60">
        <v>0</v>
      </c>
      <c r="AS1275" s="69" t="s">
        <v>75</v>
      </c>
      <c r="AT1275" s="236">
        <v>3000000</v>
      </c>
      <c r="AU1275" s="156">
        <f t="shared" si="98"/>
        <v>9000000</v>
      </c>
      <c r="AV1275" s="72">
        <f t="shared" si="99"/>
        <v>0.25</v>
      </c>
      <c r="AW1275" s="89" t="s">
        <v>75</v>
      </c>
      <c r="AX1275" s="61" t="s">
        <v>101</v>
      </c>
      <c r="AY1275" s="67" t="s">
        <v>7099</v>
      </c>
      <c r="AZ1275" s="58" t="s">
        <v>67</v>
      </c>
      <c r="BA1275" s="58" t="s">
        <v>67</v>
      </c>
    </row>
    <row r="1276" spans="2:53" x14ac:dyDescent="0.25">
      <c r="B1276" s="58">
        <v>2024</v>
      </c>
      <c r="C1276" s="58">
        <v>891780111</v>
      </c>
      <c r="D1276" s="59" t="s">
        <v>64</v>
      </c>
      <c r="E1276" s="61" t="s">
        <v>7098</v>
      </c>
      <c r="F1276" s="239" t="s">
        <v>7097</v>
      </c>
      <c r="G1276" s="210">
        <v>0</v>
      </c>
      <c r="H1276" s="61" t="s">
        <v>73</v>
      </c>
      <c r="I1276" s="59" t="s">
        <v>125</v>
      </c>
      <c r="J1276" s="60" t="s">
        <v>7096</v>
      </c>
      <c r="K1276" s="60">
        <v>8800000</v>
      </c>
      <c r="L1276" s="58" t="s">
        <v>68</v>
      </c>
      <c r="M1276" s="60" t="s">
        <v>7095</v>
      </c>
      <c r="N1276" s="60">
        <v>1019094455</v>
      </c>
      <c r="O1276" s="60">
        <v>1861</v>
      </c>
      <c r="P1276" s="238">
        <v>45518</v>
      </c>
      <c r="Q1276" s="60">
        <v>70400000</v>
      </c>
      <c r="R1276" s="89">
        <v>45519</v>
      </c>
      <c r="S1276" s="60">
        <v>8800000</v>
      </c>
      <c r="T1276" s="61" t="s">
        <v>66</v>
      </c>
      <c r="U1276" s="60">
        <v>36726018</v>
      </c>
      <c r="V1276" s="60" t="s">
        <v>6924</v>
      </c>
      <c r="W1276" s="89">
        <v>45519</v>
      </c>
      <c r="X1276" s="89">
        <v>45519</v>
      </c>
      <c r="Y1276" s="177" t="s">
        <v>75</v>
      </c>
      <c r="Z1276" s="89">
        <v>45626</v>
      </c>
      <c r="AA1276" s="67">
        <f t="shared" si="100"/>
        <v>107</v>
      </c>
      <c r="AB1276" s="67">
        <v>0</v>
      </c>
      <c r="AC1276" s="237">
        <v>0</v>
      </c>
      <c r="AD1276" s="67">
        <v>0</v>
      </c>
      <c r="AE1276" s="89" t="s">
        <v>75</v>
      </c>
      <c r="AF1276" s="67">
        <f t="shared" si="96"/>
        <v>0</v>
      </c>
      <c r="AG1276" s="60">
        <v>0</v>
      </c>
      <c r="AH1276" s="60">
        <v>0</v>
      </c>
      <c r="AI1276" s="89" t="s">
        <v>75</v>
      </c>
      <c r="AJ1276" s="61">
        <v>0</v>
      </c>
      <c r="AK1276" s="65" t="s">
        <v>75</v>
      </c>
      <c r="AL1276" s="65" t="s">
        <v>75</v>
      </c>
      <c r="AM1276" s="67">
        <f t="shared" si="97"/>
        <v>0</v>
      </c>
      <c r="AN1276" s="67">
        <f>+K1276+AC1276-AH1276</f>
        <v>8800000</v>
      </c>
      <c r="AO1276" s="61" t="s">
        <v>67</v>
      </c>
      <c r="AP1276" s="60">
        <v>8800000</v>
      </c>
      <c r="AQ1276" s="61" t="s">
        <v>86</v>
      </c>
      <c r="AR1276" s="60">
        <v>0</v>
      </c>
      <c r="AS1276" s="69" t="s">
        <v>75</v>
      </c>
      <c r="AT1276" s="236">
        <v>2200000</v>
      </c>
      <c r="AU1276" s="156">
        <f t="shared" si="98"/>
        <v>6600000</v>
      </c>
      <c r="AV1276" s="72">
        <f t="shared" si="99"/>
        <v>0.25</v>
      </c>
      <c r="AW1276" s="89" t="s">
        <v>75</v>
      </c>
      <c r="AX1276" s="61" t="s">
        <v>101</v>
      </c>
      <c r="AY1276" s="67" t="s">
        <v>7094</v>
      </c>
      <c r="AZ1276" s="58" t="s">
        <v>67</v>
      </c>
      <c r="BA1276" s="58" t="s">
        <v>67</v>
      </c>
    </row>
    <row r="1277" spans="2:53" x14ac:dyDescent="0.25">
      <c r="B1277" s="58">
        <v>2024</v>
      </c>
      <c r="C1277" s="58">
        <v>891780111</v>
      </c>
      <c r="D1277" s="59" t="s">
        <v>64</v>
      </c>
      <c r="E1277" s="61" t="s">
        <v>7093</v>
      </c>
      <c r="F1277" s="239" t="s">
        <v>7092</v>
      </c>
      <c r="G1277" s="210">
        <v>0</v>
      </c>
      <c r="H1277" s="61" t="s">
        <v>73</v>
      </c>
      <c r="I1277" s="59" t="s">
        <v>65</v>
      </c>
      <c r="J1277" s="60" t="s">
        <v>7055</v>
      </c>
      <c r="K1277" s="60">
        <v>9583000</v>
      </c>
      <c r="L1277" s="58" t="s">
        <v>68</v>
      </c>
      <c r="M1277" s="60" t="s">
        <v>7091</v>
      </c>
      <c r="N1277" s="60">
        <v>73376946</v>
      </c>
      <c r="O1277" s="60">
        <v>1499</v>
      </c>
      <c r="P1277" s="238">
        <v>45475</v>
      </c>
      <c r="Q1277" s="60">
        <v>2126650000</v>
      </c>
      <c r="R1277" s="89">
        <v>45519</v>
      </c>
      <c r="S1277" s="60">
        <v>9583000</v>
      </c>
      <c r="T1277" s="61" t="s">
        <v>66</v>
      </c>
      <c r="U1277" s="60">
        <v>85152695</v>
      </c>
      <c r="V1277" s="60" t="s">
        <v>6952</v>
      </c>
      <c r="W1277" s="89">
        <v>45519</v>
      </c>
      <c r="X1277" s="89">
        <v>45519</v>
      </c>
      <c r="Y1277" s="177" t="s">
        <v>75</v>
      </c>
      <c r="Z1277" s="89">
        <v>45626</v>
      </c>
      <c r="AA1277" s="67">
        <f t="shared" si="100"/>
        <v>107</v>
      </c>
      <c r="AB1277" s="67">
        <v>0</v>
      </c>
      <c r="AC1277" s="237">
        <v>0</v>
      </c>
      <c r="AD1277" s="67">
        <v>0</v>
      </c>
      <c r="AE1277" s="89" t="s">
        <v>75</v>
      </c>
      <c r="AF1277" s="67">
        <f t="shared" si="96"/>
        <v>0</v>
      </c>
      <c r="AG1277" s="60">
        <v>0</v>
      </c>
      <c r="AH1277" s="60">
        <v>0</v>
      </c>
      <c r="AI1277" s="89" t="s">
        <v>75</v>
      </c>
      <c r="AJ1277" s="61">
        <v>0</v>
      </c>
      <c r="AK1277" s="65" t="s">
        <v>75</v>
      </c>
      <c r="AL1277" s="65" t="s">
        <v>75</v>
      </c>
      <c r="AM1277" s="67">
        <f t="shared" si="97"/>
        <v>0</v>
      </c>
      <c r="AN1277" s="67">
        <f>+K1277+AC1277-AH1277</f>
        <v>9583000</v>
      </c>
      <c r="AO1277" s="61" t="s">
        <v>67</v>
      </c>
      <c r="AP1277" s="60">
        <v>9583000</v>
      </c>
      <c r="AQ1277" s="61" t="s">
        <v>86</v>
      </c>
      <c r="AR1277" s="60">
        <v>0</v>
      </c>
      <c r="AS1277" s="69" t="s">
        <v>75</v>
      </c>
      <c r="AT1277" s="236">
        <v>2083000</v>
      </c>
      <c r="AU1277" s="156">
        <f t="shared" si="98"/>
        <v>7500000</v>
      </c>
      <c r="AV1277" s="72">
        <f t="shared" si="99"/>
        <v>0.2173640822289471</v>
      </c>
      <c r="AW1277" s="89" t="s">
        <v>75</v>
      </c>
      <c r="AX1277" s="61" t="s">
        <v>101</v>
      </c>
      <c r="AY1277" s="67" t="s">
        <v>7090</v>
      </c>
      <c r="AZ1277" s="58" t="s">
        <v>67</v>
      </c>
      <c r="BA1277" s="58" t="s">
        <v>67</v>
      </c>
    </row>
    <row r="1278" spans="2:53" x14ac:dyDescent="0.25">
      <c r="B1278" s="58">
        <v>2024</v>
      </c>
      <c r="C1278" s="58">
        <v>891780111</v>
      </c>
      <c r="D1278" s="59" t="s">
        <v>64</v>
      </c>
      <c r="E1278" s="61" t="s">
        <v>7089</v>
      </c>
      <c r="F1278" s="239" t="s">
        <v>7088</v>
      </c>
      <c r="G1278" s="210">
        <v>0</v>
      </c>
      <c r="H1278" s="61" t="s">
        <v>73</v>
      </c>
      <c r="I1278" s="59" t="s">
        <v>65</v>
      </c>
      <c r="J1278" s="60" t="s">
        <v>7087</v>
      </c>
      <c r="K1278" s="60">
        <v>8400000</v>
      </c>
      <c r="L1278" s="58" t="s">
        <v>68</v>
      </c>
      <c r="M1278" s="60" t="s">
        <v>7086</v>
      </c>
      <c r="N1278" s="60">
        <v>9694501</v>
      </c>
      <c r="O1278" s="60">
        <v>1499</v>
      </c>
      <c r="P1278" s="238">
        <v>45475</v>
      </c>
      <c r="Q1278" s="60">
        <v>2126650000</v>
      </c>
      <c r="R1278" s="89">
        <v>45519</v>
      </c>
      <c r="S1278" s="60">
        <v>8400000</v>
      </c>
      <c r="T1278" s="61" t="s">
        <v>66</v>
      </c>
      <c r="U1278" s="60">
        <v>79732773</v>
      </c>
      <c r="V1278" s="60" t="s">
        <v>7085</v>
      </c>
      <c r="W1278" s="89">
        <v>45519</v>
      </c>
      <c r="X1278" s="89">
        <v>45519</v>
      </c>
      <c r="Y1278" s="177" t="s">
        <v>75</v>
      </c>
      <c r="Z1278" s="89">
        <v>45626</v>
      </c>
      <c r="AA1278" s="67">
        <f t="shared" si="100"/>
        <v>107</v>
      </c>
      <c r="AB1278" s="67">
        <v>0</v>
      </c>
      <c r="AC1278" s="237">
        <v>0</v>
      </c>
      <c r="AD1278" s="67">
        <v>0</v>
      </c>
      <c r="AE1278" s="89" t="s">
        <v>75</v>
      </c>
      <c r="AF1278" s="67">
        <f t="shared" si="96"/>
        <v>0</v>
      </c>
      <c r="AG1278" s="60">
        <v>0</v>
      </c>
      <c r="AH1278" s="60">
        <v>0</v>
      </c>
      <c r="AI1278" s="89" t="s">
        <v>75</v>
      </c>
      <c r="AJ1278" s="61">
        <v>0</v>
      </c>
      <c r="AK1278" s="65" t="s">
        <v>75</v>
      </c>
      <c r="AL1278" s="65" t="s">
        <v>75</v>
      </c>
      <c r="AM1278" s="67">
        <f t="shared" si="97"/>
        <v>0</v>
      </c>
      <c r="AN1278" s="67">
        <f>+K1278+AC1278-AH1278</f>
        <v>8400000</v>
      </c>
      <c r="AO1278" s="61" t="s">
        <v>67</v>
      </c>
      <c r="AP1278" s="60">
        <v>8400000</v>
      </c>
      <c r="AQ1278" s="61" t="s">
        <v>86</v>
      </c>
      <c r="AR1278" s="60">
        <v>0</v>
      </c>
      <c r="AS1278" s="69" t="s">
        <v>75</v>
      </c>
      <c r="AT1278" s="236">
        <v>0</v>
      </c>
      <c r="AU1278" s="156">
        <f t="shared" si="98"/>
        <v>8400000</v>
      </c>
      <c r="AV1278" s="72">
        <f t="shared" si="99"/>
        <v>0</v>
      </c>
      <c r="AW1278" s="89" t="s">
        <v>75</v>
      </c>
      <c r="AX1278" s="61" t="s">
        <v>101</v>
      </c>
      <c r="AY1278" s="67" t="s">
        <v>7084</v>
      </c>
      <c r="AZ1278" s="58" t="s">
        <v>67</v>
      </c>
      <c r="BA1278" s="58" t="s">
        <v>67</v>
      </c>
    </row>
    <row r="1279" spans="2:53" x14ac:dyDescent="0.25">
      <c r="B1279" s="58">
        <v>2024</v>
      </c>
      <c r="C1279" s="58">
        <v>891780111</v>
      </c>
      <c r="D1279" s="59" t="s">
        <v>64</v>
      </c>
      <c r="E1279" s="61" t="s">
        <v>7083</v>
      </c>
      <c r="F1279" s="239" t="s">
        <v>7082</v>
      </c>
      <c r="G1279" s="210">
        <v>0</v>
      </c>
      <c r="H1279" s="61" t="s">
        <v>73</v>
      </c>
      <c r="I1279" s="59" t="s">
        <v>65</v>
      </c>
      <c r="J1279" s="60" t="s">
        <v>7081</v>
      </c>
      <c r="K1279" s="60">
        <v>10080000</v>
      </c>
      <c r="L1279" s="58" t="s">
        <v>68</v>
      </c>
      <c r="M1279" s="60" t="s">
        <v>7080</v>
      </c>
      <c r="N1279" s="60">
        <v>1083042706</v>
      </c>
      <c r="O1279" s="176">
        <v>1498</v>
      </c>
      <c r="P1279" s="89">
        <v>45475</v>
      </c>
      <c r="Q1279" s="60">
        <v>4519037000</v>
      </c>
      <c r="R1279" s="89">
        <v>45519</v>
      </c>
      <c r="S1279" s="60">
        <v>10080000</v>
      </c>
      <c r="T1279" s="61" t="s">
        <v>66</v>
      </c>
      <c r="U1279" s="60">
        <v>85450705</v>
      </c>
      <c r="V1279" s="60" t="s">
        <v>7079</v>
      </c>
      <c r="W1279" s="89">
        <v>45519</v>
      </c>
      <c r="X1279" s="89">
        <v>45519</v>
      </c>
      <c r="Y1279" s="177" t="s">
        <v>75</v>
      </c>
      <c r="Z1279" s="89">
        <v>45626</v>
      </c>
      <c r="AA1279" s="67">
        <f t="shared" si="100"/>
        <v>107</v>
      </c>
      <c r="AB1279" s="67">
        <v>0</v>
      </c>
      <c r="AC1279" s="237">
        <v>0</v>
      </c>
      <c r="AD1279" s="67">
        <v>0</v>
      </c>
      <c r="AE1279" s="89" t="s">
        <v>75</v>
      </c>
      <c r="AF1279" s="67">
        <f t="shared" si="96"/>
        <v>0</v>
      </c>
      <c r="AG1279" s="60">
        <v>0</v>
      </c>
      <c r="AH1279" s="60">
        <v>0</v>
      </c>
      <c r="AI1279" s="89" t="s">
        <v>75</v>
      </c>
      <c r="AJ1279" s="61">
        <v>0</v>
      </c>
      <c r="AK1279" s="65" t="s">
        <v>75</v>
      </c>
      <c r="AL1279" s="65" t="s">
        <v>75</v>
      </c>
      <c r="AM1279" s="67">
        <f t="shared" si="97"/>
        <v>0</v>
      </c>
      <c r="AN1279" s="67">
        <f>+K1279+AC1279-AH1279</f>
        <v>10080000</v>
      </c>
      <c r="AO1279" s="61" t="s">
        <v>67</v>
      </c>
      <c r="AP1279" s="60">
        <v>10080000</v>
      </c>
      <c r="AQ1279" s="61" t="s">
        <v>86</v>
      </c>
      <c r="AR1279" s="60">
        <v>0</v>
      </c>
      <c r="AS1279" s="69" t="s">
        <v>75</v>
      </c>
      <c r="AT1279" s="236">
        <v>1980000</v>
      </c>
      <c r="AU1279" s="156">
        <f t="shared" si="98"/>
        <v>8100000</v>
      </c>
      <c r="AV1279" s="72">
        <f t="shared" si="99"/>
        <v>0.19642857142857142</v>
      </c>
      <c r="AW1279" s="89" t="s">
        <v>75</v>
      </c>
      <c r="AX1279" s="61" t="s">
        <v>101</v>
      </c>
      <c r="AY1279" s="67" t="s">
        <v>7078</v>
      </c>
      <c r="AZ1279" s="58" t="s">
        <v>67</v>
      </c>
      <c r="BA1279" s="58" t="s">
        <v>67</v>
      </c>
    </row>
    <row r="1280" spans="2:53" x14ac:dyDescent="0.25">
      <c r="B1280" s="58">
        <v>2024</v>
      </c>
      <c r="C1280" s="58">
        <v>891780111</v>
      </c>
      <c r="D1280" s="59" t="s">
        <v>64</v>
      </c>
      <c r="E1280" s="61" t="s">
        <v>7077</v>
      </c>
      <c r="F1280" s="239" t="s">
        <v>7076</v>
      </c>
      <c r="G1280" s="210">
        <v>0</v>
      </c>
      <c r="H1280" s="61" t="s">
        <v>73</v>
      </c>
      <c r="I1280" s="59" t="s">
        <v>65</v>
      </c>
      <c r="J1280" s="60" t="s">
        <v>7055</v>
      </c>
      <c r="K1280" s="60">
        <v>9583000</v>
      </c>
      <c r="L1280" s="58" t="s">
        <v>68</v>
      </c>
      <c r="M1280" s="60" t="s">
        <v>7075</v>
      </c>
      <c r="N1280" s="60">
        <v>32208778</v>
      </c>
      <c r="O1280" s="60">
        <v>1499</v>
      </c>
      <c r="P1280" s="238">
        <v>45475</v>
      </c>
      <c r="Q1280" s="60">
        <v>2126650000</v>
      </c>
      <c r="R1280" s="89">
        <v>45519</v>
      </c>
      <c r="S1280" s="60">
        <v>9583000</v>
      </c>
      <c r="T1280" s="61" t="s">
        <v>66</v>
      </c>
      <c r="U1280" s="60">
        <v>85152695</v>
      </c>
      <c r="V1280" s="60" t="s">
        <v>6952</v>
      </c>
      <c r="W1280" s="89">
        <v>45519</v>
      </c>
      <c r="X1280" s="89">
        <v>45519</v>
      </c>
      <c r="Y1280" s="177" t="s">
        <v>75</v>
      </c>
      <c r="Z1280" s="89">
        <v>45626</v>
      </c>
      <c r="AA1280" s="67">
        <f t="shared" si="100"/>
        <v>107</v>
      </c>
      <c r="AB1280" s="67">
        <v>0</v>
      </c>
      <c r="AC1280" s="237">
        <v>0</v>
      </c>
      <c r="AD1280" s="67">
        <v>0</v>
      </c>
      <c r="AE1280" s="89" t="s">
        <v>75</v>
      </c>
      <c r="AF1280" s="67">
        <f t="shared" si="96"/>
        <v>0</v>
      </c>
      <c r="AG1280" s="60">
        <v>0</v>
      </c>
      <c r="AH1280" s="60">
        <v>0</v>
      </c>
      <c r="AI1280" s="89" t="s">
        <v>75</v>
      </c>
      <c r="AJ1280" s="61">
        <v>0</v>
      </c>
      <c r="AK1280" s="65" t="s">
        <v>75</v>
      </c>
      <c r="AL1280" s="65" t="s">
        <v>75</v>
      </c>
      <c r="AM1280" s="67">
        <f t="shared" si="97"/>
        <v>0</v>
      </c>
      <c r="AN1280" s="67">
        <f>+K1280+AC1280-AH1280</f>
        <v>9583000</v>
      </c>
      <c r="AO1280" s="61" t="s">
        <v>67</v>
      </c>
      <c r="AP1280" s="60">
        <v>9583000</v>
      </c>
      <c r="AQ1280" s="61" t="s">
        <v>86</v>
      </c>
      <c r="AR1280" s="60">
        <v>0</v>
      </c>
      <c r="AS1280" s="69" t="s">
        <v>75</v>
      </c>
      <c r="AT1280" s="236">
        <v>2083000</v>
      </c>
      <c r="AU1280" s="156">
        <f t="shared" si="98"/>
        <v>7500000</v>
      </c>
      <c r="AV1280" s="72">
        <f t="shared" si="99"/>
        <v>0.2173640822289471</v>
      </c>
      <c r="AW1280" s="89" t="s">
        <v>75</v>
      </c>
      <c r="AX1280" s="61" t="s">
        <v>101</v>
      </c>
      <c r="AY1280" s="67" t="s">
        <v>7074</v>
      </c>
      <c r="AZ1280" s="58" t="s">
        <v>67</v>
      </c>
      <c r="BA1280" s="58" t="s">
        <v>67</v>
      </c>
    </row>
    <row r="1281" spans="2:53" x14ac:dyDescent="0.25">
      <c r="B1281" s="58">
        <v>2024</v>
      </c>
      <c r="C1281" s="58">
        <v>891780111</v>
      </c>
      <c r="D1281" s="59" t="s">
        <v>64</v>
      </c>
      <c r="E1281" s="61" t="s">
        <v>7073</v>
      </c>
      <c r="F1281" s="239" t="s">
        <v>7072</v>
      </c>
      <c r="G1281" s="210">
        <v>0</v>
      </c>
      <c r="H1281" s="61" t="s">
        <v>73</v>
      </c>
      <c r="I1281" s="59" t="s">
        <v>65</v>
      </c>
      <c r="J1281" s="60" t="s">
        <v>7071</v>
      </c>
      <c r="K1281" s="60">
        <v>10350000</v>
      </c>
      <c r="L1281" s="58" t="s">
        <v>68</v>
      </c>
      <c r="M1281" s="60" t="s">
        <v>7070</v>
      </c>
      <c r="N1281" s="60">
        <v>1065632898</v>
      </c>
      <c r="O1281" s="176">
        <v>1498</v>
      </c>
      <c r="P1281" s="89">
        <v>45475</v>
      </c>
      <c r="Q1281" s="60">
        <v>4519037000</v>
      </c>
      <c r="R1281" s="89">
        <v>45519</v>
      </c>
      <c r="S1281" s="60">
        <v>10350000</v>
      </c>
      <c r="T1281" s="61" t="s">
        <v>66</v>
      </c>
      <c r="U1281" s="60">
        <v>57461216</v>
      </c>
      <c r="V1281" s="60" t="s">
        <v>3359</v>
      </c>
      <c r="W1281" s="89">
        <v>45519</v>
      </c>
      <c r="X1281" s="89">
        <v>45519</v>
      </c>
      <c r="Y1281" s="177" t="s">
        <v>75</v>
      </c>
      <c r="Z1281" s="89">
        <v>45626</v>
      </c>
      <c r="AA1281" s="67">
        <f t="shared" si="100"/>
        <v>107</v>
      </c>
      <c r="AB1281" s="67">
        <v>0</v>
      </c>
      <c r="AC1281" s="237">
        <v>0</v>
      </c>
      <c r="AD1281" s="67">
        <v>0</v>
      </c>
      <c r="AE1281" s="89" t="s">
        <v>75</v>
      </c>
      <c r="AF1281" s="67">
        <f t="shared" si="96"/>
        <v>0</v>
      </c>
      <c r="AG1281" s="60">
        <v>0</v>
      </c>
      <c r="AH1281" s="60">
        <v>0</v>
      </c>
      <c r="AI1281" s="89" t="s">
        <v>75</v>
      </c>
      <c r="AJ1281" s="61">
        <v>0</v>
      </c>
      <c r="AK1281" s="65" t="s">
        <v>75</v>
      </c>
      <c r="AL1281" s="65" t="s">
        <v>75</v>
      </c>
      <c r="AM1281" s="67">
        <f t="shared" si="97"/>
        <v>0</v>
      </c>
      <c r="AN1281" s="67">
        <f>+K1281+AC1281-AH1281</f>
        <v>10350000</v>
      </c>
      <c r="AO1281" s="61" t="s">
        <v>67</v>
      </c>
      <c r="AP1281" s="60">
        <v>10350000</v>
      </c>
      <c r="AQ1281" s="61" t="s">
        <v>86</v>
      </c>
      <c r="AR1281" s="60">
        <v>0</v>
      </c>
      <c r="AS1281" s="69" t="s">
        <v>75</v>
      </c>
      <c r="AT1281" s="236">
        <v>2250000</v>
      </c>
      <c r="AU1281" s="156">
        <f t="shared" si="98"/>
        <v>8100000</v>
      </c>
      <c r="AV1281" s="72">
        <f t="shared" si="99"/>
        <v>0.21739130434782608</v>
      </c>
      <c r="AW1281" s="89" t="s">
        <v>75</v>
      </c>
      <c r="AX1281" s="61" t="s">
        <v>101</v>
      </c>
      <c r="AY1281" s="67" t="s">
        <v>7069</v>
      </c>
      <c r="AZ1281" s="58" t="s">
        <v>67</v>
      </c>
      <c r="BA1281" s="58" t="s">
        <v>67</v>
      </c>
    </row>
    <row r="1282" spans="2:53" x14ac:dyDescent="0.25">
      <c r="B1282" s="58">
        <v>2024</v>
      </c>
      <c r="C1282" s="58">
        <v>891780111</v>
      </c>
      <c r="D1282" s="59" t="s">
        <v>64</v>
      </c>
      <c r="E1282" s="61" t="s">
        <v>7068</v>
      </c>
      <c r="F1282" s="239" t="s">
        <v>7067</v>
      </c>
      <c r="G1282" s="210">
        <v>0</v>
      </c>
      <c r="H1282" s="61" t="s">
        <v>73</v>
      </c>
      <c r="I1282" s="59" t="s">
        <v>65</v>
      </c>
      <c r="J1282" s="60" t="s">
        <v>7066</v>
      </c>
      <c r="K1282" s="60">
        <v>13200000</v>
      </c>
      <c r="L1282" s="58" t="s">
        <v>68</v>
      </c>
      <c r="M1282" s="60" t="s">
        <v>7065</v>
      </c>
      <c r="N1282" s="60">
        <v>32896015</v>
      </c>
      <c r="O1282" s="176">
        <v>1498</v>
      </c>
      <c r="P1282" s="89">
        <v>45475</v>
      </c>
      <c r="Q1282" s="60">
        <v>4519037000</v>
      </c>
      <c r="R1282" s="89">
        <v>45519</v>
      </c>
      <c r="S1282" s="60">
        <v>13200000</v>
      </c>
      <c r="T1282" s="61" t="s">
        <v>66</v>
      </c>
      <c r="U1282" s="60">
        <v>45507423</v>
      </c>
      <c r="V1282" s="60" t="s">
        <v>7064</v>
      </c>
      <c r="W1282" s="89">
        <v>45519</v>
      </c>
      <c r="X1282" s="89">
        <v>45519</v>
      </c>
      <c r="Y1282" s="177" t="s">
        <v>75</v>
      </c>
      <c r="Z1282" s="89">
        <v>45626</v>
      </c>
      <c r="AA1282" s="67">
        <f t="shared" si="100"/>
        <v>107</v>
      </c>
      <c r="AB1282" s="67">
        <v>0</v>
      </c>
      <c r="AC1282" s="237">
        <v>0</v>
      </c>
      <c r="AD1282" s="67">
        <v>0</v>
      </c>
      <c r="AE1282" s="89" t="s">
        <v>75</v>
      </c>
      <c r="AF1282" s="67">
        <f t="shared" si="96"/>
        <v>0</v>
      </c>
      <c r="AG1282" s="60">
        <v>0</v>
      </c>
      <c r="AH1282" s="60">
        <v>0</v>
      </c>
      <c r="AI1282" s="89" t="s">
        <v>75</v>
      </c>
      <c r="AJ1282" s="61">
        <v>0</v>
      </c>
      <c r="AK1282" s="65" t="s">
        <v>75</v>
      </c>
      <c r="AL1282" s="65" t="s">
        <v>75</v>
      </c>
      <c r="AM1282" s="67">
        <f t="shared" si="97"/>
        <v>0</v>
      </c>
      <c r="AN1282" s="67">
        <f>+K1282+AC1282-AH1282</f>
        <v>13200000</v>
      </c>
      <c r="AO1282" s="61" t="s">
        <v>67</v>
      </c>
      <c r="AP1282" s="60">
        <v>13200000</v>
      </c>
      <c r="AQ1282" s="61" t="s">
        <v>86</v>
      </c>
      <c r="AR1282" s="60">
        <v>0</v>
      </c>
      <c r="AS1282" s="69" t="s">
        <v>75</v>
      </c>
      <c r="AT1282" s="236">
        <v>3300000</v>
      </c>
      <c r="AU1282" s="156">
        <f t="shared" si="98"/>
        <v>9900000</v>
      </c>
      <c r="AV1282" s="72">
        <f t="shared" si="99"/>
        <v>0.25</v>
      </c>
      <c r="AW1282" s="89" t="s">
        <v>75</v>
      </c>
      <c r="AX1282" s="61" t="s">
        <v>101</v>
      </c>
      <c r="AY1282" s="67" t="s">
        <v>7063</v>
      </c>
      <c r="AZ1282" s="58" t="s">
        <v>67</v>
      </c>
      <c r="BA1282" s="58" t="s">
        <v>67</v>
      </c>
    </row>
    <row r="1283" spans="2:53" x14ac:dyDescent="0.25">
      <c r="B1283" s="58">
        <v>2024</v>
      </c>
      <c r="C1283" s="58">
        <v>891780111</v>
      </c>
      <c r="D1283" s="59" t="s">
        <v>64</v>
      </c>
      <c r="E1283" s="61" t="s">
        <v>7062</v>
      </c>
      <c r="F1283" s="239" t="s">
        <v>7061</v>
      </c>
      <c r="G1283" s="210">
        <v>0</v>
      </c>
      <c r="H1283" s="61" t="s">
        <v>73</v>
      </c>
      <c r="I1283" s="59" t="s">
        <v>65</v>
      </c>
      <c r="J1283" s="60" t="s">
        <v>7060</v>
      </c>
      <c r="K1283" s="60">
        <v>11500000</v>
      </c>
      <c r="L1283" s="58" t="s">
        <v>68</v>
      </c>
      <c r="M1283" s="60" t="s">
        <v>7059</v>
      </c>
      <c r="N1283" s="60">
        <v>1082912086</v>
      </c>
      <c r="O1283" s="176">
        <v>1498</v>
      </c>
      <c r="P1283" s="89">
        <v>45475</v>
      </c>
      <c r="Q1283" s="60">
        <v>4519037000</v>
      </c>
      <c r="R1283" s="89">
        <v>45519</v>
      </c>
      <c r="S1283" s="60">
        <v>11500000</v>
      </c>
      <c r="T1283" s="61" t="s">
        <v>66</v>
      </c>
      <c r="U1283" s="60">
        <v>57461216</v>
      </c>
      <c r="V1283" s="60" t="s">
        <v>3359</v>
      </c>
      <c r="W1283" s="89">
        <v>45519</v>
      </c>
      <c r="X1283" s="89">
        <v>45519</v>
      </c>
      <c r="Y1283" s="177" t="s">
        <v>75</v>
      </c>
      <c r="Z1283" s="89">
        <v>45626</v>
      </c>
      <c r="AA1283" s="67">
        <f t="shared" si="100"/>
        <v>107</v>
      </c>
      <c r="AB1283" s="67">
        <v>0</v>
      </c>
      <c r="AC1283" s="237">
        <v>0</v>
      </c>
      <c r="AD1283" s="67">
        <v>0</v>
      </c>
      <c r="AE1283" s="89" t="s">
        <v>75</v>
      </c>
      <c r="AF1283" s="67">
        <f t="shared" si="96"/>
        <v>0</v>
      </c>
      <c r="AG1283" s="60">
        <v>0</v>
      </c>
      <c r="AH1283" s="60">
        <v>0</v>
      </c>
      <c r="AI1283" s="89" t="s">
        <v>75</v>
      </c>
      <c r="AJ1283" s="61">
        <v>0</v>
      </c>
      <c r="AK1283" s="65" t="s">
        <v>75</v>
      </c>
      <c r="AL1283" s="65" t="s">
        <v>75</v>
      </c>
      <c r="AM1283" s="67">
        <f t="shared" si="97"/>
        <v>0</v>
      </c>
      <c r="AN1283" s="67">
        <f>+K1283+AC1283-AH1283</f>
        <v>11500000</v>
      </c>
      <c r="AO1283" s="61" t="s">
        <v>67</v>
      </c>
      <c r="AP1283" s="60">
        <v>11500000</v>
      </c>
      <c r="AQ1283" s="61" t="s">
        <v>86</v>
      </c>
      <c r="AR1283" s="60">
        <v>0</v>
      </c>
      <c r="AS1283" s="69" t="s">
        <v>75</v>
      </c>
      <c r="AT1283" s="236">
        <v>2500000</v>
      </c>
      <c r="AU1283" s="156">
        <f t="shared" si="98"/>
        <v>9000000</v>
      </c>
      <c r="AV1283" s="72">
        <f t="shared" si="99"/>
        <v>0.21739130434782608</v>
      </c>
      <c r="AW1283" s="89" t="s">
        <v>75</v>
      </c>
      <c r="AX1283" s="61" t="s">
        <v>101</v>
      </c>
      <c r="AY1283" s="67" t="s">
        <v>7058</v>
      </c>
      <c r="AZ1283" s="58" t="s">
        <v>67</v>
      </c>
      <c r="BA1283" s="58" t="s">
        <v>67</v>
      </c>
    </row>
    <row r="1284" spans="2:53" x14ac:dyDescent="0.25">
      <c r="B1284" s="58">
        <v>2024</v>
      </c>
      <c r="C1284" s="58">
        <v>891780111</v>
      </c>
      <c r="D1284" s="59" t="s">
        <v>64</v>
      </c>
      <c r="E1284" s="61" t="s">
        <v>7057</v>
      </c>
      <c r="F1284" s="239" t="s">
        <v>7056</v>
      </c>
      <c r="G1284" s="210">
        <v>0</v>
      </c>
      <c r="H1284" s="61" t="s">
        <v>73</v>
      </c>
      <c r="I1284" s="59" t="s">
        <v>65</v>
      </c>
      <c r="J1284" s="60" t="s">
        <v>7055</v>
      </c>
      <c r="K1284" s="60">
        <v>9583000</v>
      </c>
      <c r="L1284" s="58" t="s">
        <v>68</v>
      </c>
      <c r="M1284" s="60" t="s">
        <v>7054</v>
      </c>
      <c r="N1284" s="60">
        <v>4978989</v>
      </c>
      <c r="O1284" s="60">
        <v>1499</v>
      </c>
      <c r="P1284" s="238">
        <v>45475</v>
      </c>
      <c r="Q1284" s="60">
        <v>2126650000</v>
      </c>
      <c r="R1284" s="89">
        <v>45519</v>
      </c>
      <c r="S1284" s="60">
        <v>9583000</v>
      </c>
      <c r="T1284" s="61" t="s">
        <v>66</v>
      </c>
      <c r="U1284" s="60">
        <v>85152695</v>
      </c>
      <c r="V1284" s="60" t="s">
        <v>6952</v>
      </c>
      <c r="W1284" s="89">
        <v>45519</v>
      </c>
      <c r="X1284" s="89">
        <v>45519</v>
      </c>
      <c r="Y1284" s="177" t="s">
        <v>75</v>
      </c>
      <c r="Z1284" s="89">
        <v>45626</v>
      </c>
      <c r="AA1284" s="67">
        <f t="shared" si="100"/>
        <v>107</v>
      </c>
      <c r="AB1284" s="67">
        <v>0</v>
      </c>
      <c r="AC1284" s="237">
        <v>0</v>
      </c>
      <c r="AD1284" s="67">
        <v>0</v>
      </c>
      <c r="AE1284" s="89" t="s">
        <v>75</v>
      </c>
      <c r="AF1284" s="67">
        <f t="shared" si="96"/>
        <v>0</v>
      </c>
      <c r="AG1284" s="60">
        <v>0</v>
      </c>
      <c r="AH1284" s="60">
        <v>0</v>
      </c>
      <c r="AI1284" s="89" t="s">
        <v>75</v>
      </c>
      <c r="AJ1284" s="61">
        <v>0</v>
      </c>
      <c r="AK1284" s="65" t="s">
        <v>75</v>
      </c>
      <c r="AL1284" s="65" t="s">
        <v>75</v>
      </c>
      <c r="AM1284" s="67">
        <f t="shared" si="97"/>
        <v>0</v>
      </c>
      <c r="AN1284" s="67">
        <f>+K1284+AC1284-AH1284</f>
        <v>9583000</v>
      </c>
      <c r="AO1284" s="61" t="s">
        <v>67</v>
      </c>
      <c r="AP1284" s="60">
        <v>9583000</v>
      </c>
      <c r="AQ1284" s="61" t="s">
        <v>86</v>
      </c>
      <c r="AR1284" s="60">
        <v>0</v>
      </c>
      <c r="AS1284" s="69" t="s">
        <v>75</v>
      </c>
      <c r="AT1284" s="236">
        <v>2083000</v>
      </c>
      <c r="AU1284" s="156">
        <f t="shared" si="98"/>
        <v>7500000</v>
      </c>
      <c r="AV1284" s="72">
        <f t="shared" si="99"/>
        <v>0.2173640822289471</v>
      </c>
      <c r="AW1284" s="89" t="s">
        <v>75</v>
      </c>
      <c r="AX1284" s="61" t="s">
        <v>101</v>
      </c>
      <c r="AY1284" s="67" t="s">
        <v>7053</v>
      </c>
      <c r="AZ1284" s="58" t="s">
        <v>67</v>
      </c>
      <c r="BA1284" s="58" t="s">
        <v>67</v>
      </c>
    </row>
    <row r="1285" spans="2:53" x14ac:dyDescent="0.25">
      <c r="B1285" s="58">
        <v>2024</v>
      </c>
      <c r="C1285" s="58">
        <v>891780111</v>
      </c>
      <c r="D1285" s="59" t="s">
        <v>64</v>
      </c>
      <c r="E1285" s="61" t="s">
        <v>7052</v>
      </c>
      <c r="F1285" s="239" t="s">
        <v>7051</v>
      </c>
      <c r="G1285" s="210">
        <v>0</v>
      </c>
      <c r="H1285" s="61" t="s">
        <v>73</v>
      </c>
      <c r="I1285" s="59" t="s">
        <v>65</v>
      </c>
      <c r="J1285" s="60" t="s">
        <v>7050</v>
      </c>
      <c r="K1285" s="60">
        <v>8400000</v>
      </c>
      <c r="L1285" s="58" t="s">
        <v>68</v>
      </c>
      <c r="M1285" s="60" t="s">
        <v>7049</v>
      </c>
      <c r="N1285" s="60">
        <v>1083002832</v>
      </c>
      <c r="O1285" s="60">
        <v>1499</v>
      </c>
      <c r="P1285" s="238">
        <v>45475</v>
      </c>
      <c r="Q1285" s="60">
        <v>2126650000</v>
      </c>
      <c r="R1285" s="89">
        <v>45519</v>
      </c>
      <c r="S1285" s="60">
        <v>8400000</v>
      </c>
      <c r="T1285" s="61" t="s">
        <v>66</v>
      </c>
      <c r="U1285" s="60">
        <v>85475141</v>
      </c>
      <c r="V1285" s="60" t="s">
        <v>7048</v>
      </c>
      <c r="W1285" s="89">
        <v>45519</v>
      </c>
      <c r="X1285" s="89">
        <v>45519</v>
      </c>
      <c r="Y1285" s="177" t="s">
        <v>75</v>
      </c>
      <c r="Z1285" s="89">
        <v>45626</v>
      </c>
      <c r="AA1285" s="67">
        <f t="shared" si="100"/>
        <v>107</v>
      </c>
      <c r="AB1285" s="67">
        <v>0</v>
      </c>
      <c r="AC1285" s="237">
        <v>0</v>
      </c>
      <c r="AD1285" s="67">
        <v>0</v>
      </c>
      <c r="AE1285" s="89" t="s">
        <v>75</v>
      </c>
      <c r="AF1285" s="67">
        <f t="shared" si="96"/>
        <v>0</v>
      </c>
      <c r="AG1285" s="60">
        <v>0</v>
      </c>
      <c r="AH1285" s="60">
        <v>0</v>
      </c>
      <c r="AI1285" s="89" t="s">
        <v>75</v>
      </c>
      <c r="AJ1285" s="61">
        <v>0</v>
      </c>
      <c r="AK1285" s="65" t="s">
        <v>75</v>
      </c>
      <c r="AL1285" s="65" t="s">
        <v>75</v>
      </c>
      <c r="AM1285" s="67">
        <f t="shared" si="97"/>
        <v>0</v>
      </c>
      <c r="AN1285" s="67">
        <f>+K1285+AC1285-AH1285</f>
        <v>8400000</v>
      </c>
      <c r="AO1285" s="61" t="s">
        <v>67</v>
      </c>
      <c r="AP1285" s="60">
        <v>8400000</v>
      </c>
      <c r="AQ1285" s="61" t="s">
        <v>86</v>
      </c>
      <c r="AR1285" s="60">
        <v>0</v>
      </c>
      <c r="AS1285" s="69" t="s">
        <v>75</v>
      </c>
      <c r="AT1285" s="236">
        <v>0</v>
      </c>
      <c r="AU1285" s="156">
        <f t="shared" si="98"/>
        <v>8400000</v>
      </c>
      <c r="AV1285" s="72">
        <f t="shared" si="99"/>
        <v>0</v>
      </c>
      <c r="AW1285" s="89" t="s">
        <v>75</v>
      </c>
      <c r="AX1285" s="61" t="s">
        <v>101</v>
      </c>
      <c r="AY1285" s="67" t="s">
        <v>7047</v>
      </c>
      <c r="AZ1285" s="58" t="s">
        <v>67</v>
      </c>
      <c r="BA1285" s="58" t="s">
        <v>67</v>
      </c>
    </row>
    <row r="1286" spans="2:53" x14ac:dyDescent="0.25">
      <c r="B1286" s="58">
        <v>2024</v>
      </c>
      <c r="C1286" s="58">
        <v>891780111</v>
      </c>
      <c r="D1286" s="59" t="s">
        <v>64</v>
      </c>
      <c r="E1286" s="61" t="s">
        <v>7046</v>
      </c>
      <c r="F1286" s="239" t="s">
        <v>7045</v>
      </c>
      <c r="G1286" s="210">
        <v>0</v>
      </c>
      <c r="H1286" s="61" t="s">
        <v>73</v>
      </c>
      <c r="I1286" s="59" t="s">
        <v>65</v>
      </c>
      <c r="J1286" s="60" t="s">
        <v>7044</v>
      </c>
      <c r="K1286" s="60">
        <v>12650000</v>
      </c>
      <c r="L1286" s="58" t="s">
        <v>68</v>
      </c>
      <c r="M1286" s="60" t="s">
        <v>7043</v>
      </c>
      <c r="N1286" s="60">
        <v>85152633</v>
      </c>
      <c r="O1286" s="60">
        <v>1499</v>
      </c>
      <c r="P1286" s="238">
        <v>45475</v>
      </c>
      <c r="Q1286" s="60">
        <v>2126650000</v>
      </c>
      <c r="R1286" s="89">
        <v>45519</v>
      </c>
      <c r="S1286" s="60">
        <v>12650000</v>
      </c>
      <c r="T1286" s="61" t="s">
        <v>66</v>
      </c>
      <c r="U1286" s="60">
        <v>85152695</v>
      </c>
      <c r="V1286" s="60" t="s">
        <v>6952</v>
      </c>
      <c r="W1286" s="89">
        <v>45519</v>
      </c>
      <c r="X1286" s="89">
        <v>45519</v>
      </c>
      <c r="Y1286" s="177" t="s">
        <v>75</v>
      </c>
      <c r="Z1286" s="89">
        <v>45626</v>
      </c>
      <c r="AA1286" s="67">
        <f t="shared" si="100"/>
        <v>107</v>
      </c>
      <c r="AB1286" s="67">
        <v>0</v>
      </c>
      <c r="AC1286" s="237">
        <v>0</v>
      </c>
      <c r="AD1286" s="67">
        <v>0</v>
      </c>
      <c r="AE1286" s="89" t="s">
        <v>75</v>
      </c>
      <c r="AF1286" s="67">
        <f t="shared" si="96"/>
        <v>0</v>
      </c>
      <c r="AG1286" s="60">
        <v>0</v>
      </c>
      <c r="AH1286" s="60">
        <v>0</v>
      </c>
      <c r="AI1286" s="89" t="s">
        <v>75</v>
      </c>
      <c r="AJ1286" s="61">
        <v>0</v>
      </c>
      <c r="AK1286" s="65" t="s">
        <v>75</v>
      </c>
      <c r="AL1286" s="65" t="s">
        <v>75</v>
      </c>
      <c r="AM1286" s="67">
        <f t="shared" si="97"/>
        <v>0</v>
      </c>
      <c r="AN1286" s="67">
        <f>+K1286+AC1286-AH1286</f>
        <v>12650000</v>
      </c>
      <c r="AO1286" s="61" t="s">
        <v>67</v>
      </c>
      <c r="AP1286" s="60">
        <v>12650000</v>
      </c>
      <c r="AQ1286" s="61" t="s">
        <v>86</v>
      </c>
      <c r="AR1286" s="60">
        <v>0</v>
      </c>
      <c r="AS1286" s="69" t="s">
        <v>75</v>
      </c>
      <c r="AT1286" s="236">
        <v>2750000</v>
      </c>
      <c r="AU1286" s="156">
        <f t="shared" si="98"/>
        <v>9900000</v>
      </c>
      <c r="AV1286" s="72">
        <f t="shared" si="99"/>
        <v>0.21739130434782608</v>
      </c>
      <c r="AW1286" s="89" t="s">
        <v>75</v>
      </c>
      <c r="AX1286" s="61" t="s">
        <v>101</v>
      </c>
      <c r="AY1286" s="67" t="s">
        <v>7042</v>
      </c>
      <c r="AZ1286" s="58" t="s">
        <v>67</v>
      </c>
      <c r="BA1286" s="58" t="s">
        <v>67</v>
      </c>
    </row>
    <row r="1287" spans="2:53" x14ac:dyDescent="0.25">
      <c r="B1287" s="58">
        <v>2024</v>
      </c>
      <c r="C1287" s="58">
        <v>891780111</v>
      </c>
      <c r="D1287" s="59" t="s">
        <v>64</v>
      </c>
      <c r="E1287" s="61" t="s">
        <v>7041</v>
      </c>
      <c r="F1287" s="239" t="s">
        <v>7040</v>
      </c>
      <c r="G1287" s="210">
        <v>0</v>
      </c>
      <c r="H1287" s="61" t="s">
        <v>73</v>
      </c>
      <c r="I1287" s="59" t="s">
        <v>65</v>
      </c>
      <c r="J1287" s="60" t="s">
        <v>7039</v>
      </c>
      <c r="K1287" s="60">
        <v>9900000</v>
      </c>
      <c r="L1287" s="58" t="s">
        <v>68</v>
      </c>
      <c r="M1287" s="60" t="s">
        <v>7038</v>
      </c>
      <c r="N1287" s="60">
        <v>1082254408</v>
      </c>
      <c r="O1287" s="60">
        <v>1842</v>
      </c>
      <c r="P1287" s="238">
        <v>45517</v>
      </c>
      <c r="Q1287" s="60">
        <v>9900000</v>
      </c>
      <c r="R1287" s="89">
        <v>45519</v>
      </c>
      <c r="S1287" s="60">
        <v>9900000</v>
      </c>
      <c r="T1287" s="61" t="s">
        <v>66</v>
      </c>
      <c r="U1287" s="60">
        <v>39141438</v>
      </c>
      <c r="V1287" s="60" t="s">
        <v>7037</v>
      </c>
      <c r="W1287" s="89">
        <v>45519</v>
      </c>
      <c r="X1287" s="89">
        <v>45520</v>
      </c>
      <c r="Y1287" s="177" t="s">
        <v>75</v>
      </c>
      <c r="Z1287" s="89">
        <v>45656</v>
      </c>
      <c r="AA1287" s="67">
        <f t="shared" si="100"/>
        <v>136</v>
      </c>
      <c r="AB1287" s="67">
        <v>0</v>
      </c>
      <c r="AC1287" s="237">
        <v>0</v>
      </c>
      <c r="AD1287" s="67">
        <v>0</v>
      </c>
      <c r="AE1287" s="89" t="s">
        <v>75</v>
      </c>
      <c r="AF1287" s="67">
        <f t="shared" si="96"/>
        <v>0</v>
      </c>
      <c r="AG1287" s="60">
        <v>0</v>
      </c>
      <c r="AH1287" s="60">
        <v>0</v>
      </c>
      <c r="AI1287" s="89" t="s">
        <v>75</v>
      </c>
      <c r="AJ1287" s="61">
        <v>0</v>
      </c>
      <c r="AK1287" s="65" t="s">
        <v>75</v>
      </c>
      <c r="AL1287" s="65" t="s">
        <v>75</v>
      </c>
      <c r="AM1287" s="67">
        <f t="shared" si="97"/>
        <v>0</v>
      </c>
      <c r="AN1287" s="67">
        <f>+K1287+AC1287-AH1287</f>
        <v>9900000</v>
      </c>
      <c r="AO1287" s="61" t="s">
        <v>67</v>
      </c>
      <c r="AP1287" s="60">
        <v>9900000</v>
      </c>
      <c r="AQ1287" s="61" t="s">
        <v>86</v>
      </c>
      <c r="AR1287" s="60">
        <v>0</v>
      </c>
      <c r="AS1287" s="69" t="s">
        <v>75</v>
      </c>
      <c r="AT1287" s="236">
        <v>1100000</v>
      </c>
      <c r="AU1287" s="156">
        <f t="shared" si="98"/>
        <v>8800000</v>
      </c>
      <c r="AV1287" s="72">
        <f t="shared" si="99"/>
        <v>0.1111111111111111</v>
      </c>
      <c r="AW1287" s="89" t="s">
        <v>75</v>
      </c>
      <c r="AX1287" s="61" t="s">
        <v>101</v>
      </c>
      <c r="AY1287" s="67" t="s">
        <v>7036</v>
      </c>
      <c r="AZ1287" s="58" t="s">
        <v>67</v>
      </c>
      <c r="BA1287" s="58" t="s">
        <v>67</v>
      </c>
    </row>
    <row r="1288" spans="2:53" x14ac:dyDescent="0.25">
      <c r="B1288" s="58">
        <v>2024</v>
      </c>
      <c r="C1288" s="58">
        <v>891780111</v>
      </c>
      <c r="D1288" s="59" t="s">
        <v>64</v>
      </c>
      <c r="E1288" s="61" t="s">
        <v>7035</v>
      </c>
      <c r="F1288" s="239" t="s">
        <v>7034</v>
      </c>
      <c r="G1288" s="210">
        <v>0</v>
      </c>
      <c r="H1288" s="61" t="s">
        <v>73</v>
      </c>
      <c r="I1288" s="59" t="s">
        <v>65</v>
      </c>
      <c r="J1288" s="60" t="s">
        <v>7033</v>
      </c>
      <c r="K1288" s="60">
        <v>8400000</v>
      </c>
      <c r="L1288" s="58" t="s">
        <v>68</v>
      </c>
      <c r="M1288" s="60" t="s">
        <v>7032</v>
      </c>
      <c r="N1288" s="60">
        <v>1083039302</v>
      </c>
      <c r="O1288" s="60">
        <v>1499</v>
      </c>
      <c r="P1288" s="238">
        <v>45475</v>
      </c>
      <c r="Q1288" s="60">
        <v>2126650000</v>
      </c>
      <c r="R1288" s="89">
        <v>45519</v>
      </c>
      <c r="S1288" s="60">
        <v>8400000</v>
      </c>
      <c r="T1288" s="61" t="s">
        <v>66</v>
      </c>
      <c r="U1288" s="60">
        <v>85467461</v>
      </c>
      <c r="V1288" s="60" t="s">
        <v>6870</v>
      </c>
      <c r="W1288" s="89">
        <v>45519</v>
      </c>
      <c r="X1288" s="89">
        <v>45519</v>
      </c>
      <c r="Y1288" s="177" t="s">
        <v>75</v>
      </c>
      <c r="Z1288" s="89">
        <v>45626</v>
      </c>
      <c r="AA1288" s="67">
        <f t="shared" si="100"/>
        <v>107</v>
      </c>
      <c r="AB1288" s="67">
        <v>0</v>
      </c>
      <c r="AC1288" s="237">
        <v>0</v>
      </c>
      <c r="AD1288" s="67">
        <v>0</v>
      </c>
      <c r="AE1288" s="89" t="s">
        <v>75</v>
      </c>
      <c r="AF1288" s="67">
        <f t="shared" ref="AF1288:AF1335" si="101">+IF(AE1288="1800-01-01",0,AE1288-Z1288)</f>
        <v>0</v>
      </c>
      <c r="AG1288" s="60">
        <v>0</v>
      </c>
      <c r="AH1288" s="60">
        <v>0</v>
      </c>
      <c r="AI1288" s="89" t="s">
        <v>75</v>
      </c>
      <c r="AJ1288" s="61">
        <v>0</v>
      </c>
      <c r="AK1288" s="65" t="s">
        <v>75</v>
      </c>
      <c r="AL1288" s="65" t="s">
        <v>75</v>
      </c>
      <c r="AM1288" s="67">
        <f t="shared" ref="AM1288:AM1335" si="102">+IF(AK1288="1800-01-01",0,AL1288-AK1288)</f>
        <v>0</v>
      </c>
      <c r="AN1288" s="67">
        <f>+K1288+AC1288-AH1288</f>
        <v>8400000</v>
      </c>
      <c r="AO1288" s="61" t="s">
        <v>67</v>
      </c>
      <c r="AP1288" s="60">
        <v>8400000</v>
      </c>
      <c r="AQ1288" s="61" t="s">
        <v>86</v>
      </c>
      <c r="AR1288" s="60">
        <v>0</v>
      </c>
      <c r="AS1288" s="69" t="s">
        <v>75</v>
      </c>
      <c r="AT1288" s="236">
        <v>2100000</v>
      </c>
      <c r="AU1288" s="156">
        <f t="shared" ref="AU1288:AU1335" si="103">AN1288-AT1288</f>
        <v>6300000</v>
      </c>
      <c r="AV1288" s="72">
        <f t="shared" ref="AV1288:AV1335" si="104">+IFERROR(AT1288/AN1288,"_")</f>
        <v>0.25</v>
      </c>
      <c r="AW1288" s="89" t="s">
        <v>75</v>
      </c>
      <c r="AX1288" s="61" t="s">
        <v>101</v>
      </c>
      <c r="AY1288" s="67" t="s">
        <v>7031</v>
      </c>
      <c r="AZ1288" s="58" t="s">
        <v>67</v>
      </c>
      <c r="BA1288" s="58" t="s">
        <v>67</v>
      </c>
    </row>
    <row r="1289" spans="2:53" x14ac:dyDescent="0.25">
      <c r="B1289" s="58">
        <v>2024</v>
      </c>
      <c r="C1289" s="58">
        <v>891780111</v>
      </c>
      <c r="D1289" s="59" t="s">
        <v>64</v>
      </c>
      <c r="E1289" s="61" t="s">
        <v>7030</v>
      </c>
      <c r="F1289" s="239" t="s">
        <v>7029</v>
      </c>
      <c r="G1289" s="210">
        <v>0</v>
      </c>
      <c r="H1289" s="61" t="s">
        <v>73</v>
      </c>
      <c r="I1289" s="59" t="s">
        <v>65</v>
      </c>
      <c r="J1289" s="60" t="s">
        <v>7028</v>
      </c>
      <c r="K1289" s="60">
        <v>10350000</v>
      </c>
      <c r="L1289" s="58" t="s">
        <v>68</v>
      </c>
      <c r="M1289" s="60" t="s">
        <v>7027</v>
      </c>
      <c r="N1289" s="60">
        <v>1082922756</v>
      </c>
      <c r="O1289" s="176">
        <v>1498</v>
      </c>
      <c r="P1289" s="89">
        <v>45475</v>
      </c>
      <c r="Q1289" s="60">
        <v>4519037000</v>
      </c>
      <c r="R1289" s="89">
        <v>45519</v>
      </c>
      <c r="S1289" s="60">
        <v>10350000</v>
      </c>
      <c r="T1289" s="61" t="s">
        <v>66</v>
      </c>
      <c r="U1289" s="60">
        <v>85152695</v>
      </c>
      <c r="V1289" s="60" t="s">
        <v>6952</v>
      </c>
      <c r="W1289" s="89">
        <v>45519</v>
      </c>
      <c r="X1289" s="89">
        <v>45519</v>
      </c>
      <c r="Y1289" s="177" t="s">
        <v>75</v>
      </c>
      <c r="Z1289" s="89">
        <v>45626</v>
      </c>
      <c r="AA1289" s="67">
        <f t="shared" si="100"/>
        <v>107</v>
      </c>
      <c r="AB1289" s="67">
        <v>0</v>
      </c>
      <c r="AC1289" s="237">
        <v>0</v>
      </c>
      <c r="AD1289" s="67">
        <v>0</v>
      </c>
      <c r="AE1289" s="89" t="s">
        <v>75</v>
      </c>
      <c r="AF1289" s="67">
        <f t="shared" si="101"/>
        <v>0</v>
      </c>
      <c r="AG1289" s="60">
        <v>0</v>
      </c>
      <c r="AH1289" s="60">
        <v>0</v>
      </c>
      <c r="AI1289" s="89" t="s">
        <v>75</v>
      </c>
      <c r="AJ1289" s="61">
        <v>0</v>
      </c>
      <c r="AK1289" s="65" t="s">
        <v>75</v>
      </c>
      <c r="AL1289" s="65" t="s">
        <v>75</v>
      </c>
      <c r="AM1289" s="67">
        <f t="shared" si="102"/>
        <v>0</v>
      </c>
      <c r="AN1289" s="67">
        <f>+K1289+AC1289-AH1289</f>
        <v>10350000</v>
      </c>
      <c r="AO1289" s="61" t="s">
        <v>67</v>
      </c>
      <c r="AP1289" s="60">
        <v>10350000</v>
      </c>
      <c r="AQ1289" s="61" t="s">
        <v>86</v>
      </c>
      <c r="AR1289" s="60">
        <v>0</v>
      </c>
      <c r="AS1289" s="69" t="s">
        <v>75</v>
      </c>
      <c r="AT1289" s="236">
        <v>2250000</v>
      </c>
      <c r="AU1289" s="156">
        <f t="shared" si="103"/>
        <v>8100000</v>
      </c>
      <c r="AV1289" s="72">
        <f t="shared" si="104"/>
        <v>0.21739130434782608</v>
      </c>
      <c r="AW1289" s="89" t="s">
        <v>75</v>
      </c>
      <c r="AX1289" s="61" t="s">
        <v>101</v>
      </c>
      <c r="AY1289" s="67" t="s">
        <v>7026</v>
      </c>
      <c r="AZ1289" s="58" t="s">
        <v>67</v>
      </c>
      <c r="BA1289" s="58" t="s">
        <v>67</v>
      </c>
    </row>
    <row r="1290" spans="2:53" x14ac:dyDescent="0.25">
      <c r="B1290" s="58">
        <v>2024</v>
      </c>
      <c r="C1290" s="58">
        <v>891780111</v>
      </c>
      <c r="D1290" s="59" t="s">
        <v>64</v>
      </c>
      <c r="E1290" s="61" t="s">
        <v>7025</v>
      </c>
      <c r="F1290" s="239" t="s">
        <v>7024</v>
      </c>
      <c r="G1290" s="210">
        <v>0</v>
      </c>
      <c r="H1290" s="61" t="s">
        <v>73</v>
      </c>
      <c r="I1290" s="59" t="s">
        <v>65</v>
      </c>
      <c r="J1290" s="60" t="s">
        <v>7023</v>
      </c>
      <c r="K1290" s="60">
        <v>10000000</v>
      </c>
      <c r="L1290" s="58" t="s">
        <v>68</v>
      </c>
      <c r="M1290" s="60" t="s">
        <v>7022</v>
      </c>
      <c r="N1290" s="60">
        <v>1083030463</v>
      </c>
      <c r="O1290" s="60">
        <v>1499</v>
      </c>
      <c r="P1290" s="238">
        <v>45475</v>
      </c>
      <c r="Q1290" s="60">
        <v>2126650000</v>
      </c>
      <c r="R1290" s="89">
        <v>45519</v>
      </c>
      <c r="S1290" s="60">
        <v>10000000</v>
      </c>
      <c r="T1290" s="61" t="s">
        <v>66</v>
      </c>
      <c r="U1290" s="60">
        <v>12621405</v>
      </c>
      <c r="V1290" s="60" t="s">
        <v>3878</v>
      </c>
      <c r="W1290" s="89">
        <v>45519</v>
      </c>
      <c r="X1290" s="89">
        <v>45519</v>
      </c>
      <c r="Y1290" s="177" t="s">
        <v>75</v>
      </c>
      <c r="Z1290" s="89">
        <v>45626</v>
      </c>
      <c r="AA1290" s="67">
        <f t="shared" si="100"/>
        <v>107</v>
      </c>
      <c r="AB1290" s="67">
        <v>0</v>
      </c>
      <c r="AC1290" s="237">
        <v>0</v>
      </c>
      <c r="AD1290" s="67">
        <v>0</v>
      </c>
      <c r="AE1290" s="89" t="s">
        <v>75</v>
      </c>
      <c r="AF1290" s="67">
        <f t="shared" si="101"/>
        <v>0</v>
      </c>
      <c r="AG1290" s="60">
        <v>0</v>
      </c>
      <c r="AH1290" s="60">
        <v>0</v>
      </c>
      <c r="AI1290" s="89" t="s">
        <v>75</v>
      </c>
      <c r="AJ1290" s="61">
        <v>0</v>
      </c>
      <c r="AK1290" s="65" t="s">
        <v>75</v>
      </c>
      <c r="AL1290" s="65" t="s">
        <v>75</v>
      </c>
      <c r="AM1290" s="67">
        <f t="shared" si="102"/>
        <v>0</v>
      </c>
      <c r="AN1290" s="67">
        <f>+K1290+AC1290-AH1290</f>
        <v>10000000</v>
      </c>
      <c r="AO1290" s="61" t="s">
        <v>67</v>
      </c>
      <c r="AP1290" s="60">
        <v>10000000</v>
      </c>
      <c r="AQ1290" s="61" t="s">
        <v>86</v>
      </c>
      <c r="AR1290" s="60">
        <v>0</v>
      </c>
      <c r="AS1290" s="69" t="s">
        <v>75</v>
      </c>
      <c r="AT1290" s="236">
        <v>2500000</v>
      </c>
      <c r="AU1290" s="156">
        <f t="shared" si="103"/>
        <v>7500000</v>
      </c>
      <c r="AV1290" s="72">
        <f t="shared" si="104"/>
        <v>0.25</v>
      </c>
      <c r="AW1290" s="89" t="s">
        <v>75</v>
      </c>
      <c r="AX1290" s="61" t="s">
        <v>101</v>
      </c>
      <c r="AY1290" s="67" t="s">
        <v>7021</v>
      </c>
      <c r="AZ1290" s="58" t="s">
        <v>67</v>
      </c>
      <c r="BA1290" s="58" t="s">
        <v>67</v>
      </c>
    </row>
    <row r="1291" spans="2:53" x14ac:dyDescent="0.25">
      <c r="B1291" s="58">
        <v>2024</v>
      </c>
      <c r="C1291" s="58">
        <v>891780111</v>
      </c>
      <c r="D1291" s="59" t="s">
        <v>64</v>
      </c>
      <c r="E1291" s="61" t="s">
        <v>7020</v>
      </c>
      <c r="F1291" s="239" t="s">
        <v>7019</v>
      </c>
      <c r="G1291" s="210">
        <v>0</v>
      </c>
      <c r="H1291" s="61" t="s">
        <v>73</v>
      </c>
      <c r="I1291" s="59" t="s">
        <v>65</v>
      </c>
      <c r="J1291" s="60" t="s">
        <v>7018</v>
      </c>
      <c r="K1291" s="60">
        <v>10000000</v>
      </c>
      <c r="L1291" s="58" t="s">
        <v>68</v>
      </c>
      <c r="M1291" s="60" t="s">
        <v>7017</v>
      </c>
      <c r="N1291" s="60">
        <v>1082971631</v>
      </c>
      <c r="O1291" s="60">
        <v>1499</v>
      </c>
      <c r="P1291" s="238">
        <v>45475</v>
      </c>
      <c r="Q1291" s="60">
        <v>2126650000</v>
      </c>
      <c r="R1291" s="89">
        <v>45519</v>
      </c>
      <c r="S1291" s="60">
        <v>10000000</v>
      </c>
      <c r="T1291" s="61" t="s">
        <v>66</v>
      </c>
      <c r="U1291" s="60">
        <v>1082868728</v>
      </c>
      <c r="V1291" s="60" t="s">
        <v>7011</v>
      </c>
      <c r="W1291" s="89">
        <v>45519</v>
      </c>
      <c r="X1291" s="89">
        <v>45519</v>
      </c>
      <c r="Y1291" s="177" t="s">
        <v>75</v>
      </c>
      <c r="Z1291" s="89">
        <v>45626</v>
      </c>
      <c r="AA1291" s="67">
        <f t="shared" si="100"/>
        <v>107</v>
      </c>
      <c r="AB1291" s="67">
        <v>0</v>
      </c>
      <c r="AC1291" s="237">
        <v>0</v>
      </c>
      <c r="AD1291" s="67">
        <v>0</v>
      </c>
      <c r="AE1291" s="89" t="s">
        <v>75</v>
      </c>
      <c r="AF1291" s="67">
        <f t="shared" si="101"/>
        <v>0</v>
      </c>
      <c r="AG1291" s="60">
        <v>0</v>
      </c>
      <c r="AH1291" s="60">
        <v>0</v>
      </c>
      <c r="AI1291" s="89" t="s">
        <v>75</v>
      </c>
      <c r="AJ1291" s="61">
        <v>0</v>
      </c>
      <c r="AK1291" s="65" t="s">
        <v>75</v>
      </c>
      <c r="AL1291" s="65" t="s">
        <v>75</v>
      </c>
      <c r="AM1291" s="67">
        <f t="shared" si="102"/>
        <v>0</v>
      </c>
      <c r="AN1291" s="67">
        <f>+K1291+AC1291-AH1291</f>
        <v>10000000</v>
      </c>
      <c r="AO1291" s="61" t="s">
        <v>67</v>
      </c>
      <c r="AP1291" s="60">
        <v>10000000</v>
      </c>
      <c r="AQ1291" s="61" t="s">
        <v>86</v>
      </c>
      <c r="AR1291" s="60">
        <v>0</v>
      </c>
      <c r="AS1291" s="69" t="s">
        <v>75</v>
      </c>
      <c r="AT1291" s="236">
        <v>2500000</v>
      </c>
      <c r="AU1291" s="156">
        <f t="shared" si="103"/>
        <v>7500000</v>
      </c>
      <c r="AV1291" s="72">
        <f t="shared" si="104"/>
        <v>0.25</v>
      </c>
      <c r="AW1291" s="89" t="s">
        <v>75</v>
      </c>
      <c r="AX1291" s="61" t="s">
        <v>101</v>
      </c>
      <c r="AY1291" s="67" t="s">
        <v>7016</v>
      </c>
      <c r="AZ1291" s="58" t="s">
        <v>67</v>
      </c>
      <c r="BA1291" s="58" t="s">
        <v>67</v>
      </c>
    </row>
    <row r="1292" spans="2:53" x14ac:dyDescent="0.25">
      <c r="B1292" s="58">
        <v>2024</v>
      </c>
      <c r="C1292" s="58">
        <v>891780111</v>
      </c>
      <c r="D1292" s="59" t="s">
        <v>64</v>
      </c>
      <c r="E1292" s="61" t="s">
        <v>7015</v>
      </c>
      <c r="F1292" s="239" t="s">
        <v>7014</v>
      </c>
      <c r="G1292" s="210">
        <v>0</v>
      </c>
      <c r="H1292" s="61" t="s">
        <v>73</v>
      </c>
      <c r="I1292" s="59" t="s">
        <v>65</v>
      </c>
      <c r="J1292" s="60" t="s">
        <v>7013</v>
      </c>
      <c r="K1292" s="60">
        <v>10000000</v>
      </c>
      <c r="L1292" s="58" t="s">
        <v>68</v>
      </c>
      <c r="M1292" s="60" t="s">
        <v>7012</v>
      </c>
      <c r="N1292" s="60">
        <v>1003241055</v>
      </c>
      <c r="O1292" s="60">
        <v>1499</v>
      </c>
      <c r="P1292" s="238">
        <v>45475</v>
      </c>
      <c r="Q1292" s="60">
        <v>2126650000</v>
      </c>
      <c r="R1292" s="89">
        <v>45519</v>
      </c>
      <c r="S1292" s="60">
        <v>10000000</v>
      </c>
      <c r="T1292" s="61" t="s">
        <v>66</v>
      </c>
      <c r="U1292" s="60">
        <v>1082868728</v>
      </c>
      <c r="V1292" s="60" t="s">
        <v>7011</v>
      </c>
      <c r="W1292" s="89">
        <v>45519</v>
      </c>
      <c r="X1292" s="89">
        <v>45519</v>
      </c>
      <c r="Y1292" s="177" t="s">
        <v>75</v>
      </c>
      <c r="Z1292" s="89">
        <v>45626</v>
      </c>
      <c r="AA1292" s="67">
        <f t="shared" si="100"/>
        <v>107</v>
      </c>
      <c r="AB1292" s="67">
        <v>0</v>
      </c>
      <c r="AC1292" s="237">
        <v>0</v>
      </c>
      <c r="AD1292" s="67">
        <v>0</v>
      </c>
      <c r="AE1292" s="89" t="s">
        <v>75</v>
      </c>
      <c r="AF1292" s="67">
        <f t="shared" si="101"/>
        <v>0</v>
      </c>
      <c r="AG1292" s="60">
        <v>0</v>
      </c>
      <c r="AH1292" s="60">
        <v>0</v>
      </c>
      <c r="AI1292" s="89" t="s">
        <v>75</v>
      </c>
      <c r="AJ1292" s="61">
        <v>0</v>
      </c>
      <c r="AK1292" s="65" t="s">
        <v>75</v>
      </c>
      <c r="AL1292" s="65" t="s">
        <v>75</v>
      </c>
      <c r="AM1292" s="67">
        <f t="shared" si="102"/>
        <v>0</v>
      </c>
      <c r="AN1292" s="67">
        <f>+K1292+AC1292-AH1292</f>
        <v>10000000</v>
      </c>
      <c r="AO1292" s="61" t="s">
        <v>67</v>
      </c>
      <c r="AP1292" s="60">
        <v>10000000</v>
      </c>
      <c r="AQ1292" s="61" t="s">
        <v>86</v>
      </c>
      <c r="AR1292" s="60">
        <v>0</v>
      </c>
      <c r="AS1292" s="69" t="s">
        <v>75</v>
      </c>
      <c r="AT1292" s="236">
        <v>2500000</v>
      </c>
      <c r="AU1292" s="156">
        <f t="shared" si="103"/>
        <v>7500000</v>
      </c>
      <c r="AV1292" s="72">
        <f t="shared" si="104"/>
        <v>0.25</v>
      </c>
      <c r="AW1292" s="89" t="s">
        <v>75</v>
      </c>
      <c r="AX1292" s="61" t="s">
        <v>101</v>
      </c>
      <c r="AY1292" s="67" t="s">
        <v>7010</v>
      </c>
      <c r="AZ1292" s="58" t="s">
        <v>67</v>
      </c>
      <c r="BA1292" s="58" t="s">
        <v>67</v>
      </c>
    </row>
    <row r="1293" spans="2:53" x14ac:dyDescent="0.25">
      <c r="B1293" s="58">
        <v>2024</v>
      </c>
      <c r="C1293" s="58">
        <v>891780111</v>
      </c>
      <c r="D1293" s="59" t="s">
        <v>64</v>
      </c>
      <c r="E1293" s="61" t="s">
        <v>7009</v>
      </c>
      <c r="F1293" s="239" t="s">
        <v>7008</v>
      </c>
      <c r="G1293" s="210">
        <v>0</v>
      </c>
      <c r="H1293" s="61" t="s">
        <v>73</v>
      </c>
      <c r="I1293" s="59" t="s">
        <v>125</v>
      </c>
      <c r="J1293" s="60" t="s">
        <v>6983</v>
      </c>
      <c r="K1293" s="60">
        <v>8800000</v>
      </c>
      <c r="L1293" s="58" t="s">
        <v>68</v>
      </c>
      <c r="M1293" s="60" t="s">
        <v>7007</v>
      </c>
      <c r="N1293" s="60">
        <v>57466769</v>
      </c>
      <c r="O1293" s="60">
        <v>1861</v>
      </c>
      <c r="P1293" s="238">
        <v>45518</v>
      </c>
      <c r="Q1293" s="60">
        <v>70400000</v>
      </c>
      <c r="R1293" s="89">
        <v>45519</v>
      </c>
      <c r="S1293" s="60">
        <v>8800000</v>
      </c>
      <c r="T1293" s="61" t="s">
        <v>66</v>
      </c>
      <c r="U1293" s="60">
        <v>36726018</v>
      </c>
      <c r="V1293" s="60" t="s">
        <v>6924</v>
      </c>
      <c r="W1293" s="89">
        <v>45519</v>
      </c>
      <c r="X1293" s="89">
        <v>45519</v>
      </c>
      <c r="Y1293" s="177" t="s">
        <v>75</v>
      </c>
      <c r="Z1293" s="89">
        <v>45626</v>
      </c>
      <c r="AA1293" s="67">
        <f t="shared" si="100"/>
        <v>107</v>
      </c>
      <c r="AB1293" s="67">
        <v>0</v>
      </c>
      <c r="AC1293" s="237">
        <v>0</v>
      </c>
      <c r="AD1293" s="67">
        <v>0</v>
      </c>
      <c r="AE1293" s="89" t="s">
        <v>75</v>
      </c>
      <c r="AF1293" s="67">
        <f t="shared" si="101"/>
        <v>0</v>
      </c>
      <c r="AG1293" s="60">
        <v>0</v>
      </c>
      <c r="AH1293" s="60">
        <v>0</v>
      </c>
      <c r="AI1293" s="89" t="s">
        <v>75</v>
      </c>
      <c r="AJ1293" s="61">
        <v>0</v>
      </c>
      <c r="AK1293" s="65" t="s">
        <v>75</v>
      </c>
      <c r="AL1293" s="65" t="s">
        <v>75</v>
      </c>
      <c r="AM1293" s="67">
        <f t="shared" si="102"/>
        <v>0</v>
      </c>
      <c r="AN1293" s="67">
        <f>+K1293+AC1293-AH1293</f>
        <v>8800000</v>
      </c>
      <c r="AO1293" s="61" t="s">
        <v>67</v>
      </c>
      <c r="AP1293" s="60">
        <v>8800000</v>
      </c>
      <c r="AQ1293" s="61" t="s">
        <v>86</v>
      </c>
      <c r="AR1293" s="60">
        <v>0</v>
      </c>
      <c r="AS1293" s="69" t="s">
        <v>75</v>
      </c>
      <c r="AT1293" s="236">
        <v>2200000</v>
      </c>
      <c r="AU1293" s="156">
        <f t="shared" si="103"/>
        <v>6600000</v>
      </c>
      <c r="AV1293" s="72">
        <f t="shared" si="104"/>
        <v>0.25</v>
      </c>
      <c r="AW1293" s="89" t="s">
        <v>75</v>
      </c>
      <c r="AX1293" s="61" t="s">
        <v>101</v>
      </c>
      <c r="AY1293" s="67" t="s">
        <v>7006</v>
      </c>
      <c r="AZ1293" s="58" t="s">
        <v>67</v>
      </c>
      <c r="BA1293" s="58" t="s">
        <v>67</v>
      </c>
    </row>
    <row r="1294" spans="2:53" x14ac:dyDescent="0.25">
      <c r="B1294" s="58">
        <v>2024</v>
      </c>
      <c r="C1294" s="58">
        <v>891780111</v>
      </c>
      <c r="D1294" s="59" t="s">
        <v>64</v>
      </c>
      <c r="E1294" s="61" t="s">
        <v>7005</v>
      </c>
      <c r="F1294" s="239" t="s">
        <v>7004</v>
      </c>
      <c r="G1294" s="210">
        <v>0</v>
      </c>
      <c r="H1294" s="61" t="s">
        <v>73</v>
      </c>
      <c r="I1294" s="59" t="s">
        <v>125</v>
      </c>
      <c r="J1294" s="60" t="s">
        <v>7003</v>
      </c>
      <c r="K1294" s="60">
        <v>8800000</v>
      </c>
      <c r="L1294" s="58" t="s">
        <v>68</v>
      </c>
      <c r="M1294" s="60" t="s">
        <v>7002</v>
      </c>
      <c r="N1294" s="60">
        <v>1082958970</v>
      </c>
      <c r="O1294" s="60">
        <v>1861</v>
      </c>
      <c r="P1294" s="238">
        <v>45518</v>
      </c>
      <c r="Q1294" s="60">
        <v>70400000</v>
      </c>
      <c r="R1294" s="89">
        <v>45520</v>
      </c>
      <c r="S1294" s="60">
        <v>8800000</v>
      </c>
      <c r="T1294" s="61" t="s">
        <v>66</v>
      </c>
      <c r="U1294" s="60">
        <v>36726018</v>
      </c>
      <c r="V1294" s="60" t="s">
        <v>6924</v>
      </c>
      <c r="W1294" s="89">
        <v>45520</v>
      </c>
      <c r="X1294" s="89">
        <v>45520</v>
      </c>
      <c r="Y1294" s="177" t="s">
        <v>75</v>
      </c>
      <c r="Z1294" s="89">
        <v>45626</v>
      </c>
      <c r="AA1294" s="67">
        <f t="shared" si="100"/>
        <v>106</v>
      </c>
      <c r="AB1294" s="67">
        <v>0</v>
      </c>
      <c r="AC1294" s="237">
        <v>0</v>
      </c>
      <c r="AD1294" s="67">
        <v>0</v>
      </c>
      <c r="AE1294" s="89" t="s">
        <v>75</v>
      </c>
      <c r="AF1294" s="67">
        <f t="shared" si="101"/>
        <v>0</v>
      </c>
      <c r="AG1294" s="60">
        <v>0</v>
      </c>
      <c r="AH1294" s="60">
        <v>0</v>
      </c>
      <c r="AI1294" s="89" t="s">
        <v>75</v>
      </c>
      <c r="AJ1294" s="61">
        <v>0</v>
      </c>
      <c r="AK1294" s="65" t="s">
        <v>75</v>
      </c>
      <c r="AL1294" s="65" t="s">
        <v>75</v>
      </c>
      <c r="AM1294" s="67">
        <f t="shared" si="102"/>
        <v>0</v>
      </c>
      <c r="AN1294" s="67">
        <f>+K1294+AC1294-AH1294</f>
        <v>8800000</v>
      </c>
      <c r="AO1294" s="61" t="s">
        <v>67</v>
      </c>
      <c r="AP1294" s="60">
        <v>8800000</v>
      </c>
      <c r="AQ1294" s="61" t="s">
        <v>86</v>
      </c>
      <c r="AR1294" s="60">
        <v>0</v>
      </c>
      <c r="AS1294" s="69" t="s">
        <v>75</v>
      </c>
      <c r="AT1294" s="236">
        <v>2200000</v>
      </c>
      <c r="AU1294" s="156">
        <f t="shared" si="103"/>
        <v>6600000</v>
      </c>
      <c r="AV1294" s="72">
        <f t="shared" si="104"/>
        <v>0.25</v>
      </c>
      <c r="AW1294" s="89" t="s">
        <v>75</v>
      </c>
      <c r="AX1294" s="61" t="s">
        <v>101</v>
      </c>
      <c r="AY1294" s="67" t="s">
        <v>7001</v>
      </c>
      <c r="AZ1294" s="58" t="s">
        <v>67</v>
      </c>
      <c r="BA1294" s="58" t="s">
        <v>67</v>
      </c>
    </row>
    <row r="1295" spans="2:53" x14ac:dyDescent="0.25">
      <c r="B1295" s="58">
        <v>2024</v>
      </c>
      <c r="C1295" s="58">
        <v>891780111</v>
      </c>
      <c r="D1295" s="59" t="s">
        <v>64</v>
      </c>
      <c r="E1295" s="61" t="s">
        <v>7000</v>
      </c>
      <c r="F1295" s="239" t="s">
        <v>6999</v>
      </c>
      <c r="G1295" s="210">
        <v>0</v>
      </c>
      <c r="H1295" s="61" t="s">
        <v>73</v>
      </c>
      <c r="I1295" s="59" t="s">
        <v>65</v>
      </c>
      <c r="J1295" s="60" t="s">
        <v>6998</v>
      </c>
      <c r="K1295" s="60">
        <v>8400000</v>
      </c>
      <c r="L1295" s="58" t="s">
        <v>68</v>
      </c>
      <c r="M1295" s="60" t="s">
        <v>6997</v>
      </c>
      <c r="N1295" s="60">
        <v>1084738546</v>
      </c>
      <c r="O1295" s="60">
        <v>1499</v>
      </c>
      <c r="P1295" s="238">
        <v>45475</v>
      </c>
      <c r="Q1295" s="60">
        <v>2126650000</v>
      </c>
      <c r="R1295" s="89">
        <v>45520</v>
      </c>
      <c r="S1295" s="60">
        <v>8400000</v>
      </c>
      <c r="T1295" s="61" t="s">
        <v>66</v>
      </c>
      <c r="U1295" s="60">
        <v>85467461</v>
      </c>
      <c r="V1295" s="60" t="s">
        <v>6870</v>
      </c>
      <c r="W1295" s="89">
        <v>45520</v>
      </c>
      <c r="X1295" s="89">
        <v>45520</v>
      </c>
      <c r="Y1295" s="177" t="s">
        <v>75</v>
      </c>
      <c r="Z1295" s="89">
        <v>45626</v>
      </c>
      <c r="AA1295" s="67">
        <f t="shared" si="100"/>
        <v>106</v>
      </c>
      <c r="AB1295" s="67">
        <v>0</v>
      </c>
      <c r="AC1295" s="237">
        <v>0</v>
      </c>
      <c r="AD1295" s="67">
        <v>0</v>
      </c>
      <c r="AE1295" s="89" t="s">
        <v>75</v>
      </c>
      <c r="AF1295" s="67">
        <f t="shared" si="101"/>
        <v>0</v>
      </c>
      <c r="AG1295" s="60">
        <v>0</v>
      </c>
      <c r="AH1295" s="60">
        <v>0</v>
      </c>
      <c r="AI1295" s="89" t="s">
        <v>75</v>
      </c>
      <c r="AJ1295" s="61">
        <v>0</v>
      </c>
      <c r="AK1295" s="65" t="s">
        <v>75</v>
      </c>
      <c r="AL1295" s="65" t="s">
        <v>75</v>
      </c>
      <c r="AM1295" s="67">
        <f t="shared" si="102"/>
        <v>0</v>
      </c>
      <c r="AN1295" s="67">
        <f>+K1295+AC1295-AH1295</f>
        <v>8400000</v>
      </c>
      <c r="AO1295" s="61" t="s">
        <v>67</v>
      </c>
      <c r="AP1295" s="60">
        <v>8400000</v>
      </c>
      <c r="AQ1295" s="61" t="s">
        <v>86</v>
      </c>
      <c r="AR1295" s="60">
        <v>0</v>
      </c>
      <c r="AS1295" s="69" t="s">
        <v>75</v>
      </c>
      <c r="AT1295" s="236">
        <v>2100000</v>
      </c>
      <c r="AU1295" s="156">
        <f t="shared" si="103"/>
        <v>6300000</v>
      </c>
      <c r="AV1295" s="72">
        <f t="shared" si="104"/>
        <v>0.25</v>
      </c>
      <c r="AW1295" s="89" t="s">
        <v>75</v>
      </c>
      <c r="AX1295" s="61" t="s">
        <v>101</v>
      </c>
      <c r="AY1295" s="67" t="s">
        <v>6996</v>
      </c>
      <c r="AZ1295" s="58" t="s">
        <v>67</v>
      </c>
      <c r="BA1295" s="58" t="s">
        <v>67</v>
      </c>
    </row>
    <row r="1296" spans="2:53" x14ac:dyDescent="0.25">
      <c r="B1296" s="58">
        <v>2024</v>
      </c>
      <c r="C1296" s="58">
        <v>891780111</v>
      </c>
      <c r="D1296" s="59" t="s">
        <v>64</v>
      </c>
      <c r="E1296" s="61" t="s">
        <v>6995</v>
      </c>
      <c r="F1296" s="239" t="s">
        <v>6994</v>
      </c>
      <c r="G1296" s="210">
        <v>0</v>
      </c>
      <c r="H1296" s="61" t="s">
        <v>73</v>
      </c>
      <c r="I1296" s="59" t="s">
        <v>125</v>
      </c>
      <c r="J1296" s="60" t="s">
        <v>6993</v>
      </c>
      <c r="K1296" s="60">
        <v>8800000</v>
      </c>
      <c r="L1296" s="58" t="s">
        <v>68</v>
      </c>
      <c r="M1296" s="60" t="s">
        <v>6992</v>
      </c>
      <c r="N1296" s="60">
        <v>1082975397</v>
      </c>
      <c r="O1296" s="60">
        <v>1861</v>
      </c>
      <c r="P1296" s="238">
        <v>45518</v>
      </c>
      <c r="Q1296" s="60">
        <v>70400000</v>
      </c>
      <c r="R1296" s="89">
        <v>45520</v>
      </c>
      <c r="S1296" s="60">
        <v>8800000</v>
      </c>
      <c r="T1296" s="61" t="s">
        <v>66</v>
      </c>
      <c r="U1296" s="60">
        <v>36726018</v>
      </c>
      <c r="V1296" s="60" t="s">
        <v>6924</v>
      </c>
      <c r="W1296" s="89">
        <v>45520</v>
      </c>
      <c r="X1296" s="89">
        <v>45520</v>
      </c>
      <c r="Y1296" s="177" t="s">
        <v>75</v>
      </c>
      <c r="Z1296" s="89">
        <v>45626</v>
      </c>
      <c r="AA1296" s="67">
        <f t="shared" si="100"/>
        <v>106</v>
      </c>
      <c r="AB1296" s="67">
        <v>0</v>
      </c>
      <c r="AC1296" s="237">
        <v>0</v>
      </c>
      <c r="AD1296" s="67">
        <v>0</v>
      </c>
      <c r="AE1296" s="89" t="s">
        <v>75</v>
      </c>
      <c r="AF1296" s="67">
        <f t="shared" si="101"/>
        <v>0</v>
      </c>
      <c r="AG1296" s="60">
        <v>0</v>
      </c>
      <c r="AH1296" s="60">
        <v>0</v>
      </c>
      <c r="AI1296" s="89" t="s">
        <v>75</v>
      </c>
      <c r="AJ1296" s="61">
        <v>0</v>
      </c>
      <c r="AK1296" s="65" t="s">
        <v>75</v>
      </c>
      <c r="AL1296" s="65" t="s">
        <v>75</v>
      </c>
      <c r="AM1296" s="67">
        <f t="shared" si="102"/>
        <v>0</v>
      </c>
      <c r="AN1296" s="67">
        <f>+K1296+AC1296-AH1296</f>
        <v>8800000</v>
      </c>
      <c r="AO1296" s="61" t="s">
        <v>67</v>
      </c>
      <c r="AP1296" s="60">
        <v>8800000</v>
      </c>
      <c r="AQ1296" s="61" t="s">
        <v>86</v>
      </c>
      <c r="AR1296" s="60">
        <v>0</v>
      </c>
      <c r="AS1296" s="69" t="s">
        <v>75</v>
      </c>
      <c r="AT1296" s="236">
        <v>2200000</v>
      </c>
      <c r="AU1296" s="156">
        <f t="shared" si="103"/>
        <v>6600000</v>
      </c>
      <c r="AV1296" s="72">
        <f t="shared" si="104"/>
        <v>0.25</v>
      </c>
      <c r="AW1296" s="89" t="s">
        <v>75</v>
      </c>
      <c r="AX1296" s="61" t="s">
        <v>101</v>
      </c>
      <c r="AY1296" s="67" t="s">
        <v>6991</v>
      </c>
      <c r="AZ1296" s="58" t="s">
        <v>67</v>
      </c>
      <c r="BA1296" s="58" t="s">
        <v>67</v>
      </c>
    </row>
    <row r="1297" spans="2:53" x14ac:dyDescent="0.25">
      <c r="B1297" s="58">
        <v>2024</v>
      </c>
      <c r="C1297" s="58">
        <v>891780111</v>
      </c>
      <c r="D1297" s="59" t="s">
        <v>64</v>
      </c>
      <c r="E1297" s="61" t="s">
        <v>6990</v>
      </c>
      <c r="F1297" s="239" t="s">
        <v>6989</v>
      </c>
      <c r="G1297" s="210">
        <v>0</v>
      </c>
      <c r="H1297" s="61" t="s">
        <v>73</v>
      </c>
      <c r="I1297" s="59" t="s">
        <v>65</v>
      </c>
      <c r="J1297" s="60" t="s">
        <v>6988</v>
      </c>
      <c r="K1297" s="60">
        <v>7840000</v>
      </c>
      <c r="L1297" s="58" t="s">
        <v>68</v>
      </c>
      <c r="M1297" s="60" t="s">
        <v>6987</v>
      </c>
      <c r="N1297" s="60">
        <v>1083570360</v>
      </c>
      <c r="O1297" s="60">
        <v>1499</v>
      </c>
      <c r="P1297" s="238">
        <v>45475</v>
      </c>
      <c r="Q1297" s="60">
        <v>2126650000</v>
      </c>
      <c r="R1297" s="89">
        <v>45520</v>
      </c>
      <c r="S1297" s="60">
        <v>7840000</v>
      </c>
      <c r="T1297" s="61" t="s">
        <v>66</v>
      </c>
      <c r="U1297" s="60">
        <v>85467461</v>
      </c>
      <c r="V1297" s="60" t="s">
        <v>6870</v>
      </c>
      <c r="W1297" s="89">
        <v>45520</v>
      </c>
      <c r="X1297" s="89">
        <v>45520</v>
      </c>
      <c r="Y1297" s="177" t="s">
        <v>75</v>
      </c>
      <c r="Z1297" s="89">
        <v>45626</v>
      </c>
      <c r="AA1297" s="67">
        <f t="shared" si="100"/>
        <v>106</v>
      </c>
      <c r="AB1297" s="67">
        <v>0</v>
      </c>
      <c r="AC1297" s="237">
        <v>0</v>
      </c>
      <c r="AD1297" s="67">
        <v>0</v>
      </c>
      <c r="AE1297" s="89" t="s">
        <v>75</v>
      </c>
      <c r="AF1297" s="67">
        <f t="shared" si="101"/>
        <v>0</v>
      </c>
      <c r="AG1297" s="60">
        <v>0</v>
      </c>
      <c r="AH1297" s="60">
        <v>0</v>
      </c>
      <c r="AI1297" s="89" t="s">
        <v>75</v>
      </c>
      <c r="AJ1297" s="61">
        <v>0</v>
      </c>
      <c r="AK1297" s="65" t="s">
        <v>75</v>
      </c>
      <c r="AL1297" s="65" t="s">
        <v>75</v>
      </c>
      <c r="AM1297" s="67">
        <f t="shared" si="102"/>
        <v>0</v>
      </c>
      <c r="AN1297" s="67">
        <f>+K1297+AC1297-AH1297</f>
        <v>7840000</v>
      </c>
      <c r="AO1297" s="61" t="s">
        <v>67</v>
      </c>
      <c r="AP1297" s="60">
        <v>7840000</v>
      </c>
      <c r="AQ1297" s="61" t="s">
        <v>86</v>
      </c>
      <c r="AR1297" s="60">
        <v>0</v>
      </c>
      <c r="AS1297" s="69" t="s">
        <v>75</v>
      </c>
      <c r="AT1297" s="236">
        <v>1540000</v>
      </c>
      <c r="AU1297" s="156">
        <f t="shared" si="103"/>
        <v>6300000</v>
      </c>
      <c r="AV1297" s="72">
        <f t="shared" si="104"/>
        <v>0.19642857142857142</v>
      </c>
      <c r="AW1297" s="89" t="s">
        <v>75</v>
      </c>
      <c r="AX1297" s="61" t="s">
        <v>101</v>
      </c>
      <c r="AY1297" s="67" t="s">
        <v>6986</v>
      </c>
      <c r="AZ1297" s="58" t="s">
        <v>67</v>
      </c>
      <c r="BA1297" s="58" t="s">
        <v>67</v>
      </c>
    </row>
    <row r="1298" spans="2:53" x14ac:dyDescent="0.25">
      <c r="B1298" s="58">
        <v>2024</v>
      </c>
      <c r="C1298" s="58">
        <v>891780111</v>
      </c>
      <c r="D1298" s="59" t="s">
        <v>64</v>
      </c>
      <c r="E1298" s="61" t="s">
        <v>6985</v>
      </c>
      <c r="F1298" s="239" t="s">
        <v>6984</v>
      </c>
      <c r="G1298" s="210">
        <v>0</v>
      </c>
      <c r="H1298" s="61" t="s">
        <v>73</v>
      </c>
      <c r="I1298" s="59" t="s">
        <v>125</v>
      </c>
      <c r="J1298" s="60" t="s">
        <v>6983</v>
      </c>
      <c r="K1298" s="60">
        <v>8800000</v>
      </c>
      <c r="L1298" s="58" t="s">
        <v>68</v>
      </c>
      <c r="M1298" s="60" t="s">
        <v>6982</v>
      </c>
      <c r="N1298" s="60">
        <v>1082926063</v>
      </c>
      <c r="O1298" s="60">
        <v>1861</v>
      </c>
      <c r="P1298" s="238">
        <v>45518</v>
      </c>
      <c r="Q1298" s="60">
        <v>70400000</v>
      </c>
      <c r="R1298" s="89">
        <v>45520</v>
      </c>
      <c r="S1298" s="60">
        <v>8800000</v>
      </c>
      <c r="T1298" s="61" t="s">
        <v>66</v>
      </c>
      <c r="U1298" s="60">
        <v>36726018</v>
      </c>
      <c r="V1298" s="60" t="s">
        <v>6924</v>
      </c>
      <c r="W1298" s="89">
        <v>45520</v>
      </c>
      <c r="X1298" s="89">
        <v>45520</v>
      </c>
      <c r="Y1298" s="177" t="s">
        <v>75</v>
      </c>
      <c r="Z1298" s="89">
        <v>45626</v>
      </c>
      <c r="AA1298" s="67">
        <f t="shared" si="100"/>
        <v>106</v>
      </c>
      <c r="AB1298" s="67">
        <v>0</v>
      </c>
      <c r="AC1298" s="237">
        <v>0</v>
      </c>
      <c r="AD1298" s="67">
        <v>0</v>
      </c>
      <c r="AE1298" s="89" t="s">
        <v>75</v>
      </c>
      <c r="AF1298" s="67">
        <f t="shared" si="101"/>
        <v>0</v>
      </c>
      <c r="AG1298" s="60">
        <v>0</v>
      </c>
      <c r="AH1298" s="60">
        <v>0</v>
      </c>
      <c r="AI1298" s="89" t="s">
        <v>75</v>
      </c>
      <c r="AJ1298" s="61">
        <v>0</v>
      </c>
      <c r="AK1298" s="65" t="s">
        <v>75</v>
      </c>
      <c r="AL1298" s="65" t="s">
        <v>75</v>
      </c>
      <c r="AM1298" s="67">
        <f t="shared" si="102"/>
        <v>0</v>
      </c>
      <c r="AN1298" s="67">
        <f>+K1298+AC1298-AH1298</f>
        <v>8800000</v>
      </c>
      <c r="AO1298" s="61" t="s">
        <v>67</v>
      </c>
      <c r="AP1298" s="60">
        <v>8800000</v>
      </c>
      <c r="AQ1298" s="61" t="s">
        <v>86</v>
      </c>
      <c r="AR1298" s="60">
        <v>0</v>
      </c>
      <c r="AS1298" s="69" t="s">
        <v>75</v>
      </c>
      <c r="AT1298" s="236">
        <v>2200000</v>
      </c>
      <c r="AU1298" s="156">
        <f t="shared" si="103"/>
        <v>6600000</v>
      </c>
      <c r="AV1298" s="72">
        <f t="shared" si="104"/>
        <v>0.25</v>
      </c>
      <c r="AW1298" s="89" t="s">
        <v>75</v>
      </c>
      <c r="AX1298" s="61" t="s">
        <v>101</v>
      </c>
      <c r="AY1298" s="67" t="s">
        <v>6981</v>
      </c>
      <c r="AZ1298" s="58" t="s">
        <v>67</v>
      </c>
      <c r="BA1298" s="58" t="s">
        <v>67</v>
      </c>
    </row>
    <row r="1299" spans="2:53" x14ac:dyDescent="0.25">
      <c r="B1299" s="58">
        <v>2024</v>
      </c>
      <c r="C1299" s="58">
        <v>891780111</v>
      </c>
      <c r="D1299" s="59" t="s">
        <v>64</v>
      </c>
      <c r="E1299" s="61" t="s">
        <v>6980</v>
      </c>
      <c r="F1299" s="239" t="s">
        <v>6979</v>
      </c>
      <c r="G1299" s="210">
        <v>0</v>
      </c>
      <c r="H1299" s="61" t="s">
        <v>73</v>
      </c>
      <c r="I1299" s="59" t="s">
        <v>65</v>
      </c>
      <c r="J1299" s="60" t="s">
        <v>6948</v>
      </c>
      <c r="K1299" s="60">
        <v>9583000</v>
      </c>
      <c r="L1299" s="58" t="s">
        <v>68</v>
      </c>
      <c r="M1299" s="60" t="s">
        <v>6978</v>
      </c>
      <c r="N1299" s="60">
        <v>1082976415</v>
      </c>
      <c r="O1299" s="60">
        <v>1499</v>
      </c>
      <c r="P1299" s="238">
        <v>45475</v>
      </c>
      <c r="Q1299" s="60">
        <v>2126650000</v>
      </c>
      <c r="R1299" s="89">
        <v>45520</v>
      </c>
      <c r="S1299" s="60">
        <v>9583000</v>
      </c>
      <c r="T1299" s="61" t="s">
        <v>66</v>
      </c>
      <c r="U1299" s="60">
        <v>85468846</v>
      </c>
      <c r="V1299" s="60" t="s">
        <v>6946</v>
      </c>
      <c r="W1299" s="89">
        <v>45520</v>
      </c>
      <c r="X1299" s="89">
        <v>45520</v>
      </c>
      <c r="Y1299" s="177" t="s">
        <v>75</v>
      </c>
      <c r="Z1299" s="89">
        <v>45626</v>
      </c>
      <c r="AA1299" s="67">
        <f t="shared" si="100"/>
        <v>106</v>
      </c>
      <c r="AB1299" s="67">
        <v>0</v>
      </c>
      <c r="AC1299" s="237">
        <v>0</v>
      </c>
      <c r="AD1299" s="67">
        <v>0</v>
      </c>
      <c r="AE1299" s="89" t="s">
        <v>75</v>
      </c>
      <c r="AF1299" s="67">
        <f t="shared" si="101"/>
        <v>0</v>
      </c>
      <c r="AG1299" s="60">
        <v>0</v>
      </c>
      <c r="AH1299" s="60">
        <v>0</v>
      </c>
      <c r="AI1299" s="89" t="s">
        <v>75</v>
      </c>
      <c r="AJ1299" s="61">
        <v>0</v>
      </c>
      <c r="AK1299" s="65" t="s">
        <v>75</v>
      </c>
      <c r="AL1299" s="65" t="s">
        <v>75</v>
      </c>
      <c r="AM1299" s="67">
        <f t="shared" si="102"/>
        <v>0</v>
      </c>
      <c r="AN1299" s="67">
        <f>+K1299+AC1299-AH1299</f>
        <v>9583000</v>
      </c>
      <c r="AO1299" s="61" t="s">
        <v>67</v>
      </c>
      <c r="AP1299" s="60">
        <v>9583000</v>
      </c>
      <c r="AQ1299" s="61" t="s">
        <v>86</v>
      </c>
      <c r="AR1299" s="60">
        <v>0</v>
      </c>
      <c r="AS1299" s="69" t="s">
        <v>75</v>
      </c>
      <c r="AT1299" s="236">
        <v>2083000</v>
      </c>
      <c r="AU1299" s="156">
        <f t="shared" si="103"/>
        <v>7500000</v>
      </c>
      <c r="AV1299" s="72">
        <f t="shared" si="104"/>
        <v>0.2173640822289471</v>
      </c>
      <c r="AW1299" s="89" t="s">
        <v>75</v>
      </c>
      <c r="AX1299" s="61" t="s">
        <v>101</v>
      </c>
      <c r="AY1299" s="67" t="s">
        <v>6977</v>
      </c>
      <c r="AZ1299" s="58" t="s">
        <v>67</v>
      </c>
      <c r="BA1299" s="58" t="s">
        <v>67</v>
      </c>
    </row>
    <row r="1300" spans="2:53" x14ac:dyDescent="0.25">
      <c r="B1300" s="58">
        <v>2024</v>
      </c>
      <c r="C1300" s="58">
        <v>891780111</v>
      </c>
      <c r="D1300" s="59" t="s">
        <v>64</v>
      </c>
      <c r="E1300" s="61" t="s">
        <v>6976</v>
      </c>
      <c r="F1300" s="239" t="s">
        <v>6975</v>
      </c>
      <c r="G1300" s="210">
        <v>0</v>
      </c>
      <c r="H1300" s="61" t="s">
        <v>73</v>
      </c>
      <c r="I1300" s="59" t="s">
        <v>65</v>
      </c>
      <c r="J1300" s="60" t="s">
        <v>6974</v>
      </c>
      <c r="K1300" s="60">
        <v>12000000</v>
      </c>
      <c r="L1300" s="58" t="s">
        <v>68</v>
      </c>
      <c r="M1300" s="60" t="s">
        <v>6973</v>
      </c>
      <c r="N1300" s="60">
        <v>1082997911</v>
      </c>
      <c r="O1300" s="176">
        <v>1498</v>
      </c>
      <c r="P1300" s="89">
        <v>45475</v>
      </c>
      <c r="Q1300" s="60">
        <v>4519037000</v>
      </c>
      <c r="R1300" s="89">
        <v>45520</v>
      </c>
      <c r="S1300" s="60">
        <v>12000000</v>
      </c>
      <c r="T1300" s="61" t="s">
        <v>66</v>
      </c>
      <c r="U1300" s="60">
        <v>72175281</v>
      </c>
      <c r="V1300" s="60" t="s">
        <v>3682</v>
      </c>
      <c r="W1300" s="89">
        <v>45520</v>
      </c>
      <c r="X1300" s="89">
        <v>45520</v>
      </c>
      <c r="Y1300" s="177" t="s">
        <v>75</v>
      </c>
      <c r="Z1300" s="89">
        <v>45626</v>
      </c>
      <c r="AA1300" s="67">
        <f t="shared" si="100"/>
        <v>106</v>
      </c>
      <c r="AB1300" s="67">
        <v>0</v>
      </c>
      <c r="AC1300" s="237">
        <v>0</v>
      </c>
      <c r="AD1300" s="67">
        <v>0</v>
      </c>
      <c r="AE1300" s="89" t="s">
        <v>75</v>
      </c>
      <c r="AF1300" s="67">
        <f t="shared" si="101"/>
        <v>0</v>
      </c>
      <c r="AG1300" s="60">
        <v>0</v>
      </c>
      <c r="AH1300" s="60">
        <v>0</v>
      </c>
      <c r="AI1300" s="89" t="s">
        <v>75</v>
      </c>
      <c r="AJ1300" s="61">
        <v>0</v>
      </c>
      <c r="AK1300" s="65" t="s">
        <v>75</v>
      </c>
      <c r="AL1300" s="65" t="s">
        <v>75</v>
      </c>
      <c r="AM1300" s="67">
        <f t="shared" si="102"/>
        <v>0</v>
      </c>
      <c r="AN1300" s="67">
        <f>+K1300+AC1300-AH1300</f>
        <v>12000000</v>
      </c>
      <c r="AO1300" s="61" t="s">
        <v>67</v>
      </c>
      <c r="AP1300" s="60">
        <v>12000000</v>
      </c>
      <c r="AQ1300" s="61" t="s">
        <v>86</v>
      </c>
      <c r="AR1300" s="60">
        <v>0</v>
      </c>
      <c r="AS1300" s="69" t="s">
        <v>75</v>
      </c>
      <c r="AT1300" s="236">
        <v>3000000</v>
      </c>
      <c r="AU1300" s="156">
        <f t="shared" si="103"/>
        <v>9000000</v>
      </c>
      <c r="AV1300" s="72">
        <f t="shared" si="104"/>
        <v>0.25</v>
      </c>
      <c r="AW1300" s="89" t="s">
        <v>75</v>
      </c>
      <c r="AX1300" s="61" t="s">
        <v>101</v>
      </c>
      <c r="AY1300" s="67" t="s">
        <v>6972</v>
      </c>
      <c r="AZ1300" s="58" t="s">
        <v>67</v>
      </c>
      <c r="BA1300" s="58" t="s">
        <v>67</v>
      </c>
    </row>
    <row r="1301" spans="2:53" x14ac:dyDescent="0.25">
      <c r="B1301" s="58">
        <v>2024</v>
      </c>
      <c r="C1301" s="58">
        <v>891780111</v>
      </c>
      <c r="D1301" s="59" t="s">
        <v>64</v>
      </c>
      <c r="E1301" s="61" t="s">
        <v>6971</v>
      </c>
      <c r="F1301" s="239" t="s">
        <v>6970</v>
      </c>
      <c r="G1301" s="210">
        <v>0</v>
      </c>
      <c r="H1301" s="61" t="s">
        <v>73</v>
      </c>
      <c r="I1301" s="59" t="s">
        <v>383</v>
      </c>
      <c r="J1301" s="60" t="s">
        <v>6969</v>
      </c>
      <c r="K1301" s="60">
        <v>10963000</v>
      </c>
      <c r="L1301" s="58" t="s">
        <v>68</v>
      </c>
      <c r="M1301" s="60" t="s">
        <v>6968</v>
      </c>
      <c r="N1301" s="60">
        <v>49782966</v>
      </c>
      <c r="O1301" s="60">
        <v>1522</v>
      </c>
      <c r="P1301" s="89">
        <v>45481</v>
      </c>
      <c r="Q1301" s="60">
        <v>48000000</v>
      </c>
      <c r="R1301" s="89">
        <v>45520</v>
      </c>
      <c r="S1301" s="60">
        <v>10963000</v>
      </c>
      <c r="T1301" s="61" t="s">
        <v>66</v>
      </c>
      <c r="U1301" s="60">
        <v>57461216</v>
      </c>
      <c r="V1301" s="60" t="s">
        <v>3359</v>
      </c>
      <c r="W1301" s="89">
        <v>45520</v>
      </c>
      <c r="X1301" s="89">
        <v>45520</v>
      </c>
      <c r="Y1301" s="177" t="s">
        <v>75</v>
      </c>
      <c r="Z1301" s="89">
        <v>45626</v>
      </c>
      <c r="AA1301" s="67">
        <f t="shared" si="100"/>
        <v>106</v>
      </c>
      <c r="AB1301" s="67">
        <v>0</v>
      </c>
      <c r="AC1301" s="237">
        <v>0</v>
      </c>
      <c r="AD1301" s="67">
        <v>0</v>
      </c>
      <c r="AE1301" s="89" t="s">
        <v>75</v>
      </c>
      <c r="AF1301" s="67">
        <f t="shared" si="101"/>
        <v>0</v>
      </c>
      <c r="AG1301" s="60">
        <v>0</v>
      </c>
      <c r="AH1301" s="60">
        <v>0</v>
      </c>
      <c r="AI1301" s="89" t="s">
        <v>75</v>
      </c>
      <c r="AJ1301" s="61">
        <v>0</v>
      </c>
      <c r="AK1301" s="65" t="s">
        <v>75</v>
      </c>
      <c r="AL1301" s="65" t="s">
        <v>75</v>
      </c>
      <c r="AM1301" s="67">
        <f t="shared" si="102"/>
        <v>0</v>
      </c>
      <c r="AN1301" s="67">
        <f>+K1301+AC1301-AH1301</f>
        <v>10963000</v>
      </c>
      <c r="AO1301" s="61" t="s">
        <v>67</v>
      </c>
      <c r="AP1301" s="60">
        <v>10963000</v>
      </c>
      <c r="AQ1301" s="61" t="s">
        <v>86</v>
      </c>
      <c r="AR1301" s="60">
        <v>0</v>
      </c>
      <c r="AS1301" s="69" t="s">
        <v>75</v>
      </c>
      <c r="AT1301" s="236">
        <v>2383000</v>
      </c>
      <c r="AU1301" s="156">
        <f t="shared" si="103"/>
        <v>8580000</v>
      </c>
      <c r="AV1301" s="72">
        <f t="shared" si="104"/>
        <v>0.21736750889355103</v>
      </c>
      <c r="AW1301" s="89" t="s">
        <v>75</v>
      </c>
      <c r="AX1301" s="61" t="s">
        <v>101</v>
      </c>
      <c r="AY1301" s="67" t="s">
        <v>6967</v>
      </c>
      <c r="AZ1301" s="58" t="s">
        <v>67</v>
      </c>
      <c r="BA1301" s="58" t="s">
        <v>67</v>
      </c>
    </row>
    <row r="1302" spans="2:53" x14ac:dyDescent="0.25">
      <c r="B1302" s="58">
        <v>2024</v>
      </c>
      <c r="C1302" s="58">
        <v>891780111</v>
      </c>
      <c r="D1302" s="59" t="s">
        <v>64</v>
      </c>
      <c r="E1302" s="61" t="s">
        <v>6966</v>
      </c>
      <c r="F1302" s="239" t="s">
        <v>6965</v>
      </c>
      <c r="G1302" s="210">
        <v>0</v>
      </c>
      <c r="H1302" s="61" t="s">
        <v>73</v>
      </c>
      <c r="I1302" s="59" t="s">
        <v>65</v>
      </c>
      <c r="J1302" s="60" t="s">
        <v>6964</v>
      </c>
      <c r="K1302" s="60">
        <v>8400000</v>
      </c>
      <c r="L1302" s="58" t="s">
        <v>68</v>
      </c>
      <c r="M1302" s="60" t="s">
        <v>6963</v>
      </c>
      <c r="N1302" s="60">
        <v>1082984745</v>
      </c>
      <c r="O1302" s="60">
        <v>1499</v>
      </c>
      <c r="P1302" s="238">
        <v>45475</v>
      </c>
      <c r="Q1302" s="60">
        <v>2126650000</v>
      </c>
      <c r="R1302" s="89">
        <v>45520</v>
      </c>
      <c r="S1302" s="60">
        <v>8400000</v>
      </c>
      <c r="T1302" s="61" t="s">
        <v>66</v>
      </c>
      <c r="U1302" s="60">
        <v>84450555</v>
      </c>
      <c r="V1302" s="60" t="s">
        <v>6898</v>
      </c>
      <c r="W1302" s="89">
        <v>45520</v>
      </c>
      <c r="X1302" s="89">
        <v>45520</v>
      </c>
      <c r="Y1302" s="177" t="s">
        <v>75</v>
      </c>
      <c r="Z1302" s="89">
        <v>45626</v>
      </c>
      <c r="AA1302" s="67">
        <f t="shared" si="100"/>
        <v>106</v>
      </c>
      <c r="AB1302" s="67">
        <v>0</v>
      </c>
      <c r="AC1302" s="237">
        <v>0</v>
      </c>
      <c r="AD1302" s="67">
        <v>0</v>
      </c>
      <c r="AE1302" s="89" t="s">
        <v>75</v>
      </c>
      <c r="AF1302" s="67">
        <f t="shared" si="101"/>
        <v>0</v>
      </c>
      <c r="AG1302" s="60">
        <v>0</v>
      </c>
      <c r="AH1302" s="60">
        <v>0</v>
      </c>
      <c r="AI1302" s="89" t="s">
        <v>75</v>
      </c>
      <c r="AJ1302" s="61">
        <v>0</v>
      </c>
      <c r="AK1302" s="65" t="s">
        <v>75</v>
      </c>
      <c r="AL1302" s="65" t="s">
        <v>75</v>
      </c>
      <c r="AM1302" s="67">
        <f t="shared" si="102"/>
        <v>0</v>
      </c>
      <c r="AN1302" s="67">
        <f>+K1302+AC1302-AH1302</f>
        <v>8400000</v>
      </c>
      <c r="AO1302" s="61" t="s">
        <v>67</v>
      </c>
      <c r="AP1302" s="60">
        <v>8400000</v>
      </c>
      <c r="AQ1302" s="61" t="s">
        <v>86</v>
      </c>
      <c r="AR1302" s="60">
        <v>0</v>
      </c>
      <c r="AS1302" s="69" t="s">
        <v>75</v>
      </c>
      <c r="AT1302" s="236">
        <v>2100000</v>
      </c>
      <c r="AU1302" s="156">
        <f t="shared" si="103"/>
        <v>6300000</v>
      </c>
      <c r="AV1302" s="72">
        <f t="shared" si="104"/>
        <v>0.25</v>
      </c>
      <c r="AW1302" s="89" t="s">
        <v>75</v>
      </c>
      <c r="AX1302" s="61" t="s">
        <v>101</v>
      </c>
      <c r="AY1302" s="67" t="s">
        <v>6962</v>
      </c>
      <c r="AZ1302" s="58" t="s">
        <v>67</v>
      </c>
      <c r="BA1302" s="58" t="s">
        <v>67</v>
      </c>
    </row>
    <row r="1303" spans="2:53" x14ac:dyDescent="0.25">
      <c r="B1303" s="58">
        <v>2024</v>
      </c>
      <c r="C1303" s="58">
        <v>891780111</v>
      </c>
      <c r="D1303" s="59" t="s">
        <v>64</v>
      </c>
      <c r="E1303" s="61" t="s">
        <v>6961</v>
      </c>
      <c r="F1303" s="239" t="s">
        <v>6960</v>
      </c>
      <c r="G1303" s="210">
        <v>0</v>
      </c>
      <c r="H1303" s="61" t="s">
        <v>73</v>
      </c>
      <c r="I1303" s="59" t="s">
        <v>383</v>
      </c>
      <c r="J1303" s="60" t="s">
        <v>6959</v>
      </c>
      <c r="K1303" s="60">
        <v>12000000</v>
      </c>
      <c r="L1303" s="58" t="s">
        <v>68</v>
      </c>
      <c r="M1303" s="60" t="s">
        <v>6958</v>
      </c>
      <c r="N1303" s="60">
        <v>1081826586</v>
      </c>
      <c r="O1303" s="60">
        <v>1551</v>
      </c>
      <c r="P1303" s="238">
        <v>45483</v>
      </c>
      <c r="Q1303" s="60">
        <v>61500000</v>
      </c>
      <c r="R1303" s="89">
        <v>45520</v>
      </c>
      <c r="S1303" s="60">
        <v>12000000</v>
      </c>
      <c r="T1303" s="61" t="s">
        <v>66</v>
      </c>
      <c r="U1303" s="60">
        <v>72175281</v>
      </c>
      <c r="V1303" s="60" t="s">
        <v>3682</v>
      </c>
      <c r="W1303" s="89">
        <v>45520</v>
      </c>
      <c r="X1303" s="89">
        <v>45520</v>
      </c>
      <c r="Y1303" s="177" t="s">
        <v>75</v>
      </c>
      <c r="Z1303" s="89">
        <v>45626</v>
      </c>
      <c r="AA1303" s="67">
        <f t="shared" si="100"/>
        <v>106</v>
      </c>
      <c r="AB1303" s="67">
        <v>0</v>
      </c>
      <c r="AC1303" s="237">
        <v>0</v>
      </c>
      <c r="AD1303" s="67">
        <v>0</v>
      </c>
      <c r="AE1303" s="89" t="s">
        <v>75</v>
      </c>
      <c r="AF1303" s="67">
        <f t="shared" si="101"/>
        <v>0</v>
      </c>
      <c r="AG1303" s="60">
        <v>0</v>
      </c>
      <c r="AH1303" s="60">
        <v>0</v>
      </c>
      <c r="AI1303" s="89" t="s">
        <v>75</v>
      </c>
      <c r="AJ1303" s="61">
        <v>0</v>
      </c>
      <c r="AK1303" s="65" t="s">
        <v>75</v>
      </c>
      <c r="AL1303" s="65" t="s">
        <v>75</v>
      </c>
      <c r="AM1303" s="67">
        <f t="shared" si="102"/>
        <v>0</v>
      </c>
      <c r="AN1303" s="67">
        <f>+K1303+AC1303-AH1303</f>
        <v>12000000</v>
      </c>
      <c r="AO1303" s="61" t="s">
        <v>67</v>
      </c>
      <c r="AP1303" s="60">
        <v>12000000</v>
      </c>
      <c r="AQ1303" s="61" t="s">
        <v>86</v>
      </c>
      <c r="AR1303" s="60">
        <v>0</v>
      </c>
      <c r="AS1303" s="69" t="s">
        <v>75</v>
      </c>
      <c r="AT1303" s="236">
        <v>3000000</v>
      </c>
      <c r="AU1303" s="156">
        <f t="shared" si="103"/>
        <v>9000000</v>
      </c>
      <c r="AV1303" s="72">
        <f t="shared" si="104"/>
        <v>0.25</v>
      </c>
      <c r="AW1303" s="89" t="s">
        <v>75</v>
      </c>
      <c r="AX1303" s="61" t="s">
        <v>101</v>
      </c>
      <c r="AY1303" s="67" t="s">
        <v>6957</v>
      </c>
      <c r="AZ1303" s="58" t="s">
        <v>67</v>
      </c>
      <c r="BA1303" s="58" t="s">
        <v>67</v>
      </c>
    </row>
    <row r="1304" spans="2:53" x14ac:dyDescent="0.25">
      <c r="B1304" s="58">
        <v>2024</v>
      </c>
      <c r="C1304" s="58">
        <v>891780111</v>
      </c>
      <c r="D1304" s="59" t="s">
        <v>64</v>
      </c>
      <c r="E1304" s="61" t="s">
        <v>6956</v>
      </c>
      <c r="F1304" s="239" t="s">
        <v>6955</v>
      </c>
      <c r="G1304" s="210">
        <v>0</v>
      </c>
      <c r="H1304" s="61" t="s">
        <v>73</v>
      </c>
      <c r="I1304" s="59" t="s">
        <v>65</v>
      </c>
      <c r="J1304" s="60" t="s">
        <v>6954</v>
      </c>
      <c r="K1304" s="60">
        <v>9583000</v>
      </c>
      <c r="L1304" s="58" t="s">
        <v>68</v>
      </c>
      <c r="M1304" s="60" t="s">
        <v>6953</v>
      </c>
      <c r="N1304" s="60">
        <v>1082893812</v>
      </c>
      <c r="O1304" s="60">
        <v>1499</v>
      </c>
      <c r="P1304" s="238">
        <v>45475</v>
      </c>
      <c r="Q1304" s="60">
        <v>2126650000</v>
      </c>
      <c r="R1304" s="89">
        <v>45520</v>
      </c>
      <c r="S1304" s="60">
        <v>9583000</v>
      </c>
      <c r="T1304" s="61" t="s">
        <v>66</v>
      </c>
      <c r="U1304" s="60">
        <v>85152695</v>
      </c>
      <c r="V1304" s="60" t="s">
        <v>6952</v>
      </c>
      <c r="W1304" s="89">
        <v>45520</v>
      </c>
      <c r="X1304" s="89">
        <v>45520</v>
      </c>
      <c r="Y1304" s="177" t="s">
        <v>75</v>
      </c>
      <c r="Z1304" s="89">
        <v>45626</v>
      </c>
      <c r="AA1304" s="67">
        <f t="shared" si="100"/>
        <v>106</v>
      </c>
      <c r="AB1304" s="67">
        <v>0</v>
      </c>
      <c r="AC1304" s="237">
        <v>0</v>
      </c>
      <c r="AD1304" s="67">
        <v>0</v>
      </c>
      <c r="AE1304" s="89" t="s">
        <v>75</v>
      </c>
      <c r="AF1304" s="67">
        <f t="shared" si="101"/>
        <v>0</v>
      </c>
      <c r="AG1304" s="60">
        <v>0</v>
      </c>
      <c r="AH1304" s="60">
        <v>0</v>
      </c>
      <c r="AI1304" s="89" t="s">
        <v>75</v>
      </c>
      <c r="AJ1304" s="61">
        <v>0</v>
      </c>
      <c r="AK1304" s="65" t="s">
        <v>75</v>
      </c>
      <c r="AL1304" s="65" t="s">
        <v>75</v>
      </c>
      <c r="AM1304" s="67">
        <f t="shared" si="102"/>
        <v>0</v>
      </c>
      <c r="AN1304" s="67">
        <f>+K1304+AC1304-AH1304</f>
        <v>9583000</v>
      </c>
      <c r="AO1304" s="61" t="s">
        <v>67</v>
      </c>
      <c r="AP1304" s="60">
        <v>9583000</v>
      </c>
      <c r="AQ1304" s="61" t="s">
        <v>86</v>
      </c>
      <c r="AR1304" s="60">
        <v>0</v>
      </c>
      <c r="AS1304" s="69" t="s">
        <v>75</v>
      </c>
      <c r="AT1304" s="236">
        <v>2083000</v>
      </c>
      <c r="AU1304" s="156">
        <f t="shared" si="103"/>
        <v>7500000</v>
      </c>
      <c r="AV1304" s="72">
        <f t="shared" si="104"/>
        <v>0.2173640822289471</v>
      </c>
      <c r="AW1304" s="89" t="s">
        <v>75</v>
      </c>
      <c r="AX1304" s="61" t="s">
        <v>101</v>
      </c>
      <c r="AY1304" s="67" t="s">
        <v>6951</v>
      </c>
      <c r="AZ1304" s="58" t="s">
        <v>67</v>
      </c>
      <c r="BA1304" s="58" t="s">
        <v>67</v>
      </c>
    </row>
    <row r="1305" spans="2:53" x14ac:dyDescent="0.25">
      <c r="B1305" s="58">
        <v>2024</v>
      </c>
      <c r="C1305" s="58">
        <v>891780111</v>
      </c>
      <c r="D1305" s="59" t="s">
        <v>64</v>
      </c>
      <c r="E1305" s="61" t="s">
        <v>6950</v>
      </c>
      <c r="F1305" s="239" t="s">
        <v>6949</v>
      </c>
      <c r="G1305" s="210">
        <v>0</v>
      </c>
      <c r="H1305" s="61" t="s">
        <v>73</v>
      </c>
      <c r="I1305" s="59" t="s">
        <v>65</v>
      </c>
      <c r="J1305" s="60" t="s">
        <v>6948</v>
      </c>
      <c r="K1305" s="60">
        <v>9583000</v>
      </c>
      <c r="L1305" s="58" t="s">
        <v>68</v>
      </c>
      <c r="M1305" s="60" t="s">
        <v>6947</v>
      </c>
      <c r="N1305" s="60">
        <v>36694724</v>
      </c>
      <c r="O1305" s="60">
        <v>1499</v>
      </c>
      <c r="P1305" s="238">
        <v>45475</v>
      </c>
      <c r="Q1305" s="60">
        <v>2126650000</v>
      </c>
      <c r="R1305" s="89">
        <v>45520</v>
      </c>
      <c r="S1305" s="60">
        <v>9583000</v>
      </c>
      <c r="T1305" s="61" t="s">
        <v>66</v>
      </c>
      <c r="U1305" s="60">
        <v>85468846</v>
      </c>
      <c r="V1305" s="60" t="s">
        <v>6946</v>
      </c>
      <c r="W1305" s="89">
        <v>45520</v>
      </c>
      <c r="X1305" s="89">
        <v>45520</v>
      </c>
      <c r="Y1305" s="177" t="s">
        <v>75</v>
      </c>
      <c r="Z1305" s="89">
        <v>45626</v>
      </c>
      <c r="AA1305" s="67">
        <f t="shared" si="100"/>
        <v>106</v>
      </c>
      <c r="AB1305" s="67">
        <v>0</v>
      </c>
      <c r="AC1305" s="237">
        <v>0</v>
      </c>
      <c r="AD1305" s="67">
        <v>0</v>
      </c>
      <c r="AE1305" s="89" t="s">
        <v>75</v>
      </c>
      <c r="AF1305" s="67">
        <f t="shared" si="101"/>
        <v>0</v>
      </c>
      <c r="AG1305" s="60">
        <v>0</v>
      </c>
      <c r="AH1305" s="60">
        <v>0</v>
      </c>
      <c r="AI1305" s="89" t="s">
        <v>75</v>
      </c>
      <c r="AJ1305" s="61">
        <v>0</v>
      </c>
      <c r="AK1305" s="65" t="s">
        <v>75</v>
      </c>
      <c r="AL1305" s="65" t="s">
        <v>75</v>
      </c>
      <c r="AM1305" s="67">
        <f t="shared" si="102"/>
        <v>0</v>
      </c>
      <c r="AN1305" s="67">
        <f>+K1305+AC1305-AH1305</f>
        <v>9583000</v>
      </c>
      <c r="AO1305" s="61" t="s">
        <v>67</v>
      </c>
      <c r="AP1305" s="60">
        <v>9583000</v>
      </c>
      <c r="AQ1305" s="61" t="s">
        <v>86</v>
      </c>
      <c r="AR1305" s="60">
        <v>0</v>
      </c>
      <c r="AS1305" s="69" t="s">
        <v>75</v>
      </c>
      <c r="AT1305" s="236">
        <v>2083000</v>
      </c>
      <c r="AU1305" s="156">
        <f t="shared" si="103"/>
        <v>7500000</v>
      </c>
      <c r="AV1305" s="72">
        <f t="shared" si="104"/>
        <v>0.2173640822289471</v>
      </c>
      <c r="AW1305" s="89" t="s">
        <v>75</v>
      </c>
      <c r="AX1305" s="61" t="s">
        <v>101</v>
      </c>
      <c r="AY1305" s="67" t="s">
        <v>6945</v>
      </c>
      <c r="AZ1305" s="58" t="s">
        <v>67</v>
      </c>
      <c r="BA1305" s="58" t="s">
        <v>67</v>
      </c>
    </row>
    <row r="1306" spans="2:53" x14ac:dyDescent="0.25">
      <c r="B1306" s="58">
        <v>2024</v>
      </c>
      <c r="C1306" s="58">
        <v>891780111</v>
      </c>
      <c r="D1306" s="59" t="s">
        <v>64</v>
      </c>
      <c r="E1306" s="61" t="s">
        <v>6944</v>
      </c>
      <c r="F1306" s="239" t="s">
        <v>6943</v>
      </c>
      <c r="G1306" s="210">
        <v>0</v>
      </c>
      <c r="H1306" s="61" t="s">
        <v>73</v>
      </c>
      <c r="I1306" s="59" t="s">
        <v>65</v>
      </c>
      <c r="J1306" s="60" t="s">
        <v>6942</v>
      </c>
      <c r="K1306" s="60">
        <v>10500000</v>
      </c>
      <c r="L1306" s="58" t="s">
        <v>68</v>
      </c>
      <c r="M1306" s="60" t="s">
        <v>6941</v>
      </c>
      <c r="N1306" s="60">
        <v>1007642968</v>
      </c>
      <c r="O1306" s="176">
        <v>1498</v>
      </c>
      <c r="P1306" s="89">
        <v>45475</v>
      </c>
      <c r="Q1306" s="60">
        <v>4519037000</v>
      </c>
      <c r="R1306" s="89">
        <v>45520</v>
      </c>
      <c r="S1306" s="60">
        <v>10500000</v>
      </c>
      <c r="T1306" s="61" t="s">
        <v>66</v>
      </c>
      <c r="U1306" s="60">
        <v>93400727</v>
      </c>
      <c r="V1306" s="60" t="s">
        <v>6940</v>
      </c>
      <c r="W1306" s="89">
        <v>45520</v>
      </c>
      <c r="X1306" s="89">
        <v>45520</v>
      </c>
      <c r="Y1306" s="177" t="s">
        <v>75</v>
      </c>
      <c r="Z1306" s="89">
        <v>45626</v>
      </c>
      <c r="AA1306" s="67">
        <f t="shared" si="100"/>
        <v>106</v>
      </c>
      <c r="AB1306" s="67">
        <v>0</v>
      </c>
      <c r="AC1306" s="237">
        <v>0</v>
      </c>
      <c r="AD1306" s="67">
        <v>0</v>
      </c>
      <c r="AE1306" s="89" t="s">
        <v>75</v>
      </c>
      <c r="AF1306" s="67">
        <f t="shared" si="101"/>
        <v>0</v>
      </c>
      <c r="AG1306" s="60">
        <v>0</v>
      </c>
      <c r="AH1306" s="60">
        <v>0</v>
      </c>
      <c r="AI1306" s="89" t="s">
        <v>75</v>
      </c>
      <c r="AJ1306" s="61">
        <v>0</v>
      </c>
      <c r="AK1306" s="65" t="s">
        <v>75</v>
      </c>
      <c r="AL1306" s="65" t="s">
        <v>75</v>
      </c>
      <c r="AM1306" s="67">
        <f t="shared" si="102"/>
        <v>0</v>
      </c>
      <c r="AN1306" s="67">
        <f>+K1306+AC1306-AH1306</f>
        <v>10500000</v>
      </c>
      <c r="AO1306" s="61" t="s">
        <v>67</v>
      </c>
      <c r="AP1306" s="60">
        <v>10500000</v>
      </c>
      <c r="AQ1306" s="61" t="s">
        <v>86</v>
      </c>
      <c r="AR1306" s="60">
        <v>0</v>
      </c>
      <c r="AS1306" s="69" t="s">
        <v>75</v>
      </c>
      <c r="AT1306" s="236">
        <v>1500000</v>
      </c>
      <c r="AU1306" s="156">
        <f t="shared" si="103"/>
        <v>9000000</v>
      </c>
      <c r="AV1306" s="72">
        <f t="shared" si="104"/>
        <v>0.14285714285714285</v>
      </c>
      <c r="AW1306" s="89" t="s">
        <v>75</v>
      </c>
      <c r="AX1306" s="61" t="s">
        <v>101</v>
      </c>
      <c r="AY1306" s="67" t="s">
        <v>6939</v>
      </c>
      <c r="AZ1306" s="58" t="s">
        <v>67</v>
      </c>
      <c r="BA1306" s="58" t="s">
        <v>67</v>
      </c>
    </row>
    <row r="1307" spans="2:53" x14ac:dyDescent="0.25">
      <c r="B1307" s="58">
        <v>2024</v>
      </c>
      <c r="C1307" s="58">
        <v>891780111</v>
      </c>
      <c r="D1307" s="59" t="s">
        <v>64</v>
      </c>
      <c r="E1307" s="61" t="s">
        <v>6938</v>
      </c>
      <c r="F1307" s="239" t="s">
        <v>6937</v>
      </c>
      <c r="G1307" s="210">
        <v>0</v>
      </c>
      <c r="H1307" s="61" t="s">
        <v>73</v>
      </c>
      <c r="I1307" s="59" t="s">
        <v>65</v>
      </c>
      <c r="J1307" s="60" t="s">
        <v>6936</v>
      </c>
      <c r="K1307" s="60">
        <v>10350000</v>
      </c>
      <c r="L1307" s="58" t="s">
        <v>68</v>
      </c>
      <c r="M1307" s="60" t="s">
        <v>6935</v>
      </c>
      <c r="N1307" s="60">
        <v>1124050610</v>
      </c>
      <c r="O1307" s="176">
        <v>1498</v>
      </c>
      <c r="P1307" s="89">
        <v>45475</v>
      </c>
      <c r="Q1307" s="60">
        <v>4519037000</v>
      </c>
      <c r="R1307" s="89">
        <v>45520</v>
      </c>
      <c r="S1307" s="60">
        <v>10350000</v>
      </c>
      <c r="T1307" s="61" t="s">
        <v>66</v>
      </c>
      <c r="U1307" s="60">
        <v>57461216</v>
      </c>
      <c r="V1307" s="60" t="s">
        <v>3359</v>
      </c>
      <c r="W1307" s="89">
        <v>45520</v>
      </c>
      <c r="X1307" s="89">
        <v>45520</v>
      </c>
      <c r="Y1307" s="177" t="s">
        <v>75</v>
      </c>
      <c r="Z1307" s="89">
        <v>45626</v>
      </c>
      <c r="AA1307" s="67">
        <f t="shared" si="100"/>
        <v>106</v>
      </c>
      <c r="AB1307" s="67">
        <v>0</v>
      </c>
      <c r="AC1307" s="237">
        <v>0</v>
      </c>
      <c r="AD1307" s="67">
        <v>0</v>
      </c>
      <c r="AE1307" s="89" t="s">
        <v>75</v>
      </c>
      <c r="AF1307" s="67">
        <f t="shared" si="101"/>
        <v>0</v>
      </c>
      <c r="AG1307" s="60">
        <v>0</v>
      </c>
      <c r="AH1307" s="60">
        <v>0</v>
      </c>
      <c r="AI1307" s="89" t="s">
        <v>75</v>
      </c>
      <c r="AJ1307" s="61">
        <v>0</v>
      </c>
      <c r="AK1307" s="65" t="s">
        <v>75</v>
      </c>
      <c r="AL1307" s="65" t="s">
        <v>75</v>
      </c>
      <c r="AM1307" s="67">
        <f t="shared" si="102"/>
        <v>0</v>
      </c>
      <c r="AN1307" s="67">
        <f>+K1307+AC1307-AH1307</f>
        <v>10350000</v>
      </c>
      <c r="AO1307" s="61" t="s">
        <v>67</v>
      </c>
      <c r="AP1307" s="60">
        <v>10350000</v>
      </c>
      <c r="AQ1307" s="61" t="s">
        <v>86</v>
      </c>
      <c r="AR1307" s="60">
        <v>0</v>
      </c>
      <c r="AS1307" s="69" t="s">
        <v>75</v>
      </c>
      <c r="AT1307" s="236">
        <v>0</v>
      </c>
      <c r="AU1307" s="156">
        <f t="shared" si="103"/>
        <v>10350000</v>
      </c>
      <c r="AV1307" s="72">
        <f t="shared" si="104"/>
        <v>0</v>
      </c>
      <c r="AW1307" s="89" t="s">
        <v>75</v>
      </c>
      <c r="AX1307" s="61" t="s">
        <v>101</v>
      </c>
      <c r="AY1307" s="67" t="s">
        <v>6934</v>
      </c>
      <c r="AZ1307" s="58" t="s">
        <v>67</v>
      </c>
      <c r="BA1307" s="58" t="s">
        <v>67</v>
      </c>
    </row>
    <row r="1308" spans="2:53" x14ac:dyDescent="0.25">
      <c r="B1308" s="58">
        <v>2024</v>
      </c>
      <c r="C1308" s="58">
        <v>891780111</v>
      </c>
      <c r="D1308" s="59" t="s">
        <v>64</v>
      </c>
      <c r="E1308" s="61" t="s">
        <v>6933</v>
      </c>
      <c r="F1308" s="239" t="s">
        <v>6932</v>
      </c>
      <c r="G1308" s="210">
        <v>0</v>
      </c>
      <c r="H1308" s="61" t="s">
        <v>73</v>
      </c>
      <c r="I1308" s="59" t="s">
        <v>65</v>
      </c>
      <c r="J1308" s="60" t="s">
        <v>6931</v>
      </c>
      <c r="K1308" s="60">
        <v>14400000</v>
      </c>
      <c r="L1308" s="58" t="s">
        <v>68</v>
      </c>
      <c r="M1308" s="60" t="s">
        <v>6930</v>
      </c>
      <c r="N1308" s="60">
        <v>36666112</v>
      </c>
      <c r="O1308" s="176">
        <v>1498</v>
      </c>
      <c r="P1308" s="89">
        <v>45475</v>
      </c>
      <c r="Q1308" s="60">
        <v>4519037000</v>
      </c>
      <c r="R1308" s="89">
        <v>45520</v>
      </c>
      <c r="S1308" s="60">
        <v>14400000</v>
      </c>
      <c r="T1308" s="61" t="s">
        <v>66</v>
      </c>
      <c r="U1308" s="60">
        <v>32697737</v>
      </c>
      <c r="V1308" s="60" t="s">
        <v>6913</v>
      </c>
      <c r="W1308" s="89">
        <v>45520</v>
      </c>
      <c r="X1308" s="89">
        <v>45520</v>
      </c>
      <c r="Y1308" s="177" t="s">
        <v>75</v>
      </c>
      <c r="Z1308" s="89">
        <v>45626</v>
      </c>
      <c r="AA1308" s="67">
        <f t="shared" si="100"/>
        <v>106</v>
      </c>
      <c r="AB1308" s="67">
        <v>0</v>
      </c>
      <c r="AC1308" s="237">
        <v>0</v>
      </c>
      <c r="AD1308" s="67">
        <v>0</v>
      </c>
      <c r="AE1308" s="89" t="s">
        <v>75</v>
      </c>
      <c r="AF1308" s="67">
        <f t="shared" si="101"/>
        <v>0</v>
      </c>
      <c r="AG1308" s="60">
        <v>0</v>
      </c>
      <c r="AH1308" s="60">
        <v>0</v>
      </c>
      <c r="AI1308" s="89" t="s">
        <v>75</v>
      </c>
      <c r="AJ1308" s="61">
        <v>0</v>
      </c>
      <c r="AK1308" s="65" t="s">
        <v>75</v>
      </c>
      <c r="AL1308" s="65" t="s">
        <v>75</v>
      </c>
      <c r="AM1308" s="67">
        <f t="shared" si="102"/>
        <v>0</v>
      </c>
      <c r="AN1308" s="67">
        <f>+K1308+AC1308-AH1308</f>
        <v>14400000</v>
      </c>
      <c r="AO1308" s="61" t="s">
        <v>67</v>
      </c>
      <c r="AP1308" s="60">
        <v>14400000</v>
      </c>
      <c r="AQ1308" s="61" t="s">
        <v>86</v>
      </c>
      <c r="AR1308" s="60">
        <v>0</v>
      </c>
      <c r="AS1308" s="69" t="s">
        <v>75</v>
      </c>
      <c r="AT1308" s="236">
        <v>3600000</v>
      </c>
      <c r="AU1308" s="156">
        <f t="shared" si="103"/>
        <v>10800000</v>
      </c>
      <c r="AV1308" s="72">
        <f t="shared" si="104"/>
        <v>0.25</v>
      </c>
      <c r="AW1308" s="89" t="s">
        <v>75</v>
      </c>
      <c r="AX1308" s="61" t="s">
        <v>101</v>
      </c>
      <c r="AY1308" s="67" t="s">
        <v>6929</v>
      </c>
      <c r="AZ1308" s="58" t="s">
        <v>67</v>
      </c>
      <c r="BA1308" s="58" t="s">
        <v>67</v>
      </c>
    </row>
    <row r="1309" spans="2:53" x14ac:dyDescent="0.25">
      <c r="B1309" s="58">
        <v>2024</v>
      </c>
      <c r="C1309" s="58">
        <v>891780111</v>
      </c>
      <c r="D1309" s="59" t="s">
        <v>64</v>
      </c>
      <c r="E1309" s="61" t="s">
        <v>6928</v>
      </c>
      <c r="F1309" s="239" t="s">
        <v>6927</v>
      </c>
      <c r="G1309" s="210">
        <v>0</v>
      </c>
      <c r="H1309" s="61" t="s">
        <v>73</v>
      </c>
      <c r="I1309" s="59" t="s">
        <v>125</v>
      </c>
      <c r="J1309" s="60" t="s">
        <v>6926</v>
      </c>
      <c r="K1309" s="60">
        <v>8800000</v>
      </c>
      <c r="L1309" s="58" t="s">
        <v>68</v>
      </c>
      <c r="M1309" s="60" t="s">
        <v>6925</v>
      </c>
      <c r="N1309" s="60">
        <v>85155135</v>
      </c>
      <c r="O1309" s="60">
        <v>1861</v>
      </c>
      <c r="P1309" s="238">
        <v>45518</v>
      </c>
      <c r="Q1309" s="60">
        <v>70400000</v>
      </c>
      <c r="R1309" s="89">
        <v>45524</v>
      </c>
      <c r="S1309" s="60">
        <v>8800000</v>
      </c>
      <c r="T1309" s="61" t="s">
        <v>66</v>
      </c>
      <c r="U1309" s="60">
        <v>36726018</v>
      </c>
      <c r="V1309" s="60" t="s">
        <v>6924</v>
      </c>
      <c r="W1309" s="89">
        <v>45524</v>
      </c>
      <c r="X1309" s="89">
        <v>45524</v>
      </c>
      <c r="Y1309" s="177" t="s">
        <v>75</v>
      </c>
      <c r="Z1309" s="89">
        <v>45626</v>
      </c>
      <c r="AA1309" s="67">
        <f t="shared" si="100"/>
        <v>102</v>
      </c>
      <c r="AB1309" s="67">
        <v>0</v>
      </c>
      <c r="AC1309" s="237">
        <v>0</v>
      </c>
      <c r="AD1309" s="67">
        <v>0</v>
      </c>
      <c r="AE1309" s="89" t="s">
        <v>75</v>
      </c>
      <c r="AF1309" s="67">
        <f t="shared" si="101"/>
        <v>0</v>
      </c>
      <c r="AG1309" s="60">
        <v>0</v>
      </c>
      <c r="AH1309" s="60">
        <v>0</v>
      </c>
      <c r="AI1309" s="89" t="s">
        <v>75</v>
      </c>
      <c r="AJ1309" s="61">
        <v>0</v>
      </c>
      <c r="AK1309" s="65" t="s">
        <v>75</v>
      </c>
      <c r="AL1309" s="65" t="s">
        <v>75</v>
      </c>
      <c r="AM1309" s="67">
        <f t="shared" si="102"/>
        <v>0</v>
      </c>
      <c r="AN1309" s="67">
        <f>+K1309+AC1309-AH1309</f>
        <v>8800000</v>
      </c>
      <c r="AO1309" s="61" t="s">
        <v>67</v>
      </c>
      <c r="AP1309" s="60">
        <v>8800000</v>
      </c>
      <c r="AQ1309" s="61" t="s">
        <v>86</v>
      </c>
      <c r="AR1309" s="60">
        <v>0</v>
      </c>
      <c r="AS1309" s="69" t="s">
        <v>75</v>
      </c>
      <c r="AT1309" s="236">
        <v>2200000</v>
      </c>
      <c r="AU1309" s="156">
        <f t="shared" si="103"/>
        <v>6600000</v>
      </c>
      <c r="AV1309" s="72">
        <f t="shared" si="104"/>
        <v>0.25</v>
      </c>
      <c r="AW1309" s="89" t="s">
        <v>75</v>
      </c>
      <c r="AX1309" s="61" t="s">
        <v>101</v>
      </c>
      <c r="AY1309" s="67" t="s">
        <v>6923</v>
      </c>
      <c r="AZ1309" s="58" t="s">
        <v>67</v>
      </c>
      <c r="BA1309" s="58" t="s">
        <v>67</v>
      </c>
    </row>
    <row r="1310" spans="2:53" x14ac:dyDescent="0.25">
      <c r="B1310" s="58">
        <v>2024</v>
      </c>
      <c r="C1310" s="58">
        <v>891780111</v>
      </c>
      <c r="D1310" s="59" t="s">
        <v>64</v>
      </c>
      <c r="E1310" s="61" t="s">
        <v>6922</v>
      </c>
      <c r="F1310" s="239" t="s">
        <v>6921</v>
      </c>
      <c r="G1310" s="210">
        <v>0</v>
      </c>
      <c r="H1310" s="61" t="s">
        <v>73</v>
      </c>
      <c r="I1310" s="59" t="s">
        <v>65</v>
      </c>
      <c r="J1310" s="60" t="s">
        <v>6920</v>
      </c>
      <c r="K1310" s="60">
        <v>10350000</v>
      </c>
      <c r="L1310" s="58" t="s">
        <v>68</v>
      </c>
      <c r="M1310" s="60" t="s">
        <v>6919</v>
      </c>
      <c r="N1310" s="60">
        <v>1082919994</v>
      </c>
      <c r="O1310" s="60">
        <v>1499</v>
      </c>
      <c r="P1310" s="238">
        <v>45475</v>
      </c>
      <c r="Q1310" s="60">
        <v>2126650000</v>
      </c>
      <c r="R1310" s="89">
        <v>45524</v>
      </c>
      <c r="S1310" s="60">
        <v>10350000</v>
      </c>
      <c r="T1310" s="61" t="s">
        <v>66</v>
      </c>
      <c r="U1310" s="60">
        <v>36557666</v>
      </c>
      <c r="V1310" s="60" t="s">
        <v>4526</v>
      </c>
      <c r="W1310" s="89">
        <v>45524</v>
      </c>
      <c r="X1310" s="89">
        <v>45524</v>
      </c>
      <c r="Y1310" s="177" t="s">
        <v>75</v>
      </c>
      <c r="Z1310" s="89">
        <v>45626</v>
      </c>
      <c r="AA1310" s="67">
        <f t="shared" si="100"/>
        <v>102</v>
      </c>
      <c r="AB1310" s="67">
        <v>0</v>
      </c>
      <c r="AC1310" s="237">
        <v>0</v>
      </c>
      <c r="AD1310" s="67">
        <v>0</v>
      </c>
      <c r="AE1310" s="89" t="s">
        <v>75</v>
      </c>
      <c r="AF1310" s="67">
        <f t="shared" si="101"/>
        <v>0</v>
      </c>
      <c r="AG1310" s="60">
        <v>0</v>
      </c>
      <c r="AH1310" s="60">
        <v>0</v>
      </c>
      <c r="AI1310" s="89" t="s">
        <v>75</v>
      </c>
      <c r="AJ1310" s="61">
        <v>0</v>
      </c>
      <c r="AK1310" s="65" t="s">
        <v>75</v>
      </c>
      <c r="AL1310" s="65" t="s">
        <v>75</v>
      </c>
      <c r="AM1310" s="67">
        <f t="shared" si="102"/>
        <v>0</v>
      </c>
      <c r="AN1310" s="67">
        <f>+K1310+AC1310-AH1310</f>
        <v>10350000</v>
      </c>
      <c r="AO1310" s="61" t="s">
        <v>67</v>
      </c>
      <c r="AP1310" s="60">
        <v>10350000</v>
      </c>
      <c r="AQ1310" s="61" t="s">
        <v>86</v>
      </c>
      <c r="AR1310" s="60">
        <v>0</v>
      </c>
      <c r="AS1310" s="69" t="s">
        <v>75</v>
      </c>
      <c r="AT1310" s="236">
        <v>2250000</v>
      </c>
      <c r="AU1310" s="156">
        <f t="shared" si="103"/>
        <v>8100000</v>
      </c>
      <c r="AV1310" s="72">
        <f t="shared" si="104"/>
        <v>0.21739130434782608</v>
      </c>
      <c r="AW1310" s="89" t="s">
        <v>75</v>
      </c>
      <c r="AX1310" s="61" t="s">
        <v>101</v>
      </c>
      <c r="AY1310" s="67" t="s">
        <v>6918</v>
      </c>
      <c r="AZ1310" s="58" t="s">
        <v>67</v>
      </c>
      <c r="BA1310" s="58" t="s">
        <v>67</v>
      </c>
    </row>
    <row r="1311" spans="2:53" x14ac:dyDescent="0.25">
      <c r="B1311" s="58">
        <v>2024</v>
      </c>
      <c r="C1311" s="58">
        <v>891780111</v>
      </c>
      <c r="D1311" s="59" t="s">
        <v>64</v>
      </c>
      <c r="E1311" s="61" t="s">
        <v>6917</v>
      </c>
      <c r="F1311" s="239" t="s">
        <v>6916</v>
      </c>
      <c r="G1311" s="210">
        <v>0</v>
      </c>
      <c r="H1311" s="61" t="s">
        <v>73</v>
      </c>
      <c r="I1311" s="59" t="s">
        <v>65</v>
      </c>
      <c r="J1311" s="60" t="s">
        <v>6915</v>
      </c>
      <c r="K1311" s="60">
        <v>12320000</v>
      </c>
      <c r="L1311" s="58" t="s">
        <v>68</v>
      </c>
      <c r="M1311" s="60" t="s">
        <v>6914</v>
      </c>
      <c r="N1311" s="60">
        <v>57461691</v>
      </c>
      <c r="O1311" s="176">
        <v>1498</v>
      </c>
      <c r="P1311" s="89">
        <v>45475</v>
      </c>
      <c r="Q1311" s="60">
        <v>4519037000</v>
      </c>
      <c r="R1311" s="89">
        <v>45524</v>
      </c>
      <c r="S1311" s="60">
        <v>12320000</v>
      </c>
      <c r="T1311" s="61" t="s">
        <v>66</v>
      </c>
      <c r="U1311" s="60">
        <v>32697737</v>
      </c>
      <c r="V1311" s="60" t="s">
        <v>6913</v>
      </c>
      <c r="W1311" s="89">
        <v>45524</v>
      </c>
      <c r="X1311" s="89">
        <v>45524</v>
      </c>
      <c r="Y1311" s="177" t="s">
        <v>75</v>
      </c>
      <c r="Z1311" s="89">
        <v>45626</v>
      </c>
      <c r="AA1311" s="67">
        <f t="shared" si="100"/>
        <v>102</v>
      </c>
      <c r="AB1311" s="67">
        <v>0</v>
      </c>
      <c r="AC1311" s="237">
        <v>0</v>
      </c>
      <c r="AD1311" s="67">
        <v>0</v>
      </c>
      <c r="AE1311" s="89" t="s">
        <v>75</v>
      </c>
      <c r="AF1311" s="67">
        <f t="shared" si="101"/>
        <v>0</v>
      </c>
      <c r="AG1311" s="60">
        <v>0</v>
      </c>
      <c r="AH1311" s="60">
        <v>0</v>
      </c>
      <c r="AI1311" s="89" t="s">
        <v>75</v>
      </c>
      <c r="AJ1311" s="61">
        <v>0</v>
      </c>
      <c r="AK1311" s="65" t="s">
        <v>75</v>
      </c>
      <c r="AL1311" s="65" t="s">
        <v>75</v>
      </c>
      <c r="AM1311" s="67">
        <f t="shared" si="102"/>
        <v>0</v>
      </c>
      <c r="AN1311" s="67">
        <f>+K1311+AC1311-AH1311</f>
        <v>12320000</v>
      </c>
      <c r="AO1311" s="61" t="s">
        <v>67</v>
      </c>
      <c r="AP1311" s="60">
        <v>12320000</v>
      </c>
      <c r="AQ1311" s="61" t="s">
        <v>86</v>
      </c>
      <c r="AR1311" s="60">
        <v>0</v>
      </c>
      <c r="AS1311" s="69" t="s">
        <v>75</v>
      </c>
      <c r="AT1311" s="236">
        <v>2420000</v>
      </c>
      <c r="AU1311" s="156">
        <f t="shared" si="103"/>
        <v>9900000</v>
      </c>
      <c r="AV1311" s="72">
        <f t="shared" si="104"/>
        <v>0.19642857142857142</v>
      </c>
      <c r="AW1311" s="89" t="s">
        <v>75</v>
      </c>
      <c r="AX1311" s="61" t="s">
        <v>101</v>
      </c>
      <c r="AY1311" s="67" t="s">
        <v>6912</v>
      </c>
      <c r="AZ1311" s="58" t="s">
        <v>67</v>
      </c>
      <c r="BA1311" s="58" t="s">
        <v>67</v>
      </c>
    </row>
    <row r="1312" spans="2:53" x14ac:dyDescent="0.25">
      <c r="B1312" s="58">
        <v>2024</v>
      </c>
      <c r="C1312" s="58">
        <v>891780111</v>
      </c>
      <c r="D1312" s="59" t="s">
        <v>64</v>
      </c>
      <c r="E1312" s="61" t="s">
        <v>6911</v>
      </c>
      <c r="F1312" s="239" t="s">
        <v>6910</v>
      </c>
      <c r="G1312" s="210">
        <v>0</v>
      </c>
      <c r="H1312" s="61" t="s">
        <v>73</v>
      </c>
      <c r="I1312" s="59" t="s">
        <v>65</v>
      </c>
      <c r="J1312" s="60" t="s">
        <v>6909</v>
      </c>
      <c r="K1312" s="60">
        <v>9583000</v>
      </c>
      <c r="L1312" s="58" t="s">
        <v>68</v>
      </c>
      <c r="M1312" s="60" t="s">
        <v>6908</v>
      </c>
      <c r="N1312" s="60">
        <v>85477304</v>
      </c>
      <c r="O1312" s="176">
        <v>1498</v>
      </c>
      <c r="P1312" s="89">
        <v>45475</v>
      </c>
      <c r="Q1312" s="60">
        <v>4519037000</v>
      </c>
      <c r="R1312" s="89">
        <v>45525</v>
      </c>
      <c r="S1312" s="60">
        <v>9583000</v>
      </c>
      <c r="T1312" s="61" t="s">
        <v>66</v>
      </c>
      <c r="U1312" s="60">
        <v>36557666</v>
      </c>
      <c r="V1312" s="60" t="s">
        <v>4526</v>
      </c>
      <c r="W1312" s="89">
        <v>45525</v>
      </c>
      <c r="X1312" s="89">
        <v>45525</v>
      </c>
      <c r="Y1312" s="177" t="s">
        <v>75</v>
      </c>
      <c r="Z1312" s="89">
        <v>45626</v>
      </c>
      <c r="AA1312" s="67">
        <f t="shared" si="100"/>
        <v>101</v>
      </c>
      <c r="AB1312" s="67">
        <v>0</v>
      </c>
      <c r="AC1312" s="237">
        <v>0</v>
      </c>
      <c r="AD1312" s="67">
        <v>0</v>
      </c>
      <c r="AE1312" s="89" t="s">
        <v>75</v>
      </c>
      <c r="AF1312" s="67">
        <f t="shared" si="101"/>
        <v>0</v>
      </c>
      <c r="AG1312" s="60">
        <v>0</v>
      </c>
      <c r="AH1312" s="60">
        <v>0</v>
      </c>
      <c r="AI1312" s="89" t="s">
        <v>75</v>
      </c>
      <c r="AJ1312" s="61">
        <v>0</v>
      </c>
      <c r="AK1312" s="65" t="s">
        <v>75</v>
      </c>
      <c r="AL1312" s="65" t="s">
        <v>75</v>
      </c>
      <c r="AM1312" s="67">
        <f t="shared" si="102"/>
        <v>0</v>
      </c>
      <c r="AN1312" s="67">
        <f>+K1312+AC1312-AH1312</f>
        <v>9583000</v>
      </c>
      <c r="AO1312" s="61" t="s">
        <v>67</v>
      </c>
      <c r="AP1312" s="60">
        <v>9583000</v>
      </c>
      <c r="AQ1312" s="61" t="s">
        <v>86</v>
      </c>
      <c r="AR1312" s="60">
        <v>0</v>
      </c>
      <c r="AS1312" s="69" t="s">
        <v>75</v>
      </c>
      <c r="AT1312" s="236">
        <v>0</v>
      </c>
      <c r="AU1312" s="156">
        <f t="shared" si="103"/>
        <v>9583000</v>
      </c>
      <c r="AV1312" s="72">
        <f t="shared" si="104"/>
        <v>0</v>
      </c>
      <c r="AW1312" s="89" t="s">
        <v>75</v>
      </c>
      <c r="AX1312" s="61" t="s">
        <v>101</v>
      </c>
      <c r="AY1312" s="67" t="s">
        <v>6907</v>
      </c>
      <c r="AZ1312" s="58" t="s">
        <v>67</v>
      </c>
      <c r="BA1312" s="58" t="s">
        <v>67</v>
      </c>
    </row>
    <row r="1313" spans="2:53" x14ac:dyDescent="0.25">
      <c r="B1313" s="58">
        <v>2024</v>
      </c>
      <c r="C1313" s="58">
        <v>891780111</v>
      </c>
      <c r="D1313" s="59" t="s">
        <v>64</v>
      </c>
      <c r="E1313" s="61" t="s">
        <v>6906</v>
      </c>
      <c r="F1313" s="239" t="s">
        <v>6905</v>
      </c>
      <c r="G1313" s="210">
        <v>0</v>
      </c>
      <c r="H1313" s="61" t="s">
        <v>73</v>
      </c>
      <c r="I1313" s="59" t="s">
        <v>65</v>
      </c>
      <c r="J1313" s="60" t="s">
        <v>6904</v>
      </c>
      <c r="K1313" s="60">
        <v>13800000</v>
      </c>
      <c r="L1313" s="58" t="s">
        <v>68</v>
      </c>
      <c r="M1313" s="60" t="s">
        <v>6903</v>
      </c>
      <c r="N1313" s="60">
        <v>1082863010</v>
      </c>
      <c r="O1313" s="176">
        <v>1498</v>
      </c>
      <c r="P1313" s="89">
        <v>45475</v>
      </c>
      <c r="Q1313" s="60">
        <v>4519037000</v>
      </c>
      <c r="R1313" s="89">
        <v>45525</v>
      </c>
      <c r="S1313" s="60">
        <v>13800000</v>
      </c>
      <c r="T1313" s="61" t="s">
        <v>66</v>
      </c>
      <c r="U1313" s="60">
        <v>36557666</v>
      </c>
      <c r="V1313" s="60" t="s">
        <v>4526</v>
      </c>
      <c r="W1313" s="89">
        <v>45525</v>
      </c>
      <c r="X1313" s="89">
        <v>45525</v>
      </c>
      <c r="Y1313" s="177" t="s">
        <v>75</v>
      </c>
      <c r="Z1313" s="89">
        <v>45626</v>
      </c>
      <c r="AA1313" s="67">
        <f t="shared" si="100"/>
        <v>101</v>
      </c>
      <c r="AB1313" s="67">
        <v>0</v>
      </c>
      <c r="AC1313" s="237">
        <v>0</v>
      </c>
      <c r="AD1313" s="67">
        <v>0</v>
      </c>
      <c r="AE1313" s="89" t="s">
        <v>75</v>
      </c>
      <c r="AF1313" s="67">
        <f t="shared" si="101"/>
        <v>0</v>
      </c>
      <c r="AG1313" s="60">
        <v>0</v>
      </c>
      <c r="AH1313" s="60">
        <v>0</v>
      </c>
      <c r="AI1313" s="89" t="s">
        <v>75</v>
      </c>
      <c r="AJ1313" s="61">
        <v>0</v>
      </c>
      <c r="AK1313" s="65" t="s">
        <v>75</v>
      </c>
      <c r="AL1313" s="65" t="s">
        <v>75</v>
      </c>
      <c r="AM1313" s="67">
        <f t="shared" si="102"/>
        <v>0</v>
      </c>
      <c r="AN1313" s="67">
        <f>+K1313+AC1313-AH1313</f>
        <v>13800000</v>
      </c>
      <c r="AO1313" s="61" t="s">
        <v>67</v>
      </c>
      <c r="AP1313" s="60">
        <v>13800000</v>
      </c>
      <c r="AQ1313" s="61" t="s">
        <v>86</v>
      </c>
      <c r="AR1313" s="60">
        <v>0</v>
      </c>
      <c r="AS1313" s="69" t="s">
        <v>75</v>
      </c>
      <c r="AT1313" s="236">
        <v>0</v>
      </c>
      <c r="AU1313" s="156">
        <f t="shared" si="103"/>
        <v>13800000</v>
      </c>
      <c r="AV1313" s="72">
        <f t="shared" si="104"/>
        <v>0</v>
      </c>
      <c r="AW1313" s="89" t="s">
        <v>75</v>
      </c>
      <c r="AX1313" s="61" t="s">
        <v>101</v>
      </c>
      <c r="AY1313" s="67" t="s">
        <v>6902</v>
      </c>
      <c r="AZ1313" s="58" t="s">
        <v>67</v>
      </c>
      <c r="BA1313" s="58" t="s">
        <v>67</v>
      </c>
    </row>
    <row r="1314" spans="2:53" x14ac:dyDescent="0.25">
      <c r="B1314" s="58">
        <v>2024</v>
      </c>
      <c r="C1314" s="58">
        <v>891780111</v>
      </c>
      <c r="D1314" s="59" t="s">
        <v>64</v>
      </c>
      <c r="E1314" s="61" t="s">
        <v>6901</v>
      </c>
      <c r="F1314" s="239" t="s">
        <v>6900</v>
      </c>
      <c r="G1314" s="210">
        <v>0</v>
      </c>
      <c r="H1314" s="61" t="s">
        <v>73</v>
      </c>
      <c r="I1314" s="59" t="s">
        <v>65</v>
      </c>
      <c r="J1314" s="60" t="s">
        <v>6899</v>
      </c>
      <c r="K1314" s="60">
        <v>8400000</v>
      </c>
      <c r="L1314" s="58" t="s">
        <v>68</v>
      </c>
      <c r="M1314" s="60" t="s">
        <v>5464</v>
      </c>
      <c r="N1314" s="60">
        <v>1102859409</v>
      </c>
      <c r="O1314" s="60">
        <v>1499</v>
      </c>
      <c r="P1314" s="238">
        <v>45475</v>
      </c>
      <c r="Q1314" s="60">
        <v>2126650000</v>
      </c>
      <c r="R1314" s="89">
        <v>45525</v>
      </c>
      <c r="S1314" s="60">
        <v>8400000</v>
      </c>
      <c r="T1314" s="61" t="s">
        <v>66</v>
      </c>
      <c r="U1314" s="60">
        <v>84450555</v>
      </c>
      <c r="V1314" s="60" t="s">
        <v>6898</v>
      </c>
      <c r="W1314" s="89">
        <v>45525</v>
      </c>
      <c r="X1314" s="89">
        <v>45525</v>
      </c>
      <c r="Y1314" s="177" t="s">
        <v>75</v>
      </c>
      <c r="Z1314" s="89">
        <v>45626</v>
      </c>
      <c r="AA1314" s="67">
        <f t="shared" si="100"/>
        <v>101</v>
      </c>
      <c r="AB1314" s="67">
        <v>0</v>
      </c>
      <c r="AC1314" s="237">
        <v>0</v>
      </c>
      <c r="AD1314" s="67">
        <v>0</v>
      </c>
      <c r="AE1314" s="89" t="s">
        <v>75</v>
      </c>
      <c r="AF1314" s="67">
        <f t="shared" si="101"/>
        <v>0</v>
      </c>
      <c r="AG1314" s="60">
        <v>0</v>
      </c>
      <c r="AH1314" s="60">
        <v>0</v>
      </c>
      <c r="AI1314" s="89" t="s">
        <v>75</v>
      </c>
      <c r="AJ1314" s="61">
        <v>0</v>
      </c>
      <c r="AK1314" s="65" t="s">
        <v>75</v>
      </c>
      <c r="AL1314" s="65" t="s">
        <v>75</v>
      </c>
      <c r="AM1314" s="67">
        <f t="shared" si="102"/>
        <v>0</v>
      </c>
      <c r="AN1314" s="67">
        <f>+K1314+AC1314-AH1314</f>
        <v>8400000</v>
      </c>
      <c r="AO1314" s="61" t="s">
        <v>67</v>
      </c>
      <c r="AP1314" s="60">
        <v>8400000</v>
      </c>
      <c r="AQ1314" s="61" t="s">
        <v>86</v>
      </c>
      <c r="AR1314" s="60">
        <v>0</v>
      </c>
      <c r="AS1314" s="69" t="s">
        <v>75</v>
      </c>
      <c r="AT1314" s="236">
        <v>0</v>
      </c>
      <c r="AU1314" s="156">
        <f t="shared" si="103"/>
        <v>8400000</v>
      </c>
      <c r="AV1314" s="72">
        <f t="shared" si="104"/>
        <v>0</v>
      </c>
      <c r="AW1314" s="89" t="s">
        <v>75</v>
      </c>
      <c r="AX1314" s="61" t="s">
        <v>101</v>
      </c>
      <c r="AY1314" s="67" t="s">
        <v>6897</v>
      </c>
      <c r="AZ1314" s="58" t="s">
        <v>67</v>
      </c>
      <c r="BA1314" s="58" t="s">
        <v>67</v>
      </c>
    </row>
    <row r="1315" spans="2:53" x14ac:dyDescent="0.25">
      <c r="B1315" s="58">
        <v>2024</v>
      </c>
      <c r="C1315" s="58">
        <v>891780111</v>
      </c>
      <c r="D1315" s="59" t="s">
        <v>64</v>
      </c>
      <c r="E1315" s="61" t="s">
        <v>6896</v>
      </c>
      <c r="F1315" s="239" t="s">
        <v>6895</v>
      </c>
      <c r="G1315" s="210">
        <v>0</v>
      </c>
      <c r="H1315" s="61" t="s">
        <v>73</v>
      </c>
      <c r="I1315" s="59" t="s">
        <v>65</v>
      </c>
      <c r="J1315" s="60" t="s">
        <v>6894</v>
      </c>
      <c r="K1315" s="60">
        <v>11500000</v>
      </c>
      <c r="L1315" s="58" t="s">
        <v>68</v>
      </c>
      <c r="M1315" s="60" t="s">
        <v>6893</v>
      </c>
      <c r="N1315" s="60">
        <v>57432322</v>
      </c>
      <c r="O1315" s="176">
        <v>1498</v>
      </c>
      <c r="P1315" s="89">
        <v>45475</v>
      </c>
      <c r="Q1315" s="60">
        <v>4519037000</v>
      </c>
      <c r="R1315" s="89">
        <v>45525</v>
      </c>
      <c r="S1315" s="60">
        <v>11500000</v>
      </c>
      <c r="T1315" s="61" t="s">
        <v>66</v>
      </c>
      <c r="U1315" s="60">
        <v>72221403</v>
      </c>
      <c r="V1315" s="60" t="s">
        <v>6892</v>
      </c>
      <c r="W1315" s="89">
        <v>45525</v>
      </c>
      <c r="X1315" s="89">
        <v>45525</v>
      </c>
      <c r="Y1315" s="177" t="s">
        <v>75</v>
      </c>
      <c r="Z1315" s="89">
        <v>45626</v>
      </c>
      <c r="AA1315" s="67">
        <f t="shared" ref="AA1315:AA1335" si="105">+IF(Y1315="1800-01-01",Z1315-X1315,Z1315-Y1315)</f>
        <v>101</v>
      </c>
      <c r="AB1315" s="67">
        <v>0</v>
      </c>
      <c r="AC1315" s="237">
        <v>0</v>
      </c>
      <c r="AD1315" s="67">
        <v>0</v>
      </c>
      <c r="AE1315" s="89" t="s">
        <v>75</v>
      </c>
      <c r="AF1315" s="67">
        <f t="shared" si="101"/>
        <v>0</v>
      </c>
      <c r="AG1315" s="60">
        <v>0</v>
      </c>
      <c r="AH1315" s="60">
        <v>0</v>
      </c>
      <c r="AI1315" s="89" t="s">
        <v>75</v>
      </c>
      <c r="AJ1315" s="61">
        <v>0</v>
      </c>
      <c r="AK1315" s="65" t="s">
        <v>75</v>
      </c>
      <c r="AL1315" s="65" t="s">
        <v>75</v>
      </c>
      <c r="AM1315" s="67">
        <f t="shared" si="102"/>
        <v>0</v>
      </c>
      <c r="AN1315" s="67">
        <f>+K1315+AC1315-AH1315</f>
        <v>11500000</v>
      </c>
      <c r="AO1315" s="61" t="s">
        <v>67</v>
      </c>
      <c r="AP1315" s="60">
        <v>11500000</v>
      </c>
      <c r="AQ1315" s="61" t="s">
        <v>86</v>
      </c>
      <c r="AR1315" s="60">
        <v>0</v>
      </c>
      <c r="AS1315" s="69" t="s">
        <v>75</v>
      </c>
      <c r="AT1315" s="236">
        <v>0</v>
      </c>
      <c r="AU1315" s="156">
        <f t="shared" si="103"/>
        <v>11500000</v>
      </c>
      <c r="AV1315" s="72">
        <f t="shared" si="104"/>
        <v>0</v>
      </c>
      <c r="AW1315" s="89" t="s">
        <v>75</v>
      </c>
      <c r="AX1315" s="61" t="s">
        <v>101</v>
      </c>
      <c r="AY1315" s="67" t="s">
        <v>6891</v>
      </c>
      <c r="AZ1315" s="58" t="s">
        <v>67</v>
      </c>
      <c r="BA1315" s="58" t="s">
        <v>67</v>
      </c>
    </row>
    <row r="1316" spans="2:53" x14ac:dyDescent="0.25">
      <c r="B1316" s="58">
        <v>2024</v>
      </c>
      <c r="C1316" s="58">
        <v>891780111</v>
      </c>
      <c r="D1316" s="59" t="s">
        <v>64</v>
      </c>
      <c r="E1316" s="61" t="s">
        <v>6890</v>
      </c>
      <c r="F1316" s="239" t="s">
        <v>6889</v>
      </c>
      <c r="G1316" s="210">
        <v>0</v>
      </c>
      <c r="H1316" s="61" t="s">
        <v>73</v>
      </c>
      <c r="I1316" s="59" t="s">
        <v>65</v>
      </c>
      <c r="J1316" s="60" t="s">
        <v>6888</v>
      </c>
      <c r="K1316" s="60">
        <v>7350000</v>
      </c>
      <c r="L1316" s="58" t="s">
        <v>68</v>
      </c>
      <c r="M1316" s="60" t="s">
        <v>6887</v>
      </c>
      <c r="N1316" s="60">
        <v>1082946676</v>
      </c>
      <c r="O1316" s="60">
        <v>1499</v>
      </c>
      <c r="P1316" s="238">
        <v>45475</v>
      </c>
      <c r="Q1316" s="60">
        <v>2126650000</v>
      </c>
      <c r="R1316" s="89">
        <v>45525</v>
      </c>
      <c r="S1316" s="60">
        <v>7350000</v>
      </c>
      <c r="T1316" s="61" t="s">
        <v>66</v>
      </c>
      <c r="U1316" s="60">
        <v>85466528</v>
      </c>
      <c r="V1316" s="60" t="s">
        <v>6886</v>
      </c>
      <c r="W1316" s="89">
        <v>45525</v>
      </c>
      <c r="X1316" s="89">
        <v>45525</v>
      </c>
      <c r="Y1316" s="177" t="s">
        <v>75</v>
      </c>
      <c r="Z1316" s="89">
        <v>45626</v>
      </c>
      <c r="AA1316" s="67">
        <f t="shared" si="105"/>
        <v>101</v>
      </c>
      <c r="AB1316" s="67">
        <v>0</v>
      </c>
      <c r="AC1316" s="237">
        <v>0</v>
      </c>
      <c r="AD1316" s="67">
        <v>0</v>
      </c>
      <c r="AE1316" s="89" t="s">
        <v>75</v>
      </c>
      <c r="AF1316" s="67">
        <f t="shared" si="101"/>
        <v>0</v>
      </c>
      <c r="AG1316" s="60">
        <v>0</v>
      </c>
      <c r="AH1316" s="60">
        <v>0</v>
      </c>
      <c r="AI1316" s="89" t="s">
        <v>75</v>
      </c>
      <c r="AJ1316" s="61">
        <v>0</v>
      </c>
      <c r="AK1316" s="65" t="s">
        <v>75</v>
      </c>
      <c r="AL1316" s="65" t="s">
        <v>75</v>
      </c>
      <c r="AM1316" s="67">
        <f t="shared" si="102"/>
        <v>0</v>
      </c>
      <c r="AN1316" s="67">
        <f>+K1316+AC1316-AH1316</f>
        <v>7350000</v>
      </c>
      <c r="AO1316" s="61" t="s">
        <v>67</v>
      </c>
      <c r="AP1316" s="60">
        <v>7350000</v>
      </c>
      <c r="AQ1316" s="61" t="s">
        <v>86</v>
      </c>
      <c r="AR1316" s="60">
        <v>0</v>
      </c>
      <c r="AS1316" s="69" t="s">
        <v>75</v>
      </c>
      <c r="AT1316" s="236">
        <v>0</v>
      </c>
      <c r="AU1316" s="156">
        <f t="shared" si="103"/>
        <v>7350000</v>
      </c>
      <c r="AV1316" s="72">
        <f t="shared" si="104"/>
        <v>0</v>
      </c>
      <c r="AW1316" s="89" t="s">
        <v>75</v>
      </c>
      <c r="AX1316" s="61" t="s">
        <v>101</v>
      </c>
      <c r="AY1316" s="67" t="s">
        <v>6885</v>
      </c>
      <c r="AZ1316" s="58" t="s">
        <v>67</v>
      </c>
      <c r="BA1316" s="58" t="s">
        <v>67</v>
      </c>
    </row>
    <row r="1317" spans="2:53" x14ac:dyDescent="0.25">
      <c r="B1317" s="58">
        <v>2024</v>
      </c>
      <c r="C1317" s="58">
        <v>891780111</v>
      </c>
      <c r="D1317" s="59" t="s">
        <v>64</v>
      </c>
      <c r="E1317" s="61" t="s">
        <v>6884</v>
      </c>
      <c r="F1317" s="239" t="s">
        <v>6883</v>
      </c>
      <c r="G1317" s="210">
        <v>0</v>
      </c>
      <c r="H1317" s="61" t="s">
        <v>73</v>
      </c>
      <c r="I1317" s="59" t="s">
        <v>65</v>
      </c>
      <c r="J1317" s="60" t="s">
        <v>6882</v>
      </c>
      <c r="K1317" s="60">
        <v>11500000</v>
      </c>
      <c r="L1317" s="58" t="s">
        <v>68</v>
      </c>
      <c r="M1317" s="60" t="s">
        <v>6881</v>
      </c>
      <c r="N1317" s="60">
        <v>57441673</v>
      </c>
      <c r="O1317" s="60">
        <v>1499</v>
      </c>
      <c r="P1317" s="238">
        <v>45475</v>
      </c>
      <c r="Q1317" s="60">
        <v>2126650000</v>
      </c>
      <c r="R1317" s="89">
        <v>45525</v>
      </c>
      <c r="S1317" s="60">
        <v>11500000</v>
      </c>
      <c r="T1317" s="61" t="s">
        <v>66</v>
      </c>
      <c r="U1317" s="60">
        <v>57426272</v>
      </c>
      <c r="V1317" s="60" t="s">
        <v>6827</v>
      </c>
      <c r="W1317" s="89">
        <v>45525</v>
      </c>
      <c r="X1317" s="89">
        <v>45525</v>
      </c>
      <c r="Y1317" s="177" t="s">
        <v>75</v>
      </c>
      <c r="Z1317" s="89">
        <v>45626</v>
      </c>
      <c r="AA1317" s="67">
        <f t="shared" si="105"/>
        <v>101</v>
      </c>
      <c r="AB1317" s="67">
        <v>0</v>
      </c>
      <c r="AC1317" s="237">
        <v>0</v>
      </c>
      <c r="AD1317" s="67">
        <v>0</v>
      </c>
      <c r="AE1317" s="89" t="s">
        <v>75</v>
      </c>
      <c r="AF1317" s="67">
        <f t="shared" si="101"/>
        <v>0</v>
      </c>
      <c r="AG1317" s="60">
        <v>0</v>
      </c>
      <c r="AH1317" s="60">
        <v>0</v>
      </c>
      <c r="AI1317" s="89" t="s">
        <v>75</v>
      </c>
      <c r="AJ1317" s="61">
        <v>0</v>
      </c>
      <c r="AK1317" s="65" t="s">
        <v>75</v>
      </c>
      <c r="AL1317" s="65" t="s">
        <v>75</v>
      </c>
      <c r="AM1317" s="67">
        <f t="shared" si="102"/>
        <v>0</v>
      </c>
      <c r="AN1317" s="67">
        <f>+K1317+AC1317-AH1317</f>
        <v>11500000</v>
      </c>
      <c r="AO1317" s="61" t="s">
        <v>67</v>
      </c>
      <c r="AP1317" s="60">
        <v>11500000</v>
      </c>
      <c r="AQ1317" s="61" t="s">
        <v>86</v>
      </c>
      <c r="AR1317" s="60">
        <v>0</v>
      </c>
      <c r="AS1317" s="69" t="s">
        <v>75</v>
      </c>
      <c r="AT1317" s="236">
        <v>0</v>
      </c>
      <c r="AU1317" s="156">
        <f t="shared" si="103"/>
        <v>11500000</v>
      </c>
      <c r="AV1317" s="72">
        <f t="shared" si="104"/>
        <v>0</v>
      </c>
      <c r="AW1317" s="89" t="s">
        <v>75</v>
      </c>
      <c r="AX1317" s="61" t="s">
        <v>101</v>
      </c>
      <c r="AY1317" s="67" t="s">
        <v>6880</v>
      </c>
      <c r="AZ1317" s="58" t="s">
        <v>67</v>
      </c>
      <c r="BA1317" s="58" t="s">
        <v>67</v>
      </c>
    </row>
    <row r="1318" spans="2:53" x14ac:dyDescent="0.25">
      <c r="B1318" s="58">
        <v>2024</v>
      </c>
      <c r="C1318" s="58">
        <v>891780111</v>
      </c>
      <c r="D1318" s="59" t="s">
        <v>64</v>
      </c>
      <c r="E1318" s="61" t="s">
        <v>6879</v>
      </c>
      <c r="F1318" s="239" t="s">
        <v>6878</v>
      </c>
      <c r="G1318" s="210">
        <v>0</v>
      </c>
      <c r="H1318" s="61" t="s">
        <v>73</v>
      </c>
      <c r="I1318" s="59" t="s">
        <v>65</v>
      </c>
      <c r="J1318" s="60" t="s">
        <v>6877</v>
      </c>
      <c r="K1318" s="60">
        <v>16200000</v>
      </c>
      <c r="L1318" s="58" t="s">
        <v>68</v>
      </c>
      <c r="M1318" s="60" t="s">
        <v>6876</v>
      </c>
      <c r="N1318" s="60">
        <v>36719848</v>
      </c>
      <c r="O1318" s="176">
        <v>1498</v>
      </c>
      <c r="P1318" s="89">
        <v>45475</v>
      </c>
      <c r="Q1318" s="60">
        <v>4519037000</v>
      </c>
      <c r="R1318" s="89">
        <v>45525</v>
      </c>
      <c r="S1318" s="60">
        <v>16200000</v>
      </c>
      <c r="T1318" s="61" t="s">
        <v>66</v>
      </c>
      <c r="U1318" s="60">
        <v>85455983</v>
      </c>
      <c r="V1318" s="60" t="s">
        <v>6859</v>
      </c>
      <c r="W1318" s="89">
        <v>45525</v>
      </c>
      <c r="X1318" s="89">
        <v>45525</v>
      </c>
      <c r="Y1318" s="177" t="s">
        <v>75</v>
      </c>
      <c r="Z1318" s="89">
        <v>45626</v>
      </c>
      <c r="AA1318" s="67">
        <f t="shared" si="105"/>
        <v>101</v>
      </c>
      <c r="AB1318" s="67">
        <v>0</v>
      </c>
      <c r="AC1318" s="237">
        <v>0</v>
      </c>
      <c r="AD1318" s="67">
        <v>0</v>
      </c>
      <c r="AE1318" s="89" t="s">
        <v>75</v>
      </c>
      <c r="AF1318" s="67">
        <f t="shared" si="101"/>
        <v>0</v>
      </c>
      <c r="AG1318" s="60">
        <v>0</v>
      </c>
      <c r="AH1318" s="60">
        <v>0</v>
      </c>
      <c r="AI1318" s="89" t="s">
        <v>75</v>
      </c>
      <c r="AJ1318" s="61">
        <v>0</v>
      </c>
      <c r="AK1318" s="65" t="s">
        <v>75</v>
      </c>
      <c r="AL1318" s="65" t="s">
        <v>75</v>
      </c>
      <c r="AM1318" s="67">
        <f t="shared" si="102"/>
        <v>0</v>
      </c>
      <c r="AN1318" s="67">
        <f>+K1318+AC1318-AH1318</f>
        <v>16200000</v>
      </c>
      <c r="AO1318" s="61" t="s">
        <v>67</v>
      </c>
      <c r="AP1318" s="60">
        <v>16200000</v>
      </c>
      <c r="AQ1318" s="61" t="s">
        <v>86</v>
      </c>
      <c r="AR1318" s="60">
        <v>0</v>
      </c>
      <c r="AS1318" s="69" t="s">
        <v>75</v>
      </c>
      <c r="AT1318" s="236">
        <v>0</v>
      </c>
      <c r="AU1318" s="156">
        <f t="shared" si="103"/>
        <v>16200000</v>
      </c>
      <c r="AV1318" s="72">
        <f t="shared" si="104"/>
        <v>0</v>
      </c>
      <c r="AW1318" s="89" t="s">
        <v>75</v>
      </c>
      <c r="AX1318" s="61" t="s">
        <v>101</v>
      </c>
      <c r="AY1318" s="67" t="s">
        <v>6875</v>
      </c>
      <c r="AZ1318" s="58" t="s">
        <v>67</v>
      </c>
      <c r="BA1318" s="58" t="s">
        <v>67</v>
      </c>
    </row>
    <row r="1319" spans="2:53" x14ac:dyDescent="0.25">
      <c r="B1319" s="58">
        <v>2024</v>
      </c>
      <c r="C1319" s="58">
        <v>891780111</v>
      </c>
      <c r="D1319" s="59" t="s">
        <v>64</v>
      </c>
      <c r="E1319" s="61" t="s">
        <v>6874</v>
      </c>
      <c r="F1319" s="239" t="s">
        <v>6873</v>
      </c>
      <c r="G1319" s="210">
        <v>0</v>
      </c>
      <c r="H1319" s="61" t="s">
        <v>73</v>
      </c>
      <c r="I1319" s="59" t="s">
        <v>65</v>
      </c>
      <c r="J1319" s="60" t="s">
        <v>6872</v>
      </c>
      <c r="K1319" s="60">
        <v>8400000</v>
      </c>
      <c r="L1319" s="58" t="s">
        <v>68</v>
      </c>
      <c r="M1319" s="60" t="s">
        <v>6871</v>
      </c>
      <c r="N1319" s="60">
        <v>1084731269</v>
      </c>
      <c r="O1319" s="60">
        <v>1499</v>
      </c>
      <c r="P1319" s="238">
        <v>45475</v>
      </c>
      <c r="Q1319" s="60">
        <v>2126650000</v>
      </c>
      <c r="R1319" s="89">
        <v>45526</v>
      </c>
      <c r="S1319" s="60">
        <v>8400000</v>
      </c>
      <c r="T1319" s="61" t="s">
        <v>66</v>
      </c>
      <c r="U1319" s="60">
        <v>85467461</v>
      </c>
      <c r="V1319" s="60" t="s">
        <v>6870</v>
      </c>
      <c r="W1319" s="89">
        <v>45526</v>
      </c>
      <c r="X1319" s="89">
        <v>45526</v>
      </c>
      <c r="Y1319" s="177" t="s">
        <v>75</v>
      </c>
      <c r="Z1319" s="89">
        <v>45626</v>
      </c>
      <c r="AA1319" s="67">
        <f t="shared" si="105"/>
        <v>100</v>
      </c>
      <c r="AB1319" s="67">
        <v>0</v>
      </c>
      <c r="AC1319" s="237">
        <v>0</v>
      </c>
      <c r="AD1319" s="67">
        <v>0</v>
      </c>
      <c r="AE1319" s="89" t="s">
        <v>75</v>
      </c>
      <c r="AF1319" s="67">
        <f t="shared" si="101"/>
        <v>0</v>
      </c>
      <c r="AG1319" s="60">
        <v>0</v>
      </c>
      <c r="AH1319" s="60">
        <v>0</v>
      </c>
      <c r="AI1319" s="89" t="s">
        <v>75</v>
      </c>
      <c r="AJ1319" s="61">
        <v>0</v>
      </c>
      <c r="AK1319" s="65" t="s">
        <v>75</v>
      </c>
      <c r="AL1319" s="65" t="s">
        <v>75</v>
      </c>
      <c r="AM1319" s="67">
        <f t="shared" si="102"/>
        <v>0</v>
      </c>
      <c r="AN1319" s="67">
        <f>+K1319+AC1319-AH1319</f>
        <v>8400000</v>
      </c>
      <c r="AO1319" s="61" t="s">
        <v>67</v>
      </c>
      <c r="AP1319" s="60">
        <v>8400000</v>
      </c>
      <c r="AQ1319" s="61" t="s">
        <v>86</v>
      </c>
      <c r="AR1319" s="60">
        <v>0</v>
      </c>
      <c r="AS1319" s="69" t="s">
        <v>75</v>
      </c>
      <c r="AT1319" s="236">
        <v>0</v>
      </c>
      <c r="AU1319" s="156">
        <f t="shared" si="103"/>
        <v>8400000</v>
      </c>
      <c r="AV1319" s="72">
        <f t="shared" si="104"/>
        <v>0</v>
      </c>
      <c r="AW1319" s="89" t="s">
        <v>75</v>
      </c>
      <c r="AX1319" s="61" t="s">
        <v>101</v>
      </c>
      <c r="AY1319" s="67" t="s">
        <v>6869</v>
      </c>
      <c r="AZ1319" s="58" t="s">
        <v>67</v>
      </c>
      <c r="BA1319" s="58" t="s">
        <v>67</v>
      </c>
    </row>
    <row r="1320" spans="2:53" x14ac:dyDescent="0.25">
      <c r="B1320" s="58">
        <v>2024</v>
      </c>
      <c r="C1320" s="58">
        <v>891780111</v>
      </c>
      <c r="D1320" s="59" t="s">
        <v>64</v>
      </c>
      <c r="E1320" s="61" t="s">
        <v>6868</v>
      </c>
      <c r="F1320" s="239" t="s">
        <v>6867</v>
      </c>
      <c r="G1320" s="210">
        <v>0</v>
      </c>
      <c r="H1320" s="61" t="s">
        <v>73</v>
      </c>
      <c r="I1320" s="59" t="s">
        <v>65</v>
      </c>
      <c r="J1320" s="60" t="s">
        <v>6866</v>
      </c>
      <c r="K1320" s="60">
        <v>11500000</v>
      </c>
      <c r="L1320" s="58" t="s">
        <v>68</v>
      </c>
      <c r="M1320" s="60" t="s">
        <v>6865</v>
      </c>
      <c r="N1320" s="60">
        <v>1082987533</v>
      </c>
      <c r="O1320" s="176">
        <v>1498</v>
      </c>
      <c r="P1320" s="89">
        <v>45475</v>
      </c>
      <c r="Q1320" s="60">
        <v>4519037000</v>
      </c>
      <c r="R1320" s="89">
        <v>45526</v>
      </c>
      <c r="S1320" s="60">
        <v>11500000</v>
      </c>
      <c r="T1320" s="61" t="s">
        <v>66</v>
      </c>
      <c r="U1320" s="60">
        <v>72175281</v>
      </c>
      <c r="V1320" s="60" t="s">
        <v>3682</v>
      </c>
      <c r="W1320" s="89">
        <v>45526</v>
      </c>
      <c r="X1320" s="89">
        <v>45526</v>
      </c>
      <c r="Y1320" s="177" t="s">
        <v>75</v>
      </c>
      <c r="Z1320" s="89">
        <v>45626</v>
      </c>
      <c r="AA1320" s="67">
        <f t="shared" si="105"/>
        <v>100</v>
      </c>
      <c r="AB1320" s="67">
        <v>0</v>
      </c>
      <c r="AC1320" s="237">
        <v>0</v>
      </c>
      <c r="AD1320" s="67">
        <v>0</v>
      </c>
      <c r="AE1320" s="89" t="s">
        <v>75</v>
      </c>
      <c r="AF1320" s="67">
        <f t="shared" si="101"/>
        <v>0</v>
      </c>
      <c r="AG1320" s="60">
        <v>0</v>
      </c>
      <c r="AH1320" s="60">
        <v>0</v>
      </c>
      <c r="AI1320" s="89" t="s">
        <v>75</v>
      </c>
      <c r="AJ1320" s="61">
        <v>0</v>
      </c>
      <c r="AK1320" s="65" t="s">
        <v>75</v>
      </c>
      <c r="AL1320" s="65" t="s">
        <v>75</v>
      </c>
      <c r="AM1320" s="67">
        <f t="shared" si="102"/>
        <v>0</v>
      </c>
      <c r="AN1320" s="67">
        <f>+K1320+AC1320-AH1320</f>
        <v>11500000</v>
      </c>
      <c r="AO1320" s="61" t="s">
        <v>67</v>
      </c>
      <c r="AP1320" s="60">
        <v>11500000</v>
      </c>
      <c r="AQ1320" s="61" t="s">
        <v>86</v>
      </c>
      <c r="AR1320" s="60">
        <v>0</v>
      </c>
      <c r="AS1320" s="69" t="s">
        <v>75</v>
      </c>
      <c r="AT1320" s="236">
        <v>0</v>
      </c>
      <c r="AU1320" s="156">
        <f t="shared" si="103"/>
        <v>11500000</v>
      </c>
      <c r="AV1320" s="72">
        <f t="shared" si="104"/>
        <v>0</v>
      </c>
      <c r="AW1320" s="89" t="s">
        <v>75</v>
      </c>
      <c r="AX1320" s="61" t="s">
        <v>101</v>
      </c>
      <c r="AY1320" s="67" t="s">
        <v>6864</v>
      </c>
      <c r="AZ1320" s="58" t="s">
        <v>67</v>
      </c>
      <c r="BA1320" s="58" t="s">
        <v>67</v>
      </c>
    </row>
    <row r="1321" spans="2:53" x14ac:dyDescent="0.25">
      <c r="B1321" s="58">
        <v>2024</v>
      </c>
      <c r="C1321" s="58">
        <v>891780111</v>
      </c>
      <c r="D1321" s="59" t="s">
        <v>64</v>
      </c>
      <c r="E1321" s="61" t="s">
        <v>6863</v>
      </c>
      <c r="F1321" s="239" t="s">
        <v>6862</v>
      </c>
      <c r="G1321" s="210">
        <v>0</v>
      </c>
      <c r="H1321" s="61" t="s">
        <v>73</v>
      </c>
      <c r="I1321" s="59" t="s">
        <v>383</v>
      </c>
      <c r="J1321" s="60" t="s">
        <v>6861</v>
      </c>
      <c r="K1321" s="60">
        <v>6000000</v>
      </c>
      <c r="L1321" s="58" t="s">
        <v>68</v>
      </c>
      <c r="M1321" s="60" t="s">
        <v>6860</v>
      </c>
      <c r="N1321" s="60">
        <v>1083017610</v>
      </c>
      <c r="O1321" s="60">
        <v>1908</v>
      </c>
      <c r="P1321" s="89">
        <v>45525</v>
      </c>
      <c r="Q1321" s="60">
        <v>6000000</v>
      </c>
      <c r="R1321" s="89">
        <v>45526</v>
      </c>
      <c r="S1321" s="60">
        <v>6000000</v>
      </c>
      <c r="T1321" s="61" t="s">
        <v>66</v>
      </c>
      <c r="U1321" s="60">
        <v>85455983</v>
      </c>
      <c r="V1321" s="60" t="s">
        <v>6859</v>
      </c>
      <c r="W1321" s="89">
        <v>45526</v>
      </c>
      <c r="X1321" s="89">
        <v>45526</v>
      </c>
      <c r="Y1321" s="177" t="s">
        <v>75</v>
      </c>
      <c r="Z1321" s="89">
        <v>45583</v>
      </c>
      <c r="AA1321" s="67">
        <f t="shared" si="105"/>
        <v>57</v>
      </c>
      <c r="AB1321" s="67">
        <v>0</v>
      </c>
      <c r="AC1321" s="237">
        <v>0</v>
      </c>
      <c r="AD1321" s="67">
        <v>0</v>
      </c>
      <c r="AE1321" s="89" t="s">
        <v>75</v>
      </c>
      <c r="AF1321" s="67">
        <f t="shared" si="101"/>
        <v>0</v>
      </c>
      <c r="AG1321" s="60">
        <v>0</v>
      </c>
      <c r="AH1321" s="60">
        <v>0</v>
      </c>
      <c r="AI1321" s="89" t="s">
        <v>75</v>
      </c>
      <c r="AJ1321" s="61">
        <v>0</v>
      </c>
      <c r="AK1321" s="65" t="s">
        <v>75</v>
      </c>
      <c r="AL1321" s="65" t="s">
        <v>75</v>
      </c>
      <c r="AM1321" s="67">
        <f t="shared" si="102"/>
        <v>0</v>
      </c>
      <c r="AN1321" s="67">
        <f>+K1321+AC1321-AH1321</f>
        <v>6000000</v>
      </c>
      <c r="AO1321" s="61" t="s">
        <v>67</v>
      </c>
      <c r="AP1321" s="60">
        <v>6000000</v>
      </c>
      <c r="AQ1321" s="61" t="s">
        <v>86</v>
      </c>
      <c r="AR1321" s="60">
        <v>0</v>
      </c>
      <c r="AS1321" s="69" t="s">
        <v>75</v>
      </c>
      <c r="AT1321" s="236">
        <v>0</v>
      </c>
      <c r="AU1321" s="156">
        <f t="shared" si="103"/>
        <v>6000000</v>
      </c>
      <c r="AV1321" s="72">
        <f t="shared" si="104"/>
        <v>0</v>
      </c>
      <c r="AW1321" s="89" t="s">
        <v>75</v>
      </c>
      <c r="AX1321" s="61" t="s">
        <v>101</v>
      </c>
      <c r="AY1321" s="67" t="s">
        <v>6858</v>
      </c>
      <c r="AZ1321" s="58" t="s">
        <v>67</v>
      </c>
      <c r="BA1321" s="58" t="s">
        <v>67</v>
      </c>
    </row>
    <row r="1322" spans="2:53" x14ac:dyDescent="0.25">
      <c r="B1322" s="58">
        <v>2024</v>
      </c>
      <c r="C1322" s="58">
        <v>891780111</v>
      </c>
      <c r="D1322" s="59" t="s">
        <v>64</v>
      </c>
      <c r="E1322" s="61" t="s">
        <v>6857</v>
      </c>
      <c r="F1322" s="239" t="s">
        <v>6856</v>
      </c>
      <c r="G1322" s="210">
        <v>0</v>
      </c>
      <c r="H1322" s="61" t="s">
        <v>73</v>
      </c>
      <c r="I1322" s="59" t="s">
        <v>65</v>
      </c>
      <c r="J1322" s="60" t="s">
        <v>6855</v>
      </c>
      <c r="K1322" s="60">
        <v>9900000</v>
      </c>
      <c r="L1322" s="58" t="s">
        <v>68</v>
      </c>
      <c r="M1322" s="60" t="s">
        <v>6854</v>
      </c>
      <c r="N1322" s="60">
        <v>1010215438</v>
      </c>
      <c r="O1322" s="176">
        <v>1498</v>
      </c>
      <c r="P1322" s="89">
        <v>45475</v>
      </c>
      <c r="Q1322" s="60">
        <v>4519037000</v>
      </c>
      <c r="R1322" s="89">
        <v>45526</v>
      </c>
      <c r="S1322" s="60">
        <v>9900000</v>
      </c>
      <c r="T1322" s="61" t="s">
        <v>66</v>
      </c>
      <c r="U1322" s="60">
        <v>57464638</v>
      </c>
      <c r="V1322" s="60" t="s">
        <v>6833</v>
      </c>
      <c r="W1322" s="89">
        <v>45526</v>
      </c>
      <c r="X1322" s="89">
        <v>45537</v>
      </c>
      <c r="Y1322" s="177" t="s">
        <v>75</v>
      </c>
      <c r="Z1322" s="89">
        <v>45626</v>
      </c>
      <c r="AA1322" s="67">
        <f t="shared" si="105"/>
        <v>89</v>
      </c>
      <c r="AB1322" s="67">
        <v>0</v>
      </c>
      <c r="AC1322" s="237">
        <v>0</v>
      </c>
      <c r="AD1322" s="67">
        <v>0</v>
      </c>
      <c r="AE1322" s="89" t="s">
        <v>75</v>
      </c>
      <c r="AF1322" s="67">
        <f t="shared" si="101"/>
        <v>0</v>
      </c>
      <c r="AG1322" s="60">
        <v>0</v>
      </c>
      <c r="AH1322" s="60">
        <v>0</v>
      </c>
      <c r="AI1322" s="89" t="s">
        <v>75</v>
      </c>
      <c r="AJ1322" s="61">
        <v>0</v>
      </c>
      <c r="AK1322" s="65" t="s">
        <v>75</v>
      </c>
      <c r="AL1322" s="65" t="s">
        <v>75</v>
      </c>
      <c r="AM1322" s="67">
        <f t="shared" si="102"/>
        <v>0</v>
      </c>
      <c r="AN1322" s="67">
        <f>+K1322+AC1322-AH1322</f>
        <v>9900000</v>
      </c>
      <c r="AO1322" s="61" t="s">
        <v>67</v>
      </c>
      <c r="AP1322" s="60">
        <v>9900000</v>
      </c>
      <c r="AQ1322" s="61" t="s">
        <v>86</v>
      </c>
      <c r="AR1322" s="60">
        <v>0</v>
      </c>
      <c r="AS1322" s="69" t="s">
        <v>75</v>
      </c>
      <c r="AT1322" s="236">
        <v>0</v>
      </c>
      <c r="AU1322" s="156">
        <f t="shared" si="103"/>
        <v>9900000</v>
      </c>
      <c r="AV1322" s="72">
        <f t="shared" si="104"/>
        <v>0</v>
      </c>
      <c r="AW1322" s="89" t="s">
        <v>75</v>
      </c>
      <c r="AX1322" s="61" t="s">
        <v>101</v>
      </c>
      <c r="AY1322" s="67" t="s">
        <v>6853</v>
      </c>
      <c r="AZ1322" s="58" t="s">
        <v>67</v>
      </c>
      <c r="BA1322" s="58" t="s">
        <v>67</v>
      </c>
    </row>
    <row r="1323" spans="2:53" x14ac:dyDescent="0.25">
      <c r="B1323" s="58">
        <v>2024</v>
      </c>
      <c r="C1323" s="58">
        <v>891780111</v>
      </c>
      <c r="D1323" s="59" t="s">
        <v>64</v>
      </c>
      <c r="E1323" s="61" t="s">
        <v>6852</v>
      </c>
      <c r="F1323" s="239" t="s">
        <v>6851</v>
      </c>
      <c r="G1323" s="210">
        <v>0</v>
      </c>
      <c r="H1323" s="61" t="s">
        <v>73</v>
      </c>
      <c r="I1323" s="59" t="s">
        <v>125</v>
      </c>
      <c r="J1323" s="60" t="s">
        <v>6850</v>
      </c>
      <c r="K1323" s="60">
        <v>6000000</v>
      </c>
      <c r="L1323" s="58" t="s">
        <v>68</v>
      </c>
      <c r="M1323" s="60" t="s">
        <v>2059</v>
      </c>
      <c r="N1323" s="60">
        <v>1082973181</v>
      </c>
      <c r="O1323" s="60">
        <v>1756</v>
      </c>
      <c r="P1323" s="89">
        <v>45506</v>
      </c>
      <c r="Q1323" s="240">
        <v>46750000</v>
      </c>
      <c r="R1323" s="89">
        <v>45526</v>
      </c>
      <c r="S1323" s="60">
        <v>6000000</v>
      </c>
      <c r="T1323" s="61" t="s">
        <v>66</v>
      </c>
      <c r="U1323" s="60">
        <v>12548945</v>
      </c>
      <c r="V1323" s="60" t="s">
        <v>6785</v>
      </c>
      <c r="W1323" s="89">
        <v>45526</v>
      </c>
      <c r="X1323" s="89">
        <v>45526</v>
      </c>
      <c r="Y1323" s="177" t="s">
        <v>75</v>
      </c>
      <c r="Z1323" s="89">
        <v>45565</v>
      </c>
      <c r="AA1323" s="67">
        <f t="shared" si="105"/>
        <v>39</v>
      </c>
      <c r="AB1323" s="67">
        <v>0</v>
      </c>
      <c r="AC1323" s="237">
        <v>0</v>
      </c>
      <c r="AD1323" s="67">
        <v>0</v>
      </c>
      <c r="AE1323" s="89" t="s">
        <v>75</v>
      </c>
      <c r="AF1323" s="67">
        <f t="shared" si="101"/>
        <v>0</v>
      </c>
      <c r="AG1323" s="60">
        <v>0</v>
      </c>
      <c r="AH1323" s="60">
        <v>0</v>
      </c>
      <c r="AI1323" s="89" t="s">
        <v>75</v>
      </c>
      <c r="AJ1323" s="61">
        <v>0</v>
      </c>
      <c r="AK1323" s="65" t="s">
        <v>75</v>
      </c>
      <c r="AL1323" s="65" t="s">
        <v>75</v>
      </c>
      <c r="AM1323" s="67">
        <f t="shared" si="102"/>
        <v>0</v>
      </c>
      <c r="AN1323" s="67">
        <f>+K1323+AC1323-AH1323</f>
        <v>6000000</v>
      </c>
      <c r="AO1323" s="61" t="s">
        <v>67</v>
      </c>
      <c r="AP1323" s="60">
        <v>6000000</v>
      </c>
      <c r="AQ1323" s="61" t="s">
        <v>86</v>
      </c>
      <c r="AR1323" s="60">
        <v>0</v>
      </c>
      <c r="AS1323" s="69" t="s">
        <v>75</v>
      </c>
      <c r="AT1323" s="236">
        <v>0</v>
      </c>
      <c r="AU1323" s="156">
        <f t="shared" si="103"/>
        <v>6000000</v>
      </c>
      <c r="AV1323" s="72">
        <f t="shared" si="104"/>
        <v>0</v>
      </c>
      <c r="AW1323" s="89" t="s">
        <v>75</v>
      </c>
      <c r="AX1323" s="61" t="s">
        <v>101</v>
      </c>
      <c r="AY1323" s="67" t="s">
        <v>6849</v>
      </c>
      <c r="AZ1323" s="58" t="s">
        <v>67</v>
      </c>
      <c r="BA1323" s="58" t="s">
        <v>67</v>
      </c>
    </row>
    <row r="1324" spans="2:53" x14ac:dyDescent="0.25">
      <c r="B1324" s="58">
        <v>2024</v>
      </c>
      <c r="C1324" s="58">
        <v>891780111</v>
      </c>
      <c r="D1324" s="59" t="s">
        <v>64</v>
      </c>
      <c r="E1324" s="61" t="s">
        <v>6848</v>
      </c>
      <c r="F1324" s="239" t="s">
        <v>6847</v>
      </c>
      <c r="G1324" s="210">
        <v>0</v>
      </c>
      <c r="H1324" s="61" t="s">
        <v>73</v>
      </c>
      <c r="I1324" s="59" t="s">
        <v>65</v>
      </c>
      <c r="J1324" s="60" t="s">
        <v>6846</v>
      </c>
      <c r="K1324" s="60">
        <v>9000000</v>
      </c>
      <c r="L1324" s="58" t="s">
        <v>68</v>
      </c>
      <c r="M1324" s="60" t="s">
        <v>6845</v>
      </c>
      <c r="N1324" s="60">
        <v>1083025719</v>
      </c>
      <c r="O1324" s="176">
        <v>1498</v>
      </c>
      <c r="P1324" s="89">
        <v>45475</v>
      </c>
      <c r="Q1324" s="60">
        <v>4519037000</v>
      </c>
      <c r="R1324" s="89">
        <v>45526</v>
      </c>
      <c r="S1324" s="60">
        <v>9000000</v>
      </c>
      <c r="T1324" s="61" t="s">
        <v>66</v>
      </c>
      <c r="U1324" s="60">
        <v>85468582</v>
      </c>
      <c r="V1324" s="60" t="s">
        <v>6844</v>
      </c>
      <c r="W1324" s="89">
        <v>45526</v>
      </c>
      <c r="X1324" s="89">
        <v>45537</v>
      </c>
      <c r="Y1324" s="177" t="s">
        <v>75</v>
      </c>
      <c r="Z1324" s="89">
        <v>45626</v>
      </c>
      <c r="AA1324" s="67">
        <f t="shared" si="105"/>
        <v>89</v>
      </c>
      <c r="AB1324" s="67">
        <v>0</v>
      </c>
      <c r="AC1324" s="237">
        <v>0</v>
      </c>
      <c r="AD1324" s="67">
        <v>0</v>
      </c>
      <c r="AE1324" s="89" t="s">
        <v>75</v>
      </c>
      <c r="AF1324" s="67">
        <f t="shared" si="101"/>
        <v>0</v>
      </c>
      <c r="AG1324" s="60">
        <v>0</v>
      </c>
      <c r="AH1324" s="60">
        <v>0</v>
      </c>
      <c r="AI1324" s="89" t="s">
        <v>75</v>
      </c>
      <c r="AJ1324" s="61">
        <v>0</v>
      </c>
      <c r="AK1324" s="65" t="s">
        <v>75</v>
      </c>
      <c r="AL1324" s="65" t="s">
        <v>75</v>
      </c>
      <c r="AM1324" s="67">
        <f t="shared" si="102"/>
        <v>0</v>
      </c>
      <c r="AN1324" s="67">
        <f>+K1324+AC1324-AH1324</f>
        <v>9000000</v>
      </c>
      <c r="AO1324" s="61" t="s">
        <v>67</v>
      </c>
      <c r="AP1324" s="60">
        <v>9000000</v>
      </c>
      <c r="AQ1324" s="61" t="s">
        <v>86</v>
      </c>
      <c r="AR1324" s="60">
        <v>0</v>
      </c>
      <c r="AS1324" s="69" t="s">
        <v>75</v>
      </c>
      <c r="AT1324" s="236">
        <v>0</v>
      </c>
      <c r="AU1324" s="156">
        <f t="shared" si="103"/>
        <v>9000000</v>
      </c>
      <c r="AV1324" s="72">
        <f t="shared" si="104"/>
        <v>0</v>
      </c>
      <c r="AW1324" s="89" t="s">
        <v>75</v>
      </c>
      <c r="AX1324" s="61" t="s">
        <v>101</v>
      </c>
      <c r="AY1324" s="67" t="s">
        <v>6843</v>
      </c>
      <c r="AZ1324" s="58" t="s">
        <v>67</v>
      </c>
      <c r="BA1324" s="58" t="s">
        <v>67</v>
      </c>
    </row>
    <row r="1325" spans="2:53" x14ac:dyDescent="0.25">
      <c r="B1325" s="58">
        <v>2024</v>
      </c>
      <c r="C1325" s="58">
        <v>891780111</v>
      </c>
      <c r="D1325" s="59" t="s">
        <v>64</v>
      </c>
      <c r="E1325" s="61" t="s">
        <v>6842</v>
      </c>
      <c r="F1325" s="239" t="s">
        <v>6841</v>
      </c>
      <c r="G1325" s="210">
        <v>0</v>
      </c>
      <c r="H1325" s="61" t="s">
        <v>73</v>
      </c>
      <c r="I1325" s="59" t="s">
        <v>65</v>
      </c>
      <c r="J1325" s="60" t="s">
        <v>6840</v>
      </c>
      <c r="K1325" s="60">
        <v>26000000</v>
      </c>
      <c r="L1325" s="58" t="s">
        <v>68</v>
      </c>
      <c r="M1325" s="60" t="s">
        <v>6839</v>
      </c>
      <c r="N1325" s="60">
        <v>12625892</v>
      </c>
      <c r="O1325" s="176">
        <v>1498</v>
      </c>
      <c r="P1325" s="89">
        <v>45475</v>
      </c>
      <c r="Q1325" s="60">
        <v>4519037000</v>
      </c>
      <c r="R1325" s="89">
        <v>45526</v>
      </c>
      <c r="S1325" s="60">
        <v>26000000</v>
      </c>
      <c r="T1325" s="61" t="s">
        <v>66</v>
      </c>
      <c r="U1325" s="60">
        <v>12621405</v>
      </c>
      <c r="V1325" s="60" t="s">
        <v>3878</v>
      </c>
      <c r="W1325" s="89">
        <v>45526</v>
      </c>
      <c r="X1325" s="89">
        <v>45526</v>
      </c>
      <c r="Y1325" s="177" t="s">
        <v>75</v>
      </c>
      <c r="Z1325" s="89">
        <v>45626</v>
      </c>
      <c r="AA1325" s="67">
        <f t="shared" si="105"/>
        <v>100</v>
      </c>
      <c r="AB1325" s="67">
        <v>0</v>
      </c>
      <c r="AC1325" s="237">
        <v>0</v>
      </c>
      <c r="AD1325" s="67">
        <v>0</v>
      </c>
      <c r="AE1325" s="89" t="s">
        <v>75</v>
      </c>
      <c r="AF1325" s="67">
        <f t="shared" si="101"/>
        <v>0</v>
      </c>
      <c r="AG1325" s="60">
        <v>0</v>
      </c>
      <c r="AH1325" s="60">
        <v>0</v>
      </c>
      <c r="AI1325" s="89" t="s">
        <v>75</v>
      </c>
      <c r="AJ1325" s="61">
        <v>0</v>
      </c>
      <c r="AK1325" s="65" t="s">
        <v>75</v>
      </c>
      <c r="AL1325" s="65" t="s">
        <v>75</v>
      </c>
      <c r="AM1325" s="67">
        <f t="shared" si="102"/>
        <v>0</v>
      </c>
      <c r="AN1325" s="67">
        <f>+K1325+AC1325-AH1325</f>
        <v>26000000</v>
      </c>
      <c r="AO1325" s="61" t="s">
        <v>67</v>
      </c>
      <c r="AP1325" s="60">
        <v>26000000</v>
      </c>
      <c r="AQ1325" s="61" t="s">
        <v>86</v>
      </c>
      <c r="AR1325" s="60">
        <v>0</v>
      </c>
      <c r="AS1325" s="69" t="s">
        <v>75</v>
      </c>
      <c r="AT1325" s="236">
        <v>0</v>
      </c>
      <c r="AU1325" s="156">
        <f t="shared" si="103"/>
        <v>26000000</v>
      </c>
      <c r="AV1325" s="72">
        <f t="shared" si="104"/>
        <v>0</v>
      </c>
      <c r="AW1325" s="89" t="s">
        <v>75</v>
      </c>
      <c r="AX1325" s="61" t="s">
        <v>101</v>
      </c>
      <c r="AY1325" s="67" t="s">
        <v>6838</v>
      </c>
      <c r="AZ1325" s="58" t="s">
        <v>67</v>
      </c>
      <c r="BA1325" s="58" t="s">
        <v>67</v>
      </c>
    </row>
    <row r="1326" spans="2:53" x14ac:dyDescent="0.25">
      <c r="B1326" s="58">
        <v>2024</v>
      </c>
      <c r="C1326" s="58">
        <v>891780111</v>
      </c>
      <c r="D1326" s="59" t="s">
        <v>64</v>
      </c>
      <c r="E1326" s="61" t="s">
        <v>6837</v>
      </c>
      <c r="F1326" s="239" t="s">
        <v>6836</v>
      </c>
      <c r="G1326" s="210">
        <v>0</v>
      </c>
      <c r="H1326" s="61" t="s">
        <v>73</v>
      </c>
      <c r="I1326" s="59" t="s">
        <v>65</v>
      </c>
      <c r="J1326" s="60" t="s">
        <v>6835</v>
      </c>
      <c r="K1326" s="60">
        <v>9450000</v>
      </c>
      <c r="L1326" s="58" t="s">
        <v>68</v>
      </c>
      <c r="M1326" s="60" t="s">
        <v>6834</v>
      </c>
      <c r="N1326" s="60">
        <v>1082885782</v>
      </c>
      <c r="O1326" s="176">
        <v>1498</v>
      </c>
      <c r="P1326" s="89">
        <v>45475</v>
      </c>
      <c r="Q1326" s="60">
        <v>4519037000</v>
      </c>
      <c r="R1326" s="89">
        <v>45526</v>
      </c>
      <c r="S1326" s="60">
        <v>9450000</v>
      </c>
      <c r="T1326" s="61" t="s">
        <v>66</v>
      </c>
      <c r="U1326" s="60">
        <v>57464638</v>
      </c>
      <c r="V1326" s="60" t="s">
        <v>6833</v>
      </c>
      <c r="W1326" s="89">
        <v>45526</v>
      </c>
      <c r="X1326" s="89">
        <v>45526</v>
      </c>
      <c r="Y1326" s="177" t="s">
        <v>75</v>
      </c>
      <c r="Z1326" s="89">
        <v>45626</v>
      </c>
      <c r="AA1326" s="67">
        <f t="shared" si="105"/>
        <v>100</v>
      </c>
      <c r="AB1326" s="67">
        <v>0</v>
      </c>
      <c r="AC1326" s="237">
        <v>0</v>
      </c>
      <c r="AD1326" s="67">
        <v>0</v>
      </c>
      <c r="AE1326" s="89" t="s">
        <v>75</v>
      </c>
      <c r="AF1326" s="67">
        <f t="shared" si="101"/>
        <v>0</v>
      </c>
      <c r="AG1326" s="60">
        <v>0</v>
      </c>
      <c r="AH1326" s="60">
        <v>0</v>
      </c>
      <c r="AI1326" s="89" t="s">
        <v>75</v>
      </c>
      <c r="AJ1326" s="61">
        <v>0</v>
      </c>
      <c r="AK1326" s="65" t="s">
        <v>75</v>
      </c>
      <c r="AL1326" s="65" t="s">
        <v>75</v>
      </c>
      <c r="AM1326" s="67">
        <f t="shared" si="102"/>
        <v>0</v>
      </c>
      <c r="AN1326" s="67">
        <f>+K1326+AC1326-AH1326</f>
        <v>9450000</v>
      </c>
      <c r="AO1326" s="61" t="s">
        <v>67</v>
      </c>
      <c r="AP1326" s="60">
        <v>9450000</v>
      </c>
      <c r="AQ1326" s="61" t="s">
        <v>86</v>
      </c>
      <c r="AR1326" s="60">
        <v>0</v>
      </c>
      <c r="AS1326" s="69" t="s">
        <v>75</v>
      </c>
      <c r="AT1326" s="236">
        <v>0</v>
      </c>
      <c r="AU1326" s="156">
        <f t="shared" si="103"/>
        <v>9450000</v>
      </c>
      <c r="AV1326" s="72">
        <f t="shared" si="104"/>
        <v>0</v>
      </c>
      <c r="AW1326" s="89" t="s">
        <v>75</v>
      </c>
      <c r="AX1326" s="61" t="s">
        <v>101</v>
      </c>
      <c r="AY1326" s="67" t="s">
        <v>6832</v>
      </c>
      <c r="AZ1326" s="58" t="s">
        <v>67</v>
      </c>
      <c r="BA1326" s="58" t="s">
        <v>67</v>
      </c>
    </row>
    <row r="1327" spans="2:53" x14ac:dyDescent="0.25">
      <c r="B1327" s="58">
        <v>2024</v>
      </c>
      <c r="C1327" s="58">
        <v>891780111</v>
      </c>
      <c r="D1327" s="59" t="s">
        <v>64</v>
      </c>
      <c r="E1327" s="61" t="s">
        <v>6831</v>
      </c>
      <c r="F1327" s="239" t="s">
        <v>6830</v>
      </c>
      <c r="G1327" s="210">
        <v>0</v>
      </c>
      <c r="H1327" s="61" t="s">
        <v>73</v>
      </c>
      <c r="I1327" s="59" t="s">
        <v>65</v>
      </c>
      <c r="J1327" s="60" t="s">
        <v>6829</v>
      </c>
      <c r="K1327" s="60">
        <v>8750000</v>
      </c>
      <c r="L1327" s="58" t="s">
        <v>68</v>
      </c>
      <c r="M1327" s="60" t="s">
        <v>6828</v>
      </c>
      <c r="N1327" s="60">
        <v>1082968870</v>
      </c>
      <c r="O1327" s="60">
        <v>1499</v>
      </c>
      <c r="P1327" s="238">
        <v>45475</v>
      </c>
      <c r="Q1327" s="60">
        <v>2126650000</v>
      </c>
      <c r="R1327" s="89">
        <v>45527</v>
      </c>
      <c r="S1327" s="60">
        <v>8750000</v>
      </c>
      <c r="T1327" s="61" t="s">
        <v>66</v>
      </c>
      <c r="U1327" s="60">
        <v>57426272</v>
      </c>
      <c r="V1327" s="60" t="s">
        <v>6827</v>
      </c>
      <c r="W1327" s="89">
        <v>45527</v>
      </c>
      <c r="X1327" s="89">
        <v>45527</v>
      </c>
      <c r="Y1327" s="177" t="s">
        <v>75</v>
      </c>
      <c r="Z1327" s="89">
        <v>45626</v>
      </c>
      <c r="AA1327" s="67">
        <f t="shared" si="105"/>
        <v>99</v>
      </c>
      <c r="AB1327" s="67">
        <v>0</v>
      </c>
      <c r="AC1327" s="237">
        <v>0</v>
      </c>
      <c r="AD1327" s="67">
        <v>0</v>
      </c>
      <c r="AE1327" s="89" t="s">
        <v>75</v>
      </c>
      <c r="AF1327" s="67">
        <f t="shared" si="101"/>
        <v>0</v>
      </c>
      <c r="AG1327" s="60">
        <v>0</v>
      </c>
      <c r="AH1327" s="60">
        <v>0</v>
      </c>
      <c r="AI1327" s="89" t="s">
        <v>75</v>
      </c>
      <c r="AJ1327" s="61">
        <v>0</v>
      </c>
      <c r="AK1327" s="65" t="s">
        <v>75</v>
      </c>
      <c r="AL1327" s="65" t="s">
        <v>75</v>
      </c>
      <c r="AM1327" s="67">
        <f t="shared" si="102"/>
        <v>0</v>
      </c>
      <c r="AN1327" s="67">
        <f>+K1327+AC1327-AH1327</f>
        <v>8750000</v>
      </c>
      <c r="AO1327" s="61" t="s">
        <v>67</v>
      </c>
      <c r="AP1327" s="60">
        <v>8750000</v>
      </c>
      <c r="AQ1327" s="61" t="s">
        <v>86</v>
      </c>
      <c r="AR1327" s="60">
        <v>0</v>
      </c>
      <c r="AS1327" s="69" t="s">
        <v>75</v>
      </c>
      <c r="AT1327" s="236">
        <v>0</v>
      </c>
      <c r="AU1327" s="156">
        <f t="shared" si="103"/>
        <v>8750000</v>
      </c>
      <c r="AV1327" s="72">
        <f t="shared" si="104"/>
        <v>0</v>
      </c>
      <c r="AW1327" s="89" t="s">
        <v>75</v>
      </c>
      <c r="AX1327" s="61" t="s">
        <v>101</v>
      </c>
      <c r="AY1327" s="67" t="s">
        <v>6826</v>
      </c>
      <c r="AZ1327" s="58" t="s">
        <v>67</v>
      </c>
      <c r="BA1327" s="58" t="s">
        <v>67</v>
      </c>
    </row>
    <row r="1328" spans="2:53" x14ac:dyDescent="0.25">
      <c r="B1328" s="58">
        <v>2024</v>
      </c>
      <c r="C1328" s="58">
        <v>891780111</v>
      </c>
      <c r="D1328" s="59" t="s">
        <v>64</v>
      </c>
      <c r="E1328" s="61" t="s">
        <v>6825</v>
      </c>
      <c r="F1328" s="239" t="s">
        <v>6824</v>
      </c>
      <c r="G1328" s="210">
        <v>0</v>
      </c>
      <c r="H1328" s="61" t="s">
        <v>73</v>
      </c>
      <c r="I1328" s="59" t="s">
        <v>65</v>
      </c>
      <c r="J1328" s="60" t="s">
        <v>6823</v>
      </c>
      <c r="K1328" s="60">
        <v>8917000</v>
      </c>
      <c r="L1328" s="58" t="s">
        <v>68</v>
      </c>
      <c r="M1328" s="60" t="s">
        <v>6822</v>
      </c>
      <c r="N1328" s="60">
        <v>1045723246</v>
      </c>
      <c r="O1328" s="60">
        <v>1499</v>
      </c>
      <c r="P1328" s="238">
        <v>45475</v>
      </c>
      <c r="Q1328" s="60">
        <v>2126650000</v>
      </c>
      <c r="R1328" s="89">
        <v>45527</v>
      </c>
      <c r="S1328" s="60">
        <v>8917000</v>
      </c>
      <c r="T1328" s="61" t="s">
        <v>66</v>
      </c>
      <c r="U1328" s="60">
        <v>1083554320</v>
      </c>
      <c r="V1328" s="60" t="s">
        <v>6821</v>
      </c>
      <c r="W1328" s="89">
        <v>45527</v>
      </c>
      <c r="X1328" s="89">
        <v>45527</v>
      </c>
      <c r="Y1328" s="177" t="s">
        <v>75</v>
      </c>
      <c r="Z1328" s="89">
        <v>45626</v>
      </c>
      <c r="AA1328" s="67">
        <f t="shared" si="105"/>
        <v>99</v>
      </c>
      <c r="AB1328" s="67">
        <v>0</v>
      </c>
      <c r="AC1328" s="237">
        <v>0</v>
      </c>
      <c r="AD1328" s="67">
        <v>0</v>
      </c>
      <c r="AE1328" s="89" t="s">
        <v>75</v>
      </c>
      <c r="AF1328" s="67">
        <f t="shared" si="101"/>
        <v>0</v>
      </c>
      <c r="AG1328" s="60">
        <v>0</v>
      </c>
      <c r="AH1328" s="60">
        <v>0</v>
      </c>
      <c r="AI1328" s="89" t="s">
        <v>75</v>
      </c>
      <c r="AJ1328" s="61">
        <v>0</v>
      </c>
      <c r="AK1328" s="65" t="s">
        <v>75</v>
      </c>
      <c r="AL1328" s="65" t="s">
        <v>75</v>
      </c>
      <c r="AM1328" s="67">
        <f t="shared" si="102"/>
        <v>0</v>
      </c>
      <c r="AN1328" s="67">
        <f>+K1328+AC1328-AH1328</f>
        <v>8917000</v>
      </c>
      <c r="AO1328" s="61" t="s">
        <v>67</v>
      </c>
      <c r="AP1328" s="60">
        <v>8917000</v>
      </c>
      <c r="AQ1328" s="61" t="s">
        <v>86</v>
      </c>
      <c r="AR1328" s="60">
        <v>0</v>
      </c>
      <c r="AS1328" s="69" t="s">
        <v>75</v>
      </c>
      <c r="AT1328" s="236">
        <v>0</v>
      </c>
      <c r="AU1328" s="156">
        <f t="shared" si="103"/>
        <v>8917000</v>
      </c>
      <c r="AV1328" s="72">
        <f t="shared" si="104"/>
        <v>0</v>
      </c>
      <c r="AW1328" s="89" t="s">
        <v>75</v>
      </c>
      <c r="AX1328" s="61" t="s">
        <v>101</v>
      </c>
      <c r="AY1328" s="67" t="s">
        <v>6820</v>
      </c>
      <c r="AZ1328" s="58" t="s">
        <v>67</v>
      </c>
      <c r="BA1328" s="58" t="s">
        <v>67</v>
      </c>
    </row>
    <row r="1329" spans="2:53" x14ac:dyDescent="0.25">
      <c r="B1329" s="58">
        <v>2024</v>
      </c>
      <c r="C1329" s="58">
        <v>891780111</v>
      </c>
      <c r="D1329" s="59" t="s">
        <v>64</v>
      </c>
      <c r="E1329" s="61" t="s">
        <v>6819</v>
      </c>
      <c r="F1329" s="239" t="s">
        <v>6818</v>
      </c>
      <c r="G1329" s="210">
        <v>0</v>
      </c>
      <c r="H1329" s="61" t="s">
        <v>73</v>
      </c>
      <c r="I1329" s="59" t="s">
        <v>65</v>
      </c>
      <c r="J1329" s="60" t="s">
        <v>6817</v>
      </c>
      <c r="K1329" s="60">
        <v>10000000</v>
      </c>
      <c r="L1329" s="58" t="s">
        <v>68</v>
      </c>
      <c r="M1329" s="60" t="s">
        <v>6816</v>
      </c>
      <c r="N1329" s="60">
        <v>1083020426</v>
      </c>
      <c r="O1329" s="176">
        <v>1498</v>
      </c>
      <c r="P1329" s="89">
        <v>45475</v>
      </c>
      <c r="Q1329" s="60">
        <v>4519037000</v>
      </c>
      <c r="R1329" s="89">
        <v>45527</v>
      </c>
      <c r="S1329" s="60">
        <v>10000000</v>
      </c>
      <c r="T1329" s="61" t="s">
        <v>66</v>
      </c>
      <c r="U1329" s="60">
        <v>57461216</v>
      </c>
      <c r="V1329" s="60" t="s">
        <v>3359</v>
      </c>
      <c r="W1329" s="89">
        <v>45527</v>
      </c>
      <c r="X1329" s="89">
        <v>45527</v>
      </c>
      <c r="Y1329" s="177" t="s">
        <v>75</v>
      </c>
      <c r="Z1329" s="89">
        <v>45626</v>
      </c>
      <c r="AA1329" s="67">
        <f t="shared" si="105"/>
        <v>99</v>
      </c>
      <c r="AB1329" s="67">
        <v>0</v>
      </c>
      <c r="AC1329" s="237">
        <v>0</v>
      </c>
      <c r="AD1329" s="67">
        <v>0</v>
      </c>
      <c r="AE1329" s="89" t="s">
        <v>75</v>
      </c>
      <c r="AF1329" s="67">
        <f t="shared" si="101"/>
        <v>0</v>
      </c>
      <c r="AG1329" s="60">
        <v>0</v>
      </c>
      <c r="AH1329" s="60">
        <v>0</v>
      </c>
      <c r="AI1329" s="89" t="s">
        <v>75</v>
      </c>
      <c r="AJ1329" s="61">
        <v>0</v>
      </c>
      <c r="AK1329" s="65" t="s">
        <v>75</v>
      </c>
      <c r="AL1329" s="65" t="s">
        <v>75</v>
      </c>
      <c r="AM1329" s="67">
        <f t="shared" si="102"/>
        <v>0</v>
      </c>
      <c r="AN1329" s="67">
        <f>+K1329+AC1329-AH1329</f>
        <v>10000000</v>
      </c>
      <c r="AO1329" s="61" t="s">
        <v>67</v>
      </c>
      <c r="AP1329" s="60">
        <v>10000000</v>
      </c>
      <c r="AQ1329" s="61" t="s">
        <v>86</v>
      </c>
      <c r="AR1329" s="60">
        <v>0</v>
      </c>
      <c r="AS1329" s="69" t="s">
        <v>75</v>
      </c>
      <c r="AT1329" s="236">
        <v>0</v>
      </c>
      <c r="AU1329" s="156">
        <f t="shared" si="103"/>
        <v>10000000</v>
      </c>
      <c r="AV1329" s="72">
        <f t="shared" si="104"/>
        <v>0</v>
      </c>
      <c r="AW1329" s="89" t="s">
        <v>75</v>
      </c>
      <c r="AX1329" s="61" t="s">
        <v>101</v>
      </c>
      <c r="AY1329" s="67" t="s">
        <v>6815</v>
      </c>
      <c r="AZ1329" s="58" t="s">
        <v>67</v>
      </c>
      <c r="BA1329" s="58" t="s">
        <v>67</v>
      </c>
    </row>
    <row r="1330" spans="2:53" x14ac:dyDescent="0.25">
      <c r="B1330" s="58">
        <v>2024</v>
      </c>
      <c r="C1330" s="58">
        <v>891780111</v>
      </c>
      <c r="D1330" s="59" t="s">
        <v>64</v>
      </c>
      <c r="E1330" s="61" t="s">
        <v>6814</v>
      </c>
      <c r="F1330" s="239" t="s">
        <v>6813</v>
      </c>
      <c r="G1330" s="210">
        <v>0</v>
      </c>
      <c r="H1330" s="61" t="s">
        <v>73</v>
      </c>
      <c r="I1330" s="59" t="s">
        <v>125</v>
      </c>
      <c r="J1330" s="60" t="s">
        <v>6812</v>
      </c>
      <c r="K1330" s="60">
        <v>5000000</v>
      </c>
      <c r="L1330" s="58" t="s">
        <v>68</v>
      </c>
      <c r="M1330" s="60" t="s">
        <v>6811</v>
      </c>
      <c r="N1330" s="60">
        <v>1037643215</v>
      </c>
      <c r="O1330" s="60">
        <v>1756</v>
      </c>
      <c r="P1330" s="89">
        <v>45506</v>
      </c>
      <c r="Q1330" s="240">
        <v>46750000</v>
      </c>
      <c r="R1330" s="89">
        <v>45527</v>
      </c>
      <c r="S1330" s="60">
        <v>5000000</v>
      </c>
      <c r="T1330" s="61" t="s">
        <v>66</v>
      </c>
      <c r="U1330" s="60">
        <v>12548945</v>
      </c>
      <c r="V1330" s="60" t="s">
        <v>6785</v>
      </c>
      <c r="W1330" s="89">
        <v>45527</v>
      </c>
      <c r="X1330" s="89">
        <v>45527</v>
      </c>
      <c r="Y1330" s="177" t="s">
        <v>75</v>
      </c>
      <c r="Z1330" s="89">
        <v>45565</v>
      </c>
      <c r="AA1330" s="67">
        <f t="shared" si="105"/>
        <v>38</v>
      </c>
      <c r="AB1330" s="67">
        <v>0</v>
      </c>
      <c r="AC1330" s="237">
        <v>0</v>
      </c>
      <c r="AD1330" s="67">
        <v>0</v>
      </c>
      <c r="AE1330" s="89" t="s">
        <v>75</v>
      </c>
      <c r="AF1330" s="67">
        <f t="shared" si="101"/>
        <v>0</v>
      </c>
      <c r="AG1330" s="60">
        <v>0</v>
      </c>
      <c r="AH1330" s="60">
        <v>0</v>
      </c>
      <c r="AI1330" s="89" t="s">
        <v>75</v>
      </c>
      <c r="AJ1330" s="61">
        <v>0</v>
      </c>
      <c r="AK1330" s="65" t="s">
        <v>75</v>
      </c>
      <c r="AL1330" s="65" t="s">
        <v>75</v>
      </c>
      <c r="AM1330" s="67">
        <f t="shared" si="102"/>
        <v>0</v>
      </c>
      <c r="AN1330" s="67">
        <f>+K1330+AC1330-AH1330</f>
        <v>5000000</v>
      </c>
      <c r="AO1330" s="61" t="s">
        <v>67</v>
      </c>
      <c r="AP1330" s="60">
        <v>5000000</v>
      </c>
      <c r="AQ1330" s="61" t="s">
        <v>86</v>
      </c>
      <c r="AR1330" s="60">
        <v>0</v>
      </c>
      <c r="AS1330" s="69" t="s">
        <v>75</v>
      </c>
      <c r="AT1330" s="236">
        <v>0</v>
      </c>
      <c r="AU1330" s="156">
        <f t="shared" si="103"/>
        <v>5000000</v>
      </c>
      <c r="AV1330" s="72">
        <f t="shared" si="104"/>
        <v>0</v>
      </c>
      <c r="AW1330" s="89" t="s">
        <v>75</v>
      </c>
      <c r="AX1330" s="61" t="s">
        <v>101</v>
      </c>
      <c r="AY1330" s="67" t="s">
        <v>6810</v>
      </c>
      <c r="AZ1330" s="58" t="s">
        <v>67</v>
      </c>
      <c r="BA1330" s="58" t="s">
        <v>67</v>
      </c>
    </row>
    <row r="1331" spans="2:53" x14ac:dyDescent="0.25">
      <c r="B1331" s="58">
        <v>2024</v>
      </c>
      <c r="C1331" s="58">
        <v>891780111</v>
      </c>
      <c r="D1331" s="59" t="s">
        <v>64</v>
      </c>
      <c r="E1331" s="61" t="s">
        <v>6809</v>
      </c>
      <c r="F1331" s="239" t="s">
        <v>6808</v>
      </c>
      <c r="G1331" s="210">
        <v>0</v>
      </c>
      <c r="H1331" s="61" t="s">
        <v>73</v>
      </c>
      <c r="I1331" s="59" t="s">
        <v>125</v>
      </c>
      <c r="J1331" s="60" t="s">
        <v>6807</v>
      </c>
      <c r="K1331" s="60">
        <v>4000000</v>
      </c>
      <c r="L1331" s="58" t="s">
        <v>68</v>
      </c>
      <c r="M1331" s="60" t="s">
        <v>6806</v>
      </c>
      <c r="N1331" s="60">
        <v>1083014308</v>
      </c>
      <c r="O1331" s="60">
        <v>1756</v>
      </c>
      <c r="P1331" s="89">
        <v>45506</v>
      </c>
      <c r="Q1331" s="240">
        <v>46750000</v>
      </c>
      <c r="R1331" s="89">
        <v>45527</v>
      </c>
      <c r="S1331" s="60">
        <v>4000000</v>
      </c>
      <c r="T1331" s="61" t="s">
        <v>66</v>
      </c>
      <c r="U1331" s="60">
        <v>12548945</v>
      </c>
      <c r="V1331" s="60" t="s">
        <v>6785</v>
      </c>
      <c r="W1331" s="89">
        <v>45527</v>
      </c>
      <c r="X1331" s="89">
        <v>45527</v>
      </c>
      <c r="Y1331" s="177" t="s">
        <v>75</v>
      </c>
      <c r="Z1331" s="89">
        <v>45565</v>
      </c>
      <c r="AA1331" s="67">
        <f t="shared" si="105"/>
        <v>38</v>
      </c>
      <c r="AB1331" s="67">
        <v>0</v>
      </c>
      <c r="AC1331" s="237">
        <v>0</v>
      </c>
      <c r="AD1331" s="67">
        <v>0</v>
      </c>
      <c r="AE1331" s="89" t="s">
        <v>75</v>
      </c>
      <c r="AF1331" s="67">
        <f t="shared" si="101"/>
        <v>0</v>
      </c>
      <c r="AG1331" s="60">
        <v>0</v>
      </c>
      <c r="AH1331" s="60">
        <v>0</v>
      </c>
      <c r="AI1331" s="89" t="s">
        <v>75</v>
      </c>
      <c r="AJ1331" s="61">
        <v>0</v>
      </c>
      <c r="AK1331" s="65" t="s">
        <v>75</v>
      </c>
      <c r="AL1331" s="65" t="s">
        <v>75</v>
      </c>
      <c r="AM1331" s="67">
        <f t="shared" si="102"/>
        <v>0</v>
      </c>
      <c r="AN1331" s="67">
        <f>+K1331+AC1331-AH1331</f>
        <v>4000000</v>
      </c>
      <c r="AO1331" s="61" t="s">
        <v>67</v>
      </c>
      <c r="AP1331" s="60">
        <v>4000000</v>
      </c>
      <c r="AQ1331" s="61" t="s">
        <v>86</v>
      </c>
      <c r="AR1331" s="60">
        <v>0</v>
      </c>
      <c r="AS1331" s="69" t="s">
        <v>75</v>
      </c>
      <c r="AT1331" s="236">
        <v>0</v>
      </c>
      <c r="AU1331" s="156">
        <f t="shared" si="103"/>
        <v>4000000</v>
      </c>
      <c r="AV1331" s="72">
        <f t="shared" si="104"/>
        <v>0</v>
      </c>
      <c r="AW1331" s="89" t="s">
        <v>75</v>
      </c>
      <c r="AX1331" s="61" t="s">
        <v>101</v>
      </c>
      <c r="AY1331" s="67" t="s">
        <v>6805</v>
      </c>
      <c r="AZ1331" s="58" t="s">
        <v>67</v>
      </c>
      <c r="BA1331" s="58" t="s">
        <v>67</v>
      </c>
    </row>
    <row r="1332" spans="2:53" x14ac:dyDescent="0.25">
      <c r="B1332" s="58">
        <v>2024</v>
      </c>
      <c r="C1332" s="58">
        <v>891780111</v>
      </c>
      <c r="D1332" s="59" t="s">
        <v>64</v>
      </c>
      <c r="E1332" s="61" t="s">
        <v>6804</v>
      </c>
      <c r="F1332" s="239" t="s">
        <v>6803</v>
      </c>
      <c r="G1332" s="210">
        <v>0</v>
      </c>
      <c r="H1332" s="61" t="s">
        <v>73</v>
      </c>
      <c r="I1332" s="59" t="s">
        <v>125</v>
      </c>
      <c r="J1332" s="60" t="s">
        <v>6802</v>
      </c>
      <c r="K1332" s="60">
        <v>4000000</v>
      </c>
      <c r="L1332" s="58" t="s">
        <v>68</v>
      </c>
      <c r="M1332" s="60" t="s">
        <v>6801</v>
      </c>
      <c r="N1332" s="60">
        <v>1082993170</v>
      </c>
      <c r="O1332" s="60">
        <v>1756</v>
      </c>
      <c r="P1332" s="89">
        <v>45506</v>
      </c>
      <c r="Q1332" s="240">
        <v>46750000</v>
      </c>
      <c r="R1332" s="89">
        <v>45530</v>
      </c>
      <c r="S1332" s="60">
        <v>4000000</v>
      </c>
      <c r="T1332" s="61" t="s">
        <v>66</v>
      </c>
      <c r="U1332" s="60">
        <v>12548945</v>
      </c>
      <c r="V1332" s="60" t="s">
        <v>6785</v>
      </c>
      <c r="W1332" s="89">
        <v>45530</v>
      </c>
      <c r="X1332" s="89">
        <v>45530</v>
      </c>
      <c r="Y1332" s="177" t="s">
        <v>75</v>
      </c>
      <c r="Z1332" s="89">
        <v>45565</v>
      </c>
      <c r="AA1332" s="67">
        <f t="shared" si="105"/>
        <v>35</v>
      </c>
      <c r="AB1332" s="67">
        <v>0</v>
      </c>
      <c r="AC1332" s="237">
        <v>0</v>
      </c>
      <c r="AD1332" s="67">
        <v>0</v>
      </c>
      <c r="AE1332" s="89" t="s">
        <v>75</v>
      </c>
      <c r="AF1332" s="67">
        <f t="shared" si="101"/>
        <v>0</v>
      </c>
      <c r="AG1332" s="60">
        <v>0</v>
      </c>
      <c r="AH1332" s="60">
        <v>0</v>
      </c>
      <c r="AI1332" s="89" t="s">
        <v>75</v>
      </c>
      <c r="AJ1332" s="61">
        <v>0</v>
      </c>
      <c r="AK1332" s="65" t="s">
        <v>75</v>
      </c>
      <c r="AL1332" s="65" t="s">
        <v>75</v>
      </c>
      <c r="AM1332" s="67">
        <f t="shared" si="102"/>
        <v>0</v>
      </c>
      <c r="AN1332" s="67">
        <f>+K1332+AC1332-AH1332</f>
        <v>4000000</v>
      </c>
      <c r="AO1332" s="61" t="s">
        <v>67</v>
      </c>
      <c r="AP1332" s="60">
        <v>4000000</v>
      </c>
      <c r="AQ1332" s="61" t="s">
        <v>86</v>
      </c>
      <c r="AR1332" s="60">
        <v>0</v>
      </c>
      <c r="AS1332" s="69" t="s">
        <v>75</v>
      </c>
      <c r="AT1332" s="236">
        <v>0</v>
      </c>
      <c r="AU1332" s="156">
        <f t="shared" si="103"/>
        <v>4000000</v>
      </c>
      <c r="AV1332" s="72">
        <f t="shared" si="104"/>
        <v>0</v>
      </c>
      <c r="AW1332" s="89" t="s">
        <v>75</v>
      </c>
      <c r="AX1332" s="61" t="s">
        <v>101</v>
      </c>
      <c r="AY1332" s="67" t="s">
        <v>6800</v>
      </c>
      <c r="AZ1332" s="58" t="s">
        <v>67</v>
      </c>
      <c r="BA1332" s="58" t="s">
        <v>67</v>
      </c>
    </row>
    <row r="1333" spans="2:53" x14ac:dyDescent="0.25">
      <c r="B1333" s="58">
        <v>2024</v>
      </c>
      <c r="C1333" s="58">
        <v>891780111</v>
      </c>
      <c r="D1333" s="59" t="s">
        <v>64</v>
      </c>
      <c r="E1333" s="61" t="s">
        <v>6799</v>
      </c>
      <c r="F1333" s="239" t="s">
        <v>6798</v>
      </c>
      <c r="G1333" s="210">
        <v>0</v>
      </c>
      <c r="H1333" s="61" t="s">
        <v>73</v>
      </c>
      <c r="I1333" s="59" t="s">
        <v>125</v>
      </c>
      <c r="J1333" s="60" t="s">
        <v>6797</v>
      </c>
      <c r="K1333" s="60">
        <v>4000000</v>
      </c>
      <c r="L1333" s="58" t="s">
        <v>68</v>
      </c>
      <c r="M1333" s="60" t="s">
        <v>6796</v>
      </c>
      <c r="N1333" s="60">
        <v>1083001337</v>
      </c>
      <c r="O1333" s="60">
        <v>1756</v>
      </c>
      <c r="P1333" s="89">
        <v>45506</v>
      </c>
      <c r="Q1333" s="240">
        <v>46750000</v>
      </c>
      <c r="R1333" s="89">
        <v>45530</v>
      </c>
      <c r="S1333" s="60">
        <v>4000000</v>
      </c>
      <c r="T1333" s="61" t="s">
        <v>66</v>
      </c>
      <c r="U1333" s="60">
        <v>12548945</v>
      </c>
      <c r="V1333" s="60" t="s">
        <v>6785</v>
      </c>
      <c r="W1333" s="89">
        <v>45530</v>
      </c>
      <c r="X1333" s="89">
        <v>45530</v>
      </c>
      <c r="Y1333" s="177" t="s">
        <v>75</v>
      </c>
      <c r="Z1333" s="89">
        <v>45565</v>
      </c>
      <c r="AA1333" s="67">
        <f t="shared" si="105"/>
        <v>35</v>
      </c>
      <c r="AB1333" s="67">
        <v>0</v>
      </c>
      <c r="AC1333" s="237">
        <v>0</v>
      </c>
      <c r="AD1333" s="67">
        <v>0</v>
      </c>
      <c r="AE1333" s="89" t="s">
        <v>75</v>
      </c>
      <c r="AF1333" s="67">
        <f t="shared" si="101"/>
        <v>0</v>
      </c>
      <c r="AG1333" s="60">
        <v>0</v>
      </c>
      <c r="AH1333" s="60">
        <v>0</v>
      </c>
      <c r="AI1333" s="89" t="s">
        <v>75</v>
      </c>
      <c r="AJ1333" s="61">
        <v>0</v>
      </c>
      <c r="AK1333" s="65" t="s">
        <v>75</v>
      </c>
      <c r="AL1333" s="65" t="s">
        <v>75</v>
      </c>
      <c r="AM1333" s="67">
        <f t="shared" si="102"/>
        <v>0</v>
      </c>
      <c r="AN1333" s="67">
        <f>+K1333+AC1333-AH1333</f>
        <v>4000000</v>
      </c>
      <c r="AO1333" s="61" t="s">
        <v>67</v>
      </c>
      <c r="AP1333" s="60">
        <v>4000000</v>
      </c>
      <c r="AQ1333" s="61" t="s">
        <v>86</v>
      </c>
      <c r="AR1333" s="60">
        <v>0</v>
      </c>
      <c r="AS1333" s="69" t="s">
        <v>75</v>
      </c>
      <c r="AT1333" s="236">
        <v>0</v>
      </c>
      <c r="AU1333" s="156">
        <f t="shared" si="103"/>
        <v>4000000</v>
      </c>
      <c r="AV1333" s="72">
        <f t="shared" si="104"/>
        <v>0</v>
      </c>
      <c r="AW1333" s="89" t="s">
        <v>75</v>
      </c>
      <c r="AX1333" s="61" t="s">
        <v>101</v>
      </c>
      <c r="AY1333" s="67" t="s">
        <v>6795</v>
      </c>
      <c r="AZ1333" s="58" t="s">
        <v>67</v>
      </c>
      <c r="BA1333" s="58" t="s">
        <v>67</v>
      </c>
    </row>
    <row r="1334" spans="2:53" x14ac:dyDescent="0.25">
      <c r="B1334" s="58">
        <v>2024</v>
      </c>
      <c r="C1334" s="58">
        <v>891780111</v>
      </c>
      <c r="D1334" s="59" t="s">
        <v>64</v>
      </c>
      <c r="E1334" s="61" t="s">
        <v>6794</v>
      </c>
      <c r="F1334" s="239" t="s">
        <v>6793</v>
      </c>
      <c r="G1334" s="210">
        <v>0</v>
      </c>
      <c r="H1334" s="61" t="s">
        <v>73</v>
      </c>
      <c r="I1334" s="59" t="s">
        <v>65</v>
      </c>
      <c r="J1334" s="60" t="s">
        <v>6792</v>
      </c>
      <c r="K1334" s="60">
        <v>8333000</v>
      </c>
      <c r="L1334" s="58" t="s">
        <v>68</v>
      </c>
      <c r="M1334" s="60" t="s">
        <v>6791</v>
      </c>
      <c r="N1334" s="60">
        <v>42155216</v>
      </c>
      <c r="O1334" s="60">
        <v>1499</v>
      </c>
      <c r="P1334" s="238">
        <v>45475</v>
      </c>
      <c r="Q1334" s="60">
        <v>2126650000</v>
      </c>
      <c r="R1334" s="89">
        <v>45530</v>
      </c>
      <c r="S1334" s="60">
        <v>8333000</v>
      </c>
      <c r="T1334" s="61" t="s">
        <v>66</v>
      </c>
      <c r="U1334" s="60">
        <v>57444673</v>
      </c>
      <c r="V1334" s="60" t="s">
        <v>4095</v>
      </c>
      <c r="W1334" s="89">
        <v>45530</v>
      </c>
      <c r="X1334" s="89">
        <v>45530</v>
      </c>
      <c r="Y1334" s="177" t="s">
        <v>75</v>
      </c>
      <c r="Z1334" s="89">
        <v>45626</v>
      </c>
      <c r="AA1334" s="67">
        <f t="shared" si="105"/>
        <v>96</v>
      </c>
      <c r="AB1334" s="67">
        <v>0</v>
      </c>
      <c r="AC1334" s="237">
        <v>0</v>
      </c>
      <c r="AD1334" s="67">
        <v>0</v>
      </c>
      <c r="AE1334" s="89" t="s">
        <v>75</v>
      </c>
      <c r="AF1334" s="67">
        <f t="shared" si="101"/>
        <v>0</v>
      </c>
      <c r="AG1334" s="60">
        <v>0</v>
      </c>
      <c r="AH1334" s="60">
        <v>0</v>
      </c>
      <c r="AI1334" s="89" t="s">
        <v>75</v>
      </c>
      <c r="AJ1334" s="61">
        <v>0</v>
      </c>
      <c r="AK1334" s="65" t="s">
        <v>75</v>
      </c>
      <c r="AL1334" s="65" t="s">
        <v>75</v>
      </c>
      <c r="AM1334" s="67">
        <f t="shared" si="102"/>
        <v>0</v>
      </c>
      <c r="AN1334" s="67">
        <f>+K1334+AC1334-AH1334</f>
        <v>8333000</v>
      </c>
      <c r="AO1334" s="61" t="s">
        <v>67</v>
      </c>
      <c r="AP1334" s="60">
        <v>8333000</v>
      </c>
      <c r="AQ1334" s="61" t="s">
        <v>86</v>
      </c>
      <c r="AR1334" s="60">
        <v>0</v>
      </c>
      <c r="AS1334" s="69" t="s">
        <v>75</v>
      </c>
      <c r="AT1334" s="236">
        <v>0</v>
      </c>
      <c r="AU1334" s="156">
        <f t="shared" si="103"/>
        <v>8333000</v>
      </c>
      <c r="AV1334" s="72">
        <f t="shared" si="104"/>
        <v>0</v>
      </c>
      <c r="AW1334" s="89" t="s">
        <v>75</v>
      </c>
      <c r="AX1334" s="61" t="s">
        <v>101</v>
      </c>
      <c r="AY1334" s="67" t="s">
        <v>6790</v>
      </c>
      <c r="AZ1334" s="58" t="s">
        <v>67</v>
      </c>
      <c r="BA1334" s="58" t="s">
        <v>67</v>
      </c>
    </row>
    <row r="1335" spans="2:53" ht="15.75" thickBot="1" x14ac:dyDescent="0.3">
      <c r="B1335" s="105">
        <v>2024</v>
      </c>
      <c r="C1335" s="105">
        <v>891780111</v>
      </c>
      <c r="D1335" s="106" t="s">
        <v>64</v>
      </c>
      <c r="E1335" s="75" t="s">
        <v>6789</v>
      </c>
      <c r="F1335" s="235" t="s">
        <v>6788</v>
      </c>
      <c r="G1335" s="234">
        <v>0</v>
      </c>
      <c r="H1335" s="75" t="s">
        <v>73</v>
      </c>
      <c r="I1335" s="106" t="s">
        <v>125</v>
      </c>
      <c r="J1335" s="76" t="s">
        <v>6787</v>
      </c>
      <c r="K1335" s="76">
        <v>4000000</v>
      </c>
      <c r="L1335" s="105" t="s">
        <v>68</v>
      </c>
      <c r="M1335" s="76" t="s">
        <v>6786</v>
      </c>
      <c r="N1335" s="76">
        <v>1082872768</v>
      </c>
      <c r="O1335" s="76">
        <v>1756</v>
      </c>
      <c r="P1335" s="228">
        <v>45506</v>
      </c>
      <c r="Q1335" s="233">
        <v>46750000</v>
      </c>
      <c r="R1335" s="228">
        <v>45531</v>
      </c>
      <c r="S1335" s="76">
        <v>4000000</v>
      </c>
      <c r="T1335" s="75" t="s">
        <v>66</v>
      </c>
      <c r="U1335" s="76">
        <v>12548945</v>
      </c>
      <c r="V1335" s="76" t="s">
        <v>6785</v>
      </c>
      <c r="W1335" s="228">
        <v>45531</v>
      </c>
      <c r="X1335" s="228">
        <v>45531</v>
      </c>
      <c r="Y1335" s="232" t="s">
        <v>75</v>
      </c>
      <c r="Z1335" s="228">
        <v>45565</v>
      </c>
      <c r="AA1335" s="81">
        <f t="shared" si="105"/>
        <v>34</v>
      </c>
      <c r="AB1335" s="81">
        <v>0</v>
      </c>
      <c r="AC1335" s="231">
        <v>0</v>
      </c>
      <c r="AD1335" s="81">
        <v>0</v>
      </c>
      <c r="AE1335" s="228" t="s">
        <v>75</v>
      </c>
      <c r="AF1335" s="81">
        <f t="shared" si="101"/>
        <v>0</v>
      </c>
      <c r="AG1335" s="76">
        <v>0</v>
      </c>
      <c r="AH1335" s="76">
        <v>0</v>
      </c>
      <c r="AI1335" s="228" t="s">
        <v>75</v>
      </c>
      <c r="AJ1335" s="75">
        <v>0</v>
      </c>
      <c r="AK1335" s="83" t="s">
        <v>75</v>
      </c>
      <c r="AL1335" s="83" t="s">
        <v>75</v>
      </c>
      <c r="AM1335" s="81">
        <f t="shared" si="102"/>
        <v>0</v>
      </c>
      <c r="AN1335" s="81">
        <f>+K1335+AC1335-AH1335</f>
        <v>4000000</v>
      </c>
      <c r="AO1335" s="75" t="s">
        <v>67</v>
      </c>
      <c r="AP1335" s="76">
        <v>4000000</v>
      </c>
      <c r="AQ1335" s="75" t="s">
        <v>86</v>
      </c>
      <c r="AR1335" s="76">
        <v>0</v>
      </c>
      <c r="AS1335" s="84" t="s">
        <v>75</v>
      </c>
      <c r="AT1335" s="230">
        <v>0</v>
      </c>
      <c r="AU1335" s="229">
        <f t="shared" si="103"/>
        <v>4000000</v>
      </c>
      <c r="AV1335" s="87">
        <f t="shared" si="104"/>
        <v>0</v>
      </c>
      <c r="AW1335" s="228" t="s">
        <v>75</v>
      </c>
      <c r="AX1335" s="75" t="s">
        <v>101</v>
      </c>
      <c r="AY1335" s="81" t="s">
        <v>6784</v>
      </c>
      <c r="AZ1335" s="105" t="s">
        <v>67</v>
      </c>
      <c r="BA1335" s="105" t="s">
        <v>67</v>
      </c>
    </row>
    <row r="1336" spans="2:53" s="23" customFormat="1" ht="15.75" thickBot="1" x14ac:dyDescent="0.3">
      <c r="B1336" s="531" t="s">
        <v>69</v>
      </c>
      <c r="C1336" s="532"/>
      <c r="D1336" s="533"/>
      <c r="E1336" s="31">
        <f>+SUBTOTAL(3,E8:E1335)</f>
        <v>1328</v>
      </c>
      <c r="F1336" s="227"/>
      <c r="G1336" s="226"/>
      <c r="H1336" s="225"/>
      <c r="I1336" s="225"/>
      <c r="J1336" s="225"/>
      <c r="K1336" s="34">
        <f>SUM(K8:K1335)</f>
        <v>16759011000</v>
      </c>
      <c r="L1336" s="585"/>
      <c r="M1336" s="583"/>
      <c r="N1336" s="583"/>
      <c r="O1336" s="583"/>
      <c r="P1336" s="583"/>
      <c r="Q1336" s="583"/>
      <c r="R1336" s="583"/>
      <c r="S1336" s="583"/>
      <c r="T1336" s="583"/>
      <c r="U1336" s="583"/>
      <c r="V1336" s="583"/>
      <c r="W1336" s="583"/>
      <c r="X1336" s="583"/>
      <c r="Y1336" s="583"/>
      <c r="Z1336" s="583"/>
      <c r="AA1336" s="584"/>
      <c r="AB1336" s="35">
        <f>SUM(AB8:AB1335)</f>
        <v>785</v>
      </c>
      <c r="AC1336" s="224">
        <f>SUM(AC8:AC1335)</f>
        <v>640651000</v>
      </c>
      <c r="AD1336" s="36">
        <f>SUM(AD8:AD1335)</f>
        <v>387</v>
      </c>
      <c r="AE1336" s="223"/>
      <c r="AF1336" s="36">
        <f>SUM(AF8:AF1335)</f>
        <v>5994</v>
      </c>
      <c r="AG1336" s="36">
        <f>SUM(AG8:AG1335)</f>
        <v>30</v>
      </c>
      <c r="AH1336" s="38">
        <f>SUM(AH8:AH1335)</f>
        <v>305505000</v>
      </c>
      <c r="AI1336" s="222"/>
      <c r="AJ1336" s="39">
        <f>SUM(AJ8:AJ1335)</f>
        <v>4</v>
      </c>
      <c r="AK1336" s="585"/>
      <c r="AL1336" s="583"/>
      <c r="AM1336" s="584"/>
      <c r="AN1336" s="35">
        <f>SUM(AN8:AN1335)</f>
        <v>17094157000</v>
      </c>
      <c r="AO1336" s="221"/>
      <c r="AP1336" s="40">
        <f>SUM(AP8:AP1335)</f>
        <v>16135861000</v>
      </c>
      <c r="AQ1336" s="221"/>
      <c r="AR1336" s="36">
        <f>SUM(AR8:AR1335)</f>
        <v>0</v>
      </c>
      <c r="AS1336" s="221"/>
      <c r="AT1336" s="220">
        <f>SUM(AT8:AT1335)</f>
        <v>11823529000</v>
      </c>
      <c r="AU1336" s="219">
        <f>SUM(AU8:AU1335)</f>
        <v>5270628000</v>
      </c>
      <c r="AV1336" s="585"/>
      <c r="AW1336" s="583"/>
      <c r="AX1336" s="583"/>
      <c r="AY1336" s="583"/>
      <c r="AZ1336" s="583"/>
      <c r="BA1336" s="583"/>
    </row>
  </sheetData>
  <sheetProtection formatCells="0" formatColumns="0" formatRows="0" insertRows="0" deleteRows="0" autoFilter="0"/>
  <mergeCells count="22">
    <mergeCell ref="B3:C6"/>
    <mergeCell ref="D3:G4"/>
    <mergeCell ref="AV1336:BA1336"/>
    <mergeCell ref="AO6:AP6"/>
    <mergeCell ref="B1336:D1336"/>
    <mergeCell ref="L1336:AA1336"/>
    <mergeCell ref="AY6:BA6"/>
    <mergeCell ref="M6:N6"/>
    <mergeCell ref="O6:Q6"/>
    <mergeCell ref="R6:S6"/>
    <mergeCell ref="AK1336:AM1336"/>
    <mergeCell ref="T6:V6"/>
    <mergeCell ref="H3:I5"/>
    <mergeCell ref="E6:G6"/>
    <mergeCell ref="AV6:AX6"/>
    <mergeCell ref="AQ6:AU6"/>
    <mergeCell ref="F5:G5"/>
    <mergeCell ref="AB5:AM5"/>
    <mergeCell ref="W6:AA6"/>
    <mergeCell ref="AB6:AF6"/>
    <mergeCell ref="AG6:AI6"/>
    <mergeCell ref="AJ6:AM6"/>
  </mergeCells>
  <conditionalFormatting sqref="F5 E6">
    <cfRule type="containsText" dxfId="8" priority="4" operator="containsText" text="Seleccione Ordenador">
      <formula>NOT(ISERROR(SEARCH("Seleccione Ordenador",E5)))</formula>
    </cfRule>
  </conditionalFormatting>
  <conditionalFormatting sqref="F5:G5">
    <cfRule type="colorScale" priority="3">
      <colorScale>
        <cfvo type="min"/>
        <cfvo type="percentile" val="50"/>
        <cfvo type="max"/>
        <color rgb="FFF8696B"/>
        <color rgb="FFFFEB84"/>
        <color rgb="FF63BE7B"/>
      </colorScale>
    </cfRule>
  </conditionalFormatting>
  <conditionalFormatting sqref="N1:N1048576">
    <cfRule type="cellIs" dxfId="7" priority="1" operator="equal">
      <formula>619641160</formula>
    </cfRule>
  </conditionalFormatting>
  <conditionalFormatting sqref="AA8:AA1335 AF8:AF1335 AM8:AP1335 AU8:AV1335">
    <cfRule type="expression" dxfId="6" priority="2">
      <formula>+_xlfn.ISFORMULA(AA8)</formula>
    </cfRule>
  </conditionalFormatting>
  <dataValidations count="8">
    <dataValidation type="list" allowBlank="1" showInputMessage="1" showErrorMessage="1" sqref="AX8:AX1335" xr:uid="{63DA7620-CE4C-4F8A-896E-61CFBC4FF58E}">
      <formula1>"Por iniciar,En ejecucion,Suspendido,Terminado,Liquidado"</formula1>
    </dataValidation>
    <dataValidation type="list" allowBlank="1" showInputMessage="1" showErrorMessage="1" sqref="L8:L1335" xr:uid="{EE8EE2F2-8BC1-46D7-B28C-9776309D777D}">
      <formula1>"DIRECTA"</formula1>
    </dataValidation>
    <dataValidation type="list" allowBlank="1" showInputMessage="1" showErrorMessage="1" sqref="H8:H1335" xr:uid="{0702C2A5-72D9-4820-8D3B-D816F8654FDD}">
      <formula1>"OTRO SECTOR"</formula1>
    </dataValidation>
    <dataValidation type="list" allowBlank="1" showInputMessage="1" showErrorMessage="1" sqref="AZ8:BA1335" xr:uid="{C999323E-82E4-4B22-A9EA-DF4DDEFC5E8D}">
      <formula1>"SI,NO HA INICIADO"</formula1>
    </dataValidation>
    <dataValidation type="list" allowBlank="1" showInputMessage="1" showErrorMessage="1" sqref="I8:I1335" xr:uid="{824282D2-6949-47C9-9CE1-93CEB98509B5}">
      <formula1>"FUNCIONAMIENTO,INVERSION,OTROS"</formula1>
    </dataValidation>
    <dataValidation type="list" allowBlank="1" showInputMessage="1" showErrorMessage="1" sqref="T8:T1335 AQ8:AQ1335 AO8:AO1335" xr:uid="{301B71B2-D3E4-4E77-88BC-DCB7485E0C66}">
      <formula1>"SI,NO"</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J4" xr:uid="{119A65B2-1C8E-4B58-BB14-57AEDBCBD383}">
      <formula1>"42,250,1000,3000"</formula1>
    </dataValidation>
  </dataValidations>
  <hyperlinks>
    <hyperlink ref="AY297" r:id="rId1" xr:uid="{CDD210CE-4E9A-41C5-A895-6E86139383B0}"/>
    <hyperlink ref="AY649" r:id="rId2" xr:uid="{22DFA88A-CD36-4901-AA99-65077CB34C0F}"/>
    <hyperlink ref="AY708" r:id="rId3" xr:uid="{F520AE20-22EB-4050-9A1E-3AECAC892C17}"/>
  </hyperlinks>
  <pageMargins left="0.7" right="0.7" top="0.75" bottom="0.75" header="0.3" footer="0.3"/>
  <pageSetup orientation="portrait" horizontalDpi="300" verticalDpi="300" r:id="rId4"/>
  <drawing r:id="rId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6F2212-C45B-417B-A0A5-1758DC53F620}">
  <dimension ref="A1:BT411"/>
  <sheetViews>
    <sheetView showGridLines="0" zoomScaleNormal="100" workbookViewId="0">
      <selection activeCell="F14" sqref="F14"/>
    </sheetView>
  </sheetViews>
  <sheetFormatPr baseColWidth="10" defaultColWidth="11.42578125" defaultRowHeight="15" x14ac:dyDescent="0.25"/>
  <cols>
    <col min="1" max="1" width="4.85546875" customWidth="1"/>
    <col min="2" max="2" width="9.28515625" customWidth="1"/>
    <col min="3" max="3" width="13.5703125" customWidth="1"/>
    <col min="4" max="4" width="29.28515625" customWidth="1"/>
    <col min="5" max="5" width="22.140625" customWidth="1"/>
    <col min="6" max="6" width="17.42578125" customWidth="1"/>
    <col min="7" max="7" width="15.42578125" customWidth="1"/>
    <col min="8" max="8" width="16.28515625" customWidth="1"/>
    <col min="9" max="9" width="17.42578125" customWidth="1"/>
    <col min="10" max="10" width="18.42578125" customWidth="1"/>
    <col min="11" max="12" width="13.42578125" customWidth="1"/>
    <col min="13" max="13" width="20.140625" customWidth="1"/>
    <col min="14" max="14" width="16.42578125" customWidth="1"/>
    <col min="15" max="15" width="13" customWidth="1"/>
    <col min="16" max="16" width="14" customWidth="1"/>
    <col min="17" max="17" width="15.7109375" customWidth="1"/>
    <col min="18" max="18" width="13.85546875" customWidth="1"/>
    <col min="19" max="19" width="12.5703125" customWidth="1"/>
    <col min="20" max="20" width="13.28515625" customWidth="1"/>
    <col min="21" max="21" width="19.5703125" customWidth="1"/>
    <col min="22" max="22" width="24.7109375" customWidth="1"/>
    <col min="23" max="23" width="13.85546875" customWidth="1"/>
    <col min="24" max="24" width="14.42578125" customWidth="1"/>
    <col min="25" max="25" width="13.85546875" customWidth="1"/>
    <col min="26" max="26" width="13.5703125" customWidth="1"/>
    <col min="27" max="27" width="13.28515625" customWidth="1"/>
    <col min="30" max="30" width="13.42578125" customWidth="1"/>
    <col min="31" max="31" width="13.28515625" customWidth="1"/>
    <col min="32" max="32" width="13.5703125" customWidth="1"/>
    <col min="33" max="33" width="16.5703125" customWidth="1"/>
    <col min="34" max="34" width="14.28515625" customWidth="1"/>
    <col min="35" max="35" width="13.85546875" customWidth="1"/>
    <col min="36" max="36" width="15.5703125" customWidth="1"/>
    <col min="37" max="38" width="13.28515625" customWidth="1"/>
    <col min="39" max="39" width="14" customWidth="1"/>
    <col min="40" max="42" width="14.85546875" customWidth="1"/>
    <col min="43" max="43" width="14.7109375" customWidth="1"/>
    <col min="44" max="44" width="14.28515625" customWidth="1"/>
    <col min="45" max="45" width="21.85546875" bestFit="1" customWidth="1"/>
    <col min="46" max="46" width="13.42578125" customWidth="1"/>
    <col min="47" max="48" width="12" customWidth="1"/>
    <col min="49" max="49" width="14.42578125" customWidth="1"/>
    <col min="50" max="50" width="12.42578125" customWidth="1"/>
  </cols>
  <sheetData>
    <row r="1" spans="1:72" ht="7.5" customHeight="1" x14ac:dyDescent="0.25">
      <c r="V1" s="1"/>
    </row>
    <row r="2" spans="1:72" ht="11.25" customHeight="1" thickBot="1" x14ac:dyDescent="0.3">
      <c r="H2" s="2"/>
      <c r="V2" s="1"/>
    </row>
    <row r="3" spans="1:72" ht="21" customHeight="1" thickBot="1" x14ac:dyDescent="0.3">
      <c r="B3" s="540"/>
      <c r="C3" s="541"/>
      <c r="D3" s="546" t="s">
        <v>71</v>
      </c>
      <c r="E3" s="547"/>
      <c r="F3" s="547"/>
      <c r="G3" s="548"/>
      <c r="H3" s="552" t="s">
        <v>0</v>
      </c>
      <c r="I3" s="553"/>
      <c r="J3" s="4" t="s">
        <v>76</v>
      </c>
      <c r="K3" s="9"/>
      <c r="L3" s="5"/>
      <c r="M3" s="5"/>
      <c r="N3" s="5"/>
      <c r="O3" s="5"/>
      <c r="P3" s="5"/>
      <c r="Q3" s="5"/>
      <c r="R3" s="5"/>
      <c r="S3" s="5"/>
      <c r="T3" s="5"/>
      <c r="U3" s="5"/>
      <c r="V3" s="6"/>
      <c r="W3" s="6"/>
      <c r="X3" s="5"/>
      <c r="Y3" s="6"/>
      <c r="Z3" s="5"/>
      <c r="AA3" s="6"/>
      <c r="AB3" s="5"/>
      <c r="AC3" s="6"/>
      <c r="AD3" s="5"/>
      <c r="AE3" s="6"/>
      <c r="AF3" s="5"/>
      <c r="AG3" s="6"/>
      <c r="AH3" s="5"/>
      <c r="AI3" s="6"/>
      <c r="AJ3" s="5"/>
      <c r="AK3" s="6"/>
      <c r="AL3" s="5"/>
      <c r="AM3" s="6"/>
      <c r="AN3" s="5"/>
      <c r="AO3" s="5"/>
      <c r="AP3" s="5"/>
      <c r="AQ3" s="5"/>
      <c r="AR3" s="5"/>
      <c r="AS3" s="5"/>
      <c r="AT3" s="6"/>
      <c r="AU3" s="5"/>
      <c r="AV3" s="6"/>
      <c r="AW3" s="5"/>
      <c r="AX3" s="6"/>
      <c r="AY3" s="5"/>
      <c r="AZ3" s="6"/>
      <c r="BA3" s="5"/>
    </row>
    <row r="4" spans="1:72" ht="28.5" customHeight="1" thickBot="1" x14ac:dyDescent="0.3">
      <c r="B4" s="542"/>
      <c r="C4" s="543"/>
      <c r="D4" s="549"/>
      <c r="E4" s="550"/>
      <c r="F4" s="550"/>
      <c r="G4" s="551"/>
      <c r="H4" s="554"/>
      <c r="I4" s="555"/>
      <c r="J4" s="3">
        <v>42</v>
      </c>
      <c r="K4" s="4" t="s">
        <v>1</v>
      </c>
      <c r="L4" s="5"/>
      <c r="M4" s="5"/>
      <c r="N4" s="5"/>
      <c r="O4" s="5"/>
      <c r="P4" s="5"/>
      <c r="Q4" s="5"/>
      <c r="R4" s="5"/>
      <c r="S4" s="5"/>
      <c r="T4" s="5"/>
      <c r="U4" s="5"/>
      <c r="V4" s="6"/>
      <c r="W4" s="6"/>
      <c r="X4" s="5"/>
      <c r="Y4" s="6"/>
      <c r="Z4" s="5"/>
      <c r="AA4" s="6"/>
      <c r="AB4" s="5"/>
      <c r="AC4" s="6"/>
      <c r="AD4" s="5"/>
      <c r="AE4" s="6"/>
      <c r="AF4" s="5"/>
      <c r="AG4" s="6"/>
      <c r="AH4" s="5"/>
      <c r="AI4" s="6"/>
      <c r="AJ4" s="5"/>
      <c r="AK4" s="6"/>
      <c r="AL4" s="5"/>
      <c r="AM4" s="6"/>
      <c r="AN4" s="5"/>
      <c r="AO4" s="5"/>
      <c r="AP4" s="5"/>
      <c r="AQ4" s="5"/>
      <c r="AR4" s="5"/>
      <c r="AS4" s="5"/>
      <c r="AT4" s="6"/>
      <c r="AU4" s="5"/>
      <c r="AV4" s="6"/>
      <c r="AW4" s="5"/>
      <c r="AX4" s="6"/>
      <c r="AY4" s="5"/>
      <c r="AZ4" s="6"/>
      <c r="BA4" s="5"/>
    </row>
    <row r="5" spans="1:72" ht="23.25" customHeight="1" thickBot="1" x14ac:dyDescent="0.3">
      <c r="B5" s="542"/>
      <c r="C5" s="543"/>
      <c r="D5" s="7" t="s">
        <v>2</v>
      </c>
      <c r="E5" s="8"/>
      <c r="F5" s="558" t="s">
        <v>106</v>
      </c>
      <c r="G5" s="558"/>
      <c r="H5" s="556"/>
      <c r="I5" s="557"/>
      <c r="J5" s="10">
        <f>+K6*J4</f>
        <v>54600000</v>
      </c>
      <c r="K5" s="11" t="s">
        <v>3</v>
      </c>
      <c r="L5" s="5"/>
      <c r="M5" s="5"/>
      <c r="N5" s="5"/>
      <c r="O5" s="5"/>
      <c r="P5" s="5"/>
      <c r="Q5" s="5"/>
      <c r="R5" s="5"/>
      <c r="S5" s="5"/>
      <c r="T5" s="5"/>
      <c r="U5" s="5"/>
      <c r="V5" s="6"/>
      <c r="W5" s="6"/>
      <c r="X5" s="6"/>
      <c r="Y5" s="6"/>
      <c r="Z5" s="6"/>
      <c r="AA5" s="6"/>
      <c r="AB5" s="537" t="s">
        <v>4</v>
      </c>
      <c r="AC5" s="538"/>
      <c r="AD5" s="538"/>
      <c r="AE5" s="538"/>
      <c r="AF5" s="538"/>
      <c r="AG5" s="538"/>
      <c r="AH5" s="538"/>
      <c r="AI5" s="538"/>
      <c r="AJ5" s="538"/>
      <c r="AK5" s="538"/>
      <c r="AL5" s="538"/>
      <c r="AM5" s="539"/>
      <c r="AN5" s="5"/>
      <c r="AO5" s="5"/>
      <c r="AP5" s="5"/>
      <c r="AQ5" s="5"/>
      <c r="AR5" s="5"/>
      <c r="AS5" s="5"/>
      <c r="AT5" s="5"/>
      <c r="AU5" s="5"/>
      <c r="AV5" s="5"/>
      <c r="AW5" s="5"/>
      <c r="AX5" s="5"/>
      <c r="AY5" s="5"/>
      <c r="AZ5" s="5"/>
      <c r="BA5" s="5"/>
    </row>
    <row r="6" spans="1:72" s="12" customFormat="1" ht="23.25" customHeight="1" thickBot="1" x14ac:dyDescent="0.3">
      <c r="B6" s="544"/>
      <c r="C6" s="545"/>
      <c r="D6" s="13" t="s">
        <v>5</v>
      </c>
      <c r="E6" s="559" t="s">
        <v>6783</v>
      </c>
      <c r="F6" s="559"/>
      <c r="G6" s="560"/>
      <c r="H6" s="25" t="s">
        <v>77</v>
      </c>
      <c r="I6" s="26"/>
      <c r="J6" s="27"/>
      <c r="K6" s="24">
        <v>1300000</v>
      </c>
      <c r="L6" s="5"/>
      <c r="M6" s="528" t="s">
        <v>6</v>
      </c>
      <c r="N6" s="529"/>
      <c r="O6" s="528" t="s">
        <v>7</v>
      </c>
      <c r="P6" s="529"/>
      <c r="Q6" s="530"/>
      <c r="R6" s="572" t="s">
        <v>8</v>
      </c>
      <c r="S6" s="574"/>
      <c r="T6" s="528" t="s">
        <v>9</v>
      </c>
      <c r="U6" s="529"/>
      <c r="V6" s="529"/>
      <c r="W6" s="537" t="s">
        <v>10</v>
      </c>
      <c r="X6" s="538"/>
      <c r="Y6" s="538"/>
      <c r="Z6" s="538"/>
      <c r="AA6" s="539"/>
      <c r="AB6" s="537" t="s">
        <v>11</v>
      </c>
      <c r="AC6" s="538"/>
      <c r="AD6" s="538"/>
      <c r="AE6" s="538"/>
      <c r="AF6" s="539"/>
      <c r="AG6" s="528" t="s">
        <v>12</v>
      </c>
      <c r="AH6" s="529"/>
      <c r="AI6" s="530"/>
      <c r="AJ6" s="528" t="s">
        <v>13</v>
      </c>
      <c r="AK6" s="529"/>
      <c r="AL6" s="529"/>
      <c r="AM6" s="530"/>
      <c r="AN6" s="5"/>
      <c r="AO6" s="528" t="s">
        <v>78</v>
      </c>
      <c r="AP6" s="530"/>
      <c r="AQ6" s="528" t="s">
        <v>14</v>
      </c>
      <c r="AR6" s="529"/>
      <c r="AS6" s="529"/>
      <c r="AT6" s="529"/>
      <c r="AU6" s="530"/>
      <c r="AV6" s="528" t="s">
        <v>74</v>
      </c>
      <c r="AW6" s="529"/>
      <c r="AX6" s="530"/>
      <c r="AY6" s="528" t="s">
        <v>15</v>
      </c>
      <c r="AZ6" s="529"/>
      <c r="BA6" s="530"/>
    </row>
    <row r="7" spans="1:72" s="22" customFormat="1" ht="77.25" thickBot="1" x14ac:dyDescent="0.3">
      <c r="A7" s="14"/>
      <c r="B7" s="132" t="s">
        <v>16</v>
      </c>
      <c r="C7" s="133" t="s">
        <v>17</v>
      </c>
      <c r="D7" s="134" t="s">
        <v>18</v>
      </c>
      <c r="E7" s="135" t="s">
        <v>19</v>
      </c>
      <c r="F7" s="135" t="s">
        <v>20</v>
      </c>
      <c r="G7" s="134" t="s">
        <v>21</v>
      </c>
      <c r="H7" s="132" t="s">
        <v>22</v>
      </c>
      <c r="I7" s="132" t="s">
        <v>72</v>
      </c>
      <c r="J7" s="132" t="s">
        <v>23</v>
      </c>
      <c r="K7" s="132" t="s">
        <v>24</v>
      </c>
      <c r="L7" s="132" t="s">
        <v>25</v>
      </c>
      <c r="M7" s="132" t="s">
        <v>26</v>
      </c>
      <c r="N7" s="133" t="s">
        <v>27</v>
      </c>
      <c r="O7" s="133" t="s">
        <v>28</v>
      </c>
      <c r="P7" s="132" t="s">
        <v>29</v>
      </c>
      <c r="Q7" s="132" t="s">
        <v>30</v>
      </c>
      <c r="R7" s="132" t="s">
        <v>31</v>
      </c>
      <c r="S7" s="132" t="s">
        <v>32</v>
      </c>
      <c r="T7" s="132" t="s">
        <v>33</v>
      </c>
      <c r="U7" s="133" t="s">
        <v>34</v>
      </c>
      <c r="V7" s="132" t="s">
        <v>35</v>
      </c>
      <c r="W7" s="132" t="s">
        <v>70</v>
      </c>
      <c r="X7" s="132" t="s">
        <v>36</v>
      </c>
      <c r="Y7" s="132" t="s">
        <v>37</v>
      </c>
      <c r="Z7" s="137" t="s">
        <v>38</v>
      </c>
      <c r="AA7" s="138" t="s">
        <v>39</v>
      </c>
      <c r="AB7" s="132" t="s">
        <v>40</v>
      </c>
      <c r="AC7" s="132" t="s">
        <v>41</v>
      </c>
      <c r="AD7" s="132" t="s">
        <v>42</v>
      </c>
      <c r="AE7" s="137" t="s">
        <v>43</v>
      </c>
      <c r="AF7" s="138" t="s">
        <v>44</v>
      </c>
      <c r="AG7" s="132" t="s">
        <v>45</v>
      </c>
      <c r="AH7" s="132" t="s">
        <v>46</v>
      </c>
      <c r="AI7" s="137" t="s">
        <v>47</v>
      </c>
      <c r="AJ7" s="132" t="s">
        <v>48</v>
      </c>
      <c r="AK7" s="137" t="s">
        <v>49</v>
      </c>
      <c r="AL7" s="137" t="s">
        <v>50</v>
      </c>
      <c r="AM7" s="138" t="s">
        <v>51</v>
      </c>
      <c r="AN7" s="138" t="s">
        <v>52</v>
      </c>
      <c r="AO7" s="132" t="s">
        <v>79</v>
      </c>
      <c r="AP7" s="132" t="s">
        <v>80</v>
      </c>
      <c r="AQ7" s="132" t="s">
        <v>53</v>
      </c>
      <c r="AR7" s="132" t="s">
        <v>54</v>
      </c>
      <c r="AS7" s="132" t="s">
        <v>55</v>
      </c>
      <c r="AT7" s="140" t="s">
        <v>56</v>
      </c>
      <c r="AU7" s="139" t="s">
        <v>57</v>
      </c>
      <c r="AV7" s="141" t="s">
        <v>58</v>
      </c>
      <c r="AW7" s="132" t="s">
        <v>59</v>
      </c>
      <c r="AX7" s="132" t="s">
        <v>60</v>
      </c>
      <c r="AY7" s="133" t="s">
        <v>61</v>
      </c>
      <c r="AZ7" s="133" t="s">
        <v>62</v>
      </c>
      <c r="BA7" s="133" t="s">
        <v>63</v>
      </c>
      <c r="BB7" s="21"/>
      <c r="BC7" s="21"/>
      <c r="BD7" s="21"/>
      <c r="BE7" s="21"/>
      <c r="BF7" s="21"/>
      <c r="BG7" s="21"/>
      <c r="BH7" s="21"/>
      <c r="BI7" s="21"/>
      <c r="BJ7" s="21"/>
      <c r="BK7" s="21"/>
      <c r="BL7" s="21"/>
      <c r="BM7" s="21"/>
      <c r="BN7" s="21"/>
      <c r="BO7" s="21"/>
      <c r="BP7" s="21"/>
      <c r="BQ7" s="21"/>
      <c r="BR7" s="21"/>
      <c r="BS7" s="21"/>
      <c r="BT7" s="21"/>
    </row>
    <row r="8" spans="1:72" s="12" customFormat="1" ht="12.75" x14ac:dyDescent="0.2">
      <c r="B8" s="43">
        <v>2024</v>
      </c>
      <c r="C8" s="43">
        <v>891780111</v>
      </c>
      <c r="D8" s="44" t="s">
        <v>64</v>
      </c>
      <c r="E8" s="52" t="s">
        <v>6782</v>
      </c>
      <c r="F8" s="52" t="s">
        <v>6781</v>
      </c>
      <c r="G8" s="198">
        <v>0</v>
      </c>
      <c r="H8" s="46" t="s">
        <v>73</v>
      </c>
      <c r="I8" s="44" t="s">
        <v>65</v>
      </c>
      <c r="J8" s="52" t="s">
        <v>6780</v>
      </c>
      <c r="K8" s="52">
        <v>19800000</v>
      </c>
      <c r="L8" s="43" t="s">
        <v>68</v>
      </c>
      <c r="M8" s="52" t="s">
        <v>6779</v>
      </c>
      <c r="N8" s="52">
        <v>7634777</v>
      </c>
      <c r="O8" s="52">
        <v>244</v>
      </c>
      <c r="P8" s="200">
        <v>45323</v>
      </c>
      <c r="Q8" s="52">
        <v>572500000</v>
      </c>
      <c r="R8" s="201">
        <v>45324</v>
      </c>
      <c r="S8" s="52">
        <v>19800000</v>
      </c>
      <c r="T8" s="46" t="s">
        <v>66</v>
      </c>
      <c r="U8" s="52">
        <v>84458088</v>
      </c>
      <c r="V8" s="52" t="s">
        <v>5521</v>
      </c>
      <c r="W8" s="161">
        <v>45324</v>
      </c>
      <c r="X8" s="161">
        <v>45324</v>
      </c>
      <c r="Y8" s="198" t="s">
        <v>75</v>
      </c>
      <c r="Z8" s="161">
        <v>45458</v>
      </c>
      <c r="AA8" s="52">
        <f t="shared" ref="AA8:AA71" si="0">+IF(Y8="1800-01-01",Z8-X8,Z8-Y8)</f>
        <v>134</v>
      </c>
      <c r="AB8" s="45">
        <v>2</v>
      </c>
      <c r="AC8" s="45">
        <v>6700000</v>
      </c>
      <c r="AD8" s="45">
        <v>1</v>
      </c>
      <c r="AE8" s="51">
        <v>45473</v>
      </c>
      <c r="AF8" s="52">
        <f t="shared" ref="AF8:AF71" si="1">+IF(AE8="1800-01-01",0,AE8-Z8)</f>
        <v>15</v>
      </c>
      <c r="AG8" s="45">
        <v>0</v>
      </c>
      <c r="AH8" s="45">
        <v>0</v>
      </c>
      <c r="AI8" s="50" t="s">
        <v>75</v>
      </c>
      <c r="AJ8" s="46">
        <v>0</v>
      </c>
      <c r="AK8" s="50" t="s">
        <v>75</v>
      </c>
      <c r="AL8" s="50" t="s">
        <v>75</v>
      </c>
      <c r="AM8" s="52">
        <f t="shared" ref="AM8:AM71" si="2">+IF(AK8="1800-01-01",0,AL8-AK8)</f>
        <v>0</v>
      </c>
      <c r="AN8" s="52">
        <f>+K8+AC8-AH8</f>
        <v>26500000</v>
      </c>
      <c r="AO8" s="46" t="s">
        <v>67</v>
      </c>
      <c r="AP8" s="45">
        <v>19800000</v>
      </c>
      <c r="AQ8" s="46" t="s">
        <v>86</v>
      </c>
      <c r="AR8" s="45">
        <v>0</v>
      </c>
      <c r="AS8" s="54" t="s">
        <v>75</v>
      </c>
      <c r="AT8" s="92">
        <v>26500000</v>
      </c>
      <c r="AU8" s="56">
        <f t="shared" ref="AU8:AU71" si="3">AN8-AT8</f>
        <v>0</v>
      </c>
      <c r="AV8" s="57">
        <f t="shared" ref="AV8:AV71" si="4">+IFERROR(AT8/AN8,"_")</f>
        <v>1</v>
      </c>
      <c r="AW8" s="54" t="s">
        <v>75</v>
      </c>
      <c r="AX8" s="46" t="s">
        <v>101</v>
      </c>
      <c r="AY8" s="199" t="s">
        <v>6778</v>
      </c>
      <c r="AZ8" s="43" t="s">
        <v>67</v>
      </c>
      <c r="BA8" s="43" t="s">
        <v>67</v>
      </c>
    </row>
    <row r="9" spans="1:72" x14ac:dyDescent="0.25">
      <c r="B9" s="58">
        <v>2024</v>
      </c>
      <c r="C9" s="58">
        <v>891780111</v>
      </c>
      <c r="D9" s="59" t="s">
        <v>64</v>
      </c>
      <c r="E9" s="67" t="s">
        <v>6777</v>
      </c>
      <c r="F9" s="67" t="s">
        <v>6776</v>
      </c>
      <c r="G9" s="168">
        <v>0</v>
      </c>
      <c r="H9" s="61" t="s">
        <v>73</v>
      </c>
      <c r="I9" s="59" t="s">
        <v>65</v>
      </c>
      <c r="J9" s="60" t="s">
        <v>6775</v>
      </c>
      <c r="K9" s="67">
        <v>19800000</v>
      </c>
      <c r="L9" s="58" t="s">
        <v>68</v>
      </c>
      <c r="M9" s="60" t="s">
        <v>6774</v>
      </c>
      <c r="N9" s="60">
        <v>84459339</v>
      </c>
      <c r="O9" s="67">
        <v>244</v>
      </c>
      <c r="P9" s="202">
        <v>45323</v>
      </c>
      <c r="Q9" s="67">
        <v>572500000</v>
      </c>
      <c r="R9" s="203">
        <v>45324</v>
      </c>
      <c r="S9" s="67">
        <v>19800000</v>
      </c>
      <c r="T9" s="61" t="s">
        <v>66</v>
      </c>
      <c r="U9" s="67">
        <v>84458088</v>
      </c>
      <c r="V9" s="67" t="s">
        <v>5521</v>
      </c>
      <c r="W9" s="154">
        <v>45324</v>
      </c>
      <c r="X9" s="154">
        <v>45324</v>
      </c>
      <c r="Y9" s="168" t="s">
        <v>75</v>
      </c>
      <c r="Z9" s="154">
        <v>45458</v>
      </c>
      <c r="AA9" s="67">
        <f t="shared" si="0"/>
        <v>134</v>
      </c>
      <c r="AB9" s="60">
        <v>2</v>
      </c>
      <c r="AC9" s="60">
        <v>6700000</v>
      </c>
      <c r="AD9" s="60">
        <v>1</v>
      </c>
      <c r="AE9" s="66">
        <v>45473</v>
      </c>
      <c r="AF9" s="67">
        <f t="shared" si="1"/>
        <v>15</v>
      </c>
      <c r="AG9" s="60">
        <v>0</v>
      </c>
      <c r="AH9" s="60">
        <v>0</v>
      </c>
      <c r="AI9" s="65" t="s">
        <v>75</v>
      </c>
      <c r="AJ9" s="61">
        <v>0</v>
      </c>
      <c r="AK9" s="65" t="s">
        <v>75</v>
      </c>
      <c r="AL9" s="65" t="s">
        <v>75</v>
      </c>
      <c r="AM9" s="67">
        <f t="shared" si="2"/>
        <v>0</v>
      </c>
      <c r="AN9" s="67">
        <f>+K9+AC9-AH9</f>
        <v>26500000</v>
      </c>
      <c r="AO9" s="61" t="s">
        <v>67</v>
      </c>
      <c r="AP9" s="60">
        <v>19800000</v>
      </c>
      <c r="AQ9" s="61" t="s">
        <v>86</v>
      </c>
      <c r="AR9" s="60">
        <v>0</v>
      </c>
      <c r="AS9" s="69" t="s">
        <v>75</v>
      </c>
      <c r="AT9" s="70">
        <v>26500000</v>
      </c>
      <c r="AU9" s="71">
        <f t="shared" si="3"/>
        <v>0</v>
      </c>
      <c r="AV9" s="72">
        <f t="shared" si="4"/>
        <v>1</v>
      </c>
      <c r="AW9" s="69" t="s">
        <v>75</v>
      </c>
      <c r="AX9" s="61" t="s">
        <v>101</v>
      </c>
      <c r="AY9" s="204" t="s">
        <v>6773</v>
      </c>
      <c r="AZ9" s="58" t="s">
        <v>67</v>
      </c>
      <c r="BA9" s="58" t="s">
        <v>67</v>
      </c>
      <c r="BB9" s="12"/>
    </row>
    <row r="10" spans="1:72" x14ac:dyDescent="0.25">
      <c r="B10" s="58">
        <v>2024</v>
      </c>
      <c r="C10" s="58">
        <v>891780111</v>
      </c>
      <c r="D10" s="59" t="s">
        <v>64</v>
      </c>
      <c r="E10" s="60" t="s">
        <v>6772</v>
      </c>
      <c r="F10" s="67" t="s">
        <v>6771</v>
      </c>
      <c r="G10" s="168">
        <v>0</v>
      </c>
      <c r="H10" s="61" t="s">
        <v>73</v>
      </c>
      <c r="I10" s="59" t="s">
        <v>65</v>
      </c>
      <c r="J10" s="67" t="s">
        <v>6770</v>
      </c>
      <c r="K10" s="60">
        <v>16200000</v>
      </c>
      <c r="L10" s="58" t="s">
        <v>68</v>
      </c>
      <c r="M10" s="60" t="s">
        <v>5360</v>
      </c>
      <c r="N10" s="60">
        <v>1082845298</v>
      </c>
      <c r="O10" s="60">
        <v>244</v>
      </c>
      <c r="P10" s="205">
        <v>45323</v>
      </c>
      <c r="Q10" s="67">
        <v>572500000</v>
      </c>
      <c r="R10" s="205">
        <v>45328</v>
      </c>
      <c r="S10" s="60">
        <v>16200000</v>
      </c>
      <c r="T10" s="61" t="s">
        <v>66</v>
      </c>
      <c r="U10" s="67">
        <v>84458088</v>
      </c>
      <c r="V10" s="67" t="s">
        <v>5521</v>
      </c>
      <c r="W10" s="68">
        <v>45328</v>
      </c>
      <c r="X10" s="68">
        <v>45328</v>
      </c>
      <c r="Y10" s="168" t="s">
        <v>75</v>
      </c>
      <c r="Z10" s="68">
        <v>45458</v>
      </c>
      <c r="AA10" s="67">
        <f t="shared" si="0"/>
        <v>130</v>
      </c>
      <c r="AB10" s="60">
        <v>0</v>
      </c>
      <c r="AC10" s="60">
        <v>0</v>
      </c>
      <c r="AD10" s="60">
        <v>0</v>
      </c>
      <c r="AE10" s="66" t="s">
        <v>75</v>
      </c>
      <c r="AF10" s="67">
        <f t="shared" si="1"/>
        <v>0</v>
      </c>
      <c r="AG10" s="60">
        <v>0</v>
      </c>
      <c r="AH10" s="60">
        <v>0</v>
      </c>
      <c r="AI10" s="65" t="s">
        <v>75</v>
      </c>
      <c r="AJ10" s="61">
        <v>0</v>
      </c>
      <c r="AK10" s="65" t="s">
        <v>75</v>
      </c>
      <c r="AL10" s="65" t="s">
        <v>75</v>
      </c>
      <c r="AM10" s="67">
        <f t="shared" si="2"/>
        <v>0</v>
      </c>
      <c r="AN10" s="67">
        <f>+K10+AC10-AH10</f>
        <v>16200000</v>
      </c>
      <c r="AO10" s="61" t="s">
        <v>67</v>
      </c>
      <c r="AP10" s="60">
        <v>16200000</v>
      </c>
      <c r="AQ10" s="61" t="s">
        <v>86</v>
      </c>
      <c r="AR10" s="60">
        <v>0</v>
      </c>
      <c r="AS10" s="69" t="s">
        <v>75</v>
      </c>
      <c r="AT10" s="70">
        <v>16200000</v>
      </c>
      <c r="AU10" s="71">
        <f t="shared" si="3"/>
        <v>0</v>
      </c>
      <c r="AV10" s="72">
        <f t="shared" si="4"/>
        <v>1</v>
      </c>
      <c r="AW10" s="69" t="s">
        <v>75</v>
      </c>
      <c r="AX10" s="61" t="s">
        <v>101</v>
      </c>
      <c r="AY10" s="204" t="s">
        <v>6769</v>
      </c>
      <c r="AZ10" s="58" t="s">
        <v>67</v>
      </c>
      <c r="BA10" s="58" t="s">
        <v>67</v>
      </c>
      <c r="BB10" s="12"/>
    </row>
    <row r="11" spans="1:72" x14ac:dyDescent="0.25">
      <c r="B11" s="58">
        <v>2024</v>
      </c>
      <c r="C11" s="58">
        <v>891780111</v>
      </c>
      <c r="D11" s="59" t="s">
        <v>64</v>
      </c>
      <c r="E11" s="60" t="s">
        <v>6768</v>
      </c>
      <c r="F11" s="67" t="s">
        <v>6767</v>
      </c>
      <c r="G11" s="168">
        <v>0</v>
      </c>
      <c r="H11" s="61" t="s">
        <v>73</v>
      </c>
      <c r="I11" s="59" t="s">
        <v>65</v>
      </c>
      <c r="J11" s="60" t="s">
        <v>6766</v>
      </c>
      <c r="K11" s="60">
        <v>14850000</v>
      </c>
      <c r="L11" s="58" t="s">
        <v>68</v>
      </c>
      <c r="M11" s="67" t="s">
        <v>5354</v>
      </c>
      <c r="N11" s="60">
        <v>1083008562</v>
      </c>
      <c r="O11" s="60">
        <v>244</v>
      </c>
      <c r="P11" s="205">
        <v>45323</v>
      </c>
      <c r="Q11" s="67">
        <v>572500000</v>
      </c>
      <c r="R11" s="205">
        <v>45328</v>
      </c>
      <c r="S11" s="60">
        <v>14850000</v>
      </c>
      <c r="T11" s="61" t="s">
        <v>66</v>
      </c>
      <c r="U11" s="67">
        <v>84458088</v>
      </c>
      <c r="V11" s="67" t="s">
        <v>5521</v>
      </c>
      <c r="W11" s="68">
        <v>45328</v>
      </c>
      <c r="X11" s="68">
        <v>45328</v>
      </c>
      <c r="Y11" s="168" t="s">
        <v>75</v>
      </c>
      <c r="Z11" s="68">
        <v>45458</v>
      </c>
      <c r="AA11" s="67">
        <f t="shared" si="0"/>
        <v>130</v>
      </c>
      <c r="AB11" s="60">
        <v>0</v>
      </c>
      <c r="AC11" s="60">
        <v>0</v>
      </c>
      <c r="AD11" s="60">
        <v>0</v>
      </c>
      <c r="AE11" s="66" t="s">
        <v>75</v>
      </c>
      <c r="AF11" s="67">
        <f t="shared" si="1"/>
        <v>0</v>
      </c>
      <c r="AG11" s="60">
        <v>0</v>
      </c>
      <c r="AH11" s="60">
        <v>0</v>
      </c>
      <c r="AI11" s="65" t="s">
        <v>75</v>
      </c>
      <c r="AJ11" s="61">
        <v>0</v>
      </c>
      <c r="AK11" s="65" t="s">
        <v>75</v>
      </c>
      <c r="AL11" s="65" t="s">
        <v>75</v>
      </c>
      <c r="AM11" s="67">
        <f t="shared" si="2"/>
        <v>0</v>
      </c>
      <c r="AN11" s="67">
        <f>+K11+AC11-AH11</f>
        <v>14850000</v>
      </c>
      <c r="AO11" s="61" t="s">
        <v>67</v>
      </c>
      <c r="AP11" s="60">
        <v>14850000</v>
      </c>
      <c r="AQ11" s="61" t="s">
        <v>86</v>
      </c>
      <c r="AR11" s="60">
        <v>0</v>
      </c>
      <c r="AS11" s="69" t="s">
        <v>75</v>
      </c>
      <c r="AT11" s="70">
        <v>14850000</v>
      </c>
      <c r="AU11" s="71">
        <f t="shared" si="3"/>
        <v>0</v>
      </c>
      <c r="AV11" s="72">
        <f t="shared" si="4"/>
        <v>1</v>
      </c>
      <c r="AW11" s="69" t="s">
        <v>75</v>
      </c>
      <c r="AX11" s="61" t="s">
        <v>101</v>
      </c>
      <c r="AY11" s="204" t="s">
        <v>6765</v>
      </c>
      <c r="AZ11" s="58" t="s">
        <v>67</v>
      </c>
      <c r="BA11" s="58" t="s">
        <v>67</v>
      </c>
    </row>
    <row r="12" spans="1:72" x14ac:dyDescent="0.25">
      <c r="B12" s="58">
        <v>2024</v>
      </c>
      <c r="C12" s="58">
        <v>891780111</v>
      </c>
      <c r="D12" s="59" t="s">
        <v>64</v>
      </c>
      <c r="E12" s="60" t="s">
        <v>6764</v>
      </c>
      <c r="F12" s="67" t="s">
        <v>6763</v>
      </c>
      <c r="G12" s="168">
        <v>0</v>
      </c>
      <c r="H12" s="61" t="s">
        <v>73</v>
      </c>
      <c r="I12" s="59" t="s">
        <v>65</v>
      </c>
      <c r="J12" s="67" t="s">
        <v>6762</v>
      </c>
      <c r="K12" s="60">
        <v>14850000</v>
      </c>
      <c r="L12" s="58" t="s">
        <v>68</v>
      </c>
      <c r="M12" s="60" t="s">
        <v>5427</v>
      </c>
      <c r="N12" s="60">
        <v>1082862417</v>
      </c>
      <c r="O12" s="60">
        <v>244</v>
      </c>
      <c r="P12" s="205">
        <v>45323</v>
      </c>
      <c r="Q12" s="67">
        <v>572500000</v>
      </c>
      <c r="R12" s="205">
        <v>45328</v>
      </c>
      <c r="S12" s="60">
        <v>14850000</v>
      </c>
      <c r="T12" s="61" t="s">
        <v>66</v>
      </c>
      <c r="U12" s="67">
        <v>84458088</v>
      </c>
      <c r="V12" s="67" t="s">
        <v>5521</v>
      </c>
      <c r="W12" s="68">
        <v>45328</v>
      </c>
      <c r="X12" s="68">
        <v>45328</v>
      </c>
      <c r="Y12" s="168" t="s">
        <v>75</v>
      </c>
      <c r="Z12" s="68">
        <v>45458</v>
      </c>
      <c r="AA12" s="67">
        <f t="shared" si="0"/>
        <v>130</v>
      </c>
      <c r="AB12" s="60">
        <v>1</v>
      </c>
      <c r="AC12" s="60">
        <v>1650000</v>
      </c>
      <c r="AD12" s="60">
        <v>1</v>
      </c>
      <c r="AE12" s="66">
        <v>45473</v>
      </c>
      <c r="AF12" s="67">
        <f t="shared" si="1"/>
        <v>15</v>
      </c>
      <c r="AG12" s="60">
        <v>0</v>
      </c>
      <c r="AH12" s="60">
        <v>0</v>
      </c>
      <c r="AI12" s="65" t="s">
        <v>75</v>
      </c>
      <c r="AJ12" s="61">
        <v>0</v>
      </c>
      <c r="AK12" s="65" t="s">
        <v>75</v>
      </c>
      <c r="AL12" s="65" t="s">
        <v>75</v>
      </c>
      <c r="AM12" s="67">
        <f t="shared" si="2"/>
        <v>0</v>
      </c>
      <c r="AN12" s="67">
        <f>+K12+AC12-AH12</f>
        <v>16500000</v>
      </c>
      <c r="AO12" s="61" t="s">
        <v>67</v>
      </c>
      <c r="AP12" s="60">
        <v>14850000</v>
      </c>
      <c r="AQ12" s="61" t="s">
        <v>86</v>
      </c>
      <c r="AR12" s="60">
        <v>0</v>
      </c>
      <c r="AS12" s="69" t="s">
        <v>75</v>
      </c>
      <c r="AT12" s="70">
        <v>16500000</v>
      </c>
      <c r="AU12" s="71">
        <f t="shared" si="3"/>
        <v>0</v>
      </c>
      <c r="AV12" s="72">
        <f t="shared" si="4"/>
        <v>1</v>
      </c>
      <c r="AW12" s="69" t="s">
        <v>75</v>
      </c>
      <c r="AX12" s="61" t="s">
        <v>101</v>
      </c>
      <c r="AY12" s="204" t="s">
        <v>6761</v>
      </c>
      <c r="AZ12" s="58" t="s">
        <v>67</v>
      </c>
      <c r="BA12" s="58" t="s">
        <v>67</v>
      </c>
    </row>
    <row r="13" spans="1:72" x14ac:dyDescent="0.25">
      <c r="B13" s="58">
        <v>2024</v>
      </c>
      <c r="C13" s="58">
        <v>891780111</v>
      </c>
      <c r="D13" s="59" t="s">
        <v>64</v>
      </c>
      <c r="E13" s="60" t="s">
        <v>6760</v>
      </c>
      <c r="F13" s="67" t="s">
        <v>6759</v>
      </c>
      <c r="G13" s="168">
        <v>0</v>
      </c>
      <c r="H13" s="61" t="s">
        <v>73</v>
      </c>
      <c r="I13" s="59" t="s">
        <v>65</v>
      </c>
      <c r="J13" s="67" t="s">
        <v>6758</v>
      </c>
      <c r="K13" s="60">
        <v>14850000</v>
      </c>
      <c r="L13" s="58" t="s">
        <v>68</v>
      </c>
      <c r="M13" s="60" t="s">
        <v>5371</v>
      </c>
      <c r="N13" s="60">
        <v>57444678</v>
      </c>
      <c r="O13" s="60">
        <v>244</v>
      </c>
      <c r="P13" s="205">
        <v>45323</v>
      </c>
      <c r="Q13" s="67">
        <v>572500000</v>
      </c>
      <c r="R13" s="205">
        <v>45330</v>
      </c>
      <c r="S13" s="60">
        <v>14850000</v>
      </c>
      <c r="T13" s="61" t="s">
        <v>66</v>
      </c>
      <c r="U13" s="67">
        <v>57428039</v>
      </c>
      <c r="V13" s="67" t="s">
        <v>6757</v>
      </c>
      <c r="W13" s="68">
        <v>45330</v>
      </c>
      <c r="X13" s="68">
        <v>45330</v>
      </c>
      <c r="Y13" s="168" t="s">
        <v>75</v>
      </c>
      <c r="Z13" s="68">
        <v>45458</v>
      </c>
      <c r="AA13" s="67">
        <f t="shared" si="0"/>
        <v>128</v>
      </c>
      <c r="AB13" s="60">
        <v>1</v>
      </c>
      <c r="AC13" s="60">
        <v>1650000</v>
      </c>
      <c r="AD13" s="60">
        <v>1</v>
      </c>
      <c r="AE13" s="66">
        <v>45473</v>
      </c>
      <c r="AF13" s="67">
        <f t="shared" si="1"/>
        <v>15</v>
      </c>
      <c r="AG13" s="60">
        <v>0</v>
      </c>
      <c r="AH13" s="60">
        <v>0</v>
      </c>
      <c r="AI13" s="65" t="s">
        <v>75</v>
      </c>
      <c r="AJ13" s="61">
        <v>0</v>
      </c>
      <c r="AK13" s="65" t="s">
        <v>75</v>
      </c>
      <c r="AL13" s="65" t="s">
        <v>75</v>
      </c>
      <c r="AM13" s="67">
        <f t="shared" si="2"/>
        <v>0</v>
      </c>
      <c r="AN13" s="67">
        <f>+K13+AC13-AH13</f>
        <v>16500000</v>
      </c>
      <c r="AO13" s="61" t="s">
        <v>67</v>
      </c>
      <c r="AP13" s="60">
        <v>14850000</v>
      </c>
      <c r="AQ13" s="61" t="s">
        <v>86</v>
      </c>
      <c r="AR13" s="60">
        <v>0</v>
      </c>
      <c r="AS13" s="69" t="s">
        <v>75</v>
      </c>
      <c r="AT13" s="70">
        <v>16500000</v>
      </c>
      <c r="AU13" s="71">
        <f t="shared" si="3"/>
        <v>0</v>
      </c>
      <c r="AV13" s="72">
        <f t="shared" si="4"/>
        <v>1</v>
      </c>
      <c r="AW13" s="69" t="s">
        <v>75</v>
      </c>
      <c r="AX13" s="61" t="s">
        <v>101</v>
      </c>
      <c r="AY13" s="204" t="s">
        <v>6756</v>
      </c>
      <c r="AZ13" s="58" t="s">
        <v>67</v>
      </c>
      <c r="BA13" s="58" t="s">
        <v>67</v>
      </c>
    </row>
    <row r="14" spans="1:72" x14ac:dyDescent="0.25">
      <c r="B14" s="58">
        <v>2024</v>
      </c>
      <c r="C14" s="58">
        <v>891780111</v>
      </c>
      <c r="D14" s="59" t="s">
        <v>64</v>
      </c>
      <c r="E14" s="60" t="s">
        <v>6755</v>
      </c>
      <c r="F14" s="67" t="s">
        <v>6754</v>
      </c>
      <c r="G14" s="168">
        <v>0</v>
      </c>
      <c r="H14" s="61" t="s">
        <v>73</v>
      </c>
      <c r="I14" s="59" t="s">
        <v>65</v>
      </c>
      <c r="J14" s="60" t="s">
        <v>6753</v>
      </c>
      <c r="K14" s="60">
        <v>16200000</v>
      </c>
      <c r="L14" s="58" t="s">
        <v>68</v>
      </c>
      <c r="M14" s="60" t="s">
        <v>5522</v>
      </c>
      <c r="N14" s="60">
        <v>84454708</v>
      </c>
      <c r="O14" s="60">
        <v>244</v>
      </c>
      <c r="P14" s="205">
        <v>45323</v>
      </c>
      <c r="Q14" s="67">
        <v>572500000</v>
      </c>
      <c r="R14" s="205">
        <v>45330</v>
      </c>
      <c r="S14" s="60">
        <v>16200000</v>
      </c>
      <c r="T14" s="61" t="s">
        <v>66</v>
      </c>
      <c r="U14" s="67">
        <v>84458088</v>
      </c>
      <c r="V14" s="67" t="s">
        <v>5521</v>
      </c>
      <c r="W14" s="68">
        <v>45330</v>
      </c>
      <c r="X14" s="68">
        <v>45330</v>
      </c>
      <c r="Y14" s="168" t="s">
        <v>75</v>
      </c>
      <c r="Z14" s="68">
        <v>45458</v>
      </c>
      <c r="AA14" s="67">
        <f t="shared" si="0"/>
        <v>128</v>
      </c>
      <c r="AB14" s="60">
        <v>1</v>
      </c>
      <c r="AC14" s="60">
        <v>1800000</v>
      </c>
      <c r="AD14" s="60">
        <v>1</v>
      </c>
      <c r="AE14" s="66">
        <v>45473</v>
      </c>
      <c r="AF14" s="67">
        <f t="shared" si="1"/>
        <v>15</v>
      </c>
      <c r="AG14" s="60">
        <v>0</v>
      </c>
      <c r="AH14" s="60">
        <v>0</v>
      </c>
      <c r="AI14" s="65" t="s">
        <v>75</v>
      </c>
      <c r="AJ14" s="61">
        <v>0</v>
      </c>
      <c r="AK14" s="65" t="s">
        <v>75</v>
      </c>
      <c r="AL14" s="65" t="s">
        <v>75</v>
      </c>
      <c r="AM14" s="67">
        <f t="shared" si="2"/>
        <v>0</v>
      </c>
      <c r="AN14" s="67">
        <f>+K14+AC14-AH14</f>
        <v>18000000</v>
      </c>
      <c r="AO14" s="61" t="s">
        <v>67</v>
      </c>
      <c r="AP14" s="60">
        <v>16200000</v>
      </c>
      <c r="AQ14" s="61" t="s">
        <v>86</v>
      </c>
      <c r="AR14" s="60">
        <v>0</v>
      </c>
      <c r="AS14" s="69" t="s">
        <v>75</v>
      </c>
      <c r="AT14" s="70">
        <v>18000000</v>
      </c>
      <c r="AU14" s="71">
        <f t="shared" si="3"/>
        <v>0</v>
      </c>
      <c r="AV14" s="72">
        <f t="shared" si="4"/>
        <v>1</v>
      </c>
      <c r="AW14" s="69" t="s">
        <v>75</v>
      </c>
      <c r="AX14" s="61" t="s">
        <v>101</v>
      </c>
      <c r="AY14" s="204" t="s">
        <v>6752</v>
      </c>
      <c r="AZ14" s="58" t="s">
        <v>67</v>
      </c>
      <c r="BA14" s="58" t="s">
        <v>67</v>
      </c>
    </row>
    <row r="15" spans="1:72" x14ac:dyDescent="0.25">
      <c r="B15" s="58">
        <v>2024</v>
      </c>
      <c r="C15" s="58">
        <v>891780111</v>
      </c>
      <c r="D15" s="59" t="s">
        <v>64</v>
      </c>
      <c r="E15" s="60" t="s">
        <v>6751</v>
      </c>
      <c r="F15" s="60" t="s">
        <v>6750</v>
      </c>
      <c r="G15" s="196">
        <v>2020000100116</v>
      </c>
      <c r="H15" s="61" t="s">
        <v>73</v>
      </c>
      <c r="I15" s="59" t="s">
        <v>65</v>
      </c>
      <c r="J15" s="60" t="s">
        <v>6749</v>
      </c>
      <c r="K15" s="60">
        <v>29040000</v>
      </c>
      <c r="L15" s="58" t="s">
        <v>68</v>
      </c>
      <c r="M15" s="60" t="s">
        <v>6748</v>
      </c>
      <c r="N15" s="60">
        <v>36720072</v>
      </c>
      <c r="O15" s="64" t="s">
        <v>6181</v>
      </c>
      <c r="P15" s="205">
        <v>44978</v>
      </c>
      <c r="Q15" s="60">
        <v>252457983</v>
      </c>
      <c r="R15" s="205">
        <v>45324</v>
      </c>
      <c r="S15" s="60">
        <v>29040000</v>
      </c>
      <c r="T15" s="61" t="s">
        <v>66</v>
      </c>
      <c r="U15" s="67">
        <v>7597888</v>
      </c>
      <c r="V15" s="67" t="s">
        <v>620</v>
      </c>
      <c r="W15" s="68">
        <v>45330</v>
      </c>
      <c r="X15" s="68">
        <v>45330</v>
      </c>
      <c r="Y15" s="168" t="s">
        <v>75</v>
      </c>
      <c r="Z15" s="68">
        <v>45516</v>
      </c>
      <c r="AA15" s="67">
        <f t="shared" si="0"/>
        <v>186</v>
      </c>
      <c r="AB15" s="60">
        <v>0</v>
      </c>
      <c r="AC15" s="60">
        <v>0</v>
      </c>
      <c r="AD15" s="60">
        <v>0</v>
      </c>
      <c r="AE15" s="66" t="s">
        <v>75</v>
      </c>
      <c r="AF15" s="67">
        <f t="shared" si="1"/>
        <v>0</v>
      </c>
      <c r="AG15" s="60">
        <v>0</v>
      </c>
      <c r="AH15" s="60">
        <v>0</v>
      </c>
      <c r="AI15" s="65" t="s">
        <v>75</v>
      </c>
      <c r="AJ15" s="61">
        <v>0</v>
      </c>
      <c r="AK15" s="65" t="s">
        <v>75</v>
      </c>
      <c r="AL15" s="65" t="s">
        <v>75</v>
      </c>
      <c r="AM15" s="67">
        <f t="shared" si="2"/>
        <v>0</v>
      </c>
      <c r="AN15" s="67">
        <f>+K15+AC15-AH15</f>
        <v>29040000</v>
      </c>
      <c r="AO15" s="61" t="s">
        <v>86</v>
      </c>
      <c r="AP15" s="60">
        <v>29040000</v>
      </c>
      <c r="AQ15" s="61" t="s">
        <v>86</v>
      </c>
      <c r="AR15" s="60">
        <v>0</v>
      </c>
      <c r="AS15" s="69" t="s">
        <v>75</v>
      </c>
      <c r="AT15" s="70">
        <f>3630000+3630000+3630000+3630000</f>
        <v>14520000</v>
      </c>
      <c r="AU15" s="71">
        <f t="shared" si="3"/>
        <v>14520000</v>
      </c>
      <c r="AV15" s="72">
        <f t="shared" si="4"/>
        <v>0.5</v>
      </c>
      <c r="AW15" s="69" t="s">
        <v>75</v>
      </c>
      <c r="AX15" s="61" t="s">
        <v>101</v>
      </c>
      <c r="AY15" s="206" t="s">
        <v>6747</v>
      </c>
      <c r="AZ15" s="58" t="s">
        <v>67</v>
      </c>
      <c r="BA15" s="58" t="s">
        <v>67</v>
      </c>
    </row>
    <row r="16" spans="1:72" x14ac:dyDescent="0.25">
      <c r="B16" s="58">
        <v>2024</v>
      </c>
      <c r="C16" s="58">
        <v>891780111</v>
      </c>
      <c r="D16" s="59" t="s">
        <v>64</v>
      </c>
      <c r="E16" s="60" t="s">
        <v>6746</v>
      </c>
      <c r="F16" s="67" t="s">
        <v>6745</v>
      </c>
      <c r="G16" s="168">
        <v>0</v>
      </c>
      <c r="H16" s="61" t="s">
        <v>73</v>
      </c>
      <c r="I16" s="59" t="s">
        <v>65</v>
      </c>
      <c r="J16" s="67" t="s">
        <v>6744</v>
      </c>
      <c r="K16" s="60">
        <v>11250000</v>
      </c>
      <c r="L16" s="58" t="s">
        <v>68</v>
      </c>
      <c r="M16" s="60" t="s">
        <v>6743</v>
      </c>
      <c r="N16" s="60">
        <v>19620951</v>
      </c>
      <c r="O16" s="60">
        <v>244</v>
      </c>
      <c r="P16" s="205">
        <v>45323</v>
      </c>
      <c r="Q16" s="67">
        <v>572500000</v>
      </c>
      <c r="R16" s="205">
        <v>45330</v>
      </c>
      <c r="S16" s="60">
        <v>11250000</v>
      </c>
      <c r="T16" s="61" t="s">
        <v>66</v>
      </c>
      <c r="U16" s="67">
        <v>36669284</v>
      </c>
      <c r="V16" s="67" t="s">
        <v>778</v>
      </c>
      <c r="W16" s="68">
        <v>45330</v>
      </c>
      <c r="X16" s="68">
        <v>45330</v>
      </c>
      <c r="Y16" s="168" t="s">
        <v>75</v>
      </c>
      <c r="Z16" s="68">
        <v>45458</v>
      </c>
      <c r="AA16" s="67">
        <f t="shared" si="0"/>
        <v>128</v>
      </c>
      <c r="AB16" s="60">
        <v>0</v>
      </c>
      <c r="AC16" s="60">
        <v>0</v>
      </c>
      <c r="AD16" s="60">
        <v>0</v>
      </c>
      <c r="AE16" s="66" t="s">
        <v>75</v>
      </c>
      <c r="AF16" s="67">
        <f t="shared" si="1"/>
        <v>0</v>
      </c>
      <c r="AG16" s="60">
        <v>0</v>
      </c>
      <c r="AH16" s="60">
        <v>0</v>
      </c>
      <c r="AI16" s="65" t="s">
        <v>75</v>
      </c>
      <c r="AJ16" s="61">
        <v>0</v>
      </c>
      <c r="AK16" s="65" t="s">
        <v>75</v>
      </c>
      <c r="AL16" s="65" t="s">
        <v>75</v>
      </c>
      <c r="AM16" s="67">
        <f t="shared" si="2"/>
        <v>0</v>
      </c>
      <c r="AN16" s="67">
        <f>+K16+AC16-AH16</f>
        <v>11250000</v>
      </c>
      <c r="AO16" s="61" t="s">
        <v>67</v>
      </c>
      <c r="AP16" s="60">
        <v>11250000</v>
      </c>
      <c r="AQ16" s="61" t="s">
        <v>86</v>
      </c>
      <c r="AR16" s="60">
        <v>0</v>
      </c>
      <c r="AS16" s="69" t="s">
        <v>75</v>
      </c>
      <c r="AT16" s="70">
        <v>11250000</v>
      </c>
      <c r="AU16" s="71">
        <f t="shared" si="3"/>
        <v>0</v>
      </c>
      <c r="AV16" s="72">
        <f t="shared" si="4"/>
        <v>1</v>
      </c>
      <c r="AW16" s="69" t="s">
        <v>75</v>
      </c>
      <c r="AX16" s="61" t="s">
        <v>101</v>
      </c>
      <c r="AY16" s="204" t="s">
        <v>6742</v>
      </c>
      <c r="AZ16" s="58" t="s">
        <v>67</v>
      </c>
      <c r="BA16" s="58" t="s">
        <v>67</v>
      </c>
    </row>
    <row r="17" spans="2:53" x14ac:dyDescent="0.25">
      <c r="B17" s="58">
        <v>2024</v>
      </c>
      <c r="C17" s="58">
        <v>891780111</v>
      </c>
      <c r="D17" s="59" t="s">
        <v>64</v>
      </c>
      <c r="E17" s="60" t="s">
        <v>6741</v>
      </c>
      <c r="F17" s="60" t="s">
        <v>6740</v>
      </c>
      <c r="G17" s="168">
        <v>0</v>
      </c>
      <c r="H17" s="61" t="s">
        <v>73</v>
      </c>
      <c r="I17" s="59" t="s">
        <v>65</v>
      </c>
      <c r="J17" s="67" t="s">
        <v>6739</v>
      </c>
      <c r="K17" s="60">
        <v>11250000</v>
      </c>
      <c r="L17" s="58" t="s">
        <v>68</v>
      </c>
      <c r="M17" s="67" t="s">
        <v>5437</v>
      </c>
      <c r="N17" s="60">
        <v>57107014</v>
      </c>
      <c r="O17" s="60">
        <v>244</v>
      </c>
      <c r="P17" s="205">
        <v>45323</v>
      </c>
      <c r="Q17" s="67">
        <v>572500000</v>
      </c>
      <c r="R17" s="205">
        <v>45330</v>
      </c>
      <c r="S17" s="60">
        <v>11250000</v>
      </c>
      <c r="T17" s="61" t="s">
        <v>66</v>
      </c>
      <c r="U17" s="67">
        <v>36669284</v>
      </c>
      <c r="V17" s="67" t="s">
        <v>778</v>
      </c>
      <c r="W17" s="68">
        <v>45330</v>
      </c>
      <c r="X17" s="68">
        <v>45330</v>
      </c>
      <c r="Y17" s="168" t="s">
        <v>75</v>
      </c>
      <c r="Z17" s="68">
        <v>45458</v>
      </c>
      <c r="AA17" s="67">
        <f t="shared" si="0"/>
        <v>128</v>
      </c>
      <c r="AB17" s="60">
        <v>0</v>
      </c>
      <c r="AC17" s="60">
        <v>0</v>
      </c>
      <c r="AD17" s="60">
        <v>0</v>
      </c>
      <c r="AE17" s="66" t="s">
        <v>75</v>
      </c>
      <c r="AF17" s="67">
        <f t="shared" si="1"/>
        <v>0</v>
      </c>
      <c r="AG17" s="60">
        <v>0</v>
      </c>
      <c r="AH17" s="60">
        <v>0</v>
      </c>
      <c r="AI17" s="65" t="s">
        <v>75</v>
      </c>
      <c r="AJ17" s="61">
        <v>0</v>
      </c>
      <c r="AK17" s="65" t="s">
        <v>75</v>
      </c>
      <c r="AL17" s="65" t="s">
        <v>75</v>
      </c>
      <c r="AM17" s="67">
        <f t="shared" si="2"/>
        <v>0</v>
      </c>
      <c r="AN17" s="67">
        <f>+K17+AC17-AH17</f>
        <v>11250000</v>
      </c>
      <c r="AO17" s="61" t="s">
        <v>67</v>
      </c>
      <c r="AP17" s="60">
        <v>11250000</v>
      </c>
      <c r="AQ17" s="61" t="s">
        <v>86</v>
      </c>
      <c r="AR17" s="60">
        <v>0</v>
      </c>
      <c r="AS17" s="69" t="s">
        <v>75</v>
      </c>
      <c r="AT17" s="70">
        <v>11250000</v>
      </c>
      <c r="AU17" s="71">
        <f t="shared" si="3"/>
        <v>0</v>
      </c>
      <c r="AV17" s="72">
        <f t="shared" si="4"/>
        <v>1</v>
      </c>
      <c r="AW17" s="69" t="s">
        <v>75</v>
      </c>
      <c r="AX17" s="61" t="s">
        <v>101</v>
      </c>
      <c r="AY17" s="204" t="s">
        <v>6738</v>
      </c>
      <c r="AZ17" s="58" t="s">
        <v>67</v>
      </c>
      <c r="BA17" s="58" t="s">
        <v>67</v>
      </c>
    </row>
    <row r="18" spans="2:53" x14ac:dyDescent="0.25">
      <c r="B18" s="58">
        <v>2024</v>
      </c>
      <c r="C18" s="58">
        <v>891780111</v>
      </c>
      <c r="D18" s="59" t="s">
        <v>64</v>
      </c>
      <c r="E18" s="60" t="s">
        <v>6737</v>
      </c>
      <c r="F18" s="60" t="s">
        <v>6736</v>
      </c>
      <c r="G18" s="168">
        <v>0</v>
      </c>
      <c r="H18" s="61" t="s">
        <v>73</v>
      </c>
      <c r="I18" s="59" t="s">
        <v>65</v>
      </c>
      <c r="J18" s="67" t="s">
        <v>6735</v>
      </c>
      <c r="K18" s="60">
        <v>16200000</v>
      </c>
      <c r="L18" s="58" t="s">
        <v>68</v>
      </c>
      <c r="M18" s="60" t="s">
        <v>5591</v>
      </c>
      <c r="N18" s="60">
        <v>1140877757</v>
      </c>
      <c r="O18" s="60">
        <v>244</v>
      </c>
      <c r="P18" s="205">
        <v>45323</v>
      </c>
      <c r="Q18" s="67">
        <v>572500000</v>
      </c>
      <c r="R18" s="205">
        <v>45330</v>
      </c>
      <c r="S18" s="60">
        <v>16200000</v>
      </c>
      <c r="T18" s="61" t="s">
        <v>66</v>
      </c>
      <c r="U18" s="67">
        <v>84458088</v>
      </c>
      <c r="V18" s="67" t="s">
        <v>5521</v>
      </c>
      <c r="W18" s="68">
        <v>45330</v>
      </c>
      <c r="X18" s="68">
        <v>45330</v>
      </c>
      <c r="Y18" s="168" t="s">
        <v>75</v>
      </c>
      <c r="Z18" s="68">
        <v>45458</v>
      </c>
      <c r="AA18" s="67">
        <f t="shared" si="0"/>
        <v>128</v>
      </c>
      <c r="AB18" s="60">
        <v>1</v>
      </c>
      <c r="AC18" s="60">
        <v>1800000</v>
      </c>
      <c r="AD18" s="60">
        <v>1</v>
      </c>
      <c r="AE18" s="66">
        <v>45473</v>
      </c>
      <c r="AF18" s="67">
        <f t="shared" si="1"/>
        <v>15</v>
      </c>
      <c r="AG18" s="60">
        <v>0</v>
      </c>
      <c r="AH18" s="60">
        <v>0</v>
      </c>
      <c r="AI18" s="65" t="s">
        <v>75</v>
      </c>
      <c r="AJ18" s="61">
        <v>0</v>
      </c>
      <c r="AK18" s="65" t="s">
        <v>75</v>
      </c>
      <c r="AL18" s="65" t="s">
        <v>75</v>
      </c>
      <c r="AM18" s="67">
        <f t="shared" si="2"/>
        <v>0</v>
      </c>
      <c r="AN18" s="67">
        <f>+K18+AC18-AH18</f>
        <v>18000000</v>
      </c>
      <c r="AO18" s="61" t="s">
        <v>67</v>
      </c>
      <c r="AP18" s="60">
        <v>16200000</v>
      </c>
      <c r="AQ18" s="61" t="s">
        <v>86</v>
      </c>
      <c r="AR18" s="60">
        <v>0</v>
      </c>
      <c r="AS18" s="69" t="s">
        <v>75</v>
      </c>
      <c r="AT18" s="70">
        <v>18000000</v>
      </c>
      <c r="AU18" s="71">
        <f t="shared" si="3"/>
        <v>0</v>
      </c>
      <c r="AV18" s="72">
        <f t="shared" si="4"/>
        <v>1</v>
      </c>
      <c r="AW18" s="69" t="s">
        <v>75</v>
      </c>
      <c r="AX18" s="61" t="s">
        <v>101</v>
      </c>
      <c r="AY18" s="204" t="s">
        <v>6734</v>
      </c>
      <c r="AZ18" s="58" t="s">
        <v>67</v>
      </c>
      <c r="BA18" s="58" t="s">
        <v>67</v>
      </c>
    </row>
    <row r="19" spans="2:53" x14ac:dyDescent="0.25">
      <c r="B19" s="58">
        <v>2024</v>
      </c>
      <c r="C19" s="58">
        <v>891780111</v>
      </c>
      <c r="D19" s="59" t="s">
        <v>64</v>
      </c>
      <c r="E19" s="60" t="s">
        <v>6733</v>
      </c>
      <c r="F19" s="60" t="s">
        <v>6732</v>
      </c>
      <c r="G19" s="168">
        <v>0</v>
      </c>
      <c r="H19" s="61" t="s">
        <v>73</v>
      </c>
      <c r="I19" s="59" t="s">
        <v>65</v>
      </c>
      <c r="J19" s="67" t="s">
        <v>6731</v>
      </c>
      <c r="K19" s="60">
        <v>14850000</v>
      </c>
      <c r="L19" s="58" t="s">
        <v>68</v>
      </c>
      <c r="M19" s="60" t="s">
        <v>6730</v>
      </c>
      <c r="N19" s="60">
        <v>1082897369</v>
      </c>
      <c r="O19" s="60">
        <v>244</v>
      </c>
      <c r="P19" s="205">
        <v>45323</v>
      </c>
      <c r="Q19" s="67">
        <v>572500000</v>
      </c>
      <c r="R19" s="205">
        <v>45330</v>
      </c>
      <c r="S19" s="60">
        <v>14850000</v>
      </c>
      <c r="T19" s="61" t="s">
        <v>66</v>
      </c>
      <c r="U19" s="67">
        <v>36669284</v>
      </c>
      <c r="V19" s="67" t="s">
        <v>778</v>
      </c>
      <c r="W19" s="68">
        <v>45330</v>
      </c>
      <c r="X19" s="68">
        <v>45330</v>
      </c>
      <c r="Y19" s="168" t="s">
        <v>75</v>
      </c>
      <c r="Z19" s="68">
        <v>45458</v>
      </c>
      <c r="AA19" s="67">
        <f t="shared" si="0"/>
        <v>128</v>
      </c>
      <c r="AB19" s="60">
        <v>0</v>
      </c>
      <c r="AC19" s="60">
        <v>0</v>
      </c>
      <c r="AD19" s="60">
        <v>0</v>
      </c>
      <c r="AE19" s="66" t="s">
        <v>75</v>
      </c>
      <c r="AF19" s="67">
        <f t="shared" si="1"/>
        <v>0</v>
      </c>
      <c r="AG19" s="60">
        <v>0</v>
      </c>
      <c r="AH19" s="60">
        <v>0</v>
      </c>
      <c r="AI19" s="65" t="s">
        <v>75</v>
      </c>
      <c r="AJ19" s="61">
        <v>0</v>
      </c>
      <c r="AK19" s="65" t="s">
        <v>75</v>
      </c>
      <c r="AL19" s="65" t="s">
        <v>75</v>
      </c>
      <c r="AM19" s="67">
        <f t="shared" si="2"/>
        <v>0</v>
      </c>
      <c r="AN19" s="67">
        <f>+K19+AC19-AH19</f>
        <v>14850000</v>
      </c>
      <c r="AO19" s="61" t="s">
        <v>67</v>
      </c>
      <c r="AP19" s="60">
        <v>14850000</v>
      </c>
      <c r="AQ19" s="61" t="s">
        <v>86</v>
      </c>
      <c r="AR19" s="60">
        <v>0</v>
      </c>
      <c r="AS19" s="69" t="s">
        <v>75</v>
      </c>
      <c r="AT19" s="70">
        <v>14850000</v>
      </c>
      <c r="AU19" s="71">
        <f t="shared" si="3"/>
        <v>0</v>
      </c>
      <c r="AV19" s="72">
        <f t="shared" si="4"/>
        <v>1</v>
      </c>
      <c r="AW19" s="69" t="s">
        <v>75</v>
      </c>
      <c r="AX19" s="61" t="s">
        <v>101</v>
      </c>
      <c r="AY19" s="204" t="s">
        <v>6729</v>
      </c>
      <c r="AZ19" s="58" t="s">
        <v>67</v>
      </c>
      <c r="BA19" s="58" t="s">
        <v>67</v>
      </c>
    </row>
    <row r="20" spans="2:53" x14ac:dyDescent="0.25">
      <c r="B20" s="58">
        <v>2024</v>
      </c>
      <c r="C20" s="58">
        <v>891780111</v>
      </c>
      <c r="D20" s="59" t="s">
        <v>64</v>
      </c>
      <c r="E20" s="60" t="s">
        <v>6728</v>
      </c>
      <c r="F20" s="60" t="s">
        <v>6727</v>
      </c>
      <c r="G20" s="168">
        <v>0</v>
      </c>
      <c r="H20" s="61" t="s">
        <v>73</v>
      </c>
      <c r="I20" s="59" t="s">
        <v>65</v>
      </c>
      <c r="J20" s="60" t="s">
        <v>6726</v>
      </c>
      <c r="K20" s="60">
        <v>38000000</v>
      </c>
      <c r="L20" s="58" t="s">
        <v>68</v>
      </c>
      <c r="M20" s="60" t="s">
        <v>6725</v>
      </c>
      <c r="N20" s="60">
        <v>36722139</v>
      </c>
      <c r="O20" s="60">
        <v>214</v>
      </c>
      <c r="P20" s="205">
        <v>45322</v>
      </c>
      <c r="Q20" s="60">
        <v>172700000</v>
      </c>
      <c r="R20" s="205">
        <v>45330</v>
      </c>
      <c r="S20" s="60">
        <v>38000000</v>
      </c>
      <c r="T20" s="61" t="s">
        <v>66</v>
      </c>
      <c r="U20" s="67">
        <v>16078654</v>
      </c>
      <c r="V20" s="67" t="s">
        <v>386</v>
      </c>
      <c r="W20" s="68">
        <v>45330</v>
      </c>
      <c r="X20" s="68">
        <v>45330</v>
      </c>
      <c r="Y20" s="168" t="s">
        <v>75</v>
      </c>
      <c r="Z20" s="68">
        <v>45621</v>
      </c>
      <c r="AA20" s="67">
        <f t="shared" si="0"/>
        <v>291</v>
      </c>
      <c r="AB20" s="60">
        <v>0</v>
      </c>
      <c r="AC20" s="60">
        <v>0</v>
      </c>
      <c r="AD20" s="60">
        <v>0</v>
      </c>
      <c r="AE20" s="66" t="s">
        <v>75</v>
      </c>
      <c r="AF20" s="67">
        <f t="shared" si="1"/>
        <v>0</v>
      </c>
      <c r="AG20" s="60">
        <v>0</v>
      </c>
      <c r="AH20" s="60">
        <v>0</v>
      </c>
      <c r="AI20" s="65" t="s">
        <v>75</v>
      </c>
      <c r="AJ20" s="61">
        <v>0</v>
      </c>
      <c r="AK20" s="65" t="s">
        <v>75</v>
      </c>
      <c r="AL20" s="65" t="s">
        <v>75</v>
      </c>
      <c r="AM20" s="67">
        <f t="shared" si="2"/>
        <v>0</v>
      </c>
      <c r="AN20" s="67">
        <f>+K20+AC20-AH20</f>
        <v>38000000</v>
      </c>
      <c r="AO20" s="61" t="s">
        <v>86</v>
      </c>
      <c r="AP20" s="60">
        <v>38000000</v>
      </c>
      <c r="AQ20" s="61" t="s">
        <v>86</v>
      </c>
      <c r="AR20" s="60">
        <v>0</v>
      </c>
      <c r="AS20" s="69" t="s">
        <v>75</v>
      </c>
      <c r="AT20" s="70">
        <v>22800000</v>
      </c>
      <c r="AU20" s="71">
        <f t="shared" si="3"/>
        <v>15200000</v>
      </c>
      <c r="AV20" s="72">
        <f t="shared" si="4"/>
        <v>0.6</v>
      </c>
      <c r="AW20" s="69" t="s">
        <v>75</v>
      </c>
      <c r="AX20" s="61" t="s">
        <v>101</v>
      </c>
      <c r="AY20" s="204" t="s">
        <v>6724</v>
      </c>
      <c r="AZ20" s="58" t="s">
        <v>67</v>
      </c>
      <c r="BA20" s="58" t="s">
        <v>67</v>
      </c>
    </row>
    <row r="21" spans="2:53" ht="15" customHeight="1" x14ac:dyDescent="0.25">
      <c r="B21" s="58">
        <v>2024</v>
      </c>
      <c r="C21" s="58">
        <v>891780111</v>
      </c>
      <c r="D21" s="59" t="s">
        <v>64</v>
      </c>
      <c r="E21" s="60" t="s">
        <v>6723</v>
      </c>
      <c r="F21" s="60" t="s">
        <v>6722</v>
      </c>
      <c r="G21" s="168">
        <v>0</v>
      </c>
      <c r="H21" s="61" t="s">
        <v>73</v>
      </c>
      <c r="I21" s="59" t="s">
        <v>65</v>
      </c>
      <c r="J21" s="60" t="s">
        <v>6721</v>
      </c>
      <c r="K21" s="60">
        <v>14850000</v>
      </c>
      <c r="L21" s="58" t="s">
        <v>68</v>
      </c>
      <c r="M21" s="67" t="s">
        <v>6720</v>
      </c>
      <c r="N21" s="60">
        <v>1082941227</v>
      </c>
      <c r="O21" s="60">
        <v>244</v>
      </c>
      <c r="P21" s="205">
        <v>45323</v>
      </c>
      <c r="Q21" s="67">
        <v>572500000</v>
      </c>
      <c r="R21" s="205">
        <v>45330</v>
      </c>
      <c r="S21" s="60">
        <v>14850000</v>
      </c>
      <c r="T21" s="61" t="s">
        <v>66</v>
      </c>
      <c r="U21" s="67">
        <v>84458088</v>
      </c>
      <c r="V21" s="67" t="s">
        <v>5521</v>
      </c>
      <c r="W21" s="68">
        <v>45330</v>
      </c>
      <c r="X21" s="68">
        <v>45330</v>
      </c>
      <c r="Y21" s="168" t="s">
        <v>75</v>
      </c>
      <c r="Z21" s="68">
        <v>45458</v>
      </c>
      <c r="AA21" s="67">
        <f t="shared" si="0"/>
        <v>128</v>
      </c>
      <c r="AB21" s="60">
        <v>0</v>
      </c>
      <c r="AC21" s="60">
        <v>0</v>
      </c>
      <c r="AD21" s="60">
        <v>0</v>
      </c>
      <c r="AE21" s="66" t="s">
        <v>75</v>
      </c>
      <c r="AF21" s="67">
        <f t="shared" si="1"/>
        <v>0</v>
      </c>
      <c r="AG21" s="60">
        <v>0</v>
      </c>
      <c r="AH21" s="60">
        <v>0</v>
      </c>
      <c r="AI21" s="65" t="s">
        <v>75</v>
      </c>
      <c r="AJ21" s="61">
        <v>0</v>
      </c>
      <c r="AK21" s="65" t="s">
        <v>75</v>
      </c>
      <c r="AL21" s="65" t="s">
        <v>75</v>
      </c>
      <c r="AM21" s="67">
        <f t="shared" si="2"/>
        <v>0</v>
      </c>
      <c r="AN21" s="67">
        <f>+K21+AC21-AH21</f>
        <v>14850000</v>
      </c>
      <c r="AO21" s="61" t="s">
        <v>67</v>
      </c>
      <c r="AP21" s="60">
        <v>14850000</v>
      </c>
      <c r="AQ21" s="61" t="s">
        <v>86</v>
      </c>
      <c r="AR21" s="60">
        <v>0</v>
      </c>
      <c r="AS21" s="69" t="s">
        <v>75</v>
      </c>
      <c r="AT21" s="70">
        <v>14850000</v>
      </c>
      <c r="AU21" s="71">
        <f t="shared" si="3"/>
        <v>0</v>
      </c>
      <c r="AV21" s="72">
        <f t="shared" si="4"/>
        <v>1</v>
      </c>
      <c r="AW21" s="69" t="s">
        <v>75</v>
      </c>
      <c r="AX21" s="61" t="s">
        <v>101</v>
      </c>
      <c r="AY21" s="204" t="s">
        <v>6719</v>
      </c>
      <c r="AZ21" s="58" t="s">
        <v>67</v>
      </c>
      <c r="BA21" s="58" t="s">
        <v>67</v>
      </c>
    </row>
    <row r="22" spans="2:53" x14ac:dyDescent="0.25">
      <c r="B22" s="58">
        <v>2024</v>
      </c>
      <c r="C22" s="58">
        <v>891780111</v>
      </c>
      <c r="D22" s="59" t="s">
        <v>64</v>
      </c>
      <c r="E22" s="60" t="s">
        <v>6718</v>
      </c>
      <c r="F22" s="60" t="s">
        <v>6717</v>
      </c>
      <c r="G22" s="168">
        <v>0</v>
      </c>
      <c r="H22" s="61" t="s">
        <v>73</v>
      </c>
      <c r="I22" s="59" t="s">
        <v>65</v>
      </c>
      <c r="J22" s="67" t="s">
        <v>6716</v>
      </c>
      <c r="K22" s="60">
        <v>18000000</v>
      </c>
      <c r="L22" s="58" t="s">
        <v>68</v>
      </c>
      <c r="M22" s="60" t="s">
        <v>5091</v>
      </c>
      <c r="N22" s="60">
        <v>1082999611</v>
      </c>
      <c r="O22" s="60">
        <v>244</v>
      </c>
      <c r="P22" s="205">
        <v>45323</v>
      </c>
      <c r="Q22" s="67">
        <v>572500000</v>
      </c>
      <c r="R22" s="205">
        <v>45331</v>
      </c>
      <c r="S22" s="60">
        <v>18000000</v>
      </c>
      <c r="T22" s="61" t="s">
        <v>66</v>
      </c>
      <c r="U22" s="67">
        <v>84458088</v>
      </c>
      <c r="V22" s="67" t="s">
        <v>5521</v>
      </c>
      <c r="W22" s="68">
        <v>45331</v>
      </c>
      <c r="X22" s="68">
        <v>45331</v>
      </c>
      <c r="Y22" s="168" t="s">
        <v>75</v>
      </c>
      <c r="Z22" s="68">
        <v>45458</v>
      </c>
      <c r="AA22" s="67">
        <f t="shared" si="0"/>
        <v>127</v>
      </c>
      <c r="AB22" s="60">
        <v>1</v>
      </c>
      <c r="AC22" s="60">
        <v>2000000</v>
      </c>
      <c r="AD22" s="60">
        <v>1</v>
      </c>
      <c r="AE22" s="66">
        <v>45473</v>
      </c>
      <c r="AF22" s="67">
        <f t="shared" si="1"/>
        <v>15</v>
      </c>
      <c r="AG22" s="60">
        <v>0</v>
      </c>
      <c r="AH22" s="60">
        <v>0</v>
      </c>
      <c r="AI22" s="65" t="s">
        <v>75</v>
      </c>
      <c r="AJ22" s="61">
        <v>0</v>
      </c>
      <c r="AK22" s="65" t="s">
        <v>75</v>
      </c>
      <c r="AL22" s="65" t="s">
        <v>75</v>
      </c>
      <c r="AM22" s="67">
        <f t="shared" si="2"/>
        <v>0</v>
      </c>
      <c r="AN22" s="67">
        <f>+K22+AC22-AH22</f>
        <v>20000000</v>
      </c>
      <c r="AO22" s="61" t="s">
        <v>67</v>
      </c>
      <c r="AP22" s="60">
        <v>18000000</v>
      </c>
      <c r="AQ22" s="61" t="s">
        <v>86</v>
      </c>
      <c r="AR22" s="60">
        <v>0</v>
      </c>
      <c r="AS22" s="69" t="s">
        <v>75</v>
      </c>
      <c r="AT22" s="70">
        <v>20000000</v>
      </c>
      <c r="AU22" s="71">
        <f t="shared" si="3"/>
        <v>0</v>
      </c>
      <c r="AV22" s="72">
        <f t="shared" si="4"/>
        <v>1</v>
      </c>
      <c r="AW22" s="69" t="s">
        <v>75</v>
      </c>
      <c r="AX22" s="61" t="s">
        <v>101</v>
      </c>
      <c r="AY22" s="204" t="s">
        <v>6715</v>
      </c>
      <c r="AZ22" s="58" t="s">
        <v>67</v>
      </c>
      <c r="BA22" s="58" t="s">
        <v>67</v>
      </c>
    </row>
    <row r="23" spans="2:53" x14ac:dyDescent="0.25">
      <c r="B23" s="58">
        <v>2024</v>
      </c>
      <c r="C23" s="58">
        <v>891780111</v>
      </c>
      <c r="D23" s="59" t="s">
        <v>64</v>
      </c>
      <c r="E23" s="60" t="s">
        <v>6714</v>
      </c>
      <c r="F23" s="60" t="s">
        <v>6713</v>
      </c>
      <c r="G23" s="168">
        <v>0</v>
      </c>
      <c r="H23" s="61" t="s">
        <v>73</v>
      </c>
      <c r="I23" s="59" t="s">
        <v>65</v>
      </c>
      <c r="J23" s="60" t="s">
        <v>6712</v>
      </c>
      <c r="K23" s="60">
        <v>18000000</v>
      </c>
      <c r="L23" s="58" t="s">
        <v>68</v>
      </c>
      <c r="M23" s="60" t="s">
        <v>6711</v>
      </c>
      <c r="N23" s="60">
        <v>1082886770</v>
      </c>
      <c r="O23" s="60">
        <v>244</v>
      </c>
      <c r="P23" s="205">
        <v>45323</v>
      </c>
      <c r="Q23" s="67">
        <v>572500000</v>
      </c>
      <c r="R23" s="205">
        <v>45331</v>
      </c>
      <c r="S23" s="60">
        <v>18000000</v>
      </c>
      <c r="T23" s="61" t="s">
        <v>66</v>
      </c>
      <c r="U23" s="67">
        <v>84458088</v>
      </c>
      <c r="V23" s="67" t="s">
        <v>5521</v>
      </c>
      <c r="W23" s="68">
        <v>45331</v>
      </c>
      <c r="X23" s="68">
        <v>45331</v>
      </c>
      <c r="Y23" s="168" t="s">
        <v>75</v>
      </c>
      <c r="Z23" s="68">
        <v>45458</v>
      </c>
      <c r="AA23" s="67">
        <f t="shared" si="0"/>
        <v>127</v>
      </c>
      <c r="AB23" s="60">
        <v>1</v>
      </c>
      <c r="AC23" s="60">
        <v>2500000</v>
      </c>
      <c r="AD23" s="60">
        <v>1</v>
      </c>
      <c r="AE23" s="66">
        <v>45473</v>
      </c>
      <c r="AF23" s="67">
        <f t="shared" si="1"/>
        <v>15</v>
      </c>
      <c r="AG23" s="60">
        <v>0</v>
      </c>
      <c r="AH23" s="60">
        <v>0</v>
      </c>
      <c r="AI23" s="65" t="s">
        <v>75</v>
      </c>
      <c r="AJ23" s="61">
        <v>0</v>
      </c>
      <c r="AK23" s="65" t="s">
        <v>75</v>
      </c>
      <c r="AL23" s="65" t="s">
        <v>75</v>
      </c>
      <c r="AM23" s="67">
        <f t="shared" si="2"/>
        <v>0</v>
      </c>
      <c r="AN23" s="67">
        <f>+K23+AC23-AH23</f>
        <v>20500000</v>
      </c>
      <c r="AO23" s="61" t="s">
        <v>67</v>
      </c>
      <c r="AP23" s="60">
        <v>18000000</v>
      </c>
      <c r="AQ23" s="61" t="s">
        <v>86</v>
      </c>
      <c r="AR23" s="60">
        <v>0</v>
      </c>
      <c r="AS23" s="69" t="s">
        <v>75</v>
      </c>
      <c r="AT23" s="70">
        <v>20500000</v>
      </c>
      <c r="AU23" s="71">
        <f t="shared" si="3"/>
        <v>0</v>
      </c>
      <c r="AV23" s="72">
        <f t="shared" si="4"/>
        <v>1</v>
      </c>
      <c r="AW23" s="69" t="s">
        <v>75</v>
      </c>
      <c r="AX23" s="61" t="s">
        <v>101</v>
      </c>
      <c r="AY23" s="204" t="s">
        <v>6710</v>
      </c>
      <c r="AZ23" s="58" t="s">
        <v>67</v>
      </c>
      <c r="BA23" s="58" t="s">
        <v>67</v>
      </c>
    </row>
    <row r="24" spans="2:53" x14ac:dyDescent="0.25">
      <c r="B24" s="58">
        <v>2024</v>
      </c>
      <c r="C24" s="58">
        <v>891780111</v>
      </c>
      <c r="D24" s="59" t="s">
        <v>64</v>
      </c>
      <c r="E24" s="60" t="s">
        <v>6709</v>
      </c>
      <c r="F24" s="60" t="s">
        <v>6708</v>
      </c>
      <c r="G24" s="168">
        <v>0</v>
      </c>
      <c r="H24" s="61" t="s">
        <v>73</v>
      </c>
      <c r="I24" s="59" t="s">
        <v>65</v>
      </c>
      <c r="J24" s="60" t="s">
        <v>6707</v>
      </c>
      <c r="K24" s="60">
        <v>13500000</v>
      </c>
      <c r="L24" s="58" t="s">
        <v>68</v>
      </c>
      <c r="M24" s="67" t="s">
        <v>6706</v>
      </c>
      <c r="N24" s="60">
        <v>1082372495</v>
      </c>
      <c r="O24" s="60">
        <v>244</v>
      </c>
      <c r="P24" s="205">
        <v>45323</v>
      </c>
      <c r="Q24" s="67">
        <v>572500000</v>
      </c>
      <c r="R24" s="205">
        <v>45331</v>
      </c>
      <c r="S24" s="60">
        <v>13500000</v>
      </c>
      <c r="T24" s="61" t="s">
        <v>66</v>
      </c>
      <c r="U24" s="67">
        <v>84458088</v>
      </c>
      <c r="V24" s="67" t="s">
        <v>5521</v>
      </c>
      <c r="W24" s="68">
        <v>45331</v>
      </c>
      <c r="X24" s="68">
        <v>45331</v>
      </c>
      <c r="Y24" s="168" t="s">
        <v>75</v>
      </c>
      <c r="Z24" s="68">
        <v>45458</v>
      </c>
      <c r="AA24" s="67">
        <f t="shared" si="0"/>
        <v>127</v>
      </c>
      <c r="AB24" s="60">
        <v>1</v>
      </c>
      <c r="AC24" s="60">
        <v>1500000</v>
      </c>
      <c r="AD24" s="60">
        <v>1</v>
      </c>
      <c r="AE24" s="66">
        <v>45473</v>
      </c>
      <c r="AF24" s="67">
        <f t="shared" si="1"/>
        <v>15</v>
      </c>
      <c r="AG24" s="60">
        <v>0</v>
      </c>
      <c r="AH24" s="60">
        <v>0</v>
      </c>
      <c r="AI24" s="65" t="s">
        <v>75</v>
      </c>
      <c r="AJ24" s="61">
        <v>0</v>
      </c>
      <c r="AK24" s="65" t="s">
        <v>75</v>
      </c>
      <c r="AL24" s="65" t="s">
        <v>75</v>
      </c>
      <c r="AM24" s="67">
        <f t="shared" si="2"/>
        <v>0</v>
      </c>
      <c r="AN24" s="67">
        <f>+K24+AC24-AH24</f>
        <v>15000000</v>
      </c>
      <c r="AO24" s="61" t="s">
        <v>67</v>
      </c>
      <c r="AP24" s="60">
        <v>13500000</v>
      </c>
      <c r="AQ24" s="61" t="s">
        <v>86</v>
      </c>
      <c r="AR24" s="60">
        <v>0</v>
      </c>
      <c r="AS24" s="69" t="s">
        <v>75</v>
      </c>
      <c r="AT24" s="70">
        <v>15000000</v>
      </c>
      <c r="AU24" s="71">
        <f t="shared" si="3"/>
        <v>0</v>
      </c>
      <c r="AV24" s="72">
        <f t="shared" si="4"/>
        <v>1</v>
      </c>
      <c r="AW24" s="69" t="s">
        <v>75</v>
      </c>
      <c r="AX24" s="61" t="s">
        <v>101</v>
      </c>
      <c r="AY24" s="204" t="s">
        <v>6705</v>
      </c>
      <c r="AZ24" s="58" t="s">
        <v>67</v>
      </c>
      <c r="BA24" s="58" t="s">
        <v>67</v>
      </c>
    </row>
    <row r="25" spans="2:53" x14ac:dyDescent="0.25">
      <c r="B25" s="58">
        <v>2024</v>
      </c>
      <c r="C25" s="58">
        <v>891780111</v>
      </c>
      <c r="D25" s="59" t="s">
        <v>64</v>
      </c>
      <c r="E25" s="60" t="s">
        <v>6704</v>
      </c>
      <c r="F25" s="60" t="s">
        <v>6703</v>
      </c>
      <c r="G25" s="168">
        <v>0</v>
      </c>
      <c r="H25" s="61" t="s">
        <v>73</v>
      </c>
      <c r="I25" s="59" t="s">
        <v>65</v>
      </c>
      <c r="J25" s="67" t="s">
        <v>6702</v>
      </c>
      <c r="K25" s="60">
        <v>11250000</v>
      </c>
      <c r="L25" s="58" t="s">
        <v>68</v>
      </c>
      <c r="M25" s="67" t="s">
        <v>5452</v>
      </c>
      <c r="N25" s="60">
        <v>1079938053</v>
      </c>
      <c r="O25" s="60">
        <v>244</v>
      </c>
      <c r="P25" s="205">
        <v>45323</v>
      </c>
      <c r="Q25" s="67">
        <v>572500000</v>
      </c>
      <c r="R25" s="205">
        <v>45331</v>
      </c>
      <c r="S25" s="60">
        <v>11250000</v>
      </c>
      <c r="T25" s="61" t="s">
        <v>66</v>
      </c>
      <c r="U25" s="67">
        <v>84458088</v>
      </c>
      <c r="V25" s="67" t="s">
        <v>5521</v>
      </c>
      <c r="W25" s="68">
        <v>45331</v>
      </c>
      <c r="X25" s="68">
        <v>45331</v>
      </c>
      <c r="Y25" s="168" t="s">
        <v>75</v>
      </c>
      <c r="Z25" s="68">
        <v>45458</v>
      </c>
      <c r="AA25" s="67">
        <f t="shared" si="0"/>
        <v>127</v>
      </c>
      <c r="AB25" s="60">
        <v>0</v>
      </c>
      <c r="AC25" s="60">
        <v>0</v>
      </c>
      <c r="AD25" s="60">
        <v>0</v>
      </c>
      <c r="AE25" s="66" t="s">
        <v>75</v>
      </c>
      <c r="AF25" s="67">
        <f t="shared" si="1"/>
        <v>0</v>
      </c>
      <c r="AG25" s="60">
        <v>0</v>
      </c>
      <c r="AH25" s="60">
        <v>0</v>
      </c>
      <c r="AI25" s="65" t="s">
        <v>75</v>
      </c>
      <c r="AJ25" s="61">
        <v>0</v>
      </c>
      <c r="AK25" s="65" t="s">
        <v>75</v>
      </c>
      <c r="AL25" s="65" t="s">
        <v>75</v>
      </c>
      <c r="AM25" s="67">
        <f t="shared" si="2"/>
        <v>0</v>
      </c>
      <c r="AN25" s="67">
        <f>+K25+AC25-AH25</f>
        <v>11250000</v>
      </c>
      <c r="AO25" s="61" t="s">
        <v>67</v>
      </c>
      <c r="AP25" s="60">
        <v>11250000</v>
      </c>
      <c r="AQ25" s="61" t="s">
        <v>86</v>
      </c>
      <c r="AR25" s="60">
        <v>0</v>
      </c>
      <c r="AS25" s="69" t="s">
        <v>75</v>
      </c>
      <c r="AT25" s="70">
        <v>11250000</v>
      </c>
      <c r="AU25" s="71">
        <f t="shared" si="3"/>
        <v>0</v>
      </c>
      <c r="AV25" s="72">
        <f t="shared" si="4"/>
        <v>1</v>
      </c>
      <c r="AW25" s="69" t="s">
        <v>75</v>
      </c>
      <c r="AX25" s="61" t="s">
        <v>101</v>
      </c>
      <c r="AY25" s="204" t="s">
        <v>6701</v>
      </c>
      <c r="AZ25" s="58" t="s">
        <v>67</v>
      </c>
      <c r="BA25" s="58" t="s">
        <v>67</v>
      </c>
    </row>
    <row r="26" spans="2:53" x14ac:dyDescent="0.25">
      <c r="B26" s="58">
        <v>2024</v>
      </c>
      <c r="C26" s="58">
        <v>891780111</v>
      </c>
      <c r="D26" s="59" t="s">
        <v>64</v>
      </c>
      <c r="E26" s="60" t="s">
        <v>6700</v>
      </c>
      <c r="F26" s="60" t="s">
        <v>6699</v>
      </c>
      <c r="G26" s="168">
        <v>0</v>
      </c>
      <c r="H26" s="61" t="s">
        <v>73</v>
      </c>
      <c r="I26" s="59" t="s">
        <v>125</v>
      </c>
      <c r="J26" s="60" t="s">
        <v>6698</v>
      </c>
      <c r="K26" s="60">
        <v>34000000</v>
      </c>
      <c r="L26" s="58" t="s">
        <v>68</v>
      </c>
      <c r="M26" s="60" t="s">
        <v>1454</v>
      </c>
      <c r="N26" s="60">
        <v>57299411</v>
      </c>
      <c r="O26" s="60">
        <v>214</v>
      </c>
      <c r="P26" s="205">
        <v>45322</v>
      </c>
      <c r="Q26" s="60">
        <v>172700000</v>
      </c>
      <c r="R26" s="205">
        <v>45331</v>
      </c>
      <c r="S26" s="60">
        <v>34000000</v>
      </c>
      <c r="T26" s="61" t="s">
        <v>66</v>
      </c>
      <c r="U26" s="67">
        <v>16078654</v>
      </c>
      <c r="V26" s="67" t="s">
        <v>386</v>
      </c>
      <c r="W26" s="68">
        <v>45331</v>
      </c>
      <c r="X26" s="68">
        <v>45331</v>
      </c>
      <c r="Y26" s="168" t="s">
        <v>75</v>
      </c>
      <c r="Z26" s="68">
        <v>45621</v>
      </c>
      <c r="AA26" s="67">
        <f t="shared" si="0"/>
        <v>290</v>
      </c>
      <c r="AB26" s="60">
        <v>0</v>
      </c>
      <c r="AC26" s="60">
        <v>0</v>
      </c>
      <c r="AD26" s="60">
        <v>0</v>
      </c>
      <c r="AE26" s="66" t="s">
        <v>75</v>
      </c>
      <c r="AF26" s="67">
        <f t="shared" si="1"/>
        <v>0</v>
      </c>
      <c r="AG26" s="60">
        <v>0</v>
      </c>
      <c r="AH26" s="60">
        <v>0</v>
      </c>
      <c r="AI26" s="65" t="s">
        <v>75</v>
      </c>
      <c r="AJ26" s="61">
        <v>0</v>
      </c>
      <c r="AK26" s="65" t="s">
        <v>75</v>
      </c>
      <c r="AL26" s="65" t="s">
        <v>75</v>
      </c>
      <c r="AM26" s="67">
        <f t="shared" si="2"/>
        <v>0</v>
      </c>
      <c r="AN26" s="67">
        <f>+K26+AC26-AH26</f>
        <v>34000000</v>
      </c>
      <c r="AO26" s="61" t="s">
        <v>86</v>
      </c>
      <c r="AP26" s="60">
        <v>34000000</v>
      </c>
      <c r="AQ26" s="61" t="s">
        <v>86</v>
      </c>
      <c r="AR26" s="60">
        <v>0</v>
      </c>
      <c r="AS26" s="69" t="s">
        <v>75</v>
      </c>
      <c r="AT26" s="70">
        <v>20400000</v>
      </c>
      <c r="AU26" s="71">
        <f t="shared" si="3"/>
        <v>13600000</v>
      </c>
      <c r="AV26" s="72">
        <f t="shared" si="4"/>
        <v>0.6</v>
      </c>
      <c r="AW26" s="69" t="s">
        <v>75</v>
      </c>
      <c r="AX26" s="61" t="s">
        <v>101</v>
      </c>
      <c r="AY26" s="204" t="s">
        <v>6697</v>
      </c>
      <c r="AZ26" s="58" t="s">
        <v>67</v>
      </c>
      <c r="BA26" s="58" t="s">
        <v>67</v>
      </c>
    </row>
    <row r="27" spans="2:53" x14ac:dyDescent="0.25">
      <c r="B27" s="58">
        <v>2024</v>
      </c>
      <c r="C27" s="58">
        <v>891780111</v>
      </c>
      <c r="D27" s="59" t="s">
        <v>64</v>
      </c>
      <c r="E27" s="60" t="s">
        <v>6696</v>
      </c>
      <c r="F27" s="60" t="s">
        <v>6695</v>
      </c>
      <c r="G27" s="168">
        <v>0</v>
      </c>
      <c r="H27" s="61" t="s">
        <v>73</v>
      </c>
      <c r="I27" s="59" t="s">
        <v>125</v>
      </c>
      <c r="J27" s="60" t="s">
        <v>6694</v>
      </c>
      <c r="K27" s="60">
        <v>40000000</v>
      </c>
      <c r="L27" s="58" t="s">
        <v>68</v>
      </c>
      <c r="M27" s="60" t="s">
        <v>5469</v>
      </c>
      <c r="N27" s="60">
        <v>1082936785</v>
      </c>
      <c r="O27" s="60">
        <v>214</v>
      </c>
      <c r="P27" s="205">
        <v>45322</v>
      </c>
      <c r="Q27" s="60">
        <v>172700000</v>
      </c>
      <c r="R27" s="205">
        <v>45331</v>
      </c>
      <c r="S27" s="60">
        <v>40000000</v>
      </c>
      <c r="T27" s="61" t="s">
        <v>66</v>
      </c>
      <c r="U27" s="67">
        <v>16078654</v>
      </c>
      <c r="V27" s="67" t="s">
        <v>386</v>
      </c>
      <c r="W27" s="68">
        <v>45331</v>
      </c>
      <c r="X27" s="68">
        <v>45331</v>
      </c>
      <c r="Y27" s="168" t="s">
        <v>75</v>
      </c>
      <c r="Z27" s="68">
        <v>45621</v>
      </c>
      <c r="AA27" s="67">
        <f t="shared" si="0"/>
        <v>290</v>
      </c>
      <c r="AB27" s="60">
        <v>0</v>
      </c>
      <c r="AC27" s="60">
        <v>0</v>
      </c>
      <c r="AD27" s="60">
        <v>0</v>
      </c>
      <c r="AE27" s="66" t="s">
        <v>75</v>
      </c>
      <c r="AF27" s="67">
        <f t="shared" si="1"/>
        <v>0</v>
      </c>
      <c r="AG27" s="60">
        <v>0</v>
      </c>
      <c r="AH27" s="60">
        <v>0</v>
      </c>
      <c r="AI27" s="65" t="s">
        <v>75</v>
      </c>
      <c r="AJ27" s="61">
        <v>0</v>
      </c>
      <c r="AK27" s="65" t="s">
        <v>75</v>
      </c>
      <c r="AL27" s="65" t="s">
        <v>75</v>
      </c>
      <c r="AM27" s="67">
        <f t="shared" si="2"/>
        <v>0</v>
      </c>
      <c r="AN27" s="67">
        <f>+K27+AC27-AH27</f>
        <v>40000000</v>
      </c>
      <c r="AO27" s="61" t="s">
        <v>86</v>
      </c>
      <c r="AP27" s="60">
        <v>40000000</v>
      </c>
      <c r="AQ27" s="61" t="s">
        <v>86</v>
      </c>
      <c r="AR27" s="60">
        <v>0</v>
      </c>
      <c r="AS27" s="69" t="s">
        <v>75</v>
      </c>
      <c r="AT27" s="70">
        <v>24000000</v>
      </c>
      <c r="AU27" s="71">
        <f t="shared" si="3"/>
        <v>16000000</v>
      </c>
      <c r="AV27" s="72">
        <f t="shared" si="4"/>
        <v>0.6</v>
      </c>
      <c r="AW27" s="69" t="s">
        <v>75</v>
      </c>
      <c r="AX27" s="61" t="s">
        <v>101</v>
      </c>
      <c r="AY27" s="206" t="s">
        <v>6693</v>
      </c>
      <c r="AZ27" s="58" t="s">
        <v>67</v>
      </c>
      <c r="BA27" s="58" t="s">
        <v>67</v>
      </c>
    </row>
    <row r="28" spans="2:53" x14ac:dyDescent="0.25">
      <c r="B28" s="58">
        <v>2024</v>
      </c>
      <c r="C28" s="58">
        <v>891780111</v>
      </c>
      <c r="D28" s="59" t="s">
        <v>64</v>
      </c>
      <c r="E28" s="60" t="s">
        <v>6692</v>
      </c>
      <c r="F28" s="60" t="s">
        <v>6691</v>
      </c>
      <c r="G28" s="168">
        <v>0</v>
      </c>
      <c r="H28" s="61" t="s">
        <v>73</v>
      </c>
      <c r="I28" s="59" t="s">
        <v>125</v>
      </c>
      <c r="J28" s="60" t="s">
        <v>6690</v>
      </c>
      <c r="K28" s="60">
        <v>15000000</v>
      </c>
      <c r="L28" s="58" t="s">
        <v>68</v>
      </c>
      <c r="M28" s="60" t="s">
        <v>6689</v>
      </c>
      <c r="N28" s="60">
        <v>1004373834</v>
      </c>
      <c r="O28" s="60">
        <v>215</v>
      </c>
      <c r="P28" s="205">
        <v>45322</v>
      </c>
      <c r="Q28" s="60">
        <v>15000000</v>
      </c>
      <c r="R28" s="205">
        <v>45331</v>
      </c>
      <c r="S28" s="60">
        <v>15000000</v>
      </c>
      <c r="T28" s="61" t="s">
        <v>66</v>
      </c>
      <c r="U28" s="67">
        <v>16078654</v>
      </c>
      <c r="V28" s="67" t="s">
        <v>386</v>
      </c>
      <c r="W28" s="68">
        <v>45331</v>
      </c>
      <c r="X28" s="68">
        <v>45331</v>
      </c>
      <c r="Y28" s="168" t="s">
        <v>75</v>
      </c>
      <c r="Z28" s="68">
        <v>45550</v>
      </c>
      <c r="AA28" s="67">
        <f t="shared" si="0"/>
        <v>219</v>
      </c>
      <c r="AB28" s="60">
        <v>0</v>
      </c>
      <c r="AC28" s="60">
        <v>0</v>
      </c>
      <c r="AD28" s="60">
        <v>0</v>
      </c>
      <c r="AE28" s="66" t="s">
        <v>75</v>
      </c>
      <c r="AF28" s="67">
        <f t="shared" si="1"/>
        <v>0</v>
      </c>
      <c r="AG28" s="60">
        <v>0</v>
      </c>
      <c r="AH28" s="60">
        <v>0</v>
      </c>
      <c r="AI28" s="65" t="s">
        <v>75</v>
      </c>
      <c r="AJ28" s="61">
        <v>0</v>
      </c>
      <c r="AK28" s="65" t="s">
        <v>75</v>
      </c>
      <c r="AL28" s="65" t="s">
        <v>75</v>
      </c>
      <c r="AM28" s="67">
        <f t="shared" si="2"/>
        <v>0</v>
      </c>
      <c r="AN28" s="67">
        <f>+K28+AC28-AH28</f>
        <v>15000000</v>
      </c>
      <c r="AO28" s="61" t="s">
        <v>86</v>
      </c>
      <c r="AP28" s="60">
        <v>15000000</v>
      </c>
      <c r="AQ28" s="61" t="s">
        <v>86</v>
      </c>
      <c r="AR28" s="60">
        <v>0</v>
      </c>
      <c r="AS28" s="69" t="s">
        <v>75</v>
      </c>
      <c r="AT28" s="70">
        <v>12000000</v>
      </c>
      <c r="AU28" s="71">
        <f t="shared" si="3"/>
        <v>3000000</v>
      </c>
      <c r="AV28" s="72">
        <f t="shared" si="4"/>
        <v>0.8</v>
      </c>
      <c r="AW28" s="69" t="s">
        <v>75</v>
      </c>
      <c r="AX28" s="61" t="s">
        <v>101</v>
      </c>
      <c r="AY28" s="206" t="s">
        <v>6688</v>
      </c>
      <c r="AZ28" s="58" t="s">
        <v>67</v>
      </c>
      <c r="BA28" s="58" t="s">
        <v>67</v>
      </c>
    </row>
    <row r="29" spans="2:53" x14ac:dyDescent="0.25">
      <c r="B29" s="58">
        <v>2024</v>
      </c>
      <c r="C29" s="58">
        <v>891780111</v>
      </c>
      <c r="D29" s="59" t="s">
        <v>64</v>
      </c>
      <c r="E29" s="60" t="s">
        <v>6687</v>
      </c>
      <c r="F29" s="60" t="s">
        <v>6686</v>
      </c>
      <c r="G29" s="168">
        <v>0</v>
      </c>
      <c r="H29" s="61" t="s">
        <v>73</v>
      </c>
      <c r="I29" s="59" t="s">
        <v>65</v>
      </c>
      <c r="J29" s="60" t="s">
        <v>6685</v>
      </c>
      <c r="K29" s="60">
        <v>11400000</v>
      </c>
      <c r="L29" s="58" t="s">
        <v>68</v>
      </c>
      <c r="M29" s="60" t="s">
        <v>6684</v>
      </c>
      <c r="N29" s="60">
        <v>1082951210</v>
      </c>
      <c r="O29" s="60">
        <v>292</v>
      </c>
      <c r="P29" s="205">
        <v>45328</v>
      </c>
      <c r="Q29" s="60">
        <v>43800000</v>
      </c>
      <c r="R29" s="205">
        <v>45336</v>
      </c>
      <c r="S29" s="60">
        <v>11400000</v>
      </c>
      <c r="T29" s="61" t="s">
        <v>66</v>
      </c>
      <c r="U29" s="67">
        <v>12564670</v>
      </c>
      <c r="V29" s="67" t="s">
        <v>5973</v>
      </c>
      <c r="W29" s="68">
        <v>45335</v>
      </c>
      <c r="X29" s="68">
        <v>45336</v>
      </c>
      <c r="Y29" s="168" t="s">
        <v>75</v>
      </c>
      <c r="Z29" s="68">
        <v>45370</v>
      </c>
      <c r="AA29" s="67">
        <f t="shared" si="0"/>
        <v>34</v>
      </c>
      <c r="AB29" s="60">
        <v>0</v>
      </c>
      <c r="AC29" s="60">
        <v>0</v>
      </c>
      <c r="AD29" s="60">
        <v>0</v>
      </c>
      <c r="AE29" s="66" t="s">
        <v>75</v>
      </c>
      <c r="AF29" s="67">
        <f t="shared" si="1"/>
        <v>0</v>
      </c>
      <c r="AG29" s="60">
        <v>0</v>
      </c>
      <c r="AH29" s="60">
        <v>0</v>
      </c>
      <c r="AI29" s="65" t="s">
        <v>75</v>
      </c>
      <c r="AJ29" s="61">
        <v>0</v>
      </c>
      <c r="AK29" s="65" t="s">
        <v>75</v>
      </c>
      <c r="AL29" s="65" t="s">
        <v>75</v>
      </c>
      <c r="AM29" s="67">
        <f t="shared" si="2"/>
        <v>0</v>
      </c>
      <c r="AN29" s="67">
        <f>+K29+AC29-AH29</f>
        <v>11400000</v>
      </c>
      <c r="AO29" s="61" t="s">
        <v>86</v>
      </c>
      <c r="AP29" s="60">
        <v>11400000</v>
      </c>
      <c r="AQ29" s="61" t="s">
        <v>86</v>
      </c>
      <c r="AR29" s="60">
        <v>0</v>
      </c>
      <c r="AS29" s="69" t="s">
        <v>75</v>
      </c>
      <c r="AT29" s="70">
        <v>11400000</v>
      </c>
      <c r="AU29" s="71">
        <f t="shared" si="3"/>
        <v>0</v>
      </c>
      <c r="AV29" s="72">
        <f t="shared" si="4"/>
        <v>1</v>
      </c>
      <c r="AW29" s="69" t="s">
        <v>75</v>
      </c>
      <c r="AX29" s="61" t="s">
        <v>101</v>
      </c>
      <c r="AY29" s="73" t="s">
        <v>6683</v>
      </c>
      <c r="AZ29" s="58" t="s">
        <v>67</v>
      </c>
      <c r="BA29" s="58" t="s">
        <v>67</v>
      </c>
    </row>
    <row r="30" spans="2:53" x14ac:dyDescent="0.25">
      <c r="B30" s="58">
        <v>2024</v>
      </c>
      <c r="C30" s="58">
        <v>891780111</v>
      </c>
      <c r="D30" s="59" t="s">
        <v>64</v>
      </c>
      <c r="E30" s="60" t="s">
        <v>6682</v>
      </c>
      <c r="F30" s="60" t="s">
        <v>6681</v>
      </c>
      <c r="G30" s="168">
        <v>0</v>
      </c>
      <c r="H30" s="61" t="s">
        <v>73</v>
      </c>
      <c r="I30" s="59" t="s">
        <v>125</v>
      </c>
      <c r="J30" s="60" t="s">
        <v>6680</v>
      </c>
      <c r="K30" s="60">
        <v>9450000</v>
      </c>
      <c r="L30" s="58" t="s">
        <v>68</v>
      </c>
      <c r="M30" s="60" t="s">
        <v>6679</v>
      </c>
      <c r="N30" s="60">
        <v>1081831477</v>
      </c>
      <c r="O30" s="60">
        <v>244</v>
      </c>
      <c r="P30" s="205">
        <v>45323</v>
      </c>
      <c r="Q30" s="67">
        <v>572500000</v>
      </c>
      <c r="R30" s="205">
        <v>45335</v>
      </c>
      <c r="S30" s="60">
        <v>9450000</v>
      </c>
      <c r="T30" s="61" t="s">
        <v>66</v>
      </c>
      <c r="U30" s="67">
        <v>84458088</v>
      </c>
      <c r="V30" s="67" t="s">
        <v>5521</v>
      </c>
      <c r="W30" s="68">
        <v>45335</v>
      </c>
      <c r="X30" s="68">
        <v>45335</v>
      </c>
      <c r="Y30" s="168" t="s">
        <v>75</v>
      </c>
      <c r="Z30" s="68">
        <v>45458</v>
      </c>
      <c r="AA30" s="67">
        <f t="shared" si="0"/>
        <v>123</v>
      </c>
      <c r="AB30" s="60">
        <v>0</v>
      </c>
      <c r="AC30" s="60">
        <v>0</v>
      </c>
      <c r="AD30" s="60">
        <v>0</v>
      </c>
      <c r="AE30" s="66" t="s">
        <v>75</v>
      </c>
      <c r="AF30" s="67">
        <f t="shared" si="1"/>
        <v>0</v>
      </c>
      <c r="AG30" s="60">
        <v>0</v>
      </c>
      <c r="AH30" s="60">
        <v>0</v>
      </c>
      <c r="AI30" s="65" t="s">
        <v>75</v>
      </c>
      <c r="AJ30" s="61">
        <v>0</v>
      </c>
      <c r="AK30" s="65" t="s">
        <v>75</v>
      </c>
      <c r="AL30" s="65" t="s">
        <v>75</v>
      </c>
      <c r="AM30" s="67">
        <f t="shared" si="2"/>
        <v>0</v>
      </c>
      <c r="AN30" s="67">
        <f>+K30+AC30-AH30</f>
        <v>9450000</v>
      </c>
      <c r="AO30" s="61" t="s">
        <v>67</v>
      </c>
      <c r="AP30" s="60">
        <v>9450000</v>
      </c>
      <c r="AQ30" s="61" t="s">
        <v>86</v>
      </c>
      <c r="AR30" s="60">
        <v>0</v>
      </c>
      <c r="AS30" s="69" t="s">
        <v>75</v>
      </c>
      <c r="AT30" s="70">
        <v>9450000</v>
      </c>
      <c r="AU30" s="71">
        <f t="shared" si="3"/>
        <v>0</v>
      </c>
      <c r="AV30" s="72">
        <f t="shared" si="4"/>
        <v>1</v>
      </c>
      <c r="AW30" s="69" t="s">
        <v>75</v>
      </c>
      <c r="AX30" s="61" t="s">
        <v>101</v>
      </c>
      <c r="AY30" s="206" t="s">
        <v>6678</v>
      </c>
      <c r="AZ30" s="58" t="s">
        <v>67</v>
      </c>
      <c r="BA30" s="58" t="s">
        <v>67</v>
      </c>
    </row>
    <row r="31" spans="2:53" x14ac:dyDescent="0.25">
      <c r="B31" s="58">
        <v>2024</v>
      </c>
      <c r="C31" s="58">
        <v>891780111</v>
      </c>
      <c r="D31" s="59" t="s">
        <v>64</v>
      </c>
      <c r="E31" s="60" t="s">
        <v>6677</v>
      </c>
      <c r="F31" s="60" t="s">
        <v>6676</v>
      </c>
      <c r="G31" s="168">
        <v>0</v>
      </c>
      <c r="H31" s="61" t="s">
        <v>73</v>
      </c>
      <c r="I31" s="59" t="s">
        <v>65</v>
      </c>
      <c r="J31" s="60" t="s">
        <v>6675</v>
      </c>
      <c r="K31" s="60">
        <v>9450000</v>
      </c>
      <c r="L31" s="58" t="s">
        <v>68</v>
      </c>
      <c r="M31" s="60" t="s">
        <v>6674</v>
      </c>
      <c r="N31" s="60">
        <v>1082410514</v>
      </c>
      <c r="O31" s="60">
        <v>244</v>
      </c>
      <c r="P31" s="205">
        <v>45323</v>
      </c>
      <c r="Q31" s="67">
        <v>572500000</v>
      </c>
      <c r="R31" s="205">
        <v>45335</v>
      </c>
      <c r="S31" s="60">
        <v>9450000</v>
      </c>
      <c r="T31" s="61" t="s">
        <v>66</v>
      </c>
      <c r="U31" s="67">
        <v>84458088</v>
      </c>
      <c r="V31" s="67" t="s">
        <v>5521</v>
      </c>
      <c r="W31" s="68">
        <v>45335</v>
      </c>
      <c r="X31" s="68">
        <v>45335</v>
      </c>
      <c r="Y31" s="168" t="s">
        <v>75</v>
      </c>
      <c r="Z31" s="68">
        <v>45458</v>
      </c>
      <c r="AA31" s="67">
        <f t="shared" si="0"/>
        <v>123</v>
      </c>
      <c r="AB31" s="60">
        <v>0</v>
      </c>
      <c r="AC31" s="60">
        <v>0</v>
      </c>
      <c r="AD31" s="60">
        <v>0</v>
      </c>
      <c r="AE31" s="66" t="s">
        <v>75</v>
      </c>
      <c r="AF31" s="67">
        <f t="shared" si="1"/>
        <v>0</v>
      </c>
      <c r="AG31" s="60">
        <v>0</v>
      </c>
      <c r="AH31" s="60">
        <v>0</v>
      </c>
      <c r="AI31" s="65" t="s">
        <v>75</v>
      </c>
      <c r="AJ31" s="61">
        <v>0</v>
      </c>
      <c r="AK31" s="65" t="s">
        <v>75</v>
      </c>
      <c r="AL31" s="65" t="s">
        <v>75</v>
      </c>
      <c r="AM31" s="67">
        <f t="shared" si="2"/>
        <v>0</v>
      </c>
      <c r="AN31" s="67">
        <f>+K31+AC31-AH31</f>
        <v>9450000</v>
      </c>
      <c r="AO31" s="61" t="s">
        <v>67</v>
      </c>
      <c r="AP31" s="60">
        <v>9450000</v>
      </c>
      <c r="AQ31" s="61" t="s">
        <v>86</v>
      </c>
      <c r="AR31" s="60">
        <v>0</v>
      </c>
      <c r="AS31" s="69" t="s">
        <v>75</v>
      </c>
      <c r="AT31" s="70">
        <v>9450000</v>
      </c>
      <c r="AU31" s="71">
        <f t="shared" si="3"/>
        <v>0</v>
      </c>
      <c r="AV31" s="72">
        <f t="shared" si="4"/>
        <v>1</v>
      </c>
      <c r="AW31" s="69" t="s">
        <v>75</v>
      </c>
      <c r="AX31" s="61" t="s">
        <v>101</v>
      </c>
      <c r="AY31" s="73" t="s">
        <v>6673</v>
      </c>
      <c r="AZ31" s="58" t="s">
        <v>67</v>
      </c>
      <c r="BA31" s="58" t="s">
        <v>67</v>
      </c>
    </row>
    <row r="32" spans="2:53" x14ac:dyDescent="0.25">
      <c r="B32" s="58">
        <v>2024</v>
      </c>
      <c r="C32" s="58">
        <v>891780111</v>
      </c>
      <c r="D32" s="59" t="s">
        <v>64</v>
      </c>
      <c r="E32" s="60" t="s">
        <v>6672</v>
      </c>
      <c r="F32" s="60" t="s">
        <v>6671</v>
      </c>
      <c r="G32" s="168">
        <v>0</v>
      </c>
      <c r="H32" s="61" t="s">
        <v>73</v>
      </c>
      <c r="I32" s="60" t="s">
        <v>125</v>
      </c>
      <c r="J32" s="60" t="s">
        <v>6670</v>
      </c>
      <c r="K32" s="60">
        <v>11400000</v>
      </c>
      <c r="L32" s="58" t="s">
        <v>68</v>
      </c>
      <c r="M32" s="60" t="s">
        <v>6229</v>
      </c>
      <c r="N32" s="60">
        <v>85470058</v>
      </c>
      <c r="O32" s="60">
        <v>292</v>
      </c>
      <c r="P32" s="205">
        <v>45328</v>
      </c>
      <c r="Q32" s="60">
        <v>43800000</v>
      </c>
      <c r="R32" s="205">
        <v>45337</v>
      </c>
      <c r="S32" s="60">
        <v>11400000</v>
      </c>
      <c r="T32" s="61" t="s">
        <v>66</v>
      </c>
      <c r="U32" s="67">
        <v>12564670</v>
      </c>
      <c r="V32" s="67" t="s">
        <v>5973</v>
      </c>
      <c r="W32" s="68">
        <v>45336</v>
      </c>
      <c r="X32" s="68">
        <v>45337</v>
      </c>
      <c r="Y32" s="168" t="s">
        <v>75</v>
      </c>
      <c r="Z32" s="68">
        <v>45370</v>
      </c>
      <c r="AA32" s="67">
        <f t="shared" si="0"/>
        <v>33</v>
      </c>
      <c r="AB32" s="60">
        <v>0</v>
      </c>
      <c r="AC32" s="60">
        <v>0</v>
      </c>
      <c r="AD32" s="60">
        <v>0</v>
      </c>
      <c r="AE32" s="66" t="s">
        <v>75</v>
      </c>
      <c r="AF32" s="67">
        <f t="shared" si="1"/>
        <v>0</v>
      </c>
      <c r="AG32" s="60">
        <v>0</v>
      </c>
      <c r="AH32" s="60">
        <v>0</v>
      </c>
      <c r="AI32" s="65" t="s">
        <v>75</v>
      </c>
      <c r="AJ32" s="61">
        <v>0</v>
      </c>
      <c r="AK32" s="65" t="s">
        <v>75</v>
      </c>
      <c r="AL32" s="65" t="s">
        <v>75</v>
      </c>
      <c r="AM32" s="67">
        <f t="shared" si="2"/>
        <v>0</v>
      </c>
      <c r="AN32" s="67">
        <f>+K32+AC32-AH32</f>
        <v>11400000</v>
      </c>
      <c r="AO32" s="61" t="s">
        <v>86</v>
      </c>
      <c r="AP32" s="60">
        <v>11400000</v>
      </c>
      <c r="AQ32" s="61" t="s">
        <v>86</v>
      </c>
      <c r="AR32" s="60">
        <v>0</v>
      </c>
      <c r="AS32" s="69" t="s">
        <v>75</v>
      </c>
      <c r="AT32" s="70">
        <v>11400000</v>
      </c>
      <c r="AU32" s="71">
        <f t="shared" si="3"/>
        <v>0</v>
      </c>
      <c r="AV32" s="72">
        <f t="shared" si="4"/>
        <v>1</v>
      </c>
      <c r="AW32" s="69" t="s">
        <v>75</v>
      </c>
      <c r="AX32" s="61" t="s">
        <v>101</v>
      </c>
      <c r="AY32" s="73" t="s">
        <v>6669</v>
      </c>
      <c r="AZ32" s="58" t="s">
        <v>67</v>
      </c>
      <c r="BA32" s="58" t="s">
        <v>67</v>
      </c>
    </row>
    <row r="33" spans="2:53" x14ac:dyDescent="0.25">
      <c r="B33" s="58">
        <v>2024</v>
      </c>
      <c r="C33" s="58">
        <v>891780111</v>
      </c>
      <c r="D33" s="59" t="s">
        <v>64</v>
      </c>
      <c r="E33" s="60" t="s">
        <v>6668</v>
      </c>
      <c r="F33" s="60" t="s">
        <v>6667</v>
      </c>
      <c r="G33" s="168">
        <v>0</v>
      </c>
      <c r="H33" s="61" t="s">
        <v>73</v>
      </c>
      <c r="I33" s="60" t="s">
        <v>65</v>
      </c>
      <c r="J33" s="60" t="s">
        <v>6666</v>
      </c>
      <c r="K33" s="60">
        <v>13750000</v>
      </c>
      <c r="L33" s="58" t="s">
        <v>68</v>
      </c>
      <c r="M33" s="60" t="s">
        <v>5657</v>
      </c>
      <c r="N33" s="60">
        <v>84455915</v>
      </c>
      <c r="O33" s="60">
        <v>244</v>
      </c>
      <c r="P33" s="205">
        <v>45323</v>
      </c>
      <c r="Q33" s="67">
        <v>572500000</v>
      </c>
      <c r="R33" s="205">
        <v>45337</v>
      </c>
      <c r="S33" s="60">
        <v>13750000</v>
      </c>
      <c r="T33" s="61" t="s">
        <v>66</v>
      </c>
      <c r="U33" s="67">
        <v>84458088</v>
      </c>
      <c r="V33" s="67" t="s">
        <v>5521</v>
      </c>
      <c r="W33" s="68">
        <v>45337</v>
      </c>
      <c r="X33" s="68">
        <v>45337</v>
      </c>
      <c r="Y33" s="168" t="s">
        <v>75</v>
      </c>
      <c r="Z33" s="68">
        <v>45458</v>
      </c>
      <c r="AA33" s="67">
        <f t="shared" si="0"/>
        <v>121</v>
      </c>
      <c r="AB33" s="60">
        <v>1</v>
      </c>
      <c r="AC33" s="60">
        <v>1237000</v>
      </c>
      <c r="AD33" s="60">
        <v>1</v>
      </c>
      <c r="AE33" s="66">
        <v>45473</v>
      </c>
      <c r="AF33" s="67">
        <f t="shared" si="1"/>
        <v>15</v>
      </c>
      <c r="AG33" s="60">
        <v>0</v>
      </c>
      <c r="AH33" s="60">
        <v>0</v>
      </c>
      <c r="AI33" s="65" t="s">
        <v>75</v>
      </c>
      <c r="AJ33" s="61">
        <v>0</v>
      </c>
      <c r="AK33" s="65" t="s">
        <v>75</v>
      </c>
      <c r="AL33" s="65" t="s">
        <v>75</v>
      </c>
      <c r="AM33" s="67">
        <f t="shared" si="2"/>
        <v>0</v>
      </c>
      <c r="AN33" s="67">
        <f>+K33+AC33-AH33</f>
        <v>14987000</v>
      </c>
      <c r="AO33" s="61" t="s">
        <v>67</v>
      </c>
      <c r="AP33" s="60">
        <v>13750000</v>
      </c>
      <c r="AQ33" s="61" t="s">
        <v>86</v>
      </c>
      <c r="AR33" s="60">
        <v>0</v>
      </c>
      <c r="AS33" s="69" t="s">
        <v>75</v>
      </c>
      <c r="AT33" s="70">
        <v>14987000</v>
      </c>
      <c r="AU33" s="71">
        <f t="shared" si="3"/>
        <v>0</v>
      </c>
      <c r="AV33" s="72">
        <f t="shared" si="4"/>
        <v>1</v>
      </c>
      <c r="AW33" s="69" t="s">
        <v>75</v>
      </c>
      <c r="AX33" s="61" t="s">
        <v>101</v>
      </c>
      <c r="AY33" s="73" t="s">
        <v>6665</v>
      </c>
      <c r="AZ33" s="58" t="s">
        <v>67</v>
      </c>
      <c r="BA33" s="58" t="s">
        <v>67</v>
      </c>
    </row>
    <row r="34" spans="2:53" x14ac:dyDescent="0.25">
      <c r="B34" s="58">
        <v>2024</v>
      </c>
      <c r="C34" s="58">
        <v>891780111</v>
      </c>
      <c r="D34" s="59" t="s">
        <v>64</v>
      </c>
      <c r="E34" s="60" t="s">
        <v>6664</v>
      </c>
      <c r="F34" s="60" t="s">
        <v>6663</v>
      </c>
      <c r="G34" s="196">
        <v>2020000100116</v>
      </c>
      <c r="H34" s="61" t="s">
        <v>73</v>
      </c>
      <c r="I34" s="60" t="s">
        <v>125</v>
      </c>
      <c r="J34" s="60" t="s">
        <v>6662</v>
      </c>
      <c r="K34" s="60">
        <v>171775280</v>
      </c>
      <c r="L34" s="58" t="s">
        <v>68</v>
      </c>
      <c r="M34" s="60" t="s">
        <v>5246</v>
      </c>
      <c r="N34" s="60">
        <v>900845290</v>
      </c>
      <c r="O34" s="64" t="s">
        <v>6661</v>
      </c>
      <c r="P34" s="68">
        <v>44979</v>
      </c>
      <c r="Q34" s="60">
        <v>337902529</v>
      </c>
      <c r="R34" s="205">
        <v>45337</v>
      </c>
      <c r="S34" s="60">
        <v>171775280</v>
      </c>
      <c r="T34" s="61" t="s">
        <v>66</v>
      </c>
      <c r="U34" s="67">
        <v>85461685</v>
      </c>
      <c r="V34" s="67" t="s">
        <v>6043</v>
      </c>
      <c r="W34" s="68">
        <v>45337</v>
      </c>
      <c r="X34" s="68">
        <v>45337</v>
      </c>
      <c r="Y34" s="154">
        <v>45337</v>
      </c>
      <c r="Z34" s="68">
        <v>45458</v>
      </c>
      <c r="AA34" s="67">
        <f t="shared" si="0"/>
        <v>121</v>
      </c>
      <c r="AB34" s="60">
        <v>0</v>
      </c>
      <c r="AC34" s="60">
        <v>0</v>
      </c>
      <c r="AD34" s="60">
        <v>0</v>
      </c>
      <c r="AE34" s="66" t="s">
        <v>75</v>
      </c>
      <c r="AF34" s="67">
        <f t="shared" si="1"/>
        <v>0</v>
      </c>
      <c r="AG34" s="60">
        <v>0</v>
      </c>
      <c r="AH34" s="60">
        <v>0</v>
      </c>
      <c r="AI34" s="65" t="s">
        <v>75</v>
      </c>
      <c r="AJ34" s="61">
        <v>0</v>
      </c>
      <c r="AK34" s="65" t="s">
        <v>75</v>
      </c>
      <c r="AL34" s="65" t="s">
        <v>75</v>
      </c>
      <c r="AM34" s="67">
        <f t="shared" si="2"/>
        <v>0</v>
      </c>
      <c r="AN34" s="67">
        <f>+K34+AC34-AH34</f>
        <v>171775280</v>
      </c>
      <c r="AO34" s="61" t="s">
        <v>86</v>
      </c>
      <c r="AP34" s="60">
        <v>171775280</v>
      </c>
      <c r="AQ34" s="61" t="s">
        <v>86</v>
      </c>
      <c r="AR34" s="60">
        <v>0</v>
      </c>
      <c r="AS34" s="69" t="s">
        <v>75</v>
      </c>
      <c r="AT34" s="70">
        <f>52163880+95155960</f>
        <v>147319840</v>
      </c>
      <c r="AU34" s="71">
        <f t="shared" si="3"/>
        <v>24455440</v>
      </c>
      <c r="AV34" s="72">
        <f t="shared" si="4"/>
        <v>0.85763120281335015</v>
      </c>
      <c r="AW34" s="69" t="s">
        <v>75</v>
      </c>
      <c r="AX34" s="61" t="s">
        <v>101</v>
      </c>
      <c r="AY34" s="73" t="s">
        <v>6660</v>
      </c>
      <c r="AZ34" s="58" t="s">
        <v>67</v>
      </c>
      <c r="BA34" s="58" t="s">
        <v>67</v>
      </c>
    </row>
    <row r="35" spans="2:53" x14ac:dyDescent="0.25">
      <c r="B35" s="58">
        <v>2024</v>
      </c>
      <c r="C35" s="58">
        <v>891780111</v>
      </c>
      <c r="D35" s="59" t="s">
        <v>64</v>
      </c>
      <c r="E35" s="60" t="s">
        <v>6659</v>
      </c>
      <c r="F35" s="60" t="s">
        <v>6658</v>
      </c>
      <c r="G35" s="168">
        <v>0</v>
      </c>
      <c r="H35" s="61" t="s">
        <v>73</v>
      </c>
      <c r="I35" s="60" t="s">
        <v>125</v>
      </c>
      <c r="J35" s="60" t="s">
        <v>6657</v>
      </c>
      <c r="K35" s="60">
        <v>22000000</v>
      </c>
      <c r="L35" s="58" t="s">
        <v>68</v>
      </c>
      <c r="M35" s="60" t="s">
        <v>5241</v>
      </c>
      <c r="N35" s="60">
        <v>36727138</v>
      </c>
      <c r="O35" s="60">
        <v>347</v>
      </c>
      <c r="P35" s="205">
        <v>45336</v>
      </c>
      <c r="Q35" s="60">
        <v>24200000</v>
      </c>
      <c r="R35" s="205">
        <v>45337</v>
      </c>
      <c r="S35" s="60">
        <v>22000000</v>
      </c>
      <c r="T35" s="61" t="s">
        <v>66</v>
      </c>
      <c r="U35" s="67">
        <v>57294316</v>
      </c>
      <c r="V35" s="67" t="s">
        <v>5376</v>
      </c>
      <c r="W35" s="68">
        <v>45337</v>
      </c>
      <c r="X35" s="68">
        <v>45337</v>
      </c>
      <c r="Y35" s="168" t="s">
        <v>75</v>
      </c>
      <c r="Z35" s="68">
        <v>45490</v>
      </c>
      <c r="AA35" s="67">
        <f t="shared" si="0"/>
        <v>153</v>
      </c>
      <c r="AB35" s="60">
        <v>0</v>
      </c>
      <c r="AC35" s="60">
        <v>0</v>
      </c>
      <c r="AD35" s="60">
        <v>0</v>
      </c>
      <c r="AE35" s="66" t="s">
        <v>75</v>
      </c>
      <c r="AF35" s="67">
        <f t="shared" si="1"/>
        <v>0</v>
      </c>
      <c r="AG35" s="60">
        <v>0</v>
      </c>
      <c r="AH35" s="60">
        <v>0</v>
      </c>
      <c r="AI35" s="65" t="s">
        <v>75</v>
      </c>
      <c r="AJ35" s="61">
        <v>0</v>
      </c>
      <c r="AK35" s="65" t="s">
        <v>75</v>
      </c>
      <c r="AL35" s="65" t="s">
        <v>75</v>
      </c>
      <c r="AM35" s="67">
        <f t="shared" si="2"/>
        <v>0</v>
      </c>
      <c r="AN35" s="67">
        <f>+K35+AC35-AH35</f>
        <v>22000000</v>
      </c>
      <c r="AO35" s="61" t="s">
        <v>86</v>
      </c>
      <c r="AP35" s="60">
        <v>22000000</v>
      </c>
      <c r="AQ35" s="61" t="s">
        <v>86</v>
      </c>
      <c r="AR35" s="60">
        <v>0</v>
      </c>
      <c r="AS35" s="69" t="s">
        <v>75</v>
      </c>
      <c r="AT35" s="70">
        <v>22000000</v>
      </c>
      <c r="AU35" s="71">
        <f t="shared" si="3"/>
        <v>0</v>
      </c>
      <c r="AV35" s="72">
        <f t="shared" si="4"/>
        <v>1</v>
      </c>
      <c r="AW35" s="69" t="s">
        <v>75</v>
      </c>
      <c r="AX35" s="61" t="s">
        <v>101</v>
      </c>
      <c r="AY35" s="73" t="s">
        <v>6656</v>
      </c>
      <c r="AZ35" s="58" t="s">
        <v>67</v>
      </c>
      <c r="BA35" s="58" t="s">
        <v>67</v>
      </c>
    </row>
    <row r="36" spans="2:53" x14ac:dyDescent="0.25">
      <c r="B36" s="58">
        <v>2024</v>
      </c>
      <c r="C36" s="58">
        <v>891780111</v>
      </c>
      <c r="D36" s="59" t="s">
        <v>64</v>
      </c>
      <c r="E36" s="60" t="s">
        <v>6655</v>
      </c>
      <c r="F36" s="60" t="s">
        <v>6654</v>
      </c>
      <c r="G36" s="168">
        <v>0</v>
      </c>
      <c r="H36" s="61" t="s">
        <v>73</v>
      </c>
      <c r="I36" s="60" t="s">
        <v>125</v>
      </c>
      <c r="J36" s="60" t="s">
        <v>6653</v>
      </c>
      <c r="K36" s="60">
        <v>22000000</v>
      </c>
      <c r="L36" s="58" t="s">
        <v>68</v>
      </c>
      <c r="M36" s="60" t="s">
        <v>6652</v>
      </c>
      <c r="N36" s="60">
        <v>1124034719</v>
      </c>
      <c r="O36" s="64" t="s">
        <v>6651</v>
      </c>
      <c r="P36" s="205">
        <v>45331</v>
      </c>
      <c r="Q36" s="60">
        <v>280708000</v>
      </c>
      <c r="R36" s="205">
        <v>45337</v>
      </c>
      <c r="S36" s="60">
        <v>22000000</v>
      </c>
      <c r="T36" s="61" t="s">
        <v>66</v>
      </c>
      <c r="U36" s="67">
        <v>57294316</v>
      </c>
      <c r="V36" s="67" t="s">
        <v>5376</v>
      </c>
      <c r="W36" s="68">
        <v>45337</v>
      </c>
      <c r="X36" s="68">
        <v>45337</v>
      </c>
      <c r="Y36" s="168" t="s">
        <v>75</v>
      </c>
      <c r="Z36" s="68">
        <v>45490</v>
      </c>
      <c r="AA36" s="67">
        <f t="shared" si="0"/>
        <v>153</v>
      </c>
      <c r="AB36" s="60">
        <v>0</v>
      </c>
      <c r="AC36" s="60">
        <v>0</v>
      </c>
      <c r="AD36" s="60">
        <v>0</v>
      </c>
      <c r="AE36" s="66" t="s">
        <v>75</v>
      </c>
      <c r="AF36" s="67">
        <f t="shared" si="1"/>
        <v>0</v>
      </c>
      <c r="AG36" s="60">
        <v>0</v>
      </c>
      <c r="AH36" s="60">
        <v>0</v>
      </c>
      <c r="AI36" s="65" t="s">
        <v>75</v>
      </c>
      <c r="AJ36" s="61">
        <v>0</v>
      </c>
      <c r="AK36" s="65" t="s">
        <v>75</v>
      </c>
      <c r="AL36" s="65" t="s">
        <v>75</v>
      </c>
      <c r="AM36" s="67">
        <f t="shared" si="2"/>
        <v>0</v>
      </c>
      <c r="AN36" s="67">
        <f>+K36+AC36-AH36</f>
        <v>22000000</v>
      </c>
      <c r="AO36" s="61" t="s">
        <v>86</v>
      </c>
      <c r="AP36" s="60">
        <v>22000000</v>
      </c>
      <c r="AQ36" s="61" t="s">
        <v>86</v>
      </c>
      <c r="AR36" s="60">
        <v>0</v>
      </c>
      <c r="AS36" s="69" t="s">
        <v>75</v>
      </c>
      <c r="AT36" s="70">
        <v>22000000</v>
      </c>
      <c r="AU36" s="71">
        <f t="shared" si="3"/>
        <v>0</v>
      </c>
      <c r="AV36" s="72">
        <f t="shared" si="4"/>
        <v>1</v>
      </c>
      <c r="AW36" s="69" t="s">
        <v>75</v>
      </c>
      <c r="AX36" s="61" t="s">
        <v>101</v>
      </c>
      <c r="AY36" s="73" t="s">
        <v>6650</v>
      </c>
      <c r="AZ36" s="58" t="s">
        <v>67</v>
      </c>
      <c r="BA36" s="58" t="s">
        <v>67</v>
      </c>
    </row>
    <row r="37" spans="2:53" x14ac:dyDescent="0.25">
      <c r="B37" s="58">
        <v>2024</v>
      </c>
      <c r="C37" s="58">
        <v>891780111</v>
      </c>
      <c r="D37" s="59" t="s">
        <v>64</v>
      </c>
      <c r="E37" s="60" t="s">
        <v>6649</v>
      </c>
      <c r="F37" s="60" t="s">
        <v>6648</v>
      </c>
      <c r="G37" s="168">
        <v>0</v>
      </c>
      <c r="H37" s="61" t="s">
        <v>73</v>
      </c>
      <c r="I37" s="60" t="s">
        <v>125</v>
      </c>
      <c r="J37" s="60" t="s">
        <v>6647</v>
      </c>
      <c r="K37" s="60">
        <v>200000000</v>
      </c>
      <c r="L37" s="58" t="s">
        <v>68</v>
      </c>
      <c r="M37" s="60" t="s">
        <v>5246</v>
      </c>
      <c r="N37" s="60">
        <v>900845290</v>
      </c>
      <c r="O37" s="64" t="s">
        <v>6646</v>
      </c>
      <c r="P37" s="205">
        <v>45336</v>
      </c>
      <c r="Q37" s="60">
        <v>200000000</v>
      </c>
      <c r="R37" s="205">
        <v>45338</v>
      </c>
      <c r="S37" s="60">
        <v>200000000</v>
      </c>
      <c r="T37" s="61" t="s">
        <v>66</v>
      </c>
      <c r="U37" s="67">
        <v>84458088</v>
      </c>
      <c r="V37" s="67" t="s">
        <v>5521</v>
      </c>
      <c r="W37" s="68">
        <v>45338</v>
      </c>
      <c r="X37" s="68">
        <v>45341</v>
      </c>
      <c r="Y37" s="154">
        <v>45341</v>
      </c>
      <c r="Z37" s="68">
        <v>45492</v>
      </c>
      <c r="AA37" s="67">
        <f t="shared" si="0"/>
        <v>151</v>
      </c>
      <c r="AB37" s="60">
        <v>0</v>
      </c>
      <c r="AC37" s="60">
        <v>0</v>
      </c>
      <c r="AD37" s="60">
        <v>0</v>
      </c>
      <c r="AE37" s="66" t="s">
        <v>75</v>
      </c>
      <c r="AF37" s="67">
        <f t="shared" si="1"/>
        <v>0</v>
      </c>
      <c r="AG37" s="60">
        <v>0</v>
      </c>
      <c r="AH37" s="60">
        <v>0</v>
      </c>
      <c r="AI37" s="65" t="s">
        <v>75</v>
      </c>
      <c r="AJ37" s="61">
        <v>0</v>
      </c>
      <c r="AK37" s="65" t="s">
        <v>75</v>
      </c>
      <c r="AL37" s="65" t="s">
        <v>75</v>
      </c>
      <c r="AM37" s="67">
        <f t="shared" si="2"/>
        <v>0</v>
      </c>
      <c r="AN37" s="67">
        <f>+K37+AC37-AH37</f>
        <v>200000000</v>
      </c>
      <c r="AO37" s="61" t="s">
        <v>86</v>
      </c>
      <c r="AP37" s="60">
        <v>200000000</v>
      </c>
      <c r="AQ37" s="61" t="s">
        <v>86</v>
      </c>
      <c r="AR37" s="60">
        <v>0</v>
      </c>
      <c r="AS37" s="69" t="s">
        <v>75</v>
      </c>
      <c r="AT37" s="70">
        <v>107792740</v>
      </c>
      <c r="AU37" s="71">
        <f t="shared" si="3"/>
        <v>92207260</v>
      </c>
      <c r="AV37" s="72">
        <f t="shared" si="4"/>
        <v>0.53896370000000005</v>
      </c>
      <c r="AW37" s="69" t="s">
        <v>75</v>
      </c>
      <c r="AX37" s="61" t="s">
        <v>101</v>
      </c>
      <c r="AY37" s="73" t="s">
        <v>6645</v>
      </c>
      <c r="AZ37" s="58" t="s">
        <v>67</v>
      </c>
      <c r="BA37" s="58" t="s">
        <v>67</v>
      </c>
    </row>
    <row r="38" spans="2:53" x14ac:dyDescent="0.25">
      <c r="B38" s="58">
        <v>2024</v>
      </c>
      <c r="C38" s="58">
        <v>891780111</v>
      </c>
      <c r="D38" s="59" t="s">
        <v>64</v>
      </c>
      <c r="E38" s="60" t="s">
        <v>6644</v>
      </c>
      <c r="F38" s="60" t="s">
        <v>6643</v>
      </c>
      <c r="G38" s="168">
        <v>0</v>
      </c>
      <c r="H38" s="61" t="s">
        <v>73</v>
      </c>
      <c r="I38" s="60" t="s">
        <v>125</v>
      </c>
      <c r="J38" s="60" t="s">
        <v>6642</v>
      </c>
      <c r="K38" s="60">
        <v>5760000</v>
      </c>
      <c r="L38" s="58" t="s">
        <v>68</v>
      </c>
      <c r="M38" s="60" t="s">
        <v>6641</v>
      </c>
      <c r="N38" s="60">
        <v>1082992753</v>
      </c>
      <c r="O38" s="64">
        <v>216</v>
      </c>
      <c r="P38" s="205">
        <v>45322</v>
      </c>
      <c r="Q38" s="60">
        <v>67200000</v>
      </c>
      <c r="R38" s="205">
        <v>45341</v>
      </c>
      <c r="S38" s="60">
        <v>5760000</v>
      </c>
      <c r="T38" s="61" t="s">
        <v>66</v>
      </c>
      <c r="U38" s="67">
        <v>16078654</v>
      </c>
      <c r="V38" s="67" t="s">
        <v>386</v>
      </c>
      <c r="W38" s="68">
        <v>45341</v>
      </c>
      <c r="X38" s="68">
        <v>45341</v>
      </c>
      <c r="Y38" s="168" t="s">
        <v>75</v>
      </c>
      <c r="Z38" s="68">
        <v>45434</v>
      </c>
      <c r="AA38" s="67">
        <f t="shared" si="0"/>
        <v>93</v>
      </c>
      <c r="AB38" s="60">
        <v>1</v>
      </c>
      <c r="AC38" s="60">
        <v>1920000</v>
      </c>
      <c r="AD38" s="60">
        <v>1</v>
      </c>
      <c r="AE38" s="66">
        <v>45465</v>
      </c>
      <c r="AF38" s="67">
        <f t="shared" si="1"/>
        <v>31</v>
      </c>
      <c r="AG38" s="60">
        <v>0</v>
      </c>
      <c r="AH38" s="60">
        <v>0</v>
      </c>
      <c r="AI38" s="65" t="s">
        <v>75</v>
      </c>
      <c r="AJ38" s="61">
        <v>0</v>
      </c>
      <c r="AK38" s="65" t="s">
        <v>75</v>
      </c>
      <c r="AL38" s="65" t="s">
        <v>75</v>
      </c>
      <c r="AM38" s="67">
        <f t="shared" si="2"/>
        <v>0</v>
      </c>
      <c r="AN38" s="67">
        <f>+K38+AC38-AH38</f>
        <v>7680000</v>
      </c>
      <c r="AO38" s="61" t="s">
        <v>86</v>
      </c>
      <c r="AP38" s="60">
        <v>5760000</v>
      </c>
      <c r="AQ38" s="61" t="s">
        <v>86</v>
      </c>
      <c r="AR38" s="60">
        <v>0</v>
      </c>
      <c r="AS38" s="69" t="s">
        <v>75</v>
      </c>
      <c r="AT38" s="70">
        <v>7680000</v>
      </c>
      <c r="AU38" s="71">
        <f t="shared" si="3"/>
        <v>0</v>
      </c>
      <c r="AV38" s="72">
        <f t="shared" si="4"/>
        <v>1</v>
      </c>
      <c r="AW38" s="69" t="s">
        <v>75</v>
      </c>
      <c r="AX38" s="61" t="s">
        <v>101</v>
      </c>
      <c r="AY38" s="73" t="s">
        <v>6640</v>
      </c>
      <c r="AZ38" s="58" t="s">
        <v>67</v>
      </c>
      <c r="BA38" s="58" t="s">
        <v>67</v>
      </c>
    </row>
    <row r="39" spans="2:53" x14ac:dyDescent="0.25">
      <c r="B39" s="58">
        <v>2024</v>
      </c>
      <c r="C39" s="58">
        <v>891780111</v>
      </c>
      <c r="D39" s="59" t="s">
        <v>64</v>
      </c>
      <c r="E39" s="60" t="s">
        <v>6639</v>
      </c>
      <c r="F39" s="60" t="s">
        <v>6638</v>
      </c>
      <c r="G39" s="168">
        <v>0</v>
      </c>
      <c r="H39" s="61" t="s">
        <v>73</v>
      </c>
      <c r="I39" s="60" t="s">
        <v>125</v>
      </c>
      <c r="J39" s="60" t="s">
        <v>6637</v>
      </c>
      <c r="K39" s="60">
        <v>8680000</v>
      </c>
      <c r="L39" s="58" t="s">
        <v>68</v>
      </c>
      <c r="M39" s="60" t="s">
        <v>6636</v>
      </c>
      <c r="N39" s="60">
        <v>1082878520</v>
      </c>
      <c r="O39" s="64" t="s">
        <v>6635</v>
      </c>
      <c r="P39" s="205">
        <v>45322</v>
      </c>
      <c r="Q39" s="60">
        <v>239900000</v>
      </c>
      <c r="R39" s="205">
        <v>45343</v>
      </c>
      <c r="S39" s="60">
        <v>8680000</v>
      </c>
      <c r="T39" s="61" t="s">
        <v>66</v>
      </c>
      <c r="U39" s="67">
        <v>16078654</v>
      </c>
      <c r="V39" s="67" t="s">
        <v>386</v>
      </c>
      <c r="W39" s="68">
        <v>45341</v>
      </c>
      <c r="X39" s="68">
        <v>45343</v>
      </c>
      <c r="Y39" s="168" t="s">
        <v>75</v>
      </c>
      <c r="Z39" s="68">
        <v>45403</v>
      </c>
      <c r="AA39" s="67">
        <f t="shared" si="0"/>
        <v>60</v>
      </c>
      <c r="AB39" s="60">
        <v>0</v>
      </c>
      <c r="AC39" s="60">
        <v>0</v>
      </c>
      <c r="AD39" s="60">
        <v>0</v>
      </c>
      <c r="AE39" s="66" t="s">
        <v>75</v>
      </c>
      <c r="AF39" s="67">
        <f t="shared" si="1"/>
        <v>0</v>
      </c>
      <c r="AG39" s="60">
        <v>0</v>
      </c>
      <c r="AH39" s="60">
        <v>0</v>
      </c>
      <c r="AI39" s="65" t="s">
        <v>75</v>
      </c>
      <c r="AJ39" s="61">
        <v>0</v>
      </c>
      <c r="AK39" s="65" t="s">
        <v>75</v>
      </c>
      <c r="AL39" s="65" t="s">
        <v>75</v>
      </c>
      <c r="AM39" s="67">
        <f t="shared" si="2"/>
        <v>0</v>
      </c>
      <c r="AN39" s="67">
        <f>+K39+AC39-AH39</f>
        <v>8680000</v>
      </c>
      <c r="AO39" s="61" t="s">
        <v>86</v>
      </c>
      <c r="AP39" s="60">
        <v>8680000</v>
      </c>
      <c r="AQ39" s="61" t="s">
        <v>86</v>
      </c>
      <c r="AR39" s="60">
        <v>0</v>
      </c>
      <c r="AS39" s="69" t="s">
        <v>75</v>
      </c>
      <c r="AT39" s="70">
        <v>8680000</v>
      </c>
      <c r="AU39" s="71">
        <f t="shared" si="3"/>
        <v>0</v>
      </c>
      <c r="AV39" s="72">
        <f t="shared" si="4"/>
        <v>1</v>
      </c>
      <c r="AW39" s="69" t="s">
        <v>75</v>
      </c>
      <c r="AX39" s="61" t="s">
        <v>101</v>
      </c>
      <c r="AY39" s="73" t="s">
        <v>6634</v>
      </c>
      <c r="AZ39" s="58" t="s">
        <v>67</v>
      </c>
      <c r="BA39" s="58" t="s">
        <v>67</v>
      </c>
    </row>
    <row r="40" spans="2:53" x14ac:dyDescent="0.25">
      <c r="B40" s="58">
        <v>2024</v>
      </c>
      <c r="C40" s="58">
        <v>891780111</v>
      </c>
      <c r="D40" s="59" t="s">
        <v>64</v>
      </c>
      <c r="E40" s="60" t="s">
        <v>6633</v>
      </c>
      <c r="F40" s="60" t="s">
        <v>6632</v>
      </c>
      <c r="G40" s="196">
        <v>2020000100116</v>
      </c>
      <c r="H40" s="61" t="s">
        <v>73</v>
      </c>
      <c r="I40" s="60" t="s">
        <v>125</v>
      </c>
      <c r="J40" s="60" t="s">
        <v>6631</v>
      </c>
      <c r="K40" s="60">
        <v>20000000</v>
      </c>
      <c r="L40" s="58" t="s">
        <v>68</v>
      </c>
      <c r="M40" s="60" t="s">
        <v>4422</v>
      </c>
      <c r="N40" s="60">
        <v>85477624</v>
      </c>
      <c r="O40" s="64">
        <v>116</v>
      </c>
      <c r="P40" s="205">
        <v>45344</v>
      </c>
      <c r="Q40" s="60">
        <v>104794000</v>
      </c>
      <c r="R40" s="205">
        <v>45341</v>
      </c>
      <c r="S40" s="60">
        <v>20000000</v>
      </c>
      <c r="T40" s="61" t="s">
        <v>66</v>
      </c>
      <c r="U40" s="67">
        <v>85461685</v>
      </c>
      <c r="V40" s="67" t="s">
        <v>6043</v>
      </c>
      <c r="W40" s="68">
        <v>45341</v>
      </c>
      <c r="X40" s="68">
        <v>45343</v>
      </c>
      <c r="Y40" s="154">
        <v>45345</v>
      </c>
      <c r="Z40" s="68">
        <v>45464</v>
      </c>
      <c r="AA40" s="67">
        <f t="shared" si="0"/>
        <v>119</v>
      </c>
      <c r="AB40" s="60">
        <v>0</v>
      </c>
      <c r="AC40" s="60">
        <v>0</v>
      </c>
      <c r="AD40" s="60">
        <v>0</v>
      </c>
      <c r="AE40" s="66" t="s">
        <v>75</v>
      </c>
      <c r="AF40" s="67">
        <f t="shared" si="1"/>
        <v>0</v>
      </c>
      <c r="AG40" s="60">
        <v>0</v>
      </c>
      <c r="AH40" s="60">
        <v>0</v>
      </c>
      <c r="AI40" s="65" t="s">
        <v>75</v>
      </c>
      <c r="AJ40" s="61">
        <v>0</v>
      </c>
      <c r="AK40" s="65" t="s">
        <v>75</v>
      </c>
      <c r="AL40" s="65" t="s">
        <v>75</v>
      </c>
      <c r="AM40" s="67">
        <f t="shared" si="2"/>
        <v>0</v>
      </c>
      <c r="AN40" s="67">
        <f>+K40+AC40-AH40</f>
        <v>20000000</v>
      </c>
      <c r="AO40" s="61" t="s">
        <v>86</v>
      </c>
      <c r="AP40" s="60">
        <v>20000000</v>
      </c>
      <c r="AQ40" s="61" t="s">
        <v>86</v>
      </c>
      <c r="AR40" s="60">
        <v>0</v>
      </c>
      <c r="AS40" s="69" t="s">
        <v>75</v>
      </c>
      <c r="AT40" s="70">
        <v>15000000</v>
      </c>
      <c r="AU40" s="71">
        <f t="shared" si="3"/>
        <v>5000000</v>
      </c>
      <c r="AV40" s="72">
        <f t="shared" si="4"/>
        <v>0.75</v>
      </c>
      <c r="AW40" s="69" t="s">
        <v>75</v>
      </c>
      <c r="AX40" s="61" t="s">
        <v>101</v>
      </c>
      <c r="AY40" s="73" t="s">
        <v>6630</v>
      </c>
      <c r="AZ40" s="58" t="s">
        <v>67</v>
      </c>
      <c r="BA40" s="58" t="s">
        <v>67</v>
      </c>
    </row>
    <row r="41" spans="2:53" ht="13.9" customHeight="1" x14ac:dyDescent="0.25">
      <c r="B41" s="58">
        <v>2024</v>
      </c>
      <c r="C41" s="58">
        <v>891780111</v>
      </c>
      <c r="D41" s="59" t="s">
        <v>64</v>
      </c>
      <c r="E41" s="60" t="s">
        <v>6629</v>
      </c>
      <c r="F41" s="60" t="s">
        <v>6628</v>
      </c>
      <c r="G41" s="168">
        <v>0</v>
      </c>
      <c r="H41" s="61" t="s">
        <v>73</v>
      </c>
      <c r="I41" s="60" t="s">
        <v>125</v>
      </c>
      <c r="J41" s="60" t="s">
        <v>6627</v>
      </c>
      <c r="K41" s="60">
        <v>3840000</v>
      </c>
      <c r="L41" s="58" t="s">
        <v>68</v>
      </c>
      <c r="M41" s="60" t="s">
        <v>6626</v>
      </c>
      <c r="N41" s="60">
        <v>1082856383</v>
      </c>
      <c r="O41" s="64">
        <v>216</v>
      </c>
      <c r="P41" s="205">
        <v>45322</v>
      </c>
      <c r="Q41" s="60">
        <v>67200000</v>
      </c>
      <c r="R41" s="205">
        <v>45343</v>
      </c>
      <c r="S41" s="60">
        <v>3840000</v>
      </c>
      <c r="T41" s="61" t="s">
        <v>66</v>
      </c>
      <c r="U41" s="67">
        <v>16078654</v>
      </c>
      <c r="V41" s="67" t="s">
        <v>386</v>
      </c>
      <c r="W41" s="68">
        <v>45343</v>
      </c>
      <c r="X41" s="68">
        <v>45343</v>
      </c>
      <c r="Y41" s="168" t="s">
        <v>75</v>
      </c>
      <c r="Z41" s="68">
        <v>45393</v>
      </c>
      <c r="AA41" s="67">
        <f t="shared" si="0"/>
        <v>50</v>
      </c>
      <c r="AB41" s="60">
        <v>1</v>
      </c>
      <c r="AC41" s="60">
        <v>1920000</v>
      </c>
      <c r="AD41" s="60">
        <v>1</v>
      </c>
      <c r="AE41" s="66">
        <v>45403</v>
      </c>
      <c r="AF41" s="67">
        <f t="shared" si="1"/>
        <v>10</v>
      </c>
      <c r="AG41" s="60">
        <v>0</v>
      </c>
      <c r="AH41" s="60">
        <v>0</v>
      </c>
      <c r="AI41" s="65" t="s">
        <v>75</v>
      </c>
      <c r="AJ41" s="61">
        <v>0</v>
      </c>
      <c r="AK41" s="65" t="s">
        <v>75</v>
      </c>
      <c r="AL41" s="65" t="s">
        <v>75</v>
      </c>
      <c r="AM41" s="67">
        <f t="shared" si="2"/>
        <v>0</v>
      </c>
      <c r="AN41" s="67">
        <f>+K41+AC41-AH41</f>
        <v>5760000</v>
      </c>
      <c r="AO41" s="61" t="s">
        <v>86</v>
      </c>
      <c r="AP41" s="60">
        <v>3840000</v>
      </c>
      <c r="AQ41" s="61" t="s">
        <v>86</v>
      </c>
      <c r="AR41" s="60">
        <v>0</v>
      </c>
      <c r="AS41" s="69" t="s">
        <v>75</v>
      </c>
      <c r="AT41" s="70">
        <v>5760000</v>
      </c>
      <c r="AU41" s="71">
        <f t="shared" si="3"/>
        <v>0</v>
      </c>
      <c r="AV41" s="72">
        <f t="shared" si="4"/>
        <v>1</v>
      </c>
      <c r="AW41" s="69" t="s">
        <v>75</v>
      </c>
      <c r="AX41" s="61" t="s">
        <v>101</v>
      </c>
      <c r="AY41" s="73" t="s">
        <v>6625</v>
      </c>
      <c r="AZ41" s="58" t="s">
        <v>67</v>
      </c>
      <c r="BA41" s="58" t="s">
        <v>67</v>
      </c>
    </row>
    <row r="42" spans="2:53" ht="13.9" customHeight="1" x14ac:dyDescent="0.25">
      <c r="B42" s="58">
        <v>2024</v>
      </c>
      <c r="C42" s="58">
        <v>891780111</v>
      </c>
      <c r="D42" s="59" t="s">
        <v>64</v>
      </c>
      <c r="E42" s="60" t="s">
        <v>6624</v>
      </c>
      <c r="F42" s="60" t="s">
        <v>6623</v>
      </c>
      <c r="G42" s="168">
        <v>0</v>
      </c>
      <c r="H42" s="61" t="s">
        <v>73</v>
      </c>
      <c r="I42" s="60" t="s">
        <v>125</v>
      </c>
      <c r="J42" s="207" t="s">
        <v>6622</v>
      </c>
      <c r="K42" s="60">
        <v>1920000</v>
      </c>
      <c r="L42" s="58" t="s">
        <v>68</v>
      </c>
      <c r="M42" s="60" t="s">
        <v>6621</v>
      </c>
      <c r="N42" s="60">
        <v>1022404044</v>
      </c>
      <c r="O42" s="64">
        <v>216</v>
      </c>
      <c r="P42" s="205">
        <v>45322</v>
      </c>
      <c r="Q42" s="60">
        <v>67200000</v>
      </c>
      <c r="R42" s="205">
        <v>45343</v>
      </c>
      <c r="S42" s="60">
        <v>1920000</v>
      </c>
      <c r="T42" s="61" t="s">
        <v>66</v>
      </c>
      <c r="U42" s="67">
        <v>16078654</v>
      </c>
      <c r="V42" s="67" t="s">
        <v>386</v>
      </c>
      <c r="W42" s="68">
        <v>45343</v>
      </c>
      <c r="X42" s="68">
        <v>45343</v>
      </c>
      <c r="Y42" s="168" t="s">
        <v>75</v>
      </c>
      <c r="Z42" s="68">
        <v>45364</v>
      </c>
      <c r="AA42" s="67">
        <f t="shared" si="0"/>
        <v>21</v>
      </c>
      <c r="AB42" s="60">
        <v>0</v>
      </c>
      <c r="AC42" s="60">
        <v>0</v>
      </c>
      <c r="AD42" s="60">
        <v>0</v>
      </c>
      <c r="AE42" s="66" t="s">
        <v>75</v>
      </c>
      <c r="AF42" s="67">
        <f t="shared" si="1"/>
        <v>0</v>
      </c>
      <c r="AG42" s="60">
        <v>0</v>
      </c>
      <c r="AH42" s="60">
        <v>0</v>
      </c>
      <c r="AI42" s="65" t="s">
        <v>75</v>
      </c>
      <c r="AJ42" s="61">
        <v>0</v>
      </c>
      <c r="AK42" s="65" t="s">
        <v>75</v>
      </c>
      <c r="AL42" s="65" t="s">
        <v>75</v>
      </c>
      <c r="AM42" s="67">
        <f t="shared" si="2"/>
        <v>0</v>
      </c>
      <c r="AN42" s="67">
        <f>+K42+AC42-AH42</f>
        <v>1920000</v>
      </c>
      <c r="AO42" s="61" t="s">
        <v>86</v>
      </c>
      <c r="AP42" s="60">
        <v>1920000</v>
      </c>
      <c r="AQ42" s="61" t="s">
        <v>86</v>
      </c>
      <c r="AR42" s="60">
        <v>0</v>
      </c>
      <c r="AS42" s="69" t="s">
        <v>75</v>
      </c>
      <c r="AT42" s="70">
        <v>1920000</v>
      </c>
      <c r="AU42" s="71">
        <f t="shared" si="3"/>
        <v>0</v>
      </c>
      <c r="AV42" s="72">
        <f t="shared" si="4"/>
        <v>1</v>
      </c>
      <c r="AW42" s="69" t="s">
        <v>75</v>
      </c>
      <c r="AX42" s="61" t="s">
        <v>101</v>
      </c>
      <c r="AY42" s="73" t="s">
        <v>6620</v>
      </c>
      <c r="AZ42" s="58" t="s">
        <v>67</v>
      </c>
      <c r="BA42" s="58" t="s">
        <v>67</v>
      </c>
    </row>
    <row r="43" spans="2:53" ht="13.9" customHeight="1" x14ac:dyDescent="0.25">
      <c r="B43" s="58">
        <v>2024</v>
      </c>
      <c r="C43" s="58">
        <v>891780111</v>
      </c>
      <c r="D43" s="59" t="s">
        <v>64</v>
      </c>
      <c r="E43" s="60" t="s">
        <v>6619</v>
      </c>
      <c r="F43" s="60" t="s">
        <v>6618</v>
      </c>
      <c r="G43" s="168">
        <v>0</v>
      </c>
      <c r="H43" s="61" t="s">
        <v>73</v>
      </c>
      <c r="I43" s="60" t="s">
        <v>125</v>
      </c>
      <c r="J43" s="60" t="s">
        <v>6617</v>
      </c>
      <c r="K43" s="60">
        <v>20000000</v>
      </c>
      <c r="L43" s="58" t="s">
        <v>68</v>
      </c>
      <c r="M43" s="60" t="s">
        <v>6616</v>
      </c>
      <c r="N43" s="60">
        <v>64697522</v>
      </c>
      <c r="O43" s="64">
        <v>417</v>
      </c>
      <c r="P43" s="205">
        <v>45341</v>
      </c>
      <c r="Q43" s="60">
        <v>212500000</v>
      </c>
      <c r="R43" s="205">
        <v>45345</v>
      </c>
      <c r="S43" s="60">
        <v>20000000</v>
      </c>
      <c r="T43" s="61" t="s">
        <v>66</v>
      </c>
      <c r="U43" s="67">
        <v>72005158</v>
      </c>
      <c r="V43" s="67" t="s">
        <v>5940</v>
      </c>
      <c r="W43" s="68">
        <v>45345</v>
      </c>
      <c r="X43" s="68">
        <v>45345</v>
      </c>
      <c r="Y43" s="168" t="s">
        <v>75</v>
      </c>
      <c r="Z43" s="68">
        <v>45490</v>
      </c>
      <c r="AA43" s="67">
        <f t="shared" si="0"/>
        <v>145</v>
      </c>
      <c r="AB43" s="60">
        <v>0</v>
      </c>
      <c r="AC43" s="60">
        <v>0</v>
      </c>
      <c r="AD43" s="60">
        <v>0</v>
      </c>
      <c r="AE43" s="66" t="s">
        <v>75</v>
      </c>
      <c r="AF43" s="67">
        <f t="shared" si="1"/>
        <v>0</v>
      </c>
      <c r="AG43" s="60">
        <v>0</v>
      </c>
      <c r="AH43" s="60">
        <v>0</v>
      </c>
      <c r="AI43" s="65" t="s">
        <v>75</v>
      </c>
      <c r="AJ43" s="61">
        <v>0</v>
      </c>
      <c r="AK43" s="65" t="s">
        <v>75</v>
      </c>
      <c r="AL43" s="65" t="s">
        <v>75</v>
      </c>
      <c r="AM43" s="67">
        <f t="shared" si="2"/>
        <v>0</v>
      </c>
      <c r="AN43" s="67">
        <f>+K43+AC43-AH43</f>
        <v>20000000</v>
      </c>
      <c r="AO43" s="61" t="s">
        <v>86</v>
      </c>
      <c r="AP43" s="60">
        <v>20000000</v>
      </c>
      <c r="AQ43" s="61" t="s">
        <v>86</v>
      </c>
      <c r="AR43" s="60">
        <v>0</v>
      </c>
      <c r="AS43" s="69" t="s">
        <v>75</v>
      </c>
      <c r="AT43" s="70">
        <v>20000000</v>
      </c>
      <c r="AU43" s="71">
        <f t="shared" si="3"/>
        <v>0</v>
      </c>
      <c r="AV43" s="72">
        <f t="shared" si="4"/>
        <v>1</v>
      </c>
      <c r="AW43" s="69" t="s">
        <v>75</v>
      </c>
      <c r="AX43" s="61" t="s">
        <v>101</v>
      </c>
      <c r="AY43" s="73" t="s">
        <v>6615</v>
      </c>
      <c r="AZ43" s="58" t="s">
        <v>67</v>
      </c>
      <c r="BA43" s="58" t="s">
        <v>67</v>
      </c>
    </row>
    <row r="44" spans="2:53" ht="13.9" customHeight="1" x14ac:dyDescent="0.25">
      <c r="B44" s="58">
        <v>2024</v>
      </c>
      <c r="C44" s="58">
        <v>891780111</v>
      </c>
      <c r="D44" s="59" t="s">
        <v>64</v>
      </c>
      <c r="E44" s="60" t="s">
        <v>6614</v>
      </c>
      <c r="F44" s="60" t="s">
        <v>6613</v>
      </c>
      <c r="G44" s="168">
        <v>0</v>
      </c>
      <c r="H44" s="61" t="s">
        <v>73</v>
      </c>
      <c r="I44" s="60" t="s">
        <v>125</v>
      </c>
      <c r="J44" s="60" t="s">
        <v>6612</v>
      </c>
      <c r="K44" s="60">
        <v>22500000</v>
      </c>
      <c r="L44" s="58" t="s">
        <v>68</v>
      </c>
      <c r="M44" s="60" t="s">
        <v>6611</v>
      </c>
      <c r="N44" s="60">
        <v>1030583890</v>
      </c>
      <c r="O44" s="64">
        <v>417</v>
      </c>
      <c r="P44" s="205">
        <v>45341</v>
      </c>
      <c r="Q44" s="60">
        <v>212500000</v>
      </c>
      <c r="R44" s="205">
        <v>45348</v>
      </c>
      <c r="S44" s="60">
        <v>22500000</v>
      </c>
      <c r="T44" s="61" t="s">
        <v>66</v>
      </c>
      <c r="U44" s="67">
        <v>72005158</v>
      </c>
      <c r="V44" s="67" t="s">
        <v>5940</v>
      </c>
      <c r="W44" s="68">
        <v>45345</v>
      </c>
      <c r="X44" s="68">
        <v>45348</v>
      </c>
      <c r="Y44" s="168" t="s">
        <v>75</v>
      </c>
      <c r="Z44" s="68">
        <v>45490</v>
      </c>
      <c r="AA44" s="67">
        <f t="shared" si="0"/>
        <v>142</v>
      </c>
      <c r="AB44" s="60">
        <v>0</v>
      </c>
      <c r="AC44" s="60">
        <v>0</v>
      </c>
      <c r="AD44" s="60">
        <v>0</v>
      </c>
      <c r="AE44" s="66" t="s">
        <v>75</v>
      </c>
      <c r="AF44" s="67">
        <f t="shared" si="1"/>
        <v>0</v>
      </c>
      <c r="AG44" s="60">
        <v>0</v>
      </c>
      <c r="AH44" s="60">
        <v>0</v>
      </c>
      <c r="AI44" s="65" t="s">
        <v>75</v>
      </c>
      <c r="AJ44" s="61">
        <v>0</v>
      </c>
      <c r="AK44" s="65" t="s">
        <v>75</v>
      </c>
      <c r="AL44" s="65" t="s">
        <v>75</v>
      </c>
      <c r="AM44" s="67">
        <f t="shared" si="2"/>
        <v>0</v>
      </c>
      <c r="AN44" s="67">
        <f>+K44+AC44-AH44</f>
        <v>22500000</v>
      </c>
      <c r="AO44" s="61" t="s">
        <v>86</v>
      </c>
      <c r="AP44" s="60">
        <v>22500000</v>
      </c>
      <c r="AQ44" s="61" t="s">
        <v>86</v>
      </c>
      <c r="AR44" s="60">
        <v>0</v>
      </c>
      <c r="AS44" s="69" t="s">
        <v>75</v>
      </c>
      <c r="AT44" s="70">
        <v>22500000</v>
      </c>
      <c r="AU44" s="71">
        <f t="shared" si="3"/>
        <v>0</v>
      </c>
      <c r="AV44" s="72">
        <f t="shared" si="4"/>
        <v>1</v>
      </c>
      <c r="AW44" s="69" t="s">
        <v>75</v>
      </c>
      <c r="AX44" s="61" t="s">
        <v>101</v>
      </c>
      <c r="AY44" s="73" t="s">
        <v>6610</v>
      </c>
      <c r="AZ44" s="58" t="s">
        <v>67</v>
      </c>
      <c r="BA44" s="58" t="s">
        <v>67</v>
      </c>
    </row>
    <row r="45" spans="2:53" x14ac:dyDescent="0.25">
      <c r="B45" s="58">
        <v>2024</v>
      </c>
      <c r="C45" s="58">
        <v>891780111</v>
      </c>
      <c r="D45" s="59" t="s">
        <v>64</v>
      </c>
      <c r="E45" s="60" t="s">
        <v>6609</v>
      </c>
      <c r="F45" s="60" t="s">
        <v>6608</v>
      </c>
      <c r="G45" s="168">
        <v>0</v>
      </c>
      <c r="H45" s="61" t="s">
        <v>73</v>
      </c>
      <c r="I45" s="60" t="s">
        <v>125</v>
      </c>
      <c r="J45" s="60" t="s">
        <v>6607</v>
      </c>
      <c r="K45" s="60">
        <v>17500000</v>
      </c>
      <c r="L45" s="58" t="s">
        <v>68</v>
      </c>
      <c r="M45" s="67" t="s">
        <v>5177</v>
      </c>
      <c r="N45" s="67">
        <v>7143832</v>
      </c>
      <c r="O45" s="64">
        <v>417</v>
      </c>
      <c r="P45" s="205">
        <v>45341</v>
      </c>
      <c r="Q45" s="60">
        <v>212500000</v>
      </c>
      <c r="R45" s="205">
        <v>45350</v>
      </c>
      <c r="S45" s="60">
        <v>17500000</v>
      </c>
      <c r="T45" s="61" t="s">
        <v>66</v>
      </c>
      <c r="U45" s="67">
        <v>72005158</v>
      </c>
      <c r="V45" s="67" t="s">
        <v>5940</v>
      </c>
      <c r="W45" s="68">
        <v>45349</v>
      </c>
      <c r="X45" s="68">
        <v>45350</v>
      </c>
      <c r="Y45" s="168" t="s">
        <v>75</v>
      </c>
      <c r="Z45" s="68">
        <v>45490</v>
      </c>
      <c r="AA45" s="67">
        <f t="shared" si="0"/>
        <v>140</v>
      </c>
      <c r="AB45" s="60">
        <v>0</v>
      </c>
      <c r="AC45" s="60">
        <v>0</v>
      </c>
      <c r="AD45" s="60">
        <v>0</v>
      </c>
      <c r="AE45" s="66" t="s">
        <v>75</v>
      </c>
      <c r="AF45" s="67">
        <f t="shared" si="1"/>
        <v>0</v>
      </c>
      <c r="AG45" s="60">
        <v>0</v>
      </c>
      <c r="AH45" s="60">
        <v>0</v>
      </c>
      <c r="AI45" s="65" t="s">
        <v>75</v>
      </c>
      <c r="AJ45" s="61">
        <v>0</v>
      </c>
      <c r="AK45" s="65" t="s">
        <v>75</v>
      </c>
      <c r="AL45" s="65" t="s">
        <v>75</v>
      </c>
      <c r="AM45" s="67">
        <f t="shared" si="2"/>
        <v>0</v>
      </c>
      <c r="AN45" s="67">
        <f>+K45+AC45-AH45</f>
        <v>17500000</v>
      </c>
      <c r="AO45" s="61" t="s">
        <v>86</v>
      </c>
      <c r="AP45" s="60">
        <v>17500000</v>
      </c>
      <c r="AQ45" s="61" t="s">
        <v>86</v>
      </c>
      <c r="AR45" s="60">
        <v>0</v>
      </c>
      <c r="AS45" s="69" t="s">
        <v>75</v>
      </c>
      <c r="AT45" s="70">
        <v>17500000</v>
      </c>
      <c r="AU45" s="71">
        <f t="shared" si="3"/>
        <v>0</v>
      </c>
      <c r="AV45" s="72">
        <f t="shared" si="4"/>
        <v>1</v>
      </c>
      <c r="AW45" s="69" t="s">
        <v>75</v>
      </c>
      <c r="AX45" s="61" t="s">
        <v>101</v>
      </c>
      <c r="AY45" s="73" t="s">
        <v>6606</v>
      </c>
      <c r="AZ45" s="58" t="s">
        <v>67</v>
      </c>
      <c r="BA45" s="58" t="s">
        <v>67</v>
      </c>
    </row>
    <row r="46" spans="2:53" x14ac:dyDescent="0.25">
      <c r="B46" s="58">
        <v>2024</v>
      </c>
      <c r="C46" s="58">
        <v>891780111</v>
      </c>
      <c r="D46" s="59" t="s">
        <v>64</v>
      </c>
      <c r="E46" s="60" t="s">
        <v>6605</v>
      </c>
      <c r="F46" s="60" t="s">
        <v>6604</v>
      </c>
      <c r="G46" s="168">
        <v>0</v>
      </c>
      <c r="H46" s="61" t="s">
        <v>73</v>
      </c>
      <c r="I46" s="60" t="s">
        <v>125</v>
      </c>
      <c r="J46" s="60" t="s">
        <v>6603</v>
      </c>
      <c r="K46" s="60">
        <v>20000000</v>
      </c>
      <c r="L46" s="58" t="s">
        <v>68</v>
      </c>
      <c r="M46" s="60" t="s">
        <v>5183</v>
      </c>
      <c r="N46" s="67">
        <v>1082862195</v>
      </c>
      <c r="O46" s="64">
        <v>417</v>
      </c>
      <c r="P46" s="205">
        <v>45341</v>
      </c>
      <c r="Q46" s="60">
        <v>212500000</v>
      </c>
      <c r="R46" s="205">
        <v>45350</v>
      </c>
      <c r="S46" s="60">
        <v>20000000</v>
      </c>
      <c r="T46" s="61" t="s">
        <v>66</v>
      </c>
      <c r="U46" s="67">
        <v>72005158</v>
      </c>
      <c r="V46" s="67" t="s">
        <v>5940</v>
      </c>
      <c r="W46" s="68">
        <v>45349</v>
      </c>
      <c r="X46" s="68">
        <v>45350</v>
      </c>
      <c r="Y46" s="168" t="s">
        <v>75</v>
      </c>
      <c r="Z46" s="68">
        <v>45490</v>
      </c>
      <c r="AA46" s="67">
        <f t="shared" si="0"/>
        <v>140</v>
      </c>
      <c r="AB46" s="60">
        <v>0</v>
      </c>
      <c r="AC46" s="60">
        <v>0</v>
      </c>
      <c r="AD46" s="60">
        <v>0</v>
      </c>
      <c r="AE46" s="66" t="s">
        <v>75</v>
      </c>
      <c r="AF46" s="67">
        <f t="shared" si="1"/>
        <v>0</v>
      </c>
      <c r="AG46" s="60">
        <v>0</v>
      </c>
      <c r="AH46" s="60">
        <v>0</v>
      </c>
      <c r="AI46" s="65" t="s">
        <v>75</v>
      </c>
      <c r="AJ46" s="61">
        <v>0</v>
      </c>
      <c r="AK46" s="65" t="s">
        <v>75</v>
      </c>
      <c r="AL46" s="65" t="s">
        <v>75</v>
      </c>
      <c r="AM46" s="67">
        <f t="shared" si="2"/>
        <v>0</v>
      </c>
      <c r="AN46" s="67">
        <f>+K46+AC46-AH46</f>
        <v>20000000</v>
      </c>
      <c r="AO46" s="61" t="s">
        <v>86</v>
      </c>
      <c r="AP46" s="60">
        <v>20000000</v>
      </c>
      <c r="AQ46" s="61" t="s">
        <v>86</v>
      </c>
      <c r="AR46" s="60">
        <v>0</v>
      </c>
      <c r="AS46" s="69" t="s">
        <v>75</v>
      </c>
      <c r="AT46" s="70">
        <v>20000000</v>
      </c>
      <c r="AU46" s="71">
        <f t="shared" si="3"/>
        <v>0</v>
      </c>
      <c r="AV46" s="72">
        <f t="shared" si="4"/>
        <v>1</v>
      </c>
      <c r="AW46" s="69" t="s">
        <v>75</v>
      </c>
      <c r="AX46" s="61" t="s">
        <v>101</v>
      </c>
      <c r="AY46" s="73" t="s">
        <v>6602</v>
      </c>
      <c r="AZ46" s="58" t="s">
        <v>67</v>
      </c>
      <c r="BA46" s="58" t="s">
        <v>67</v>
      </c>
    </row>
    <row r="47" spans="2:53" x14ac:dyDescent="0.25">
      <c r="B47" s="58">
        <v>2024</v>
      </c>
      <c r="C47" s="58">
        <v>891780111</v>
      </c>
      <c r="D47" s="59" t="s">
        <v>64</v>
      </c>
      <c r="E47" s="60" t="s">
        <v>6601</v>
      </c>
      <c r="F47" s="60" t="s">
        <v>6600</v>
      </c>
      <c r="G47" s="168">
        <v>0</v>
      </c>
      <c r="H47" s="61" t="s">
        <v>73</v>
      </c>
      <c r="I47" s="60" t="s">
        <v>125</v>
      </c>
      <c r="J47" s="60" t="s">
        <v>6599</v>
      </c>
      <c r="K47" s="60">
        <v>20000000</v>
      </c>
      <c r="L47" s="58" t="s">
        <v>68</v>
      </c>
      <c r="M47" s="60" t="s">
        <v>5188</v>
      </c>
      <c r="N47" s="67">
        <v>57464799</v>
      </c>
      <c r="O47" s="64">
        <v>417</v>
      </c>
      <c r="P47" s="205">
        <v>45341</v>
      </c>
      <c r="Q47" s="60">
        <v>212500000</v>
      </c>
      <c r="R47" s="205">
        <v>45350</v>
      </c>
      <c r="S47" s="60">
        <v>20000000</v>
      </c>
      <c r="T47" s="61" t="s">
        <v>66</v>
      </c>
      <c r="U47" s="67">
        <v>72005158</v>
      </c>
      <c r="V47" s="67" t="s">
        <v>5940</v>
      </c>
      <c r="W47" s="68">
        <v>45349</v>
      </c>
      <c r="X47" s="68">
        <v>45350</v>
      </c>
      <c r="Y47" s="168" t="s">
        <v>75</v>
      </c>
      <c r="Z47" s="68">
        <v>45490</v>
      </c>
      <c r="AA47" s="67">
        <f t="shared" si="0"/>
        <v>140</v>
      </c>
      <c r="AB47" s="60">
        <v>0</v>
      </c>
      <c r="AC47" s="60">
        <v>0</v>
      </c>
      <c r="AD47" s="60">
        <v>0</v>
      </c>
      <c r="AE47" s="66" t="s">
        <v>75</v>
      </c>
      <c r="AF47" s="67">
        <f t="shared" si="1"/>
        <v>0</v>
      </c>
      <c r="AG47" s="60">
        <v>0</v>
      </c>
      <c r="AH47" s="60">
        <v>0</v>
      </c>
      <c r="AI47" s="65" t="s">
        <v>75</v>
      </c>
      <c r="AJ47" s="61">
        <v>0</v>
      </c>
      <c r="AK47" s="65" t="s">
        <v>75</v>
      </c>
      <c r="AL47" s="65" t="s">
        <v>75</v>
      </c>
      <c r="AM47" s="67">
        <f t="shared" si="2"/>
        <v>0</v>
      </c>
      <c r="AN47" s="67">
        <f>+K47+AC47-AH47</f>
        <v>20000000</v>
      </c>
      <c r="AO47" s="61" t="s">
        <v>86</v>
      </c>
      <c r="AP47" s="60">
        <v>20000000</v>
      </c>
      <c r="AQ47" s="61" t="s">
        <v>86</v>
      </c>
      <c r="AR47" s="60">
        <v>0</v>
      </c>
      <c r="AS47" s="69" t="s">
        <v>75</v>
      </c>
      <c r="AT47" s="70">
        <v>20000000</v>
      </c>
      <c r="AU47" s="71">
        <f t="shared" si="3"/>
        <v>0</v>
      </c>
      <c r="AV47" s="72">
        <f t="shared" si="4"/>
        <v>1</v>
      </c>
      <c r="AW47" s="69" t="s">
        <v>75</v>
      </c>
      <c r="AX47" s="61" t="s">
        <v>101</v>
      </c>
      <c r="AY47" s="73" t="s">
        <v>6598</v>
      </c>
      <c r="AZ47" s="58" t="s">
        <v>67</v>
      </c>
      <c r="BA47" s="58" t="s">
        <v>67</v>
      </c>
    </row>
    <row r="48" spans="2:53" ht="13.9" customHeight="1" x14ac:dyDescent="0.25">
      <c r="B48" s="58">
        <v>2024</v>
      </c>
      <c r="C48" s="58">
        <v>891780111</v>
      </c>
      <c r="D48" s="59" t="s">
        <v>64</v>
      </c>
      <c r="E48" s="60" t="s">
        <v>6597</v>
      </c>
      <c r="F48" s="60" t="s">
        <v>6596</v>
      </c>
      <c r="G48" s="168">
        <v>0</v>
      </c>
      <c r="H48" s="61" t="s">
        <v>73</v>
      </c>
      <c r="I48" s="60" t="s">
        <v>125</v>
      </c>
      <c r="J48" s="60" t="s">
        <v>6595</v>
      </c>
      <c r="K48" s="60">
        <v>12500000</v>
      </c>
      <c r="L48" s="58" t="s">
        <v>68</v>
      </c>
      <c r="M48" s="60" t="s">
        <v>6594</v>
      </c>
      <c r="N48" s="60">
        <v>1082916827</v>
      </c>
      <c r="O48" s="64">
        <v>417</v>
      </c>
      <c r="P48" s="205">
        <v>45341</v>
      </c>
      <c r="Q48" s="60">
        <v>212500000</v>
      </c>
      <c r="R48" s="205">
        <v>45350</v>
      </c>
      <c r="S48" s="60">
        <v>12500000</v>
      </c>
      <c r="T48" s="61" t="s">
        <v>66</v>
      </c>
      <c r="U48" s="67">
        <v>72005158</v>
      </c>
      <c r="V48" s="67" t="s">
        <v>5940</v>
      </c>
      <c r="W48" s="68">
        <v>45349</v>
      </c>
      <c r="X48" s="68">
        <v>45350</v>
      </c>
      <c r="Y48" s="168" t="s">
        <v>75</v>
      </c>
      <c r="Z48" s="68">
        <v>45490</v>
      </c>
      <c r="AA48" s="67">
        <f t="shared" si="0"/>
        <v>140</v>
      </c>
      <c r="AB48" s="60">
        <v>0</v>
      </c>
      <c r="AC48" s="60">
        <v>0</v>
      </c>
      <c r="AD48" s="60">
        <v>0</v>
      </c>
      <c r="AE48" s="66" t="s">
        <v>75</v>
      </c>
      <c r="AF48" s="67">
        <f t="shared" si="1"/>
        <v>0</v>
      </c>
      <c r="AG48" s="60">
        <v>0</v>
      </c>
      <c r="AH48" s="60">
        <v>0</v>
      </c>
      <c r="AI48" s="65" t="s">
        <v>75</v>
      </c>
      <c r="AJ48" s="61">
        <v>0</v>
      </c>
      <c r="AK48" s="65" t="s">
        <v>75</v>
      </c>
      <c r="AL48" s="65" t="s">
        <v>75</v>
      </c>
      <c r="AM48" s="67">
        <f t="shared" si="2"/>
        <v>0</v>
      </c>
      <c r="AN48" s="67">
        <f>+K48+AC48-AH48</f>
        <v>12500000</v>
      </c>
      <c r="AO48" s="61" t="s">
        <v>86</v>
      </c>
      <c r="AP48" s="60">
        <v>12500000</v>
      </c>
      <c r="AQ48" s="61" t="s">
        <v>86</v>
      </c>
      <c r="AR48" s="60">
        <v>0</v>
      </c>
      <c r="AS48" s="69" t="s">
        <v>75</v>
      </c>
      <c r="AT48" s="70">
        <v>12500000</v>
      </c>
      <c r="AU48" s="71">
        <f t="shared" si="3"/>
        <v>0</v>
      </c>
      <c r="AV48" s="72">
        <f t="shared" si="4"/>
        <v>1</v>
      </c>
      <c r="AW48" s="69" t="s">
        <v>75</v>
      </c>
      <c r="AX48" s="61" t="s">
        <v>101</v>
      </c>
      <c r="AY48" s="73" t="s">
        <v>6593</v>
      </c>
      <c r="AZ48" s="58" t="s">
        <v>67</v>
      </c>
      <c r="BA48" s="58" t="s">
        <v>67</v>
      </c>
    </row>
    <row r="49" spans="2:53" x14ac:dyDescent="0.25">
      <c r="B49" s="58">
        <v>2024</v>
      </c>
      <c r="C49" s="58">
        <v>891780111</v>
      </c>
      <c r="D49" s="59" t="s">
        <v>64</v>
      </c>
      <c r="E49" s="60" t="s">
        <v>6592</v>
      </c>
      <c r="F49" s="60" t="s">
        <v>6591</v>
      </c>
      <c r="G49" s="168">
        <v>0</v>
      </c>
      <c r="H49" s="61" t="s">
        <v>73</v>
      </c>
      <c r="I49" s="60" t="s">
        <v>125</v>
      </c>
      <c r="J49" s="60" t="s">
        <v>6590</v>
      </c>
      <c r="K49" s="60">
        <v>12000000</v>
      </c>
      <c r="L49" s="58" t="s">
        <v>68</v>
      </c>
      <c r="M49" s="60" t="s">
        <v>6589</v>
      </c>
      <c r="N49" s="60">
        <v>1082961086</v>
      </c>
      <c r="O49" s="64">
        <v>286</v>
      </c>
      <c r="P49" s="205">
        <v>45328</v>
      </c>
      <c r="Q49" s="60">
        <v>47000000</v>
      </c>
      <c r="R49" s="205">
        <v>45350</v>
      </c>
      <c r="S49" s="60">
        <v>12000000</v>
      </c>
      <c r="T49" s="61" t="s">
        <v>66</v>
      </c>
      <c r="U49" s="67">
        <v>7601791</v>
      </c>
      <c r="V49" s="67" t="s">
        <v>6570</v>
      </c>
      <c r="W49" s="68">
        <v>45349</v>
      </c>
      <c r="X49" s="68">
        <v>45350</v>
      </c>
      <c r="Y49" s="168" t="s">
        <v>75</v>
      </c>
      <c r="Z49" s="68">
        <v>45412</v>
      </c>
      <c r="AA49" s="67">
        <f t="shared" si="0"/>
        <v>62</v>
      </c>
      <c r="AB49" s="60">
        <v>0</v>
      </c>
      <c r="AC49" s="60">
        <v>0</v>
      </c>
      <c r="AD49" s="60">
        <v>0</v>
      </c>
      <c r="AE49" s="66" t="s">
        <v>75</v>
      </c>
      <c r="AF49" s="67">
        <f t="shared" si="1"/>
        <v>0</v>
      </c>
      <c r="AG49" s="60">
        <v>0</v>
      </c>
      <c r="AH49" s="60">
        <v>0</v>
      </c>
      <c r="AI49" s="65" t="s">
        <v>75</v>
      </c>
      <c r="AJ49" s="61">
        <v>0</v>
      </c>
      <c r="AK49" s="65" t="s">
        <v>75</v>
      </c>
      <c r="AL49" s="65" t="s">
        <v>75</v>
      </c>
      <c r="AM49" s="67">
        <f t="shared" si="2"/>
        <v>0</v>
      </c>
      <c r="AN49" s="67">
        <f>+K49+AC49-AH49</f>
        <v>12000000</v>
      </c>
      <c r="AO49" s="61" t="s">
        <v>86</v>
      </c>
      <c r="AP49" s="60">
        <v>12000000</v>
      </c>
      <c r="AQ49" s="61" t="s">
        <v>86</v>
      </c>
      <c r="AR49" s="60">
        <v>0</v>
      </c>
      <c r="AS49" s="69" t="s">
        <v>75</v>
      </c>
      <c r="AT49" s="70">
        <v>12000000</v>
      </c>
      <c r="AU49" s="71">
        <f t="shared" si="3"/>
        <v>0</v>
      </c>
      <c r="AV49" s="72">
        <f t="shared" si="4"/>
        <v>1</v>
      </c>
      <c r="AW49" s="69" t="s">
        <v>75</v>
      </c>
      <c r="AX49" s="61" t="s">
        <v>101</v>
      </c>
      <c r="AY49" s="73" t="s">
        <v>6588</v>
      </c>
      <c r="AZ49" s="58" t="s">
        <v>67</v>
      </c>
      <c r="BA49" s="58" t="s">
        <v>67</v>
      </c>
    </row>
    <row r="50" spans="2:53" x14ac:dyDescent="0.25">
      <c r="B50" s="58">
        <v>2024</v>
      </c>
      <c r="C50" s="58">
        <v>891780111</v>
      </c>
      <c r="D50" s="59" t="s">
        <v>64</v>
      </c>
      <c r="E50" s="60" t="s">
        <v>6587</v>
      </c>
      <c r="F50" s="60" t="s">
        <v>6586</v>
      </c>
      <c r="G50" s="168">
        <v>0</v>
      </c>
      <c r="H50" s="61" t="s">
        <v>73</v>
      </c>
      <c r="I50" s="60" t="s">
        <v>125</v>
      </c>
      <c r="J50" s="60" t="s">
        <v>6585</v>
      </c>
      <c r="K50" s="60">
        <v>12000000</v>
      </c>
      <c r="L50" s="58" t="s">
        <v>68</v>
      </c>
      <c r="M50" s="60" t="s">
        <v>5867</v>
      </c>
      <c r="N50" s="60">
        <v>57465849</v>
      </c>
      <c r="O50" s="64">
        <v>286</v>
      </c>
      <c r="P50" s="205">
        <v>45328</v>
      </c>
      <c r="Q50" s="60">
        <v>47000000</v>
      </c>
      <c r="R50" s="205">
        <v>45350</v>
      </c>
      <c r="S50" s="60">
        <v>12000000</v>
      </c>
      <c r="T50" s="61" t="s">
        <v>66</v>
      </c>
      <c r="U50" s="67">
        <v>7601791</v>
      </c>
      <c r="V50" s="67" t="s">
        <v>6570</v>
      </c>
      <c r="W50" s="68">
        <v>45349</v>
      </c>
      <c r="X50" s="68">
        <v>45350</v>
      </c>
      <c r="Y50" s="168" t="s">
        <v>75</v>
      </c>
      <c r="Z50" s="68">
        <v>45412</v>
      </c>
      <c r="AA50" s="67">
        <f t="shared" si="0"/>
        <v>62</v>
      </c>
      <c r="AB50" s="60">
        <v>0</v>
      </c>
      <c r="AC50" s="60">
        <v>0</v>
      </c>
      <c r="AD50" s="60">
        <v>0</v>
      </c>
      <c r="AE50" s="66" t="s">
        <v>75</v>
      </c>
      <c r="AF50" s="67">
        <f t="shared" si="1"/>
        <v>0</v>
      </c>
      <c r="AG50" s="60">
        <v>0</v>
      </c>
      <c r="AH50" s="60">
        <v>0</v>
      </c>
      <c r="AI50" s="65" t="s">
        <v>75</v>
      </c>
      <c r="AJ50" s="61">
        <v>0</v>
      </c>
      <c r="AK50" s="65" t="s">
        <v>75</v>
      </c>
      <c r="AL50" s="65" t="s">
        <v>75</v>
      </c>
      <c r="AM50" s="67">
        <f t="shared" si="2"/>
        <v>0</v>
      </c>
      <c r="AN50" s="67">
        <f>+K50+AC50-AH50</f>
        <v>12000000</v>
      </c>
      <c r="AO50" s="61" t="s">
        <v>86</v>
      </c>
      <c r="AP50" s="60">
        <v>12000000</v>
      </c>
      <c r="AQ50" s="61" t="s">
        <v>86</v>
      </c>
      <c r="AR50" s="60">
        <v>0</v>
      </c>
      <c r="AS50" s="69" t="s">
        <v>75</v>
      </c>
      <c r="AT50" s="70">
        <v>12000000</v>
      </c>
      <c r="AU50" s="71">
        <f t="shared" si="3"/>
        <v>0</v>
      </c>
      <c r="AV50" s="72">
        <f t="shared" si="4"/>
        <v>1</v>
      </c>
      <c r="AW50" s="69" t="s">
        <v>75</v>
      </c>
      <c r="AX50" s="61" t="s">
        <v>101</v>
      </c>
      <c r="AY50" s="73" t="s">
        <v>6584</v>
      </c>
      <c r="AZ50" s="58" t="s">
        <v>67</v>
      </c>
      <c r="BA50" s="58" t="s">
        <v>67</v>
      </c>
    </row>
    <row r="51" spans="2:53" x14ac:dyDescent="0.25">
      <c r="B51" s="58">
        <v>2024</v>
      </c>
      <c r="C51" s="58">
        <v>891780111</v>
      </c>
      <c r="D51" s="59" t="s">
        <v>64</v>
      </c>
      <c r="E51" s="60" t="s">
        <v>6583</v>
      </c>
      <c r="F51" s="60" t="s">
        <v>6582</v>
      </c>
      <c r="G51" s="168">
        <v>0</v>
      </c>
      <c r="H51" s="61" t="s">
        <v>73</v>
      </c>
      <c r="I51" s="60" t="s">
        <v>125</v>
      </c>
      <c r="J51" s="60" t="s">
        <v>6581</v>
      </c>
      <c r="K51" s="60">
        <v>70000000</v>
      </c>
      <c r="L51" s="58" t="s">
        <v>68</v>
      </c>
      <c r="M51" s="60" t="s">
        <v>6580</v>
      </c>
      <c r="N51" s="60">
        <v>900370260</v>
      </c>
      <c r="O51" s="64">
        <v>392</v>
      </c>
      <c r="P51" s="205">
        <v>45338</v>
      </c>
      <c r="Q51" s="60">
        <v>70000000</v>
      </c>
      <c r="R51" s="205">
        <v>45352</v>
      </c>
      <c r="S51" s="60">
        <v>70000000</v>
      </c>
      <c r="T51" s="61" t="s">
        <v>66</v>
      </c>
      <c r="U51" s="67">
        <v>84458088</v>
      </c>
      <c r="V51" s="67" t="s">
        <v>5521</v>
      </c>
      <c r="W51" s="68">
        <v>45351</v>
      </c>
      <c r="X51" s="68">
        <v>45352</v>
      </c>
      <c r="Y51" s="154">
        <v>45352</v>
      </c>
      <c r="Z51" s="68">
        <v>45474</v>
      </c>
      <c r="AA51" s="67">
        <f t="shared" si="0"/>
        <v>122</v>
      </c>
      <c r="AB51" s="60">
        <v>0</v>
      </c>
      <c r="AC51" s="60">
        <v>0</v>
      </c>
      <c r="AD51" s="60">
        <v>0</v>
      </c>
      <c r="AE51" s="66" t="s">
        <v>75</v>
      </c>
      <c r="AF51" s="67">
        <f t="shared" si="1"/>
        <v>0</v>
      </c>
      <c r="AG51" s="60">
        <v>0</v>
      </c>
      <c r="AH51" s="60">
        <v>0</v>
      </c>
      <c r="AI51" s="65" t="s">
        <v>75</v>
      </c>
      <c r="AJ51" s="61">
        <v>0</v>
      </c>
      <c r="AK51" s="65" t="s">
        <v>75</v>
      </c>
      <c r="AL51" s="65" t="s">
        <v>75</v>
      </c>
      <c r="AM51" s="67">
        <f t="shared" si="2"/>
        <v>0</v>
      </c>
      <c r="AN51" s="67">
        <f>+K51+AC51-AH51</f>
        <v>70000000</v>
      </c>
      <c r="AO51" s="61" t="s">
        <v>67</v>
      </c>
      <c r="AP51" s="60">
        <v>70000000</v>
      </c>
      <c r="AQ51" s="61" t="s">
        <v>86</v>
      </c>
      <c r="AR51" s="60">
        <v>0</v>
      </c>
      <c r="AS51" s="69" t="s">
        <v>75</v>
      </c>
      <c r="AT51" s="70">
        <v>54930824</v>
      </c>
      <c r="AU51" s="71">
        <f t="shared" si="3"/>
        <v>15069176</v>
      </c>
      <c r="AV51" s="72">
        <f t="shared" si="4"/>
        <v>0.78472605714285715</v>
      </c>
      <c r="AW51" s="69" t="s">
        <v>75</v>
      </c>
      <c r="AX51" s="61" t="s">
        <v>101</v>
      </c>
      <c r="AY51" s="73" t="s">
        <v>6579</v>
      </c>
      <c r="AZ51" s="58" t="s">
        <v>67</v>
      </c>
      <c r="BA51" s="58" t="s">
        <v>67</v>
      </c>
    </row>
    <row r="52" spans="2:53" x14ac:dyDescent="0.25">
      <c r="B52" s="58">
        <v>2024</v>
      </c>
      <c r="C52" s="58">
        <v>891780111</v>
      </c>
      <c r="D52" s="59" t="s">
        <v>64</v>
      </c>
      <c r="E52" s="60" t="s">
        <v>6578</v>
      </c>
      <c r="F52" s="60" t="s">
        <v>6577</v>
      </c>
      <c r="G52" s="168">
        <v>0</v>
      </c>
      <c r="H52" s="61" t="s">
        <v>73</v>
      </c>
      <c r="I52" s="60" t="s">
        <v>125</v>
      </c>
      <c r="J52" s="60" t="s">
        <v>6576</v>
      </c>
      <c r="K52" s="60">
        <v>20000000</v>
      </c>
      <c r="L52" s="58" t="s">
        <v>68</v>
      </c>
      <c r="M52" s="60" t="s">
        <v>5162</v>
      </c>
      <c r="N52" s="60">
        <v>1098775223</v>
      </c>
      <c r="O52" s="64">
        <v>417</v>
      </c>
      <c r="P52" s="205">
        <v>45341</v>
      </c>
      <c r="Q52" s="60">
        <v>212500000</v>
      </c>
      <c r="R52" s="205">
        <v>45355</v>
      </c>
      <c r="S52" s="60">
        <v>20000000</v>
      </c>
      <c r="T52" s="61" t="s">
        <v>66</v>
      </c>
      <c r="U52" s="67">
        <v>72005158</v>
      </c>
      <c r="V52" s="67" t="s">
        <v>5940</v>
      </c>
      <c r="W52" s="68">
        <v>45352</v>
      </c>
      <c r="X52" s="68">
        <v>45355</v>
      </c>
      <c r="Y52" s="168" t="s">
        <v>75</v>
      </c>
      <c r="Z52" s="68">
        <v>45490</v>
      </c>
      <c r="AA52" s="67">
        <f t="shared" si="0"/>
        <v>135</v>
      </c>
      <c r="AB52" s="60">
        <v>0</v>
      </c>
      <c r="AC52" s="60">
        <v>0</v>
      </c>
      <c r="AD52" s="60">
        <v>0</v>
      </c>
      <c r="AE52" s="66" t="s">
        <v>75</v>
      </c>
      <c r="AF52" s="67">
        <f t="shared" si="1"/>
        <v>0</v>
      </c>
      <c r="AG52" s="60">
        <v>0</v>
      </c>
      <c r="AH52" s="60">
        <v>0</v>
      </c>
      <c r="AI52" s="65" t="s">
        <v>75</v>
      </c>
      <c r="AJ52" s="61">
        <v>0</v>
      </c>
      <c r="AK52" s="65" t="s">
        <v>75</v>
      </c>
      <c r="AL52" s="65" t="s">
        <v>75</v>
      </c>
      <c r="AM52" s="67">
        <f t="shared" si="2"/>
        <v>0</v>
      </c>
      <c r="AN52" s="67">
        <f>+K52+AC52-AH52</f>
        <v>20000000</v>
      </c>
      <c r="AO52" s="61" t="s">
        <v>86</v>
      </c>
      <c r="AP52" s="60">
        <v>20000000</v>
      </c>
      <c r="AQ52" s="61" t="s">
        <v>86</v>
      </c>
      <c r="AR52" s="60">
        <v>0</v>
      </c>
      <c r="AS52" s="69" t="s">
        <v>75</v>
      </c>
      <c r="AT52" s="70">
        <v>20000000</v>
      </c>
      <c r="AU52" s="71">
        <f t="shared" si="3"/>
        <v>0</v>
      </c>
      <c r="AV52" s="72">
        <f t="shared" si="4"/>
        <v>1</v>
      </c>
      <c r="AW52" s="69" t="s">
        <v>75</v>
      </c>
      <c r="AX52" s="61" t="s">
        <v>101</v>
      </c>
      <c r="AY52" s="73" t="s">
        <v>6575</v>
      </c>
      <c r="AZ52" s="58" t="s">
        <v>67</v>
      </c>
      <c r="BA52" s="58" t="s">
        <v>67</v>
      </c>
    </row>
    <row r="53" spans="2:53" x14ac:dyDescent="0.25">
      <c r="B53" s="58">
        <v>2024</v>
      </c>
      <c r="C53" s="58">
        <v>891780111</v>
      </c>
      <c r="D53" s="59" t="s">
        <v>64</v>
      </c>
      <c r="E53" s="60" t="s">
        <v>6574</v>
      </c>
      <c r="F53" s="60" t="s">
        <v>6573</v>
      </c>
      <c r="G53" s="168">
        <v>0</v>
      </c>
      <c r="H53" s="61" t="s">
        <v>73</v>
      </c>
      <c r="I53" s="60" t="s">
        <v>125</v>
      </c>
      <c r="J53" s="60" t="s">
        <v>6572</v>
      </c>
      <c r="K53" s="60">
        <v>12000000</v>
      </c>
      <c r="L53" s="58" t="s">
        <v>68</v>
      </c>
      <c r="M53" s="60" t="s">
        <v>6571</v>
      </c>
      <c r="N53" s="60">
        <v>36552315</v>
      </c>
      <c r="O53" s="64">
        <v>286</v>
      </c>
      <c r="P53" s="205">
        <v>45328</v>
      </c>
      <c r="Q53" s="60">
        <v>47000000</v>
      </c>
      <c r="R53" s="205">
        <v>45355</v>
      </c>
      <c r="S53" s="60">
        <v>12000000</v>
      </c>
      <c r="T53" s="61" t="s">
        <v>66</v>
      </c>
      <c r="U53" s="67">
        <v>7601791</v>
      </c>
      <c r="V53" s="67" t="s">
        <v>6570</v>
      </c>
      <c r="W53" s="68">
        <v>45352</v>
      </c>
      <c r="X53" s="68">
        <v>45355</v>
      </c>
      <c r="Y53" s="168" t="s">
        <v>75</v>
      </c>
      <c r="Z53" s="68">
        <v>45412</v>
      </c>
      <c r="AA53" s="67">
        <f t="shared" si="0"/>
        <v>57</v>
      </c>
      <c r="AB53" s="60">
        <v>0</v>
      </c>
      <c r="AC53" s="60">
        <v>0</v>
      </c>
      <c r="AD53" s="60">
        <v>0</v>
      </c>
      <c r="AE53" s="66" t="s">
        <v>75</v>
      </c>
      <c r="AF53" s="67">
        <f t="shared" si="1"/>
        <v>0</v>
      </c>
      <c r="AG53" s="60">
        <v>0</v>
      </c>
      <c r="AH53" s="60">
        <v>0</v>
      </c>
      <c r="AI53" s="65" t="s">
        <v>75</v>
      </c>
      <c r="AJ53" s="61">
        <v>0</v>
      </c>
      <c r="AK53" s="65" t="s">
        <v>75</v>
      </c>
      <c r="AL53" s="65" t="s">
        <v>75</v>
      </c>
      <c r="AM53" s="67">
        <f t="shared" si="2"/>
        <v>0</v>
      </c>
      <c r="AN53" s="67">
        <f>+K53+AC53-AH53</f>
        <v>12000000</v>
      </c>
      <c r="AO53" s="61" t="s">
        <v>86</v>
      </c>
      <c r="AP53" s="60">
        <v>12000000</v>
      </c>
      <c r="AQ53" s="61" t="s">
        <v>86</v>
      </c>
      <c r="AR53" s="60">
        <v>0</v>
      </c>
      <c r="AS53" s="69" t="s">
        <v>75</v>
      </c>
      <c r="AT53" s="70">
        <v>12000000</v>
      </c>
      <c r="AU53" s="71">
        <f t="shared" si="3"/>
        <v>0</v>
      </c>
      <c r="AV53" s="72">
        <f t="shared" si="4"/>
        <v>1</v>
      </c>
      <c r="AW53" s="69" t="s">
        <v>75</v>
      </c>
      <c r="AX53" s="61" t="s">
        <v>101</v>
      </c>
      <c r="AY53" s="73" t="s">
        <v>6569</v>
      </c>
      <c r="AZ53" s="58" t="s">
        <v>67</v>
      </c>
      <c r="BA53" s="58" t="s">
        <v>67</v>
      </c>
    </row>
    <row r="54" spans="2:53" x14ac:dyDescent="0.25">
      <c r="B54" s="58">
        <v>2024</v>
      </c>
      <c r="C54" s="58">
        <v>891780111</v>
      </c>
      <c r="D54" s="59" t="s">
        <v>64</v>
      </c>
      <c r="E54" s="60" t="s">
        <v>6568</v>
      </c>
      <c r="F54" s="60" t="s">
        <v>6567</v>
      </c>
      <c r="G54" s="168">
        <v>0</v>
      </c>
      <c r="H54" s="61" t="s">
        <v>73</v>
      </c>
      <c r="I54" s="60" t="s">
        <v>125</v>
      </c>
      <c r="J54" s="60" t="s">
        <v>6566</v>
      </c>
      <c r="K54" s="60">
        <v>15000000</v>
      </c>
      <c r="L54" s="58" t="s">
        <v>68</v>
      </c>
      <c r="M54" s="60" t="s">
        <v>5915</v>
      </c>
      <c r="N54" s="67">
        <v>84451834</v>
      </c>
      <c r="O54" s="64">
        <v>416</v>
      </c>
      <c r="P54" s="205">
        <v>45341</v>
      </c>
      <c r="Q54" s="60">
        <v>93000000</v>
      </c>
      <c r="R54" s="205">
        <v>45355</v>
      </c>
      <c r="S54" s="60">
        <v>15000000</v>
      </c>
      <c r="T54" s="61" t="s">
        <v>66</v>
      </c>
      <c r="U54" s="67">
        <v>72005158</v>
      </c>
      <c r="V54" s="67" t="s">
        <v>5940</v>
      </c>
      <c r="W54" s="68">
        <v>45352</v>
      </c>
      <c r="X54" s="68">
        <v>45355</v>
      </c>
      <c r="Y54" s="168" t="s">
        <v>75</v>
      </c>
      <c r="Z54" s="68">
        <v>45390</v>
      </c>
      <c r="AA54" s="67">
        <f t="shared" si="0"/>
        <v>35</v>
      </c>
      <c r="AB54" s="60">
        <v>1</v>
      </c>
      <c r="AC54" s="60">
        <v>7500000</v>
      </c>
      <c r="AD54" s="60">
        <v>1</v>
      </c>
      <c r="AE54" s="66">
        <v>45435</v>
      </c>
      <c r="AF54" s="67">
        <f t="shared" si="1"/>
        <v>45</v>
      </c>
      <c r="AG54" s="60">
        <v>0</v>
      </c>
      <c r="AH54" s="60">
        <v>0</v>
      </c>
      <c r="AI54" s="65" t="s">
        <v>75</v>
      </c>
      <c r="AJ54" s="61">
        <v>0</v>
      </c>
      <c r="AK54" s="65" t="s">
        <v>75</v>
      </c>
      <c r="AL54" s="65" t="s">
        <v>75</v>
      </c>
      <c r="AM54" s="67">
        <f t="shared" si="2"/>
        <v>0</v>
      </c>
      <c r="AN54" s="67">
        <f>+K54+AC54-AH54</f>
        <v>22500000</v>
      </c>
      <c r="AO54" s="61" t="s">
        <v>86</v>
      </c>
      <c r="AP54" s="60">
        <v>15000000</v>
      </c>
      <c r="AQ54" s="61" t="s">
        <v>86</v>
      </c>
      <c r="AR54" s="60">
        <v>0</v>
      </c>
      <c r="AS54" s="69" t="s">
        <v>75</v>
      </c>
      <c r="AT54" s="70">
        <v>12000000</v>
      </c>
      <c r="AU54" s="71">
        <f t="shared" si="3"/>
        <v>10500000</v>
      </c>
      <c r="AV54" s="72">
        <f t="shared" si="4"/>
        <v>0.53333333333333333</v>
      </c>
      <c r="AW54" s="69" t="s">
        <v>75</v>
      </c>
      <c r="AX54" s="61" t="s">
        <v>101</v>
      </c>
      <c r="AY54" s="73" t="s">
        <v>6565</v>
      </c>
      <c r="AZ54" s="58" t="s">
        <v>67</v>
      </c>
      <c r="BA54" s="58" t="s">
        <v>67</v>
      </c>
    </row>
    <row r="55" spans="2:53" x14ac:dyDescent="0.25">
      <c r="B55" s="58">
        <v>2024</v>
      </c>
      <c r="C55" s="58">
        <v>891780111</v>
      </c>
      <c r="D55" s="59" t="s">
        <v>64</v>
      </c>
      <c r="E55" s="60" t="s">
        <v>6564</v>
      </c>
      <c r="F55" s="60" t="s">
        <v>6563</v>
      </c>
      <c r="G55" s="168">
        <v>0</v>
      </c>
      <c r="H55" s="61" t="s">
        <v>73</v>
      </c>
      <c r="I55" s="60" t="s">
        <v>125</v>
      </c>
      <c r="J55" s="60" t="s">
        <v>6562</v>
      </c>
      <c r="K55" s="60">
        <v>1440000</v>
      </c>
      <c r="L55" s="58" t="s">
        <v>68</v>
      </c>
      <c r="M55" s="60" t="s">
        <v>2664</v>
      </c>
      <c r="N55" s="60">
        <v>57464026</v>
      </c>
      <c r="O55" s="64">
        <v>216</v>
      </c>
      <c r="P55" s="205">
        <v>45322</v>
      </c>
      <c r="Q55" s="60">
        <v>67200000</v>
      </c>
      <c r="R55" s="205">
        <v>45355</v>
      </c>
      <c r="S55" s="60">
        <v>1440000</v>
      </c>
      <c r="T55" s="61" t="s">
        <v>66</v>
      </c>
      <c r="U55" s="67">
        <v>16078654</v>
      </c>
      <c r="V55" s="67" t="s">
        <v>386</v>
      </c>
      <c r="W55" s="68">
        <v>45352</v>
      </c>
      <c r="X55" s="68">
        <v>45355</v>
      </c>
      <c r="Y55" s="168" t="s">
        <v>75</v>
      </c>
      <c r="Z55" s="68">
        <v>45365</v>
      </c>
      <c r="AA55" s="67">
        <f t="shared" si="0"/>
        <v>10</v>
      </c>
      <c r="AB55" s="60">
        <v>0</v>
      </c>
      <c r="AC55" s="60">
        <v>0</v>
      </c>
      <c r="AD55" s="60">
        <v>0</v>
      </c>
      <c r="AE55" s="66" t="s">
        <v>75</v>
      </c>
      <c r="AF55" s="67">
        <f t="shared" si="1"/>
        <v>0</v>
      </c>
      <c r="AG55" s="60">
        <v>0</v>
      </c>
      <c r="AH55" s="60">
        <v>0</v>
      </c>
      <c r="AI55" s="65" t="s">
        <v>75</v>
      </c>
      <c r="AJ55" s="61">
        <v>0</v>
      </c>
      <c r="AK55" s="65" t="s">
        <v>75</v>
      </c>
      <c r="AL55" s="65" t="s">
        <v>75</v>
      </c>
      <c r="AM55" s="67">
        <f t="shared" si="2"/>
        <v>0</v>
      </c>
      <c r="AN55" s="67">
        <f>+K55+AC55-AH55</f>
        <v>1440000</v>
      </c>
      <c r="AO55" s="61" t="s">
        <v>86</v>
      </c>
      <c r="AP55" s="60">
        <v>1440000</v>
      </c>
      <c r="AQ55" s="61" t="s">
        <v>86</v>
      </c>
      <c r="AR55" s="60">
        <v>0</v>
      </c>
      <c r="AS55" s="69" t="s">
        <v>75</v>
      </c>
      <c r="AT55" s="70">
        <v>1440000</v>
      </c>
      <c r="AU55" s="71">
        <f t="shared" si="3"/>
        <v>0</v>
      </c>
      <c r="AV55" s="72">
        <f t="shared" si="4"/>
        <v>1</v>
      </c>
      <c r="AW55" s="69" t="s">
        <v>75</v>
      </c>
      <c r="AX55" s="61" t="s">
        <v>101</v>
      </c>
      <c r="AY55" s="73" t="s">
        <v>6561</v>
      </c>
      <c r="AZ55" s="58" t="s">
        <v>67</v>
      </c>
      <c r="BA55" s="58" t="s">
        <v>67</v>
      </c>
    </row>
    <row r="56" spans="2:53" x14ac:dyDescent="0.25">
      <c r="B56" s="58">
        <v>2024</v>
      </c>
      <c r="C56" s="58">
        <v>891780111</v>
      </c>
      <c r="D56" s="59" t="s">
        <v>64</v>
      </c>
      <c r="E56" s="60" t="s">
        <v>6560</v>
      </c>
      <c r="F56" s="60" t="s">
        <v>6559</v>
      </c>
      <c r="G56" s="168">
        <v>0</v>
      </c>
      <c r="H56" s="61" t="s">
        <v>73</v>
      </c>
      <c r="I56" s="60" t="s">
        <v>125</v>
      </c>
      <c r="J56" s="60" t="s">
        <v>6558</v>
      </c>
      <c r="K56" s="60">
        <v>20000000</v>
      </c>
      <c r="L56" s="58" t="s">
        <v>68</v>
      </c>
      <c r="M56" s="60" t="s">
        <v>6557</v>
      </c>
      <c r="N56" s="60">
        <v>72213643</v>
      </c>
      <c r="O56" s="64">
        <v>417</v>
      </c>
      <c r="P56" s="205">
        <v>45341</v>
      </c>
      <c r="Q56" s="60">
        <v>212500000</v>
      </c>
      <c r="R56" s="205">
        <v>45355</v>
      </c>
      <c r="S56" s="60">
        <v>20000000</v>
      </c>
      <c r="T56" s="61" t="s">
        <v>66</v>
      </c>
      <c r="U56" s="67">
        <v>72005158</v>
      </c>
      <c r="V56" s="67" t="s">
        <v>5940</v>
      </c>
      <c r="W56" s="68">
        <v>45352</v>
      </c>
      <c r="X56" s="68">
        <v>45355</v>
      </c>
      <c r="Y56" s="168" t="s">
        <v>75</v>
      </c>
      <c r="Z56" s="68">
        <v>45490</v>
      </c>
      <c r="AA56" s="67">
        <f t="shared" si="0"/>
        <v>135</v>
      </c>
      <c r="AB56" s="60">
        <v>0</v>
      </c>
      <c r="AC56" s="60">
        <v>0</v>
      </c>
      <c r="AD56" s="60">
        <v>0</v>
      </c>
      <c r="AE56" s="66" t="s">
        <v>75</v>
      </c>
      <c r="AF56" s="67">
        <f t="shared" si="1"/>
        <v>0</v>
      </c>
      <c r="AG56" s="60">
        <v>0</v>
      </c>
      <c r="AH56" s="60">
        <v>0</v>
      </c>
      <c r="AI56" s="65" t="s">
        <v>75</v>
      </c>
      <c r="AJ56" s="61">
        <v>0</v>
      </c>
      <c r="AK56" s="65" t="s">
        <v>75</v>
      </c>
      <c r="AL56" s="65" t="s">
        <v>75</v>
      </c>
      <c r="AM56" s="67">
        <f t="shared" si="2"/>
        <v>0</v>
      </c>
      <c r="AN56" s="67">
        <f>+K56+AC56-AH56</f>
        <v>20000000</v>
      </c>
      <c r="AO56" s="61" t="s">
        <v>86</v>
      </c>
      <c r="AP56" s="60">
        <v>20000000</v>
      </c>
      <c r="AQ56" s="61" t="s">
        <v>86</v>
      </c>
      <c r="AR56" s="60">
        <v>0</v>
      </c>
      <c r="AS56" s="69" t="s">
        <v>75</v>
      </c>
      <c r="AT56" s="70">
        <v>20000000</v>
      </c>
      <c r="AU56" s="71">
        <f t="shared" si="3"/>
        <v>0</v>
      </c>
      <c r="AV56" s="72">
        <f t="shared" si="4"/>
        <v>1</v>
      </c>
      <c r="AW56" s="69" t="s">
        <v>75</v>
      </c>
      <c r="AX56" s="61" t="s">
        <v>101</v>
      </c>
      <c r="AY56" s="73" t="s">
        <v>6556</v>
      </c>
      <c r="AZ56" s="58" t="s">
        <v>67</v>
      </c>
      <c r="BA56" s="58" t="s">
        <v>67</v>
      </c>
    </row>
    <row r="57" spans="2:53" x14ac:dyDescent="0.25">
      <c r="B57" s="58">
        <v>2024</v>
      </c>
      <c r="C57" s="58">
        <v>891780111</v>
      </c>
      <c r="D57" s="59" t="s">
        <v>64</v>
      </c>
      <c r="E57" s="60" t="s">
        <v>6555</v>
      </c>
      <c r="F57" s="60" t="s">
        <v>6554</v>
      </c>
      <c r="G57" s="168">
        <v>0</v>
      </c>
      <c r="H57" s="61" t="s">
        <v>73</v>
      </c>
      <c r="I57" s="60" t="s">
        <v>125</v>
      </c>
      <c r="J57" s="60" t="s">
        <v>6553</v>
      </c>
      <c r="K57" s="60">
        <v>30000000</v>
      </c>
      <c r="L57" s="58" t="s">
        <v>68</v>
      </c>
      <c r="M57" s="60" t="s">
        <v>6552</v>
      </c>
      <c r="N57" s="60">
        <v>1102832707</v>
      </c>
      <c r="O57" s="64">
        <v>417</v>
      </c>
      <c r="P57" s="205">
        <v>45341</v>
      </c>
      <c r="Q57" s="60">
        <v>212500000</v>
      </c>
      <c r="R57" s="205">
        <v>45355</v>
      </c>
      <c r="S57" s="60">
        <v>30000000</v>
      </c>
      <c r="T57" s="61" t="s">
        <v>66</v>
      </c>
      <c r="U57" s="67">
        <v>72005158</v>
      </c>
      <c r="V57" s="67" t="s">
        <v>5940</v>
      </c>
      <c r="W57" s="68">
        <v>45352</v>
      </c>
      <c r="X57" s="68">
        <v>45355</v>
      </c>
      <c r="Y57" s="168" t="s">
        <v>75</v>
      </c>
      <c r="Z57" s="68">
        <v>45490</v>
      </c>
      <c r="AA57" s="67">
        <f t="shared" si="0"/>
        <v>135</v>
      </c>
      <c r="AB57" s="60">
        <v>0</v>
      </c>
      <c r="AC57" s="60">
        <v>0</v>
      </c>
      <c r="AD57" s="60">
        <v>0</v>
      </c>
      <c r="AE57" s="66" t="s">
        <v>75</v>
      </c>
      <c r="AF57" s="67">
        <f t="shared" si="1"/>
        <v>0</v>
      </c>
      <c r="AG57" s="60">
        <v>0</v>
      </c>
      <c r="AH57" s="60">
        <v>0</v>
      </c>
      <c r="AI57" s="65" t="s">
        <v>75</v>
      </c>
      <c r="AJ57" s="61">
        <v>0</v>
      </c>
      <c r="AK57" s="65" t="s">
        <v>75</v>
      </c>
      <c r="AL57" s="65" t="s">
        <v>75</v>
      </c>
      <c r="AM57" s="67">
        <f t="shared" si="2"/>
        <v>0</v>
      </c>
      <c r="AN57" s="67">
        <f>+K57+AC57-AH57</f>
        <v>30000000</v>
      </c>
      <c r="AO57" s="61" t="s">
        <v>86</v>
      </c>
      <c r="AP57" s="60">
        <v>30000000</v>
      </c>
      <c r="AQ57" s="61" t="s">
        <v>86</v>
      </c>
      <c r="AR57" s="60">
        <v>0</v>
      </c>
      <c r="AS57" s="69" t="s">
        <v>75</v>
      </c>
      <c r="AT57" s="70">
        <v>30000000</v>
      </c>
      <c r="AU57" s="71">
        <f t="shared" si="3"/>
        <v>0</v>
      </c>
      <c r="AV57" s="72">
        <f t="shared" si="4"/>
        <v>1</v>
      </c>
      <c r="AW57" s="69" t="s">
        <v>75</v>
      </c>
      <c r="AX57" s="61" t="s">
        <v>101</v>
      </c>
      <c r="AY57" s="73" t="s">
        <v>6551</v>
      </c>
      <c r="AZ57" s="58" t="s">
        <v>67</v>
      </c>
      <c r="BA57" s="58" t="s">
        <v>67</v>
      </c>
    </row>
    <row r="58" spans="2:53" x14ac:dyDescent="0.25">
      <c r="B58" s="58">
        <v>2024</v>
      </c>
      <c r="C58" s="58">
        <v>891780111</v>
      </c>
      <c r="D58" s="59" t="s">
        <v>64</v>
      </c>
      <c r="E58" s="60" t="s">
        <v>6550</v>
      </c>
      <c r="F58" s="60" t="s">
        <v>6549</v>
      </c>
      <c r="G58" s="168">
        <v>0</v>
      </c>
      <c r="H58" s="61" t="s">
        <v>73</v>
      </c>
      <c r="I58" s="60" t="s">
        <v>125</v>
      </c>
      <c r="J58" s="60" t="s">
        <v>6548</v>
      </c>
      <c r="K58" s="60">
        <v>30000000</v>
      </c>
      <c r="L58" s="58" t="s">
        <v>68</v>
      </c>
      <c r="M58" s="60" t="s">
        <v>6547</v>
      </c>
      <c r="N58" s="60">
        <v>8712984</v>
      </c>
      <c r="O58" s="64">
        <v>417</v>
      </c>
      <c r="P58" s="205">
        <v>45341</v>
      </c>
      <c r="Q58" s="60">
        <v>212500000</v>
      </c>
      <c r="R58" s="205">
        <v>45355</v>
      </c>
      <c r="S58" s="60">
        <v>30000000</v>
      </c>
      <c r="T58" s="61" t="s">
        <v>66</v>
      </c>
      <c r="U58" s="67">
        <v>72005158</v>
      </c>
      <c r="V58" s="67" t="s">
        <v>5940</v>
      </c>
      <c r="W58" s="68">
        <v>45352</v>
      </c>
      <c r="X58" s="68">
        <v>45355</v>
      </c>
      <c r="Y58" s="168" t="s">
        <v>75</v>
      </c>
      <c r="Z58" s="68">
        <v>45490</v>
      </c>
      <c r="AA58" s="67">
        <f t="shared" si="0"/>
        <v>135</v>
      </c>
      <c r="AB58" s="60">
        <v>0</v>
      </c>
      <c r="AC58" s="60">
        <v>0</v>
      </c>
      <c r="AD58" s="60">
        <v>0</v>
      </c>
      <c r="AE58" s="66" t="s">
        <v>75</v>
      </c>
      <c r="AF58" s="67">
        <f t="shared" si="1"/>
        <v>0</v>
      </c>
      <c r="AG58" s="60">
        <v>0</v>
      </c>
      <c r="AH58" s="60">
        <v>0</v>
      </c>
      <c r="AI58" s="65" t="s">
        <v>75</v>
      </c>
      <c r="AJ58" s="61">
        <v>0</v>
      </c>
      <c r="AK58" s="65" t="s">
        <v>75</v>
      </c>
      <c r="AL58" s="65" t="s">
        <v>75</v>
      </c>
      <c r="AM58" s="67">
        <f t="shared" si="2"/>
        <v>0</v>
      </c>
      <c r="AN58" s="67">
        <f>+K58+AC58-AH58</f>
        <v>30000000</v>
      </c>
      <c r="AO58" s="61" t="s">
        <v>86</v>
      </c>
      <c r="AP58" s="60">
        <v>30000000</v>
      </c>
      <c r="AQ58" s="61" t="s">
        <v>86</v>
      </c>
      <c r="AR58" s="60">
        <v>0</v>
      </c>
      <c r="AS58" s="69" t="s">
        <v>75</v>
      </c>
      <c r="AT58" s="70">
        <v>30000000</v>
      </c>
      <c r="AU58" s="71">
        <f t="shared" si="3"/>
        <v>0</v>
      </c>
      <c r="AV58" s="72">
        <f t="shared" si="4"/>
        <v>1</v>
      </c>
      <c r="AW58" s="69" t="s">
        <v>75</v>
      </c>
      <c r="AX58" s="61" t="s">
        <v>101</v>
      </c>
      <c r="AY58" s="73" t="s">
        <v>6546</v>
      </c>
      <c r="AZ58" s="58" t="s">
        <v>67</v>
      </c>
      <c r="BA58" s="58" t="s">
        <v>67</v>
      </c>
    </row>
    <row r="59" spans="2:53" x14ac:dyDescent="0.25">
      <c r="B59" s="58">
        <v>2024</v>
      </c>
      <c r="C59" s="58">
        <v>891780111</v>
      </c>
      <c r="D59" s="59" t="s">
        <v>64</v>
      </c>
      <c r="E59" s="60" t="s">
        <v>6545</v>
      </c>
      <c r="F59" s="60" t="s">
        <v>6544</v>
      </c>
      <c r="G59" s="168">
        <v>0</v>
      </c>
      <c r="H59" s="61" t="s">
        <v>73</v>
      </c>
      <c r="I59" s="60" t="s">
        <v>125</v>
      </c>
      <c r="J59" s="60" t="s">
        <v>6543</v>
      </c>
      <c r="K59" s="60">
        <v>23800000</v>
      </c>
      <c r="L59" s="58" t="s">
        <v>68</v>
      </c>
      <c r="M59" s="60" t="s">
        <v>6542</v>
      </c>
      <c r="N59" s="60">
        <v>1082872242</v>
      </c>
      <c r="O59" s="64">
        <v>435</v>
      </c>
      <c r="P59" s="205">
        <v>45343</v>
      </c>
      <c r="Q59" s="60">
        <v>163000000</v>
      </c>
      <c r="R59" s="205">
        <v>45355</v>
      </c>
      <c r="S59" s="60">
        <v>23800000</v>
      </c>
      <c r="T59" s="61" t="s">
        <v>66</v>
      </c>
      <c r="U59" s="67">
        <v>72220242</v>
      </c>
      <c r="V59" s="67" t="s">
        <v>6085</v>
      </c>
      <c r="W59" s="68">
        <v>45352</v>
      </c>
      <c r="X59" s="68">
        <v>45355</v>
      </c>
      <c r="Y59" s="168" t="s">
        <v>75</v>
      </c>
      <c r="Z59" s="68">
        <v>45561</v>
      </c>
      <c r="AA59" s="67">
        <f t="shared" si="0"/>
        <v>206</v>
      </c>
      <c r="AB59" s="60">
        <v>0</v>
      </c>
      <c r="AC59" s="60">
        <v>0</v>
      </c>
      <c r="AD59" s="60">
        <v>0</v>
      </c>
      <c r="AE59" s="66" t="s">
        <v>75</v>
      </c>
      <c r="AF59" s="67">
        <f t="shared" si="1"/>
        <v>0</v>
      </c>
      <c r="AG59" s="60">
        <v>0</v>
      </c>
      <c r="AH59" s="60">
        <v>0</v>
      </c>
      <c r="AI59" s="65" t="s">
        <v>75</v>
      </c>
      <c r="AJ59" s="61">
        <v>0</v>
      </c>
      <c r="AK59" s="65" t="s">
        <v>75</v>
      </c>
      <c r="AL59" s="65" t="s">
        <v>75</v>
      </c>
      <c r="AM59" s="67">
        <f t="shared" si="2"/>
        <v>0</v>
      </c>
      <c r="AN59" s="67">
        <f>+K59+AC59-AH59</f>
        <v>23800000</v>
      </c>
      <c r="AO59" s="61" t="s">
        <v>86</v>
      </c>
      <c r="AP59" s="60">
        <v>23800000</v>
      </c>
      <c r="AQ59" s="61" t="s">
        <v>86</v>
      </c>
      <c r="AR59" s="60">
        <v>0</v>
      </c>
      <c r="AS59" s="69" t="s">
        <v>75</v>
      </c>
      <c r="AT59" s="70">
        <v>17000000</v>
      </c>
      <c r="AU59" s="71">
        <f t="shared" si="3"/>
        <v>6800000</v>
      </c>
      <c r="AV59" s="72">
        <f t="shared" si="4"/>
        <v>0.7142857142857143</v>
      </c>
      <c r="AW59" s="69" t="s">
        <v>75</v>
      </c>
      <c r="AX59" s="61" t="s">
        <v>101</v>
      </c>
      <c r="AY59" s="73" t="s">
        <v>6541</v>
      </c>
      <c r="AZ59" s="58" t="s">
        <v>67</v>
      </c>
      <c r="BA59" s="58" t="s">
        <v>67</v>
      </c>
    </row>
    <row r="60" spans="2:53" x14ac:dyDescent="0.25">
      <c r="B60" s="58">
        <v>2024</v>
      </c>
      <c r="C60" s="58">
        <v>891780111</v>
      </c>
      <c r="D60" s="59" t="s">
        <v>64</v>
      </c>
      <c r="E60" s="60" t="s">
        <v>6540</v>
      </c>
      <c r="F60" s="60" t="s">
        <v>6539</v>
      </c>
      <c r="G60" s="168">
        <v>0</v>
      </c>
      <c r="H60" s="61" t="s">
        <v>73</v>
      </c>
      <c r="I60" s="60" t="s">
        <v>125</v>
      </c>
      <c r="J60" s="60" t="s">
        <v>6538</v>
      </c>
      <c r="K60" s="60">
        <v>86123600</v>
      </c>
      <c r="L60" s="58" t="s">
        <v>68</v>
      </c>
      <c r="M60" s="60" t="s">
        <v>6537</v>
      </c>
      <c r="N60" s="60">
        <v>901781602</v>
      </c>
      <c r="O60" s="64">
        <v>261</v>
      </c>
      <c r="P60" s="205">
        <v>45327</v>
      </c>
      <c r="Q60" s="60">
        <v>86580000</v>
      </c>
      <c r="R60" s="205">
        <v>45355</v>
      </c>
      <c r="S60" s="60">
        <v>86123600</v>
      </c>
      <c r="T60" s="61" t="s">
        <v>66</v>
      </c>
      <c r="U60" s="67">
        <v>84458088</v>
      </c>
      <c r="V60" s="67" t="s">
        <v>5521</v>
      </c>
      <c r="W60" s="68">
        <v>45355</v>
      </c>
      <c r="X60" s="68">
        <v>45356</v>
      </c>
      <c r="Y60" s="154">
        <v>45356</v>
      </c>
      <c r="Z60" s="68">
        <v>45509</v>
      </c>
      <c r="AA60" s="67">
        <f t="shared" si="0"/>
        <v>153</v>
      </c>
      <c r="AB60" s="60">
        <v>0</v>
      </c>
      <c r="AC60" s="60">
        <v>0</v>
      </c>
      <c r="AD60" s="60">
        <v>0</v>
      </c>
      <c r="AE60" s="66" t="s">
        <v>75</v>
      </c>
      <c r="AF60" s="67">
        <f t="shared" si="1"/>
        <v>0</v>
      </c>
      <c r="AG60" s="60">
        <v>0</v>
      </c>
      <c r="AH60" s="60">
        <v>0</v>
      </c>
      <c r="AI60" s="65" t="s">
        <v>75</v>
      </c>
      <c r="AJ60" s="61">
        <v>0</v>
      </c>
      <c r="AK60" s="65" t="s">
        <v>75</v>
      </c>
      <c r="AL60" s="65" t="s">
        <v>75</v>
      </c>
      <c r="AM60" s="67">
        <f t="shared" si="2"/>
        <v>0</v>
      </c>
      <c r="AN60" s="67">
        <f>+K60+AC60-AH60</f>
        <v>86123600</v>
      </c>
      <c r="AO60" s="61" t="s">
        <v>86</v>
      </c>
      <c r="AP60" s="60">
        <v>86123600</v>
      </c>
      <c r="AQ60" s="61" t="s">
        <v>86</v>
      </c>
      <c r="AR60" s="60">
        <v>0</v>
      </c>
      <c r="AS60" s="69" t="s">
        <v>75</v>
      </c>
      <c r="AT60" s="70">
        <v>69418998</v>
      </c>
      <c r="AU60" s="71">
        <f t="shared" si="3"/>
        <v>16704602</v>
      </c>
      <c r="AV60" s="72">
        <f t="shared" si="4"/>
        <v>0.80603920412058949</v>
      </c>
      <c r="AW60" s="69" t="s">
        <v>75</v>
      </c>
      <c r="AX60" s="61" t="s">
        <v>101</v>
      </c>
      <c r="AY60" s="73" t="s">
        <v>6536</v>
      </c>
      <c r="AZ60" s="58" t="s">
        <v>67</v>
      </c>
      <c r="BA60" s="58" t="s">
        <v>67</v>
      </c>
    </row>
    <row r="61" spans="2:53" x14ac:dyDescent="0.25">
      <c r="B61" s="58">
        <v>2024</v>
      </c>
      <c r="C61" s="58">
        <v>891780111</v>
      </c>
      <c r="D61" s="59" t="s">
        <v>64</v>
      </c>
      <c r="E61" s="60" t="s">
        <v>6535</v>
      </c>
      <c r="F61" s="60" t="s">
        <v>6534</v>
      </c>
      <c r="G61" s="168">
        <v>0</v>
      </c>
      <c r="H61" s="61" t="s">
        <v>73</v>
      </c>
      <c r="I61" s="60" t="s">
        <v>125</v>
      </c>
      <c r="J61" s="60" t="s">
        <v>6533</v>
      </c>
      <c r="K61" s="60">
        <v>12000000</v>
      </c>
      <c r="L61" s="58" t="s">
        <v>68</v>
      </c>
      <c r="M61" s="60" t="s">
        <v>5382</v>
      </c>
      <c r="N61" s="60">
        <v>1082920511</v>
      </c>
      <c r="O61" s="64">
        <v>244</v>
      </c>
      <c r="P61" s="205">
        <v>45323</v>
      </c>
      <c r="Q61" s="60">
        <v>572500000</v>
      </c>
      <c r="R61" s="205">
        <v>45355</v>
      </c>
      <c r="S61" s="60">
        <v>12000000</v>
      </c>
      <c r="T61" s="61" t="s">
        <v>66</v>
      </c>
      <c r="U61" s="67">
        <v>1082939683</v>
      </c>
      <c r="V61" s="67" t="s">
        <v>4954</v>
      </c>
      <c r="W61" s="68">
        <v>45355</v>
      </c>
      <c r="X61" s="68">
        <v>45355</v>
      </c>
      <c r="Y61" s="168" t="s">
        <v>75</v>
      </c>
      <c r="Z61" s="68">
        <v>45458</v>
      </c>
      <c r="AA61" s="67">
        <f t="shared" si="0"/>
        <v>103</v>
      </c>
      <c r="AB61" s="60">
        <v>0</v>
      </c>
      <c r="AC61" s="60">
        <v>0</v>
      </c>
      <c r="AD61" s="60">
        <v>0</v>
      </c>
      <c r="AE61" s="66" t="s">
        <v>75</v>
      </c>
      <c r="AF61" s="67">
        <f t="shared" si="1"/>
        <v>0</v>
      </c>
      <c r="AG61" s="60">
        <v>0</v>
      </c>
      <c r="AH61" s="60">
        <v>0</v>
      </c>
      <c r="AI61" s="65" t="s">
        <v>75</v>
      </c>
      <c r="AJ61" s="61">
        <v>0</v>
      </c>
      <c r="AK61" s="65" t="s">
        <v>75</v>
      </c>
      <c r="AL61" s="65" t="s">
        <v>75</v>
      </c>
      <c r="AM61" s="67">
        <f t="shared" si="2"/>
        <v>0</v>
      </c>
      <c r="AN61" s="67">
        <f>+K61+AC61-AH61</f>
        <v>12000000</v>
      </c>
      <c r="AO61" s="61" t="s">
        <v>67</v>
      </c>
      <c r="AP61" s="60">
        <v>12000000</v>
      </c>
      <c r="AQ61" s="61" t="s">
        <v>86</v>
      </c>
      <c r="AR61" s="60">
        <v>0</v>
      </c>
      <c r="AS61" s="69" t="s">
        <v>75</v>
      </c>
      <c r="AT61" s="70">
        <v>12000000</v>
      </c>
      <c r="AU61" s="71">
        <f t="shared" si="3"/>
        <v>0</v>
      </c>
      <c r="AV61" s="72">
        <f t="shared" si="4"/>
        <v>1</v>
      </c>
      <c r="AW61" s="69" t="s">
        <v>75</v>
      </c>
      <c r="AX61" s="61" t="s">
        <v>101</v>
      </c>
      <c r="AY61" s="73" t="s">
        <v>6532</v>
      </c>
      <c r="AZ61" s="58" t="s">
        <v>67</v>
      </c>
      <c r="BA61" s="58" t="s">
        <v>67</v>
      </c>
    </row>
    <row r="62" spans="2:53" x14ac:dyDescent="0.25">
      <c r="B62" s="58">
        <v>2024</v>
      </c>
      <c r="C62" s="58">
        <v>891780111</v>
      </c>
      <c r="D62" s="59" t="s">
        <v>64</v>
      </c>
      <c r="E62" s="60" t="s">
        <v>6531</v>
      </c>
      <c r="F62" s="60" t="s">
        <v>6530</v>
      </c>
      <c r="G62" s="168">
        <v>0</v>
      </c>
      <c r="H62" s="61" t="s">
        <v>73</v>
      </c>
      <c r="I62" s="60" t="s">
        <v>125</v>
      </c>
      <c r="J62" s="60" t="s">
        <v>6529</v>
      </c>
      <c r="K62" s="60">
        <v>1440000</v>
      </c>
      <c r="L62" s="58" t="s">
        <v>68</v>
      </c>
      <c r="M62" s="60" t="s">
        <v>6528</v>
      </c>
      <c r="N62" s="60">
        <v>57433180</v>
      </c>
      <c r="O62" s="64">
        <v>216</v>
      </c>
      <c r="P62" s="205">
        <v>45322</v>
      </c>
      <c r="Q62" s="60">
        <v>67200000</v>
      </c>
      <c r="R62" s="205">
        <v>45355</v>
      </c>
      <c r="S62" s="60">
        <v>1440000</v>
      </c>
      <c r="T62" s="61" t="s">
        <v>66</v>
      </c>
      <c r="U62" s="67">
        <v>16078654</v>
      </c>
      <c r="V62" s="67" t="s">
        <v>386</v>
      </c>
      <c r="W62" s="68">
        <v>45355</v>
      </c>
      <c r="X62" s="68">
        <v>45355</v>
      </c>
      <c r="Y62" s="168" t="s">
        <v>75</v>
      </c>
      <c r="Z62" s="68">
        <v>45365</v>
      </c>
      <c r="AA62" s="67">
        <f t="shared" si="0"/>
        <v>10</v>
      </c>
      <c r="AB62" s="60">
        <v>0</v>
      </c>
      <c r="AC62" s="60">
        <v>0</v>
      </c>
      <c r="AD62" s="60">
        <v>0</v>
      </c>
      <c r="AE62" s="66" t="s">
        <v>75</v>
      </c>
      <c r="AF62" s="67">
        <f t="shared" si="1"/>
        <v>0</v>
      </c>
      <c r="AG62" s="60">
        <v>0</v>
      </c>
      <c r="AH62" s="60">
        <v>0</v>
      </c>
      <c r="AI62" s="65" t="s">
        <v>75</v>
      </c>
      <c r="AJ62" s="61">
        <v>0</v>
      </c>
      <c r="AK62" s="65" t="s">
        <v>75</v>
      </c>
      <c r="AL62" s="65" t="s">
        <v>75</v>
      </c>
      <c r="AM62" s="67">
        <f t="shared" si="2"/>
        <v>0</v>
      </c>
      <c r="AN62" s="67">
        <f>+K62+AC62-AH62</f>
        <v>1440000</v>
      </c>
      <c r="AO62" s="61" t="s">
        <v>86</v>
      </c>
      <c r="AP62" s="60">
        <v>1440000</v>
      </c>
      <c r="AQ62" s="61" t="s">
        <v>86</v>
      </c>
      <c r="AR62" s="60">
        <v>0</v>
      </c>
      <c r="AS62" s="69" t="s">
        <v>75</v>
      </c>
      <c r="AT62" s="70">
        <v>1440000</v>
      </c>
      <c r="AU62" s="71">
        <f t="shared" si="3"/>
        <v>0</v>
      </c>
      <c r="AV62" s="72">
        <f t="shared" si="4"/>
        <v>1</v>
      </c>
      <c r="AW62" s="69" t="s">
        <v>75</v>
      </c>
      <c r="AX62" s="61" t="s">
        <v>101</v>
      </c>
      <c r="AY62" s="73" t="s">
        <v>6527</v>
      </c>
      <c r="AZ62" s="58" t="s">
        <v>67</v>
      </c>
      <c r="BA62" s="58" t="s">
        <v>67</v>
      </c>
    </row>
    <row r="63" spans="2:53" x14ac:dyDescent="0.25">
      <c r="B63" s="58">
        <v>2024</v>
      </c>
      <c r="C63" s="58">
        <v>891780111</v>
      </c>
      <c r="D63" s="59" t="s">
        <v>64</v>
      </c>
      <c r="E63" s="60" t="s">
        <v>6526</v>
      </c>
      <c r="F63" s="60" t="s">
        <v>6525</v>
      </c>
      <c r="G63" s="168">
        <v>0</v>
      </c>
      <c r="H63" s="61" t="s">
        <v>73</v>
      </c>
      <c r="I63" s="59" t="s">
        <v>65</v>
      </c>
      <c r="J63" s="60" t="s">
        <v>6524</v>
      </c>
      <c r="K63" s="60">
        <v>10000000</v>
      </c>
      <c r="L63" s="58" t="s">
        <v>68</v>
      </c>
      <c r="M63" s="60" t="s">
        <v>5293</v>
      </c>
      <c r="N63" s="60">
        <v>1082990692</v>
      </c>
      <c r="O63" s="64">
        <v>244</v>
      </c>
      <c r="P63" s="205">
        <v>45323</v>
      </c>
      <c r="Q63" s="60">
        <v>572500000</v>
      </c>
      <c r="R63" s="205">
        <v>45356</v>
      </c>
      <c r="S63" s="60">
        <v>10000000</v>
      </c>
      <c r="T63" s="61" t="s">
        <v>66</v>
      </c>
      <c r="U63" s="67">
        <v>1082939683</v>
      </c>
      <c r="V63" s="67" t="s">
        <v>4954</v>
      </c>
      <c r="W63" s="68">
        <v>45355</v>
      </c>
      <c r="X63" s="68">
        <v>45356</v>
      </c>
      <c r="Y63" s="168" t="s">
        <v>75</v>
      </c>
      <c r="Z63" s="68">
        <v>45458</v>
      </c>
      <c r="AA63" s="67">
        <f t="shared" si="0"/>
        <v>102</v>
      </c>
      <c r="AB63" s="60">
        <v>0</v>
      </c>
      <c r="AC63" s="60">
        <v>0</v>
      </c>
      <c r="AD63" s="60">
        <v>0</v>
      </c>
      <c r="AE63" s="66" t="s">
        <v>75</v>
      </c>
      <c r="AF63" s="67">
        <f t="shared" si="1"/>
        <v>0</v>
      </c>
      <c r="AG63" s="60">
        <v>0</v>
      </c>
      <c r="AH63" s="60">
        <v>0</v>
      </c>
      <c r="AI63" s="65" t="s">
        <v>75</v>
      </c>
      <c r="AJ63" s="61">
        <v>0</v>
      </c>
      <c r="AK63" s="65" t="s">
        <v>75</v>
      </c>
      <c r="AL63" s="65" t="s">
        <v>75</v>
      </c>
      <c r="AM63" s="67">
        <f t="shared" si="2"/>
        <v>0</v>
      </c>
      <c r="AN63" s="67">
        <f>+K63+AC63-AH63</f>
        <v>10000000</v>
      </c>
      <c r="AO63" s="61" t="s">
        <v>67</v>
      </c>
      <c r="AP63" s="60">
        <v>10000000</v>
      </c>
      <c r="AQ63" s="61" t="s">
        <v>86</v>
      </c>
      <c r="AR63" s="60">
        <v>0</v>
      </c>
      <c r="AS63" s="69" t="s">
        <v>75</v>
      </c>
      <c r="AT63" s="70">
        <v>10000000</v>
      </c>
      <c r="AU63" s="71">
        <f t="shared" si="3"/>
        <v>0</v>
      </c>
      <c r="AV63" s="72">
        <f t="shared" si="4"/>
        <v>1</v>
      </c>
      <c r="AW63" s="69" t="s">
        <v>75</v>
      </c>
      <c r="AX63" s="61" t="s">
        <v>101</v>
      </c>
      <c r="AY63" s="73" t="s">
        <v>6523</v>
      </c>
      <c r="AZ63" s="58" t="s">
        <v>67</v>
      </c>
      <c r="BA63" s="58" t="s">
        <v>67</v>
      </c>
    </row>
    <row r="64" spans="2:53" x14ac:dyDescent="0.25">
      <c r="B64" s="58">
        <v>2024</v>
      </c>
      <c r="C64" s="58">
        <v>891780111</v>
      </c>
      <c r="D64" s="59" t="s">
        <v>64</v>
      </c>
      <c r="E64" s="60" t="s">
        <v>6522</v>
      </c>
      <c r="F64" s="60" t="s">
        <v>6521</v>
      </c>
      <c r="G64" s="168">
        <v>0</v>
      </c>
      <c r="H64" s="61" t="s">
        <v>73</v>
      </c>
      <c r="I64" s="59" t="s">
        <v>65</v>
      </c>
      <c r="J64" s="60" t="s">
        <v>6520</v>
      </c>
      <c r="K64" s="60">
        <v>13200000</v>
      </c>
      <c r="L64" s="58" t="s">
        <v>68</v>
      </c>
      <c r="M64" s="67" t="s">
        <v>6519</v>
      </c>
      <c r="N64" s="67">
        <v>1065817521</v>
      </c>
      <c r="O64" s="64">
        <v>244</v>
      </c>
      <c r="P64" s="205">
        <v>45323</v>
      </c>
      <c r="Q64" s="60">
        <v>572500000</v>
      </c>
      <c r="R64" s="205">
        <v>45356</v>
      </c>
      <c r="S64" s="60">
        <v>13200000</v>
      </c>
      <c r="T64" s="61" t="s">
        <v>66</v>
      </c>
      <c r="U64" s="67">
        <v>1082939683</v>
      </c>
      <c r="V64" s="67" t="s">
        <v>4954</v>
      </c>
      <c r="W64" s="68">
        <v>45355</v>
      </c>
      <c r="X64" s="68">
        <v>45356</v>
      </c>
      <c r="Y64" s="168" t="s">
        <v>75</v>
      </c>
      <c r="Z64" s="68">
        <v>45458</v>
      </c>
      <c r="AA64" s="67">
        <f t="shared" si="0"/>
        <v>102</v>
      </c>
      <c r="AB64" s="60">
        <v>1</v>
      </c>
      <c r="AC64" s="60">
        <v>1650000</v>
      </c>
      <c r="AD64" s="60">
        <v>1</v>
      </c>
      <c r="AE64" s="66">
        <v>45473</v>
      </c>
      <c r="AF64" s="67">
        <f t="shared" si="1"/>
        <v>15</v>
      </c>
      <c r="AG64" s="60">
        <v>0</v>
      </c>
      <c r="AH64" s="60">
        <v>0</v>
      </c>
      <c r="AI64" s="65" t="s">
        <v>75</v>
      </c>
      <c r="AJ64" s="61">
        <v>0</v>
      </c>
      <c r="AK64" s="65" t="s">
        <v>75</v>
      </c>
      <c r="AL64" s="65" t="s">
        <v>75</v>
      </c>
      <c r="AM64" s="67">
        <f t="shared" si="2"/>
        <v>0</v>
      </c>
      <c r="AN64" s="67">
        <f>+K64+AC64-AH64</f>
        <v>14850000</v>
      </c>
      <c r="AO64" s="61" t="s">
        <v>67</v>
      </c>
      <c r="AP64" s="60">
        <v>13200000</v>
      </c>
      <c r="AQ64" s="61" t="s">
        <v>86</v>
      </c>
      <c r="AR64" s="60">
        <v>0</v>
      </c>
      <c r="AS64" s="69" t="s">
        <v>75</v>
      </c>
      <c r="AT64" s="70">
        <v>14850000</v>
      </c>
      <c r="AU64" s="71">
        <f t="shared" si="3"/>
        <v>0</v>
      </c>
      <c r="AV64" s="72">
        <f t="shared" si="4"/>
        <v>1</v>
      </c>
      <c r="AW64" s="69" t="s">
        <v>75</v>
      </c>
      <c r="AX64" s="61" t="s">
        <v>101</v>
      </c>
      <c r="AY64" s="73" t="s">
        <v>6518</v>
      </c>
      <c r="AZ64" s="58" t="s">
        <v>67</v>
      </c>
      <c r="BA64" s="58" t="s">
        <v>67</v>
      </c>
    </row>
    <row r="65" spans="2:53" x14ac:dyDescent="0.25">
      <c r="B65" s="58">
        <v>2024</v>
      </c>
      <c r="C65" s="58">
        <v>891780111</v>
      </c>
      <c r="D65" s="59" t="s">
        <v>64</v>
      </c>
      <c r="E65" s="60" t="s">
        <v>6517</v>
      </c>
      <c r="F65" s="60" t="s">
        <v>6516</v>
      </c>
      <c r="G65" s="168">
        <v>0</v>
      </c>
      <c r="H65" s="61" t="s">
        <v>73</v>
      </c>
      <c r="I65" s="59" t="s">
        <v>65</v>
      </c>
      <c r="J65" s="60" t="s">
        <v>6515</v>
      </c>
      <c r="K65" s="60">
        <v>14400000</v>
      </c>
      <c r="L65" s="58" t="s">
        <v>68</v>
      </c>
      <c r="M65" s="67" t="s">
        <v>5338</v>
      </c>
      <c r="N65" s="67">
        <v>7601537</v>
      </c>
      <c r="O65" s="64">
        <v>244</v>
      </c>
      <c r="P65" s="205">
        <v>45323</v>
      </c>
      <c r="Q65" s="60">
        <v>572500000</v>
      </c>
      <c r="R65" s="205">
        <v>45359</v>
      </c>
      <c r="S65" s="60">
        <v>14400000</v>
      </c>
      <c r="T65" s="61" t="s">
        <v>66</v>
      </c>
      <c r="U65" s="67">
        <v>1082939683</v>
      </c>
      <c r="V65" s="67" t="s">
        <v>4954</v>
      </c>
      <c r="W65" s="68">
        <v>45355</v>
      </c>
      <c r="X65" s="68">
        <v>45359</v>
      </c>
      <c r="Y65" s="168" t="s">
        <v>75</v>
      </c>
      <c r="Z65" s="68">
        <v>45458</v>
      </c>
      <c r="AA65" s="67">
        <f t="shared" si="0"/>
        <v>99</v>
      </c>
      <c r="AB65" s="60">
        <v>0</v>
      </c>
      <c r="AC65" s="60">
        <v>0</v>
      </c>
      <c r="AD65" s="60">
        <v>0</v>
      </c>
      <c r="AE65" s="66" t="s">
        <v>75</v>
      </c>
      <c r="AF65" s="67">
        <f t="shared" si="1"/>
        <v>0</v>
      </c>
      <c r="AG65" s="60">
        <v>0</v>
      </c>
      <c r="AH65" s="60">
        <v>0</v>
      </c>
      <c r="AI65" s="65" t="s">
        <v>75</v>
      </c>
      <c r="AJ65" s="61">
        <v>0</v>
      </c>
      <c r="AK65" s="65" t="s">
        <v>75</v>
      </c>
      <c r="AL65" s="65" t="s">
        <v>75</v>
      </c>
      <c r="AM65" s="67">
        <f t="shared" si="2"/>
        <v>0</v>
      </c>
      <c r="AN65" s="67">
        <f>+K65+AC65-AH65</f>
        <v>14400000</v>
      </c>
      <c r="AO65" s="61" t="s">
        <v>67</v>
      </c>
      <c r="AP65" s="60">
        <v>14400000</v>
      </c>
      <c r="AQ65" s="61" t="s">
        <v>86</v>
      </c>
      <c r="AR65" s="60">
        <v>0</v>
      </c>
      <c r="AS65" s="69" t="s">
        <v>75</v>
      </c>
      <c r="AT65" s="70">
        <v>14400000</v>
      </c>
      <c r="AU65" s="71">
        <f t="shared" si="3"/>
        <v>0</v>
      </c>
      <c r="AV65" s="72">
        <f t="shared" si="4"/>
        <v>1</v>
      </c>
      <c r="AW65" s="69" t="s">
        <v>75</v>
      </c>
      <c r="AX65" s="61" t="s">
        <v>101</v>
      </c>
      <c r="AY65" s="73" t="s">
        <v>6514</v>
      </c>
      <c r="AZ65" s="58" t="s">
        <v>67</v>
      </c>
      <c r="BA65" s="58" t="s">
        <v>67</v>
      </c>
    </row>
    <row r="66" spans="2:53" x14ac:dyDescent="0.25">
      <c r="B66" s="58">
        <v>2024</v>
      </c>
      <c r="C66" s="58">
        <v>891780111</v>
      </c>
      <c r="D66" s="59" t="s">
        <v>64</v>
      </c>
      <c r="E66" s="60" t="s">
        <v>6513</v>
      </c>
      <c r="F66" s="60" t="s">
        <v>6512</v>
      </c>
      <c r="G66" s="168">
        <v>0</v>
      </c>
      <c r="H66" s="61" t="s">
        <v>73</v>
      </c>
      <c r="I66" s="59" t="s">
        <v>125</v>
      </c>
      <c r="J66" s="60" t="s">
        <v>6511</v>
      </c>
      <c r="K66" s="60">
        <v>57380000</v>
      </c>
      <c r="L66" s="58" t="s">
        <v>68</v>
      </c>
      <c r="M66" s="67" t="s">
        <v>6510</v>
      </c>
      <c r="N66" s="67">
        <v>1082925036</v>
      </c>
      <c r="O66" s="64" t="s">
        <v>6509</v>
      </c>
      <c r="P66" s="205">
        <v>45327</v>
      </c>
      <c r="Q66" s="60" t="s">
        <v>6508</v>
      </c>
      <c r="R66" s="205">
        <v>45357</v>
      </c>
      <c r="S66" s="60">
        <v>57380000</v>
      </c>
      <c r="T66" s="61" t="s">
        <v>66</v>
      </c>
      <c r="U66" s="67">
        <v>84458088</v>
      </c>
      <c r="V66" s="67" t="s">
        <v>5521</v>
      </c>
      <c r="W66" s="68">
        <v>45357</v>
      </c>
      <c r="X66" s="68">
        <v>45362</v>
      </c>
      <c r="Y66" s="154">
        <v>45352</v>
      </c>
      <c r="Z66" s="68">
        <v>45512</v>
      </c>
      <c r="AA66" s="67">
        <f t="shared" si="0"/>
        <v>160</v>
      </c>
      <c r="AB66" s="60">
        <v>0</v>
      </c>
      <c r="AC66" s="60">
        <v>0</v>
      </c>
      <c r="AD66" s="60">
        <v>0</v>
      </c>
      <c r="AE66" s="66" t="s">
        <v>75</v>
      </c>
      <c r="AF66" s="67">
        <f t="shared" si="1"/>
        <v>0</v>
      </c>
      <c r="AG66" s="60">
        <v>0</v>
      </c>
      <c r="AH66" s="60">
        <v>0</v>
      </c>
      <c r="AI66" s="65" t="s">
        <v>75</v>
      </c>
      <c r="AJ66" s="61">
        <v>0</v>
      </c>
      <c r="AK66" s="65" t="s">
        <v>75</v>
      </c>
      <c r="AL66" s="65" t="s">
        <v>75</v>
      </c>
      <c r="AM66" s="67">
        <f t="shared" si="2"/>
        <v>0</v>
      </c>
      <c r="AN66" s="67">
        <f>+K66+AC66-AH66</f>
        <v>57380000</v>
      </c>
      <c r="AO66" s="61" t="s">
        <v>86</v>
      </c>
      <c r="AP66" s="60">
        <v>57380000</v>
      </c>
      <c r="AQ66" s="61" t="s">
        <v>86</v>
      </c>
      <c r="AR66" s="60">
        <v>0</v>
      </c>
      <c r="AS66" s="69" t="s">
        <v>75</v>
      </c>
      <c r="AT66" s="70">
        <v>0</v>
      </c>
      <c r="AU66" s="71">
        <f t="shared" si="3"/>
        <v>57380000</v>
      </c>
      <c r="AV66" s="72">
        <f t="shared" si="4"/>
        <v>0</v>
      </c>
      <c r="AW66" s="69" t="s">
        <v>75</v>
      </c>
      <c r="AX66" s="61" t="s">
        <v>101</v>
      </c>
      <c r="AY66" s="73" t="s">
        <v>6507</v>
      </c>
      <c r="AZ66" s="58" t="s">
        <v>67</v>
      </c>
      <c r="BA66" s="58" t="s">
        <v>67</v>
      </c>
    </row>
    <row r="67" spans="2:53" x14ac:dyDescent="0.25">
      <c r="B67" s="58">
        <v>2024</v>
      </c>
      <c r="C67" s="58">
        <v>891780111</v>
      </c>
      <c r="D67" s="59" t="s">
        <v>64</v>
      </c>
      <c r="E67" s="60" t="s">
        <v>6506</v>
      </c>
      <c r="F67" s="60" t="s">
        <v>6505</v>
      </c>
      <c r="G67" s="196">
        <v>2020000100116</v>
      </c>
      <c r="H67" s="61" t="s">
        <v>73</v>
      </c>
      <c r="I67" s="60" t="s">
        <v>125</v>
      </c>
      <c r="J67" s="60" t="s">
        <v>6504</v>
      </c>
      <c r="K67" s="208">
        <v>23849740.800000001</v>
      </c>
      <c r="L67" s="58" t="s">
        <v>68</v>
      </c>
      <c r="M67" s="67" t="s">
        <v>6503</v>
      </c>
      <c r="N67" s="67">
        <v>1082991184</v>
      </c>
      <c r="O67" s="64" t="s">
        <v>6502</v>
      </c>
      <c r="P67" s="205" t="s">
        <v>6501</v>
      </c>
      <c r="Q67" s="60" t="s">
        <v>6500</v>
      </c>
      <c r="R67" s="205">
        <v>45357</v>
      </c>
      <c r="S67" s="60">
        <v>23849740.800000001</v>
      </c>
      <c r="T67" s="61" t="s">
        <v>66</v>
      </c>
      <c r="U67" s="67">
        <v>85461685</v>
      </c>
      <c r="V67" s="67" t="s">
        <v>6043</v>
      </c>
      <c r="W67" s="68">
        <v>45357</v>
      </c>
      <c r="X67" s="68">
        <v>45359</v>
      </c>
      <c r="Y67" s="168" t="s">
        <v>75</v>
      </c>
      <c r="Z67" s="68">
        <v>45516</v>
      </c>
      <c r="AA67" s="67">
        <f t="shared" si="0"/>
        <v>157</v>
      </c>
      <c r="AB67" s="60">
        <v>0</v>
      </c>
      <c r="AC67" s="60">
        <v>0</v>
      </c>
      <c r="AD67" s="60">
        <v>0</v>
      </c>
      <c r="AE67" s="66" t="s">
        <v>75</v>
      </c>
      <c r="AF67" s="67">
        <f t="shared" si="1"/>
        <v>0</v>
      </c>
      <c r="AG67" s="60">
        <v>0</v>
      </c>
      <c r="AH67" s="60">
        <v>0</v>
      </c>
      <c r="AI67" s="65" t="s">
        <v>75</v>
      </c>
      <c r="AJ67" s="61">
        <v>0</v>
      </c>
      <c r="AK67" s="65" t="s">
        <v>75</v>
      </c>
      <c r="AL67" s="65" t="s">
        <v>75</v>
      </c>
      <c r="AM67" s="67">
        <f t="shared" si="2"/>
        <v>0</v>
      </c>
      <c r="AN67" s="67">
        <f>+K67+AC67-AH67</f>
        <v>23849740.800000001</v>
      </c>
      <c r="AO67" s="61" t="s">
        <v>86</v>
      </c>
      <c r="AP67" s="60">
        <v>23849740.800000001</v>
      </c>
      <c r="AQ67" s="61" t="s">
        <v>86</v>
      </c>
      <c r="AR67" s="60">
        <v>0</v>
      </c>
      <c r="AS67" s="69" t="s">
        <v>75</v>
      </c>
      <c r="AT67" s="70">
        <v>3974956</v>
      </c>
      <c r="AU67" s="71">
        <f t="shared" si="3"/>
        <v>19874784.800000001</v>
      </c>
      <c r="AV67" s="72">
        <f t="shared" si="4"/>
        <v>0.16666663312332516</v>
      </c>
      <c r="AW67" s="69" t="s">
        <v>75</v>
      </c>
      <c r="AX67" s="61" t="s">
        <v>101</v>
      </c>
      <c r="AY67" s="73" t="s">
        <v>6499</v>
      </c>
      <c r="AZ67" s="58" t="s">
        <v>67</v>
      </c>
      <c r="BA67" s="58" t="s">
        <v>67</v>
      </c>
    </row>
    <row r="68" spans="2:53" x14ac:dyDescent="0.25">
      <c r="B68" s="58">
        <v>2024</v>
      </c>
      <c r="C68" s="58">
        <v>891780111</v>
      </c>
      <c r="D68" s="59" t="s">
        <v>64</v>
      </c>
      <c r="E68" s="60" t="s">
        <v>6498</v>
      </c>
      <c r="F68" s="60" t="s">
        <v>6497</v>
      </c>
      <c r="G68" s="168">
        <v>0</v>
      </c>
      <c r="H68" s="61" t="s">
        <v>73</v>
      </c>
      <c r="I68" s="60" t="s">
        <v>125</v>
      </c>
      <c r="J68" s="60" t="s">
        <v>6496</v>
      </c>
      <c r="K68" s="60">
        <v>3000000</v>
      </c>
      <c r="L68" s="58" t="s">
        <v>68</v>
      </c>
      <c r="M68" s="67" t="s">
        <v>6495</v>
      </c>
      <c r="N68" s="67">
        <v>45448510</v>
      </c>
      <c r="O68" s="64">
        <v>499</v>
      </c>
      <c r="P68" s="205">
        <v>45349</v>
      </c>
      <c r="Q68" s="60">
        <v>32600000</v>
      </c>
      <c r="R68" s="205">
        <v>45358</v>
      </c>
      <c r="S68" s="60">
        <v>3000000</v>
      </c>
      <c r="T68" s="61" t="s">
        <v>66</v>
      </c>
      <c r="U68" s="67">
        <v>1082939683</v>
      </c>
      <c r="V68" s="67" t="s">
        <v>4954</v>
      </c>
      <c r="W68" s="68">
        <v>45357</v>
      </c>
      <c r="X68" s="68">
        <v>45358</v>
      </c>
      <c r="Y68" s="168" t="s">
        <v>75</v>
      </c>
      <c r="Z68" s="68">
        <v>45382</v>
      </c>
      <c r="AA68" s="67">
        <f t="shared" si="0"/>
        <v>24</v>
      </c>
      <c r="AB68" s="60">
        <v>0</v>
      </c>
      <c r="AC68" s="60">
        <v>0</v>
      </c>
      <c r="AD68" s="60">
        <v>0</v>
      </c>
      <c r="AE68" s="66" t="s">
        <v>75</v>
      </c>
      <c r="AF68" s="67">
        <f t="shared" si="1"/>
        <v>0</v>
      </c>
      <c r="AG68" s="60">
        <v>0</v>
      </c>
      <c r="AH68" s="60">
        <v>0</v>
      </c>
      <c r="AI68" s="65" t="s">
        <v>75</v>
      </c>
      <c r="AJ68" s="61">
        <v>0</v>
      </c>
      <c r="AK68" s="65" t="s">
        <v>75</v>
      </c>
      <c r="AL68" s="65" t="s">
        <v>75</v>
      </c>
      <c r="AM68" s="67">
        <f t="shared" si="2"/>
        <v>0</v>
      </c>
      <c r="AN68" s="67">
        <f>+K68+AC68-AH68</f>
        <v>3000000</v>
      </c>
      <c r="AO68" s="61" t="s">
        <v>86</v>
      </c>
      <c r="AP68" s="60">
        <v>3000000</v>
      </c>
      <c r="AQ68" s="61" t="s">
        <v>86</v>
      </c>
      <c r="AR68" s="60">
        <v>0</v>
      </c>
      <c r="AS68" s="69" t="s">
        <v>75</v>
      </c>
      <c r="AT68" s="70">
        <v>3000000</v>
      </c>
      <c r="AU68" s="71">
        <f t="shared" si="3"/>
        <v>0</v>
      </c>
      <c r="AV68" s="72">
        <f t="shared" si="4"/>
        <v>1</v>
      </c>
      <c r="AW68" s="69" t="s">
        <v>75</v>
      </c>
      <c r="AX68" s="61" t="s">
        <v>101</v>
      </c>
      <c r="AY68" s="73" t="s">
        <v>6494</v>
      </c>
      <c r="AZ68" s="58" t="s">
        <v>67</v>
      </c>
      <c r="BA68" s="58" t="s">
        <v>67</v>
      </c>
    </row>
    <row r="69" spans="2:53" x14ac:dyDescent="0.25">
      <c r="B69" s="58">
        <v>2024</v>
      </c>
      <c r="C69" s="58">
        <v>891780111</v>
      </c>
      <c r="D69" s="59" t="s">
        <v>64</v>
      </c>
      <c r="E69" s="60" t="s">
        <v>6493</v>
      </c>
      <c r="F69" s="60" t="s">
        <v>6492</v>
      </c>
      <c r="G69" s="168">
        <v>0</v>
      </c>
      <c r="H69" s="61" t="s">
        <v>73</v>
      </c>
      <c r="I69" s="60" t="s">
        <v>125</v>
      </c>
      <c r="J69" s="60" t="s">
        <v>6491</v>
      </c>
      <c r="K69" s="60">
        <v>5700000</v>
      </c>
      <c r="L69" s="58" t="s">
        <v>68</v>
      </c>
      <c r="M69" s="67" t="s">
        <v>5959</v>
      </c>
      <c r="N69" s="67">
        <v>1082998041</v>
      </c>
      <c r="O69" s="64">
        <v>435</v>
      </c>
      <c r="P69" s="205">
        <v>45343</v>
      </c>
      <c r="Q69" s="60">
        <v>163000000</v>
      </c>
      <c r="R69" s="205">
        <v>45358</v>
      </c>
      <c r="S69" s="60">
        <v>5700000</v>
      </c>
      <c r="T69" s="61" t="s">
        <v>66</v>
      </c>
      <c r="U69" s="67">
        <v>72220242</v>
      </c>
      <c r="V69" s="67" t="s">
        <v>6085</v>
      </c>
      <c r="W69" s="68">
        <v>45357</v>
      </c>
      <c r="X69" s="68">
        <v>45358</v>
      </c>
      <c r="Y69" s="168" t="s">
        <v>75</v>
      </c>
      <c r="Z69" s="68">
        <v>45438</v>
      </c>
      <c r="AA69" s="67">
        <f t="shared" si="0"/>
        <v>80</v>
      </c>
      <c r="AB69" s="60">
        <v>0</v>
      </c>
      <c r="AC69" s="60">
        <v>0</v>
      </c>
      <c r="AD69" s="60">
        <v>0</v>
      </c>
      <c r="AE69" s="66" t="s">
        <v>75</v>
      </c>
      <c r="AF69" s="67">
        <f t="shared" si="1"/>
        <v>0</v>
      </c>
      <c r="AG69" s="60">
        <v>0</v>
      </c>
      <c r="AH69" s="60">
        <v>0</v>
      </c>
      <c r="AI69" s="65" t="s">
        <v>75</v>
      </c>
      <c r="AJ69" s="61">
        <v>0</v>
      </c>
      <c r="AK69" s="65" t="s">
        <v>75</v>
      </c>
      <c r="AL69" s="65" t="s">
        <v>75</v>
      </c>
      <c r="AM69" s="67">
        <f t="shared" si="2"/>
        <v>0</v>
      </c>
      <c r="AN69" s="67">
        <f>+K69+AC69-AH69</f>
        <v>5700000</v>
      </c>
      <c r="AO69" s="61" t="s">
        <v>86</v>
      </c>
      <c r="AP69" s="60">
        <v>5700000</v>
      </c>
      <c r="AQ69" s="61" t="s">
        <v>86</v>
      </c>
      <c r="AR69" s="60">
        <v>0</v>
      </c>
      <c r="AS69" s="69" t="s">
        <v>75</v>
      </c>
      <c r="AT69" s="70">
        <v>5700000</v>
      </c>
      <c r="AU69" s="71">
        <f t="shared" si="3"/>
        <v>0</v>
      </c>
      <c r="AV69" s="72">
        <f t="shared" si="4"/>
        <v>1</v>
      </c>
      <c r="AW69" s="69" t="s">
        <v>75</v>
      </c>
      <c r="AX69" s="61" t="s">
        <v>101</v>
      </c>
      <c r="AY69" s="73" t="s">
        <v>6490</v>
      </c>
      <c r="AZ69" s="58" t="s">
        <v>67</v>
      </c>
      <c r="BA69" s="58" t="s">
        <v>67</v>
      </c>
    </row>
    <row r="70" spans="2:53" x14ac:dyDescent="0.25">
      <c r="B70" s="58">
        <v>2024</v>
      </c>
      <c r="C70" s="58">
        <v>891780111</v>
      </c>
      <c r="D70" s="59" t="s">
        <v>64</v>
      </c>
      <c r="E70" s="60" t="s">
        <v>6489</v>
      </c>
      <c r="F70" s="60" t="s">
        <v>6488</v>
      </c>
      <c r="G70" s="168">
        <v>0</v>
      </c>
      <c r="H70" s="61" t="s">
        <v>73</v>
      </c>
      <c r="I70" s="60" t="s">
        <v>125</v>
      </c>
      <c r="J70" s="60" t="s">
        <v>6487</v>
      </c>
      <c r="K70" s="60">
        <v>16000000</v>
      </c>
      <c r="L70" s="58" t="s">
        <v>68</v>
      </c>
      <c r="M70" s="67" t="s">
        <v>6486</v>
      </c>
      <c r="N70" s="67">
        <v>7633232</v>
      </c>
      <c r="O70" s="64">
        <v>499</v>
      </c>
      <c r="P70" s="205">
        <v>45349</v>
      </c>
      <c r="Q70" s="60">
        <v>32600000</v>
      </c>
      <c r="R70" s="205">
        <v>45359</v>
      </c>
      <c r="S70" s="60">
        <v>16000000</v>
      </c>
      <c r="T70" s="61" t="s">
        <v>66</v>
      </c>
      <c r="U70" s="67">
        <v>1082939683</v>
      </c>
      <c r="V70" s="67" t="s">
        <v>4954</v>
      </c>
      <c r="W70" s="68">
        <v>45357</v>
      </c>
      <c r="X70" s="68">
        <v>45359</v>
      </c>
      <c r="Y70" s="168" t="s">
        <v>75</v>
      </c>
      <c r="Z70" s="68">
        <v>45462</v>
      </c>
      <c r="AA70" s="67">
        <f t="shared" si="0"/>
        <v>103</v>
      </c>
      <c r="AB70" s="60">
        <v>0</v>
      </c>
      <c r="AC70" s="60">
        <v>0</v>
      </c>
      <c r="AD70" s="60">
        <v>0</v>
      </c>
      <c r="AE70" s="66" t="s">
        <v>75</v>
      </c>
      <c r="AF70" s="67">
        <f t="shared" si="1"/>
        <v>0</v>
      </c>
      <c r="AG70" s="60">
        <v>0</v>
      </c>
      <c r="AH70" s="60">
        <v>0</v>
      </c>
      <c r="AI70" s="65" t="s">
        <v>75</v>
      </c>
      <c r="AJ70" s="61">
        <v>0</v>
      </c>
      <c r="AK70" s="65" t="s">
        <v>75</v>
      </c>
      <c r="AL70" s="65" t="s">
        <v>75</v>
      </c>
      <c r="AM70" s="67">
        <f t="shared" si="2"/>
        <v>0</v>
      </c>
      <c r="AN70" s="67">
        <f>+K70+AC70-AH70</f>
        <v>16000000</v>
      </c>
      <c r="AO70" s="61" t="s">
        <v>86</v>
      </c>
      <c r="AP70" s="60">
        <v>16000000</v>
      </c>
      <c r="AQ70" s="61" t="s">
        <v>86</v>
      </c>
      <c r="AR70" s="60">
        <v>0</v>
      </c>
      <c r="AS70" s="69" t="s">
        <v>75</v>
      </c>
      <c r="AT70" s="70">
        <v>12000000</v>
      </c>
      <c r="AU70" s="71">
        <f t="shared" si="3"/>
        <v>4000000</v>
      </c>
      <c r="AV70" s="72">
        <f t="shared" si="4"/>
        <v>0.75</v>
      </c>
      <c r="AW70" s="69" t="s">
        <v>75</v>
      </c>
      <c r="AX70" s="61" t="s">
        <v>101</v>
      </c>
      <c r="AY70" s="73" t="s">
        <v>6485</v>
      </c>
      <c r="AZ70" s="58" t="s">
        <v>67</v>
      </c>
      <c r="BA70" s="58" t="s">
        <v>67</v>
      </c>
    </row>
    <row r="71" spans="2:53" x14ac:dyDescent="0.25">
      <c r="B71" s="58">
        <v>2024</v>
      </c>
      <c r="C71" s="58">
        <v>891780111</v>
      </c>
      <c r="D71" s="59" t="s">
        <v>64</v>
      </c>
      <c r="E71" s="60" t="s">
        <v>6484</v>
      </c>
      <c r="F71" s="60" t="s">
        <v>6483</v>
      </c>
      <c r="G71" s="168">
        <v>0</v>
      </c>
      <c r="H71" s="61" t="s">
        <v>73</v>
      </c>
      <c r="I71" s="60" t="s">
        <v>125</v>
      </c>
      <c r="J71" s="60" t="s">
        <v>6482</v>
      </c>
      <c r="K71" s="60">
        <v>5700000</v>
      </c>
      <c r="L71" s="58" t="s">
        <v>68</v>
      </c>
      <c r="M71" s="67" t="s">
        <v>2241</v>
      </c>
      <c r="N71" s="67">
        <v>1004369361</v>
      </c>
      <c r="O71" s="64">
        <v>435</v>
      </c>
      <c r="P71" s="205">
        <v>45343</v>
      </c>
      <c r="Q71" s="60">
        <v>163000000</v>
      </c>
      <c r="R71" s="205">
        <v>45359</v>
      </c>
      <c r="S71" s="60">
        <v>5700000</v>
      </c>
      <c r="T71" s="61" t="s">
        <v>66</v>
      </c>
      <c r="U71" s="67">
        <v>72220242</v>
      </c>
      <c r="V71" s="67" t="s">
        <v>6085</v>
      </c>
      <c r="W71" s="68">
        <v>45357</v>
      </c>
      <c r="X71" s="68">
        <v>45359</v>
      </c>
      <c r="Y71" s="168" t="s">
        <v>75</v>
      </c>
      <c r="Z71" s="68">
        <v>45438</v>
      </c>
      <c r="AA71" s="67">
        <f t="shared" si="0"/>
        <v>79</v>
      </c>
      <c r="AB71" s="60">
        <v>0</v>
      </c>
      <c r="AC71" s="60">
        <v>0</v>
      </c>
      <c r="AD71" s="60">
        <v>0</v>
      </c>
      <c r="AE71" s="66" t="s">
        <v>75</v>
      </c>
      <c r="AF71" s="67">
        <f t="shared" si="1"/>
        <v>0</v>
      </c>
      <c r="AG71" s="60">
        <v>0</v>
      </c>
      <c r="AH71" s="60">
        <v>0</v>
      </c>
      <c r="AI71" s="65" t="s">
        <v>75</v>
      </c>
      <c r="AJ71" s="61">
        <v>0</v>
      </c>
      <c r="AK71" s="65" t="s">
        <v>75</v>
      </c>
      <c r="AL71" s="65" t="s">
        <v>75</v>
      </c>
      <c r="AM71" s="67">
        <f t="shared" si="2"/>
        <v>0</v>
      </c>
      <c r="AN71" s="67">
        <f>+K71+AC71-AH71</f>
        <v>5700000</v>
      </c>
      <c r="AO71" s="61" t="s">
        <v>86</v>
      </c>
      <c r="AP71" s="60">
        <v>5700000</v>
      </c>
      <c r="AQ71" s="61" t="s">
        <v>86</v>
      </c>
      <c r="AR71" s="60">
        <v>0</v>
      </c>
      <c r="AS71" s="69" t="s">
        <v>75</v>
      </c>
      <c r="AT71" s="70">
        <v>5700000</v>
      </c>
      <c r="AU71" s="71">
        <f t="shared" si="3"/>
        <v>0</v>
      </c>
      <c r="AV71" s="72">
        <f t="shared" si="4"/>
        <v>1</v>
      </c>
      <c r="AW71" s="69" t="s">
        <v>75</v>
      </c>
      <c r="AX71" s="61" t="s">
        <v>101</v>
      </c>
      <c r="AY71" s="73" t="s">
        <v>6481</v>
      </c>
      <c r="AZ71" s="58" t="s">
        <v>67</v>
      </c>
      <c r="BA71" s="58" t="s">
        <v>67</v>
      </c>
    </row>
    <row r="72" spans="2:53" x14ac:dyDescent="0.25">
      <c r="B72" s="58">
        <v>2024</v>
      </c>
      <c r="C72" s="58">
        <v>891780111</v>
      </c>
      <c r="D72" s="59" t="s">
        <v>64</v>
      </c>
      <c r="E72" s="60" t="s">
        <v>6480</v>
      </c>
      <c r="F72" s="60" t="s">
        <v>6479</v>
      </c>
      <c r="G72" s="168">
        <v>0</v>
      </c>
      <c r="H72" s="61" t="s">
        <v>73</v>
      </c>
      <c r="I72" s="60" t="s">
        <v>125</v>
      </c>
      <c r="J72" s="60" t="s">
        <v>6478</v>
      </c>
      <c r="K72" s="60">
        <v>3500000</v>
      </c>
      <c r="L72" s="58" t="s">
        <v>68</v>
      </c>
      <c r="M72" s="67" t="s">
        <v>6234</v>
      </c>
      <c r="N72" s="67">
        <v>1082902907</v>
      </c>
      <c r="O72" s="64">
        <v>544</v>
      </c>
      <c r="P72" s="205">
        <v>45352</v>
      </c>
      <c r="Q72" s="60">
        <v>6300000</v>
      </c>
      <c r="R72" s="205">
        <v>45359</v>
      </c>
      <c r="S72" s="60">
        <v>3500000</v>
      </c>
      <c r="T72" s="61" t="s">
        <v>66</v>
      </c>
      <c r="U72" s="67">
        <v>12564670</v>
      </c>
      <c r="V72" s="67" t="s">
        <v>5973</v>
      </c>
      <c r="W72" s="68">
        <v>45357</v>
      </c>
      <c r="X72" s="68">
        <v>45359</v>
      </c>
      <c r="Y72" s="168" t="s">
        <v>75</v>
      </c>
      <c r="Z72" s="68">
        <v>45370</v>
      </c>
      <c r="AA72" s="67">
        <f t="shared" ref="AA72:AA135" si="5">+IF(Y72="1800-01-01",Z72-X72,Z72-Y72)</f>
        <v>11</v>
      </c>
      <c r="AB72" s="60">
        <v>0</v>
      </c>
      <c r="AC72" s="60">
        <v>0</v>
      </c>
      <c r="AD72" s="60">
        <v>0</v>
      </c>
      <c r="AE72" s="66" t="s">
        <v>75</v>
      </c>
      <c r="AF72" s="67">
        <f t="shared" ref="AF72:AF135" si="6">+IF(AE72="1800-01-01",0,AE72-Z72)</f>
        <v>0</v>
      </c>
      <c r="AG72" s="60">
        <v>0</v>
      </c>
      <c r="AH72" s="60">
        <v>0</v>
      </c>
      <c r="AI72" s="65" t="s">
        <v>75</v>
      </c>
      <c r="AJ72" s="61">
        <v>0</v>
      </c>
      <c r="AK72" s="65" t="s">
        <v>75</v>
      </c>
      <c r="AL72" s="65" t="s">
        <v>75</v>
      </c>
      <c r="AM72" s="67">
        <f t="shared" ref="AM72:AM135" si="7">+IF(AK72="1800-01-01",0,AL72-AK72)</f>
        <v>0</v>
      </c>
      <c r="AN72" s="67">
        <f>+K72+AC72-AH72</f>
        <v>3500000</v>
      </c>
      <c r="AO72" s="61" t="s">
        <v>86</v>
      </c>
      <c r="AP72" s="60">
        <v>3500000</v>
      </c>
      <c r="AQ72" s="61" t="s">
        <v>86</v>
      </c>
      <c r="AR72" s="60">
        <v>0</v>
      </c>
      <c r="AS72" s="69" t="s">
        <v>75</v>
      </c>
      <c r="AT72" s="70">
        <v>3500000</v>
      </c>
      <c r="AU72" s="71">
        <f t="shared" ref="AU72:AU135" si="8">AN72-AT72</f>
        <v>0</v>
      </c>
      <c r="AV72" s="72">
        <f t="shared" ref="AV72:AV135" si="9">+IFERROR(AT72/AN72,"_")</f>
        <v>1</v>
      </c>
      <c r="AW72" s="69" t="s">
        <v>75</v>
      </c>
      <c r="AX72" s="61" t="s">
        <v>101</v>
      </c>
      <c r="AY72" s="73" t="s">
        <v>6477</v>
      </c>
      <c r="AZ72" s="58" t="s">
        <v>67</v>
      </c>
      <c r="BA72" s="58" t="s">
        <v>67</v>
      </c>
    </row>
    <row r="73" spans="2:53" x14ac:dyDescent="0.25">
      <c r="B73" s="58">
        <v>2024</v>
      </c>
      <c r="C73" s="58">
        <v>891780111</v>
      </c>
      <c r="D73" s="59" t="s">
        <v>64</v>
      </c>
      <c r="E73" s="60" t="s">
        <v>6476</v>
      </c>
      <c r="F73" s="60" t="s">
        <v>6475</v>
      </c>
      <c r="G73" s="168">
        <v>0</v>
      </c>
      <c r="H73" s="61" t="s">
        <v>73</v>
      </c>
      <c r="I73" s="60" t="s">
        <v>125</v>
      </c>
      <c r="J73" s="60" t="s">
        <v>6474</v>
      </c>
      <c r="K73" s="60">
        <v>12000000</v>
      </c>
      <c r="L73" s="58" t="s">
        <v>68</v>
      </c>
      <c r="M73" s="67" t="s">
        <v>6473</v>
      </c>
      <c r="N73" s="67">
        <v>1102875667</v>
      </c>
      <c r="O73" s="64">
        <v>499</v>
      </c>
      <c r="P73" s="205">
        <v>45349</v>
      </c>
      <c r="Q73" s="60">
        <v>32600000</v>
      </c>
      <c r="R73" s="205">
        <v>45362</v>
      </c>
      <c r="S73" s="60">
        <v>12000000</v>
      </c>
      <c r="T73" s="61" t="s">
        <v>66</v>
      </c>
      <c r="U73" s="67">
        <v>1082939683</v>
      </c>
      <c r="V73" s="67" t="s">
        <v>4954</v>
      </c>
      <c r="W73" s="68">
        <v>45358</v>
      </c>
      <c r="X73" s="68">
        <v>45362</v>
      </c>
      <c r="Y73" s="168" t="s">
        <v>75</v>
      </c>
      <c r="Z73" s="68">
        <v>45461</v>
      </c>
      <c r="AA73" s="67">
        <f t="shared" si="5"/>
        <v>99</v>
      </c>
      <c r="AB73" s="60">
        <v>0</v>
      </c>
      <c r="AC73" s="60">
        <v>0</v>
      </c>
      <c r="AD73" s="60">
        <v>0</v>
      </c>
      <c r="AE73" s="66" t="s">
        <v>75</v>
      </c>
      <c r="AF73" s="67">
        <f t="shared" si="6"/>
        <v>0</v>
      </c>
      <c r="AG73" s="60">
        <v>0</v>
      </c>
      <c r="AH73" s="60">
        <v>0</v>
      </c>
      <c r="AI73" s="65" t="s">
        <v>75</v>
      </c>
      <c r="AJ73" s="61">
        <v>0</v>
      </c>
      <c r="AK73" s="65" t="s">
        <v>75</v>
      </c>
      <c r="AL73" s="65" t="s">
        <v>75</v>
      </c>
      <c r="AM73" s="67">
        <f t="shared" si="7"/>
        <v>0</v>
      </c>
      <c r="AN73" s="67">
        <f>+K73+AC73-AH73</f>
        <v>12000000</v>
      </c>
      <c r="AO73" s="61" t="s">
        <v>86</v>
      </c>
      <c r="AP73" s="60">
        <v>12000000</v>
      </c>
      <c r="AQ73" s="61" t="s">
        <v>86</v>
      </c>
      <c r="AR73" s="60">
        <v>0</v>
      </c>
      <c r="AS73" s="69" t="s">
        <v>75</v>
      </c>
      <c r="AT73" s="70">
        <v>9000000</v>
      </c>
      <c r="AU73" s="71">
        <f t="shared" si="8"/>
        <v>3000000</v>
      </c>
      <c r="AV73" s="72">
        <f t="shared" si="9"/>
        <v>0.75</v>
      </c>
      <c r="AW73" s="69" t="s">
        <v>75</v>
      </c>
      <c r="AX73" s="61" t="s">
        <v>101</v>
      </c>
      <c r="AY73" s="73" t="s">
        <v>6472</v>
      </c>
      <c r="AZ73" s="58" t="s">
        <v>67</v>
      </c>
      <c r="BA73" s="58" t="s">
        <v>67</v>
      </c>
    </row>
    <row r="74" spans="2:53" x14ac:dyDescent="0.25">
      <c r="B74" s="58">
        <v>2024</v>
      </c>
      <c r="C74" s="58">
        <v>891780111</v>
      </c>
      <c r="D74" s="59" t="s">
        <v>64</v>
      </c>
      <c r="E74" s="60" t="s">
        <v>6471</v>
      </c>
      <c r="F74" s="60" t="s">
        <v>6470</v>
      </c>
      <c r="G74" s="168">
        <v>0</v>
      </c>
      <c r="H74" s="61" t="s">
        <v>73</v>
      </c>
      <c r="I74" s="60" t="s">
        <v>125</v>
      </c>
      <c r="J74" s="60" t="s">
        <v>6469</v>
      </c>
      <c r="K74" s="60">
        <v>11400000</v>
      </c>
      <c r="L74" s="58" t="s">
        <v>68</v>
      </c>
      <c r="M74" s="67" t="s">
        <v>2235</v>
      </c>
      <c r="N74" s="67">
        <v>1082941708</v>
      </c>
      <c r="O74" s="64">
        <v>435</v>
      </c>
      <c r="P74" s="205">
        <v>45343</v>
      </c>
      <c r="Q74" s="60">
        <v>163000000</v>
      </c>
      <c r="R74" s="205">
        <v>45362</v>
      </c>
      <c r="S74" s="60">
        <v>11400000</v>
      </c>
      <c r="T74" s="61" t="s">
        <v>66</v>
      </c>
      <c r="U74" s="67">
        <v>72220242</v>
      </c>
      <c r="V74" s="67" t="s">
        <v>6085</v>
      </c>
      <c r="W74" s="68">
        <v>45358</v>
      </c>
      <c r="X74" s="68">
        <v>45362</v>
      </c>
      <c r="Y74" s="168" t="s">
        <v>75</v>
      </c>
      <c r="Z74" s="68">
        <v>45438</v>
      </c>
      <c r="AA74" s="67">
        <f t="shared" si="5"/>
        <v>76</v>
      </c>
      <c r="AB74" s="60">
        <v>0</v>
      </c>
      <c r="AC74" s="60">
        <v>0</v>
      </c>
      <c r="AD74" s="60">
        <v>0</v>
      </c>
      <c r="AE74" s="66" t="s">
        <v>75</v>
      </c>
      <c r="AF74" s="67">
        <f t="shared" si="6"/>
        <v>0</v>
      </c>
      <c r="AG74" s="60">
        <v>0</v>
      </c>
      <c r="AH74" s="60">
        <v>0</v>
      </c>
      <c r="AI74" s="65" t="s">
        <v>75</v>
      </c>
      <c r="AJ74" s="61">
        <v>0</v>
      </c>
      <c r="AK74" s="65" t="s">
        <v>75</v>
      </c>
      <c r="AL74" s="65" t="s">
        <v>75</v>
      </c>
      <c r="AM74" s="67">
        <f t="shared" si="7"/>
        <v>0</v>
      </c>
      <c r="AN74" s="67">
        <f>+K74+AC74-AH74</f>
        <v>11400000</v>
      </c>
      <c r="AO74" s="61" t="s">
        <v>86</v>
      </c>
      <c r="AP74" s="60">
        <v>11400000</v>
      </c>
      <c r="AQ74" s="61" t="s">
        <v>86</v>
      </c>
      <c r="AR74" s="60">
        <v>0</v>
      </c>
      <c r="AS74" s="69" t="s">
        <v>75</v>
      </c>
      <c r="AT74" s="70">
        <v>11400000</v>
      </c>
      <c r="AU74" s="71">
        <f t="shared" si="8"/>
        <v>0</v>
      </c>
      <c r="AV74" s="72">
        <f t="shared" si="9"/>
        <v>1</v>
      </c>
      <c r="AW74" s="69" t="s">
        <v>75</v>
      </c>
      <c r="AX74" s="61" t="s">
        <v>101</v>
      </c>
      <c r="AY74" s="73" t="s">
        <v>6468</v>
      </c>
      <c r="AZ74" s="58" t="s">
        <v>67</v>
      </c>
      <c r="BA74" s="58" t="s">
        <v>67</v>
      </c>
    </row>
    <row r="75" spans="2:53" x14ac:dyDescent="0.25">
      <c r="B75" s="58">
        <v>2024</v>
      </c>
      <c r="C75" s="58">
        <v>891780111</v>
      </c>
      <c r="D75" s="59" t="s">
        <v>64</v>
      </c>
      <c r="E75" s="60" t="s">
        <v>6467</v>
      </c>
      <c r="F75" s="60" t="s">
        <v>6466</v>
      </c>
      <c r="G75" s="168">
        <v>0</v>
      </c>
      <c r="H75" s="61" t="s">
        <v>73</v>
      </c>
      <c r="I75" s="59" t="s">
        <v>65</v>
      </c>
      <c r="J75" s="60" t="s">
        <v>6465</v>
      </c>
      <c r="K75" s="60">
        <v>11200000</v>
      </c>
      <c r="L75" s="58" t="s">
        <v>68</v>
      </c>
      <c r="M75" s="67" t="s">
        <v>5377</v>
      </c>
      <c r="N75" s="67">
        <v>1062402254</v>
      </c>
      <c r="O75" s="64">
        <v>573</v>
      </c>
      <c r="P75" s="205">
        <v>45356</v>
      </c>
      <c r="Q75" s="60">
        <v>11200000</v>
      </c>
      <c r="R75" s="205">
        <v>45363</v>
      </c>
      <c r="S75" s="60">
        <v>11200000</v>
      </c>
      <c r="T75" s="61" t="s">
        <v>66</v>
      </c>
      <c r="U75" s="67">
        <v>57294316</v>
      </c>
      <c r="V75" s="67" t="s">
        <v>5376</v>
      </c>
      <c r="W75" s="68">
        <v>45362</v>
      </c>
      <c r="X75" s="68">
        <v>45363</v>
      </c>
      <c r="Y75" s="168" t="s">
        <v>75</v>
      </c>
      <c r="Z75" s="68">
        <v>45458</v>
      </c>
      <c r="AA75" s="67">
        <f t="shared" si="5"/>
        <v>95</v>
      </c>
      <c r="AB75" s="60">
        <v>0</v>
      </c>
      <c r="AC75" s="60">
        <v>0</v>
      </c>
      <c r="AD75" s="60">
        <v>0</v>
      </c>
      <c r="AE75" s="66" t="s">
        <v>75</v>
      </c>
      <c r="AF75" s="67">
        <f t="shared" si="6"/>
        <v>0</v>
      </c>
      <c r="AG75" s="60">
        <v>0</v>
      </c>
      <c r="AH75" s="60">
        <v>0</v>
      </c>
      <c r="AI75" s="65" t="s">
        <v>75</v>
      </c>
      <c r="AJ75" s="61">
        <v>0</v>
      </c>
      <c r="AK75" s="65" t="s">
        <v>75</v>
      </c>
      <c r="AL75" s="65" t="s">
        <v>75</v>
      </c>
      <c r="AM75" s="67">
        <f t="shared" si="7"/>
        <v>0</v>
      </c>
      <c r="AN75" s="67">
        <f>+K75+AC75-AH75</f>
        <v>11200000</v>
      </c>
      <c r="AO75" s="61" t="s">
        <v>67</v>
      </c>
      <c r="AP75" s="60">
        <v>11200000</v>
      </c>
      <c r="AQ75" s="61" t="s">
        <v>86</v>
      </c>
      <c r="AR75" s="60">
        <v>0</v>
      </c>
      <c r="AS75" s="69" t="s">
        <v>75</v>
      </c>
      <c r="AT75" s="70">
        <v>11200000</v>
      </c>
      <c r="AU75" s="71">
        <f t="shared" si="8"/>
        <v>0</v>
      </c>
      <c r="AV75" s="72">
        <f t="shared" si="9"/>
        <v>1</v>
      </c>
      <c r="AW75" s="69" t="s">
        <v>75</v>
      </c>
      <c r="AX75" s="61" t="s">
        <v>101</v>
      </c>
      <c r="AY75" s="73" t="s">
        <v>6464</v>
      </c>
      <c r="AZ75" s="58" t="s">
        <v>67</v>
      </c>
      <c r="BA75" s="58" t="s">
        <v>67</v>
      </c>
    </row>
    <row r="76" spans="2:53" x14ac:dyDescent="0.25">
      <c r="B76" s="58">
        <v>2024</v>
      </c>
      <c r="C76" s="58">
        <v>891780111</v>
      </c>
      <c r="D76" s="59" t="s">
        <v>64</v>
      </c>
      <c r="E76" s="60" t="s">
        <v>6463</v>
      </c>
      <c r="F76" s="60" t="s">
        <v>6462</v>
      </c>
      <c r="G76" s="168">
        <v>0</v>
      </c>
      <c r="H76" s="61" t="s">
        <v>73</v>
      </c>
      <c r="I76" s="59" t="s">
        <v>125</v>
      </c>
      <c r="J76" s="60" t="s">
        <v>6461</v>
      </c>
      <c r="K76" s="60">
        <v>11400000</v>
      </c>
      <c r="L76" s="58" t="s">
        <v>68</v>
      </c>
      <c r="M76" s="67" t="s">
        <v>2246</v>
      </c>
      <c r="N76" s="67">
        <v>84455378</v>
      </c>
      <c r="O76" s="64">
        <v>435</v>
      </c>
      <c r="P76" s="205">
        <v>45343</v>
      </c>
      <c r="Q76" s="60">
        <v>163000000</v>
      </c>
      <c r="R76" s="205">
        <v>45363</v>
      </c>
      <c r="S76" s="60">
        <v>11400000</v>
      </c>
      <c r="T76" s="61" t="s">
        <v>66</v>
      </c>
      <c r="U76" s="67">
        <v>72220242</v>
      </c>
      <c r="V76" s="67" t="s">
        <v>6085</v>
      </c>
      <c r="W76" s="68">
        <v>45362</v>
      </c>
      <c r="X76" s="68">
        <v>45363</v>
      </c>
      <c r="Y76" s="168" t="s">
        <v>75</v>
      </c>
      <c r="Z76" s="68">
        <v>45438</v>
      </c>
      <c r="AA76" s="67">
        <f t="shared" si="5"/>
        <v>75</v>
      </c>
      <c r="AB76" s="60">
        <v>0</v>
      </c>
      <c r="AC76" s="60">
        <v>0</v>
      </c>
      <c r="AD76" s="60">
        <v>0</v>
      </c>
      <c r="AE76" s="66" t="s">
        <v>75</v>
      </c>
      <c r="AF76" s="67">
        <f t="shared" si="6"/>
        <v>0</v>
      </c>
      <c r="AG76" s="60">
        <v>0</v>
      </c>
      <c r="AH76" s="60">
        <v>0</v>
      </c>
      <c r="AI76" s="65" t="s">
        <v>75</v>
      </c>
      <c r="AJ76" s="61">
        <v>0</v>
      </c>
      <c r="AK76" s="65" t="s">
        <v>75</v>
      </c>
      <c r="AL76" s="65" t="s">
        <v>75</v>
      </c>
      <c r="AM76" s="67">
        <f t="shared" si="7"/>
        <v>0</v>
      </c>
      <c r="AN76" s="67">
        <f>+K76+AC76-AH76</f>
        <v>11400000</v>
      </c>
      <c r="AO76" s="61" t="s">
        <v>86</v>
      </c>
      <c r="AP76" s="60">
        <v>11400000</v>
      </c>
      <c r="AQ76" s="61" t="s">
        <v>86</v>
      </c>
      <c r="AR76" s="60">
        <v>0</v>
      </c>
      <c r="AS76" s="69" t="s">
        <v>75</v>
      </c>
      <c r="AT76" s="70">
        <v>11400000</v>
      </c>
      <c r="AU76" s="71">
        <f t="shared" si="8"/>
        <v>0</v>
      </c>
      <c r="AV76" s="72">
        <f t="shared" si="9"/>
        <v>1</v>
      </c>
      <c r="AW76" s="69" t="s">
        <v>75</v>
      </c>
      <c r="AX76" s="61" t="s">
        <v>101</v>
      </c>
      <c r="AY76" s="73" t="s">
        <v>6460</v>
      </c>
      <c r="AZ76" s="58" t="s">
        <v>67</v>
      </c>
      <c r="BA76" s="58" t="s">
        <v>67</v>
      </c>
    </row>
    <row r="77" spans="2:53" x14ac:dyDescent="0.25">
      <c r="B77" s="58">
        <v>2024</v>
      </c>
      <c r="C77" s="58">
        <v>891780111</v>
      </c>
      <c r="D77" s="59" t="s">
        <v>64</v>
      </c>
      <c r="E77" s="60" t="s">
        <v>6459</v>
      </c>
      <c r="F77" s="60" t="s">
        <v>6458</v>
      </c>
      <c r="G77" s="168">
        <v>0</v>
      </c>
      <c r="H77" s="61" t="s">
        <v>73</v>
      </c>
      <c r="I77" s="59" t="s">
        <v>125</v>
      </c>
      <c r="J77" s="60" t="s">
        <v>6457</v>
      </c>
      <c r="K77" s="60">
        <v>23800000</v>
      </c>
      <c r="L77" s="58" t="s">
        <v>68</v>
      </c>
      <c r="M77" s="67" t="s">
        <v>6456</v>
      </c>
      <c r="N77" s="67">
        <v>1083560113</v>
      </c>
      <c r="O77" s="64">
        <v>223</v>
      </c>
      <c r="P77" s="205">
        <v>45323</v>
      </c>
      <c r="Q77" s="60">
        <v>108400000</v>
      </c>
      <c r="R77" s="205">
        <v>45363</v>
      </c>
      <c r="S77" s="60">
        <v>23800000</v>
      </c>
      <c r="T77" s="61" t="s">
        <v>66</v>
      </c>
      <c r="U77" s="67">
        <v>16078654</v>
      </c>
      <c r="V77" s="67" t="s">
        <v>386</v>
      </c>
      <c r="W77" s="68">
        <v>45362</v>
      </c>
      <c r="X77" s="68">
        <v>45363</v>
      </c>
      <c r="Y77" s="168" t="s">
        <v>75</v>
      </c>
      <c r="Z77" s="68">
        <v>45565</v>
      </c>
      <c r="AA77" s="67">
        <f t="shared" si="5"/>
        <v>202</v>
      </c>
      <c r="AB77" s="60">
        <v>0</v>
      </c>
      <c r="AC77" s="60">
        <v>0</v>
      </c>
      <c r="AD77" s="60">
        <v>0</v>
      </c>
      <c r="AE77" s="66" t="s">
        <v>75</v>
      </c>
      <c r="AF77" s="67">
        <f t="shared" si="6"/>
        <v>0</v>
      </c>
      <c r="AG77" s="60">
        <v>0</v>
      </c>
      <c r="AH77" s="60">
        <v>0</v>
      </c>
      <c r="AI77" s="65" t="s">
        <v>75</v>
      </c>
      <c r="AJ77" s="61">
        <v>0</v>
      </c>
      <c r="AK77" s="65" t="s">
        <v>75</v>
      </c>
      <c r="AL77" s="65" t="s">
        <v>75</v>
      </c>
      <c r="AM77" s="67">
        <f t="shared" si="7"/>
        <v>0</v>
      </c>
      <c r="AN77" s="67">
        <f>+K77+AC77-AH77</f>
        <v>23800000</v>
      </c>
      <c r="AO77" s="61" t="s">
        <v>86</v>
      </c>
      <c r="AP77" s="60">
        <v>23800000</v>
      </c>
      <c r="AQ77" s="61" t="s">
        <v>86</v>
      </c>
      <c r="AR77" s="60">
        <v>0</v>
      </c>
      <c r="AS77" s="69" t="s">
        <v>75</v>
      </c>
      <c r="AT77" s="70">
        <v>13600000</v>
      </c>
      <c r="AU77" s="71">
        <f t="shared" si="8"/>
        <v>10200000</v>
      </c>
      <c r="AV77" s="72">
        <f t="shared" si="9"/>
        <v>0.5714285714285714</v>
      </c>
      <c r="AW77" s="69" t="s">
        <v>75</v>
      </c>
      <c r="AX77" s="61" t="s">
        <v>101</v>
      </c>
      <c r="AY77" s="73" t="s">
        <v>6455</v>
      </c>
      <c r="AZ77" s="58" t="s">
        <v>67</v>
      </c>
      <c r="BA77" s="58" t="s">
        <v>67</v>
      </c>
    </row>
    <row r="78" spans="2:53" x14ac:dyDescent="0.25">
      <c r="B78" s="58">
        <v>2024</v>
      </c>
      <c r="C78" s="58">
        <v>891780111</v>
      </c>
      <c r="D78" s="59" t="s">
        <v>64</v>
      </c>
      <c r="E78" s="60" t="s">
        <v>6454</v>
      </c>
      <c r="F78" s="60" t="s">
        <v>6453</v>
      </c>
      <c r="G78" s="168">
        <v>0</v>
      </c>
      <c r="H78" s="61" t="s">
        <v>73</v>
      </c>
      <c r="I78" s="59" t="s">
        <v>125</v>
      </c>
      <c r="J78" s="60" t="s">
        <v>6452</v>
      </c>
      <c r="K78" s="60">
        <v>23800000</v>
      </c>
      <c r="L78" s="58" t="s">
        <v>68</v>
      </c>
      <c r="M78" s="67" t="s">
        <v>6451</v>
      </c>
      <c r="N78" s="67">
        <v>57460690</v>
      </c>
      <c r="O78" s="64">
        <v>435</v>
      </c>
      <c r="P78" s="205">
        <v>45343</v>
      </c>
      <c r="Q78" s="60">
        <v>163000000</v>
      </c>
      <c r="R78" s="205">
        <v>45363</v>
      </c>
      <c r="S78" s="60">
        <v>23800000</v>
      </c>
      <c r="T78" s="61" t="s">
        <v>66</v>
      </c>
      <c r="U78" s="67">
        <v>72220242</v>
      </c>
      <c r="V78" s="67" t="s">
        <v>6085</v>
      </c>
      <c r="W78" s="68">
        <v>45362</v>
      </c>
      <c r="X78" s="68">
        <v>45363</v>
      </c>
      <c r="Y78" s="168" t="s">
        <v>75</v>
      </c>
      <c r="Z78" s="68">
        <v>45561</v>
      </c>
      <c r="AA78" s="67">
        <f t="shared" si="5"/>
        <v>198</v>
      </c>
      <c r="AB78" s="60">
        <v>0</v>
      </c>
      <c r="AC78" s="60">
        <v>0</v>
      </c>
      <c r="AD78" s="60">
        <v>0</v>
      </c>
      <c r="AE78" s="66" t="s">
        <v>75</v>
      </c>
      <c r="AF78" s="67">
        <f t="shared" si="6"/>
        <v>0</v>
      </c>
      <c r="AG78" s="60">
        <v>0</v>
      </c>
      <c r="AH78" s="60">
        <v>0</v>
      </c>
      <c r="AI78" s="65" t="s">
        <v>75</v>
      </c>
      <c r="AJ78" s="61">
        <v>0</v>
      </c>
      <c r="AK78" s="65" t="s">
        <v>75</v>
      </c>
      <c r="AL78" s="65" t="s">
        <v>75</v>
      </c>
      <c r="AM78" s="67">
        <f t="shared" si="7"/>
        <v>0</v>
      </c>
      <c r="AN78" s="67">
        <f>+K78+AC78-AH78</f>
        <v>23800000</v>
      </c>
      <c r="AO78" s="61" t="s">
        <v>86</v>
      </c>
      <c r="AP78" s="60">
        <v>23800000</v>
      </c>
      <c r="AQ78" s="61" t="s">
        <v>86</v>
      </c>
      <c r="AR78" s="60">
        <v>0</v>
      </c>
      <c r="AS78" s="69" t="s">
        <v>75</v>
      </c>
      <c r="AT78" s="70">
        <v>17000000</v>
      </c>
      <c r="AU78" s="71">
        <f t="shared" si="8"/>
        <v>6800000</v>
      </c>
      <c r="AV78" s="72">
        <f t="shared" si="9"/>
        <v>0.7142857142857143</v>
      </c>
      <c r="AW78" s="69" t="s">
        <v>75</v>
      </c>
      <c r="AX78" s="61" t="s">
        <v>101</v>
      </c>
      <c r="AY78" s="73" t="s">
        <v>6450</v>
      </c>
      <c r="AZ78" s="58" t="s">
        <v>67</v>
      </c>
      <c r="BA78" s="58" t="s">
        <v>67</v>
      </c>
    </row>
    <row r="79" spans="2:53" x14ac:dyDescent="0.25">
      <c r="B79" s="58">
        <v>2024</v>
      </c>
      <c r="C79" s="58">
        <v>891780111</v>
      </c>
      <c r="D79" s="59" t="s">
        <v>64</v>
      </c>
      <c r="E79" s="60" t="s">
        <v>6449</v>
      </c>
      <c r="F79" s="60" t="s">
        <v>6448</v>
      </c>
      <c r="G79" s="168">
        <v>0</v>
      </c>
      <c r="H79" s="61" t="s">
        <v>73</v>
      </c>
      <c r="I79" s="59" t="s">
        <v>125</v>
      </c>
      <c r="J79" s="60" t="s">
        <v>6447</v>
      </c>
      <c r="K79" s="60">
        <v>2800000</v>
      </c>
      <c r="L79" s="58" t="s">
        <v>68</v>
      </c>
      <c r="M79" s="67" t="s">
        <v>6446</v>
      </c>
      <c r="N79" s="67">
        <v>6814813</v>
      </c>
      <c r="O79" s="64">
        <v>544</v>
      </c>
      <c r="P79" s="205">
        <v>45352</v>
      </c>
      <c r="Q79" s="60">
        <v>6300000</v>
      </c>
      <c r="R79" s="205">
        <v>45363</v>
      </c>
      <c r="S79" s="60">
        <v>2800000</v>
      </c>
      <c r="T79" s="61" t="s">
        <v>66</v>
      </c>
      <c r="U79" s="67">
        <v>12564670</v>
      </c>
      <c r="V79" s="67" t="s">
        <v>5973</v>
      </c>
      <c r="W79" s="68">
        <v>45362</v>
      </c>
      <c r="X79" s="68">
        <v>45363</v>
      </c>
      <c r="Y79" s="168" t="s">
        <v>75</v>
      </c>
      <c r="Z79" s="68">
        <v>45370</v>
      </c>
      <c r="AA79" s="67">
        <f t="shared" si="5"/>
        <v>7</v>
      </c>
      <c r="AB79" s="60">
        <v>0</v>
      </c>
      <c r="AC79" s="60">
        <v>0</v>
      </c>
      <c r="AD79" s="60">
        <v>0</v>
      </c>
      <c r="AE79" s="66" t="s">
        <v>75</v>
      </c>
      <c r="AF79" s="67">
        <f t="shared" si="6"/>
        <v>0</v>
      </c>
      <c r="AG79" s="60">
        <v>0</v>
      </c>
      <c r="AH79" s="60">
        <v>0</v>
      </c>
      <c r="AI79" s="65" t="s">
        <v>75</v>
      </c>
      <c r="AJ79" s="61">
        <v>0</v>
      </c>
      <c r="AK79" s="65" t="s">
        <v>75</v>
      </c>
      <c r="AL79" s="65" t="s">
        <v>75</v>
      </c>
      <c r="AM79" s="67">
        <f t="shared" si="7"/>
        <v>0</v>
      </c>
      <c r="AN79" s="67">
        <f>+K79+AC79-AH79</f>
        <v>2800000</v>
      </c>
      <c r="AO79" s="61" t="s">
        <v>86</v>
      </c>
      <c r="AP79" s="60">
        <v>2800000</v>
      </c>
      <c r="AQ79" s="61" t="s">
        <v>86</v>
      </c>
      <c r="AR79" s="60">
        <v>0</v>
      </c>
      <c r="AS79" s="69" t="s">
        <v>75</v>
      </c>
      <c r="AT79" s="70">
        <v>2800000</v>
      </c>
      <c r="AU79" s="71">
        <f t="shared" si="8"/>
        <v>0</v>
      </c>
      <c r="AV79" s="72">
        <f t="shared" si="9"/>
        <v>1</v>
      </c>
      <c r="AW79" s="69" t="s">
        <v>75</v>
      </c>
      <c r="AX79" s="61" t="s">
        <v>101</v>
      </c>
      <c r="AY79" s="73" t="s">
        <v>6445</v>
      </c>
      <c r="AZ79" s="58" t="s">
        <v>67</v>
      </c>
      <c r="BA79" s="58" t="s">
        <v>67</v>
      </c>
    </row>
    <row r="80" spans="2:53" x14ac:dyDescent="0.25">
      <c r="B80" s="58">
        <v>2024</v>
      </c>
      <c r="C80" s="58">
        <v>891780111</v>
      </c>
      <c r="D80" s="59" t="s">
        <v>64</v>
      </c>
      <c r="E80" s="60" t="s">
        <v>6444</v>
      </c>
      <c r="F80" s="60" t="s">
        <v>6443</v>
      </c>
      <c r="G80" s="168">
        <v>0</v>
      </c>
      <c r="H80" s="61" t="s">
        <v>73</v>
      </c>
      <c r="I80" s="59" t="s">
        <v>65</v>
      </c>
      <c r="J80" s="60" t="s">
        <v>6442</v>
      </c>
      <c r="K80" s="60">
        <v>14850000</v>
      </c>
      <c r="L80" s="58" t="s">
        <v>68</v>
      </c>
      <c r="M80" s="67" t="s">
        <v>5366</v>
      </c>
      <c r="N80" s="67">
        <v>1082916114</v>
      </c>
      <c r="O80" s="64">
        <v>244</v>
      </c>
      <c r="P80" s="205">
        <v>45323</v>
      </c>
      <c r="Q80" s="60">
        <v>572500000</v>
      </c>
      <c r="R80" s="205">
        <v>45364</v>
      </c>
      <c r="S80" s="60">
        <v>14850000</v>
      </c>
      <c r="T80" s="61" t="s">
        <v>66</v>
      </c>
      <c r="U80" s="67">
        <v>36669284</v>
      </c>
      <c r="V80" s="67" t="s">
        <v>778</v>
      </c>
      <c r="W80" s="68">
        <v>45362</v>
      </c>
      <c r="X80" s="68">
        <v>45364</v>
      </c>
      <c r="Y80" s="168" t="s">
        <v>75</v>
      </c>
      <c r="Z80" s="68">
        <v>45473</v>
      </c>
      <c r="AA80" s="67">
        <f t="shared" si="5"/>
        <v>109</v>
      </c>
      <c r="AB80" s="60">
        <v>0</v>
      </c>
      <c r="AC80" s="60">
        <v>0</v>
      </c>
      <c r="AD80" s="60">
        <v>1</v>
      </c>
      <c r="AE80" s="66">
        <v>45488</v>
      </c>
      <c r="AF80" s="67">
        <f t="shared" si="6"/>
        <v>15</v>
      </c>
      <c r="AG80" s="60">
        <v>0</v>
      </c>
      <c r="AH80" s="60">
        <v>0</v>
      </c>
      <c r="AI80" s="65" t="s">
        <v>75</v>
      </c>
      <c r="AJ80" s="61">
        <v>0</v>
      </c>
      <c r="AK80" s="65" t="s">
        <v>75</v>
      </c>
      <c r="AL80" s="65" t="s">
        <v>75</v>
      </c>
      <c r="AM80" s="67">
        <f t="shared" si="7"/>
        <v>0</v>
      </c>
      <c r="AN80" s="67">
        <f>+K80+AC80-AH80</f>
        <v>14850000</v>
      </c>
      <c r="AO80" s="61" t="s">
        <v>67</v>
      </c>
      <c r="AP80" s="60">
        <v>14850000</v>
      </c>
      <c r="AQ80" s="61" t="s">
        <v>86</v>
      </c>
      <c r="AR80" s="60">
        <v>0</v>
      </c>
      <c r="AS80" s="69" t="s">
        <v>75</v>
      </c>
      <c r="AT80" s="70">
        <v>14850000</v>
      </c>
      <c r="AU80" s="71">
        <f t="shared" si="8"/>
        <v>0</v>
      </c>
      <c r="AV80" s="72">
        <f t="shared" si="9"/>
        <v>1</v>
      </c>
      <c r="AW80" s="69" t="s">
        <v>75</v>
      </c>
      <c r="AX80" s="61" t="s">
        <v>101</v>
      </c>
      <c r="AY80" s="73" t="s">
        <v>6441</v>
      </c>
      <c r="AZ80" s="58" t="s">
        <v>67</v>
      </c>
      <c r="BA80" s="58" t="s">
        <v>67</v>
      </c>
    </row>
    <row r="81" spans="2:53" x14ac:dyDescent="0.25">
      <c r="B81" s="58">
        <v>2024</v>
      </c>
      <c r="C81" s="58">
        <v>891780111</v>
      </c>
      <c r="D81" s="59" t="s">
        <v>64</v>
      </c>
      <c r="E81" s="60" t="s">
        <v>6440</v>
      </c>
      <c r="F81" s="60" t="s">
        <v>6439</v>
      </c>
      <c r="G81" s="168">
        <v>0</v>
      </c>
      <c r="H81" s="61" t="s">
        <v>73</v>
      </c>
      <c r="I81" s="59" t="s">
        <v>125</v>
      </c>
      <c r="J81" s="60" t="s">
        <v>6438</v>
      </c>
      <c r="K81" s="60">
        <v>11400000</v>
      </c>
      <c r="L81" s="58" t="s">
        <v>68</v>
      </c>
      <c r="M81" s="67" t="s">
        <v>6437</v>
      </c>
      <c r="N81" s="67">
        <v>38643363</v>
      </c>
      <c r="O81" s="64">
        <v>223</v>
      </c>
      <c r="P81" s="205">
        <v>45323</v>
      </c>
      <c r="Q81" s="60">
        <v>108400000</v>
      </c>
      <c r="R81" s="205">
        <v>45364</v>
      </c>
      <c r="S81" s="60">
        <v>11400000</v>
      </c>
      <c r="T81" s="61" t="s">
        <v>66</v>
      </c>
      <c r="U81" s="67">
        <v>16078654</v>
      </c>
      <c r="V81" s="67" t="s">
        <v>386</v>
      </c>
      <c r="W81" s="68">
        <v>45363</v>
      </c>
      <c r="X81" s="68">
        <v>45364</v>
      </c>
      <c r="Y81" s="168" t="s">
        <v>75</v>
      </c>
      <c r="Z81" s="68">
        <v>45443</v>
      </c>
      <c r="AA81" s="67">
        <f t="shared" si="5"/>
        <v>79</v>
      </c>
      <c r="AB81" s="60">
        <v>0</v>
      </c>
      <c r="AC81" s="60">
        <v>0</v>
      </c>
      <c r="AD81" s="60">
        <v>0</v>
      </c>
      <c r="AE81" s="66" t="s">
        <v>75</v>
      </c>
      <c r="AF81" s="67">
        <f t="shared" si="6"/>
        <v>0</v>
      </c>
      <c r="AG81" s="60">
        <v>0</v>
      </c>
      <c r="AH81" s="60">
        <v>0</v>
      </c>
      <c r="AI81" s="65" t="s">
        <v>75</v>
      </c>
      <c r="AJ81" s="61">
        <v>0</v>
      </c>
      <c r="AK81" s="65" t="s">
        <v>75</v>
      </c>
      <c r="AL81" s="65" t="s">
        <v>75</v>
      </c>
      <c r="AM81" s="67">
        <f t="shared" si="7"/>
        <v>0</v>
      </c>
      <c r="AN81" s="67">
        <f>+K81+AC81-AH81</f>
        <v>11400000</v>
      </c>
      <c r="AO81" s="61" t="s">
        <v>86</v>
      </c>
      <c r="AP81" s="60">
        <v>11400000</v>
      </c>
      <c r="AQ81" s="61" t="s">
        <v>86</v>
      </c>
      <c r="AR81" s="60">
        <v>0</v>
      </c>
      <c r="AS81" s="69" t="s">
        <v>75</v>
      </c>
      <c r="AT81" s="70">
        <v>11400000</v>
      </c>
      <c r="AU81" s="71">
        <f t="shared" si="8"/>
        <v>0</v>
      </c>
      <c r="AV81" s="72">
        <f t="shared" si="9"/>
        <v>1</v>
      </c>
      <c r="AW81" s="69" t="s">
        <v>75</v>
      </c>
      <c r="AX81" s="61" t="s">
        <v>101</v>
      </c>
      <c r="AY81" s="73" t="s">
        <v>6436</v>
      </c>
      <c r="AZ81" s="58" t="s">
        <v>67</v>
      </c>
      <c r="BA81" s="58" t="s">
        <v>67</v>
      </c>
    </row>
    <row r="82" spans="2:53" x14ac:dyDescent="0.25">
      <c r="B82" s="58">
        <v>2024</v>
      </c>
      <c r="C82" s="58">
        <v>891780111</v>
      </c>
      <c r="D82" s="59" t="s">
        <v>64</v>
      </c>
      <c r="E82" s="60" t="s">
        <v>6435</v>
      </c>
      <c r="F82" s="60" t="s">
        <v>6434</v>
      </c>
      <c r="G82" s="168">
        <v>0</v>
      </c>
      <c r="H82" s="61" t="s">
        <v>73</v>
      </c>
      <c r="I82" s="59" t="s">
        <v>65</v>
      </c>
      <c r="J82" s="60" t="s">
        <v>6433</v>
      </c>
      <c r="K82" s="60">
        <v>13200000</v>
      </c>
      <c r="L82" s="58" t="s">
        <v>68</v>
      </c>
      <c r="M82" s="67" t="s">
        <v>5219</v>
      </c>
      <c r="N82" s="67">
        <v>45750730</v>
      </c>
      <c r="O82" s="64">
        <v>244</v>
      </c>
      <c r="P82" s="205">
        <v>45323</v>
      </c>
      <c r="Q82" s="60">
        <v>572500000</v>
      </c>
      <c r="R82" s="205">
        <v>45364</v>
      </c>
      <c r="S82" s="60">
        <v>13200000</v>
      </c>
      <c r="T82" s="61" t="s">
        <v>66</v>
      </c>
      <c r="U82" s="67">
        <v>1082939683</v>
      </c>
      <c r="V82" s="67" t="s">
        <v>4954</v>
      </c>
      <c r="W82" s="68">
        <v>45363</v>
      </c>
      <c r="X82" s="68">
        <v>45364</v>
      </c>
      <c r="Y82" s="168" t="s">
        <v>75</v>
      </c>
      <c r="Z82" s="68">
        <v>45458</v>
      </c>
      <c r="AA82" s="67">
        <f t="shared" si="5"/>
        <v>94</v>
      </c>
      <c r="AB82" s="60">
        <v>0</v>
      </c>
      <c r="AC82" s="60">
        <v>0</v>
      </c>
      <c r="AD82" s="60">
        <v>0</v>
      </c>
      <c r="AE82" s="66" t="s">
        <v>75</v>
      </c>
      <c r="AF82" s="67">
        <f t="shared" si="6"/>
        <v>0</v>
      </c>
      <c r="AG82" s="60">
        <v>0</v>
      </c>
      <c r="AH82" s="60">
        <v>0</v>
      </c>
      <c r="AI82" s="65" t="s">
        <v>75</v>
      </c>
      <c r="AJ82" s="61">
        <v>0</v>
      </c>
      <c r="AK82" s="65" t="s">
        <v>75</v>
      </c>
      <c r="AL82" s="65" t="s">
        <v>75</v>
      </c>
      <c r="AM82" s="67">
        <f t="shared" si="7"/>
        <v>0</v>
      </c>
      <c r="AN82" s="67">
        <f>+K82+AC82-AH82</f>
        <v>13200000</v>
      </c>
      <c r="AO82" s="61" t="s">
        <v>67</v>
      </c>
      <c r="AP82" s="60">
        <v>13200000</v>
      </c>
      <c r="AQ82" s="61" t="s">
        <v>86</v>
      </c>
      <c r="AR82" s="60">
        <v>0</v>
      </c>
      <c r="AS82" s="69" t="s">
        <v>75</v>
      </c>
      <c r="AT82" s="70">
        <v>13200000</v>
      </c>
      <c r="AU82" s="71">
        <f t="shared" si="8"/>
        <v>0</v>
      </c>
      <c r="AV82" s="72">
        <f t="shared" si="9"/>
        <v>1</v>
      </c>
      <c r="AW82" s="69" t="s">
        <v>75</v>
      </c>
      <c r="AX82" s="61" t="s">
        <v>101</v>
      </c>
      <c r="AY82" s="73" t="s">
        <v>6432</v>
      </c>
      <c r="AZ82" s="58" t="s">
        <v>67</v>
      </c>
      <c r="BA82" s="58" t="s">
        <v>67</v>
      </c>
    </row>
    <row r="83" spans="2:53" x14ac:dyDescent="0.25">
      <c r="B83" s="58">
        <v>2024</v>
      </c>
      <c r="C83" s="58">
        <v>891780111</v>
      </c>
      <c r="D83" s="59" t="s">
        <v>64</v>
      </c>
      <c r="E83" s="60" t="s">
        <v>6431</v>
      </c>
      <c r="F83" s="60" t="s">
        <v>6430</v>
      </c>
      <c r="G83" s="168">
        <v>0</v>
      </c>
      <c r="H83" s="61" t="s">
        <v>73</v>
      </c>
      <c r="I83" s="59" t="s">
        <v>125</v>
      </c>
      <c r="J83" s="60" t="s">
        <v>6429</v>
      </c>
      <c r="K83" s="60">
        <v>11400000</v>
      </c>
      <c r="L83" s="58" t="s">
        <v>68</v>
      </c>
      <c r="M83" s="67" t="s">
        <v>6428</v>
      </c>
      <c r="N83" s="67">
        <v>8742360</v>
      </c>
      <c r="O83" s="64">
        <v>223</v>
      </c>
      <c r="P83" s="205">
        <v>45323</v>
      </c>
      <c r="Q83" s="60">
        <v>108400000</v>
      </c>
      <c r="R83" s="205">
        <v>45364</v>
      </c>
      <c r="S83" s="60">
        <v>11400000</v>
      </c>
      <c r="T83" s="61" t="s">
        <v>66</v>
      </c>
      <c r="U83" s="67">
        <v>16078654</v>
      </c>
      <c r="V83" s="67" t="s">
        <v>386</v>
      </c>
      <c r="W83" s="68">
        <v>45363</v>
      </c>
      <c r="X83" s="68">
        <v>45364</v>
      </c>
      <c r="Y83" s="168" t="s">
        <v>75</v>
      </c>
      <c r="Z83" s="68">
        <v>45412</v>
      </c>
      <c r="AA83" s="67">
        <f t="shared" si="5"/>
        <v>48</v>
      </c>
      <c r="AB83" s="60">
        <v>0</v>
      </c>
      <c r="AC83" s="60">
        <v>0</v>
      </c>
      <c r="AD83" s="60">
        <v>0</v>
      </c>
      <c r="AE83" s="66" t="s">
        <v>75</v>
      </c>
      <c r="AF83" s="67">
        <f t="shared" si="6"/>
        <v>0</v>
      </c>
      <c r="AG83" s="60">
        <v>0</v>
      </c>
      <c r="AH83" s="60">
        <v>0</v>
      </c>
      <c r="AI83" s="65" t="s">
        <v>75</v>
      </c>
      <c r="AJ83" s="61">
        <v>0</v>
      </c>
      <c r="AK83" s="65" t="s">
        <v>75</v>
      </c>
      <c r="AL83" s="65" t="s">
        <v>75</v>
      </c>
      <c r="AM83" s="67">
        <f t="shared" si="7"/>
        <v>0</v>
      </c>
      <c r="AN83" s="67">
        <f>+K83+AC83-AH83</f>
        <v>11400000</v>
      </c>
      <c r="AO83" s="61" t="s">
        <v>86</v>
      </c>
      <c r="AP83" s="60">
        <v>11400000</v>
      </c>
      <c r="AQ83" s="61" t="s">
        <v>86</v>
      </c>
      <c r="AR83" s="60">
        <v>0</v>
      </c>
      <c r="AS83" s="69" t="s">
        <v>75</v>
      </c>
      <c r="AT83" s="70">
        <v>3800000</v>
      </c>
      <c r="AU83" s="71">
        <f t="shared" si="8"/>
        <v>7600000</v>
      </c>
      <c r="AV83" s="72">
        <f t="shared" si="9"/>
        <v>0.33333333333333331</v>
      </c>
      <c r="AW83" s="69" t="s">
        <v>75</v>
      </c>
      <c r="AX83" s="61" t="s">
        <v>6427</v>
      </c>
      <c r="AY83" s="73" t="s">
        <v>6426</v>
      </c>
      <c r="AZ83" s="58" t="s">
        <v>67</v>
      </c>
      <c r="BA83" s="58" t="s">
        <v>67</v>
      </c>
    </row>
    <row r="84" spans="2:53" x14ac:dyDescent="0.25">
      <c r="B84" s="58">
        <v>2024</v>
      </c>
      <c r="C84" s="58">
        <v>891780111</v>
      </c>
      <c r="D84" s="59" t="s">
        <v>64</v>
      </c>
      <c r="E84" s="60" t="s">
        <v>6425</v>
      </c>
      <c r="F84" s="60" t="s">
        <v>6424</v>
      </c>
      <c r="G84" s="168">
        <v>0</v>
      </c>
      <c r="H84" s="61" t="s">
        <v>73</v>
      </c>
      <c r="I84" s="59" t="s">
        <v>65</v>
      </c>
      <c r="J84" s="60" t="s">
        <v>6423</v>
      </c>
      <c r="K84" s="60">
        <v>13600000</v>
      </c>
      <c r="L84" s="58" t="s">
        <v>68</v>
      </c>
      <c r="M84" s="67" t="s">
        <v>6422</v>
      </c>
      <c r="N84" s="67">
        <v>1082972449</v>
      </c>
      <c r="O84" s="64">
        <v>571</v>
      </c>
      <c r="P84" s="205">
        <v>45356</v>
      </c>
      <c r="Q84" s="60">
        <v>13600000</v>
      </c>
      <c r="R84" s="205">
        <v>45364</v>
      </c>
      <c r="S84" s="60">
        <v>13600000</v>
      </c>
      <c r="T84" s="61" t="s">
        <v>66</v>
      </c>
      <c r="U84" s="67">
        <v>85155333</v>
      </c>
      <c r="V84" s="67" t="s">
        <v>5235</v>
      </c>
      <c r="W84" s="68">
        <v>45363</v>
      </c>
      <c r="X84" s="68">
        <v>45364</v>
      </c>
      <c r="Y84" s="168" t="s">
        <v>75</v>
      </c>
      <c r="Z84" s="68">
        <v>45473</v>
      </c>
      <c r="AA84" s="67">
        <f t="shared" si="5"/>
        <v>109</v>
      </c>
      <c r="AB84" s="60">
        <v>0</v>
      </c>
      <c r="AC84" s="60">
        <v>0</v>
      </c>
      <c r="AD84" s="60">
        <v>0</v>
      </c>
      <c r="AE84" s="66" t="s">
        <v>75</v>
      </c>
      <c r="AF84" s="67">
        <f t="shared" si="6"/>
        <v>0</v>
      </c>
      <c r="AG84" s="60">
        <v>0</v>
      </c>
      <c r="AH84" s="60">
        <v>0</v>
      </c>
      <c r="AI84" s="65" t="s">
        <v>75</v>
      </c>
      <c r="AJ84" s="61">
        <v>0</v>
      </c>
      <c r="AK84" s="65" t="s">
        <v>75</v>
      </c>
      <c r="AL84" s="65" t="s">
        <v>75</v>
      </c>
      <c r="AM84" s="67">
        <f t="shared" si="7"/>
        <v>0</v>
      </c>
      <c r="AN84" s="67">
        <f>+K84+AC84-AH84</f>
        <v>13600000</v>
      </c>
      <c r="AO84" s="61" t="s">
        <v>86</v>
      </c>
      <c r="AP84" s="60">
        <v>13600000</v>
      </c>
      <c r="AQ84" s="61" t="s">
        <v>86</v>
      </c>
      <c r="AR84" s="60">
        <v>0</v>
      </c>
      <c r="AS84" s="69" t="s">
        <v>75</v>
      </c>
      <c r="AT84" s="70">
        <v>13600000</v>
      </c>
      <c r="AU84" s="71">
        <f t="shared" si="8"/>
        <v>0</v>
      </c>
      <c r="AV84" s="72">
        <f t="shared" si="9"/>
        <v>1</v>
      </c>
      <c r="AW84" s="69" t="s">
        <v>75</v>
      </c>
      <c r="AX84" s="61" t="s">
        <v>101</v>
      </c>
      <c r="AY84" s="73" t="s">
        <v>6421</v>
      </c>
      <c r="AZ84" s="58" t="s">
        <v>67</v>
      </c>
      <c r="BA84" s="58" t="s">
        <v>67</v>
      </c>
    </row>
    <row r="85" spans="2:53" x14ac:dyDescent="0.25">
      <c r="B85" s="58">
        <v>2024</v>
      </c>
      <c r="C85" s="58">
        <v>891780111</v>
      </c>
      <c r="D85" s="59" t="s">
        <v>64</v>
      </c>
      <c r="E85" s="60" t="s">
        <v>6420</v>
      </c>
      <c r="F85" s="60" t="s">
        <v>6419</v>
      </c>
      <c r="G85" s="168">
        <v>0</v>
      </c>
      <c r="H85" s="61" t="s">
        <v>73</v>
      </c>
      <c r="I85" s="59" t="s">
        <v>125</v>
      </c>
      <c r="J85" s="60" t="s">
        <v>6418</v>
      </c>
      <c r="K85" s="60">
        <v>7600000</v>
      </c>
      <c r="L85" s="58" t="s">
        <v>68</v>
      </c>
      <c r="M85" s="67" t="s">
        <v>6417</v>
      </c>
      <c r="N85" s="67">
        <v>1102794903</v>
      </c>
      <c r="O85" s="64">
        <v>223</v>
      </c>
      <c r="P85" s="205">
        <v>45323</v>
      </c>
      <c r="Q85" s="60">
        <v>108400000</v>
      </c>
      <c r="R85" s="205">
        <v>45366</v>
      </c>
      <c r="S85" s="60">
        <v>7600000</v>
      </c>
      <c r="T85" s="61" t="s">
        <v>66</v>
      </c>
      <c r="U85" s="67">
        <v>16078654</v>
      </c>
      <c r="V85" s="67" t="s">
        <v>386</v>
      </c>
      <c r="W85" s="68">
        <v>45364</v>
      </c>
      <c r="X85" s="68">
        <v>45366</v>
      </c>
      <c r="Y85" s="168" t="s">
        <v>75</v>
      </c>
      <c r="Z85" s="68">
        <v>45412</v>
      </c>
      <c r="AA85" s="67">
        <f t="shared" si="5"/>
        <v>46</v>
      </c>
      <c r="AB85" s="60">
        <v>0</v>
      </c>
      <c r="AC85" s="60">
        <v>0</v>
      </c>
      <c r="AD85" s="60">
        <v>0</v>
      </c>
      <c r="AE85" s="66" t="s">
        <v>75</v>
      </c>
      <c r="AF85" s="67">
        <f t="shared" si="6"/>
        <v>0</v>
      </c>
      <c r="AG85" s="60">
        <v>0</v>
      </c>
      <c r="AH85" s="60">
        <v>0</v>
      </c>
      <c r="AI85" s="65" t="s">
        <v>75</v>
      </c>
      <c r="AJ85" s="61">
        <v>0</v>
      </c>
      <c r="AK85" s="65" t="s">
        <v>75</v>
      </c>
      <c r="AL85" s="65" t="s">
        <v>75</v>
      </c>
      <c r="AM85" s="67">
        <f t="shared" si="7"/>
        <v>0</v>
      </c>
      <c r="AN85" s="67">
        <f>+K85+AC85-AH85</f>
        <v>7600000</v>
      </c>
      <c r="AO85" s="61" t="s">
        <v>86</v>
      </c>
      <c r="AP85" s="60">
        <v>7600000</v>
      </c>
      <c r="AQ85" s="61" t="s">
        <v>86</v>
      </c>
      <c r="AR85" s="60">
        <v>0</v>
      </c>
      <c r="AS85" s="69" t="s">
        <v>75</v>
      </c>
      <c r="AT85" s="70">
        <v>7600000</v>
      </c>
      <c r="AU85" s="71">
        <f t="shared" si="8"/>
        <v>0</v>
      </c>
      <c r="AV85" s="72">
        <f t="shared" si="9"/>
        <v>1</v>
      </c>
      <c r="AW85" s="69" t="s">
        <v>75</v>
      </c>
      <c r="AX85" s="61" t="s">
        <v>101</v>
      </c>
      <c r="AY85" s="73" t="s">
        <v>6416</v>
      </c>
      <c r="AZ85" s="58" t="s">
        <v>67</v>
      </c>
      <c r="BA85" s="58" t="s">
        <v>67</v>
      </c>
    </row>
    <row r="86" spans="2:53" x14ac:dyDescent="0.25">
      <c r="B86" s="58">
        <v>2024</v>
      </c>
      <c r="C86" s="58">
        <v>891780111</v>
      </c>
      <c r="D86" s="59" t="s">
        <v>64</v>
      </c>
      <c r="E86" s="60" t="s">
        <v>6415</v>
      </c>
      <c r="F86" s="60" t="s">
        <v>6414</v>
      </c>
      <c r="G86" s="168">
        <v>0</v>
      </c>
      <c r="H86" s="61" t="s">
        <v>73</v>
      </c>
      <c r="I86" s="59" t="s">
        <v>125</v>
      </c>
      <c r="J86" s="60" t="s">
        <v>6413</v>
      </c>
      <c r="K86" s="60">
        <v>6200000</v>
      </c>
      <c r="L86" s="58" t="s">
        <v>68</v>
      </c>
      <c r="M86" s="67" t="s">
        <v>6412</v>
      </c>
      <c r="N86" s="67">
        <v>1082900540</v>
      </c>
      <c r="O86" s="64">
        <v>223</v>
      </c>
      <c r="P86" s="205">
        <v>45323</v>
      </c>
      <c r="Q86" s="60">
        <v>108400000</v>
      </c>
      <c r="R86" s="205">
        <v>45366</v>
      </c>
      <c r="S86" s="60">
        <v>6200000</v>
      </c>
      <c r="T86" s="61" t="s">
        <v>66</v>
      </c>
      <c r="U86" s="67">
        <v>16078654</v>
      </c>
      <c r="V86" s="67" t="s">
        <v>386</v>
      </c>
      <c r="W86" s="68">
        <v>45364</v>
      </c>
      <c r="X86" s="68">
        <v>45366</v>
      </c>
      <c r="Y86" s="168" t="s">
        <v>75</v>
      </c>
      <c r="Z86" s="68">
        <v>45412</v>
      </c>
      <c r="AA86" s="67">
        <f t="shared" si="5"/>
        <v>46</v>
      </c>
      <c r="AB86" s="60">
        <v>0</v>
      </c>
      <c r="AC86" s="60">
        <v>0</v>
      </c>
      <c r="AD86" s="60">
        <v>0</v>
      </c>
      <c r="AE86" s="66" t="s">
        <v>75</v>
      </c>
      <c r="AF86" s="67">
        <f t="shared" si="6"/>
        <v>0</v>
      </c>
      <c r="AG86" s="60">
        <v>0</v>
      </c>
      <c r="AH86" s="60">
        <v>0</v>
      </c>
      <c r="AI86" s="65" t="s">
        <v>75</v>
      </c>
      <c r="AJ86" s="61">
        <v>0</v>
      </c>
      <c r="AK86" s="65" t="s">
        <v>75</v>
      </c>
      <c r="AL86" s="65" t="s">
        <v>75</v>
      </c>
      <c r="AM86" s="67">
        <f t="shared" si="7"/>
        <v>0</v>
      </c>
      <c r="AN86" s="67">
        <f>+K86+AC86-AH86</f>
        <v>6200000</v>
      </c>
      <c r="AO86" s="61" t="s">
        <v>86</v>
      </c>
      <c r="AP86" s="60">
        <v>6200000</v>
      </c>
      <c r="AQ86" s="61" t="s">
        <v>86</v>
      </c>
      <c r="AR86" s="60">
        <v>0</v>
      </c>
      <c r="AS86" s="69" t="s">
        <v>75</v>
      </c>
      <c r="AT86" s="70">
        <v>6200000</v>
      </c>
      <c r="AU86" s="71">
        <f t="shared" si="8"/>
        <v>0</v>
      </c>
      <c r="AV86" s="72">
        <f t="shared" si="9"/>
        <v>1</v>
      </c>
      <c r="AW86" s="69" t="s">
        <v>75</v>
      </c>
      <c r="AX86" s="61" t="s">
        <v>101</v>
      </c>
      <c r="AY86" s="73" t="s">
        <v>6411</v>
      </c>
      <c r="AZ86" s="58" t="s">
        <v>67</v>
      </c>
      <c r="BA86" s="58" t="s">
        <v>67</v>
      </c>
    </row>
    <row r="87" spans="2:53" x14ac:dyDescent="0.25">
      <c r="B87" s="58">
        <v>2024</v>
      </c>
      <c r="C87" s="58">
        <v>891780111</v>
      </c>
      <c r="D87" s="59" t="s">
        <v>64</v>
      </c>
      <c r="E87" s="60" t="s">
        <v>6410</v>
      </c>
      <c r="F87" s="60" t="s">
        <v>6409</v>
      </c>
      <c r="G87" s="168">
        <v>0</v>
      </c>
      <c r="H87" s="61" t="s">
        <v>73</v>
      </c>
      <c r="I87" s="59" t="s">
        <v>125</v>
      </c>
      <c r="J87" s="60" t="s">
        <v>6408</v>
      </c>
      <c r="K87" s="60">
        <v>6900000</v>
      </c>
      <c r="L87" s="58" t="s">
        <v>68</v>
      </c>
      <c r="M87" s="67" t="s">
        <v>6407</v>
      </c>
      <c r="N87" s="67">
        <v>84456169</v>
      </c>
      <c r="O87" s="64">
        <v>223</v>
      </c>
      <c r="P87" s="205">
        <v>45323</v>
      </c>
      <c r="Q87" s="60">
        <v>108400000</v>
      </c>
      <c r="R87" s="205">
        <v>45369</v>
      </c>
      <c r="S87" s="60">
        <v>6900000</v>
      </c>
      <c r="T87" s="61" t="s">
        <v>66</v>
      </c>
      <c r="U87" s="67">
        <v>16078654</v>
      </c>
      <c r="V87" s="67" t="s">
        <v>386</v>
      </c>
      <c r="W87" s="68">
        <v>45366</v>
      </c>
      <c r="X87" s="68">
        <v>45369</v>
      </c>
      <c r="Y87" s="168" t="s">
        <v>75</v>
      </c>
      <c r="Z87" s="68">
        <v>45443</v>
      </c>
      <c r="AA87" s="67">
        <f t="shared" si="5"/>
        <v>74</v>
      </c>
      <c r="AB87" s="60">
        <v>0</v>
      </c>
      <c r="AC87" s="60">
        <v>0</v>
      </c>
      <c r="AD87" s="60">
        <v>0</v>
      </c>
      <c r="AE87" s="66" t="s">
        <v>75</v>
      </c>
      <c r="AF87" s="67">
        <f t="shared" si="6"/>
        <v>0</v>
      </c>
      <c r="AG87" s="60">
        <v>0</v>
      </c>
      <c r="AH87" s="60">
        <v>0</v>
      </c>
      <c r="AI87" s="65" t="s">
        <v>75</v>
      </c>
      <c r="AJ87" s="61">
        <v>0</v>
      </c>
      <c r="AK87" s="65" t="s">
        <v>75</v>
      </c>
      <c r="AL87" s="65" t="s">
        <v>75</v>
      </c>
      <c r="AM87" s="67">
        <f t="shared" si="7"/>
        <v>0</v>
      </c>
      <c r="AN87" s="67">
        <f>+K87+AC87-AH87</f>
        <v>6900000</v>
      </c>
      <c r="AO87" s="61" t="s">
        <v>86</v>
      </c>
      <c r="AP87" s="60">
        <v>6900000</v>
      </c>
      <c r="AQ87" s="61" t="s">
        <v>86</v>
      </c>
      <c r="AR87" s="60">
        <v>0</v>
      </c>
      <c r="AS87" s="69" t="s">
        <v>75</v>
      </c>
      <c r="AT87" s="70">
        <v>6900000</v>
      </c>
      <c r="AU87" s="71">
        <f t="shared" si="8"/>
        <v>0</v>
      </c>
      <c r="AV87" s="72">
        <f t="shared" si="9"/>
        <v>1</v>
      </c>
      <c r="AW87" s="69" t="s">
        <v>75</v>
      </c>
      <c r="AX87" s="61" t="s">
        <v>101</v>
      </c>
      <c r="AY87" s="73" t="s">
        <v>6406</v>
      </c>
      <c r="AZ87" s="58" t="s">
        <v>67</v>
      </c>
      <c r="BA87" s="58" t="s">
        <v>67</v>
      </c>
    </row>
    <row r="88" spans="2:53" x14ac:dyDescent="0.25">
      <c r="B88" s="58">
        <v>2024</v>
      </c>
      <c r="C88" s="58">
        <v>891780111</v>
      </c>
      <c r="D88" s="59" t="s">
        <v>64</v>
      </c>
      <c r="E88" s="60" t="s">
        <v>6405</v>
      </c>
      <c r="F88" s="60" t="s">
        <v>6404</v>
      </c>
      <c r="G88" s="168">
        <v>0</v>
      </c>
      <c r="H88" s="61" t="s">
        <v>73</v>
      </c>
      <c r="I88" s="59" t="s">
        <v>125</v>
      </c>
      <c r="J88" s="60" t="s">
        <v>6403</v>
      </c>
      <c r="K88" s="60">
        <v>11400000</v>
      </c>
      <c r="L88" s="58" t="s">
        <v>68</v>
      </c>
      <c r="M88" s="67" t="s">
        <v>6402</v>
      </c>
      <c r="N88" s="67">
        <v>39049103</v>
      </c>
      <c r="O88" s="64">
        <v>223</v>
      </c>
      <c r="P88" s="205">
        <v>45323</v>
      </c>
      <c r="Q88" s="60">
        <v>108400000</v>
      </c>
      <c r="R88" s="205">
        <v>45369</v>
      </c>
      <c r="S88" s="60">
        <v>11400000</v>
      </c>
      <c r="T88" s="61" t="s">
        <v>66</v>
      </c>
      <c r="U88" s="67">
        <v>16078654</v>
      </c>
      <c r="V88" s="67" t="s">
        <v>386</v>
      </c>
      <c r="W88" s="68">
        <v>45366</v>
      </c>
      <c r="X88" s="68">
        <v>45369</v>
      </c>
      <c r="Y88" s="168" t="s">
        <v>75</v>
      </c>
      <c r="Z88" s="68">
        <v>45443</v>
      </c>
      <c r="AA88" s="67">
        <f t="shared" si="5"/>
        <v>74</v>
      </c>
      <c r="AB88" s="60">
        <v>0</v>
      </c>
      <c r="AC88" s="60">
        <v>0</v>
      </c>
      <c r="AD88" s="60">
        <v>0</v>
      </c>
      <c r="AE88" s="66" t="s">
        <v>75</v>
      </c>
      <c r="AF88" s="67">
        <f t="shared" si="6"/>
        <v>0</v>
      </c>
      <c r="AG88" s="60">
        <v>0</v>
      </c>
      <c r="AH88" s="60">
        <v>0</v>
      </c>
      <c r="AI88" s="65" t="s">
        <v>75</v>
      </c>
      <c r="AJ88" s="61">
        <v>0</v>
      </c>
      <c r="AK88" s="65" t="s">
        <v>75</v>
      </c>
      <c r="AL88" s="65" t="s">
        <v>75</v>
      </c>
      <c r="AM88" s="67">
        <f t="shared" si="7"/>
        <v>0</v>
      </c>
      <c r="AN88" s="67">
        <f>+K88+AC88-AH88</f>
        <v>11400000</v>
      </c>
      <c r="AO88" s="61" t="s">
        <v>86</v>
      </c>
      <c r="AP88" s="60">
        <v>11400000</v>
      </c>
      <c r="AQ88" s="61" t="s">
        <v>86</v>
      </c>
      <c r="AR88" s="60">
        <v>0</v>
      </c>
      <c r="AS88" s="69" t="s">
        <v>75</v>
      </c>
      <c r="AT88" s="70">
        <v>11400000</v>
      </c>
      <c r="AU88" s="71">
        <f t="shared" si="8"/>
        <v>0</v>
      </c>
      <c r="AV88" s="72">
        <f t="shared" si="9"/>
        <v>1</v>
      </c>
      <c r="AW88" s="69" t="s">
        <v>75</v>
      </c>
      <c r="AX88" s="61" t="s">
        <v>101</v>
      </c>
      <c r="AY88" s="73" t="s">
        <v>6401</v>
      </c>
      <c r="AZ88" s="58" t="s">
        <v>67</v>
      </c>
      <c r="BA88" s="58" t="s">
        <v>67</v>
      </c>
    </row>
    <row r="89" spans="2:53" x14ac:dyDescent="0.25">
      <c r="B89" s="58">
        <v>2024</v>
      </c>
      <c r="C89" s="58">
        <v>891780111</v>
      </c>
      <c r="D89" s="59" t="s">
        <v>64</v>
      </c>
      <c r="E89" s="60" t="s">
        <v>6400</v>
      </c>
      <c r="F89" s="60" t="s">
        <v>6399</v>
      </c>
      <c r="G89" s="168">
        <v>0</v>
      </c>
      <c r="H89" s="61" t="s">
        <v>73</v>
      </c>
      <c r="I89" s="59" t="s">
        <v>125</v>
      </c>
      <c r="J89" s="60" t="s">
        <v>6398</v>
      </c>
      <c r="K89" s="60">
        <v>10000000</v>
      </c>
      <c r="L89" s="58" t="s">
        <v>68</v>
      </c>
      <c r="M89" s="67" t="s">
        <v>6397</v>
      </c>
      <c r="N89" s="67">
        <v>77012200</v>
      </c>
      <c r="O89" s="64">
        <v>416</v>
      </c>
      <c r="P89" s="205">
        <v>45341</v>
      </c>
      <c r="Q89" s="60">
        <v>93000000</v>
      </c>
      <c r="R89" s="205">
        <v>45369</v>
      </c>
      <c r="S89" s="60">
        <v>10000000</v>
      </c>
      <c r="T89" s="61" t="s">
        <v>66</v>
      </c>
      <c r="U89" s="67">
        <v>72005158</v>
      </c>
      <c r="V89" s="67" t="s">
        <v>5940</v>
      </c>
      <c r="W89" s="68">
        <v>45366</v>
      </c>
      <c r="X89" s="68">
        <v>45369</v>
      </c>
      <c r="Y89" s="168" t="s">
        <v>75</v>
      </c>
      <c r="Z89" s="68">
        <v>45411</v>
      </c>
      <c r="AA89" s="67">
        <f t="shared" si="5"/>
        <v>42</v>
      </c>
      <c r="AB89" s="60">
        <v>1</v>
      </c>
      <c r="AC89" s="60">
        <v>5000000</v>
      </c>
      <c r="AD89" s="60">
        <v>1</v>
      </c>
      <c r="AE89" s="66">
        <v>45435</v>
      </c>
      <c r="AF89" s="67">
        <f t="shared" si="6"/>
        <v>24</v>
      </c>
      <c r="AG89" s="60">
        <v>0</v>
      </c>
      <c r="AH89" s="60">
        <v>0</v>
      </c>
      <c r="AI89" s="65" t="s">
        <v>75</v>
      </c>
      <c r="AJ89" s="61">
        <v>0</v>
      </c>
      <c r="AK89" s="65" t="s">
        <v>75</v>
      </c>
      <c r="AL89" s="65" t="s">
        <v>75</v>
      </c>
      <c r="AM89" s="67">
        <f t="shared" si="7"/>
        <v>0</v>
      </c>
      <c r="AN89" s="67">
        <f>+K89+AC89-AH89</f>
        <v>15000000</v>
      </c>
      <c r="AO89" s="61" t="s">
        <v>86</v>
      </c>
      <c r="AP89" s="60">
        <v>10000000</v>
      </c>
      <c r="AQ89" s="61" t="s">
        <v>86</v>
      </c>
      <c r="AR89" s="60">
        <v>0</v>
      </c>
      <c r="AS89" s="69" t="s">
        <v>75</v>
      </c>
      <c r="AT89" s="70">
        <v>15000000</v>
      </c>
      <c r="AU89" s="71">
        <f t="shared" si="8"/>
        <v>0</v>
      </c>
      <c r="AV89" s="72">
        <f t="shared" si="9"/>
        <v>1</v>
      </c>
      <c r="AW89" s="69" t="s">
        <v>75</v>
      </c>
      <c r="AX89" s="61" t="s">
        <v>101</v>
      </c>
      <c r="AY89" s="73" t="s">
        <v>6396</v>
      </c>
      <c r="AZ89" s="58" t="s">
        <v>67</v>
      </c>
      <c r="BA89" s="58" t="s">
        <v>67</v>
      </c>
    </row>
    <row r="90" spans="2:53" x14ac:dyDescent="0.25">
      <c r="B90" s="58">
        <v>2024</v>
      </c>
      <c r="C90" s="58">
        <v>891780111</v>
      </c>
      <c r="D90" s="59" t="s">
        <v>64</v>
      </c>
      <c r="E90" s="60" t="s">
        <v>6395</v>
      </c>
      <c r="F90" s="60" t="s">
        <v>6394</v>
      </c>
      <c r="G90" s="168">
        <v>0</v>
      </c>
      <c r="H90" s="61" t="s">
        <v>73</v>
      </c>
      <c r="I90" s="59" t="s">
        <v>65</v>
      </c>
      <c r="J90" s="60" t="s">
        <v>6393</v>
      </c>
      <c r="K90" s="60">
        <v>10000000</v>
      </c>
      <c r="L90" s="58" t="s">
        <v>68</v>
      </c>
      <c r="M90" s="67" t="s">
        <v>6392</v>
      </c>
      <c r="N90" s="67">
        <v>1082952509</v>
      </c>
      <c r="O90" s="64">
        <v>244</v>
      </c>
      <c r="P90" s="205">
        <v>45323</v>
      </c>
      <c r="Q90" s="60">
        <v>572500000</v>
      </c>
      <c r="R90" s="205">
        <v>45369</v>
      </c>
      <c r="S90" s="60">
        <v>10000000</v>
      </c>
      <c r="T90" s="61" t="s">
        <v>66</v>
      </c>
      <c r="U90" s="60">
        <v>1082939683</v>
      </c>
      <c r="V90" s="60" t="s">
        <v>4954</v>
      </c>
      <c r="W90" s="68">
        <v>45369</v>
      </c>
      <c r="X90" s="68">
        <v>45369</v>
      </c>
      <c r="Y90" s="168" t="s">
        <v>75</v>
      </c>
      <c r="Z90" s="68">
        <v>45458</v>
      </c>
      <c r="AA90" s="67">
        <f t="shared" si="5"/>
        <v>89</v>
      </c>
      <c r="AB90" s="60">
        <v>0</v>
      </c>
      <c r="AC90" s="60">
        <v>0</v>
      </c>
      <c r="AD90" s="60">
        <v>0</v>
      </c>
      <c r="AE90" s="66" t="s">
        <v>75</v>
      </c>
      <c r="AF90" s="67">
        <f t="shared" si="6"/>
        <v>0</v>
      </c>
      <c r="AG90" s="60">
        <v>0</v>
      </c>
      <c r="AH90" s="60">
        <v>0</v>
      </c>
      <c r="AI90" s="65" t="s">
        <v>75</v>
      </c>
      <c r="AJ90" s="61">
        <v>0</v>
      </c>
      <c r="AK90" s="65" t="s">
        <v>75</v>
      </c>
      <c r="AL90" s="65" t="s">
        <v>75</v>
      </c>
      <c r="AM90" s="67">
        <f t="shared" si="7"/>
        <v>0</v>
      </c>
      <c r="AN90" s="67">
        <f>+K90+AC90-AH90</f>
        <v>10000000</v>
      </c>
      <c r="AO90" s="61" t="s">
        <v>67</v>
      </c>
      <c r="AP90" s="60">
        <v>10000000</v>
      </c>
      <c r="AQ90" s="61" t="s">
        <v>86</v>
      </c>
      <c r="AR90" s="60">
        <v>0</v>
      </c>
      <c r="AS90" s="69" t="s">
        <v>75</v>
      </c>
      <c r="AT90" s="70">
        <v>10000000</v>
      </c>
      <c r="AU90" s="71">
        <f t="shared" si="8"/>
        <v>0</v>
      </c>
      <c r="AV90" s="72">
        <f t="shared" si="9"/>
        <v>1</v>
      </c>
      <c r="AW90" s="69" t="s">
        <v>75</v>
      </c>
      <c r="AX90" s="61" t="s">
        <v>101</v>
      </c>
      <c r="AY90" s="73" t="s">
        <v>6391</v>
      </c>
      <c r="AZ90" s="58" t="s">
        <v>67</v>
      </c>
      <c r="BA90" s="58" t="s">
        <v>67</v>
      </c>
    </row>
    <row r="91" spans="2:53" x14ac:dyDescent="0.25">
      <c r="B91" s="58">
        <v>2024</v>
      </c>
      <c r="C91" s="58">
        <v>891780111</v>
      </c>
      <c r="D91" s="59" t="s">
        <v>64</v>
      </c>
      <c r="E91" s="60" t="s">
        <v>6390</v>
      </c>
      <c r="F91" s="60" t="s">
        <v>6389</v>
      </c>
      <c r="G91" s="168">
        <v>0</v>
      </c>
      <c r="H91" s="61" t="s">
        <v>73</v>
      </c>
      <c r="I91" s="59" t="s">
        <v>125</v>
      </c>
      <c r="J91" s="60" t="s">
        <v>6388</v>
      </c>
      <c r="K91" s="60">
        <v>4000000</v>
      </c>
      <c r="L91" s="58" t="s">
        <v>68</v>
      </c>
      <c r="M91" s="67" t="s">
        <v>6387</v>
      </c>
      <c r="N91" s="67">
        <v>1082937312</v>
      </c>
      <c r="O91" s="64">
        <v>223</v>
      </c>
      <c r="P91" s="205">
        <v>45323</v>
      </c>
      <c r="Q91" s="60">
        <v>108400000</v>
      </c>
      <c r="R91" s="205">
        <v>45369</v>
      </c>
      <c r="S91" s="60">
        <v>4000000</v>
      </c>
      <c r="T91" s="61" t="s">
        <v>66</v>
      </c>
      <c r="U91" s="67">
        <v>16078654</v>
      </c>
      <c r="V91" s="67" t="s">
        <v>386</v>
      </c>
      <c r="W91" s="68">
        <v>45369</v>
      </c>
      <c r="X91" s="68">
        <v>45369</v>
      </c>
      <c r="Y91" s="168" t="s">
        <v>75</v>
      </c>
      <c r="Z91" s="68">
        <v>45412</v>
      </c>
      <c r="AA91" s="67">
        <f t="shared" si="5"/>
        <v>43</v>
      </c>
      <c r="AB91" s="60">
        <v>0</v>
      </c>
      <c r="AC91" s="60">
        <v>0</v>
      </c>
      <c r="AD91" s="60">
        <v>0</v>
      </c>
      <c r="AE91" s="66" t="s">
        <v>75</v>
      </c>
      <c r="AF91" s="67">
        <f t="shared" si="6"/>
        <v>0</v>
      </c>
      <c r="AG91" s="60">
        <v>0</v>
      </c>
      <c r="AH91" s="60">
        <v>0</v>
      </c>
      <c r="AI91" s="65" t="s">
        <v>75</v>
      </c>
      <c r="AJ91" s="61">
        <v>0</v>
      </c>
      <c r="AK91" s="65" t="s">
        <v>75</v>
      </c>
      <c r="AL91" s="65" t="s">
        <v>75</v>
      </c>
      <c r="AM91" s="67">
        <f t="shared" si="7"/>
        <v>0</v>
      </c>
      <c r="AN91" s="67">
        <f>+K91+AC91-AH91</f>
        <v>4000000</v>
      </c>
      <c r="AO91" s="61" t="s">
        <v>86</v>
      </c>
      <c r="AP91" s="60">
        <v>4000000</v>
      </c>
      <c r="AQ91" s="61" t="s">
        <v>86</v>
      </c>
      <c r="AR91" s="60">
        <v>0</v>
      </c>
      <c r="AS91" s="69" t="s">
        <v>75</v>
      </c>
      <c r="AT91" s="70">
        <v>4000000</v>
      </c>
      <c r="AU91" s="71">
        <f t="shared" si="8"/>
        <v>0</v>
      </c>
      <c r="AV91" s="72">
        <f t="shared" si="9"/>
        <v>1</v>
      </c>
      <c r="AW91" s="69" t="s">
        <v>75</v>
      </c>
      <c r="AX91" s="61" t="s">
        <v>101</v>
      </c>
      <c r="AY91" s="73" t="s">
        <v>6386</v>
      </c>
      <c r="AZ91" s="58" t="s">
        <v>67</v>
      </c>
      <c r="BA91" s="58" t="s">
        <v>67</v>
      </c>
    </row>
    <row r="92" spans="2:53" x14ac:dyDescent="0.25">
      <c r="B92" s="58">
        <v>2024</v>
      </c>
      <c r="C92" s="58">
        <v>891780111</v>
      </c>
      <c r="D92" s="59" t="s">
        <v>64</v>
      </c>
      <c r="E92" s="60" t="s">
        <v>6385</v>
      </c>
      <c r="F92" s="60" t="s">
        <v>6384</v>
      </c>
      <c r="G92" s="168">
        <v>0</v>
      </c>
      <c r="H92" s="61" t="s">
        <v>73</v>
      </c>
      <c r="I92" s="59" t="s">
        <v>65</v>
      </c>
      <c r="J92" s="60" t="s">
        <v>6383</v>
      </c>
      <c r="K92" s="60">
        <v>10800000</v>
      </c>
      <c r="L92" s="58" t="s">
        <v>68</v>
      </c>
      <c r="M92" s="67" t="s">
        <v>6382</v>
      </c>
      <c r="N92" s="67">
        <v>36667206</v>
      </c>
      <c r="O92" s="64">
        <v>244</v>
      </c>
      <c r="P92" s="205">
        <v>45323</v>
      </c>
      <c r="Q92" s="60">
        <v>572500000</v>
      </c>
      <c r="R92" s="205">
        <v>45371</v>
      </c>
      <c r="S92" s="60">
        <v>10800000</v>
      </c>
      <c r="T92" s="61" t="s">
        <v>66</v>
      </c>
      <c r="U92" s="67">
        <v>1082939683</v>
      </c>
      <c r="V92" s="67" t="s">
        <v>4954</v>
      </c>
      <c r="W92" s="68">
        <v>45370</v>
      </c>
      <c r="X92" s="68">
        <v>45371</v>
      </c>
      <c r="Y92" s="168" t="s">
        <v>75</v>
      </c>
      <c r="Z92" s="68">
        <v>45458</v>
      </c>
      <c r="AA92" s="67">
        <f t="shared" si="5"/>
        <v>87</v>
      </c>
      <c r="AB92" s="60">
        <v>0</v>
      </c>
      <c r="AC92" s="60">
        <v>0</v>
      </c>
      <c r="AD92" s="60">
        <v>0</v>
      </c>
      <c r="AE92" s="66" t="s">
        <v>75</v>
      </c>
      <c r="AF92" s="67">
        <f t="shared" si="6"/>
        <v>0</v>
      </c>
      <c r="AG92" s="60">
        <v>0</v>
      </c>
      <c r="AH92" s="60">
        <v>0</v>
      </c>
      <c r="AI92" s="65" t="s">
        <v>75</v>
      </c>
      <c r="AJ92" s="61">
        <v>0</v>
      </c>
      <c r="AK92" s="65" t="s">
        <v>75</v>
      </c>
      <c r="AL92" s="65" t="s">
        <v>75</v>
      </c>
      <c r="AM92" s="67">
        <f t="shared" si="7"/>
        <v>0</v>
      </c>
      <c r="AN92" s="67">
        <f>+K92+AC92-AH92</f>
        <v>10800000</v>
      </c>
      <c r="AO92" s="61" t="s">
        <v>67</v>
      </c>
      <c r="AP92" s="60">
        <v>10800000</v>
      </c>
      <c r="AQ92" s="61" t="s">
        <v>86</v>
      </c>
      <c r="AR92" s="60">
        <v>0</v>
      </c>
      <c r="AS92" s="69" t="s">
        <v>75</v>
      </c>
      <c r="AT92" s="70">
        <v>10800000</v>
      </c>
      <c r="AU92" s="71">
        <f t="shared" si="8"/>
        <v>0</v>
      </c>
      <c r="AV92" s="72">
        <f t="shared" si="9"/>
        <v>1</v>
      </c>
      <c r="AW92" s="69" t="s">
        <v>75</v>
      </c>
      <c r="AX92" s="61" t="s">
        <v>101</v>
      </c>
      <c r="AY92" s="73" t="s">
        <v>6381</v>
      </c>
      <c r="AZ92" s="58" t="s">
        <v>67</v>
      </c>
      <c r="BA92" s="58" t="s">
        <v>67</v>
      </c>
    </row>
    <row r="93" spans="2:53" x14ac:dyDescent="0.25">
      <c r="B93" s="58">
        <v>2024</v>
      </c>
      <c r="C93" s="58">
        <v>891780111</v>
      </c>
      <c r="D93" s="59" t="s">
        <v>64</v>
      </c>
      <c r="E93" s="60" t="s">
        <v>6380</v>
      </c>
      <c r="F93" s="60" t="s">
        <v>6379</v>
      </c>
      <c r="G93" s="168">
        <v>0</v>
      </c>
      <c r="H93" s="61" t="s">
        <v>73</v>
      </c>
      <c r="I93" s="59" t="s">
        <v>65</v>
      </c>
      <c r="J93" s="60" t="s">
        <v>6378</v>
      </c>
      <c r="K93" s="60">
        <v>12000000</v>
      </c>
      <c r="L93" s="58" t="s">
        <v>68</v>
      </c>
      <c r="M93" s="67" t="s">
        <v>5687</v>
      </c>
      <c r="N93" s="67">
        <v>1082890215</v>
      </c>
      <c r="O93" s="64">
        <v>244</v>
      </c>
      <c r="P93" s="205">
        <v>45323</v>
      </c>
      <c r="Q93" s="60">
        <v>572500000</v>
      </c>
      <c r="R93" s="205">
        <v>45372</v>
      </c>
      <c r="S93" s="60">
        <v>12000000</v>
      </c>
      <c r="T93" s="61" t="s">
        <v>66</v>
      </c>
      <c r="U93" s="67">
        <v>1082939683</v>
      </c>
      <c r="V93" s="67" t="s">
        <v>4954</v>
      </c>
      <c r="W93" s="68">
        <v>45370</v>
      </c>
      <c r="X93" s="68">
        <v>45372</v>
      </c>
      <c r="Y93" s="168" t="s">
        <v>75</v>
      </c>
      <c r="Z93" s="68">
        <v>45458</v>
      </c>
      <c r="AA93" s="67">
        <f t="shared" si="5"/>
        <v>86</v>
      </c>
      <c r="AB93" s="60">
        <v>0</v>
      </c>
      <c r="AC93" s="60">
        <v>0</v>
      </c>
      <c r="AD93" s="60">
        <v>0</v>
      </c>
      <c r="AE93" s="66" t="s">
        <v>75</v>
      </c>
      <c r="AF93" s="67">
        <f t="shared" si="6"/>
        <v>0</v>
      </c>
      <c r="AG93" s="60">
        <v>0</v>
      </c>
      <c r="AH93" s="60">
        <v>0</v>
      </c>
      <c r="AI93" s="65" t="s">
        <v>75</v>
      </c>
      <c r="AJ93" s="61">
        <v>0</v>
      </c>
      <c r="AK93" s="65" t="s">
        <v>75</v>
      </c>
      <c r="AL93" s="65" t="s">
        <v>75</v>
      </c>
      <c r="AM93" s="67">
        <f t="shared" si="7"/>
        <v>0</v>
      </c>
      <c r="AN93" s="67">
        <f>+K93+AC93-AH93</f>
        <v>12000000</v>
      </c>
      <c r="AO93" s="61" t="s">
        <v>67</v>
      </c>
      <c r="AP93" s="60">
        <v>12000000</v>
      </c>
      <c r="AQ93" s="61" t="s">
        <v>86</v>
      </c>
      <c r="AR93" s="60">
        <v>0</v>
      </c>
      <c r="AS93" s="69" t="s">
        <v>75</v>
      </c>
      <c r="AT93" s="70">
        <v>12000000</v>
      </c>
      <c r="AU93" s="71">
        <f t="shared" si="8"/>
        <v>0</v>
      </c>
      <c r="AV93" s="72">
        <f t="shared" si="9"/>
        <v>1</v>
      </c>
      <c r="AW93" s="69" t="s">
        <v>75</v>
      </c>
      <c r="AX93" s="61" t="s">
        <v>101</v>
      </c>
      <c r="AY93" s="73" t="s">
        <v>6377</v>
      </c>
      <c r="AZ93" s="58" t="s">
        <v>67</v>
      </c>
      <c r="BA93" s="58" t="s">
        <v>67</v>
      </c>
    </row>
    <row r="94" spans="2:53" x14ac:dyDescent="0.25">
      <c r="B94" s="58">
        <v>2024</v>
      </c>
      <c r="C94" s="58">
        <v>891780111</v>
      </c>
      <c r="D94" s="59" t="s">
        <v>64</v>
      </c>
      <c r="E94" s="60" t="s">
        <v>6376</v>
      </c>
      <c r="F94" s="60" t="s">
        <v>6375</v>
      </c>
      <c r="G94" s="168">
        <v>0</v>
      </c>
      <c r="H94" s="61" t="s">
        <v>73</v>
      </c>
      <c r="I94" s="59" t="s">
        <v>125</v>
      </c>
      <c r="J94" s="60" t="s">
        <v>6374</v>
      </c>
      <c r="K94" s="60">
        <v>11400000</v>
      </c>
      <c r="L94" s="58" t="s">
        <v>68</v>
      </c>
      <c r="M94" s="67" t="s">
        <v>6373</v>
      </c>
      <c r="N94" s="67">
        <v>1065616741</v>
      </c>
      <c r="O94" s="64">
        <v>223</v>
      </c>
      <c r="P94" s="205">
        <v>45323</v>
      </c>
      <c r="Q94" s="60">
        <v>108400000</v>
      </c>
      <c r="R94" s="205">
        <v>45372</v>
      </c>
      <c r="S94" s="60">
        <v>11400000</v>
      </c>
      <c r="T94" s="61" t="s">
        <v>66</v>
      </c>
      <c r="U94" s="67">
        <v>16078654</v>
      </c>
      <c r="V94" s="67" t="s">
        <v>386</v>
      </c>
      <c r="W94" s="68">
        <v>45370</v>
      </c>
      <c r="X94" s="68">
        <v>45372</v>
      </c>
      <c r="Y94" s="168" t="s">
        <v>75</v>
      </c>
      <c r="Z94" s="68">
        <v>45443</v>
      </c>
      <c r="AA94" s="67">
        <f t="shared" si="5"/>
        <v>71</v>
      </c>
      <c r="AB94" s="60">
        <v>0</v>
      </c>
      <c r="AC94" s="60">
        <v>0</v>
      </c>
      <c r="AD94" s="60">
        <v>0</v>
      </c>
      <c r="AE94" s="66" t="s">
        <v>75</v>
      </c>
      <c r="AF94" s="67">
        <f t="shared" si="6"/>
        <v>0</v>
      </c>
      <c r="AG94" s="60">
        <v>0</v>
      </c>
      <c r="AH94" s="60">
        <v>0</v>
      </c>
      <c r="AI94" s="65" t="s">
        <v>75</v>
      </c>
      <c r="AJ94" s="61">
        <v>0</v>
      </c>
      <c r="AK94" s="65" t="s">
        <v>75</v>
      </c>
      <c r="AL94" s="65" t="s">
        <v>75</v>
      </c>
      <c r="AM94" s="67">
        <f t="shared" si="7"/>
        <v>0</v>
      </c>
      <c r="AN94" s="67">
        <f>+K94+AC94-AH94</f>
        <v>11400000</v>
      </c>
      <c r="AO94" s="61" t="s">
        <v>86</v>
      </c>
      <c r="AP94" s="60">
        <v>11400000</v>
      </c>
      <c r="AQ94" s="61" t="s">
        <v>86</v>
      </c>
      <c r="AR94" s="60">
        <v>0</v>
      </c>
      <c r="AS94" s="69" t="s">
        <v>75</v>
      </c>
      <c r="AT94" s="70">
        <v>11400000</v>
      </c>
      <c r="AU94" s="71">
        <f t="shared" si="8"/>
        <v>0</v>
      </c>
      <c r="AV94" s="72">
        <f t="shared" si="9"/>
        <v>1</v>
      </c>
      <c r="AW94" s="69" t="s">
        <v>75</v>
      </c>
      <c r="AX94" s="61" t="s">
        <v>101</v>
      </c>
      <c r="AY94" s="73" t="s">
        <v>6372</v>
      </c>
      <c r="AZ94" s="58" t="s">
        <v>67</v>
      </c>
      <c r="BA94" s="58" t="s">
        <v>67</v>
      </c>
    </row>
    <row r="95" spans="2:53" x14ac:dyDescent="0.25">
      <c r="B95" s="58">
        <v>2024</v>
      </c>
      <c r="C95" s="58">
        <v>891780111</v>
      </c>
      <c r="D95" s="59" t="s">
        <v>64</v>
      </c>
      <c r="E95" s="60" t="s">
        <v>6371</v>
      </c>
      <c r="F95" s="60" t="s">
        <v>6370</v>
      </c>
      <c r="G95" s="196">
        <v>2020000100417</v>
      </c>
      <c r="H95" s="61" t="s">
        <v>73</v>
      </c>
      <c r="I95" s="59" t="s">
        <v>125</v>
      </c>
      <c r="J95" s="60" t="s">
        <v>6369</v>
      </c>
      <c r="K95" s="60">
        <v>8800000</v>
      </c>
      <c r="L95" s="58" t="s">
        <v>68</v>
      </c>
      <c r="M95" s="67" t="s">
        <v>6368</v>
      </c>
      <c r="N95" s="67">
        <v>1124020385</v>
      </c>
      <c r="O95" s="64" t="s">
        <v>6367</v>
      </c>
      <c r="P95" s="205">
        <v>44979</v>
      </c>
      <c r="Q95" s="60">
        <v>552368000</v>
      </c>
      <c r="R95" s="205">
        <v>45371</v>
      </c>
      <c r="S95" s="60">
        <v>8800000</v>
      </c>
      <c r="T95" s="61" t="s">
        <v>66</v>
      </c>
      <c r="U95" s="67">
        <v>91156594</v>
      </c>
      <c r="V95" s="67" t="s">
        <v>5753</v>
      </c>
      <c r="W95" s="68">
        <v>45371</v>
      </c>
      <c r="X95" s="68">
        <v>45372</v>
      </c>
      <c r="Y95" s="168" t="s">
        <v>75</v>
      </c>
      <c r="Z95" s="68">
        <v>45473</v>
      </c>
      <c r="AA95" s="67">
        <f t="shared" si="5"/>
        <v>101</v>
      </c>
      <c r="AB95" s="60">
        <v>0</v>
      </c>
      <c r="AC95" s="60">
        <v>0</v>
      </c>
      <c r="AD95" s="60">
        <v>0</v>
      </c>
      <c r="AE95" s="66" t="s">
        <v>75</v>
      </c>
      <c r="AF95" s="67">
        <f t="shared" si="6"/>
        <v>0</v>
      </c>
      <c r="AG95" s="60">
        <v>0</v>
      </c>
      <c r="AH95" s="60">
        <v>0</v>
      </c>
      <c r="AI95" s="65" t="s">
        <v>75</v>
      </c>
      <c r="AJ95" s="61">
        <v>0</v>
      </c>
      <c r="AK95" s="65" t="s">
        <v>75</v>
      </c>
      <c r="AL95" s="65" t="s">
        <v>75</v>
      </c>
      <c r="AM95" s="67">
        <f t="shared" si="7"/>
        <v>0</v>
      </c>
      <c r="AN95" s="67">
        <f>+K95+AC95-AH95</f>
        <v>8800000</v>
      </c>
      <c r="AO95" s="61" t="s">
        <v>86</v>
      </c>
      <c r="AP95" s="60">
        <v>8800000</v>
      </c>
      <c r="AQ95" s="61" t="s">
        <v>86</v>
      </c>
      <c r="AR95" s="60">
        <v>0</v>
      </c>
      <c r="AS95" s="69" t="s">
        <v>75</v>
      </c>
      <c r="AT95" s="70">
        <v>2200000</v>
      </c>
      <c r="AU95" s="71">
        <f t="shared" si="8"/>
        <v>6600000</v>
      </c>
      <c r="AV95" s="72">
        <f t="shared" si="9"/>
        <v>0.25</v>
      </c>
      <c r="AW95" s="69" t="s">
        <v>75</v>
      </c>
      <c r="AX95" s="61" t="s">
        <v>101</v>
      </c>
      <c r="AY95" s="73" t="s">
        <v>6366</v>
      </c>
      <c r="AZ95" s="58" t="s">
        <v>67</v>
      </c>
      <c r="BA95" s="58" t="s">
        <v>67</v>
      </c>
    </row>
    <row r="96" spans="2:53" x14ac:dyDescent="0.25">
      <c r="B96" s="58">
        <v>2024</v>
      </c>
      <c r="C96" s="58">
        <v>891780111</v>
      </c>
      <c r="D96" s="59" t="s">
        <v>64</v>
      </c>
      <c r="E96" s="60" t="s">
        <v>6365</v>
      </c>
      <c r="F96" s="60" t="s">
        <v>6364</v>
      </c>
      <c r="G96" s="168">
        <v>0</v>
      </c>
      <c r="H96" s="61" t="s">
        <v>73</v>
      </c>
      <c r="I96" s="59" t="s">
        <v>125</v>
      </c>
      <c r="J96" s="60" t="s">
        <v>6363</v>
      </c>
      <c r="K96" s="60">
        <v>1920000</v>
      </c>
      <c r="L96" s="58" t="s">
        <v>68</v>
      </c>
      <c r="M96" s="67" t="s">
        <v>6362</v>
      </c>
      <c r="N96" s="67">
        <v>1082889419</v>
      </c>
      <c r="O96" s="64">
        <v>216</v>
      </c>
      <c r="P96" s="205">
        <v>45322</v>
      </c>
      <c r="Q96" s="60">
        <v>67200000</v>
      </c>
      <c r="R96" s="205">
        <v>45372</v>
      </c>
      <c r="S96" s="60">
        <v>1920000</v>
      </c>
      <c r="T96" s="61" t="s">
        <v>66</v>
      </c>
      <c r="U96" s="67">
        <v>16078654</v>
      </c>
      <c r="V96" s="67" t="s">
        <v>386</v>
      </c>
      <c r="W96" s="68">
        <v>45371</v>
      </c>
      <c r="X96" s="68">
        <v>45387</v>
      </c>
      <c r="Y96" s="168" t="s">
        <v>75</v>
      </c>
      <c r="Z96" s="68">
        <v>45402</v>
      </c>
      <c r="AA96" s="67">
        <f t="shared" si="5"/>
        <v>15</v>
      </c>
      <c r="AB96" s="60">
        <v>0</v>
      </c>
      <c r="AC96" s="60">
        <v>0</v>
      </c>
      <c r="AD96" s="60">
        <v>0</v>
      </c>
      <c r="AE96" s="66" t="s">
        <v>75</v>
      </c>
      <c r="AF96" s="67">
        <f t="shared" si="6"/>
        <v>0</v>
      </c>
      <c r="AG96" s="60">
        <v>0</v>
      </c>
      <c r="AH96" s="60">
        <v>0</v>
      </c>
      <c r="AI96" s="65" t="s">
        <v>75</v>
      </c>
      <c r="AJ96" s="61">
        <v>0</v>
      </c>
      <c r="AK96" s="65" t="s">
        <v>75</v>
      </c>
      <c r="AL96" s="65" t="s">
        <v>75</v>
      </c>
      <c r="AM96" s="67">
        <f t="shared" si="7"/>
        <v>0</v>
      </c>
      <c r="AN96" s="67">
        <f>+K96+AC96-AH96</f>
        <v>1920000</v>
      </c>
      <c r="AO96" s="61" t="s">
        <v>86</v>
      </c>
      <c r="AP96" s="60">
        <v>1920000</v>
      </c>
      <c r="AQ96" s="61" t="s">
        <v>86</v>
      </c>
      <c r="AR96" s="60">
        <v>0</v>
      </c>
      <c r="AS96" s="69" t="s">
        <v>75</v>
      </c>
      <c r="AT96" s="70">
        <v>1920000</v>
      </c>
      <c r="AU96" s="71">
        <f t="shared" si="8"/>
        <v>0</v>
      </c>
      <c r="AV96" s="72">
        <f t="shared" si="9"/>
        <v>1</v>
      </c>
      <c r="AW96" s="69" t="s">
        <v>75</v>
      </c>
      <c r="AX96" s="61" t="s">
        <v>101</v>
      </c>
      <c r="AY96" s="73" t="s">
        <v>6361</v>
      </c>
      <c r="AZ96" s="58" t="s">
        <v>67</v>
      </c>
      <c r="BA96" s="58" t="s">
        <v>67</v>
      </c>
    </row>
    <row r="97" spans="2:53" x14ac:dyDescent="0.25">
      <c r="B97" s="58">
        <v>2024</v>
      </c>
      <c r="C97" s="58">
        <v>891780111</v>
      </c>
      <c r="D97" s="59" t="s">
        <v>64</v>
      </c>
      <c r="E97" s="60" t="s">
        <v>6360</v>
      </c>
      <c r="F97" s="60" t="s">
        <v>6359</v>
      </c>
      <c r="G97" s="168">
        <v>0</v>
      </c>
      <c r="H97" s="61" t="s">
        <v>73</v>
      </c>
      <c r="I97" s="59" t="s">
        <v>125</v>
      </c>
      <c r="J97" s="60" t="s">
        <v>6358</v>
      </c>
      <c r="K97" s="60">
        <v>4320000</v>
      </c>
      <c r="L97" s="58" t="s">
        <v>68</v>
      </c>
      <c r="M97" s="67" t="s">
        <v>6357</v>
      </c>
      <c r="N97" s="67">
        <v>79558146</v>
      </c>
      <c r="O97" s="64">
        <v>216</v>
      </c>
      <c r="P97" s="205">
        <v>45322</v>
      </c>
      <c r="Q97" s="60">
        <v>67200000</v>
      </c>
      <c r="R97" s="205">
        <v>45372</v>
      </c>
      <c r="S97" s="60">
        <v>4320000</v>
      </c>
      <c r="T97" s="61" t="s">
        <v>66</v>
      </c>
      <c r="U97" s="67">
        <v>16078654</v>
      </c>
      <c r="V97" s="67" t="s">
        <v>386</v>
      </c>
      <c r="W97" s="68">
        <v>45371</v>
      </c>
      <c r="X97" s="68">
        <v>45383</v>
      </c>
      <c r="Y97" s="168" t="s">
        <v>75</v>
      </c>
      <c r="Z97" s="68">
        <v>45444</v>
      </c>
      <c r="AA97" s="67">
        <f t="shared" si="5"/>
        <v>61</v>
      </c>
      <c r="AB97" s="60">
        <v>1</v>
      </c>
      <c r="AC97" s="60">
        <v>1440000</v>
      </c>
      <c r="AD97" s="60">
        <v>1</v>
      </c>
      <c r="AE97" s="66">
        <v>45484</v>
      </c>
      <c r="AF97" s="67">
        <f t="shared" si="6"/>
        <v>40</v>
      </c>
      <c r="AG97" s="60">
        <v>0</v>
      </c>
      <c r="AH97" s="60">
        <v>0</v>
      </c>
      <c r="AI97" s="65" t="s">
        <v>75</v>
      </c>
      <c r="AJ97" s="61">
        <v>0</v>
      </c>
      <c r="AK97" s="65" t="s">
        <v>75</v>
      </c>
      <c r="AL97" s="65" t="s">
        <v>75</v>
      </c>
      <c r="AM97" s="67">
        <f t="shared" si="7"/>
        <v>0</v>
      </c>
      <c r="AN97" s="67">
        <f>+K97+AC97-AH97</f>
        <v>5760000</v>
      </c>
      <c r="AO97" s="61" t="s">
        <v>86</v>
      </c>
      <c r="AP97" s="60">
        <v>4320000</v>
      </c>
      <c r="AQ97" s="61" t="s">
        <v>86</v>
      </c>
      <c r="AR97" s="60">
        <v>0</v>
      </c>
      <c r="AS97" s="69" t="s">
        <v>75</v>
      </c>
      <c r="AT97" s="70">
        <v>5760000</v>
      </c>
      <c r="AU97" s="71">
        <f t="shared" si="8"/>
        <v>0</v>
      </c>
      <c r="AV97" s="72">
        <f t="shared" si="9"/>
        <v>1</v>
      </c>
      <c r="AW97" s="69" t="s">
        <v>75</v>
      </c>
      <c r="AX97" s="61" t="s">
        <v>101</v>
      </c>
      <c r="AY97" s="73" t="s">
        <v>6356</v>
      </c>
      <c r="AZ97" s="58" t="s">
        <v>67</v>
      </c>
      <c r="BA97" s="58" t="s">
        <v>67</v>
      </c>
    </row>
    <row r="98" spans="2:53" ht="13.9" customHeight="1" x14ac:dyDescent="0.25">
      <c r="B98" s="58">
        <v>2024</v>
      </c>
      <c r="C98" s="58">
        <v>891780111</v>
      </c>
      <c r="D98" s="59" t="s">
        <v>64</v>
      </c>
      <c r="E98" s="60" t="s">
        <v>6355</v>
      </c>
      <c r="F98" s="60" t="s">
        <v>6354</v>
      </c>
      <c r="G98" s="168">
        <v>0</v>
      </c>
      <c r="H98" s="61" t="s">
        <v>73</v>
      </c>
      <c r="I98" s="59" t="s">
        <v>65</v>
      </c>
      <c r="J98" s="60" t="s">
        <v>6353</v>
      </c>
      <c r="K98" s="60">
        <v>10000000</v>
      </c>
      <c r="L98" s="58" t="s">
        <v>68</v>
      </c>
      <c r="M98" s="67" t="s">
        <v>5705</v>
      </c>
      <c r="N98" s="67">
        <v>1082961990</v>
      </c>
      <c r="O98" s="64">
        <v>244</v>
      </c>
      <c r="P98" s="205">
        <v>45323</v>
      </c>
      <c r="Q98" s="60">
        <v>572500000</v>
      </c>
      <c r="R98" s="205">
        <v>45372</v>
      </c>
      <c r="S98" s="60">
        <v>10000000</v>
      </c>
      <c r="T98" s="61" t="s">
        <v>66</v>
      </c>
      <c r="U98" s="67">
        <v>1082939683</v>
      </c>
      <c r="V98" s="67" t="s">
        <v>4954</v>
      </c>
      <c r="W98" s="68">
        <v>45371</v>
      </c>
      <c r="X98" s="68">
        <v>45372</v>
      </c>
      <c r="Y98" s="168" t="s">
        <v>75</v>
      </c>
      <c r="Z98" s="68">
        <v>45458</v>
      </c>
      <c r="AA98" s="67">
        <f t="shared" si="5"/>
        <v>86</v>
      </c>
      <c r="AB98" s="60">
        <v>0</v>
      </c>
      <c r="AC98" s="60">
        <v>0</v>
      </c>
      <c r="AD98" s="60">
        <v>0</v>
      </c>
      <c r="AE98" s="66" t="s">
        <v>75</v>
      </c>
      <c r="AF98" s="67">
        <f t="shared" si="6"/>
        <v>0</v>
      </c>
      <c r="AG98" s="60">
        <v>0</v>
      </c>
      <c r="AH98" s="60">
        <v>0</v>
      </c>
      <c r="AI98" s="65" t="s">
        <v>75</v>
      </c>
      <c r="AJ98" s="61">
        <v>0</v>
      </c>
      <c r="AK98" s="65" t="s">
        <v>75</v>
      </c>
      <c r="AL98" s="65" t="s">
        <v>75</v>
      </c>
      <c r="AM98" s="67">
        <f t="shared" si="7"/>
        <v>0</v>
      </c>
      <c r="AN98" s="67">
        <f>+K98+AC98-AH98</f>
        <v>10000000</v>
      </c>
      <c r="AO98" s="61" t="s">
        <v>67</v>
      </c>
      <c r="AP98" s="60">
        <v>10000000</v>
      </c>
      <c r="AQ98" s="61" t="s">
        <v>86</v>
      </c>
      <c r="AR98" s="60">
        <v>0</v>
      </c>
      <c r="AS98" s="69" t="s">
        <v>75</v>
      </c>
      <c r="AT98" s="70">
        <v>10000000</v>
      </c>
      <c r="AU98" s="71">
        <f t="shared" si="8"/>
        <v>0</v>
      </c>
      <c r="AV98" s="72">
        <f t="shared" si="9"/>
        <v>1</v>
      </c>
      <c r="AW98" s="69" t="s">
        <v>75</v>
      </c>
      <c r="AX98" s="61" t="s">
        <v>101</v>
      </c>
      <c r="AY98" s="73" t="s">
        <v>6352</v>
      </c>
      <c r="AZ98" s="58" t="s">
        <v>67</v>
      </c>
      <c r="BA98" s="58" t="s">
        <v>67</v>
      </c>
    </row>
    <row r="99" spans="2:53" ht="13.9" customHeight="1" x14ac:dyDescent="0.25">
      <c r="B99" s="58">
        <v>2024</v>
      </c>
      <c r="C99" s="58">
        <v>891780111</v>
      </c>
      <c r="D99" s="59" t="s">
        <v>64</v>
      </c>
      <c r="E99" s="60" t="s">
        <v>6351</v>
      </c>
      <c r="F99" s="60" t="s">
        <v>6350</v>
      </c>
      <c r="G99" s="168">
        <v>0</v>
      </c>
      <c r="H99" s="61" t="s">
        <v>73</v>
      </c>
      <c r="I99" s="59" t="s">
        <v>125</v>
      </c>
      <c r="J99" s="60" t="s">
        <v>6349</v>
      </c>
      <c r="K99" s="60">
        <v>6000000</v>
      </c>
      <c r="L99" s="58" t="s">
        <v>68</v>
      </c>
      <c r="M99" s="67" t="s">
        <v>6348</v>
      </c>
      <c r="N99" s="67">
        <v>36697703</v>
      </c>
      <c r="O99" s="64">
        <v>223</v>
      </c>
      <c r="P99" s="205">
        <v>45323</v>
      </c>
      <c r="Q99" s="60">
        <v>108400000</v>
      </c>
      <c r="R99" s="205">
        <v>45373</v>
      </c>
      <c r="S99" s="60">
        <v>6000000</v>
      </c>
      <c r="T99" s="61" t="s">
        <v>66</v>
      </c>
      <c r="U99" s="67">
        <v>16078654</v>
      </c>
      <c r="V99" s="67" t="s">
        <v>386</v>
      </c>
      <c r="W99" s="68">
        <v>45372</v>
      </c>
      <c r="X99" s="68">
        <v>45373</v>
      </c>
      <c r="Y99" s="168" t="s">
        <v>75</v>
      </c>
      <c r="Z99" s="68">
        <v>45443</v>
      </c>
      <c r="AA99" s="67">
        <f t="shared" si="5"/>
        <v>70</v>
      </c>
      <c r="AB99" s="60">
        <v>0</v>
      </c>
      <c r="AC99" s="60">
        <v>0</v>
      </c>
      <c r="AD99" s="60">
        <v>0</v>
      </c>
      <c r="AE99" s="66" t="s">
        <v>75</v>
      </c>
      <c r="AF99" s="67">
        <f t="shared" si="6"/>
        <v>0</v>
      </c>
      <c r="AG99" s="60">
        <v>0</v>
      </c>
      <c r="AH99" s="60">
        <v>0</v>
      </c>
      <c r="AI99" s="65" t="s">
        <v>75</v>
      </c>
      <c r="AJ99" s="61">
        <v>0</v>
      </c>
      <c r="AK99" s="65" t="s">
        <v>75</v>
      </c>
      <c r="AL99" s="65" t="s">
        <v>75</v>
      </c>
      <c r="AM99" s="67">
        <f t="shared" si="7"/>
        <v>0</v>
      </c>
      <c r="AN99" s="67">
        <f>+K99+AC99-AH99</f>
        <v>6000000</v>
      </c>
      <c r="AO99" s="61" t="s">
        <v>86</v>
      </c>
      <c r="AP99" s="60">
        <v>6000000</v>
      </c>
      <c r="AQ99" s="61" t="s">
        <v>86</v>
      </c>
      <c r="AR99" s="60">
        <v>0</v>
      </c>
      <c r="AS99" s="69" t="s">
        <v>75</v>
      </c>
      <c r="AT99" s="70">
        <v>6000000</v>
      </c>
      <c r="AU99" s="71">
        <f t="shared" si="8"/>
        <v>0</v>
      </c>
      <c r="AV99" s="72">
        <f t="shared" si="9"/>
        <v>1</v>
      </c>
      <c r="AW99" s="69" t="s">
        <v>75</v>
      </c>
      <c r="AX99" s="61" t="s">
        <v>101</v>
      </c>
      <c r="AY99" s="73" t="s">
        <v>6347</v>
      </c>
      <c r="AZ99" s="58" t="s">
        <v>67</v>
      </c>
      <c r="BA99" s="58" t="s">
        <v>67</v>
      </c>
    </row>
    <row r="100" spans="2:53" ht="13.9" customHeight="1" x14ac:dyDescent="0.25">
      <c r="B100" s="58">
        <v>2024</v>
      </c>
      <c r="C100" s="58">
        <v>891780111</v>
      </c>
      <c r="D100" s="59" t="s">
        <v>64</v>
      </c>
      <c r="E100" s="60" t="s">
        <v>6346</v>
      </c>
      <c r="F100" s="60" t="s">
        <v>6345</v>
      </c>
      <c r="G100" s="168">
        <v>0</v>
      </c>
      <c r="H100" s="61" t="s">
        <v>73</v>
      </c>
      <c r="I100" s="59" t="s">
        <v>65</v>
      </c>
      <c r="J100" s="60" t="s">
        <v>6344</v>
      </c>
      <c r="K100" s="60">
        <v>14000000</v>
      </c>
      <c r="L100" s="58" t="s">
        <v>68</v>
      </c>
      <c r="M100" s="67" t="s">
        <v>5601</v>
      </c>
      <c r="N100" s="67">
        <v>1098748884</v>
      </c>
      <c r="O100" s="64">
        <v>763</v>
      </c>
      <c r="P100" s="205">
        <v>45371</v>
      </c>
      <c r="Q100" s="60">
        <v>74000000</v>
      </c>
      <c r="R100" s="205">
        <v>45373</v>
      </c>
      <c r="S100" s="60">
        <v>14000000</v>
      </c>
      <c r="T100" s="61" t="s">
        <v>66</v>
      </c>
      <c r="U100" s="67">
        <v>1082939683</v>
      </c>
      <c r="V100" s="67" t="s">
        <v>4954</v>
      </c>
      <c r="W100" s="68">
        <v>45372</v>
      </c>
      <c r="X100" s="68">
        <v>45373</v>
      </c>
      <c r="Y100" s="168" t="s">
        <v>75</v>
      </c>
      <c r="Z100" s="68">
        <v>45458</v>
      </c>
      <c r="AA100" s="67">
        <f t="shared" si="5"/>
        <v>85</v>
      </c>
      <c r="AB100" s="60">
        <v>0</v>
      </c>
      <c r="AC100" s="60">
        <v>0</v>
      </c>
      <c r="AD100" s="60">
        <v>0</v>
      </c>
      <c r="AE100" s="66" t="s">
        <v>75</v>
      </c>
      <c r="AF100" s="67">
        <f t="shared" si="6"/>
        <v>0</v>
      </c>
      <c r="AG100" s="60">
        <v>0</v>
      </c>
      <c r="AH100" s="60">
        <v>0</v>
      </c>
      <c r="AI100" s="65" t="s">
        <v>75</v>
      </c>
      <c r="AJ100" s="61">
        <v>0</v>
      </c>
      <c r="AK100" s="65" t="s">
        <v>75</v>
      </c>
      <c r="AL100" s="65" t="s">
        <v>75</v>
      </c>
      <c r="AM100" s="67">
        <f t="shared" si="7"/>
        <v>0</v>
      </c>
      <c r="AN100" s="67">
        <f>+K100+AC100-AH100</f>
        <v>14000000</v>
      </c>
      <c r="AO100" s="61" t="s">
        <v>67</v>
      </c>
      <c r="AP100" s="60">
        <v>14000000</v>
      </c>
      <c r="AQ100" s="61" t="s">
        <v>86</v>
      </c>
      <c r="AR100" s="60">
        <v>0</v>
      </c>
      <c r="AS100" s="69" t="s">
        <v>75</v>
      </c>
      <c r="AT100" s="70">
        <v>14000000</v>
      </c>
      <c r="AU100" s="71">
        <f t="shared" si="8"/>
        <v>0</v>
      </c>
      <c r="AV100" s="72">
        <f t="shared" si="9"/>
        <v>1</v>
      </c>
      <c r="AW100" s="69" t="s">
        <v>75</v>
      </c>
      <c r="AX100" s="61" t="s">
        <v>101</v>
      </c>
      <c r="AY100" s="73" t="s">
        <v>6343</v>
      </c>
      <c r="AZ100" s="58" t="s">
        <v>67</v>
      </c>
      <c r="BA100" s="58" t="s">
        <v>67</v>
      </c>
    </row>
    <row r="101" spans="2:53" ht="13.9" customHeight="1" x14ac:dyDescent="0.25">
      <c r="B101" s="58">
        <v>2024</v>
      </c>
      <c r="C101" s="58">
        <v>891780111</v>
      </c>
      <c r="D101" s="59" t="s">
        <v>64</v>
      </c>
      <c r="E101" s="60" t="s">
        <v>6342</v>
      </c>
      <c r="F101" s="60" t="s">
        <v>6341</v>
      </c>
      <c r="G101" s="168">
        <v>0</v>
      </c>
      <c r="H101" s="61" t="s">
        <v>73</v>
      </c>
      <c r="I101" s="59" t="s">
        <v>65</v>
      </c>
      <c r="J101" s="60" t="s">
        <v>6340</v>
      </c>
      <c r="K101" s="60">
        <v>9000000</v>
      </c>
      <c r="L101" s="58" t="s">
        <v>68</v>
      </c>
      <c r="M101" s="67" t="s">
        <v>6339</v>
      </c>
      <c r="N101" s="67">
        <v>1082864608</v>
      </c>
      <c r="O101" s="64">
        <v>763</v>
      </c>
      <c r="P101" s="205">
        <v>45371</v>
      </c>
      <c r="Q101" s="60">
        <v>74000000</v>
      </c>
      <c r="R101" s="205">
        <v>45373</v>
      </c>
      <c r="S101" s="60">
        <v>9000000</v>
      </c>
      <c r="T101" s="61" t="s">
        <v>66</v>
      </c>
      <c r="U101" s="67">
        <v>1082939683</v>
      </c>
      <c r="V101" s="67" t="s">
        <v>4954</v>
      </c>
      <c r="W101" s="68">
        <v>45372</v>
      </c>
      <c r="X101" s="68">
        <v>45373</v>
      </c>
      <c r="Y101" s="168" t="s">
        <v>75</v>
      </c>
      <c r="Z101" s="68">
        <v>45458</v>
      </c>
      <c r="AA101" s="67">
        <f t="shared" si="5"/>
        <v>85</v>
      </c>
      <c r="AB101" s="60">
        <v>0</v>
      </c>
      <c r="AC101" s="60">
        <v>0</v>
      </c>
      <c r="AD101" s="60">
        <v>0</v>
      </c>
      <c r="AE101" s="66" t="s">
        <v>75</v>
      </c>
      <c r="AF101" s="67">
        <f t="shared" si="6"/>
        <v>0</v>
      </c>
      <c r="AG101" s="60">
        <v>0</v>
      </c>
      <c r="AH101" s="60">
        <v>0</v>
      </c>
      <c r="AI101" s="65" t="s">
        <v>75</v>
      </c>
      <c r="AJ101" s="61">
        <v>0</v>
      </c>
      <c r="AK101" s="65" t="s">
        <v>75</v>
      </c>
      <c r="AL101" s="65" t="s">
        <v>75</v>
      </c>
      <c r="AM101" s="67">
        <f t="shared" si="7"/>
        <v>0</v>
      </c>
      <c r="AN101" s="67">
        <f>+K101+AC101-AH101</f>
        <v>9000000</v>
      </c>
      <c r="AO101" s="61" t="s">
        <v>67</v>
      </c>
      <c r="AP101" s="60">
        <v>9000000</v>
      </c>
      <c r="AQ101" s="61" t="s">
        <v>86</v>
      </c>
      <c r="AR101" s="60">
        <v>0</v>
      </c>
      <c r="AS101" s="69" t="s">
        <v>75</v>
      </c>
      <c r="AT101" s="70">
        <v>9000000</v>
      </c>
      <c r="AU101" s="71">
        <f t="shared" si="8"/>
        <v>0</v>
      </c>
      <c r="AV101" s="72">
        <f t="shared" si="9"/>
        <v>1</v>
      </c>
      <c r="AW101" s="69" t="s">
        <v>75</v>
      </c>
      <c r="AX101" s="61" t="s">
        <v>101</v>
      </c>
      <c r="AY101" s="73" t="s">
        <v>6338</v>
      </c>
      <c r="AZ101" s="58" t="s">
        <v>67</v>
      </c>
      <c r="BA101" s="58" t="s">
        <v>67</v>
      </c>
    </row>
    <row r="102" spans="2:53" ht="13.9" customHeight="1" x14ac:dyDescent="0.25">
      <c r="B102" s="58">
        <v>2024</v>
      </c>
      <c r="C102" s="58">
        <v>891780111</v>
      </c>
      <c r="D102" s="59" t="s">
        <v>64</v>
      </c>
      <c r="E102" s="60" t="s">
        <v>6337</v>
      </c>
      <c r="F102" s="60" t="s">
        <v>6336</v>
      </c>
      <c r="G102" s="168">
        <v>0</v>
      </c>
      <c r="H102" s="61" t="s">
        <v>73</v>
      </c>
      <c r="I102" s="59" t="s">
        <v>65</v>
      </c>
      <c r="J102" s="60" t="s">
        <v>6335</v>
      </c>
      <c r="K102" s="60">
        <v>9000000</v>
      </c>
      <c r="L102" s="58" t="s">
        <v>68</v>
      </c>
      <c r="M102" s="67" t="s">
        <v>6334</v>
      </c>
      <c r="N102" s="67">
        <v>1083553561</v>
      </c>
      <c r="O102" s="64">
        <v>763</v>
      </c>
      <c r="P102" s="205">
        <v>45371</v>
      </c>
      <c r="Q102" s="60">
        <v>74000000</v>
      </c>
      <c r="R102" s="205">
        <v>45373</v>
      </c>
      <c r="S102" s="60">
        <v>9000000</v>
      </c>
      <c r="T102" s="61" t="s">
        <v>66</v>
      </c>
      <c r="U102" s="67">
        <v>1082939683</v>
      </c>
      <c r="V102" s="67" t="s">
        <v>4954</v>
      </c>
      <c r="W102" s="68">
        <v>45372</v>
      </c>
      <c r="X102" s="68">
        <v>45373</v>
      </c>
      <c r="Y102" s="168" t="s">
        <v>75</v>
      </c>
      <c r="Z102" s="68">
        <v>45458</v>
      </c>
      <c r="AA102" s="67">
        <f t="shared" si="5"/>
        <v>85</v>
      </c>
      <c r="AB102" s="60">
        <v>0</v>
      </c>
      <c r="AC102" s="60">
        <v>0</v>
      </c>
      <c r="AD102" s="60">
        <v>0</v>
      </c>
      <c r="AE102" s="66" t="s">
        <v>75</v>
      </c>
      <c r="AF102" s="67">
        <f t="shared" si="6"/>
        <v>0</v>
      </c>
      <c r="AG102" s="60">
        <v>0</v>
      </c>
      <c r="AH102" s="60">
        <v>0</v>
      </c>
      <c r="AI102" s="65" t="s">
        <v>75</v>
      </c>
      <c r="AJ102" s="61">
        <v>0</v>
      </c>
      <c r="AK102" s="65" t="s">
        <v>75</v>
      </c>
      <c r="AL102" s="65" t="s">
        <v>75</v>
      </c>
      <c r="AM102" s="67">
        <f t="shared" si="7"/>
        <v>0</v>
      </c>
      <c r="AN102" s="67">
        <f>+K102+AC102-AH102</f>
        <v>9000000</v>
      </c>
      <c r="AO102" s="61" t="s">
        <v>67</v>
      </c>
      <c r="AP102" s="60">
        <v>9000000</v>
      </c>
      <c r="AQ102" s="61" t="s">
        <v>86</v>
      </c>
      <c r="AR102" s="60">
        <v>0</v>
      </c>
      <c r="AS102" s="69" t="s">
        <v>75</v>
      </c>
      <c r="AT102" s="70">
        <v>9000000</v>
      </c>
      <c r="AU102" s="71">
        <f t="shared" si="8"/>
        <v>0</v>
      </c>
      <c r="AV102" s="72">
        <f t="shared" si="9"/>
        <v>1</v>
      </c>
      <c r="AW102" s="69" t="s">
        <v>75</v>
      </c>
      <c r="AX102" s="61" t="s">
        <v>101</v>
      </c>
      <c r="AY102" s="73" t="s">
        <v>6333</v>
      </c>
      <c r="AZ102" s="58" t="s">
        <v>67</v>
      </c>
      <c r="BA102" s="58" t="s">
        <v>67</v>
      </c>
    </row>
    <row r="103" spans="2:53" ht="13.9" customHeight="1" x14ac:dyDescent="0.25">
      <c r="B103" s="58">
        <v>2024</v>
      </c>
      <c r="C103" s="58">
        <v>891780111</v>
      </c>
      <c r="D103" s="59" t="s">
        <v>64</v>
      </c>
      <c r="E103" s="60" t="s">
        <v>6332</v>
      </c>
      <c r="F103" s="60" t="s">
        <v>6331</v>
      </c>
      <c r="G103" s="168">
        <v>0</v>
      </c>
      <c r="H103" s="61" t="s">
        <v>73</v>
      </c>
      <c r="I103" s="59" t="s">
        <v>65</v>
      </c>
      <c r="J103" s="60" t="s">
        <v>6330</v>
      </c>
      <c r="K103" s="60">
        <v>10500000</v>
      </c>
      <c r="L103" s="58" t="s">
        <v>68</v>
      </c>
      <c r="M103" s="67" t="s">
        <v>6329</v>
      </c>
      <c r="N103" s="67">
        <v>1081919493</v>
      </c>
      <c r="O103" s="64">
        <v>763</v>
      </c>
      <c r="P103" s="205">
        <v>45371</v>
      </c>
      <c r="Q103" s="60">
        <v>74000000</v>
      </c>
      <c r="R103" s="205">
        <v>45373</v>
      </c>
      <c r="S103" s="60">
        <v>10500000</v>
      </c>
      <c r="T103" s="61" t="s">
        <v>66</v>
      </c>
      <c r="U103" s="67">
        <v>1082939683</v>
      </c>
      <c r="V103" s="67" t="s">
        <v>4954</v>
      </c>
      <c r="W103" s="68">
        <v>45372</v>
      </c>
      <c r="X103" s="68">
        <v>45373</v>
      </c>
      <c r="Y103" s="168" t="s">
        <v>75</v>
      </c>
      <c r="Z103" s="68">
        <v>45458</v>
      </c>
      <c r="AA103" s="67">
        <f t="shared" si="5"/>
        <v>85</v>
      </c>
      <c r="AB103" s="60">
        <v>0</v>
      </c>
      <c r="AC103" s="60">
        <v>0</v>
      </c>
      <c r="AD103" s="60">
        <v>0</v>
      </c>
      <c r="AE103" s="66" t="s">
        <v>75</v>
      </c>
      <c r="AF103" s="67">
        <f t="shared" si="6"/>
        <v>0</v>
      </c>
      <c r="AG103" s="60">
        <v>0</v>
      </c>
      <c r="AH103" s="60">
        <v>0</v>
      </c>
      <c r="AI103" s="65" t="s">
        <v>75</v>
      </c>
      <c r="AJ103" s="61">
        <v>0</v>
      </c>
      <c r="AK103" s="65" t="s">
        <v>75</v>
      </c>
      <c r="AL103" s="65" t="s">
        <v>75</v>
      </c>
      <c r="AM103" s="67">
        <f t="shared" si="7"/>
        <v>0</v>
      </c>
      <c r="AN103" s="67">
        <f>+K103+AC103-AH103</f>
        <v>10500000</v>
      </c>
      <c r="AO103" s="61" t="s">
        <v>67</v>
      </c>
      <c r="AP103" s="60">
        <v>10500000</v>
      </c>
      <c r="AQ103" s="61" t="s">
        <v>86</v>
      </c>
      <c r="AR103" s="60">
        <v>0</v>
      </c>
      <c r="AS103" s="69" t="s">
        <v>75</v>
      </c>
      <c r="AT103" s="70">
        <v>10500000</v>
      </c>
      <c r="AU103" s="71">
        <f t="shared" si="8"/>
        <v>0</v>
      </c>
      <c r="AV103" s="72">
        <f t="shared" si="9"/>
        <v>1</v>
      </c>
      <c r="AW103" s="69" t="s">
        <v>75</v>
      </c>
      <c r="AX103" s="61" t="s">
        <v>101</v>
      </c>
      <c r="AY103" s="73" t="s">
        <v>6328</v>
      </c>
      <c r="AZ103" s="58" t="s">
        <v>67</v>
      </c>
      <c r="BA103" s="58" t="s">
        <v>67</v>
      </c>
    </row>
    <row r="104" spans="2:53" x14ac:dyDescent="0.25">
      <c r="B104" s="58">
        <v>2024</v>
      </c>
      <c r="C104" s="58">
        <v>891780111</v>
      </c>
      <c r="D104" s="59" t="s">
        <v>64</v>
      </c>
      <c r="E104" s="60" t="s">
        <v>6327</v>
      </c>
      <c r="F104" s="60" t="s">
        <v>6326</v>
      </c>
      <c r="G104" s="168">
        <v>0</v>
      </c>
      <c r="H104" s="61" t="s">
        <v>73</v>
      </c>
      <c r="I104" s="59" t="s">
        <v>65</v>
      </c>
      <c r="J104" s="60" t="s">
        <v>6325</v>
      </c>
      <c r="K104" s="60">
        <v>10500000</v>
      </c>
      <c r="L104" s="58" t="s">
        <v>68</v>
      </c>
      <c r="M104" s="67" t="s">
        <v>6324</v>
      </c>
      <c r="N104" s="67">
        <v>1082045208</v>
      </c>
      <c r="O104" s="64">
        <v>763</v>
      </c>
      <c r="P104" s="205">
        <v>45371</v>
      </c>
      <c r="Q104" s="60">
        <v>74000000</v>
      </c>
      <c r="R104" s="205">
        <v>45373</v>
      </c>
      <c r="S104" s="60">
        <v>10500000</v>
      </c>
      <c r="T104" s="61" t="s">
        <v>66</v>
      </c>
      <c r="U104" s="67">
        <v>1082939683</v>
      </c>
      <c r="V104" s="67" t="s">
        <v>4954</v>
      </c>
      <c r="W104" s="68">
        <v>45372</v>
      </c>
      <c r="X104" s="68">
        <v>45373</v>
      </c>
      <c r="Y104" s="168" t="s">
        <v>75</v>
      </c>
      <c r="Z104" s="68">
        <v>45458</v>
      </c>
      <c r="AA104" s="67">
        <f t="shared" si="5"/>
        <v>85</v>
      </c>
      <c r="AB104" s="60">
        <v>0</v>
      </c>
      <c r="AC104" s="60">
        <v>0</v>
      </c>
      <c r="AD104" s="60">
        <v>0</v>
      </c>
      <c r="AE104" s="66" t="s">
        <v>75</v>
      </c>
      <c r="AF104" s="67">
        <f t="shared" si="6"/>
        <v>0</v>
      </c>
      <c r="AG104" s="60">
        <v>0</v>
      </c>
      <c r="AH104" s="60">
        <v>0</v>
      </c>
      <c r="AI104" s="65" t="s">
        <v>75</v>
      </c>
      <c r="AJ104" s="61">
        <v>0</v>
      </c>
      <c r="AK104" s="65" t="s">
        <v>75</v>
      </c>
      <c r="AL104" s="65" t="s">
        <v>75</v>
      </c>
      <c r="AM104" s="67">
        <f t="shared" si="7"/>
        <v>0</v>
      </c>
      <c r="AN104" s="67">
        <f>+K104+AC104-AH104</f>
        <v>10500000</v>
      </c>
      <c r="AO104" s="61" t="s">
        <v>67</v>
      </c>
      <c r="AP104" s="60">
        <v>10500000</v>
      </c>
      <c r="AQ104" s="61" t="s">
        <v>86</v>
      </c>
      <c r="AR104" s="60">
        <v>0</v>
      </c>
      <c r="AS104" s="69" t="s">
        <v>75</v>
      </c>
      <c r="AT104" s="70">
        <v>10500000</v>
      </c>
      <c r="AU104" s="71">
        <f t="shared" si="8"/>
        <v>0</v>
      </c>
      <c r="AV104" s="72">
        <f t="shared" si="9"/>
        <v>1</v>
      </c>
      <c r="AW104" s="69" t="s">
        <v>75</v>
      </c>
      <c r="AX104" s="61" t="s">
        <v>101</v>
      </c>
      <c r="AY104" s="73" t="s">
        <v>6323</v>
      </c>
      <c r="AZ104" s="58" t="s">
        <v>67</v>
      </c>
      <c r="BA104" s="58" t="s">
        <v>67</v>
      </c>
    </row>
    <row r="105" spans="2:53" x14ac:dyDescent="0.25">
      <c r="B105" s="58">
        <v>2024</v>
      </c>
      <c r="C105" s="58">
        <v>891780111</v>
      </c>
      <c r="D105" s="59" t="s">
        <v>64</v>
      </c>
      <c r="E105" s="60" t="s">
        <v>6322</v>
      </c>
      <c r="F105" s="60" t="s">
        <v>6321</v>
      </c>
      <c r="G105" s="168">
        <v>0</v>
      </c>
      <c r="H105" s="61" t="s">
        <v>73</v>
      </c>
      <c r="I105" s="59" t="s">
        <v>65</v>
      </c>
      <c r="J105" s="60" t="s">
        <v>6320</v>
      </c>
      <c r="K105" s="60">
        <v>10500000</v>
      </c>
      <c r="L105" s="58" t="s">
        <v>68</v>
      </c>
      <c r="M105" s="60" t="s">
        <v>6319</v>
      </c>
      <c r="N105" s="67">
        <v>1082929855</v>
      </c>
      <c r="O105" s="64">
        <v>763</v>
      </c>
      <c r="P105" s="205">
        <v>45371</v>
      </c>
      <c r="Q105" s="60">
        <v>74000000</v>
      </c>
      <c r="R105" s="205">
        <v>45373</v>
      </c>
      <c r="S105" s="60">
        <v>10500000</v>
      </c>
      <c r="T105" s="61" t="s">
        <v>66</v>
      </c>
      <c r="U105" s="67">
        <v>1082939683</v>
      </c>
      <c r="V105" s="67" t="s">
        <v>4954</v>
      </c>
      <c r="W105" s="68">
        <v>45372</v>
      </c>
      <c r="X105" s="68">
        <v>45373</v>
      </c>
      <c r="Y105" s="168" t="s">
        <v>75</v>
      </c>
      <c r="Z105" s="68">
        <v>45458</v>
      </c>
      <c r="AA105" s="67">
        <f t="shared" si="5"/>
        <v>85</v>
      </c>
      <c r="AB105" s="60">
        <v>0</v>
      </c>
      <c r="AC105" s="60">
        <v>0</v>
      </c>
      <c r="AD105" s="60">
        <v>0</v>
      </c>
      <c r="AE105" s="66" t="s">
        <v>75</v>
      </c>
      <c r="AF105" s="67">
        <f t="shared" si="6"/>
        <v>0</v>
      </c>
      <c r="AG105" s="60">
        <v>0</v>
      </c>
      <c r="AH105" s="60">
        <v>0</v>
      </c>
      <c r="AI105" s="65" t="s">
        <v>75</v>
      </c>
      <c r="AJ105" s="61">
        <v>0</v>
      </c>
      <c r="AK105" s="65" t="s">
        <v>75</v>
      </c>
      <c r="AL105" s="65" t="s">
        <v>75</v>
      </c>
      <c r="AM105" s="67">
        <f t="shared" si="7"/>
        <v>0</v>
      </c>
      <c r="AN105" s="67">
        <f>+K105+AC105-AH105</f>
        <v>10500000</v>
      </c>
      <c r="AO105" s="61" t="s">
        <v>67</v>
      </c>
      <c r="AP105" s="60">
        <v>10500000</v>
      </c>
      <c r="AQ105" s="61" t="s">
        <v>86</v>
      </c>
      <c r="AR105" s="60">
        <v>0</v>
      </c>
      <c r="AS105" s="69" t="s">
        <v>75</v>
      </c>
      <c r="AT105" s="70">
        <v>10500000</v>
      </c>
      <c r="AU105" s="71">
        <f t="shared" si="8"/>
        <v>0</v>
      </c>
      <c r="AV105" s="72">
        <f t="shared" si="9"/>
        <v>1</v>
      </c>
      <c r="AW105" s="69" t="s">
        <v>75</v>
      </c>
      <c r="AX105" s="61" t="s">
        <v>101</v>
      </c>
      <c r="AY105" s="73" t="s">
        <v>6318</v>
      </c>
      <c r="AZ105" s="58" t="s">
        <v>67</v>
      </c>
      <c r="BA105" s="58" t="s">
        <v>67</v>
      </c>
    </row>
    <row r="106" spans="2:53" x14ac:dyDescent="0.25">
      <c r="B106" s="58">
        <v>2024</v>
      </c>
      <c r="C106" s="58">
        <v>891780111</v>
      </c>
      <c r="D106" s="59" t="s">
        <v>64</v>
      </c>
      <c r="E106" s="60" t="s">
        <v>6317</v>
      </c>
      <c r="F106" s="60" t="s">
        <v>6316</v>
      </c>
      <c r="G106" s="168">
        <v>0</v>
      </c>
      <c r="H106" s="61" t="s">
        <v>73</v>
      </c>
      <c r="I106" s="59" t="s">
        <v>65</v>
      </c>
      <c r="J106" s="60" t="s">
        <v>6315</v>
      </c>
      <c r="K106" s="60">
        <v>10500000</v>
      </c>
      <c r="L106" s="58" t="s">
        <v>68</v>
      </c>
      <c r="M106" s="60" t="s">
        <v>6314</v>
      </c>
      <c r="N106" s="67">
        <v>1082924498</v>
      </c>
      <c r="O106" s="64">
        <v>763</v>
      </c>
      <c r="P106" s="205">
        <v>45371</v>
      </c>
      <c r="Q106" s="60">
        <v>74000000</v>
      </c>
      <c r="R106" s="205">
        <v>45373</v>
      </c>
      <c r="S106" s="60">
        <v>10500000</v>
      </c>
      <c r="T106" s="61" t="s">
        <v>66</v>
      </c>
      <c r="U106" s="67">
        <v>1082939683</v>
      </c>
      <c r="V106" s="67" t="s">
        <v>4954</v>
      </c>
      <c r="W106" s="68">
        <v>45372</v>
      </c>
      <c r="X106" s="68">
        <v>45373</v>
      </c>
      <c r="Y106" s="168" t="s">
        <v>75</v>
      </c>
      <c r="Z106" s="68">
        <v>45458</v>
      </c>
      <c r="AA106" s="67">
        <f t="shared" si="5"/>
        <v>85</v>
      </c>
      <c r="AB106" s="60">
        <v>0</v>
      </c>
      <c r="AC106" s="60">
        <v>0</v>
      </c>
      <c r="AD106" s="60">
        <v>0</v>
      </c>
      <c r="AE106" s="66" t="s">
        <v>75</v>
      </c>
      <c r="AF106" s="67">
        <f t="shared" si="6"/>
        <v>0</v>
      </c>
      <c r="AG106" s="60">
        <v>0</v>
      </c>
      <c r="AH106" s="60">
        <v>0</v>
      </c>
      <c r="AI106" s="65" t="s">
        <v>75</v>
      </c>
      <c r="AJ106" s="61">
        <v>0</v>
      </c>
      <c r="AK106" s="65" t="s">
        <v>75</v>
      </c>
      <c r="AL106" s="65" t="s">
        <v>75</v>
      </c>
      <c r="AM106" s="67">
        <f t="shared" si="7"/>
        <v>0</v>
      </c>
      <c r="AN106" s="67">
        <f>+K106+AC106-AH106</f>
        <v>10500000</v>
      </c>
      <c r="AO106" s="61" t="s">
        <v>67</v>
      </c>
      <c r="AP106" s="60">
        <v>10500000</v>
      </c>
      <c r="AQ106" s="61" t="s">
        <v>86</v>
      </c>
      <c r="AR106" s="60">
        <v>0</v>
      </c>
      <c r="AS106" s="69" t="s">
        <v>75</v>
      </c>
      <c r="AT106" s="70">
        <v>10500000</v>
      </c>
      <c r="AU106" s="71">
        <f t="shared" si="8"/>
        <v>0</v>
      </c>
      <c r="AV106" s="72">
        <f t="shared" si="9"/>
        <v>1</v>
      </c>
      <c r="AW106" s="69" t="s">
        <v>75</v>
      </c>
      <c r="AX106" s="61" t="s">
        <v>101</v>
      </c>
      <c r="AY106" s="73" t="s">
        <v>6313</v>
      </c>
      <c r="AZ106" s="58" t="s">
        <v>67</v>
      </c>
      <c r="BA106" s="58" t="s">
        <v>67</v>
      </c>
    </row>
    <row r="107" spans="2:53" x14ac:dyDescent="0.25">
      <c r="B107" s="58">
        <v>2024</v>
      </c>
      <c r="C107" s="58">
        <v>891780111</v>
      </c>
      <c r="D107" s="59" t="s">
        <v>64</v>
      </c>
      <c r="E107" s="60" t="s">
        <v>6312</v>
      </c>
      <c r="F107" s="60" t="s">
        <v>6311</v>
      </c>
      <c r="G107" s="168">
        <v>0</v>
      </c>
      <c r="H107" s="61" t="s">
        <v>73</v>
      </c>
      <c r="I107" s="59" t="s">
        <v>65</v>
      </c>
      <c r="J107" s="60" t="s">
        <v>6310</v>
      </c>
      <c r="K107" s="60">
        <v>200000000</v>
      </c>
      <c r="L107" s="58" t="s">
        <v>68</v>
      </c>
      <c r="M107" s="60" t="s">
        <v>6309</v>
      </c>
      <c r="N107" s="67">
        <v>900370260</v>
      </c>
      <c r="O107" s="64">
        <v>687</v>
      </c>
      <c r="P107" s="205">
        <v>45365</v>
      </c>
      <c r="Q107" s="60">
        <v>200000000</v>
      </c>
      <c r="R107" s="205">
        <v>45383</v>
      </c>
      <c r="S107" s="60">
        <v>200000000</v>
      </c>
      <c r="T107" s="61" t="s">
        <v>66</v>
      </c>
      <c r="U107" s="67">
        <v>1082939683</v>
      </c>
      <c r="V107" s="67" t="s">
        <v>4954</v>
      </c>
      <c r="W107" s="68">
        <v>45383</v>
      </c>
      <c r="X107" s="68">
        <v>45385</v>
      </c>
      <c r="Y107" s="168" t="s">
        <v>75</v>
      </c>
      <c r="Z107" s="68">
        <v>45507</v>
      </c>
      <c r="AA107" s="67">
        <f t="shared" si="5"/>
        <v>122</v>
      </c>
      <c r="AB107" s="60">
        <v>0</v>
      </c>
      <c r="AC107" s="60">
        <v>0</v>
      </c>
      <c r="AD107" s="60">
        <v>0</v>
      </c>
      <c r="AE107" s="66" t="s">
        <v>75</v>
      </c>
      <c r="AF107" s="67">
        <f t="shared" si="6"/>
        <v>0</v>
      </c>
      <c r="AG107" s="60">
        <v>0</v>
      </c>
      <c r="AH107" s="60">
        <v>0</v>
      </c>
      <c r="AI107" s="65" t="s">
        <v>75</v>
      </c>
      <c r="AJ107" s="61">
        <v>0</v>
      </c>
      <c r="AK107" s="65" t="s">
        <v>75</v>
      </c>
      <c r="AL107" s="65" t="s">
        <v>75</v>
      </c>
      <c r="AM107" s="67">
        <f t="shared" si="7"/>
        <v>0</v>
      </c>
      <c r="AN107" s="67">
        <f>+K107+AC107-AH107</f>
        <v>200000000</v>
      </c>
      <c r="AO107" s="61" t="s">
        <v>67</v>
      </c>
      <c r="AP107" s="60">
        <v>200000000</v>
      </c>
      <c r="AQ107" s="61" t="s">
        <v>86</v>
      </c>
      <c r="AR107" s="60">
        <v>0</v>
      </c>
      <c r="AS107" s="69" t="s">
        <v>75</v>
      </c>
      <c r="AT107" s="70">
        <v>150565036</v>
      </c>
      <c r="AU107" s="71">
        <f t="shared" si="8"/>
        <v>49434964</v>
      </c>
      <c r="AV107" s="72">
        <f t="shared" si="9"/>
        <v>0.75282517999999998</v>
      </c>
      <c r="AW107" s="69" t="s">
        <v>75</v>
      </c>
      <c r="AX107" s="61" t="s">
        <v>101</v>
      </c>
      <c r="AY107" s="73" t="s">
        <v>6308</v>
      </c>
      <c r="AZ107" s="58" t="s">
        <v>67</v>
      </c>
      <c r="BA107" s="58" t="s">
        <v>67</v>
      </c>
    </row>
    <row r="108" spans="2:53" x14ac:dyDescent="0.25">
      <c r="B108" s="58">
        <v>2024</v>
      </c>
      <c r="C108" s="58">
        <v>891780111</v>
      </c>
      <c r="D108" s="59" t="s">
        <v>64</v>
      </c>
      <c r="E108" s="60" t="s">
        <v>6307</v>
      </c>
      <c r="F108" s="60" t="s">
        <v>6306</v>
      </c>
      <c r="G108" s="168">
        <v>0</v>
      </c>
      <c r="H108" s="61" t="s">
        <v>73</v>
      </c>
      <c r="I108" s="59" t="s">
        <v>125</v>
      </c>
      <c r="J108" s="60" t="s">
        <v>6305</v>
      </c>
      <c r="K108" s="60">
        <v>14600000</v>
      </c>
      <c r="L108" s="58" t="s">
        <v>68</v>
      </c>
      <c r="M108" s="60" t="s">
        <v>6159</v>
      </c>
      <c r="N108" s="67">
        <v>1081905679</v>
      </c>
      <c r="O108" s="64">
        <v>640</v>
      </c>
      <c r="P108" s="205">
        <v>45362</v>
      </c>
      <c r="Q108" s="60">
        <v>77600000</v>
      </c>
      <c r="R108" s="205">
        <v>45384</v>
      </c>
      <c r="S108" s="60">
        <v>14600000</v>
      </c>
      <c r="T108" s="61" t="s">
        <v>66</v>
      </c>
      <c r="U108" s="67">
        <v>1082939683</v>
      </c>
      <c r="V108" s="67" t="s">
        <v>4954</v>
      </c>
      <c r="W108" s="68">
        <v>45383</v>
      </c>
      <c r="X108" s="68">
        <v>45384</v>
      </c>
      <c r="Y108" s="168" t="s">
        <v>75</v>
      </c>
      <c r="Z108" s="68">
        <v>45463</v>
      </c>
      <c r="AA108" s="67">
        <f t="shared" si="5"/>
        <v>79</v>
      </c>
      <c r="AB108" s="60">
        <v>0</v>
      </c>
      <c r="AC108" s="60">
        <v>0</v>
      </c>
      <c r="AD108" s="60">
        <v>0</v>
      </c>
      <c r="AE108" s="66" t="s">
        <v>75</v>
      </c>
      <c r="AF108" s="67">
        <f t="shared" si="6"/>
        <v>0</v>
      </c>
      <c r="AG108" s="60">
        <v>0</v>
      </c>
      <c r="AH108" s="60">
        <v>0</v>
      </c>
      <c r="AI108" s="65" t="s">
        <v>75</v>
      </c>
      <c r="AJ108" s="61">
        <v>0</v>
      </c>
      <c r="AK108" s="65" t="s">
        <v>75</v>
      </c>
      <c r="AL108" s="65" t="s">
        <v>75</v>
      </c>
      <c r="AM108" s="67">
        <f t="shared" si="7"/>
        <v>0</v>
      </c>
      <c r="AN108" s="67">
        <f>+K108+AC108-AH108</f>
        <v>14600000</v>
      </c>
      <c r="AO108" s="61" t="s">
        <v>86</v>
      </c>
      <c r="AP108" s="60">
        <v>14600000</v>
      </c>
      <c r="AQ108" s="61" t="s">
        <v>86</v>
      </c>
      <c r="AR108" s="60">
        <v>0</v>
      </c>
      <c r="AS108" s="69" t="s">
        <v>75</v>
      </c>
      <c r="AT108" s="70">
        <v>14600000</v>
      </c>
      <c r="AU108" s="71">
        <f t="shared" si="8"/>
        <v>0</v>
      </c>
      <c r="AV108" s="72">
        <f t="shared" si="9"/>
        <v>1</v>
      </c>
      <c r="AW108" s="69" t="s">
        <v>75</v>
      </c>
      <c r="AX108" s="61" t="s">
        <v>101</v>
      </c>
      <c r="AY108" s="73" t="s">
        <v>6304</v>
      </c>
      <c r="AZ108" s="58" t="s">
        <v>67</v>
      </c>
      <c r="BA108" s="58" t="s">
        <v>67</v>
      </c>
    </row>
    <row r="109" spans="2:53" x14ac:dyDescent="0.25">
      <c r="B109" s="58">
        <v>2024</v>
      </c>
      <c r="C109" s="58">
        <v>891780111</v>
      </c>
      <c r="D109" s="59" t="s">
        <v>64</v>
      </c>
      <c r="E109" s="60" t="s">
        <v>6303</v>
      </c>
      <c r="F109" s="60" t="s">
        <v>6302</v>
      </c>
      <c r="G109" s="196">
        <v>2020000100116</v>
      </c>
      <c r="H109" s="61" t="s">
        <v>73</v>
      </c>
      <c r="I109" s="59" t="s">
        <v>125</v>
      </c>
      <c r="J109" s="60" t="s">
        <v>6301</v>
      </c>
      <c r="K109" s="60">
        <v>2500000</v>
      </c>
      <c r="L109" s="58" t="s">
        <v>68</v>
      </c>
      <c r="M109" s="60" t="s">
        <v>6300</v>
      </c>
      <c r="N109" s="67">
        <v>7633438</v>
      </c>
      <c r="O109" s="64" t="s">
        <v>6181</v>
      </c>
      <c r="P109" s="205">
        <v>44978</v>
      </c>
      <c r="Q109" s="60">
        <v>252457983</v>
      </c>
      <c r="R109" s="205">
        <v>45384</v>
      </c>
      <c r="S109" s="60">
        <v>2500000</v>
      </c>
      <c r="T109" s="61" t="s">
        <v>66</v>
      </c>
      <c r="U109" s="67">
        <v>85461685</v>
      </c>
      <c r="V109" s="67" t="s">
        <v>6043</v>
      </c>
      <c r="W109" s="68">
        <v>45384</v>
      </c>
      <c r="X109" s="68">
        <v>45384</v>
      </c>
      <c r="Y109" s="168" t="s">
        <v>75</v>
      </c>
      <c r="Z109" s="68">
        <v>45412</v>
      </c>
      <c r="AA109" s="67">
        <f t="shared" si="5"/>
        <v>28</v>
      </c>
      <c r="AB109" s="60">
        <v>0</v>
      </c>
      <c r="AC109" s="60">
        <v>0</v>
      </c>
      <c r="AD109" s="60">
        <v>0</v>
      </c>
      <c r="AE109" s="66" t="s">
        <v>75</v>
      </c>
      <c r="AF109" s="67">
        <f t="shared" si="6"/>
        <v>0</v>
      </c>
      <c r="AG109" s="60">
        <v>0</v>
      </c>
      <c r="AH109" s="60">
        <v>0</v>
      </c>
      <c r="AI109" s="65" t="s">
        <v>75</v>
      </c>
      <c r="AJ109" s="61">
        <v>0</v>
      </c>
      <c r="AK109" s="65" t="s">
        <v>75</v>
      </c>
      <c r="AL109" s="65" t="s">
        <v>75</v>
      </c>
      <c r="AM109" s="67">
        <f t="shared" si="7"/>
        <v>0</v>
      </c>
      <c r="AN109" s="67">
        <f>+K109+AC109-AH109</f>
        <v>2500000</v>
      </c>
      <c r="AO109" s="61" t="s">
        <v>86</v>
      </c>
      <c r="AP109" s="60">
        <v>2500000</v>
      </c>
      <c r="AQ109" s="61" t="s">
        <v>86</v>
      </c>
      <c r="AR109" s="60">
        <v>0</v>
      </c>
      <c r="AS109" s="69" t="s">
        <v>75</v>
      </c>
      <c r="AT109" s="70">
        <v>0</v>
      </c>
      <c r="AU109" s="71">
        <f t="shared" si="8"/>
        <v>2500000</v>
      </c>
      <c r="AV109" s="72">
        <f t="shared" si="9"/>
        <v>0</v>
      </c>
      <c r="AW109" s="69" t="s">
        <v>75</v>
      </c>
      <c r="AX109" s="61" t="s">
        <v>101</v>
      </c>
      <c r="AY109" s="88" t="s">
        <v>6299</v>
      </c>
      <c r="AZ109" s="58" t="s">
        <v>67</v>
      </c>
      <c r="BA109" s="58" t="s">
        <v>67</v>
      </c>
    </row>
    <row r="110" spans="2:53" x14ac:dyDescent="0.25">
      <c r="B110" s="58">
        <v>2024</v>
      </c>
      <c r="C110" s="58">
        <v>891780111</v>
      </c>
      <c r="D110" s="59" t="s">
        <v>64</v>
      </c>
      <c r="E110" s="60" t="s">
        <v>6298</v>
      </c>
      <c r="F110" s="60" t="s">
        <v>6297</v>
      </c>
      <c r="G110" s="168">
        <v>0</v>
      </c>
      <c r="H110" s="61" t="s">
        <v>73</v>
      </c>
      <c r="I110" s="59" t="s">
        <v>125</v>
      </c>
      <c r="J110" s="60" t="s">
        <v>6296</v>
      </c>
      <c r="K110" s="60">
        <v>12000000</v>
      </c>
      <c r="L110" s="58" t="s">
        <v>68</v>
      </c>
      <c r="M110" s="60" t="s">
        <v>6295</v>
      </c>
      <c r="N110" s="67">
        <v>1082861951</v>
      </c>
      <c r="O110" s="64">
        <v>640</v>
      </c>
      <c r="P110" s="205">
        <v>45362</v>
      </c>
      <c r="Q110" s="60">
        <v>77600000</v>
      </c>
      <c r="R110" s="205">
        <v>45385</v>
      </c>
      <c r="S110" s="60">
        <v>12000000</v>
      </c>
      <c r="T110" s="61" t="s">
        <v>66</v>
      </c>
      <c r="U110" s="67">
        <v>84458088</v>
      </c>
      <c r="V110" s="67" t="s">
        <v>5521</v>
      </c>
      <c r="W110" s="68">
        <v>45384</v>
      </c>
      <c r="X110" s="68">
        <v>45385</v>
      </c>
      <c r="Y110" s="168" t="s">
        <v>75</v>
      </c>
      <c r="Z110" s="68">
        <v>45458</v>
      </c>
      <c r="AA110" s="67">
        <f t="shared" si="5"/>
        <v>73</v>
      </c>
      <c r="AB110" s="60">
        <v>0</v>
      </c>
      <c r="AC110" s="60">
        <v>0</v>
      </c>
      <c r="AD110" s="60">
        <v>0</v>
      </c>
      <c r="AE110" s="66" t="s">
        <v>75</v>
      </c>
      <c r="AF110" s="67">
        <f t="shared" si="6"/>
        <v>0</v>
      </c>
      <c r="AG110" s="60">
        <v>0</v>
      </c>
      <c r="AH110" s="60">
        <v>0</v>
      </c>
      <c r="AI110" s="65" t="s">
        <v>75</v>
      </c>
      <c r="AJ110" s="61">
        <v>0</v>
      </c>
      <c r="AK110" s="65" t="s">
        <v>75</v>
      </c>
      <c r="AL110" s="65" t="s">
        <v>75</v>
      </c>
      <c r="AM110" s="67">
        <f t="shared" si="7"/>
        <v>0</v>
      </c>
      <c r="AN110" s="67">
        <f>+K110+AC110-AH110</f>
        <v>12000000</v>
      </c>
      <c r="AO110" s="61" t="s">
        <v>86</v>
      </c>
      <c r="AP110" s="60">
        <v>12000000</v>
      </c>
      <c r="AQ110" s="61" t="s">
        <v>86</v>
      </c>
      <c r="AR110" s="60">
        <v>0</v>
      </c>
      <c r="AS110" s="69" t="s">
        <v>75</v>
      </c>
      <c r="AT110" s="70">
        <v>4000000</v>
      </c>
      <c r="AU110" s="71">
        <f t="shared" si="8"/>
        <v>8000000</v>
      </c>
      <c r="AV110" s="72">
        <f t="shared" si="9"/>
        <v>0.33333333333333331</v>
      </c>
      <c r="AW110" s="69" t="s">
        <v>75</v>
      </c>
      <c r="AX110" s="61" t="s">
        <v>101</v>
      </c>
      <c r="AY110" s="73" t="s">
        <v>6294</v>
      </c>
      <c r="AZ110" s="58" t="s">
        <v>67</v>
      </c>
      <c r="BA110" s="58" t="s">
        <v>67</v>
      </c>
    </row>
    <row r="111" spans="2:53" x14ac:dyDescent="0.25">
      <c r="B111" s="58">
        <v>2024</v>
      </c>
      <c r="C111" s="58">
        <v>891780111</v>
      </c>
      <c r="D111" s="59" t="s">
        <v>64</v>
      </c>
      <c r="E111" s="60" t="s">
        <v>6293</v>
      </c>
      <c r="F111" s="60" t="s">
        <v>6292</v>
      </c>
      <c r="G111" s="168">
        <v>0</v>
      </c>
      <c r="H111" s="61" t="s">
        <v>73</v>
      </c>
      <c r="I111" s="59" t="s">
        <v>65</v>
      </c>
      <c r="J111" s="60" t="s">
        <v>6291</v>
      </c>
      <c r="K111" s="60">
        <v>6000000</v>
      </c>
      <c r="L111" s="58" t="s">
        <v>68</v>
      </c>
      <c r="M111" s="60" t="s">
        <v>6290</v>
      </c>
      <c r="N111" s="67">
        <v>1083022534</v>
      </c>
      <c r="O111" s="64">
        <v>729</v>
      </c>
      <c r="P111" s="205">
        <v>45369</v>
      </c>
      <c r="Q111" s="60">
        <v>6000000</v>
      </c>
      <c r="R111" s="205">
        <v>45387</v>
      </c>
      <c r="S111" s="60">
        <v>6000000</v>
      </c>
      <c r="T111" s="61" t="s">
        <v>66</v>
      </c>
      <c r="U111" s="67">
        <v>57294316</v>
      </c>
      <c r="V111" s="67" t="s">
        <v>5376</v>
      </c>
      <c r="W111" s="68">
        <v>45386</v>
      </c>
      <c r="X111" s="68">
        <v>45387</v>
      </c>
      <c r="Y111" s="168" t="s">
        <v>75</v>
      </c>
      <c r="Z111" s="68">
        <v>45439</v>
      </c>
      <c r="AA111" s="67">
        <f t="shared" si="5"/>
        <v>52</v>
      </c>
      <c r="AB111" s="60">
        <v>0</v>
      </c>
      <c r="AC111" s="60">
        <v>0</v>
      </c>
      <c r="AD111" s="60">
        <v>0</v>
      </c>
      <c r="AE111" s="66" t="s">
        <v>75</v>
      </c>
      <c r="AF111" s="67">
        <f t="shared" si="6"/>
        <v>0</v>
      </c>
      <c r="AG111" s="60">
        <v>0</v>
      </c>
      <c r="AH111" s="60">
        <v>0</v>
      </c>
      <c r="AI111" s="65" t="s">
        <v>75</v>
      </c>
      <c r="AJ111" s="61">
        <v>0</v>
      </c>
      <c r="AK111" s="65" t="s">
        <v>75</v>
      </c>
      <c r="AL111" s="65" t="s">
        <v>75</v>
      </c>
      <c r="AM111" s="67">
        <f t="shared" si="7"/>
        <v>0</v>
      </c>
      <c r="AN111" s="67">
        <f>+K111+AC111-AH111</f>
        <v>6000000</v>
      </c>
      <c r="AO111" s="61" t="s">
        <v>67</v>
      </c>
      <c r="AP111" s="60">
        <v>6000000</v>
      </c>
      <c r="AQ111" s="61" t="s">
        <v>86</v>
      </c>
      <c r="AR111" s="60">
        <v>0</v>
      </c>
      <c r="AS111" s="69" t="s">
        <v>75</v>
      </c>
      <c r="AT111" s="70">
        <v>6000000</v>
      </c>
      <c r="AU111" s="71">
        <f t="shared" si="8"/>
        <v>0</v>
      </c>
      <c r="AV111" s="72">
        <f t="shared" si="9"/>
        <v>1</v>
      </c>
      <c r="AW111" s="69" t="s">
        <v>75</v>
      </c>
      <c r="AX111" s="61" t="s">
        <v>101</v>
      </c>
      <c r="AY111" s="73" t="s">
        <v>6289</v>
      </c>
      <c r="AZ111" s="58" t="s">
        <v>67</v>
      </c>
      <c r="BA111" s="58" t="s">
        <v>67</v>
      </c>
    </row>
    <row r="112" spans="2:53" x14ac:dyDescent="0.25">
      <c r="B112" s="58">
        <v>2024</v>
      </c>
      <c r="C112" s="58">
        <v>891780111</v>
      </c>
      <c r="D112" s="59" t="s">
        <v>64</v>
      </c>
      <c r="E112" s="60" t="s">
        <v>6288</v>
      </c>
      <c r="F112" s="60" t="s">
        <v>6287</v>
      </c>
      <c r="G112" s="168">
        <v>0</v>
      </c>
      <c r="H112" s="61" t="s">
        <v>73</v>
      </c>
      <c r="I112" s="59" t="s">
        <v>125</v>
      </c>
      <c r="J112" s="60" t="s">
        <v>6286</v>
      </c>
      <c r="K112" s="60">
        <v>3000000</v>
      </c>
      <c r="L112" s="58" t="s">
        <v>68</v>
      </c>
      <c r="M112" s="67" t="s">
        <v>6285</v>
      </c>
      <c r="N112" s="67">
        <v>1118863030</v>
      </c>
      <c r="O112" s="64">
        <v>640</v>
      </c>
      <c r="P112" s="205">
        <v>45362</v>
      </c>
      <c r="Q112" s="60">
        <v>77600000</v>
      </c>
      <c r="R112" s="205">
        <v>45391</v>
      </c>
      <c r="S112" s="60">
        <v>3000000</v>
      </c>
      <c r="T112" s="61" t="s">
        <v>66</v>
      </c>
      <c r="U112" s="67">
        <v>85155333</v>
      </c>
      <c r="V112" s="67" t="s">
        <v>5235</v>
      </c>
      <c r="W112" s="68">
        <v>45390</v>
      </c>
      <c r="X112" s="68">
        <v>45391</v>
      </c>
      <c r="Y112" s="168" t="s">
        <v>75</v>
      </c>
      <c r="Z112" s="68">
        <v>45417</v>
      </c>
      <c r="AA112" s="67">
        <f t="shared" si="5"/>
        <v>26</v>
      </c>
      <c r="AB112" s="60">
        <v>0</v>
      </c>
      <c r="AC112" s="60">
        <v>0</v>
      </c>
      <c r="AD112" s="60">
        <v>0</v>
      </c>
      <c r="AE112" s="66" t="s">
        <v>75</v>
      </c>
      <c r="AF112" s="67">
        <f t="shared" si="6"/>
        <v>0</v>
      </c>
      <c r="AG112" s="60">
        <v>0</v>
      </c>
      <c r="AH112" s="60">
        <v>0</v>
      </c>
      <c r="AI112" s="65" t="s">
        <v>75</v>
      </c>
      <c r="AJ112" s="61">
        <v>0</v>
      </c>
      <c r="AK112" s="65" t="s">
        <v>75</v>
      </c>
      <c r="AL112" s="65" t="s">
        <v>75</v>
      </c>
      <c r="AM112" s="67">
        <f t="shared" si="7"/>
        <v>0</v>
      </c>
      <c r="AN112" s="67">
        <f>+K112+AC112-AH112</f>
        <v>3000000</v>
      </c>
      <c r="AO112" s="61" t="s">
        <v>86</v>
      </c>
      <c r="AP112" s="60">
        <v>3000000</v>
      </c>
      <c r="AQ112" s="61" t="s">
        <v>86</v>
      </c>
      <c r="AR112" s="60">
        <v>0</v>
      </c>
      <c r="AS112" s="69" t="s">
        <v>75</v>
      </c>
      <c r="AT112" s="70">
        <v>3000000</v>
      </c>
      <c r="AU112" s="71">
        <f t="shared" si="8"/>
        <v>0</v>
      </c>
      <c r="AV112" s="72">
        <f t="shared" si="9"/>
        <v>1</v>
      </c>
      <c r="AW112" s="69" t="s">
        <v>75</v>
      </c>
      <c r="AX112" s="61" t="s">
        <v>101</v>
      </c>
      <c r="AY112" s="73" t="s">
        <v>6284</v>
      </c>
      <c r="AZ112" s="58" t="s">
        <v>67</v>
      </c>
      <c r="BA112" s="58" t="s">
        <v>67</v>
      </c>
    </row>
    <row r="113" spans="1:53" x14ac:dyDescent="0.25">
      <c r="B113" s="58">
        <v>2024</v>
      </c>
      <c r="C113" s="58">
        <v>891780111</v>
      </c>
      <c r="D113" s="59" t="s">
        <v>64</v>
      </c>
      <c r="E113" s="60" t="s">
        <v>6283</v>
      </c>
      <c r="F113" s="60" t="s">
        <v>6282</v>
      </c>
      <c r="G113" s="196">
        <v>2019000100064</v>
      </c>
      <c r="H113" s="61" t="s">
        <v>73</v>
      </c>
      <c r="I113" s="59" t="s">
        <v>125</v>
      </c>
      <c r="J113" s="60" t="s">
        <v>6281</v>
      </c>
      <c r="K113" s="60">
        <v>4800000</v>
      </c>
      <c r="L113" s="58" t="s">
        <v>68</v>
      </c>
      <c r="M113" s="60" t="s">
        <v>6280</v>
      </c>
      <c r="N113" s="67">
        <v>57461016</v>
      </c>
      <c r="O113" s="64" t="s">
        <v>6187</v>
      </c>
      <c r="P113" s="205">
        <v>45363</v>
      </c>
      <c r="Q113" s="60">
        <v>24613832</v>
      </c>
      <c r="R113" s="205">
        <v>45391</v>
      </c>
      <c r="S113" s="60">
        <v>4800000</v>
      </c>
      <c r="T113" s="61" t="s">
        <v>66</v>
      </c>
      <c r="U113" s="64">
        <v>7629414</v>
      </c>
      <c r="V113" s="67" t="s">
        <v>6063</v>
      </c>
      <c r="W113" s="68">
        <v>45391</v>
      </c>
      <c r="X113" s="68">
        <v>45391</v>
      </c>
      <c r="Y113" s="168" t="s">
        <v>75</v>
      </c>
      <c r="Z113" s="68">
        <v>45443</v>
      </c>
      <c r="AA113" s="67">
        <f t="shared" si="5"/>
        <v>52</v>
      </c>
      <c r="AB113" s="60">
        <v>0</v>
      </c>
      <c r="AC113" s="60">
        <v>0</v>
      </c>
      <c r="AD113" s="60">
        <v>0</v>
      </c>
      <c r="AE113" s="66" t="s">
        <v>75</v>
      </c>
      <c r="AF113" s="67">
        <f t="shared" si="6"/>
        <v>0</v>
      </c>
      <c r="AG113" s="60">
        <v>0</v>
      </c>
      <c r="AH113" s="60">
        <v>0</v>
      </c>
      <c r="AI113" s="65" t="s">
        <v>75</v>
      </c>
      <c r="AJ113" s="61">
        <v>0</v>
      </c>
      <c r="AK113" s="65" t="s">
        <v>75</v>
      </c>
      <c r="AL113" s="65" t="s">
        <v>75</v>
      </c>
      <c r="AM113" s="67">
        <f t="shared" si="7"/>
        <v>0</v>
      </c>
      <c r="AN113" s="67">
        <f>+K113+AC113-AH113</f>
        <v>4800000</v>
      </c>
      <c r="AO113" s="61" t="s">
        <v>86</v>
      </c>
      <c r="AP113" s="60">
        <v>4800000</v>
      </c>
      <c r="AQ113" s="61" t="s">
        <v>86</v>
      </c>
      <c r="AR113" s="60">
        <v>0</v>
      </c>
      <c r="AS113" s="69" t="s">
        <v>75</v>
      </c>
      <c r="AT113" s="70">
        <v>0</v>
      </c>
      <c r="AU113" s="71">
        <f t="shared" si="8"/>
        <v>4800000</v>
      </c>
      <c r="AV113" s="72">
        <f t="shared" si="9"/>
        <v>0</v>
      </c>
      <c r="AW113" s="69" t="s">
        <v>75</v>
      </c>
      <c r="AX113" s="61" t="s">
        <v>101</v>
      </c>
      <c r="AY113" s="73" t="s">
        <v>6279</v>
      </c>
      <c r="AZ113" s="58" t="s">
        <v>67</v>
      </c>
      <c r="BA113" s="58" t="s">
        <v>67</v>
      </c>
    </row>
    <row r="114" spans="1:53" x14ac:dyDescent="0.25">
      <c r="B114" s="58">
        <v>2024</v>
      </c>
      <c r="C114" s="58">
        <v>891780111</v>
      </c>
      <c r="D114" s="59" t="s">
        <v>64</v>
      </c>
      <c r="E114" s="60" t="s">
        <v>6278</v>
      </c>
      <c r="F114" s="60" t="s">
        <v>6277</v>
      </c>
      <c r="G114" s="196">
        <v>2019000100064</v>
      </c>
      <c r="H114" s="61" t="s">
        <v>73</v>
      </c>
      <c r="I114" s="59" t="s">
        <v>125</v>
      </c>
      <c r="J114" s="60" t="s">
        <v>6276</v>
      </c>
      <c r="K114" s="60">
        <v>7800000</v>
      </c>
      <c r="L114" s="58" t="s">
        <v>68</v>
      </c>
      <c r="M114" s="60" t="s">
        <v>6275</v>
      </c>
      <c r="N114" s="67">
        <v>18008594</v>
      </c>
      <c r="O114" s="64" t="s">
        <v>6187</v>
      </c>
      <c r="P114" s="205">
        <v>45363</v>
      </c>
      <c r="Q114" s="60">
        <v>24613832</v>
      </c>
      <c r="R114" s="205">
        <v>45391</v>
      </c>
      <c r="S114" s="60">
        <v>7800000</v>
      </c>
      <c r="T114" s="61" t="s">
        <v>66</v>
      </c>
      <c r="U114" s="64">
        <v>7629414</v>
      </c>
      <c r="V114" s="67" t="s">
        <v>6063</v>
      </c>
      <c r="W114" s="68">
        <v>45391</v>
      </c>
      <c r="X114" s="68">
        <v>45391</v>
      </c>
      <c r="Y114" s="168" t="s">
        <v>75</v>
      </c>
      <c r="Z114" s="68">
        <v>45443</v>
      </c>
      <c r="AA114" s="67">
        <f t="shared" si="5"/>
        <v>52</v>
      </c>
      <c r="AB114" s="60">
        <v>1</v>
      </c>
      <c r="AC114" s="60">
        <v>3900000</v>
      </c>
      <c r="AD114" s="60">
        <v>1</v>
      </c>
      <c r="AE114" s="66">
        <v>45473</v>
      </c>
      <c r="AF114" s="67">
        <f t="shared" si="6"/>
        <v>30</v>
      </c>
      <c r="AG114" s="60">
        <v>0</v>
      </c>
      <c r="AH114" s="60">
        <v>0</v>
      </c>
      <c r="AI114" s="65" t="s">
        <v>75</v>
      </c>
      <c r="AJ114" s="61">
        <v>0</v>
      </c>
      <c r="AK114" s="65" t="s">
        <v>75</v>
      </c>
      <c r="AL114" s="65" t="s">
        <v>75</v>
      </c>
      <c r="AM114" s="67">
        <f t="shared" si="7"/>
        <v>0</v>
      </c>
      <c r="AN114" s="67">
        <f>+K114+AC114-AH114</f>
        <v>11700000</v>
      </c>
      <c r="AO114" s="61" t="s">
        <v>86</v>
      </c>
      <c r="AP114" s="60">
        <v>7800000</v>
      </c>
      <c r="AQ114" s="61" t="s">
        <v>86</v>
      </c>
      <c r="AR114" s="60">
        <v>0</v>
      </c>
      <c r="AS114" s="69" t="s">
        <v>75</v>
      </c>
      <c r="AT114" s="70">
        <v>0</v>
      </c>
      <c r="AU114" s="71">
        <f t="shared" si="8"/>
        <v>11700000</v>
      </c>
      <c r="AV114" s="72">
        <f t="shared" si="9"/>
        <v>0</v>
      </c>
      <c r="AW114" s="69" t="s">
        <v>75</v>
      </c>
      <c r="AX114" s="61" t="s">
        <v>101</v>
      </c>
      <c r="AY114" s="73" t="s">
        <v>6274</v>
      </c>
      <c r="AZ114" s="58" t="s">
        <v>67</v>
      </c>
      <c r="BA114" s="58" t="s">
        <v>67</v>
      </c>
    </row>
    <row r="115" spans="1:53" x14ac:dyDescent="0.25">
      <c r="B115" s="58">
        <v>2024</v>
      </c>
      <c r="C115" s="58">
        <v>891780111</v>
      </c>
      <c r="D115" s="59" t="s">
        <v>64</v>
      </c>
      <c r="E115" s="60" t="s">
        <v>6273</v>
      </c>
      <c r="F115" s="60" t="s">
        <v>6272</v>
      </c>
      <c r="G115" s="196">
        <v>2019000100064</v>
      </c>
      <c r="H115" s="61" t="s">
        <v>73</v>
      </c>
      <c r="I115" s="59" t="s">
        <v>125</v>
      </c>
      <c r="J115" s="60" t="s">
        <v>6271</v>
      </c>
      <c r="K115" s="60">
        <v>4997000</v>
      </c>
      <c r="L115" s="58" t="s">
        <v>68</v>
      </c>
      <c r="M115" s="60" t="s">
        <v>6270</v>
      </c>
      <c r="N115" s="67">
        <v>1082886506</v>
      </c>
      <c r="O115" s="64" t="s">
        <v>6187</v>
      </c>
      <c r="P115" s="205">
        <v>45363</v>
      </c>
      <c r="Q115" s="60">
        <v>24613832</v>
      </c>
      <c r="R115" s="205">
        <v>45391</v>
      </c>
      <c r="S115" s="60">
        <v>4997000</v>
      </c>
      <c r="T115" s="61" t="s">
        <v>66</v>
      </c>
      <c r="U115" s="64">
        <v>7629414</v>
      </c>
      <c r="V115" s="67" t="s">
        <v>6063</v>
      </c>
      <c r="W115" s="68">
        <v>45390</v>
      </c>
      <c r="X115" s="68">
        <v>45391</v>
      </c>
      <c r="Y115" s="168" t="s">
        <v>75</v>
      </c>
      <c r="Z115" s="68">
        <v>45443</v>
      </c>
      <c r="AA115" s="67">
        <f t="shared" si="5"/>
        <v>52</v>
      </c>
      <c r="AB115" s="60">
        <v>0</v>
      </c>
      <c r="AC115" s="60">
        <v>0</v>
      </c>
      <c r="AD115" s="60">
        <v>0</v>
      </c>
      <c r="AE115" s="66" t="s">
        <v>75</v>
      </c>
      <c r="AF115" s="67">
        <f t="shared" si="6"/>
        <v>0</v>
      </c>
      <c r="AG115" s="60">
        <v>0</v>
      </c>
      <c r="AH115" s="60">
        <v>0</v>
      </c>
      <c r="AI115" s="65" t="s">
        <v>75</v>
      </c>
      <c r="AJ115" s="61">
        <v>0</v>
      </c>
      <c r="AK115" s="65" t="s">
        <v>75</v>
      </c>
      <c r="AL115" s="65" t="s">
        <v>75</v>
      </c>
      <c r="AM115" s="67">
        <f t="shared" si="7"/>
        <v>0</v>
      </c>
      <c r="AN115" s="67">
        <f>+K115+AC115-AH115</f>
        <v>4997000</v>
      </c>
      <c r="AO115" s="61" t="s">
        <v>86</v>
      </c>
      <c r="AP115" s="60">
        <v>4997000</v>
      </c>
      <c r="AQ115" s="61" t="s">
        <v>86</v>
      </c>
      <c r="AR115" s="60">
        <v>0</v>
      </c>
      <c r="AS115" s="69" t="s">
        <v>75</v>
      </c>
      <c r="AT115" s="70">
        <v>0</v>
      </c>
      <c r="AU115" s="71">
        <f t="shared" si="8"/>
        <v>4997000</v>
      </c>
      <c r="AV115" s="72">
        <f t="shared" si="9"/>
        <v>0</v>
      </c>
      <c r="AW115" s="69" t="s">
        <v>75</v>
      </c>
      <c r="AX115" s="61" t="s">
        <v>101</v>
      </c>
      <c r="AY115" s="73" t="s">
        <v>6269</v>
      </c>
      <c r="AZ115" s="58" t="s">
        <v>67</v>
      </c>
      <c r="BA115" s="58" t="s">
        <v>67</v>
      </c>
    </row>
    <row r="116" spans="1:53" x14ac:dyDescent="0.25">
      <c r="B116" s="58">
        <v>2024</v>
      </c>
      <c r="C116" s="58">
        <v>891780111</v>
      </c>
      <c r="D116" s="59" t="s">
        <v>64</v>
      </c>
      <c r="E116" s="60" t="s">
        <v>6268</v>
      </c>
      <c r="F116" s="60" t="s">
        <v>6267</v>
      </c>
      <c r="G116" s="168">
        <v>0</v>
      </c>
      <c r="H116" s="61" t="s">
        <v>73</v>
      </c>
      <c r="I116" s="59" t="s">
        <v>65</v>
      </c>
      <c r="J116" s="60" t="s">
        <v>6266</v>
      </c>
      <c r="K116" s="60">
        <v>2000000</v>
      </c>
      <c r="L116" s="58" t="s">
        <v>68</v>
      </c>
      <c r="M116" s="67" t="s">
        <v>6265</v>
      </c>
      <c r="N116" s="67">
        <v>1083030479</v>
      </c>
      <c r="O116" s="64">
        <v>764</v>
      </c>
      <c r="P116" s="205">
        <v>45371</v>
      </c>
      <c r="Q116" s="60">
        <v>2000000</v>
      </c>
      <c r="R116" s="205">
        <v>45392</v>
      </c>
      <c r="S116" s="60">
        <v>2000000</v>
      </c>
      <c r="T116" s="61" t="s">
        <v>66</v>
      </c>
      <c r="U116" s="67">
        <v>1082939683</v>
      </c>
      <c r="V116" s="67" t="s">
        <v>4954</v>
      </c>
      <c r="W116" s="68">
        <v>45391</v>
      </c>
      <c r="X116" s="68">
        <v>45392</v>
      </c>
      <c r="Y116" s="168" t="s">
        <v>75</v>
      </c>
      <c r="Z116" s="68">
        <v>45422</v>
      </c>
      <c r="AA116" s="67">
        <f t="shared" si="5"/>
        <v>30</v>
      </c>
      <c r="AB116" s="60">
        <v>0</v>
      </c>
      <c r="AC116" s="60">
        <v>0</v>
      </c>
      <c r="AD116" s="60">
        <v>0</v>
      </c>
      <c r="AE116" s="66" t="s">
        <v>75</v>
      </c>
      <c r="AF116" s="67">
        <f t="shared" si="6"/>
        <v>0</v>
      </c>
      <c r="AG116" s="60">
        <v>0</v>
      </c>
      <c r="AH116" s="60">
        <v>0</v>
      </c>
      <c r="AI116" s="65" t="s">
        <v>75</v>
      </c>
      <c r="AJ116" s="61">
        <v>0</v>
      </c>
      <c r="AK116" s="65" t="s">
        <v>75</v>
      </c>
      <c r="AL116" s="65" t="s">
        <v>75</v>
      </c>
      <c r="AM116" s="67">
        <f t="shared" si="7"/>
        <v>0</v>
      </c>
      <c r="AN116" s="67">
        <f>+K116+AC116-AH116</f>
        <v>2000000</v>
      </c>
      <c r="AO116" s="61" t="s">
        <v>67</v>
      </c>
      <c r="AP116" s="60">
        <v>2000000</v>
      </c>
      <c r="AQ116" s="61" t="s">
        <v>86</v>
      </c>
      <c r="AR116" s="60">
        <v>0</v>
      </c>
      <c r="AS116" s="69" t="s">
        <v>75</v>
      </c>
      <c r="AT116" s="70">
        <v>2000000</v>
      </c>
      <c r="AU116" s="71">
        <f t="shared" si="8"/>
        <v>0</v>
      </c>
      <c r="AV116" s="72">
        <f t="shared" si="9"/>
        <v>1</v>
      </c>
      <c r="AW116" s="69" t="s">
        <v>75</v>
      </c>
      <c r="AX116" s="61" t="s">
        <v>101</v>
      </c>
      <c r="AY116" s="73" t="s">
        <v>6264</v>
      </c>
      <c r="AZ116" s="58" t="s">
        <v>67</v>
      </c>
      <c r="BA116" s="58" t="s">
        <v>67</v>
      </c>
    </row>
    <row r="117" spans="1:53" x14ac:dyDescent="0.25">
      <c r="B117" s="58">
        <v>2024</v>
      </c>
      <c r="C117" s="58">
        <v>891780111</v>
      </c>
      <c r="D117" s="59" t="s">
        <v>64</v>
      </c>
      <c r="E117" s="60" t="s">
        <v>6263</v>
      </c>
      <c r="F117" s="60" t="s">
        <v>6262</v>
      </c>
      <c r="G117" s="168">
        <v>0</v>
      </c>
      <c r="H117" s="61" t="s">
        <v>73</v>
      </c>
      <c r="I117" s="59" t="s">
        <v>125</v>
      </c>
      <c r="J117" s="60" t="s">
        <v>6261</v>
      </c>
      <c r="K117" s="60">
        <v>26500000</v>
      </c>
      <c r="L117" s="58" t="s">
        <v>68</v>
      </c>
      <c r="M117" s="67" t="s">
        <v>6260</v>
      </c>
      <c r="N117" s="67">
        <v>900199666</v>
      </c>
      <c r="O117" s="64">
        <v>694</v>
      </c>
      <c r="P117" s="205">
        <v>45365</v>
      </c>
      <c r="Q117" s="60">
        <v>26500000</v>
      </c>
      <c r="R117" s="205">
        <v>45391</v>
      </c>
      <c r="S117" s="60">
        <v>26500000</v>
      </c>
      <c r="T117" s="61" t="s">
        <v>66</v>
      </c>
      <c r="U117" s="67">
        <v>1082939683</v>
      </c>
      <c r="V117" s="67" t="s">
        <v>4954</v>
      </c>
      <c r="W117" s="68">
        <v>45391</v>
      </c>
      <c r="X117" s="68">
        <v>45391</v>
      </c>
      <c r="Y117" s="168" t="s">
        <v>75</v>
      </c>
      <c r="Z117" s="68">
        <v>45462</v>
      </c>
      <c r="AA117" s="67">
        <f t="shared" si="5"/>
        <v>71</v>
      </c>
      <c r="AB117" s="60">
        <v>0</v>
      </c>
      <c r="AC117" s="60">
        <v>0</v>
      </c>
      <c r="AD117" s="60">
        <v>0</v>
      </c>
      <c r="AE117" s="66" t="s">
        <v>75</v>
      </c>
      <c r="AF117" s="67">
        <f t="shared" si="6"/>
        <v>0</v>
      </c>
      <c r="AG117" s="60">
        <v>0</v>
      </c>
      <c r="AH117" s="60">
        <v>0</v>
      </c>
      <c r="AI117" s="65" t="s">
        <v>75</v>
      </c>
      <c r="AJ117" s="61">
        <v>0</v>
      </c>
      <c r="AK117" s="65" t="s">
        <v>75</v>
      </c>
      <c r="AL117" s="65" t="s">
        <v>75</v>
      </c>
      <c r="AM117" s="67">
        <f t="shared" si="7"/>
        <v>0</v>
      </c>
      <c r="AN117" s="67">
        <f>+K117+AC117-AH117</f>
        <v>26500000</v>
      </c>
      <c r="AO117" s="61" t="s">
        <v>86</v>
      </c>
      <c r="AP117" s="60">
        <v>26500000</v>
      </c>
      <c r="AQ117" s="61" t="s">
        <v>86</v>
      </c>
      <c r="AR117" s="60">
        <v>0</v>
      </c>
      <c r="AS117" s="69" t="s">
        <v>75</v>
      </c>
      <c r="AT117" s="70">
        <v>0</v>
      </c>
      <c r="AU117" s="71">
        <f t="shared" si="8"/>
        <v>26500000</v>
      </c>
      <c r="AV117" s="72">
        <f t="shared" si="9"/>
        <v>0</v>
      </c>
      <c r="AW117" s="69" t="s">
        <v>75</v>
      </c>
      <c r="AX117" s="61" t="s">
        <v>101</v>
      </c>
      <c r="AY117" s="73" t="s">
        <v>6259</v>
      </c>
      <c r="AZ117" s="58" t="s">
        <v>67</v>
      </c>
      <c r="BA117" s="58" t="s">
        <v>67</v>
      </c>
    </row>
    <row r="118" spans="1:53" x14ac:dyDescent="0.25">
      <c r="B118" s="58">
        <v>2024</v>
      </c>
      <c r="C118" s="58">
        <v>891780111</v>
      </c>
      <c r="D118" s="59" t="s">
        <v>64</v>
      </c>
      <c r="E118" s="60" t="s">
        <v>6258</v>
      </c>
      <c r="F118" s="60" t="s">
        <v>6257</v>
      </c>
      <c r="G118" s="168">
        <v>0</v>
      </c>
      <c r="H118" s="61" t="s">
        <v>73</v>
      </c>
      <c r="I118" s="59" t="s">
        <v>125</v>
      </c>
      <c r="J118" s="60" t="s">
        <v>6256</v>
      </c>
      <c r="K118" s="60">
        <v>8000000</v>
      </c>
      <c r="L118" s="58" t="s">
        <v>68</v>
      </c>
      <c r="M118" s="60" t="s">
        <v>6255</v>
      </c>
      <c r="N118" s="67">
        <v>1004504338</v>
      </c>
      <c r="O118" s="64">
        <v>640</v>
      </c>
      <c r="P118" s="205">
        <v>45362</v>
      </c>
      <c r="Q118" s="60">
        <v>77600000</v>
      </c>
      <c r="R118" s="205">
        <v>45392</v>
      </c>
      <c r="S118" s="60">
        <v>8000000</v>
      </c>
      <c r="T118" s="61" t="s">
        <v>66</v>
      </c>
      <c r="U118" s="67">
        <v>85155333</v>
      </c>
      <c r="V118" s="67" t="s">
        <v>5235</v>
      </c>
      <c r="W118" s="68">
        <v>45391</v>
      </c>
      <c r="X118" s="68">
        <v>45392</v>
      </c>
      <c r="Y118" s="168" t="s">
        <v>75</v>
      </c>
      <c r="Z118" s="68">
        <v>45458</v>
      </c>
      <c r="AA118" s="67">
        <f t="shared" si="5"/>
        <v>66</v>
      </c>
      <c r="AB118" s="60">
        <v>0</v>
      </c>
      <c r="AC118" s="60">
        <v>0</v>
      </c>
      <c r="AD118" s="60">
        <v>0</v>
      </c>
      <c r="AE118" s="66" t="s">
        <v>75</v>
      </c>
      <c r="AF118" s="67">
        <f t="shared" si="6"/>
        <v>0</v>
      </c>
      <c r="AG118" s="60">
        <v>0</v>
      </c>
      <c r="AH118" s="60">
        <v>0</v>
      </c>
      <c r="AI118" s="65" t="s">
        <v>75</v>
      </c>
      <c r="AJ118" s="61">
        <v>0</v>
      </c>
      <c r="AK118" s="65" t="s">
        <v>75</v>
      </c>
      <c r="AL118" s="65" t="s">
        <v>75</v>
      </c>
      <c r="AM118" s="67">
        <f t="shared" si="7"/>
        <v>0</v>
      </c>
      <c r="AN118" s="67">
        <f>+K118+AC118-AH118</f>
        <v>8000000</v>
      </c>
      <c r="AO118" s="61" t="s">
        <v>86</v>
      </c>
      <c r="AP118" s="60">
        <v>8000000</v>
      </c>
      <c r="AQ118" s="61" t="s">
        <v>86</v>
      </c>
      <c r="AR118" s="60">
        <v>0</v>
      </c>
      <c r="AS118" s="69" t="s">
        <v>75</v>
      </c>
      <c r="AT118" s="70">
        <v>8000000</v>
      </c>
      <c r="AU118" s="71">
        <f t="shared" si="8"/>
        <v>0</v>
      </c>
      <c r="AV118" s="72">
        <f t="shared" si="9"/>
        <v>1</v>
      </c>
      <c r="AW118" s="69" t="s">
        <v>75</v>
      </c>
      <c r="AX118" s="61" t="s">
        <v>101</v>
      </c>
      <c r="AY118" s="73" t="s">
        <v>6254</v>
      </c>
      <c r="AZ118" s="58" t="s">
        <v>67</v>
      </c>
      <c r="BA118" s="58" t="s">
        <v>67</v>
      </c>
    </row>
    <row r="119" spans="1:53" x14ac:dyDescent="0.25">
      <c r="B119" s="58">
        <v>2024</v>
      </c>
      <c r="C119" s="58">
        <v>891780111</v>
      </c>
      <c r="D119" s="59" t="s">
        <v>64</v>
      </c>
      <c r="E119" s="60" t="s">
        <v>6253</v>
      </c>
      <c r="F119" s="60" t="s">
        <v>6252</v>
      </c>
      <c r="G119" s="168">
        <v>0</v>
      </c>
      <c r="H119" s="61" t="s">
        <v>73</v>
      </c>
      <c r="I119" s="59" t="s">
        <v>125</v>
      </c>
      <c r="J119" s="60" t="s">
        <v>6251</v>
      </c>
      <c r="K119" s="60">
        <v>4000000</v>
      </c>
      <c r="L119" s="58" t="s">
        <v>68</v>
      </c>
      <c r="M119" s="60" t="s">
        <v>6250</v>
      </c>
      <c r="N119" s="67">
        <v>1123631254</v>
      </c>
      <c r="O119" s="64">
        <v>640</v>
      </c>
      <c r="P119" s="205">
        <v>45362</v>
      </c>
      <c r="Q119" s="60">
        <v>77600000</v>
      </c>
      <c r="R119" s="205">
        <v>45392</v>
      </c>
      <c r="S119" s="60">
        <v>4000000</v>
      </c>
      <c r="T119" s="61" t="s">
        <v>66</v>
      </c>
      <c r="U119" s="67">
        <v>85155333</v>
      </c>
      <c r="V119" s="67" t="s">
        <v>5235</v>
      </c>
      <c r="W119" s="68">
        <v>45391</v>
      </c>
      <c r="X119" s="68">
        <v>45392</v>
      </c>
      <c r="Y119" s="168" t="s">
        <v>75</v>
      </c>
      <c r="Z119" s="68">
        <v>45417</v>
      </c>
      <c r="AA119" s="67">
        <f t="shared" si="5"/>
        <v>25</v>
      </c>
      <c r="AB119" s="60">
        <v>0</v>
      </c>
      <c r="AC119" s="60">
        <v>0</v>
      </c>
      <c r="AD119" s="60">
        <v>0</v>
      </c>
      <c r="AE119" s="66" t="s">
        <v>75</v>
      </c>
      <c r="AF119" s="67">
        <f t="shared" si="6"/>
        <v>0</v>
      </c>
      <c r="AG119" s="60">
        <v>0</v>
      </c>
      <c r="AH119" s="60">
        <v>0</v>
      </c>
      <c r="AI119" s="65" t="s">
        <v>75</v>
      </c>
      <c r="AJ119" s="61">
        <v>0</v>
      </c>
      <c r="AK119" s="65" t="s">
        <v>75</v>
      </c>
      <c r="AL119" s="65" t="s">
        <v>75</v>
      </c>
      <c r="AM119" s="67">
        <f t="shared" si="7"/>
        <v>0</v>
      </c>
      <c r="AN119" s="67">
        <f>+K119+AC119-AH119</f>
        <v>4000000</v>
      </c>
      <c r="AO119" s="61" t="s">
        <v>86</v>
      </c>
      <c r="AP119" s="60">
        <v>4000000</v>
      </c>
      <c r="AQ119" s="61" t="s">
        <v>86</v>
      </c>
      <c r="AR119" s="60">
        <v>0</v>
      </c>
      <c r="AS119" s="69" t="s">
        <v>75</v>
      </c>
      <c r="AT119" s="70">
        <v>0</v>
      </c>
      <c r="AU119" s="71">
        <f t="shared" si="8"/>
        <v>4000000</v>
      </c>
      <c r="AV119" s="72">
        <f t="shared" si="9"/>
        <v>0</v>
      </c>
      <c r="AW119" s="69" t="s">
        <v>75</v>
      </c>
      <c r="AX119" s="61" t="s">
        <v>101</v>
      </c>
      <c r="AY119" s="73" t="s">
        <v>6249</v>
      </c>
      <c r="AZ119" s="58" t="s">
        <v>67</v>
      </c>
      <c r="BA119" s="58" t="s">
        <v>67</v>
      </c>
    </row>
    <row r="120" spans="1:53" x14ac:dyDescent="0.25">
      <c r="B120" s="58">
        <v>2024</v>
      </c>
      <c r="C120" s="58">
        <v>891780111</v>
      </c>
      <c r="D120" s="59" t="s">
        <v>64</v>
      </c>
      <c r="E120" s="60" t="s">
        <v>6248</v>
      </c>
      <c r="F120" s="60" t="s">
        <v>6247</v>
      </c>
      <c r="G120" s="168">
        <v>0</v>
      </c>
      <c r="H120" s="61" t="s">
        <v>73</v>
      </c>
      <c r="I120" s="59" t="s">
        <v>125</v>
      </c>
      <c r="J120" s="60" t="s">
        <v>6246</v>
      </c>
      <c r="K120" s="60">
        <v>6000000</v>
      </c>
      <c r="L120" s="58" t="s">
        <v>68</v>
      </c>
      <c r="M120" s="60" t="s">
        <v>6245</v>
      </c>
      <c r="N120" s="67">
        <v>1083031411</v>
      </c>
      <c r="O120" s="64">
        <v>640</v>
      </c>
      <c r="P120" s="205">
        <v>45362</v>
      </c>
      <c r="Q120" s="60">
        <v>77600000</v>
      </c>
      <c r="R120" s="205">
        <v>45392</v>
      </c>
      <c r="S120" s="60">
        <v>6000000</v>
      </c>
      <c r="T120" s="61" t="s">
        <v>66</v>
      </c>
      <c r="U120" s="67">
        <v>85155333</v>
      </c>
      <c r="V120" s="67" t="s">
        <v>5235</v>
      </c>
      <c r="W120" s="68">
        <v>45391</v>
      </c>
      <c r="X120" s="68">
        <v>45392</v>
      </c>
      <c r="Y120" s="168" t="s">
        <v>75</v>
      </c>
      <c r="Z120" s="68">
        <v>45448</v>
      </c>
      <c r="AA120" s="67">
        <f t="shared" si="5"/>
        <v>56</v>
      </c>
      <c r="AB120" s="60">
        <v>0</v>
      </c>
      <c r="AC120" s="60">
        <v>0</v>
      </c>
      <c r="AD120" s="60">
        <v>0</v>
      </c>
      <c r="AE120" s="66" t="s">
        <v>75</v>
      </c>
      <c r="AF120" s="67">
        <f t="shared" si="6"/>
        <v>0</v>
      </c>
      <c r="AG120" s="60">
        <v>0</v>
      </c>
      <c r="AH120" s="60">
        <v>0</v>
      </c>
      <c r="AI120" s="65" t="s">
        <v>75</v>
      </c>
      <c r="AJ120" s="61">
        <v>0</v>
      </c>
      <c r="AK120" s="65" t="s">
        <v>75</v>
      </c>
      <c r="AL120" s="65" t="s">
        <v>75</v>
      </c>
      <c r="AM120" s="67">
        <f t="shared" si="7"/>
        <v>0</v>
      </c>
      <c r="AN120" s="67">
        <f>+K120+AC120-AH120</f>
        <v>6000000</v>
      </c>
      <c r="AO120" s="61" t="s">
        <v>86</v>
      </c>
      <c r="AP120" s="60">
        <v>6000000</v>
      </c>
      <c r="AQ120" s="61" t="s">
        <v>86</v>
      </c>
      <c r="AR120" s="60">
        <v>0</v>
      </c>
      <c r="AS120" s="69" t="s">
        <v>75</v>
      </c>
      <c r="AT120" s="70">
        <v>6000000</v>
      </c>
      <c r="AU120" s="71">
        <f t="shared" si="8"/>
        <v>0</v>
      </c>
      <c r="AV120" s="72">
        <f t="shared" si="9"/>
        <v>1</v>
      </c>
      <c r="AW120" s="69" t="s">
        <v>75</v>
      </c>
      <c r="AX120" s="61" t="s">
        <v>101</v>
      </c>
      <c r="AY120" s="73" t="s">
        <v>6244</v>
      </c>
      <c r="AZ120" s="58" t="s">
        <v>67</v>
      </c>
      <c r="BA120" s="58" t="s">
        <v>67</v>
      </c>
    </row>
    <row r="121" spans="1:53" x14ac:dyDescent="0.25">
      <c r="A121" t="s">
        <v>6243</v>
      </c>
      <c r="B121" s="58">
        <v>2024</v>
      </c>
      <c r="C121" s="58">
        <v>891780111</v>
      </c>
      <c r="D121" s="59" t="s">
        <v>64</v>
      </c>
      <c r="E121" s="60" t="s">
        <v>6242</v>
      </c>
      <c r="F121" s="60" t="s">
        <v>6241</v>
      </c>
      <c r="G121" s="168">
        <v>0</v>
      </c>
      <c r="H121" s="61" t="s">
        <v>73</v>
      </c>
      <c r="I121" s="59" t="s">
        <v>125</v>
      </c>
      <c r="J121" s="60" t="s">
        <v>6240</v>
      </c>
      <c r="K121" s="60">
        <v>18000000</v>
      </c>
      <c r="L121" s="58" t="s">
        <v>68</v>
      </c>
      <c r="M121" s="60" t="s">
        <v>6239</v>
      </c>
      <c r="N121" s="67">
        <v>36539626</v>
      </c>
      <c r="O121" s="64">
        <v>640</v>
      </c>
      <c r="P121" s="205">
        <v>45362</v>
      </c>
      <c r="Q121" s="60">
        <v>77600000</v>
      </c>
      <c r="R121" s="205">
        <v>45393</v>
      </c>
      <c r="S121" s="60">
        <v>18000000</v>
      </c>
      <c r="T121" s="61" t="s">
        <v>66</v>
      </c>
      <c r="U121" s="67">
        <v>85155333</v>
      </c>
      <c r="V121" s="67" t="s">
        <v>5235</v>
      </c>
      <c r="W121" s="68">
        <v>45391</v>
      </c>
      <c r="X121" s="68">
        <v>45393</v>
      </c>
      <c r="Y121" s="168" t="s">
        <v>75</v>
      </c>
      <c r="Z121" s="68">
        <v>45484</v>
      </c>
      <c r="AA121" s="67">
        <f t="shared" si="5"/>
        <v>91</v>
      </c>
      <c r="AB121" s="60">
        <v>0</v>
      </c>
      <c r="AC121" s="60">
        <v>0</v>
      </c>
      <c r="AD121" s="60">
        <v>0</v>
      </c>
      <c r="AE121" s="66" t="s">
        <v>75</v>
      </c>
      <c r="AF121" s="67">
        <f t="shared" si="6"/>
        <v>0</v>
      </c>
      <c r="AG121" s="60">
        <v>0</v>
      </c>
      <c r="AH121" s="60">
        <v>0</v>
      </c>
      <c r="AI121" s="65" t="s">
        <v>75</v>
      </c>
      <c r="AJ121" s="61">
        <v>0</v>
      </c>
      <c r="AK121" s="65" t="s">
        <v>75</v>
      </c>
      <c r="AL121" s="65" t="s">
        <v>75</v>
      </c>
      <c r="AM121" s="67">
        <f t="shared" si="7"/>
        <v>0</v>
      </c>
      <c r="AN121" s="67">
        <f>+K121+AC121-AH121</f>
        <v>18000000</v>
      </c>
      <c r="AO121" s="61" t="s">
        <v>86</v>
      </c>
      <c r="AP121" s="60">
        <v>18000000</v>
      </c>
      <c r="AQ121" s="61" t="s">
        <v>86</v>
      </c>
      <c r="AR121" s="60">
        <v>0</v>
      </c>
      <c r="AS121" s="69" t="s">
        <v>75</v>
      </c>
      <c r="AT121" s="70">
        <v>12000000</v>
      </c>
      <c r="AU121" s="71">
        <f t="shared" si="8"/>
        <v>6000000</v>
      </c>
      <c r="AV121" s="72">
        <f t="shared" si="9"/>
        <v>0.66666666666666663</v>
      </c>
      <c r="AW121" s="69" t="s">
        <v>75</v>
      </c>
      <c r="AX121" s="61" t="s">
        <v>101</v>
      </c>
      <c r="AY121" s="88" t="s">
        <v>6238</v>
      </c>
      <c r="AZ121" s="58" t="s">
        <v>67</v>
      </c>
      <c r="BA121" s="58" t="s">
        <v>67</v>
      </c>
    </row>
    <row r="122" spans="1:53" x14ac:dyDescent="0.25">
      <c r="B122" s="58">
        <v>2024</v>
      </c>
      <c r="C122" s="58">
        <v>891780111</v>
      </c>
      <c r="D122" s="59" t="s">
        <v>64</v>
      </c>
      <c r="E122" s="60" t="s">
        <v>6237</v>
      </c>
      <c r="F122" s="60" t="s">
        <v>6236</v>
      </c>
      <c r="G122" s="168">
        <v>0</v>
      </c>
      <c r="H122" s="61" t="s">
        <v>73</v>
      </c>
      <c r="I122" s="59" t="s">
        <v>125</v>
      </c>
      <c r="J122" s="60" t="s">
        <v>6235</v>
      </c>
      <c r="K122" s="60">
        <v>10500000</v>
      </c>
      <c r="L122" s="58" t="s">
        <v>68</v>
      </c>
      <c r="M122" s="60" t="s">
        <v>6234</v>
      </c>
      <c r="N122" s="67">
        <v>1082902907</v>
      </c>
      <c r="O122" s="64">
        <v>824</v>
      </c>
      <c r="P122" s="205">
        <v>45385</v>
      </c>
      <c r="Q122" s="60">
        <v>46000000</v>
      </c>
      <c r="R122" s="205">
        <v>45392</v>
      </c>
      <c r="S122" s="60">
        <v>10500000</v>
      </c>
      <c r="T122" s="61" t="s">
        <v>66</v>
      </c>
      <c r="U122" s="67">
        <v>12564670</v>
      </c>
      <c r="V122" s="67" t="s">
        <v>5973</v>
      </c>
      <c r="W122" s="68">
        <v>45391</v>
      </c>
      <c r="X122" s="68">
        <v>45392</v>
      </c>
      <c r="Y122" s="168" t="s">
        <v>75</v>
      </c>
      <c r="Z122" s="68">
        <v>45462</v>
      </c>
      <c r="AA122" s="67">
        <f t="shared" si="5"/>
        <v>70</v>
      </c>
      <c r="AB122" s="60">
        <v>0</v>
      </c>
      <c r="AC122" s="60">
        <v>0</v>
      </c>
      <c r="AD122" s="60">
        <v>0</v>
      </c>
      <c r="AE122" s="66" t="s">
        <v>75</v>
      </c>
      <c r="AF122" s="67">
        <f t="shared" si="6"/>
        <v>0</v>
      </c>
      <c r="AG122" s="60">
        <v>0</v>
      </c>
      <c r="AH122" s="60">
        <v>0</v>
      </c>
      <c r="AI122" s="65" t="s">
        <v>75</v>
      </c>
      <c r="AJ122" s="61">
        <v>0</v>
      </c>
      <c r="AK122" s="65" t="s">
        <v>75</v>
      </c>
      <c r="AL122" s="65" t="s">
        <v>75</v>
      </c>
      <c r="AM122" s="67">
        <f t="shared" si="7"/>
        <v>0</v>
      </c>
      <c r="AN122" s="67">
        <f>+K122+AC122-AH122</f>
        <v>10500000</v>
      </c>
      <c r="AO122" s="61" t="s">
        <v>86</v>
      </c>
      <c r="AP122" s="60">
        <v>10500000</v>
      </c>
      <c r="AQ122" s="61" t="s">
        <v>86</v>
      </c>
      <c r="AR122" s="60">
        <v>0</v>
      </c>
      <c r="AS122" s="69" t="s">
        <v>75</v>
      </c>
      <c r="AT122" s="70">
        <v>3500000</v>
      </c>
      <c r="AU122" s="71">
        <f t="shared" si="8"/>
        <v>7000000</v>
      </c>
      <c r="AV122" s="72">
        <f t="shared" si="9"/>
        <v>0.33333333333333331</v>
      </c>
      <c r="AW122" s="69" t="s">
        <v>75</v>
      </c>
      <c r="AX122" s="61" t="s">
        <v>101</v>
      </c>
      <c r="AY122" s="73" t="s">
        <v>6233</v>
      </c>
      <c r="AZ122" s="58" t="s">
        <v>67</v>
      </c>
      <c r="BA122" s="58" t="s">
        <v>67</v>
      </c>
    </row>
    <row r="123" spans="1:53" x14ac:dyDescent="0.25">
      <c r="B123" s="58">
        <v>2024</v>
      </c>
      <c r="C123" s="58">
        <v>891780111</v>
      </c>
      <c r="D123" s="59" t="s">
        <v>64</v>
      </c>
      <c r="E123" s="60" t="s">
        <v>6232</v>
      </c>
      <c r="F123" s="60" t="s">
        <v>6231</v>
      </c>
      <c r="G123" s="168">
        <v>0</v>
      </c>
      <c r="H123" s="61" t="s">
        <v>73</v>
      </c>
      <c r="I123" s="59" t="s">
        <v>125</v>
      </c>
      <c r="J123" s="60" t="s">
        <v>6230</v>
      </c>
      <c r="K123" s="60">
        <v>10000000</v>
      </c>
      <c r="L123" s="58" t="s">
        <v>68</v>
      </c>
      <c r="M123" s="60" t="s">
        <v>6229</v>
      </c>
      <c r="N123" s="67">
        <v>85470058</v>
      </c>
      <c r="O123" s="64">
        <v>824</v>
      </c>
      <c r="P123" s="205">
        <v>45385</v>
      </c>
      <c r="Q123" s="60">
        <v>46000000</v>
      </c>
      <c r="R123" s="205">
        <v>45392</v>
      </c>
      <c r="S123" s="60">
        <v>10000000</v>
      </c>
      <c r="T123" s="61" t="s">
        <v>66</v>
      </c>
      <c r="U123" s="67">
        <v>12564670</v>
      </c>
      <c r="V123" s="67" t="s">
        <v>5973</v>
      </c>
      <c r="W123" s="68">
        <v>45391</v>
      </c>
      <c r="X123" s="68">
        <v>45392</v>
      </c>
      <c r="Y123" s="168" t="s">
        <v>75</v>
      </c>
      <c r="Z123" s="68">
        <v>45462</v>
      </c>
      <c r="AA123" s="67">
        <f t="shared" si="5"/>
        <v>70</v>
      </c>
      <c r="AB123" s="60">
        <v>1</v>
      </c>
      <c r="AC123" s="60">
        <v>500000</v>
      </c>
      <c r="AD123" s="60">
        <v>0</v>
      </c>
      <c r="AE123" s="66" t="s">
        <v>75</v>
      </c>
      <c r="AF123" s="67">
        <f t="shared" si="6"/>
        <v>0</v>
      </c>
      <c r="AG123" s="60">
        <v>0</v>
      </c>
      <c r="AH123" s="60">
        <v>0</v>
      </c>
      <c r="AI123" s="65" t="s">
        <v>75</v>
      </c>
      <c r="AJ123" s="61">
        <v>0</v>
      </c>
      <c r="AK123" s="65" t="s">
        <v>75</v>
      </c>
      <c r="AL123" s="65" t="s">
        <v>75</v>
      </c>
      <c r="AM123" s="67">
        <f t="shared" si="7"/>
        <v>0</v>
      </c>
      <c r="AN123" s="67">
        <f>+K123+AC123-AH123</f>
        <v>10500000</v>
      </c>
      <c r="AO123" s="61" t="s">
        <v>86</v>
      </c>
      <c r="AP123" s="60">
        <v>10000000</v>
      </c>
      <c r="AQ123" s="61" t="s">
        <v>86</v>
      </c>
      <c r="AR123" s="60">
        <v>0</v>
      </c>
      <c r="AS123" s="69" t="s">
        <v>75</v>
      </c>
      <c r="AT123" s="70">
        <v>3800000</v>
      </c>
      <c r="AU123" s="71">
        <f t="shared" si="8"/>
        <v>6700000</v>
      </c>
      <c r="AV123" s="72">
        <f t="shared" si="9"/>
        <v>0.3619047619047619</v>
      </c>
      <c r="AW123" s="69" t="s">
        <v>75</v>
      </c>
      <c r="AX123" s="61" t="s">
        <v>101</v>
      </c>
      <c r="AY123" s="73" t="s">
        <v>6228</v>
      </c>
      <c r="AZ123" s="58" t="s">
        <v>67</v>
      </c>
      <c r="BA123" s="58" t="s">
        <v>67</v>
      </c>
    </row>
    <row r="124" spans="1:53" x14ac:dyDescent="0.25">
      <c r="B124" s="58">
        <v>2024</v>
      </c>
      <c r="C124" s="58">
        <v>891780111</v>
      </c>
      <c r="D124" s="59" t="s">
        <v>64</v>
      </c>
      <c r="E124" s="60" t="s">
        <v>6227</v>
      </c>
      <c r="F124" s="60" t="s">
        <v>6226</v>
      </c>
      <c r="G124" s="168">
        <v>0</v>
      </c>
      <c r="H124" s="61" t="s">
        <v>73</v>
      </c>
      <c r="I124" s="59" t="s">
        <v>65</v>
      </c>
      <c r="J124" s="60" t="s">
        <v>6225</v>
      </c>
      <c r="K124" s="60">
        <v>7500000</v>
      </c>
      <c r="L124" s="58" t="s">
        <v>68</v>
      </c>
      <c r="M124" s="60" t="s">
        <v>6224</v>
      </c>
      <c r="N124" s="67">
        <v>1007834086</v>
      </c>
      <c r="O124" s="64">
        <v>760</v>
      </c>
      <c r="P124" s="205">
        <v>45371</v>
      </c>
      <c r="Q124" s="60">
        <v>20000000</v>
      </c>
      <c r="R124" s="205">
        <v>45392</v>
      </c>
      <c r="S124" s="60">
        <v>7500000</v>
      </c>
      <c r="T124" s="61" t="s">
        <v>66</v>
      </c>
      <c r="U124" s="67">
        <v>85155333</v>
      </c>
      <c r="V124" s="67" t="s">
        <v>5235</v>
      </c>
      <c r="W124" s="68">
        <v>45391</v>
      </c>
      <c r="X124" s="68">
        <v>45392</v>
      </c>
      <c r="Y124" s="168" t="s">
        <v>75</v>
      </c>
      <c r="Z124" s="68">
        <v>45473</v>
      </c>
      <c r="AA124" s="67">
        <f t="shared" si="5"/>
        <v>81</v>
      </c>
      <c r="AB124" s="60">
        <v>0</v>
      </c>
      <c r="AC124" s="60">
        <v>0</v>
      </c>
      <c r="AD124" s="60">
        <v>0</v>
      </c>
      <c r="AE124" s="66" t="s">
        <v>75</v>
      </c>
      <c r="AF124" s="67">
        <f t="shared" si="6"/>
        <v>0</v>
      </c>
      <c r="AG124" s="60">
        <v>0</v>
      </c>
      <c r="AH124" s="60">
        <v>0</v>
      </c>
      <c r="AI124" s="65" t="s">
        <v>75</v>
      </c>
      <c r="AJ124" s="61">
        <v>0</v>
      </c>
      <c r="AK124" s="65" t="s">
        <v>75</v>
      </c>
      <c r="AL124" s="65" t="s">
        <v>75</v>
      </c>
      <c r="AM124" s="67">
        <f t="shared" si="7"/>
        <v>0</v>
      </c>
      <c r="AN124" s="67">
        <f>+K124+AC124-AH124</f>
        <v>7500000</v>
      </c>
      <c r="AO124" s="61" t="s">
        <v>67</v>
      </c>
      <c r="AP124" s="60">
        <v>7500000</v>
      </c>
      <c r="AQ124" s="61" t="s">
        <v>86</v>
      </c>
      <c r="AR124" s="60">
        <v>0</v>
      </c>
      <c r="AS124" s="69" t="s">
        <v>75</v>
      </c>
      <c r="AT124" s="70">
        <v>7500000</v>
      </c>
      <c r="AU124" s="71">
        <f t="shared" si="8"/>
        <v>0</v>
      </c>
      <c r="AV124" s="72">
        <f t="shared" si="9"/>
        <v>1</v>
      </c>
      <c r="AW124" s="69" t="s">
        <v>75</v>
      </c>
      <c r="AX124" s="61" t="s">
        <v>101</v>
      </c>
      <c r="AY124" s="73" t="s">
        <v>6223</v>
      </c>
      <c r="AZ124" s="58" t="s">
        <v>67</v>
      </c>
      <c r="BA124" s="58" t="s">
        <v>67</v>
      </c>
    </row>
    <row r="125" spans="1:53" x14ac:dyDescent="0.25">
      <c r="B125" s="58">
        <v>2024</v>
      </c>
      <c r="C125" s="58">
        <v>891780111</v>
      </c>
      <c r="D125" s="59" t="s">
        <v>64</v>
      </c>
      <c r="E125" s="60" t="s">
        <v>6222</v>
      </c>
      <c r="F125" s="60" t="s">
        <v>6221</v>
      </c>
      <c r="G125" s="168">
        <v>0</v>
      </c>
      <c r="H125" s="61" t="s">
        <v>73</v>
      </c>
      <c r="I125" s="59" t="s">
        <v>65</v>
      </c>
      <c r="J125" s="60" t="s">
        <v>6220</v>
      </c>
      <c r="K125" s="60">
        <v>11100000</v>
      </c>
      <c r="L125" s="58" t="s">
        <v>68</v>
      </c>
      <c r="M125" s="60" t="s">
        <v>5571</v>
      </c>
      <c r="N125" s="67">
        <v>1083016785</v>
      </c>
      <c r="O125" s="64">
        <v>760</v>
      </c>
      <c r="P125" s="205">
        <v>45371</v>
      </c>
      <c r="Q125" s="60">
        <v>20000000</v>
      </c>
      <c r="R125" s="205">
        <v>45392</v>
      </c>
      <c r="S125" s="60">
        <v>11100000</v>
      </c>
      <c r="T125" s="61" t="s">
        <v>66</v>
      </c>
      <c r="U125" s="67">
        <v>85155333</v>
      </c>
      <c r="V125" s="67" t="s">
        <v>5235</v>
      </c>
      <c r="W125" s="68">
        <v>45391</v>
      </c>
      <c r="X125" s="68">
        <v>45392</v>
      </c>
      <c r="Y125" s="168" t="s">
        <v>75</v>
      </c>
      <c r="Z125" s="68">
        <v>45473</v>
      </c>
      <c r="AA125" s="67">
        <f t="shared" si="5"/>
        <v>81</v>
      </c>
      <c r="AB125" s="60">
        <v>0</v>
      </c>
      <c r="AC125" s="60">
        <v>0</v>
      </c>
      <c r="AD125" s="60">
        <v>0</v>
      </c>
      <c r="AE125" s="66" t="s">
        <v>75</v>
      </c>
      <c r="AF125" s="67">
        <f t="shared" si="6"/>
        <v>0</v>
      </c>
      <c r="AG125" s="60">
        <v>0</v>
      </c>
      <c r="AH125" s="60">
        <v>0</v>
      </c>
      <c r="AI125" s="65" t="s">
        <v>75</v>
      </c>
      <c r="AJ125" s="61">
        <v>0</v>
      </c>
      <c r="AK125" s="65" t="s">
        <v>75</v>
      </c>
      <c r="AL125" s="65" t="s">
        <v>75</v>
      </c>
      <c r="AM125" s="67">
        <f t="shared" si="7"/>
        <v>0</v>
      </c>
      <c r="AN125" s="67">
        <f>+K125+AC125-AH125</f>
        <v>11100000</v>
      </c>
      <c r="AO125" s="61" t="s">
        <v>67</v>
      </c>
      <c r="AP125" s="60">
        <v>11100000</v>
      </c>
      <c r="AQ125" s="61" t="s">
        <v>86</v>
      </c>
      <c r="AR125" s="60">
        <v>0</v>
      </c>
      <c r="AS125" s="69" t="s">
        <v>75</v>
      </c>
      <c r="AT125" s="70">
        <v>11100000</v>
      </c>
      <c r="AU125" s="71">
        <f t="shared" si="8"/>
        <v>0</v>
      </c>
      <c r="AV125" s="72">
        <f t="shared" si="9"/>
        <v>1</v>
      </c>
      <c r="AW125" s="69" t="s">
        <v>75</v>
      </c>
      <c r="AX125" s="61" t="s">
        <v>101</v>
      </c>
      <c r="AY125" s="73" t="s">
        <v>6219</v>
      </c>
      <c r="AZ125" s="58" t="s">
        <v>67</v>
      </c>
      <c r="BA125" s="58" t="s">
        <v>67</v>
      </c>
    </row>
    <row r="126" spans="1:53" x14ac:dyDescent="0.25">
      <c r="B126" s="58">
        <v>2024</v>
      </c>
      <c r="C126" s="58">
        <v>891780111</v>
      </c>
      <c r="D126" s="59" t="s">
        <v>64</v>
      </c>
      <c r="E126" s="60" t="s">
        <v>6218</v>
      </c>
      <c r="F126" s="60" t="s">
        <v>6217</v>
      </c>
      <c r="G126" s="168">
        <v>0</v>
      </c>
      <c r="H126" s="61" t="s">
        <v>73</v>
      </c>
      <c r="I126" s="59" t="s">
        <v>125</v>
      </c>
      <c r="J126" s="60" t="s">
        <v>6216</v>
      </c>
      <c r="K126" s="60">
        <v>4320000</v>
      </c>
      <c r="L126" s="58" t="s">
        <v>68</v>
      </c>
      <c r="M126" s="60" t="s">
        <v>6215</v>
      </c>
      <c r="N126" s="67">
        <v>57461699</v>
      </c>
      <c r="O126" s="64">
        <v>216</v>
      </c>
      <c r="P126" s="205">
        <v>45322</v>
      </c>
      <c r="Q126" s="60">
        <v>67200000</v>
      </c>
      <c r="R126" s="205">
        <v>45392</v>
      </c>
      <c r="S126" s="60">
        <v>4320000</v>
      </c>
      <c r="T126" s="61" t="s">
        <v>66</v>
      </c>
      <c r="U126" s="67">
        <v>16078654</v>
      </c>
      <c r="V126" s="67" t="s">
        <v>386</v>
      </c>
      <c r="W126" s="68">
        <v>45391</v>
      </c>
      <c r="X126" s="68">
        <v>45399</v>
      </c>
      <c r="Y126" s="168" t="s">
        <v>75</v>
      </c>
      <c r="Z126" s="68">
        <v>45448</v>
      </c>
      <c r="AA126" s="67">
        <f t="shared" si="5"/>
        <v>49</v>
      </c>
      <c r="AB126" s="60">
        <v>1</v>
      </c>
      <c r="AC126" s="60">
        <v>1440000</v>
      </c>
      <c r="AD126" s="60">
        <v>1</v>
      </c>
      <c r="AE126" s="66">
        <v>45473</v>
      </c>
      <c r="AF126" s="67">
        <f t="shared" si="6"/>
        <v>25</v>
      </c>
      <c r="AG126" s="60">
        <v>0</v>
      </c>
      <c r="AH126" s="60">
        <v>0</v>
      </c>
      <c r="AI126" s="65" t="s">
        <v>75</v>
      </c>
      <c r="AJ126" s="61">
        <v>0</v>
      </c>
      <c r="AK126" s="65" t="s">
        <v>75</v>
      </c>
      <c r="AL126" s="65" t="s">
        <v>75</v>
      </c>
      <c r="AM126" s="67">
        <f t="shared" si="7"/>
        <v>0</v>
      </c>
      <c r="AN126" s="67">
        <f>+K126+AC126-AH126</f>
        <v>5760000</v>
      </c>
      <c r="AO126" s="61" t="s">
        <v>86</v>
      </c>
      <c r="AP126" s="60">
        <v>4320000</v>
      </c>
      <c r="AQ126" s="61" t="s">
        <v>86</v>
      </c>
      <c r="AR126" s="60">
        <v>0</v>
      </c>
      <c r="AS126" s="69" t="s">
        <v>75</v>
      </c>
      <c r="AT126" s="70">
        <v>5760000</v>
      </c>
      <c r="AU126" s="71">
        <f t="shared" si="8"/>
        <v>0</v>
      </c>
      <c r="AV126" s="72">
        <f t="shared" si="9"/>
        <v>1</v>
      </c>
      <c r="AW126" s="69" t="s">
        <v>75</v>
      </c>
      <c r="AX126" s="61" t="s">
        <v>101</v>
      </c>
      <c r="AY126" s="73" t="s">
        <v>6214</v>
      </c>
      <c r="AZ126" s="58" t="s">
        <v>67</v>
      </c>
      <c r="BA126" s="58" t="s">
        <v>67</v>
      </c>
    </row>
    <row r="127" spans="1:53" x14ac:dyDescent="0.25">
      <c r="B127" s="58">
        <v>2024</v>
      </c>
      <c r="C127" s="58">
        <v>891780111</v>
      </c>
      <c r="D127" s="59" t="s">
        <v>64</v>
      </c>
      <c r="E127" s="60" t="s">
        <v>6213</v>
      </c>
      <c r="F127" s="60" t="s">
        <v>6212</v>
      </c>
      <c r="G127" s="168">
        <v>0</v>
      </c>
      <c r="H127" s="61" t="s">
        <v>73</v>
      </c>
      <c r="I127" s="59" t="s">
        <v>125</v>
      </c>
      <c r="J127" s="60" t="s">
        <v>6211</v>
      </c>
      <c r="K127" s="60">
        <v>78000000</v>
      </c>
      <c r="L127" s="58" t="s">
        <v>68</v>
      </c>
      <c r="M127" s="60" t="s">
        <v>6210</v>
      </c>
      <c r="N127" s="67">
        <v>7143229</v>
      </c>
      <c r="O127" s="64">
        <v>696</v>
      </c>
      <c r="P127" s="205">
        <v>45365</v>
      </c>
      <c r="Q127" s="60">
        <v>78000000</v>
      </c>
      <c r="R127" s="205">
        <v>45392</v>
      </c>
      <c r="S127" s="60">
        <v>78000000</v>
      </c>
      <c r="T127" s="61" t="s">
        <v>66</v>
      </c>
      <c r="U127" s="67">
        <v>72005158</v>
      </c>
      <c r="V127" s="67" t="s">
        <v>5940</v>
      </c>
      <c r="W127" s="68">
        <v>45392</v>
      </c>
      <c r="X127" s="68">
        <v>45392</v>
      </c>
      <c r="Y127" s="168" t="s">
        <v>75</v>
      </c>
      <c r="Z127" s="68">
        <v>45435</v>
      </c>
      <c r="AA127" s="67">
        <f t="shared" si="5"/>
        <v>43</v>
      </c>
      <c r="AB127" s="60">
        <v>0</v>
      </c>
      <c r="AC127" s="60">
        <v>0</v>
      </c>
      <c r="AD127" s="60">
        <v>0</v>
      </c>
      <c r="AE127" s="66" t="s">
        <v>75</v>
      </c>
      <c r="AF127" s="67">
        <f t="shared" si="6"/>
        <v>0</v>
      </c>
      <c r="AG127" s="60">
        <v>0</v>
      </c>
      <c r="AH127" s="60">
        <v>0</v>
      </c>
      <c r="AI127" s="65" t="s">
        <v>75</v>
      </c>
      <c r="AJ127" s="61">
        <v>0</v>
      </c>
      <c r="AK127" s="65" t="s">
        <v>75</v>
      </c>
      <c r="AL127" s="65" t="s">
        <v>75</v>
      </c>
      <c r="AM127" s="67">
        <f t="shared" si="7"/>
        <v>0</v>
      </c>
      <c r="AN127" s="67">
        <f>+K127+AC127-AH127</f>
        <v>78000000</v>
      </c>
      <c r="AO127" s="61" t="s">
        <v>86</v>
      </c>
      <c r="AP127" s="60">
        <v>78000000</v>
      </c>
      <c r="AQ127" s="61" t="s">
        <v>86</v>
      </c>
      <c r="AR127" s="60">
        <v>0</v>
      </c>
      <c r="AS127" s="69" t="s">
        <v>75</v>
      </c>
      <c r="AT127" s="70">
        <v>0</v>
      </c>
      <c r="AU127" s="71">
        <f t="shared" si="8"/>
        <v>78000000</v>
      </c>
      <c r="AV127" s="72">
        <f t="shared" si="9"/>
        <v>0</v>
      </c>
      <c r="AW127" s="69" t="s">
        <v>75</v>
      </c>
      <c r="AX127" s="61" t="s">
        <v>101</v>
      </c>
      <c r="AY127" s="73" t="s">
        <v>6209</v>
      </c>
      <c r="AZ127" s="58" t="s">
        <v>67</v>
      </c>
      <c r="BA127" s="58" t="s">
        <v>67</v>
      </c>
    </row>
    <row r="128" spans="1:53" x14ac:dyDescent="0.25">
      <c r="B128" s="58">
        <v>2024</v>
      </c>
      <c r="C128" s="58">
        <v>891780111</v>
      </c>
      <c r="D128" s="59" t="s">
        <v>64</v>
      </c>
      <c r="E128" s="60" t="s">
        <v>6208</v>
      </c>
      <c r="F128" s="60" t="s">
        <v>6190</v>
      </c>
      <c r="G128" s="168">
        <v>0</v>
      </c>
      <c r="H128" s="61" t="s">
        <v>73</v>
      </c>
      <c r="I128" s="59" t="s">
        <v>125</v>
      </c>
      <c r="J128" s="60" t="s">
        <v>6207</v>
      </c>
      <c r="K128" s="60">
        <v>4000000</v>
      </c>
      <c r="L128" s="58" t="s">
        <v>68</v>
      </c>
      <c r="M128" s="67" t="s">
        <v>6206</v>
      </c>
      <c r="N128" s="67">
        <v>1010067947</v>
      </c>
      <c r="O128" s="64">
        <v>693</v>
      </c>
      <c r="P128" s="205">
        <v>45365</v>
      </c>
      <c r="Q128" s="60">
        <v>4000000</v>
      </c>
      <c r="R128" s="205">
        <v>45393</v>
      </c>
      <c r="S128" s="60">
        <v>4000000</v>
      </c>
      <c r="T128" s="61" t="s">
        <v>66</v>
      </c>
      <c r="U128" s="67">
        <v>1082939683</v>
      </c>
      <c r="V128" s="67" t="s">
        <v>4954</v>
      </c>
      <c r="W128" s="68">
        <v>45393</v>
      </c>
      <c r="X128" s="68">
        <v>45393</v>
      </c>
      <c r="Y128" s="168" t="s">
        <v>75</v>
      </c>
      <c r="Z128" s="68">
        <v>45398</v>
      </c>
      <c r="AA128" s="67">
        <f t="shared" si="5"/>
        <v>5</v>
      </c>
      <c r="AB128" s="60">
        <v>0</v>
      </c>
      <c r="AC128" s="60">
        <v>0</v>
      </c>
      <c r="AD128" s="60">
        <v>0</v>
      </c>
      <c r="AE128" s="66" t="s">
        <v>75</v>
      </c>
      <c r="AF128" s="67">
        <f t="shared" si="6"/>
        <v>0</v>
      </c>
      <c r="AG128" s="60">
        <v>0</v>
      </c>
      <c r="AH128" s="60">
        <v>0</v>
      </c>
      <c r="AI128" s="65" t="s">
        <v>75</v>
      </c>
      <c r="AJ128" s="61">
        <v>0</v>
      </c>
      <c r="AK128" s="65" t="s">
        <v>75</v>
      </c>
      <c r="AL128" s="65" t="s">
        <v>75</v>
      </c>
      <c r="AM128" s="67">
        <f t="shared" si="7"/>
        <v>0</v>
      </c>
      <c r="AN128" s="67">
        <f>+K128+AC128-AH128</f>
        <v>4000000</v>
      </c>
      <c r="AO128" s="61" t="s">
        <v>86</v>
      </c>
      <c r="AP128" s="60">
        <v>4000000</v>
      </c>
      <c r="AQ128" s="61" t="s">
        <v>86</v>
      </c>
      <c r="AR128" s="60">
        <v>0</v>
      </c>
      <c r="AS128" s="69" t="s">
        <v>75</v>
      </c>
      <c r="AT128" s="70">
        <v>0</v>
      </c>
      <c r="AU128" s="71">
        <f t="shared" si="8"/>
        <v>4000000</v>
      </c>
      <c r="AV128" s="72">
        <f t="shared" si="9"/>
        <v>0</v>
      </c>
      <c r="AW128" s="69" t="s">
        <v>75</v>
      </c>
      <c r="AX128" s="61" t="s">
        <v>101</v>
      </c>
      <c r="AY128" s="73" t="s">
        <v>6205</v>
      </c>
      <c r="AZ128" s="58" t="s">
        <v>67</v>
      </c>
      <c r="BA128" s="58" t="s">
        <v>67</v>
      </c>
    </row>
    <row r="129" spans="2:53" x14ac:dyDescent="0.25">
      <c r="B129" s="58">
        <v>2024</v>
      </c>
      <c r="C129" s="58">
        <v>891780111</v>
      </c>
      <c r="D129" s="59" t="s">
        <v>64</v>
      </c>
      <c r="E129" s="60" t="s">
        <v>6204</v>
      </c>
      <c r="F129" s="60" t="s">
        <v>6203</v>
      </c>
      <c r="G129" s="168">
        <v>0</v>
      </c>
      <c r="H129" s="61" t="s">
        <v>73</v>
      </c>
      <c r="I129" s="59" t="s">
        <v>125</v>
      </c>
      <c r="J129" s="60" t="s">
        <v>6202</v>
      </c>
      <c r="K129" s="60">
        <v>12000000</v>
      </c>
      <c r="L129" s="58" t="s">
        <v>68</v>
      </c>
      <c r="M129" s="60" t="s">
        <v>6201</v>
      </c>
      <c r="N129" s="67">
        <v>1123407292</v>
      </c>
      <c r="O129" s="64">
        <v>640</v>
      </c>
      <c r="P129" s="205">
        <v>45362</v>
      </c>
      <c r="Q129" s="60">
        <v>77600000</v>
      </c>
      <c r="R129" s="205">
        <v>45398</v>
      </c>
      <c r="S129" s="60">
        <v>12000000</v>
      </c>
      <c r="T129" s="61" t="s">
        <v>66</v>
      </c>
      <c r="U129" s="67">
        <v>85155333</v>
      </c>
      <c r="V129" s="67" t="s">
        <v>5235</v>
      </c>
      <c r="W129" s="68">
        <v>45394</v>
      </c>
      <c r="X129" s="68">
        <v>45398</v>
      </c>
      <c r="Y129" s="168" t="s">
        <v>75</v>
      </c>
      <c r="Z129" s="68">
        <v>45489</v>
      </c>
      <c r="AA129" s="67">
        <f t="shared" si="5"/>
        <v>91</v>
      </c>
      <c r="AB129" s="60">
        <v>0</v>
      </c>
      <c r="AC129" s="60">
        <v>0</v>
      </c>
      <c r="AD129" s="60">
        <v>0</v>
      </c>
      <c r="AE129" s="66" t="s">
        <v>75</v>
      </c>
      <c r="AF129" s="67">
        <f t="shared" si="6"/>
        <v>0</v>
      </c>
      <c r="AG129" s="60">
        <v>0</v>
      </c>
      <c r="AH129" s="60">
        <v>0</v>
      </c>
      <c r="AI129" s="65" t="s">
        <v>75</v>
      </c>
      <c r="AJ129" s="61">
        <v>0</v>
      </c>
      <c r="AK129" s="65" t="s">
        <v>75</v>
      </c>
      <c r="AL129" s="65" t="s">
        <v>75</v>
      </c>
      <c r="AM129" s="67">
        <f t="shared" si="7"/>
        <v>0</v>
      </c>
      <c r="AN129" s="67">
        <f>+K129+AC129-AH129</f>
        <v>12000000</v>
      </c>
      <c r="AO129" s="61" t="s">
        <v>86</v>
      </c>
      <c r="AP129" s="60">
        <v>12000000</v>
      </c>
      <c r="AQ129" s="61" t="s">
        <v>86</v>
      </c>
      <c r="AR129" s="60">
        <v>0</v>
      </c>
      <c r="AS129" s="69" t="s">
        <v>75</v>
      </c>
      <c r="AT129" s="70">
        <v>4000000</v>
      </c>
      <c r="AU129" s="71">
        <f t="shared" si="8"/>
        <v>8000000</v>
      </c>
      <c r="AV129" s="72">
        <f t="shared" si="9"/>
        <v>0.33333333333333331</v>
      </c>
      <c r="AW129" s="69" t="s">
        <v>75</v>
      </c>
      <c r="AX129" s="61" t="s">
        <v>101</v>
      </c>
      <c r="AY129" s="73" t="s">
        <v>6200</v>
      </c>
      <c r="AZ129" s="58" t="s">
        <v>67</v>
      </c>
      <c r="BA129" s="58" t="s">
        <v>67</v>
      </c>
    </row>
    <row r="130" spans="2:53" x14ac:dyDescent="0.25">
      <c r="B130" s="58">
        <v>2024</v>
      </c>
      <c r="C130" s="58">
        <v>891780111</v>
      </c>
      <c r="D130" s="59" t="s">
        <v>64</v>
      </c>
      <c r="E130" s="60" t="s">
        <v>6199</v>
      </c>
      <c r="F130" s="60" t="s">
        <v>6198</v>
      </c>
      <c r="G130" s="168">
        <v>0</v>
      </c>
      <c r="H130" s="61" t="s">
        <v>73</v>
      </c>
      <c r="I130" s="59" t="s">
        <v>125</v>
      </c>
      <c r="J130" s="60" t="s">
        <v>6197</v>
      </c>
      <c r="K130" s="60">
        <v>10500000</v>
      </c>
      <c r="L130" s="58" t="s">
        <v>68</v>
      </c>
      <c r="M130" s="60" t="s">
        <v>5832</v>
      </c>
      <c r="N130" s="67">
        <v>1001911525</v>
      </c>
      <c r="O130" s="64">
        <v>824</v>
      </c>
      <c r="P130" s="205">
        <v>45385</v>
      </c>
      <c r="Q130" s="60">
        <v>46000000</v>
      </c>
      <c r="R130" s="205">
        <v>45398</v>
      </c>
      <c r="S130" s="60">
        <v>10500000</v>
      </c>
      <c r="T130" s="61" t="s">
        <v>66</v>
      </c>
      <c r="U130" s="67">
        <v>12564670</v>
      </c>
      <c r="V130" s="67" t="s">
        <v>5973</v>
      </c>
      <c r="W130" s="68">
        <v>45394</v>
      </c>
      <c r="X130" s="68">
        <v>45398</v>
      </c>
      <c r="Y130" s="168" t="s">
        <v>75</v>
      </c>
      <c r="Z130" s="68">
        <v>45462</v>
      </c>
      <c r="AA130" s="67">
        <f t="shared" si="5"/>
        <v>64</v>
      </c>
      <c r="AB130" s="60">
        <v>0</v>
      </c>
      <c r="AC130" s="60">
        <v>0</v>
      </c>
      <c r="AD130" s="60">
        <v>0</v>
      </c>
      <c r="AE130" s="66" t="s">
        <v>75</v>
      </c>
      <c r="AF130" s="67">
        <f t="shared" si="6"/>
        <v>0</v>
      </c>
      <c r="AG130" s="60">
        <v>0</v>
      </c>
      <c r="AH130" s="60">
        <v>0</v>
      </c>
      <c r="AI130" s="65" t="s">
        <v>75</v>
      </c>
      <c r="AJ130" s="61">
        <v>0</v>
      </c>
      <c r="AK130" s="65" t="s">
        <v>75</v>
      </c>
      <c r="AL130" s="65" t="s">
        <v>75</v>
      </c>
      <c r="AM130" s="67">
        <f t="shared" si="7"/>
        <v>0</v>
      </c>
      <c r="AN130" s="67">
        <f>+K130+AC130-AH130</f>
        <v>10500000</v>
      </c>
      <c r="AO130" s="61" t="s">
        <v>86</v>
      </c>
      <c r="AP130" s="60">
        <v>10500000</v>
      </c>
      <c r="AQ130" s="61" t="s">
        <v>86</v>
      </c>
      <c r="AR130" s="60">
        <v>0</v>
      </c>
      <c r="AS130" s="69" t="s">
        <v>75</v>
      </c>
      <c r="AT130" s="70">
        <v>3500000</v>
      </c>
      <c r="AU130" s="71">
        <f t="shared" si="8"/>
        <v>7000000</v>
      </c>
      <c r="AV130" s="72">
        <f t="shared" si="9"/>
        <v>0.33333333333333331</v>
      </c>
      <c r="AW130" s="69" t="s">
        <v>75</v>
      </c>
      <c r="AX130" s="61" t="s">
        <v>101</v>
      </c>
      <c r="AY130" s="73" t="s">
        <v>6196</v>
      </c>
      <c r="AZ130" s="58" t="s">
        <v>67</v>
      </c>
      <c r="BA130" s="58" t="s">
        <v>67</v>
      </c>
    </row>
    <row r="131" spans="2:53" x14ac:dyDescent="0.25">
      <c r="B131" s="58">
        <v>2024</v>
      </c>
      <c r="C131" s="58">
        <v>891780111</v>
      </c>
      <c r="D131" s="59" t="s">
        <v>64</v>
      </c>
      <c r="E131" s="60" t="s">
        <v>6195</v>
      </c>
      <c r="F131" s="60" t="s">
        <v>6194</v>
      </c>
      <c r="G131" s="168">
        <v>0</v>
      </c>
      <c r="H131" s="61" t="s">
        <v>73</v>
      </c>
      <c r="I131" s="59" t="s">
        <v>125</v>
      </c>
      <c r="J131" s="60" t="s">
        <v>6193</v>
      </c>
      <c r="K131" s="60">
        <v>1440000</v>
      </c>
      <c r="L131" s="58" t="s">
        <v>68</v>
      </c>
      <c r="M131" s="60" t="s">
        <v>5261</v>
      </c>
      <c r="N131" s="67">
        <v>40941511</v>
      </c>
      <c r="O131" s="64">
        <v>216</v>
      </c>
      <c r="P131" s="205">
        <v>45322</v>
      </c>
      <c r="Q131" s="60">
        <v>67200000</v>
      </c>
      <c r="R131" s="205">
        <v>45398</v>
      </c>
      <c r="S131" s="60">
        <v>1440000</v>
      </c>
      <c r="T131" s="61" t="s">
        <v>66</v>
      </c>
      <c r="U131" s="67">
        <v>16078654</v>
      </c>
      <c r="V131" s="67" t="s">
        <v>386</v>
      </c>
      <c r="W131" s="68">
        <v>45394</v>
      </c>
      <c r="X131" s="68">
        <v>45398</v>
      </c>
      <c r="Y131" s="168" t="s">
        <v>75</v>
      </c>
      <c r="Z131" s="68">
        <v>45406</v>
      </c>
      <c r="AA131" s="67">
        <f t="shared" si="5"/>
        <v>8</v>
      </c>
      <c r="AB131" s="60">
        <v>0</v>
      </c>
      <c r="AC131" s="60">
        <v>0</v>
      </c>
      <c r="AD131" s="60">
        <v>0</v>
      </c>
      <c r="AE131" s="66" t="s">
        <v>75</v>
      </c>
      <c r="AF131" s="67">
        <f t="shared" si="6"/>
        <v>0</v>
      </c>
      <c r="AG131" s="60">
        <v>0</v>
      </c>
      <c r="AH131" s="60">
        <v>0</v>
      </c>
      <c r="AI131" s="65" t="s">
        <v>75</v>
      </c>
      <c r="AJ131" s="61">
        <v>0</v>
      </c>
      <c r="AK131" s="65" t="s">
        <v>75</v>
      </c>
      <c r="AL131" s="65" t="s">
        <v>75</v>
      </c>
      <c r="AM131" s="67">
        <f t="shared" si="7"/>
        <v>0</v>
      </c>
      <c r="AN131" s="67">
        <f>+K131+AC131-AH131</f>
        <v>1440000</v>
      </c>
      <c r="AO131" s="61" t="s">
        <v>86</v>
      </c>
      <c r="AP131" s="60">
        <v>1440000</v>
      </c>
      <c r="AQ131" s="61" t="s">
        <v>86</v>
      </c>
      <c r="AR131" s="60">
        <v>0</v>
      </c>
      <c r="AS131" s="69" t="s">
        <v>75</v>
      </c>
      <c r="AT131" s="70">
        <v>1440000</v>
      </c>
      <c r="AU131" s="71">
        <f t="shared" si="8"/>
        <v>0</v>
      </c>
      <c r="AV131" s="72">
        <f t="shared" si="9"/>
        <v>1</v>
      </c>
      <c r="AW131" s="69" t="s">
        <v>75</v>
      </c>
      <c r="AX131" s="61" t="s">
        <v>101</v>
      </c>
      <c r="AY131" s="73" t="s">
        <v>6192</v>
      </c>
      <c r="AZ131" s="58" t="s">
        <v>67</v>
      </c>
      <c r="BA131" s="58" t="s">
        <v>67</v>
      </c>
    </row>
    <row r="132" spans="2:53" x14ac:dyDescent="0.25">
      <c r="B132" s="58">
        <v>2024</v>
      </c>
      <c r="C132" s="58">
        <v>891780111</v>
      </c>
      <c r="D132" s="59" t="s">
        <v>64</v>
      </c>
      <c r="E132" s="60" t="s">
        <v>6191</v>
      </c>
      <c r="F132" s="60" t="s">
        <v>6190</v>
      </c>
      <c r="G132" s="196">
        <v>2019000100064</v>
      </c>
      <c r="H132" s="61" t="s">
        <v>73</v>
      </c>
      <c r="I132" s="59" t="s">
        <v>125</v>
      </c>
      <c r="J132" s="60" t="s">
        <v>6189</v>
      </c>
      <c r="K132" s="60">
        <v>7000000</v>
      </c>
      <c r="L132" s="58" t="s">
        <v>68</v>
      </c>
      <c r="M132" s="60" t="s">
        <v>6188</v>
      </c>
      <c r="N132" s="67">
        <v>10144321</v>
      </c>
      <c r="O132" s="64" t="s">
        <v>6187</v>
      </c>
      <c r="P132" s="205">
        <v>45363</v>
      </c>
      <c r="Q132" s="60">
        <v>24613832</v>
      </c>
      <c r="R132" s="205">
        <v>45394</v>
      </c>
      <c r="S132" s="60">
        <v>7000000</v>
      </c>
      <c r="T132" s="61" t="s">
        <v>66</v>
      </c>
      <c r="U132" s="64">
        <v>7629414</v>
      </c>
      <c r="V132" s="67" t="s">
        <v>6063</v>
      </c>
      <c r="W132" s="68">
        <v>45394</v>
      </c>
      <c r="X132" s="68">
        <v>45394</v>
      </c>
      <c r="Y132" s="168" t="s">
        <v>75</v>
      </c>
      <c r="Z132" s="68">
        <v>45443</v>
      </c>
      <c r="AA132" s="67">
        <f t="shared" si="5"/>
        <v>49</v>
      </c>
      <c r="AB132" s="60">
        <v>0</v>
      </c>
      <c r="AC132" s="60">
        <v>0</v>
      </c>
      <c r="AD132" s="60">
        <v>0</v>
      </c>
      <c r="AE132" s="66" t="s">
        <v>75</v>
      </c>
      <c r="AF132" s="67">
        <f t="shared" si="6"/>
        <v>0</v>
      </c>
      <c r="AG132" s="60">
        <v>0</v>
      </c>
      <c r="AH132" s="60">
        <v>0</v>
      </c>
      <c r="AI132" s="65" t="s">
        <v>75</v>
      </c>
      <c r="AJ132" s="61">
        <v>0</v>
      </c>
      <c r="AK132" s="65" t="s">
        <v>75</v>
      </c>
      <c r="AL132" s="65" t="s">
        <v>75</v>
      </c>
      <c r="AM132" s="67">
        <f t="shared" si="7"/>
        <v>0</v>
      </c>
      <c r="AN132" s="67">
        <f>+K132+AC132-AH132</f>
        <v>7000000</v>
      </c>
      <c r="AO132" s="61" t="s">
        <v>86</v>
      </c>
      <c r="AP132" s="60">
        <v>7000000</v>
      </c>
      <c r="AQ132" s="61" t="s">
        <v>86</v>
      </c>
      <c r="AR132" s="60">
        <v>0</v>
      </c>
      <c r="AS132" s="69" t="s">
        <v>75</v>
      </c>
      <c r="AT132" s="70">
        <v>0</v>
      </c>
      <c r="AU132" s="71">
        <f t="shared" si="8"/>
        <v>7000000</v>
      </c>
      <c r="AV132" s="72">
        <f t="shared" si="9"/>
        <v>0</v>
      </c>
      <c r="AW132" s="69" t="s">
        <v>75</v>
      </c>
      <c r="AX132" s="61" t="s">
        <v>101</v>
      </c>
      <c r="AY132" s="88" t="s">
        <v>6186</v>
      </c>
      <c r="AZ132" s="58" t="s">
        <v>67</v>
      </c>
      <c r="BA132" s="58" t="s">
        <v>67</v>
      </c>
    </row>
    <row r="133" spans="2:53" x14ac:dyDescent="0.25">
      <c r="B133" s="58">
        <v>2024</v>
      </c>
      <c r="C133" s="58">
        <v>891780111</v>
      </c>
      <c r="D133" s="59" t="s">
        <v>64</v>
      </c>
      <c r="E133" s="60" t="s">
        <v>6185</v>
      </c>
      <c r="F133" s="60" t="s">
        <v>6184</v>
      </c>
      <c r="G133" s="196">
        <v>2020000100116</v>
      </c>
      <c r="H133" s="61" t="s">
        <v>73</v>
      </c>
      <c r="I133" s="59" t="s">
        <v>125</v>
      </c>
      <c r="J133" s="60" t="s">
        <v>6183</v>
      </c>
      <c r="K133" s="60">
        <v>10000000</v>
      </c>
      <c r="L133" s="58" t="s">
        <v>68</v>
      </c>
      <c r="M133" s="60" t="s">
        <v>6182</v>
      </c>
      <c r="N133" s="67">
        <v>1082903171</v>
      </c>
      <c r="O133" s="64" t="s">
        <v>6181</v>
      </c>
      <c r="P133" s="205">
        <v>44978</v>
      </c>
      <c r="Q133" s="60">
        <v>252457983</v>
      </c>
      <c r="R133" s="205">
        <v>45397</v>
      </c>
      <c r="S133" s="60">
        <v>10000000</v>
      </c>
      <c r="T133" s="61" t="s">
        <v>66</v>
      </c>
      <c r="U133" s="67">
        <v>85461685</v>
      </c>
      <c r="V133" s="67" t="s">
        <v>6043</v>
      </c>
      <c r="W133" s="68">
        <v>45397</v>
      </c>
      <c r="X133" s="68">
        <v>45397</v>
      </c>
      <c r="Y133" s="168" t="s">
        <v>75</v>
      </c>
      <c r="Z133" s="68">
        <v>45516</v>
      </c>
      <c r="AA133" s="67">
        <f t="shared" si="5"/>
        <v>119</v>
      </c>
      <c r="AB133" s="60">
        <v>0</v>
      </c>
      <c r="AC133" s="60">
        <v>0</v>
      </c>
      <c r="AD133" s="60">
        <v>0</v>
      </c>
      <c r="AE133" s="66" t="s">
        <v>75</v>
      </c>
      <c r="AF133" s="67">
        <f t="shared" si="6"/>
        <v>0</v>
      </c>
      <c r="AG133" s="60">
        <v>0</v>
      </c>
      <c r="AH133" s="60">
        <v>0</v>
      </c>
      <c r="AI133" s="65" t="s">
        <v>75</v>
      </c>
      <c r="AJ133" s="61">
        <v>0</v>
      </c>
      <c r="AK133" s="65" t="s">
        <v>75</v>
      </c>
      <c r="AL133" s="65" t="s">
        <v>75</v>
      </c>
      <c r="AM133" s="67">
        <f t="shared" si="7"/>
        <v>0</v>
      </c>
      <c r="AN133" s="67">
        <f>+K133+AC133-AH133</f>
        <v>10000000</v>
      </c>
      <c r="AO133" s="61" t="s">
        <v>86</v>
      </c>
      <c r="AP133" s="60">
        <v>10000000</v>
      </c>
      <c r="AQ133" s="61" t="s">
        <v>86</v>
      </c>
      <c r="AR133" s="60">
        <v>0</v>
      </c>
      <c r="AS133" s="69" t="s">
        <v>75</v>
      </c>
      <c r="AT133" s="70">
        <v>0</v>
      </c>
      <c r="AU133" s="71">
        <f t="shared" si="8"/>
        <v>10000000</v>
      </c>
      <c r="AV133" s="72">
        <f t="shared" si="9"/>
        <v>0</v>
      </c>
      <c r="AW133" s="69" t="s">
        <v>75</v>
      </c>
      <c r="AX133" s="61" t="s">
        <v>101</v>
      </c>
      <c r="AY133" s="73" t="s">
        <v>6180</v>
      </c>
      <c r="AZ133" s="58" t="s">
        <v>67</v>
      </c>
      <c r="BA133" s="58" t="s">
        <v>67</v>
      </c>
    </row>
    <row r="134" spans="2:53" x14ac:dyDescent="0.25">
      <c r="B134" s="58">
        <v>2024</v>
      </c>
      <c r="C134" s="58">
        <v>891780111</v>
      </c>
      <c r="D134" s="59" t="s">
        <v>64</v>
      </c>
      <c r="E134" s="60" t="s">
        <v>6179</v>
      </c>
      <c r="F134" s="60" t="s">
        <v>6178</v>
      </c>
      <c r="G134" s="168">
        <v>0</v>
      </c>
      <c r="H134" s="61" t="s">
        <v>73</v>
      </c>
      <c r="I134" s="59" t="s">
        <v>65</v>
      </c>
      <c r="J134" s="60" t="s">
        <v>6177</v>
      </c>
      <c r="K134" s="60">
        <v>13000000</v>
      </c>
      <c r="L134" s="58" t="s">
        <v>68</v>
      </c>
      <c r="M134" s="60" t="s">
        <v>5360</v>
      </c>
      <c r="N134" s="67">
        <v>1082845298</v>
      </c>
      <c r="O134" s="64">
        <v>786</v>
      </c>
      <c r="P134" s="205">
        <v>45372</v>
      </c>
      <c r="Q134" s="60">
        <v>13000000</v>
      </c>
      <c r="R134" s="205">
        <v>45399</v>
      </c>
      <c r="S134" s="60">
        <v>13000000</v>
      </c>
      <c r="T134" s="61" t="s">
        <v>66</v>
      </c>
      <c r="U134" s="67">
        <v>85155333</v>
      </c>
      <c r="V134" s="67" t="s">
        <v>5235</v>
      </c>
      <c r="W134" s="68">
        <v>45399</v>
      </c>
      <c r="X134" s="68">
        <v>45399</v>
      </c>
      <c r="Y134" s="168" t="s">
        <v>75</v>
      </c>
      <c r="Z134" s="68">
        <v>45419</v>
      </c>
      <c r="AA134" s="67">
        <f t="shared" si="5"/>
        <v>20</v>
      </c>
      <c r="AB134" s="60">
        <v>0</v>
      </c>
      <c r="AC134" s="60">
        <v>0</v>
      </c>
      <c r="AD134" s="60">
        <v>0</v>
      </c>
      <c r="AE134" s="66" t="s">
        <v>75</v>
      </c>
      <c r="AF134" s="67">
        <f t="shared" si="6"/>
        <v>0</v>
      </c>
      <c r="AG134" s="60">
        <v>0</v>
      </c>
      <c r="AH134" s="60">
        <v>0</v>
      </c>
      <c r="AI134" s="65" t="s">
        <v>75</v>
      </c>
      <c r="AJ134" s="61">
        <v>0</v>
      </c>
      <c r="AK134" s="65" t="s">
        <v>75</v>
      </c>
      <c r="AL134" s="65" t="s">
        <v>75</v>
      </c>
      <c r="AM134" s="67">
        <f t="shared" si="7"/>
        <v>0</v>
      </c>
      <c r="AN134" s="67">
        <f>+K134+AC134-AH134</f>
        <v>13000000</v>
      </c>
      <c r="AO134" s="61" t="s">
        <v>67</v>
      </c>
      <c r="AP134" s="60">
        <v>13000000</v>
      </c>
      <c r="AQ134" s="61" t="s">
        <v>86</v>
      </c>
      <c r="AR134" s="60">
        <v>0</v>
      </c>
      <c r="AS134" s="69" t="s">
        <v>75</v>
      </c>
      <c r="AT134" s="70">
        <v>13000000</v>
      </c>
      <c r="AU134" s="71">
        <f t="shared" si="8"/>
        <v>0</v>
      </c>
      <c r="AV134" s="72">
        <f t="shared" si="9"/>
        <v>1</v>
      </c>
      <c r="AW134" s="69" t="s">
        <v>75</v>
      </c>
      <c r="AX134" s="61" t="s">
        <v>101</v>
      </c>
      <c r="AY134" s="73" t="s">
        <v>6176</v>
      </c>
      <c r="AZ134" s="58" t="s">
        <v>67</v>
      </c>
      <c r="BA134" s="58" t="s">
        <v>67</v>
      </c>
    </row>
    <row r="135" spans="2:53" x14ac:dyDescent="0.25">
      <c r="B135" s="58">
        <v>2024</v>
      </c>
      <c r="C135" s="58">
        <v>891780111</v>
      </c>
      <c r="D135" s="59" t="s">
        <v>64</v>
      </c>
      <c r="E135" s="60" t="s">
        <v>6175</v>
      </c>
      <c r="F135" s="60" t="s">
        <v>6174</v>
      </c>
      <c r="G135" s="168">
        <v>0</v>
      </c>
      <c r="H135" s="61" t="s">
        <v>73</v>
      </c>
      <c r="I135" s="59" t="s">
        <v>125</v>
      </c>
      <c r="J135" s="60" t="s">
        <v>6173</v>
      </c>
      <c r="K135" s="60">
        <v>4000000</v>
      </c>
      <c r="L135" s="58" t="s">
        <v>68</v>
      </c>
      <c r="M135" s="60" t="s">
        <v>6172</v>
      </c>
      <c r="N135" s="67">
        <v>1083033691</v>
      </c>
      <c r="O135" s="64">
        <v>824</v>
      </c>
      <c r="P135" s="205">
        <v>45385</v>
      </c>
      <c r="Q135" s="60">
        <v>46000000</v>
      </c>
      <c r="R135" s="205">
        <v>45399</v>
      </c>
      <c r="S135" s="60">
        <v>4000000</v>
      </c>
      <c r="T135" s="61" t="s">
        <v>66</v>
      </c>
      <c r="U135" s="67">
        <v>12564670</v>
      </c>
      <c r="V135" s="67" t="s">
        <v>5973</v>
      </c>
      <c r="W135" s="68">
        <v>45399</v>
      </c>
      <c r="X135" s="68">
        <v>45399</v>
      </c>
      <c r="Y135" s="168" t="s">
        <v>75</v>
      </c>
      <c r="Z135" s="68">
        <v>45462</v>
      </c>
      <c r="AA135" s="67">
        <f t="shared" si="5"/>
        <v>63</v>
      </c>
      <c r="AB135" s="60">
        <v>0</v>
      </c>
      <c r="AC135" s="60">
        <v>0</v>
      </c>
      <c r="AD135" s="60">
        <v>0</v>
      </c>
      <c r="AE135" s="66" t="s">
        <v>75</v>
      </c>
      <c r="AF135" s="67">
        <f t="shared" si="6"/>
        <v>0</v>
      </c>
      <c r="AG135" s="60">
        <v>0</v>
      </c>
      <c r="AH135" s="60">
        <v>0</v>
      </c>
      <c r="AI135" s="65" t="s">
        <v>75</v>
      </c>
      <c r="AJ135" s="61">
        <v>0</v>
      </c>
      <c r="AK135" s="65" t="s">
        <v>75</v>
      </c>
      <c r="AL135" s="65" t="s">
        <v>75</v>
      </c>
      <c r="AM135" s="67">
        <f t="shared" si="7"/>
        <v>0</v>
      </c>
      <c r="AN135" s="67">
        <f>+K135+AC135-AH135</f>
        <v>4000000</v>
      </c>
      <c r="AO135" s="61" t="s">
        <v>86</v>
      </c>
      <c r="AP135" s="60">
        <v>4000000</v>
      </c>
      <c r="AQ135" s="61" t="s">
        <v>86</v>
      </c>
      <c r="AR135" s="60">
        <v>0</v>
      </c>
      <c r="AS135" s="69" t="s">
        <v>75</v>
      </c>
      <c r="AT135" s="70">
        <v>1500000</v>
      </c>
      <c r="AU135" s="71">
        <f t="shared" si="8"/>
        <v>2500000</v>
      </c>
      <c r="AV135" s="72">
        <f t="shared" si="9"/>
        <v>0.375</v>
      </c>
      <c r="AW135" s="69" t="s">
        <v>75</v>
      </c>
      <c r="AX135" s="61" t="s">
        <v>101</v>
      </c>
      <c r="AY135" s="73" t="s">
        <v>6171</v>
      </c>
      <c r="AZ135" s="58" t="s">
        <v>67</v>
      </c>
      <c r="BA135" s="58" t="s">
        <v>67</v>
      </c>
    </row>
    <row r="136" spans="2:53" x14ac:dyDescent="0.25">
      <c r="B136" s="58">
        <v>2024</v>
      </c>
      <c r="C136" s="58">
        <v>891780111</v>
      </c>
      <c r="D136" s="59" t="s">
        <v>64</v>
      </c>
      <c r="E136" s="60" t="s">
        <v>6170</v>
      </c>
      <c r="F136" s="60" t="s">
        <v>6169</v>
      </c>
      <c r="G136" s="196">
        <v>2019000100064</v>
      </c>
      <c r="H136" s="61" t="s">
        <v>73</v>
      </c>
      <c r="I136" s="59" t="s">
        <v>125</v>
      </c>
      <c r="J136" s="60" t="s">
        <v>6168</v>
      </c>
      <c r="K136" s="60">
        <v>15232608</v>
      </c>
      <c r="L136" s="58" t="s">
        <v>68</v>
      </c>
      <c r="M136" s="60" t="s">
        <v>6167</v>
      </c>
      <c r="N136" s="67">
        <v>1082889287</v>
      </c>
      <c r="O136" s="64" t="s">
        <v>6166</v>
      </c>
      <c r="P136" s="205" t="s">
        <v>6165</v>
      </c>
      <c r="Q136" s="60" t="s">
        <v>6164</v>
      </c>
      <c r="R136" s="205">
        <v>45400</v>
      </c>
      <c r="S136" s="60">
        <v>15232608</v>
      </c>
      <c r="T136" s="61" t="s">
        <v>66</v>
      </c>
      <c r="U136" s="64">
        <v>7629414</v>
      </c>
      <c r="V136" s="67" t="s">
        <v>6063</v>
      </c>
      <c r="W136" s="68">
        <v>45400</v>
      </c>
      <c r="X136" s="68">
        <v>45401</v>
      </c>
      <c r="Y136" s="168" t="s">
        <v>75</v>
      </c>
      <c r="Z136" s="68">
        <v>45511</v>
      </c>
      <c r="AA136" s="67">
        <f t="shared" ref="AA136:AA199" si="10">+IF(Y136="1800-01-01",Z136-X136,Z136-Y136)</f>
        <v>110</v>
      </c>
      <c r="AB136" s="60">
        <v>0</v>
      </c>
      <c r="AC136" s="60">
        <v>0</v>
      </c>
      <c r="AD136" s="60">
        <v>0</v>
      </c>
      <c r="AE136" s="66" t="s">
        <v>75</v>
      </c>
      <c r="AF136" s="67">
        <f t="shared" ref="AF136:AF199" si="11">+IF(AE136="1800-01-01",0,AE136-Z136)</f>
        <v>0</v>
      </c>
      <c r="AG136" s="60">
        <v>0</v>
      </c>
      <c r="AH136" s="60">
        <v>0</v>
      </c>
      <c r="AI136" s="65" t="s">
        <v>75</v>
      </c>
      <c r="AJ136" s="61">
        <v>0</v>
      </c>
      <c r="AK136" s="65" t="s">
        <v>75</v>
      </c>
      <c r="AL136" s="65" t="s">
        <v>75</v>
      </c>
      <c r="AM136" s="67">
        <f t="shared" ref="AM136:AM199" si="12">+IF(AK136="1800-01-01",0,AL136-AK136)</f>
        <v>0</v>
      </c>
      <c r="AN136" s="67">
        <f>+K136+AC136-AH136</f>
        <v>15232608</v>
      </c>
      <c r="AO136" s="61" t="s">
        <v>86</v>
      </c>
      <c r="AP136" s="60">
        <v>15232608</v>
      </c>
      <c r="AQ136" s="61" t="s">
        <v>86</v>
      </c>
      <c r="AR136" s="60">
        <v>0</v>
      </c>
      <c r="AS136" s="69" t="s">
        <v>75</v>
      </c>
      <c r="AT136" s="70">
        <v>0</v>
      </c>
      <c r="AU136" s="71">
        <f t="shared" ref="AU136:AU199" si="13">AN136-AT136</f>
        <v>15232608</v>
      </c>
      <c r="AV136" s="72">
        <f t="shared" ref="AV136:AV199" si="14">+IFERROR(AT136/AN136,"_")</f>
        <v>0</v>
      </c>
      <c r="AW136" s="69" t="s">
        <v>75</v>
      </c>
      <c r="AX136" s="61" t="s">
        <v>101</v>
      </c>
      <c r="AY136" s="73" t="s">
        <v>6163</v>
      </c>
      <c r="AZ136" s="58" t="s">
        <v>67</v>
      </c>
      <c r="BA136" s="58" t="s">
        <v>67</v>
      </c>
    </row>
    <row r="137" spans="2:53" x14ac:dyDescent="0.25">
      <c r="B137" s="58">
        <v>2024</v>
      </c>
      <c r="C137" s="58">
        <v>891780111</v>
      </c>
      <c r="D137" s="59" t="s">
        <v>64</v>
      </c>
      <c r="E137" s="60" t="s">
        <v>6162</v>
      </c>
      <c r="F137" s="60" t="s">
        <v>6161</v>
      </c>
      <c r="G137" s="168">
        <v>0</v>
      </c>
      <c r="H137" s="61" t="s">
        <v>73</v>
      </c>
      <c r="I137" s="59" t="s">
        <v>125</v>
      </c>
      <c r="J137" s="60" t="s">
        <v>6160</v>
      </c>
      <c r="K137" s="60">
        <v>12000000</v>
      </c>
      <c r="L137" s="58" t="s">
        <v>68</v>
      </c>
      <c r="M137" s="60" t="s">
        <v>6159</v>
      </c>
      <c r="N137" s="67">
        <v>1081905679</v>
      </c>
      <c r="O137" s="64">
        <v>841</v>
      </c>
      <c r="P137" s="205">
        <v>45386</v>
      </c>
      <c r="Q137" s="60">
        <v>66600000</v>
      </c>
      <c r="R137" s="205">
        <v>45400</v>
      </c>
      <c r="S137" s="60">
        <v>12000000</v>
      </c>
      <c r="T137" s="61" t="s">
        <v>66</v>
      </c>
      <c r="U137" s="67">
        <v>1082939683</v>
      </c>
      <c r="V137" s="67" t="s">
        <v>4954</v>
      </c>
      <c r="W137" s="68">
        <v>45400</v>
      </c>
      <c r="X137" s="68">
        <v>45400</v>
      </c>
      <c r="Y137" s="168" t="s">
        <v>75</v>
      </c>
      <c r="Z137" s="68">
        <v>45491</v>
      </c>
      <c r="AA137" s="67">
        <f t="shared" si="10"/>
        <v>91</v>
      </c>
      <c r="AB137" s="60">
        <v>0</v>
      </c>
      <c r="AC137" s="60">
        <v>0</v>
      </c>
      <c r="AD137" s="60">
        <v>0</v>
      </c>
      <c r="AE137" s="66" t="s">
        <v>75</v>
      </c>
      <c r="AF137" s="67">
        <f t="shared" si="11"/>
        <v>0</v>
      </c>
      <c r="AG137" s="60">
        <v>0</v>
      </c>
      <c r="AH137" s="60">
        <v>0</v>
      </c>
      <c r="AI137" s="65" t="s">
        <v>75</v>
      </c>
      <c r="AJ137" s="61">
        <v>0</v>
      </c>
      <c r="AK137" s="65" t="s">
        <v>75</v>
      </c>
      <c r="AL137" s="65" t="s">
        <v>75</v>
      </c>
      <c r="AM137" s="67">
        <f t="shared" si="12"/>
        <v>0</v>
      </c>
      <c r="AN137" s="67">
        <f>+K137+AC137-AH137</f>
        <v>12000000</v>
      </c>
      <c r="AO137" s="61" t="s">
        <v>86</v>
      </c>
      <c r="AP137" s="60">
        <v>12000000</v>
      </c>
      <c r="AQ137" s="61" t="s">
        <v>86</v>
      </c>
      <c r="AR137" s="60">
        <v>0</v>
      </c>
      <c r="AS137" s="69" t="s">
        <v>75</v>
      </c>
      <c r="AT137" s="70">
        <v>8000000</v>
      </c>
      <c r="AU137" s="71">
        <f t="shared" si="13"/>
        <v>4000000</v>
      </c>
      <c r="AV137" s="72">
        <f t="shared" si="14"/>
        <v>0.66666666666666663</v>
      </c>
      <c r="AW137" s="69" t="s">
        <v>75</v>
      </c>
      <c r="AX137" s="61" t="s">
        <v>101</v>
      </c>
      <c r="AY137" s="73" t="s">
        <v>6158</v>
      </c>
      <c r="AZ137" s="58" t="s">
        <v>67</v>
      </c>
      <c r="BA137" s="58" t="s">
        <v>67</v>
      </c>
    </row>
    <row r="138" spans="2:53" x14ac:dyDescent="0.25">
      <c r="B138" s="58">
        <v>2024</v>
      </c>
      <c r="C138" s="58">
        <v>891780111</v>
      </c>
      <c r="D138" s="59" t="s">
        <v>64</v>
      </c>
      <c r="E138" s="60" t="s">
        <v>6157</v>
      </c>
      <c r="F138" s="60" t="s">
        <v>6156</v>
      </c>
      <c r="G138" s="168">
        <v>0</v>
      </c>
      <c r="H138" s="61" t="s">
        <v>73</v>
      </c>
      <c r="I138" s="59" t="s">
        <v>125</v>
      </c>
      <c r="J138" s="60" t="s">
        <v>6155</v>
      </c>
      <c r="K138" s="60">
        <v>8000000</v>
      </c>
      <c r="L138" s="58" t="s">
        <v>68</v>
      </c>
      <c r="M138" s="60" t="s">
        <v>6154</v>
      </c>
      <c r="N138" s="67">
        <v>1082992843</v>
      </c>
      <c r="O138" s="64">
        <v>841</v>
      </c>
      <c r="P138" s="205">
        <v>45386</v>
      </c>
      <c r="Q138" s="60">
        <v>66600000</v>
      </c>
      <c r="R138" s="205">
        <v>45405</v>
      </c>
      <c r="S138" s="60">
        <v>8000000</v>
      </c>
      <c r="T138" s="61" t="s">
        <v>66</v>
      </c>
      <c r="U138" s="67">
        <v>1082939683</v>
      </c>
      <c r="V138" s="67" t="s">
        <v>4954</v>
      </c>
      <c r="W138" s="68">
        <v>45405</v>
      </c>
      <c r="X138" s="68">
        <v>45405</v>
      </c>
      <c r="Y138" s="168" t="s">
        <v>75</v>
      </c>
      <c r="Z138" s="68">
        <v>45473</v>
      </c>
      <c r="AA138" s="67">
        <f t="shared" si="10"/>
        <v>68</v>
      </c>
      <c r="AB138" s="60">
        <v>1</v>
      </c>
      <c r="AC138" s="60">
        <v>2000000</v>
      </c>
      <c r="AD138" s="60">
        <v>0</v>
      </c>
      <c r="AE138" s="66" t="s">
        <v>75</v>
      </c>
      <c r="AF138" s="67">
        <f t="shared" si="11"/>
        <v>0</v>
      </c>
      <c r="AG138" s="60">
        <v>0</v>
      </c>
      <c r="AH138" s="60">
        <v>0</v>
      </c>
      <c r="AI138" s="65" t="s">
        <v>75</v>
      </c>
      <c r="AJ138" s="61">
        <v>0</v>
      </c>
      <c r="AK138" s="65" t="s">
        <v>75</v>
      </c>
      <c r="AL138" s="65" t="s">
        <v>75</v>
      </c>
      <c r="AM138" s="67">
        <f t="shared" si="12"/>
        <v>0</v>
      </c>
      <c r="AN138" s="67">
        <f>+K138+AC138-AH138</f>
        <v>10000000</v>
      </c>
      <c r="AO138" s="61" t="s">
        <v>86</v>
      </c>
      <c r="AP138" s="60">
        <v>8000000</v>
      </c>
      <c r="AQ138" s="61" t="s">
        <v>86</v>
      </c>
      <c r="AR138" s="60">
        <v>0</v>
      </c>
      <c r="AS138" s="69" t="s">
        <v>75</v>
      </c>
      <c r="AT138" s="70">
        <v>10000000</v>
      </c>
      <c r="AU138" s="71">
        <f t="shared" si="13"/>
        <v>0</v>
      </c>
      <c r="AV138" s="72">
        <f t="shared" si="14"/>
        <v>1</v>
      </c>
      <c r="AW138" s="69" t="s">
        <v>75</v>
      </c>
      <c r="AX138" s="61" t="s">
        <v>101</v>
      </c>
      <c r="AY138" s="73" t="s">
        <v>6153</v>
      </c>
      <c r="AZ138" s="58" t="s">
        <v>67</v>
      </c>
      <c r="BA138" s="58" t="s">
        <v>67</v>
      </c>
    </row>
    <row r="139" spans="2:53" x14ac:dyDescent="0.25">
      <c r="B139" s="58">
        <v>2024</v>
      </c>
      <c r="C139" s="58">
        <v>891780111</v>
      </c>
      <c r="D139" s="59" t="s">
        <v>64</v>
      </c>
      <c r="E139" s="60" t="s">
        <v>6152</v>
      </c>
      <c r="F139" s="60" t="s">
        <v>6151</v>
      </c>
      <c r="G139" s="168">
        <v>0</v>
      </c>
      <c r="H139" s="61" t="s">
        <v>73</v>
      </c>
      <c r="I139" s="59" t="s">
        <v>125</v>
      </c>
      <c r="J139" s="60" t="s">
        <v>6150</v>
      </c>
      <c r="K139" s="60">
        <v>3000000</v>
      </c>
      <c r="L139" s="58" t="s">
        <v>68</v>
      </c>
      <c r="M139" s="60" t="s">
        <v>6149</v>
      </c>
      <c r="N139" s="67">
        <v>800151953</v>
      </c>
      <c r="O139" s="64">
        <v>799</v>
      </c>
      <c r="P139" s="205">
        <v>45373</v>
      </c>
      <c r="Q139" s="60">
        <v>3000000</v>
      </c>
      <c r="R139" s="205">
        <v>45406</v>
      </c>
      <c r="S139" s="60">
        <v>3000000</v>
      </c>
      <c r="T139" s="61" t="s">
        <v>66</v>
      </c>
      <c r="U139" s="67">
        <v>1082939683</v>
      </c>
      <c r="V139" s="67" t="s">
        <v>4954</v>
      </c>
      <c r="W139" s="68">
        <v>45405</v>
      </c>
      <c r="X139" s="68">
        <v>45406</v>
      </c>
      <c r="Y139" s="168" t="s">
        <v>75</v>
      </c>
      <c r="Z139" s="68">
        <v>45416</v>
      </c>
      <c r="AA139" s="67">
        <f t="shared" si="10"/>
        <v>10</v>
      </c>
      <c r="AB139" s="60">
        <v>0</v>
      </c>
      <c r="AC139" s="60">
        <v>0</v>
      </c>
      <c r="AD139" s="60">
        <v>0</v>
      </c>
      <c r="AE139" s="66" t="s">
        <v>75</v>
      </c>
      <c r="AF139" s="67">
        <f t="shared" si="11"/>
        <v>0</v>
      </c>
      <c r="AG139" s="60">
        <v>0</v>
      </c>
      <c r="AH139" s="60">
        <v>0</v>
      </c>
      <c r="AI139" s="65" t="s">
        <v>75</v>
      </c>
      <c r="AJ139" s="61">
        <v>0</v>
      </c>
      <c r="AK139" s="65" t="s">
        <v>75</v>
      </c>
      <c r="AL139" s="65" t="s">
        <v>75</v>
      </c>
      <c r="AM139" s="67">
        <f t="shared" si="12"/>
        <v>0</v>
      </c>
      <c r="AN139" s="67">
        <f>+K139+AC139-AH139</f>
        <v>3000000</v>
      </c>
      <c r="AO139" s="61" t="s">
        <v>86</v>
      </c>
      <c r="AP139" s="60">
        <v>3000000</v>
      </c>
      <c r="AQ139" s="61" t="s">
        <v>86</v>
      </c>
      <c r="AR139" s="60">
        <v>0</v>
      </c>
      <c r="AS139" s="69" t="s">
        <v>75</v>
      </c>
      <c r="AT139" s="70">
        <v>3000000</v>
      </c>
      <c r="AU139" s="71">
        <f t="shared" si="13"/>
        <v>0</v>
      </c>
      <c r="AV139" s="72">
        <f t="shared" si="14"/>
        <v>1</v>
      </c>
      <c r="AW139" s="69" t="s">
        <v>75</v>
      </c>
      <c r="AX139" s="61" t="s">
        <v>101</v>
      </c>
      <c r="AY139" s="73" t="s">
        <v>6148</v>
      </c>
      <c r="AZ139" s="58" t="s">
        <v>67</v>
      </c>
      <c r="BA139" s="58" t="s">
        <v>67</v>
      </c>
    </row>
    <row r="140" spans="2:53" x14ac:dyDescent="0.25">
      <c r="B140" s="58">
        <v>2024</v>
      </c>
      <c r="C140" s="58">
        <v>891780111</v>
      </c>
      <c r="D140" s="59" t="s">
        <v>64</v>
      </c>
      <c r="E140" s="60" t="s">
        <v>6147</v>
      </c>
      <c r="F140" s="60" t="s">
        <v>6146</v>
      </c>
      <c r="G140" s="168">
        <v>0</v>
      </c>
      <c r="H140" s="61" t="s">
        <v>73</v>
      </c>
      <c r="I140" s="59" t="s">
        <v>65</v>
      </c>
      <c r="J140" s="60" t="s">
        <v>6145</v>
      </c>
      <c r="K140" s="60">
        <v>4200000</v>
      </c>
      <c r="L140" s="58" t="s">
        <v>68</v>
      </c>
      <c r="M140" s="60" t="s">
        <v>5576</v>
      </c>
      <c r="N140" s="67">
        <v>1082962952</v>
      </c>
      <c r="O140" s="64">
        <v>244</v>
      </c>
      <c r="P140" s="205">
        <v>45323</v>
      </c>
      <c r="Q140" s="60">
        <v>572500000</v>
      </c>
      <c r="R140" s="205">
        <v>45408</v>
      </c>
      <c r="S140" s="60">
        <v>4200000</v>
      </c>
      <c r="T140" s="61" t="s">
        <v>66</v>
      </c>
      <c r="U140" s="67">
        <v>1082939683</v>
      </c>
      <c r="V140" s="67" t="s">
        <v>4954</v>
      </c>
      <c r="W140" s="68">
        <v>45407</v>
      </c>
      <c r="X140" s="68">
        <v>45408</v>
      </c>
      <c r="Y140" s="168" t="s">
        <v>75</v>
      </c>
      <c r="Z140" s="68">
        <v>45459</v>
      </c>
      <c r="AA140" s="67">
        <f t="shared" si="10"/>
        <v>51</v>
      </c>
      <c r="AB140" s="60">
        <v>0</v>
      </c>
      <c r="AC140" s="60">
        <v>0</v>
      </c>
      <c r="AD140" s="60">
        <v>0</v>
      </c>
      <c r="AE140" s="66" t="s">
        <v>75</v>
      </c>
      <c r="AF140" s="67">
        <f t="shared" si="11"/>
        <v>0</v>
      </c>
      <c r="AG140" s="60">
        <v>0</v>
      </c>
      <c r="AH140" s="60">
        <v>0</v>
      </c>
      <c r="AI140" s="65" t="s">
        <v>75</v>
      </c>
      <c r="AJ140" s="61">
        <v>0</v>
      </c>
      <c r="AK140" s="65" t="s">
        <v>75</v>
      </c>
      <c r="AL140" s="65" t="s">
        <v>75</v>
      </c>
      <c r="AM140" s="67">
        <f t="shared" si="12"/>
        <v>0</v>
      </c>
      <c r="AN140" s="67">
        <f>+K140+AC140-AH140</f>
        <v>4200000</v>
      </c>
      <c r="AO140" s="61" t="s">
        <v>67</v>
      </c>
      <c r="AP140" s="60">
        <v>4200000</v>
      </c>
      <c r="AQ140" s="61" t="s">
        <v>86</v>
      </c>
      <c r="AR140" s="60">
        <v>0</v>
      </c>
      <c r="AS140" s="69" t="s">
        <v>75</v>
      </c>
      <c r="AT140" s="70">
        <v>4200000</v>
      </c>
      <c r="AU140" s="71">
        <f t="shared" si="13"/>
        <v>0</v>
      </c>
      <c r="AV140" s="72">
        <f t="shared" si="14"/>
        <v>1</v>
      </c>
      <c r="AW140" s="69" t="s">
        <v>75</v>
      </c>
      <c r="AX140" s="61" t="s">
        <v>101</v>
      </c>
      <c r="AY140" s="73" t="s">
        <v>6144</v>
      </c>
      <c r="AZ140" s="58" t="s">
        <v>67</v>
      </c>
      <c r="BA140" s="58" t="s">
        <v>67</v>
      </c>
    </row>
    <row r="141" spans="2:53" x14ac:dyDescent="0.25">
      <c r="B141" s="58">
        <v>2024</v>
      </c>
      <c r="C141" s="58">
        <v>891780111</v>
      </c>
      <c r="D141" s="59" t="s">
        <v>64</v>
      </c>
      <c r="E141" s="60" t="s">
        <v>6143</v>
      </c>
      <c r="F141" s="60" t="s">
        <v>6142</v>
      </c>
      <c r="G141" s="168">
        <v>0</v>
      </c>
      <c r="H141" s="61" t="s">
        <v>73</v>
      </c>
      <c r="I141" s="59" t="s">
        <v>125</v>
      </c>
      <c r="J141" s="60" t="s">
        <v>6141</v>
      </c>
      <c r="K141" s="60">
        <v>8100000</v>
      </c>
      <c r="L141" s="58" t="s">
        <v>68</v>
      </c>
      <c r="M141" s="60" t="s">
        <v>6140</v>
      </c>
      <c r="N141" s="67">
        <v>1081908023</v>
      </c>
      <c r="O141" s="64">
        <v>841</v>
      </c>
      <c r="P141" s="205">
        <v>45386</v>
      </c>
      <c r="Q141" s="60">
        <v>66600000</v>
      </c>
      <c r="R141" s="205">
        <v>45411</v>
      </c>
      <c r="S141" s="60">
        <v>8100000</v>
      </c>
      <c r="T141" s="61" t="s">
        <v>66</v>
      </c>
      <c r="U141" s="67">
        <v>1082939683</v>
      </c>
      <c r="V141" s="67" t="s">
        <v>4954</v>
      </c>
      <c r="W141" s="68">
        <v>45407</v>
      </c>
      <c r="X141" s="68">
        <v>45411</v>
      </c>
      <c r="Y141" s="168" t="s">
        <v>75</v>
      </c>
      <c r="Z141" s="68">
        <v>45485</v>
      </c>
      <c r="AA141" s="67">
        <f t="shared" si="10"/>
        <v>74</v>
      </c>
      <c r="AB141" s="60">
        <v>0</v>
      </c>
      <c r="AC141" s="60">
        <v>0</v>
      </c>
      <c r="AD141" s="60">
        <v>0</v>
      </c>
      <c r="AE141" s="66" t="s">
        <v>75</v>
      </c>
      <c r="AF141" s="67">
        <f t="shared" si="11"/>
        <v>0</v>
      </c>
      <c r="AG141" s="60">
        <v>0</v>
      </c>
      <c r="AH141" s="60">
        <v>0</v>
      </c>
      <c r="AI141" s="65" t="s">
        <v>75</v>
      </c>
      <c r="AJ141" s="61">
        <v>0</v>
      </c>
      <c r="AK141" s="65" t="s">
        <v>75</v>
      </c>
      <c r="AL141" s="65" t="s">
        <v>75</v>
      </c>
      <c r="AM141" s="67">
        <f t="shared" si="12"/>
        <v>0</v>
      </c>
      <c r="AN141" s="67">
        <f>+K141+AC141-AH141</f>
        <v>8100000</v>
      </c>
      <c r="AO141" s="61" t="s">
        <v>86</v>
      </c>
      <c r="AP141" s="60">
        <v>8100000</v>
      </c>
      <c r="AQ141" s="61" t="s">
        <v>86</v>
      </c>
      <c r="AR141" s="60">
        <v>0</v>
      </c>
      <c r="AS141" s="69" t="s">
        <v>75</v>
      </c>
      <c r="AT141" s="70">
        <v>5400000</v>
      </c>
      <c r="AU141" s="71">
        <f t="shared" si="13"/>
        <v>2700000</v>
      </c>
      <c r="AV141" s="72">
        <f t="shared" si="14"/>
        <v>0.66666666666666663</v>
      </c>
      <c r="AW141" s="69" t="s">
        <v>75</v>
      </c>
      <c r="AX141" s="61" t="s">
        <v>101</v>
      </c>
      <c r="AY141" s="73" t="s">
        <v>6139</v>
      </c>
      <c r="AZ141" s="58" t="s">
        <v>67</v>
      </c>
      <c r="BA141" s="58" t="s">
        <v>67</v>
      </c>
    </row>
    <row r="142" spans="2:53" x14ac:dyDescent="0.25">
      <c r="B142" s="58">
        <v>2024</v>
      </c>
      <c r="C142" s="58">
        <v>891780111</v>
      </c>
      <c r="D142" s="59" t="s">
        <v>64</v>
      </c>
      <c r="E142" s="60" t="s">
        <v>6138</v>
      </c>
      <c r="F142" s="60" t="s">
        <v>6137</v>
      </c>
      <c r="G142" s="168">
        <v>0</v>
      </c>
      <c r="H142" s="61" t="s">
        <v>73</v>
      </c>
      <c r="I142" s="59" t="s">
        <v>125</v>
      </c>
      <c r="J142" s="60" t="s">
        <v>6136</v>
      </c>
      <c r="K142" s="60">
        <v>3840000</v>
      </c>
      <c r="L142" s="58" t="s">
        <v>68</v>
      </c>
      <c r="M142" s="60" t="s">
        <v>6135</v>
      </c>
      <c r="N142" s="67">
        <v>1007860948</v>
      </c>
      <c r="O142" s="64">
        <v>216</v>
      </c>
      <c r="P142" s="205">
        <v>45322</v>
      </c>
      <c r="Q142" s="60">
        <v>67200000</v>
      </c>
      <c r="R142" s="205">
        <v>45411</v>
      </c>
      <c r="S142" s="60">
        <v>3840000</v>
      </c>
      <c r="T142" s="61" t="s">
        <v>66</v>
      </c>
      <c r="U142" s="67">
        <v>16078654</v>
      </c>
      <c r="V142" s="67" t="s">
        <v>386</v>
      </c>
      <c r="W142" s="68">
        <v>45407</v>
      </c>
      <c r="X142" s="68">
        <v>45411</v>
      </c>
      <c r="Y142" s="168" t="s">
        <v>75</v>
      </c>
      <c r="Z142" s="68">
        <v>45436</v>
      </c>
      <c r="AA142" s="67">
        <f t="shared" si="10"/>
        <v>25</v>
      </c>
      <c r="AB142" s="60">
        <v>0</v>
      </c>
      <c r="AC142" s="60">
        <v>0</v>
      </c>
      <c r="AD142" s="60">
        <v>0</v>
      </c>
      <c r="AE142" s="66" t="s">
        <v>75</v>
      </c>
      <c r="AF142" s="67">
        <f t="shared" si="11"/>
        <v>0</v>
      </c>
      <c r="AG142" s="60">
        <v>0</v>
      </c>
      <c r="AH142" s="60">
        <v>0</v>
      </c>
      <c r="AI142" s="65" t="s">
        <v>75</v>
      </c>
      <c r="AJ142" s="61">
        <v>0</v>
      </c>
      <c r="AK142" s="65" t="s">
        <v>75</v>
      </c>
      <c r="AL142" s="65" t="s">
        <v>75</v>
      </c>
      <c r="AM142" s="67">
        <f t="shared" si="12"/>
        <v>0</v>
      </c>
      <c r="AN142" s="67">
        <f>+K142+AC142-AH142</f>
        <v>3840000</v>
      </c>
      <c r="AO142" s="61" t="s">
        <v>86</v>
      </c>
      <c r="AP142" s="60">
        <v>3840000</v>
      </c>
      <c r="AQ142" s="61" t="s">
        <v>86</v>
      </c>
      <c r="AR142" s="60">
        <v>0</v>
      </c>
      <c r="AS142" s="69" t="s">
        <v>75</v>
      </c>
      <c r="AT142" s="70">
        <v>3840000</v>
      </c>
      <c r="AU142" s="71">
        <f t="shared" si="13"/>
        <v>0</v>
      </c>
      <c r="AV142" s="72">
        <f t="shared" si="14"/>
        <v>1</v>
      </c>
      <c r="AW142" s="69" t="s">
        <v>75</v>
      </c>
      <c r="AX142" s="61" t="s">
        <v>101</v>
      </c>
      <c r="AY142" s="73" t="s">
        <v>6134</v>
      </c>
      <c r="AZ142" s="58" t="s">
        <v>67</v>
      </c>
      <c r="BA142" s="58" t="s">
        <v>67</v>
      </c>
    </row>
    <row r="143" spans="2:53" x14ac:dyDescent="0.25">
      <c r="B143" s="58">
        <v>2024</v>
      </c>
      <c r="C143" s="58">
        <v>891780111</v>
      </c>
      <c r="D143" s="59" t="s">
        <v>64</v>
      </c>
      <c r="E143" s="60" t="s">
        <v>6133</v>
      </c>
      <c r="F143" s="60" t="s">
        <v>6132</v>
      </c>
      <c r="G143" s="168">
        <v>0</v>
      </c>
      <c r="H143" s="61" t="s">
        <v>73</v>
      </c>
      <c r="I143" s="59" t="s">
        <v>65</v>
      </c>
      <c r="J143" s="60" t="s">
        <v>6131</v>
      </c>
      <c r="K143" s="60">
        <v>5000000</v>
      </c>
      <c r="L143" s="58" t="s">
        <v>68</v>
      </c>
      <c r="M143" s="60" t="s">
        <v>1274</v>
      </c>
      <c r="N143" s="67">
        <v>1140849992</v>
      </c>
      <c r="O143" s="64">
        <v>1008</v>
      </c>
      <c r="P143" s="205">
        <v>45404</v>
      </c>
      <c r="Q143" s="60">
        <v>5000000</v>
      </c>
      <c r="R143" s="205">
        <v>45411</v>
      </c>
      <c r="S143" s="60">
        <v>5000000</v>
      </c>
      <c r="T143" s="61" t="s">
        <v>66</v>
      </c>
      <c r="U143" s="67">
        <v>1082939683</v>
      </c>
      <c r="V143" s="67" t="s">
        <v>4954</v>
      </c>
      <c r="W143" s="68">
        <v>45408</v>
      </c>
      <c r="X143" s="68">
        <v>45411</v>
      </c>
      <c r="Y143" s="168" t="s">
        <v>75</v>
      </c>
      <c r="Z143" s="68">
        <v>45458</v>
      </c>
      <c r="AA143" s="67">
        <f t="shared" si="10"/>
        <v>47</v>
      </c>
      <c r="AB143" s="60">
        <v>0</v>
      </c>
      <c r="AC143" s="60">
        <v>0</v>
      </c>
      <c r="AD143" s="60">
        <v>0</v>
      </c>
      <c r="AE143" s="66" t="s">
        <v>75</v>
      </c>
      <c r="AF143" s="67">
        <f t="shared" si="11"/>
        <v>0</v>
      </c>
      <c r="AG143" s="60">
        <v>0</v>
      </c>
      <c r="AH143" s="60">
        <v>0</v>
      </c>
      <c r="AI143" s="65" t="s">
        <v>75</v>
      </c>
      <c r="AJ143" s="61">
        <v>0</v>
      </c>
      <c r="AK143" s="65" t="s">
        <v>75</v>
      </c>
      <c r="AL143" s="65" t="s">
        <v>75</v>
      </c>
      <c r="AM143" s="67">
        <f t="shared" si="12"/>
        <v>0</v>
      </c>
      <c r="AN143" s="67">
        <f>+K143+AC143-AH143</f>
        <v>5000000</v>
      </c>
      <c r="AO143" s="61" t="s">
        <v>67</v>
      </c>
      <c r="AP143" s="60">
        <v>5000000</v>
      </c>
      <c r="AQ143" s="61" t="s">
        <v>86</v>
      </c>
      <c r="AR143" s="60">
        <v>0</v>
      </c>
      <c r="AS143" s="69" t="s">
        <v>75</v>
      </c>
      <c r="AT143" s="70">
        <v>5000000</v>
      </c>
      <c r="AU143" s="71">
        <f t="shared" si="13"/>
        <v>0</v>
      </c>
      <c r="AV143" s="72">
        <f t="shared" si="14"/>
        <v>1</v>
      </c>
      <c r="AW143" s="69" t="s">
        <v>75</v>
      </c>
      <c r="AX143" s="61" t="s">
        <v>101</v>
      </c>
      <c r="AY143" s="73" t="s">
        <v>6130</v>
      </c>
      <c r="AZ143" s="58" t="s">
        <v>67</v>
      </c>
      <c r="BA143" s="58" t="s">
        <v>67</v>
      </c>
    </row>
    <row r="144" spans="2:53" x14ac:dyDescent="0.25">
      <c r="B144" s="58">
        <v>2024</v>
      </c>
      <c r="C144" s="58">
        <v>891780111</v>
      </c>
      <c r="D144" s="59" t="s">
        <v>64</v>
      </c>
      <c r="E144" s="60" t="s">
        <v>6129</v>
      </c>
      <c r="F144" s="60" t="s">
        <v>6128</v>
      </c>
      <c r="G144" s="168">
        <v>0</v>
      </c>
      <c r="H144" s="61" t="s">
        <v>73</v>
      </c>
      <c r="I144" s="59" t="s">
        <v>125</v>
      </c>
      <c r="J144" s="60" t="s">
        <v>6127</v>
      </c>
      <c r="K144" s="60">
        <v>8000000</v>
      </c>
      <c r="L144" s="58" t="s">
        <v>68</v>
      </c>
      <c r="M144" s="60" t="s">
        <v>6126</v>
      </c>
      <c r="N144" s="67">
        <v>1216973828</v>
      </c>
      <c r="O144" s="64">
        <v>841</v>
      </c>
      <c r="P144" s="205">
        <v>45386</v>
      </c>
      <c r="Q144" s="60">
        <v>66600000</v>
      </c>
      <c r="R144" s="205">
        <v>45411</v>
      </c>
      <c r="S144" s="60">
        <v>8000000</v>
      </c>
      <c r="T144" s="61" t="s">
        <v>66</v>
      </c>
      <c r="U144" s="67">
        <v>1082939683</v>
      </c>
      <c r="V144" s="67" t="s">
        <v>4954</v>
      </c>
      <c r="W144" s="68">
        <v>45408</v>
      </c>
      <c r="X144" s="68">
        <v>45411</v>
      </c>
      <c r="Y144" s="168" t="s">
        <v>75</v>
      </c>
      <c r="Z144" s="68">
        <v>45485</v>
      </c>
      <c r="AA144" s="67">
        <f t="shared" si="10"/>
        <v>74</v>
      </c>
      <c r="AB144" s="60">
        <v>0</v>
      </c>
      <c r="AC144" s="60">
        <v>0</v>
      </c>
      <c r="AD144" s="60">
        <v>0</v>
      </c>
      <c r="AE144" s="66" t="s">
        <v>75</v>
      </c>
      <c r="AF144" s="67">
        <f t="shared" si="11"/>
        <v>0</v>
      </c>
      <c r="AG144" s="60">
        <v>0</v>
      </c>
      <c r="AH144" s="60">
        <v>0</v>
      </c>
      <c r="AI144" s="65" t="s">
        <v>75</v>
      </c>
      <c r="AJ144" s="61">
        <v>0</v>
      </c>
      <c r="AK144" s="65" t="s">
        <v>75</v>
      </c>
      <c r="AL144" s="65" t="s">
        <v>75</v>
      </c>
      <c r="AM144" s="67">
        <f t="shared" si="12"/>
        <v>0</v>
      </c>
      <c r="AN144" s="67">
        <f>+K144+AC144-AH144</f>
        <v>8000000</v>
      </c>
      <c r="AO144" s="61" t="s">
        <v>86</v>
      </c>
      <c r="AP144" s="60">
        <v>8000000</v>
      </c>
      <c r="AQ144" s="61" t="s">
        <v>86</v>
      </c>
      <c r="AR144" s="60">
        <v>0</v>
      </c>
      <c r="AS144" s="69" t="s">
        <v>75</v>
      </c>
      <c r="AT144" s="70">
        <v>4000000</v>
      </c>
      <c r="AU144" s="71">
        <f t="shared" si="13"/>
        <v>4000000</v>
      </c>
      <c r="AV144" s="72">
        <f t="shared" si="14"/>
        <v>0.5</v>
      </c>
      <c r="AW144" s="69" t="s">
        <v>75</v>
      </c>
      <c r="AX144" s="61" t="s">
        <v>101</v>
      </c>
      <c r="AY144" s="73" t="s">
        <v>6125</v>
      </c>
      <c r="AZ144" s="58" t="s">
        <v>67</v>
      </c>
      <c r="BA144" s="58" t="s">
        <v>67</v>
      </c>
    </row>
    <row r="145" spans="2:53" x14ac:dyDescent="0.25">
      <c r="B145" s="58">
        <v>2024</v>
      </c>
      <c r="C145" s="58">
        <v>891780111</v>
      </c>
      <c r="D145" s="59" t="s">
        <v>64</v>
      </c>
      <c r="E145" s="67" t="s">
        <v>6124</v>
      </c>
      <c r="F145" s="60" t="s">
        <v>6123</v>
      </c>
      <c r="G145" s="168">
        <v>0</v>
      </c>
      <c r="H145" s="61" t="s">
        <v>73</v>
      </c>
      <c r="I145" s="67" t="s">
        <v>125</v>
      </c>
      <c r="J145" s="67" t="s">
        <v>6122</v>
      </c>
      <c r="K145" s="67">
        <v>10000000</v>
      </c>
      <c r="L145" s="58" t="s">
        <v>68</v>
      </c>
      <c r="M145" s="67" t="s">
        <v>6121</v>
      </c>
      <c r="N145" s="67">
        <v>1102840462</v>
      </c>
      <c r="O145" s="64">
        <v>841</v>
      </c>
      <c r="P145" s="205">
        <v>45386</v>
      </c>
      <c r="Q145" s="60">
        <v>66600000</v>
      </c>
      <c r="R145" s="205">
        <v>45412</v>
      </c>
      <c r="S145" s="67">
        <v>10000000</v>
      </c>
      <c r="T145" s="61" t="s">
        <v>66</v>
      </c>
      <c r="U145" s="67">
        <v>1082939683</v>
      </c>
      <c r="V145" s="67" t="s">
        <v>4954</v>
      </c>
      <c r="W145" s="68">
        <v>45411</v>
      </c>
      <c r="X145" s="68">
        <v>45412</v>
      </c>
      <c r="Y145" s="168" t="s">
        <v>75</v>
      </c>
      <c r="Z145" s="68">
        <v>45473</v>
      </c>
      <c r="AA145" s="67">
        <f t="shared" si="10"/>
        <v>61</v>
      </c>
      <c r="AB145" s="60">
        <v>1</v>
      </c>
      <c r="AC145" s="60">
        <v>4500000</v>
      </c>
      <c r="AD145" s="60">
        <v>0</v>
      </c>
      <c r="AE145" s="66" t="s">
        <v>75</v>
      </c>
      <c r="AF145" s="67">
        <f t="shared" si="11"/>
        <v>0</v>
      </c>
      <c r="AG145" s="60">
        <v>0</v>
      </c>
      <c r="AH145" s="60">
        <v>0</v>
      </c>
      <c r="AI145" s="65" t="s">
        <v>75</v>
      </c>
      <c r="AJ145" s="61">
        <v>0</v>
      </c>
      <c r="AK145" s="65" t="s">
        <v>75</v>
      </c>
      <c r="AL145" s="65" t="s">
        <v>75</v>
      </c>
      <c r="AM145" s="67">
        <f t="shared" si="12"/>
        <v>0</v>
      </c>
      <c r="AN145" s="67">
        <f>+K145+AC145-AH145</f>
        <v>14500000</v>
      </c>
      <c r="AO145" s="61" t="s">
        <v>86</v>
      </c>
      <c r="AP145" s="60">
        <v>10000000</v>
      </c>
      <c r="AQ145" s="61" t="s">
        <v>86</v>
      </c>
      <c r="AR145" s="60">
        <v>0</v>
      </c>
      <c r="AS145" s="69" t="s">
        <v>75</v>
      </c>
      <c r="AT145" s="70">
        <v>5000000</v>
      </c>
      <c r="AU145" s="71">
        <f t="shared" si="13"/>
        <v>9500000</v>
      </c>
      <c r="AV145" s="72">
        <f t="shared" si="14"/>
        <v>0.34482758620689657</v>
      </c>
      <c r="AW145" s="69" t="s">
        <v>75</v>
      </c>
      <c r="AX145" s="61" t="s">
        <v>101</v>
      </c>
      <c r="AY145" s="73" t="s">
        <v>6120</v>
      </c>
      <c r="AZ145" s="58" t="s">
        <v>67</v>
      </c>
      <c r="BA145" s="58" t="s">
        <v>67</v>
      </c>
    </row>
    <row r="146" spans="2:53" x14ac:dyDescent="0.25">
      <c r="B146" s="58">
        <v>2024</v>
      </c>
      <c r="C146" s="58">
        <v>891780111</v>
      </c>
      <c r="D146" s="59" t="s">
        <v>64</v>
      </c>
      <c r="E146" s="60" t="s">
        <v>6119</v>
      </c>
      <c r="F146" s="60" t="s">
        <v>6118</v>
      </c>
      <c r="G146" s="196">
        <v>2019000100064</v>
      </c>
      <c r="H146" s="61" t="s">
        <v>73</v>
      </c>
      <c r="I146" s="59" t="s">
        <v>125</v>
      </c>
      <c r="J146" s="60" t="s">
        <v>6117</v>
      </c>
      <c r="K146" s="60">
        <v>4997000</v>
      </c>
      <c r="L146" s="58" t="s">
        <v>68</v>
      </c>
      <c r="M146" s="60" t="s">
        <v>6116</v>
      </c>
      <c r="N146" s="67">
        <v>1083015782</v>
      </c>
      <c r="O146" s="64" t="s">
        <v>6064</v>
      </c>
      <c r="P146" s="205">
        <v>45394</v>
      </c>
      <c r="Q146" s="60">
        <v>15434632</v>
      </c>
      <c r="R146" s="205">
        <v>45411</v>
      </c>
      <c r="S146" s="60">
        <v>4997000</v>
      </c>
      <c r="T146" s="61" t="s">
        <v>66</v>
      </c>
      <c r="U146" s="64">
        <v>7629414</v>
      </c>
      <c r="V146" s="67" t="s">
        <v>6063</v>
      </c>
      <c r="W146" s="68">
        <v>45411</v>
      </c>
      <c r="X146" s="68">
        <v>45411</v>
      </c>
      <c r="Y146" s="168" t="s">
        <v>75</v>
      </c>
      <c r="Z146" s="68">
        <v>45462</v>
      </c>
      <c r="AA146" s="67">
        <f t="shared" si="10"/>
        <v>51</v>
      </c>
      <c r="AB146" s="60">
        <v>0</v>
      </c>
      <c r="AC146" s="60">
        <v>0</v>
      </c>
      <c r="AD146" s="60">
        <v>0</v>
      </c>
      <c r="AE146" s="66" t="s">
        <v>75</v>
      </c>
      <c r="AF146" s="67">
        <f t="shared" si="11"/>
        <v>0</v>
      </c>
      <c r="AG146" s="60">
        <v>0</v>
      </c>
      <c r="AH146" s="60">
        <v>0</v>
      </c>
      <c r="AI146" s="65" t="s">
        <v>75</v>
      </c>
      <c r="AJ146" s="61">
        <v>0</v>
      </c>
      <c r="AK146" s="65" t="s">
        <v>75</v>
      </c>
      <c r="AL146" s="65" t="s">
        <v>75</v>
      </c>
      <c r="AM146" s="67">
        <f t="shared" si="12"/>
        <v>0</v>
      </c>
      <c r="AN146" s="67">
        <f>+K146+AC146-AH146</f>
        <v>4997000</v>
      </c>
      <c r="AO146" s="61" t="s">
        <v>86</v>
      </c>
      <c r="AP146" s="60">
        <v>4997000</v>
      </c>
      <c r="AQ146" s="61" t="s">
        <v>86</v>
      </c>
      <c r="AR146" s="60">
        <v>0</v>
      </c>
      <c r="AS146" s="69" t="s">
        <v>75</v>
      </c>
      <c r="AT146" s="70">
        <v>0</v>
      </c>
      <c r="AU146" s="71">
        <f t="shared" si="13"/>
        <v>4997000</v>
      </c>
      <c r="AV146" s="72">
        <f t="shared" si="14"/>
        <v>0</v>
      </c>
      <c r="AW146" s="69" t="s">
        <v>75</v>
      </c>
      <c r="AX146" s="61" t="s">
        <v>101</v>
      </c>
      <c r="AY146" s="73" t="s">
        <v>6115</v>
      </c>
      <c r="AZ146" s="58" t="s">
        <v>67</v>
      </c>
      <c r="BA146" s="58" t="s">
        <v>67</v>
      </c>
    </row>
    <row r="147" spans="2:53" x14ac:dyDescent="0.25">
      <c r="B147" s="58">
        <v>2024</v>
      </c>
      <c r="C147" s="58">
        <v>891780111</v>
      </c>
      <c r="D147" s="59" t="s">
        <v>64</v>
      </c>
      <c r="E147" s="60" t="s">
        <v>6114</v>
      </c>
      <c r="F147" s="60" t="s">
        <v>6113</v>
      </c>
      <c r="G147" s="168">
        <v>0</v>
      </c>
      <c r="H147" s="61" t="s">
        <v>73</v>
      </c>
      <c r="I147" s="59" t="s">
        <v>65</v>
      </c>
      <c r="J147" s="60" t="s">
        <v>6112</v>
      </c>
      <c r="K147" s="60">
        <v>11245500</v>
      </c>
      <c r="L147" s="58" t="s">
        <v>68</v>
      </c>
      <c r="M147" s="60" t="s">
        <v>6111</v>
      </c>
      <c r="N147" s="67">
        <v>890300625</v>
      </c>
      <c r="O147" s="64">
        <v>785</v>
      </c>
      <c r="P147" s="205">
        <v>45372</v>
      </c>
      <c r="Q147" s="60">
        <v>11245500</v>
      </c>
      <c r="R147" s="205">
        <v>45411</v>
      </c>
      <c r="S147" s="60">
        <v>11245500</v>
      </c>
      <c r="T147" s="61" t="s">
        <v>66</v>
      </c>
      <c r="U147" s="67">
        <v>57428039</v>
      </c>
      <c r="V147" s="67" t="s">
        <v>5213</v>
      </c>
      <c r="W147" s="68">
        <v>45411</v>
      </c>
      <c r="X147" s="68">
        <v>45411</v>
      </c>
      <c r="Y147" s="168" t="s">
        <v>75</v>
      </c>
      <c r="Z147" s="68">
        <v>45503</v>
      </c>
      <c r="AA147" s="67">
        <f t="shared" si="10"/>
        <v>92</v>
      </c>
      <c r="AB147" s="60">
        <v>0</v>
      </c>
      <c r="AC147" s="60">
        <v>0</v>
      </c>
      <c r="AD147" s="60">
        <v>0</v>
      </c>
      <c r="AE147" s="66" t="s">
        <v>75</v>
      </c>
      <c r="AF147" s="67">
        <f t="shared" si="11"/>
        <v>0</v>
      </c>
      <c r="AG147" s="60">
        <v>0</v>
      </c>
      <c r="AH147" s="60">
        <v>0</v>
      </c>
      <c r="AI147" s="65" t="s">
        <v>75</v>
      </c>
      <c r="AJ147" s="61">
        <v>0</v>
      </c>
      <c r="AK147" s="65" t="s">
        <v>75</v>
      </c>
      <c r="AL147" s="65" t="s">
        <v>75</v>
      </c>
      <c r="AM147" s="67">
        <f t="shared" si="12"/>
        <v>0</v>
      </c>
      <c r="AN147" s="67">
        <f>+K147+AC147-AH147</f>
        <v>11245500</v>
      </c>
      <c r="AO147" s="61" t="s">
        <v>67</v>
      </c>
      <c r="AP147" s="60">
        <v>11245500</v>
      </c>
      <c r="AQ147" s="61" t="s">
        <v>86</v>
      </c>
      <c r="AR147" s="60">
        <v>0</v>
      </c>
      <c r="AS147" s="69" t="s">
        <v>75</v>
      </c>
      <c r="AT147" s="70">
        <v>0</v>
      </c>
      <c r="AU147" s="71">
        <f t="shared" si="13"/>
        <v>11245500</v>
      </c>
      <c r="AV147" s="72">
        <f t="shared" si="14"/>
        <v>0</v>
      </c>
      <c r="AW147" s="69" t="s">
        <v>75</v>
      </c>
      <c r="AX147" s="61" t="s">
        <v>101</v>
      </c>
      <c r="AY147" s="73" t="s">
        <v>6110</v>
      </c>
      <c r="AZ147" s="58" t="s">
        <v>67</v>
      </c>
      <c r="BA147" s="58" t="s">
        <v>67</v>
      </c>
    </row>
    <row r="148" spans="2:53" x14ac:dyDescent="0.25">
      <c r="B148" s="58">
        <v>2024</v>
      </c>
      <c r="C148" s="58">
        <v>891780111</v>
      </c>
      <c r="D148" s="59" t="s">
        <v>64</v>
      </c>
      <c r="E148" s="60" t="s">
        <v>6109</v>
      </c>
      <c r="F148" s="60" t="s">
        <v>6108</v>
      </c>
      <c r="G148" s="168">
        <v>0</v>
      </c>
      <c r="H148" s="61" t="s">
        <v>73</v>
      </c>
      <c r="I148" s="59" t="s">
        <v>125</v>
      </c>
      <c r="J148" s="60" t="s">
        <v>6107</v>
      </c>
      <c r="K148" s="60">
        <v>8000000</v>
      </c>
      <c r="L148" s="58" t="s">
        <v>68</v>
      </c>
      <c r="M148" s="67" t="s">
        <v>6106</v>
      </c>
      <c r="N148" s="67">
        <v>1083021982</v>
      </c>
      <c r="O148" s="64">
        <v>841</v>
      </c>
      <c r="P148" s="205">
        <v>45386</v>
      </c>
      <c r="Q148" s="60">
        <v>66600000</v>
      </c>
      <c r="R148" s="205">
        <v>45412</v>
      </c>
      <c r="S148" s="60">
        <v>8000000</v>
      </c>
      <c r="T148" s="61" t="s">
        <v>66</v>
      </c>
      <c r="U148" s="67">
        <v>1082939683</v>
      </c>
      <c r="V148" s="67" t="s">
        <v>4954</v>
      </c>
      <c r="W148" s="68">
        <v>45411</v>
      </c>
      <c r="X148" s="68">
        <v>45412</v>
      </c>
      <c r="Y148" s="168" t="s">
        <v>75</v>
      </c>
      <c r="Z148" s="68">
        <v>45457</v>
      </c>
      <c r="AA148" s="67">
        <f t="shared" si="10"/>
        <v>45</v>
      </c>
      <c r="AB148" s="60">
        <v>0</v>
      </c>
      <c r="AC148" s="60">
        <v>0</v>
      </c>
      <c r="AD148" s="60">
        <v>0</v>
      </c>
      <c r="AE148" s="66" t="s">
        <v>75</v>
      </c>
      <c r="AF148" s="67">
        <f t="shared" si="11"/>
        <v>0</v>
      </c>
      <c r="AG148" s="60">
        <v>0</v>
      </c>
      <c r="AH148" s="60">
        <v>0</v>
      </c>
      <c r="AI148" s="65" t="s">
        <v>75</v>
      </c>
      <c r="AJ148" s="61">
        <v>0</v>
      </c>
      <c r="AK148" s="65" t="s">
        <v>75</v>
      </c>
      <c r="AL148" s="65" t="s">
        <v>75</v>
      </c>
      <c r="AM148" s="67">
        <f t="shared" si="12"/>
        <v>0</v>
      </c>
      <c r="AN148" s="67">
        <f>+K148+AC148-AH148</f>
        <v>8000000</v>
      </c>
      <c r="AO148" s="61" t="s">
        <v>86</v>
      </c>
      <c r="AP148" s="60">
        <v>8000000</v>
      </c>
      <c r="AQ148" s="61" t="s">
        <v>86</v>
      </c>
      <c r="AR148" s="60">
        <v>0</v>
      </c>
      <c r="AS148" s="69" t="s">
        <v>75</v>
      </c>
      <c r="AT148" s="70">
        <v>8000000</v>
      </c>
      <c r="AU148" s="71">
        <f t="shared" si="13"/>
        <v>0</v>
      </c>
      <c r="AV148" s="72">
        <f t="shared" si="14"/>
        <v>1</v>
      </c>
      <c r="AW148" s="69" t="s">
        <v>75</v>
      </c>
      <c r="AX148" s="61" t="s">
        <v>101</v>
      </c>
      <c r="AY148" s="73" t="s">
        <v>6105</v>
      </c>
      <c r="AZ148" s="58" t="s">
        <v>67</v>
      </c>
      <c r="BA148" s="58" t="s">
        <v>67</v>
      </c>
    </row>
    <row r="149" spans="2:53" x14ac:dyDescent="0.25">
      <c r="B149" s="58">
        <v>2024</v>
      </c>
      <c r="C149" s="58">
        <v>891780111</v>
      </c>
      <c r="D149" s="59" t="s">
        <v>64</v>
      </c>
      <c r="E149" s="60" t="s">
        <v>6104</v>
      </c>
      <c r="F149" s="60" t="s">
        <v>6103</v>
      </c>
      <c r="G149" s="168">
        <v>0</v>
      </c>
      <c r="H149" s="61" t="s">
        <v>73</v>
      </c>
      <c r="I149" s="59" t="s">
        <v>125</v>
      </c>
      <c r="J149" s="60" t="s">
        <v>6102</v>
      </c>
      <c r="K149" s="60">
        <v>11400000</v>
      </c>
      <c r="L149" s="58" t="s">
        <v>68</v>
      </c>
      <c r="M149" s="67" t="s">
        <v>6101</v>
      </c>
      <c r="N149" s="67">
        <v>1083037089</v>
      </c>
      <c r="O149" s="64">
        <v>1073</v>
      </c>
      <c r="P149" s="205">
        <v>45408</v>
      </c>
      <c r="Q149" s="60">
        <v>11400000</v>
      </c>
      <c r="R149" s="205">
        <v>45415</v>
      </c>
      <c r="S149" s="60">
        <v>11400000</v>
      </c>
      <c r="T149" s="61" t="s">
        <v>66</v>
      </c>
      <c r="U149" s="67">
        <v>16078654</v>
      </c>
      <c r="V149" s="67" t="s">
        <v>386</v>
      </c>
      <c r="W149" s="68">
        <v>45415</v>
      </c>
      <c r="X149" s="68">
        <v>45415</v>
      </c>
      <c r="Y149" s="168" t="s">
        <v>75</v>
      </c>
      <c r="Z149" s="68">
        <v>45488</v>
      </c>
      <c r="AA149" s="67">
        <f t="shared" si="10"/>
        <v>73</v>
      </c>
      <c r="AB149" s="60">
        <v>0</v>
      </c>
      <c r="AC149" s="60">
        <v>0</v>
      </c>
      <c r="AD149" s="60">
        <v>0</v>
      </c>
      <c r="AE149" s="66" t="s">
        <v>75</v>
      </c>
      <c r="AF149" s="67">
        <f t="shared" si="11"/>
        <v>0</v>
      </c>
      <c r="AG149" s="60">
        <v>0</v>
      </c>
      <c r="AH149" s="60">
        <v>0</v>
      </c>
      <c r="AI149" s="65" t="s">
        <v>75</v>
      </c>
      <c r="AJ149" s="61">
        <v>0</v>
      </c>
      <c r="AK149" s="65" t="s">
        <v>75</v>
      </c>
      <c r="AL149" s="65" t="s">
        <v>75</v>
      </c>
      <c r="AM149" s="67">
        <f t="shared" si="12"/>
        <v>0</v>
      </c>
      <c r="AN149" s="67">
        <f>+K149+AC149-AH149</f>
        <v>11400000</v>
      </c>
      <c r="AO149" s="61" t="s">
        <v>86</v>
      </c>
      <c r="AP149" s="60">
        <v>11400000</v>
      </c>
      <c r="AQ149" s="61" t="s">
        <v>86</v>
      </c>
      <c r="AR149" s="60">
        <v>0</v>
      </c>
      <c r="AS149" s="69" t="s">
        <v>75</v>
      </c>
      <c r="AT149" s="70">
        <v>11400000</v>
      </c>
      <c r="AU149" s="71">
        <f t="shared" si="13"/>
        <v>0</v>
      </c>
      <c r="AV149" s="72">
        <f t="shared" si="14"/>
        <v>1</v>
      </c>
      <c r="AW149" s="69" t="s">
        <v>75</v>
      </c>
      <c r="AX149" s="61" t="s">
        <v>101</v>
      </c>
      <c r="AY149" s="73" t="s">
        <v>6100</v>
      </c>
      <c r="AZ149" s="58" t="s">
        <v>67</v>
      </c>
      <c r="BA149" s="58" t="s">
        <v>67</v>
      </c>
    </row>
    <row r="150" spans="2:53" x14ac:dyDescent="0.25">
      <c r="B150" s="58">
        <v>2024</v>
      </c>
      <c r="C150" s="58">
        <v>891780111</v>
      </c>
      <c r="D150" s="59" t="s">
        <v>64</v>
      </c>
      <c r="E150" s="60" t="s">
        <v>6099</v>
      </c>
      <c r="F150" s="60" t="s">
        <v>6098</v>
      </c>
      <c r="G150" s="168">
        <v>0</v>
      </c>
      <c r="H150" s="61" t="s">
        <v>73</v>
      </c>
      <c r="I150" s="59" t="s">
        <v>65</v>
      </c>
      <c r="J150" s="60" t="s">
        <v>6097</v>
      </c>
      <c r="K150" s="60">
        <v>7500000</v>
      </c>
      <c r="L150" s="58" t="s">
        <v>68</v>
      </c>
      <c r="M150" s="67" t="s">
        <v>6096</v>
      </c>
      <c r="N150" s="67">
        <v>7143355</v>
      </c>
      <c r="O150" s="64">
        <v>1006</v>
      </c>
      <c r="P150" s="205">
        <v>45404</v>
      </c>
      <c r="Q150" s="60">
        <v>7500000</v>
      </c>
      <c r="R150" s="205">
        <v>45415</v>
      </c>
      <c r="S150" s="60">
        <v>7500000</v>
      </c>
      <c r="T150" s="61" t="s">
        <v>66</v>
      </c>
      <c r="U150" s="67">
        <v>1082939683</v>
      </c>
      <c r="V150" s="67" t="s">
        <v>4954</v>
      </c>
      <c r="W150" s="68">
        <v>45415</v>
      </c>
      <c r="X150" s="68">
        <v>45415</v>
      </c>
      <c r="Y150" s="168" t="s">
        <v>75</v>
      </c>
      <c r="Z150" s="68">
        <v>45458</v>
      </c>
      <c r="AA150" s="67">
        <f t="shared" si="10"/>
        <v>43</v>
      </c>
      <c r="AB150" s="60">
        <v>0</v>
      </c>
      <c r="AC150" s="60">
        <v>0</v>
      </c>
      <c r="AD150" s="60">
        <v>0</v>
      </c>
      <c r="AE150" s="66" t="s">
        <v>75</v>
      </c>
      <c r="AF150" s="67">
        <f t="shared" si="11"/>
        <v>0</v>
      </c>
      <c r="AG150" s="60">
        <v>0</v>
      </c>
      <c r="AH150" s="60">
        <v>0</v>
      </c>
      <c r="AI150" s="65" t="s">
        <v>75</v>
      </c>
      <c r="AJ150" s="61">
        <v>0</v>
      </c>
      <c r="AK150" s="65" t="s">
        <v>75</v>
      </c>
      <c r="AL150" s="65" t="s">
        <v>75</v>
      </c>
      <c r="AM150" s="67">
        <f t="shared" si="12"/>
        <v>0</v>
      </c>
      <c r="AN150" s="67">
        <f>+K150+AC150-AH150</f>
        <v>7500000</v>
      </c>
      <c r="AO150" s="61" t="s">
        <v>67</v>
      </c>
      <c r="AP150" s="60">
        <v>7500000</v>
      </c>
      <c r="AQ150" s="61" t="s">
        <v>86</v>
      </c>
      <c r="AR150" s="60">
        <v>0</v>
      </c>
      <c r="AS150" s="69" t="s">
        <v>75</v>
      </c>
      <c r="AT150" s="70">
        <v>7500000</v>
      </c>
      <c r="AU150" s="71">
        <f t="shared" si="13"/>
        <v>0</v>
      </c>
      <c r="AV150" s="72">
        <f t="shared" si="14"/>
        <v>1</v>
      </c>
      <c r="AW150" s="69" t="s">
        <v>75</v>
      </c>
      <c r="AX150" s="61" t="s">
        <v>101</v>
      </c>
      <c r="AY150" s="73" t="s">
        <v>6095</v>
      </c>
      <c r="AZ150" s="58" t="s">
        <v>67</v>
      </c>
      <c r="BA150" s="58" t="s">
        <v>67</v>
      </c>
    </row>
    <row r="151" spans="2:53" x14ac:dyDescent="0.25">
      <c r="B151" s="58">
        <v>2024</v>
      </c>
      <c r="C151" s="58">
        <v>891780111</v>
      </c>
      <c r="D151" s="59" t="s">
        <v>64</v>
      </c>
      <c r="E151" s="60" t="s">
        <v>6094</v>
      </c>
      <c r="F151" s="60" t="s">
        <v>6093</v>
      </c>
      <c r="G151" s="168">
        <v>0</v>
      </c>
      <c r="H151" s="61" t="s">
        <v>73</v>
      </c>
      <c r="I151" s="59" t="s">
        <v>125</v>
      </c>
      <c r="J151" s="60" t="s">
        <v>6092</v>
      </c>
      <c r="K151" s="60">
        <v>5760000</v>
      </c>
      <c r="L151" s="58" t="s">
        <v>68</v>
      </c>
      <c r="M151" s="67" t="s">
        <v>6091</v>
      </c>
      <c r="N151" s="67">
        <v>32882509</v>
      </c>
      <c r="O151" s="64">
        <v>216</v>
      </c>
      <c r="P151" s="205">
        <v>45322</v>
      </c>
      <c r="Q151" s="60">
        <v>67200000</v>
      </c>
      <c r="R151" s="205">
        <v>45415</v>
      </c>
      <c r="S151" s="60">
        <v>5760000</v>
      </c>
      <c r="T151" s="61" t="s">
        <v>66</v>
      </c>
      <c r="U151" s="67">
        <v>16078654</v>
      </c>
      <c r="V151" s="67" t="s">
        <v>386</v>
      </c>
      <c r="W151" s="68">
        <v>45415</v>
      </c>
      <c r="X151" s="68">
        <v>45422</v>
      </c>
      <c r="Y151" s="168" t="s">
        <v>75</v>
      </c>
      <c r="Z151" s="68">
        <v>45491</v>
      </c>
      <c r="AA151" s="67">
        <f t="shared" si="10"/>
        <v>69</v>
      </c>
      <c r="AB151" s="60">
        <v>1</v>
      </c>
      <c r="AC151" s="60">
        <v>1440000</v>
      </c>
      <c r="AD151" s="60">
        <v>1</v>
      </c>
      <c r="AE151" s="66">
        <v>45498</v>
      </c>
      <c r="AF151" s="67">
        <f t="shared" si="11"/>
        <v>7</v>
      </c>
      <c r="AG151" s="60">
        <v>0</v>
      </c>
      <c r="AH151" s="60">
        <v>0</v>
      </c>
      <c r="AI151" s="65" t="s">
        <v>75</v>
      </c>
      <c r="AJ151" s="61">
        <v>0</v>
      </c>
      <c r="AK151" s="65" t="s">
        <v>75</v>
      </c>
      <c r="AL151" s="65" t="s">
        <v>75</v>
      </c>
      <c r="AM151" s="67">
        <f t="shared" si="12"/>
        <v>0</v>
      </c>
      <c r="AN151" s="67">
        <f>+K151+AC151-AH151</f>
        <v>7200000</v>
      </c>
      <c r="AO151" s="61" t="s">
        <v>86</v>
      </c>
      <c r="AP151" s="60">
        <v>5760000</v>
      </c>
      <c r="AQ151" s="61" t="s">
        <v>86</v>
      </c>
      <c r="AR151" s="60">
        <v>0</v>
      </c>
      <c r="AS151" s="69" t="s">
        <v>75</v>
      </c>
      <c r="AT151" s="70">
        <v>7200000</v>
      </c>
      <c r="AU151" s="71">
        <f t="shared" si="13"/>
        <v>0</v>
      </c>
      <c r="AV151" s="72">
        <f t="shared" si="14"/>
        <v>1</v>
      </c>
      <c r="AW151" s="69" t="s">
        <v>75</v>
      </c>
      <c r="AX151" s="61" t="s">
        <v>101</v>
      </c>
      <c r="AY151" s="73" t="s">
        <v>6090</v>
      </c>
      <c r="AZ151" s="58" t="s">
        <v>67</v>
      </c>
      <c r="BA151" s="58" t="s">
        <v>67</v>
      </c>
    </row>
    <row r="152" spans="2:53" x14ac:dyDescent="0.25">
      <c r="B152" s="58">
        <v>2024</v>
      </c>
      <c r="C152" s="58">
        <v>891780111</v>
      </c>
      <c r="D152" s="59" t="s">
        <v>64</v>
      </c>
      <c r="E152" s="60" t="s">
        <v>6089</v>
      </c>
      <c r="F152" s="60" t="s">
        <v>6088</v>
      </c>
      <c r="G152" s="168">
        <v>0</v>
      </c>
      <c r="H152" s="61" t="s">
        <v>73</v>
      </c>
      <c r="I152" s="59" t="s">
        <v>125</v>
      </c>
      <c r="J152" s="60" t="s">
        <v>6087</v>
      </c>
      <c r="K152" s="60">
        <v>2500000</v>
      </c>
      <c r="L152" s="58" t="s">
        <v>68</v>
      </c>
      <c r="M152" s="67" t="s">
        <v>6086</v>
      </c>
      <c r="N152" s="67">
        <v>1082925230</v>
      </c>
      <c r="O152" s="64">
        <v>435</v>
      </c>
      <c r="P152" s="205">
        <v>45343</v>
      </c>
      <c r="Q152" s="60">
        <v>163000000</v>
      </c>
      <c r="R152" s="205">
        <v>45415</v>
      </c>
      <c r="S152" s="60">
        <v>2500000</v>
      </c>
      <c r="T152" s="61" t="s">
        <v>66</v>
      </c>
      <c r="U152" s="67">
        <v>72220242</v>
      </c>
      <c r="V152" s="67" t="s">
        <v>6085</v>
      </c>
      <c r="W152" s="68">
        <v>45415</v>
      </c>
      <c r="X152" s="68">
        <v>45415</v>
      </c>
      <c r="Y152" s="168" t="s">
        <v>75</v>
      </c>
      <c r="Z152" s="68">
        <v>45443</v>
      </c>
      <c r="AA152" s="67">
        <f t="shared" si="10"/>
        <v>28</v>
      </c>
      <c r="AB152" s="60">
        <v>0</v>
      </c>
      <c r="AC152" s="60">
        <v>0</v>
      </c>
      <c r="AD152" s="60">
        <v>0</v>
      </c>
      <c r="AE152" s="66" t="s">
        <v>75</v>
      </c>
      <c r="AF152" s="67">
        <f t="shared" si="11"/>
        <v>0</v>
      </c>
      <c r="AG152" s="60">
        <v>0</v>
      </c>
      <c r="AH152" s="60">
        <v>0</v>
      </c>
      <c r="AI152" s="65" t="s">
        <v>75</v>
      </c>
      <c r="AJ152" s="61">
        <v>0</v>
      </c>
      <c r="AK152" s="65" t="s">
        <v>75</v>
      </c>
      <c r="AL152" s="65" t="s">
        <v>75</v>
      </c>
      <c r="AM152" s="67">
        <f t="shared" si="12"/>
        <v>0</v>
      </c>
      <c r="AN152" s="67">
        <f>+K152+AC152-AH152</f>
        <v>2500000</v>
      </c>
      <c r="AO152" s="61" t="s">
        <v>86</v>
      </c>
      <c r="AP152" s="60">
        <v>2500000</v>
      </c>
      <c r="AQ152" s="61" t="s">
        <v>86</v>
      </c>
      <c r="AR152" s="60">
        <v>0</v>
      </c>
      <c r="AS152" s="69" t="s">
        <v>75</v>
      </c>
      <c r="AT152" s="70">
        <v>2500000</v>
      </c>
      <c r="AU152" s="71">
        <f t="shared" si="13"/>
        <v>0</v>
      </c>
      <c r="AV152" s="72">
        <f t="shared" si="14"/>
        <v>1</v>
      </c>
      <c r="AW152" s="69" t="s">
        <v>75</v>
      </c>
      <c r="AX152" s="61" t="s">
        <v>101</v>
      </c>
      <c r="AY152" s="73" t="s">
        <v>6084</v>
      </c>
      <c r="AZ152" s="58" t="s">
        <v>67</v>
      </c>
      <c r="BA152" s="58" t="s">
        <v>67</v>
      </c>
    </row>
    <row r="153" spans="2:53" x14ac:dyDescent="0.25">
      <c r="B153" s="58">
        <v>2024</v>
      </c>
      <c r="C153" s="58">
        <v>891780111</v>
      </c>
      <c r="D153" s="59" t="s">
        <v>64</v>
      </c>
      <c r="E153" s="60" t="s">
        <v>6083</v>
      </c>
      <c r="F153" s="60" t="s">
        <v>6082</v>
      </c>
      <c r="G153" s="168">
        <v>0</v>
      </c>
      <c r="H153" s="61" t="s">
        <v>73</v>
      </c>
      <c r="I153" s="59" t="s">
        <v>65</v>
      </c>
      <c r="J153" s="60" t="s">
        <v>6081</v>
      </c>
      <c r="K153" s="60">
        <v>21600000</v>
      </c>
      <c r="L153" s="58" t="s">
        <v>68</v>
      </c>
      <c r="M153" s="67" t="s">
        <v>6080</v>
      </c>
      <c r="N153" s="67">
        <v>1084738919</v>
      </c>
      <c r="O153" s="64">
        <v>1013</v>
      </c>
      <c r="P153" s="205">
        <v>45405</v>
      </c>
      <c r="Q153" s="60">
        <v>25000000</v>
      </c>
      <c r="R153" s="205">
        <v>45421</v>
      </c>
      <c r="S153" s="60">
        <v>21600000</v>
      </c>
      <c r="T153" s="61" t="s">
        <v>66</v>
      </c>
      <c r="U153" s="67">
        <v>1082939683</v>
      </c>
      <c r="V153" s="67" t="s">
        <v>4954</v>
      </c>
      <c r="W153" s="68">
        <v>45419</v>
      </c>
      <c r="X153" s="68">
        <v>45421</v>
      </c>
      <c r="Y153" s="168" t="s">
        <v>75</v>
      </c>
      <c r="Z153" s="68">
        <v>45657</v>
      </c>
      <c r="AA153" s="67">
        <f t="shared" si="10"/>
        <v>236</v>
      </c>
      <c r="AB153" s="60">
        <v>0</v>
      </c>
      <c r="AC153" s="60">
        <v>0</v>
      </c>
      <c r="AD153" s="60">
        <v>0</v>
      </c>
      <c r="AE153" s="66" t="s">
        <v>75</v>
      </c>
      <c r="AF153" s="67">
        <f t="shared" si="11"/>
        <v>0</v>
      </c>
      <c r="AG153" s="60">
        <v>0</v>
      </c>
      <c r="AH153" s="60">
        <v>0</v>
      </c>
      <c r="AI153" s="65" t="s">
        <v>75</v>
      </c>
      <c r="AJ153" s="61">
        <v>0</v>
      </c>
      <c r="AK153" s="65" t="s">
        <v>75</v>
      </c>
      <c r="AL153" s="65" t="s">
        <v>75</v>
      </c>
      <c r="AM153" s="67">
        <f t="shared" si="12"/>
        <v>0</v>
      </c>
      <c r="AN153" s="67">
        <f>+K153+AC153-AH153</f>
        <v>21600000</v>
      </c>
      <c r="AO153" s="61" t="s">
        <v>67</v>
      </c>
      <c r="AP153" s="60">
        <v>21600000</v>
      </c>
      <c r="AQ153" s="61" t="s">
        <v>86</v>
      </c>
      <c r="AR153" s="60">
        <v>0</v>
      </c>
      <c r="AS153" s="69" t="s">
        <v>75</v>
      </c>
      <c r="AT153" s="70">
        <v>8100000</v>
      </c>
      <c r="AU153" s="71">
        <f t="shared" si="13"/>
        <v>13500000</v>
      </c>
      <c r="AV153" s="72">
        <f t="shared" si="14"/>
        <v>0.375</v>
      </c>
      <c r="AW153" s="69" t="s">
        <v>75</v>
      </c>
      <c r="AX153" s="61" t="s">
        <v>101</v>
      </c>
      <c r="AY153" s="73" t="s">
        <v>6079</v>
      </c>
      <c r="AZ153" s="58" t="s">
        <v>67</v>
      </c>
      <c r="BA153" s="58" t="s">
        <v>67</v>
      </c>
    </row>
    <row r="154" spans="2:53" x14ac:dyDescent="0.25">
      <c r="B154" s="58">
        <v>2024</v>
      </c>
      <c r="C154" s="58">
        <v>891780111</v>
      </c>
      <c r="D154" s="59" t="s">
        <v>64</v>
      </c>
      <c r="E154" s="60" t="s">
        <v>6078</v>
      </c>
      <c r="F154" s="60" t="s">
        <v>6077</v>
      </c>
      <c r="G154" s="196">
        <v>2019000100064</v>
      </c>
      <c r="H154" s="61" t="s">
        <v>73</v>
      </c>
      <c r="I154" s="59" t="s">
        <v>125</v>
      </c>
      <c r="J154" s="60" t="s">
        <v>6076</v>
      </c>
      <c r="K154" s="60">
        <v>11038619</v>
      </c>
      <c r="L154" s="58" t="s">
        <v>68</v>
      </c>
      <c r="M154" s="67" t="s">
        <v>3971</v>
      </c>
      <c r="N154" s="67">
        <v>901549048</v>
      </c>
      <c r="O154" s="64" t="s">
        <v>6075</v>
      </c>
      <c r="P154" s="205">
        <v>45408</v>
      </c>
      <c r="Q154" s="60">
        <v>11038619</v>
      </c>
      <c r="R154" s="205">
        <v>45420</v>
      </c>
      <c r="S154" s="60">
        <v>11038619</v>
      </c>
      <c r="T154" s="61" t="s">
        <v>66</v>
      </c>
      <c r="U154" s="64">
        <v>7629414</v>
      </c>
      <c r="V154" s="67" t="s">
        <v>6063</v>
      </c>
      <c r="W154" s="68">
        <v>45420</v>
      </c>
      <c r="X154" s="68">
        <v>45426</v>
      </c>
      <c r="Y154" s="168" t="s">
        <v>75</v>
      </c>
      <c r="Z154" s="68">
        <v>45456</v>
      </c>
      <c r="AA154" s="67">
        <f t="shared" si="10"/>
        <v>30</v>
      </c>
      <c r="AB154" s="60">
        <v>0</v>
      </c>
      <c r="AC154" s="60">
        <v>0</v>
      </c>
      <c r="AD154" s="60">
        <v>0</v>
      </c>
      <c r="AE154" s="66" t="s">
        <v>75</v>
      </c>
      <c r="AF154" s="67">
        <f t="shared" si="11"/>
        <v>0</v>
      </c>
      <c r="AG154" s="60">
        <v>0</v>
      </c>
      <c r="AH154" s="60">
        <v>0</v>
      </c>
      <c r="AI154" s="65" t="s">
        <v>75</v>
      </c>
      <c r="AJ154" s="61">
        <v>0</v>
      </c>
      <c r="AK154" s="65" t="s">
        <v>75</v>
      </c>
      <c r="AL154" s="65" t="s">
        <v>75</v>
      </c>
      <c r="AM154" s="67">
        <f t="shared" si="12"/>
        <v>0</v>
      </c>
      <c r="AN154" s="67">
        <f>+K154+AC154-AH154</f>
        <v>11038619</v>
      </c>
      <c r="AO154" s="61" t="s">
        <v>86</v>
      </c>
      <c r="AP154" s="60">
        <v>11038619</v>
      </c>
      <c r="AQ154" s="61" t="s">
        <v>86</v>
      </c>
      <c r="AR154" s="60">
        <v>0</v>
      </c>
      <c r="AS154" s="69" t="s">
        <v>75</v>
      </c>
      <c r="AT154" s="70">
        <v>0</v>
      </c>
      <c r="AU154" s="71">
        <f t="shared" si="13"/>
        <v>11038619</v>
      </c>
      <c r="AV154" s="72">
        <f t="shared" si="14"/>
        <v>0</v>
      </c>
      <c r="AW154" s="69" t="s">
        <v>75</v>
      </c>
      <c r="AX154" s="61" t="s">
        <v>101</v>
      </c>
      <c r="AY154" s="73" t="s">
        <v>6074</v>
      </c>
      <c r="AZ154" s="58" t="s">
        <v>67</v>
      </c>
      <c r="BA154" s="58" t="s">
        <v>67</v>
      </c>
    </row>
    <row r="155" spans="2:53" x14ac:dyDescent="0.25">
      <c r="B155" s="58">
        <v>2024</v>
      </c>
      <c r="C155" s="58">
        <v>891780111</v>
      </c>
      <c r="D155" s="59" t="s">
        <v>64</v>
      </c>
      <c r="E155" s="60" t="s">
        <v>6073</v>
      </c>
      <c r="F155" s="60" t="s">
        <v>6072</v>
      </c>
      <c r="G155" s="168">
        <v>0</v>
      </c>
      <c r="H155" s="61" t="s">
        <v>73</v>
      </c>
      <c r="I155" s="59" t="s">
        <v>65</v>
      </c>
      <c r="J155" s="60" t="s">
        <v>6071</v>
      </c>
      <c r="K155" s="60">
        <v>147700000</v>
      </c>
      <c r="L155" s="58" t="s">
        <v>68</v>
      </c>
      <c r="M155" s="67" t="s">
        <v>6070</v>
      </c>
      <c r="N155" s="67">
        <v>901468650</v>
      </c>
      <c r="O155" s="64">
        <v>641</v>
      </c>
      <c r="P155" s="205">
        <v>45362</v>
      </c>
      <c r="Q155" s="60">
        <v>170900000</v>
      </c>
      <c r="R155" s="205">
        <v>45421</v>
      </c>
      <c r="S155" s="60">
        <v>147700000</v>
      </c>
      <c r="T155" s="61" t="s">
        <v>66</v>
      </c>
      <c r="U155" s="67">
        <v>85155333</v>
      </c>
      <c r="V155" s="67" t="s">
        <v>5235</v>
      </c>
      <c r="W155" s="68">
        <v>45420</v>
      </c>
      <c r="X155" s="68">
        <v>45429</v>
      </c>
      <c r="Y155" s="154">
        <v>45429</v>
      </c>
      <c r="Z155" s="68">
        <v>45459</v>
      </c>
      <c r="AA155" s="67">
        <f t="shared" si="10"/>
        <v>30</v>
      </c>
      <c r="AB155" s="60">
        <v>0</v>
      </c>
      <c r="AC155" s="60">
        <v>0</v>
      </c>
      <c r="AD155" s="60">
        <v>0</v>
      </c>
      <c r="AE155" s="66" t="s">
        <v>75</v>
      </c>
      <c r="AF155" s="67">
        <f t="shared" si="11"/>
        <v>0</v>
      </c>
      <c r="AG155" s="60">
        <v>0</v>
      </c>
      <c r="AH155" s="60">
        <v>0</v>
      </c>
      <c r="AI155" s="65" t="s">
        <v>75</v>
      </c>
      <c r="AJ155" s="61">
        <v>0</v>
      </c>
      <c r="AK155" s="65" t="s">
        <v>75</v>
      </c>
      <c r="AL155" s="65" t="s">
        <v>75</v>
      </c>
      <c r="AM155" s="67">
        <f t="shared" si="12"/>
        <v>0</v>
      </c>
      <c r="AN155" s="67">
        <f>+K155+AC155-AH155</f>
        <v>147700000</v>
      </c>
      <c r="AO155" s="61" t="s">
        <v>67</v>
      </c>
      <c r="AP155" s="60">
        <v>147700000</v>
      </c>
      <c r="AQ155" s="61" t="s">
        <v>86</v>
      </c>
      <c r="AR155" s="60">
        <v>0</v>
      </c>
      <c r="AS155" s="69" t="s">
        <v>75</v>
      </c>
      <c r="AT155" s="70">
        <v>73840000</v>
      </c>
      <c r="AU155" s="71">
        <f t="shared" si="13"/>
        <v>73860000</v>
      </c>
      <c r="AV155" s="72">
        <f t="shared" si="14"/>
        <v>0.49993229519295868</v>
      </c>
      <c r="AW155" s="69" t="s">
        <v>75</v>
      </c>
      <c r="AX155" s="61" t="s">
        <v>101</v>
      </c>
      <c r="AY155" s="73" t="s">
        <v>6069</v>
      </c>
      <c r="AZ155" s="58" t="s">
        <v>67</v>
      </c>
      <c r="BA155" s="58" t="s">
        <v>67</v>
      </c>
    </row>
    <row r="156" spans="2:53" x14ac:dyDescent="0.25">
      <c r="B156" s="58">
        <v>2024</v>
      </c>
      <c r="C156" s="58">
        <v>891780111</v>
      </c>
      <c r="D156" s="59" t="s">
        <v>64</v>
      </c>
      <c r="E156" s="60" t="s">
        <v>6068</v>
      </c>
      <c r="F156" s="60" t="s">
        <v>6067</v>
      </c>
      <c r="G156" s="196">
        <v>2019000100064</v>
      </c>
      <c r="H156" s="61" t="s">
        <v>73</v>
      </c>
      <c r="I156" s="59" t="s">
        <v>125</v>
      </c>
      <c r="J156" s="60" t="s">
        <v>6066</v>
      </c>
      <c r="K156" s="60">
        <v>2800000</v>
      </c>
      <c r="L156" s="58" t="s">
        <v>68</v>
      </c>
      <c r="M156" s="67" t="s">
        <v>6065</v>
      </c>
      <c r="N156" s="67">
        <v>1112967100</v>
      </c>
      <c r="O156" s="64" t="s">
        <v>6064</v>
      </c>
      <c r="P156" s="205">
        <v>45394</v>
      </c>
      <c r="Q156" s="60">
        <v>15434632</v>
      </c>
      <c r="R156" s="205">
        <v>45421</v>
      </c>
      <c r="S156" s="60">
        <v>2800000</v>
      </c>
      <c r="T156" s="61" t="s">
        <v>66</v>
      </c>
      <c r="U156" s="64">
        <v>7629414</v>
      </c>
      <c r="V156" s="67" t="s">
        <v>6063</v>
      </c>
      <c r="W156" s="68">
        <v>45421</v>
      </c>
      <c r="X156" s="68">
        <v>45421</v>
      </c>
      <c r="Y156" s="168" t="s">
        <v>75</v>
      </c>
      <c r="Z156" s="68">
        <v>45462</v>
      </c>
      <c r="AA156" s="67">
        <f t="shared" si="10"/>
        <v>41</v>
      </c>
      <c r="AB156" s="60">
        <v>0</v>
      </c>
      <c r="AC156" s="60">
        <v>0</v>
      </c>
      <c r="AD156" s="60">
        <v>0</v>
      </c>
      <c r="AE156" s="66" t="s">
        <v>75</v>
      </c>
      <c r="AF156" s="67">
        <f t="shared" si="11"/>
        <v>0</v>
      </c>
      <c r="AG156" s="60">
        <v>0</v>
      </c>
      <c r="AH156" s="60">
        <v>0</v>
      </c>
      <c r="AI156" s="65" t="s">
        <v>75</v>
      </c>
      <c r="AJ156" s="61">
        <v>0</v>
      </c>
      <c r="AK156" s="65" t="s">
        <v>75</v>
      </c>
      <c r="AL156" s="65" t="s">
        <v>75</v>
      </c>
      <c r="AM156" s="67">
        <f t="shared" si="12"/>
        <v>0</v>
      </c>
      <c r="AN156" s="67">
        <f>+K156+AC156-AH156</f>
        <v>2800000</v>
      </c>
      <c r="AO156" s="61" t="s">
        <v>86</v>
      </c>
      <c r="AP156" s="60">
        <v>2800000</v>
      </c>
      <c r="AQ156" s="61" t="s">
        <v>86</v>
      </c>
      <c r="AR156" s="60">
        <v>0</v>
      </c>
      <c r="AS156" s="69" t="s">
        <v>75</v>
      </c>
      <c r="AT156" s="70">
        <v>0</v>
      </c>
      <c r="AU156" s="71">
        <f t="shared" si="13"/>
        <v>2800000</v>
      </c>
      <c r="AV156" s="72">
        <f t="shared" si="14"/>
        <v>0</v>
      </c>
      <c r="AW156" s="69" t="s">
        <v>75</v>
      </c>
      <c r="AX156" s="61" t="s">
        <v>101</v>
      </c>
      <c r="AY156" s="73" t="s">
        <v>6062</v>
      </c>
      <c r="AZ156" s="58" t="s">
        <v>67</v>
      </c>
      <c r="BA156" s="58" t="s">
        <v>67</v>
      </c>
    </row>
    <row r="157" spans="2:53" x14ac:dyDescent="0.25">
      <c r="B157" s="58">
        <v>2024</v>
      </c>
      <c r="C157" s="58">
        <v>891780111</v>
      </c>
      <c r="D157" s="59" t="s">
        <v>64</v>
      </c>
      <c r="E157" s="60" t="s">
        <v>6061</v>
      </c>
      <c r="F157" s="60" t="s">
        <v>6060</v>
      </c>
      <c r="G157" s="168">
        <v>0</v>
      </c>
      <c r="H157" s="61" t="s">
        <v>73</v>
      </c>
      <c r="I157" s="59" t="s">
        <v>125</v>
      </c>
      <c r="J157" s="60" t="s">
        <v>6059</v>
      </c>
      <c r="K157" s="60">
        <v>7500000</v>
      </c>
      <c r="L157" s="58" t="s">
        <v>68</v>
      </c>
      <c r="M157" s="67" t="s">
        <v>6058</v>
      </c>
      <c r="N157" s="67">
        <v>7601791</v>
      </c>
      <c r="O157" s="64">
        <v>286</v>
      </c>
      <c r="P157" s="205">
        <v>45328</v>
      </c>
      <c r="Q157" s="60">
        <v>47000000</v>
      </c>
      <c r="R157" s="205">
        <v>45427</v>
      </c>
      <c r="S157" s="60">
        <v>7500000</v>
      </c>
      <c r="T157" s="61" t="s">
        <v>66</v>
      </c>
      <c r="U157" s="67">
        <v>85155333</v>
      </c>
      <c r="V157" s="67" t="s">
        <v>5235</v>
      </c>
      <c r="W157" s="68">
        <v>45427</v>
      </c>
      <c r="X157" s="68">
        <v>45427</v>
      </c>
      <c r="Y157" s="168" t="s">
        <v>75</v>
      </c>
      <c r="Z157" s="68">
        <v>45442</v>
      </c>
      <c r="AA157" s="67">
        <f t="shared" si="10"/>
        <v>15</v>
      </c>
      <c r="AB157" s="60">
        <v>0</v>
      </c>
      <c r="AC157" s="60">
        <v>0</v>
      </c>
      <c r="AD157" s="60">
        <v>0</v>
      </c>
      <c r="AE157" s="66" t="s">
        <v>75</v>
      </c>
      <c r="AF157" s="67">
        <f t="shared" si="11"/>
        <v>0</v>
      </c>
      <c r="AG157" s="60">
        <v>0</v>
      </c>
      <c r="AH157" s="60">
        <v>0</v>
      </c>
      <c r="AI157" s="65" t="s">
        <v>75</v>
      </c>
      <c r="AJ157" s="61">
        <v>0</v>
      </c>
      <c r="AK157" s="65" t="s">
        <v>75</v>
      </c>
      <c r="AL157" s="65" t="s">
        <v>75</v>
      </c>
      <c r="AM157" s="67">
        <f t="shared" si="12"/>
        <v>0</v>
      </c>
      <c r="AN157" s="67">
        <f>+K157+AC157-AH157</f>
        <v>7500000</v>
      </c>
      <c r="AO157" s="61" t="s">
        <v>86</v>
      </c>
      <c r="AP157" s="60">
        <v>7500000</v>
      </c>
      <c r="AQ157" s="61" t="s">
        <v>86</v>
      </c>
      <c r="AR157" s="60">
        <v>0</v>
      </c>
      <c r="AS157" s="69" t="s">
        <v>75</v>
      </c>
      <c r="AT157" s="70">
        <v>7500000</v>
      </c>
      <c r="AU157" s="71">
        <f t="shared" si="13"/>
        <v>0</v>
      </c>
      <c r="AV157" s="72">
        <f t="shared" si="14"/>
        <v>1</v>
      </c>
      <c r="AW157" s="69" t="s">
        <v>75</v>
      </c>
      <c r="AX157" s="61" t="s">
        <v>101</v>
      </c>
      <c r="AY157" s="73" t="s">
        <v>6057</v>
      </c>
      <c r="AZ157" s="58" t="s">
        <v>67</v>
      </c>
      <c r="BA157" s="58" t="s">
        <v>67</v>
      </c>
    </row>
    <row r="158" spans="2:53" x14ac:dyDescent="0.25">
      <c r="B158" s="58">
        <v>2024</v>
      </c>
      <c r="C158" s="58">
        <v>891780111</v>
      </c>
      <c r="D158" s="59" t="s">
        <v>64</v>
      </c>
      <c r="E158" s="60" t="s">
        <v>6056</v>
      </c>
      <c r="F158" s="60" t="s">
        <v>6055</v>
      </c>
      <c r="G158" s="168">
        <v>0</v>
      </c>
      <c r="H158" s="61" t="s">
        <v>73</v>
      </c>
      <c r="I158" s="59" t="s">
        <v>65</v>
      </c>
      <c r="J158" s="60" t="s">
        <v>6054</v>
      </c>
      <c r="K158" s="60">
        <v>21669996</v>
      </c>
      <c r="L158" s="58" t="s">
        <v>68</v>
      </c>
      <c r="M158" s="67" t="s">
        <v>423</v>
      </c>
      <c r="N158" s="67">
        <v>36719980</v>
      </c>
      <c r="O158" s="64">
        <v>1007</v>
      </c>
      <c r="P158" s="205">
        <v>45404</v>
      </c>
      <c r="Q158" s="60">
        <v>21700000</v>
      </c>
      <c r="R158" s="205">
        <v>45427</v>
      </c>
      <c r="S158" s="60">
        <v>21669996</v>
      </c>
      <c r="T158" s="61" t="s">
        <v>66</v>
      </c>
      <c r="U158" s="67">
        <v>85155333</v>
      </c>
      <c r="V158" s="67" t="s">
        <v>5235</v>
      </c>
      <c r="W158" s="68">
        <v>45427</v>
      </c>
      <c r="X158" s="68">
        <v>45427</v>
      </c>
      <c r="Y158" s="168" t="s">
        <v>75</v>
      </c>
      <c r="Z158" s="68">
        <v>45460</v>
      </c>
      <c r="AA158" s="67">
        <f t="shared" si="10"/>
        <v>33</v>
      </c>
      <c r="AB158" s="60">
        <v>0</v>
      </c>
      <c r="AC158" s="60">
        <v>0</v>
      </c>
      <c r="AD158" s="60">
        <v>0</v>
      </c>
      <c r="AE158" s="66" t="s">
        <v>75</v>
      </c>
      <c r="AF158" s="67">
        <f t="shared" si="11"/>
        <v>0</v>
      </c>
      <c r="AG158" s="60">
        <v>0</v>
      </c>
      <c r="AH158" s="60">
        <v>0</v>
      </c>
      <c r="AI158" s="65" t="s">
        <v>75</v>
      </c>
      <c r="AJ158" s="61">
        <v>0</v>
      </c>
      <c r="AK158" s="65" t="s">
        <v>75</v>
      </c>
      <c r="AL158" s="65" t="s">
        <v>75</v>
      </c>
      <c r="AM158" s="67">
        <f t="shared" si="12"/>
        <v>0</v>
      </c>
      <c r="AN158" s="67">
        <f>+K158+AC158-AH158</f>
        <v>21669996</v>
      </c>
      <c r="AO158" s="61" t="s">
        <v>67</v>
      </c>
      <c r="AP158" s="60">
        <v>21669996</v>
      </c>
      <c r="AQ158" s="61" t="s">
        <v>86</v>
      </c>
      <c r="AR158" s="60">
        <v>0</v>
      </c>
      <c r="AS158" s="69" t="s">
        <v>75</v>
      </c>
      <c r="AT158" s="70">
        <f>7223333+7223333</f>
        <v>14446666</v>
      </c>
      <c r="AU158" s="71">
        <f t="shared" si="13"/>
        <v>7223330</v>
      </c>
      <c r="AV158" s="72">
        <f t="shared" si="14"/>
        <v>0.66666675896017702</v>
      </c>
      <c r="AW158" s="69" t="s">
        <v>75</v>
      </c>
      <c r="AX158" s="61" t="s">
        <v>101</v>
      </c>
      <c r="AY158" s="73" t="s">
        <v>6053</v>
      </c>
      <c r="AZ158" s="58" t="s">
        <v>67</v>
      </c>
      <c r="BA158" s="58" t="s">
        <v>67</v>
      </c>
    </row>
    <row r="159" spans="2:53" x14ac:dyDescent="0.25">
      <c r="B159" s="58">
        <v>2024</v>
      </c>
      <c r="C159" s="58">
        <v>891780111</v>
      </c>
      <c r="D159" s="59" t="s">
        <v>64</v>
      </c>
      <c r="E159" s="60" t="s">
        <v>6052</v>
      </c>
      <c r="F159" s="60" t="s">
        <v>6051</v>
      </c>
      <c r="G159" s="168">
        <v>0</v>
      </c>
      <c r="H159" s="61" t="s">
        <v>73</v>
      </c>
      <c r="I159" s="59" t="s">
        <v>125</v>
      </c>
      <c r="J159" s="60" t="s">
        <v>6050</v>
      </c>
      <c r="K159" s="60">
        <v>91240000</v>
      </c>
      <c r="L159" s="58" t="s">
        <v>68</v>
      </c>
      <c r="M159" s="67" t="s">
        <v>4957</v>
      </c>
      <c r="N159" s="67">
        <v>900587026</v>
      </c>
      <c r="O159" s="64">
        <v>843</v>
      </c>
      <c r="P159" s="205">
        <v>45386</v>
      </c>
      <c r="Q159" s="60">
        <v>91240000</v>
      </c>
      <c r="R159" s="205">
        <v>45427</v>
      </c>
      <c r="S159" s="60">
        <v>91240000</v>
      </c>
      <c r="T159" s="61" t="s">
        <v>66</v>
      </c>
      <c r="U159" s="67">
        <v>85155333</v>
      </c>
      <c r="V159" s="67" t="s">
        <v>5235</v>
      </c>
      <c r="W159" s="68">
        <v>45427</v>
      </c>
      <c r="X159" s="68">
        <v>45435</v>
      </c>
      <c r="Y159" s="154">
        <v>45435</v>
      </c>
      <c r="Z159" s="68">
        <v>45466</v>
      </c>
      <c r="AA159" s="67">
        <f t="shared" si="10"/>
        <v>31</v>
      </c>
      <c r="AB159" s="60">
        <v>0</v>
      </c>
      <c r="AC159" s="60">
        <v>0</v>
      </c>
      <c r="AD159" s="60">
        <v>1</v>
      </c>
      <c r="AE159" s="66">
        <v>45484</v>
      </c>
      <c r="AF159" s="67">
        <f t="shared" si="11"/>
        <v>18</v>
      </c>
      <c r="AG159" s="60">
        <v>0</v>
      </c>
      <c r="AH159" s="60">
        <v>0</v>
      </c>
      <c r="AI159" s="65" t="s">
        <v>75</v>
      </c>
      <c r="AJ159" s="61">
        <v>0</v>
      </c>
      <c r="AK159" s="65" t="s">
        <v>75</v>
      </c>
      <c r="AL159" s="65" t="s">
        <v>75</v>
      </c>
      <c r="AM159" s="67">
        <f t="shared" si="12"/>
        <v>0</v>
      </c>
      <c r="AN159" s="67">
        <f>+K159+AC159-AH159</f>
        <v>91240000</v>
      </c>
      <c r="AO159" s="61" t="s">
        <v>86</v>
      </c>
      <c r="AP159" s="60">
        <v>91240000</v>
      </c>
      <c r="AQ159" s="61" t="s">
        <v>86</v>
      </c>
      <c r="AR159" s="60">
        <v>0</v>
      </c>
      <c r="AS159" s="69" t="s">
        <v>75</v>
      </c>
      <c r="AT159" s="70">
        <v>0</v>
      </c>
      <c r="AU159" s="71">
        <f t="shared" si="13"/>
        <v>91240000</v>
      </c>
      <c r="AV159" s="72">
        <f t="shared" si="14"/>
        <v>0</v>
      </c>
      <c r="AW159" s="69" t="s">
        <v>75</v>
      </c>
      <c r="AX159" s="61" t="s">
        <v>101</v>
      </c>
      <c r="AY159" s="73" t="s">
        <v>6049</v>
      </c>
      <c r="AZ159" s="58" t="s">
        <v>67</v>
      </c>
      <c r="BA159" s="58" t="s">
        <v>67</v>
      </c>
    </row>
    <row r="160" spans="2:53" x14ac:dyDescent="0.25">
      <c r="B160" s="58">
        <v>2024</v>
      </c>
      <c r="C160" s="58">
        <v>891780111</v>
      </c>
      <c r="D160" s="59" t="s">
        <v>64</v>
      </c>
      <c r="E160" s="60" t="s">
        <v>6048</v>
      </c>
      <c r="F160" s="60" t="s">
        <v>6047</v>
      </c>
      <c r="G160" s="196">
        <v>2020000100116</v>
      </c>
      <c r="H160" s="61" t="s">
        <v>73</v>
      </c>
      <c r="I160" s="59" t="s">
        <v>125</v>
      </c>
      <c r="J160" s="60" t="s">
        <v>6046</v>
      </c>
      <c r="K160" s="60">
        <v>9433200</v>
      </c>
      <c r="L160" s="58" t="s">
        <v>68</v>
      </c>
      <c r="M160" s="67" t="s">
        <v>6045</v>
      </c>
      <c r="N160" s="67">
        <v>901728831</v>
      </c>
      <c r="O160" s="64" t="s">
        <v>6044</v>
      </c>
      <c r="P160" s="205">
        <v>44979</v>
      </c>
      <c r="Q160" s="60">
        <v>96790436</v>
      </c>
      <c r="R160" s="205">
        <v>45427</v>
      </c>
      <c r="S160" s="60">
        <v>9433200</v>
      </c>
      <c r="T160" s="61" t="s">
        <v>66</v>
      </c>
      <c r="U160" s="67">
        <v>85461685</v>
      </c>
      <c r="V160" s="67" t="s">
        <v>6043</v>
      </c>
      <c r="W160" s="68">
        <v>45427</v>
      </c>
      <c r="X160" s="68">
        <v>45428</v>
      </c>
      <c r="Y160" s="168" t="s">
        <v>75</v>
      </c>
      <c r="Z160" s="68">
        <v>45798</v>
      </c>
      <c r="AA160" s="67">
        <f t="shared" si="10"/>
        <v>370</v>
      </c>
      <c r="AB160" s="60">
        <v>0</v>
      </c>
      <c r="AC160" s="60">
        <v>0</v>
      </c>
      <c r="AD160" s="60">
        <v>0</v>
      </c>
      <c r="AE160" s="66" t="s">
        <v>75</v>
      </c>
      <c r="AF160" s="67">
        <f t="shared" si="11"/>
        <v>0</v>
      </c>
      <c r="AG160" s="60">
        <v>0</v>
      </c>
      <c r="AH160" s="60">
        <v>0</v>
      </c>
      <c r="AI160" s="65" t="s">
        <v>75</v>
      </c>
      <c r="AJ160" s="61">
        <v>0</v>
      </c>
      <c r="AK160" s="65" t="s">
        <v>75</v>
      </c>
      <c r="AL160" s="65" t="s">
        <v>75</v>
      </c>
      <c r="AM160" s="67">
        <f t="shared" si="12"/>
        <v>0</v>
      </c>
      <c r="AN160" s="67">
        <f>+K160+AC160-AH160</f>
        <v>9433200</v>
      </c>
      <c r="AO160" s="61" t="s">
        <v>86</v>
      </c>
      <c r="AP160" s="60">
        <v>9433200</v>
      </c>
      <c r="AQ160" s="61" t="s">
        <v>86</v>
      </c>
      <c r="AR160" s="60">
        <v>0</v>
      </c>
      <c r="AS160" s="69" t="s">
        <v>75</v>
      </c>
      <c r="AT160" s="70">
        <v>0</v>
      </c>
      <c r="AU160" s="71">
        <f t="shared" si="13"/>
        <v>9433200</v>
      </c>
      <c r="AV160" s="72">
        <f t="shared" si="14"/>
        <v>0</v>
      </c>
      <c r="AW160" s="69" t="s">
        <v>75</v>
      </c>
      <c r="AX160" s="61" t="s">
        <v>101</v>
      </c>
      <c r="AY160" s="73" t="s">
        <v>6042</v>
      </c>
      <c r="AZ160" s="58" t="s">
        <v>67</v>
      </c>
      <c r="BA160" s="58" t="s">
        <v>67</v>
      </c>
    </row>
    <row r="161" spans="2:53" x14ac:dyDescent="0.25">
      <c r="B161" s="58">
        <v>2024</v>
      </c>
      <c r="C161" s="58">
        <v>891780111</v>
      </c>
      <c r="D161" s="59" t="s">
        <v>64</v>
      </c>
      <c r="E161" s="60" t="s">
        <v>6041</v>
      </c>
      <c r="F161" s="60" t="s">
        <v>6040</v>
      </c>
      <c r="G161" s="168">
        <v>0</v>
      </c>
      <c r="H161" s="61" t="s">
        <v>73</v>
      </c>
      <c r="I161" s="59" t="s">
        <v>125</v>
      </c>
      <c r="J161" s="60" t="s">
        <v>6039</v>
      </c>
      <c r="K161" s="60">
        <v>6000000</v>
      </c>
      <c r="L161" s="58" t="s">
        <v>68</v>
      </c>
      <c r="M161" s="67" t="s">
        <v>6038</v>
      </c>
      <c r="N161" s="67">
        <v>57465849</v>
      </c>
      <c r="O161" s="64">
        <v>286</v>
      </c>
      <c r="P161" s="205">
        <v>45328</v>
      </c>
      <c r="Q161" s="60">
        <v>47000000</v>
      </c>
      <c r="R161" s="205">
        <v>45428</v>
      </c>
      <c r="S161" s="60">
        <v>6000000</v>
      </c>
      <c r="T161" s="61" t="s">
        <v>66</v>
      </c>
      <c r="U161" s="67">
        <v>85155333</v>
      </c>
      <c r="V161" s="67" t="s">
        <v>5235</v>
      </c>
      <c r="W161" s="68">
        <v>45427</v>
      </c>
      <c r="X161" s="68">
        <v>45428</v>
      </c>
      <c r="Y161" s="168" t="s">
        <v>75</v>
      </c>
      <c r="Z161" s="68">
        <v>45442</v>
      </c>
      <c r="AA161" s="67">
        <f t="shared" si="10"/>
        <v>14</v>
      </c>
      <c r="AB161" s="60">
        <v>0</v>
      </c>
      <c r="AC161" s="60">
        <v>0</v>
      </c>
      <c r="AD161" s="60">
        <v>0</v>
      </c>
      <c r="AE161" s="66" t="s">
        <v>75</v>
      </c>
      <c r="AF161" s="67">
        <f t="shared" si="11"/>
        <v>0</v>
      </c>
      <c r="AG161" s="60">
        <v>0</v>
      </c>
      <c r="AH161" s="60">
        <v>0</v>
      </c>
      <c r="AI161" s="65" t="s">
        <v>75</v>
      </c>
      <c r="AJ161" s="61">
        <v>0</v>
      </c>
      <c r="AK161" s="65" t="s">
        <v>75</v>
      </c>
      <c r="AL161" s="65" t="s">
        <v>75</v>
      </c>
      <c r="AM161" s="67">
        <f t="shared" si="12"/>
        <v>0</v>
      </c>
      <c r="AN161" s="67">
        <f>+K161+AC161-AH161</f>
        <v>6000000</v>
      </c>
      <c r="AO161" s="61" t="s">
        <v>86</v>
      </c>
      <c r="AP161" s="60">
        <v>6000000</v>
      </c>
      <c r="AQ161" s="61" t="s">
        <v>86</v>
      </c>
      <c r="AR161" s="60">
        <v>0</v>
      </c>
      <c r="AS161" s="69" t="s">
        <v>75</v>
      </c>
      <c r="AT161" s="70">
        <v>6000000</v>
      </c>
      <c r="AU161" s="71">
        <f t="shared" si="13"/>
        <v>0</v>
      </c>
      <c r="AV161" s="72">
        <f t="shared" si="14"/>
        <v>1</v>
      </c>
      <c r="AW161" s="69" t="s">
        <v>75</v>
      </c>
      <c r="AX161" s="61" t="s">
        <v>101</v>
      </c>
      <c r="AY161" s="73" t="s">
        <v>6037</v>
      </c>
      <c r="AZ161" s="58" t="s">
        <v>67</v>
      </c>
      <c r="BA161" s="58" t="s">
        <v>67</v>
      </c>
    </row>
    <row r="162" spans="2:53" x14ac:dyDescent="0.25">
      <c r="B162" s="58">
        <v>2024</v>
      </c>
      <c r="C162" s="58">
        <v>891780111</v>
      </c>
      <c r="D162" s="59" t="s">
        <v>64</v>
      </c>
      <c r="E162" s="60" t="s">
        <v>6036</v>
      </c>
      <c r="F162" s="60" t="s">
        <v>6035</v>
      </c>
      <c r="G162" s="168">
        <v>0</v>
      </c>
      <c r="H162" s="61" t="s">
        <v>73</v>
      </c>
      <c r="I162" s="59" t="s">
        <v>125</v>
      </c>
      <c r="J162" s="60" t="s">
        <v>6034</v>
      </c>
      <c r="K162" s="60">
        <v>5000000</v>
      </c>
      <c r="L162" s="58" t="s">
        <v>68</v>
      </c>
      <c r="M162" s="67" t="s">
        <v>5862</v>
      </c>
      <c r="N162" s="67">
        <v>1081028294</v>
      </c>
      <c r="O162" s="64">
        <v>286</v>
      </c>
      <c r="P162" s="205">
        <v>45328</v>
      </c>
      <c r="Q162" s="60">
        <v>47000000</v>
      </c>
      <c r="R162" s="205">
        <v>45429</v>
      </c>
      <c r="S162" s="60">
        <v>5000000</v>
      </c>
      <c r="T162" s="61" t="s">
        <v>66</v>
      </c>
      <c r="U162" s="67">
        <v>85155333</v>
      </c>
      <c r="V162" s="67" t="s">
        <v>5235</v>
      </c>
      <c r="W162" s="68">
        <v>45428</v>
      </c>
      <c r="X162" s="68">
        <v>45429</v>
      </c>
      <c r="Y162" s="168" t="s">
        <v>75</v>
      </c>
      <c r="Z162" s="68">
        <v>45442</v>
      </c>
      <c r="AA162" s="67">
        <f t="shared" si="10"/>
        <v>13</v>
      </c>
      <c r="AB162" s="60">
        <v>0</v>
      </c>
      <c r="AC162" s="60">
        <v>0</v>
      </c>
      <c r="AD162" s="60">
        <v>0</v>
      </c>
      <c r="AE162" s="66" t="s">
        <v>75</v>
      </c>
      <c r="AF162" s="67">
        <f t="shared" si="11"/>
        <v>0</v>
      </c>
      <c r="AG162" s="60">
        <v>0</v>
      </c>
      <c r="AH162" s="60">
        <v>0</v>
      </c>
      <c r="AI162" s="65" t="s">
        <v>75</v>
      </c>
      <c r="AJ162" s="61">
        <v>0</v>
      </c>
      <c r="AK162" s="65" t="s">
        <v>75</v>
      </c>
      <c r="AL162" s="65" t="s">
        <v>75</v>
      </c>
      <c r="AM162" s="67">
        <f t="shared" si="12"/>
        <v>0</v>
      </c>
      <c r="AN162" s="67">
        <f>+K162+AC162-AH162</f>
        <v>5000000</v>
      </c>
      <c r="AO162" s="61" t="s">
        <v>86</v>
      </c>
      <c r="AP162" s="60">
        <v>5000000</v>
      </c>
      <c r="AQ162" s="61" t="s">
        <v>86</v>
      </c>
      <c r="AR162" s="60">
        <v>0</v>
      </c>
      <c r="AS162" s="69" t="s">
        <v>75</v>
      </c>
      <c r="AT162" s="70">
        <v>5000000</v>
      </c>
      <c r="AU162" s="71">
        <f t="shared" si="13"/>
        <v>0</v>
      </c>
      <c r="AV162" s="72">
        <f t="shared" si="14"/>
        <v>1</v>
      </c>
      <c r="AW162" s="69" t="s">
        <v>75</v>
      </c>
      <c r="AX162" s="61" t="s">
        <v>101</v>
      </c>
      <c r="AY162" s="73" t="s">
        <v>6033</v>
      </c>
      <c r="AZ162" s="58" t="s">
        <v>67</v>
      </c>
      <c r="BA162" s="58" t="s">
        <v>67</v>
      </c>
    </row>
    <row r="163" spans="2:53" x14ac:dyDescent="0.25">
      <c r="B163" s="58">
        <v>2024</v>
      </c>
      <c r="C163" s="58">
        <v>891780111</v>
      </c>
      <c r="D163" s="59" t="s">
        <v>64</v>
      </c>
      <c r="E163" s="60" t="s">
        <v>6032</v>
      </c>
      <c r="F163" s="60" t="s">
        <v>6031</v>
      </c>
      <c r="G163" s="168">
        <v>0</v>
      </c>
      <c r="H163" s="61" t="s">
        <v>73</v>
      </c>
      <c r="I163" s="59" t="s">
        <v>125</v>
      </c>
      <c r="J163" s="60" t="s">
        <v>6030</v>
      </c>
      <c r="K163" s="60">
        <v>5000000</v>
      </c>
      <c r="L163" s="58" t="s">
        <v>68</v>
      </c>
      <c r="M163" s="67" t="s">
        <v>5857</v>
      </c>
      <c r="N163" s="67">
        <v>1082862374</v>
      </c>
      <c r="O163" s="64">
        <v>286</v>
      </c>
      <c r="P163" s="205">
        <v>45328</v>
      </c>
      <c r="Q163" s="60">
        <v>47000000</v>
      </c>
      <c r="R163" s="205">
        <v>45429</v>
      </c>
      <c r="S163" s="60">
        <v>5000000</v>
      </c>
      <c r="T163" s="61" t="s">
        <v>66</v>
      </c>
      <c r="U163" s="67">
        <v>85155333</v>
      </c>
      <c r="V163" s="67" t="s">
        <v>5235</v>
      </c>
      <c r="W163" s="68">
        <v>45428</v>
      </c>
      <c r="X163" s="68">
        <v>45429</v>
      </c>
      <c r="Y163" s="168" t="s">
        <v>75</v>
      </c>
      <c r="Z163" s="68">
        <v>45442</v>
      </c>
      <c r="AA163" s="67">
        <f t="shared" si="10"/>
        <v>13</v>
      </c>
      <c r="AB163" s="60">
        <v>0</v>
      </c>
      <c r="AC163" s="60">
        <v>0</v>
      </c>
      <c r="AD163" s="60">
        <v>0</v>
      </c>
      <c r="AE163" s="66" t="s">
        <v>75</v>
      </c>
      <c r="AF163" s="67">
        <f t="shared" si="11"/>
        <v>0</v>
      </c>
      <c r="AG163" s="60">
        <v>0</v>
      </c>
      <c r="AH163" s="60">
        <v>0</v>
      </c>
      <c r="AI163" s="65" t="s">
        <v>75</v>
      </c>
      <c r="AJ163" s="61">
        <v>0</v>
      </c>
      <c r="AK163" s="65" t="s">
        <v>75</v>
      </c>
      <c r="AL163" s="65" t="s">
        <v>75</v>
      </c>
      <c r="AM163" s="67">
        <f t="shared" si="12"/>
        <v>0</v>
      </c>
      <c r="AN163" s="67">
        <f>+K163+AC163-AH163</f>
        <v>5000000</v>
      </c>
      <c r="AO163" s="61" t="s">
        <v>86</v>
      </c>
      <c r="AP163" s="60">
        <v>5000000</v>
      </c>
      <c r="AQ163" s="61" t="s">
        <v>86</v>
      </c>
      <c r="AR163" s="60">
        <v>0</v>
      </c>
      <c r="AS163" s="69" t="s">
        <v>75</v>
      </c>
      <c r="AT163" s="70">
        <v>0</v>
      </c>
      <c r="AU163" s="71">
        <f t="shared" si="13"/>
        <v>5000000</v>
      </c>
      <c r="AV163" s="72">
        <f t="shared" si="14"/>
        <v>0</v>
      </c>
      <c r="AW163" s="69" t="s">
        <v>75</v>
      </c>
      <c r="AX163" s="61" t="s">
        <v>101</v>
      </c>
      <c r="AY163" s="73" t="s">
        <v>6029</v>
      </c>
      <c r="AZ163" s="58" t="s">
        <v>67</v>
      </c>
      <c r="BA163" s="58" t="s">
        <v>67</v>
      </c>
    </row>
    <row r="164" spans="2:53" x14ac:dyDescent="0.25">
      <c r="B164" s="58">
        <v>2024</v>
      </c>
      <c r="C164" s="58">
        <v>891780111</v>
      </c>
      <c r="D164" s="59" t="s">
        <v>64</v>
      </c>
      <c r="E164" s="60" t="s">
        <v>6028</v>
      </c>
      <c r="F164" s="60" t="s">
        <v>6027</v>
      </c>
      <c r="G164" s="168">
        <v>0</v>
      </c>
      <c r="H164" s="61" t="s">
        <v>73</v>
      </c>
      <c r="I164" s="59" t="s">
        <v>65</v>
      </c>
      <c r="J164" s="60" t="s">
        <v>6026</v>
      </c>
      <c r="K164" s="60">
        <v>5000000</v>
      </c>
      <c r="L164" s="58" t="s">
        <v>68</v>
      </c>
      <c r="M164" s="67" t="s">
        <v>3317</v>
      </c>
      <c r="N164" s="67">
        <v>901283655</v>
      </c>
      <c r="O164" s="64">
        <v>684</v>
      </c>
      <c r="P164" s="205">
        <v>45365</v>
      </c>
      <c r="Q164" s="60">
        <v>50000000</v>
      </c>
      <c r="R164" s="205">
        <v>45429</v>
      </c>
      <c r="S164" s="60">
        <v>5000000</v>
      </c>
      <c r="T164" s="61" t="s">
        <v>66</v>
      </c>
      <c r="U164" s="67">
        <v>85155333</v>
      </c>
      <c r="V164" s="67" t="s">
        <v>5235</v>
      </c>
      <c r="W164" s="68">
        <v>45428</v>
      </c>
      <c r="X164" s="68">
        <v>45429</v>
      </c>
      <c r="Y164" s="168" t="s">
        <v>75</v>
      </c>
      <c r="Z164" s="68">
        <v>45473</v>
      </c>
      <c r="AA164" s="67">
        <f t="shared" si="10"/>
        <v>44</v>
      </c>
      <c r="AB164" s="60">
        <v>0</v>
      </c>
      <c r="AC164" s="60">
        <v>0</v>
      </c>
      <c r="AD164" s="60">
        <v>0</v>
      </c>
      <c r="AE164" s="66" t="s">
        <v>75</v>
      </c>
      <c r="AF164" s="67">
        <f t="shared" si="11"/>
        <v>0</v>
      </c>
      <c r="AG164" s="60">
        <v>0</v>
      </c>
      <c r="AH164" s="60">
        <v>0</v>
      </c>
      <c r="AI164" s="65" t="s">
        <v>75</v>
      </c>
      <c r="AJ164" s="61">
        <v>0</v>
      </c>
      <c r="AK164" s="65" t="s">
        <v>75</v>
      </c>
      <c r="AL164" s="65" t="s">
        <v>75</v>
      </c>
      <c r="AM164" s="67">
        <f t="shared" si="12"/>
        <v>0</v>
      </c>
      <c r="AN164" s="67">
        <f>+K164+AC164-AH164</f>
        <v>5000000</v>
      </c>
      <c r="AO164" s="61" t="s">
        <v>67</v>
      </c>
      <c r="AP164" s="60">
        <v>5000000</v>
      </c>
      <c r="AQ164" s="61" t="s">
        <v>86</v>
      </c>
      <c r="AR164" s="60">
        <v>0</v>
      </c>
      <c r="AS164" s="69" t="s">
        <v>75</v>
      </c>
      <c r="AT164" s="70">
        <v>4999988</v>
      </c>
      <c r="AU164" s="71">
        <f t="shared" si="13"/>
        <v>12</v>
      </c>
      <c r="AV164" s="72">
        <f t="shared" si="14"/>
        <v>0.99999760000000004</v>
      </c>
      <c r="AW164" s="69" t="s">
        <v>75</v>
      </c>
      <c r="AX164" s="61" t="s">
        <v>101</v>
      </c>
      <c r="AY164" s="73" t="s">
        <v>6025</v>
      </c>
      <c r="AZ164" s="58" t="s">
        <v>67</v>
      </c>
      <c r="BA164" s="58" t="s">
        <v>67</v>
      </c>
    </row>
    <row r="165" spans="2:53" x14ac:dyDescent="0.25">
      <c r="B165" s="58">
        <v>2024</v>
      </c>
      <c r="C165" s="58">
        <v>891780111</v>
      </c>
      <c r="D165" s="59" t="s">
        <v>64</v>
      </c>
      <c r="E165" s="60" t="s">
        <v>6024</v>
      </c>
      <c r="F165" s="60" t="s">
        <v>6023</v>
      </c>
      <c r="G165" s="168">
        <v>0</v>
      </c>
      <c r="H165" s="61" t="s">
        <v>73</v>
      </c>
      <c r="I165" s="59" t="s">
        <v>65</v>
      </c>
      <c r="J165" s="60" t="s">
        <v>6022</v>
      </c>
      <c r="K165" s="60">
        <v>28526240</v>
      </c>
      <c r="L165" s="58" t="s">
        <v>68</v>
      </c>
      <c r="M165" s="67" t="s">
        <v>2450</v>
      </c>
      <c r="N165" s="67">
        <v>900845290</v>
      </c>
      <c r="O165" s="64">
        <v>1180</v>
      </c>
      <c r="P165" s="205">
        <v>45427</v>
      </c>
      <c r="Q165" s="60">
        <v>28526240</v>
      </c>
      <c r="R165" s="205">
        <v>45429</v>
      </c>
      <c r="S165" s="60">
        <v>28526240</v>
      </c>
      <c r="T165" s="61" t="s">
        <v>66</v>
      </c>
      <c r="U165" s="67">
        <v>85155333</v>
      </c>
      <c r="V165" s="67" t="s">
        <v>5235</v>
      </c>
      <c r="W165" s="68">
        <v>45429</v>
      </c>
      <c r="X165" s="68">
        <v>45429</v>
      </c>
      <c r="Y165" s="168" t="s">
        <v>75</v>
      </c>
      <c r="Z165" s="68">
        <v>45460</v>
      </c>
      <c r="AA165" s="67">
        <f t="shared" si="10"/>
        <v>31</v>
      </c>
      <c r="AB165" s="60">
        <v>0</v>
      </c>
      <c r="AC165" s="60">
        <v>0</v>
      </c>
      <c r="AD165" s="60">
        <v>0</v>
      </c>
      <c r="AE165" s="66" t="s">
        <v>75</v>
      </c>
      <c r="AF165" s="67">
        <f t="shared" si="11"/>
        <v>0</v>
      </c>
      <c r="AG165" s="60">
        <v>0</v>
      </c>
      <c r="AH165" s="60">
        <v>0</v>
      </c>
      <c r="AI165" s="65" t="s">
        <v>75</v>
      </c>
      <c r="AJ165" s="61">
        <v>0</v>
      </c>
      <c r="AK165" s="65" t="s">
        <v>75</v>
      </c>
      <c r="AL165" s="65" t="s">
        <v>75</v>
      </c>
      <c r="AM165" s="67">
        <f t="shared" si="12"/>
        <v>0</v>
      </c>
      <c r="AN165" s="67">
        <f>+K165+AC165-AH165</f>
        <v>28526240</v>
      </c>
      <c r="AO165" s="61" t="s">
        <v>67</v>
      </c>
      <c r="AP165" s="60">
        <v>28526240</v>
      </c>
      <c r="AQ165" s="61" t="s">
        <v>86</v>
      </c>
      <c r="AR165" s="60">
        <v>0</v>
      </c>
      <c r="AS165" s="69" t="s">
        <v>75</v>
      </c>
      <c r="AT165" s="70">
        <v>15468440</v>
      </c>
      <c r="AU165" s="71">
        <f t="shared" si="13"/>
        <v>13057800</v>
      </c>
      <c r="AV165" s="72">
        <f t="shared" si="14"/>
        <v>0.54225302738811709</v>
      </c>
      <c r="AW165" s="69" t="s">
        <v>75</v>
      </c>
      <c r="AX165" s="61" t="s">
        <v>101</v>
      </c>
      <c r="AY165" s="88" t="s">
        <v>6021</v>
      </c>
      <c r="AZ165" s="58" t="s">
        <v>67</v>
      </c>
      <c r="BA165" s="58" t="s">
        <v>67</v>
      </c>
    </row>
    <row r="166" spans="2:53" x14ac:dyDescent="0.25">
      <c r="B166" s="58">
        <v>2024</v>
      </c>
      <c r="C166" s="58">
        <v>891780111</v>
      </c>
      <c r="D166" s="59" t="s">
        <v>64</v>
      </c>
      <c r="E166" s="60" t="s">
        <v>6020</v>
      </c>
      <c r="F166" s="60" t="s">
        <v>6019</v>
      </c>
      <c r="G166" s="168">
        <v>0</v>
      </c>
      <c r="H166" s="61" t="s">
        <v>73</v>
      </c>
      <c r="I166" s="59" t="s">
        <v>125</v>
      </c>
      <c r="J166" s="60" t="s">
        <v>6018</v>
      </c>
      <c r="K166" s="60">
        <v>11400000</v>
      </c>
      <c r="L166" s="58" t="s">
        <v>68</v>
      </c>
      <c r="M166" s="67" t="s">
        <v>6017</v>
      </c>
      <c r="N166" s="67">
        <v>7144192</v>
      </c>
      <c r="O166" s="64">
        <v>1072</v>
      </c>
      <c r="P166" s="205">
        <v>45408</v>
      </c>
      <c r="Q166" s="60">
        <v>11400000</v>
      </c>
      <c r="R166" s="205">
        <v>45432</v>
      </c>
      <c r="S166" s="60">
        <v>11400000</v>
      </c>
      <c r="T166" s="61" t="s">
        <v>66</v>
      </c>
      <c r="U166" s="67">
        <v>16078654</v>
      </c>
      <c r="V166" s="67" t="s">
        <v>386</v>
      </c>
      <c r="W166" s="68">
        <v>45429</v>
      </c>
      <c r="X166" s="68">
        <v>45432</v>
      </c>
      <c r="Y166" s="168" t="s">
        <v>75</v>
      </c>
      <c r="Z166" s="68">
        <v>45503</v>
      </c>
      <c r="AA166" s="67">
        <f t="shared" si="10"/>
        <v>71</v>
      </c>
      <c r="AB166" s="60">
        <v>0</v>
      </c>
      <c r="AC166" s="60">
        <v>0</v>
      </c>
      <c r="AD166" s="60">
        <v>0</v>
      </c>
      <c r="AE166" s="66" t="s">
        <v>75</v>
      </c>
      <c r="AF166" s="67">
        <f t="shared" si="11"/>
        <v>0</v>
      </c>
      <c r="AG166" s="60">
        <v>0</v>
      </c>
      <c r="AH166" s="60">
        <v>0</v>
      </c>
      <c r="AI166" s="65" t="s">
        <v>75</v>
      </c>
      <c r="AJ166" s="61">
        <v>0</v>
      </c>
      <c r="AK166" s="65" t="s">
        <v>75</v>
      </c>
      <c r="AL166" s="65" t="s">
        <v>75</v>
      </c>
      <c r="AM166" s="67">
        <f t="shared" si="12"/>
        <v>0</v>
      </c>
      <c r="AN166" s="67">
        <f>+K166+AC166-AH166</f>
        <v>11400000</v>
      </c>
      <c r="AO166" s="61" t="s">
        <v>86</v>
      </c>
      <c r="AP166" s="60">
        <v>11400000</v>
      </c>
      <c r="AQ166" s="61" t="s">
        <v>86</v>
      </c>
      <c r="AR166" s="60">
        <v>0</v>
      </c>
      <c r="AS166" s="69" t="s">
        <v>75</v>
      </c>
      <c r="AT166" s="70">
        <v>0</v>
      </c>
      <c r="AU166" s="71">
        <f t="shared" si="13"/>
        <v>11400000</v>
      </c>
      <c r="AV166" s="72">
        <f t="shared" si="14"/>
        <v>0</v>
      </c>
      <c r="AW166" s="69" t="s">
        <v>75</v>
      </c>
      <c r="AX166" s="61" t="s">
        <v>101</v>
      </c>
      <c r="AY166" s="73" t="s">
        <v>6016</v>
      </c>
      <c r="AZ166" s="58" t="s">
        <v>67</v>
      </c>
      <c r="BA166" s="58" t="s">
        <v>67</v>
      </c>
    </row>
    <row r="167" spans="2:53" x14ac:dyDescent="0.25">
      <c r="B167" s="58">
        <v>2024</v>
      </c>
      <c r="C167" s="58">
        <v>891780111</v>
      </c>
      <c r="D167" s="59" t="s">
        <v>64</v>
      </c>
      <c r="E167" s="60" t="s">
        <v>6015</v>
      </c>
      <c r="F167" s="60" t="s">
        <v>6014</v>
      </c>
      <c r="G167" s="168">
        <v>0</v>
      </c>
      <c r="H167" s="61" t="s">
        <v>73</v>
      </c>
      <c r="I167" s="59" t="s">
        <v>125</v>
      </c>
      <c r="J167" s="60" t="s">
        <v>6004</v>
      </c>
      <c r="K167" s="60">
        <v>3400000</v>
      </c>
      <c r="L167" s="58" t="s">
        <v>68</v>
      </c>
      <c r="M167" s="67" t="s">
        <v>5910</v>
      </c>
      <c r="N167" s="67">
        <v>1083029427</v>
      </c>
      <c r="O167" s="64">
        <v>1182</v>
      </c>
      <c r="P167" s="205">
        <v>45427</v>
      </c>
      <c r="Q167" s="60">
        <v>13800000</v>
      </c>
      <c r="R167" s="205">
        <v>45432</v>
      </c>
      <c r="S167" s="60">
        <v>3400000</v>
      </c>
      <c r="T167" s="61" t="s">
        <v>66</v>
      </c>
      <c r="U167" s="67">
        <v>85155333</v>
      </c>
      <c r="V167" s="67" t="s">
        <v>5235</v>
      </c>
      <c r="W167" s="68">
        <v>45432</v>
      </c>
      <c r="X167" s="68">
        <v>45432</v>
      </c>
      <c r="Y167" s="168" t="s">
        <v>75</v>
      </c>
      <c r="Z167" s="68">
        <v>45442</v>
      </c>
      <c r="AA167" s="67">
        <f t="shared" si="10"/>
        <v>10</v>
      </c>
      <c r="AB167" s="60">
        <v>0</v>
      </c>
      <c r="AC167" s="60">
        <v>0</v>
      </c>
      <c r="AD167" s="60">
        <v>0</v>
      </c>
      <c r="AE167" s="66" t="s">
        <v>75</v>
      </c>
      <c r="AF167" s="67">
        <f t="shared" si="11"/>
        <v>0</v>
      </c>
      <c r="AG167" s="60">
        <v>0</v>
      </c>
      <c r="AH167" s="60">
        <v>0</v>
      </c>
      <c r="AI167" s="65" t="s">
        <v>75</v>
      </c>
      <c r="AJ167" s="61">
        <v>0</v>
      </c>
      <c r="AK167" s="65" t="s">
        <v>75</v>
      </c>
      <c r="AL167" s="65" t="s">
        <v>75</v>
      </c>
      <c r="AM167" s="67">
        <f t="shared" si="12"/>
        <v>0</v>
      </c>
      <c r="AN167" s="67">
        <f>+K167+AC167-AH167</f>
        <v>3400000</v>
      </c>
      <c r="AO167" s="61" t="s">
        <v>86</v>
      </c>
      <c r="AP167" s="60">
        <v>3400000</v>
      </c>
      <c r="AQ167" s="61" t="s">
        <v>86</v>
      </c>
      <c r="AR167" s="60">
        <v>0</v>
      </c>
      <c r="AS167" s="69" t="s">
        <v>75</v>
      </c>
      <c r="AT167" s="70">
        <v>3400000</v>
      </c>
      <c r="AU167" s="71">
        <f t="shared" si="13"/>
        <v>0</v>
      </c>
      <c r="AV167" s="72">
        <f t="shared" si="14"/>
        <v>1</v>
      </c>
      <c r="AW167" s="69" t="s">
        <v>75</v>
      </c>
      <c r="AX167" s="61" t="s">
        <v>101</v>
      </c>
      <c r="AY167" s="73" t="s">
        <v>6013</v>
      </c>
      <c r="AZ167" s="58" t="s">
        <v>67</v>
      </c>
      <c r="BA167" s="58" t="s">
        <v>67</v>
      </c>
    </row>
    <row r="168" spans="2:53" ht="13.5" customHeight="1" x14ac:dyDescent="0.25">
      <c r="B168" s="58">
        <v>2024</v>
      </c>
      <c r="C168" s="58">
        <v>891780111</v>
      </c>
      <c r="D168" s="59" t="s">
        <v>64</v>
      </c>
      <c r="E168" s="60" t="s">
        <v>6012</v>
      </c>
      <c r="F168" s="60" t="s">
        <v>6011</v>
      </c>
      <c r="G168" s="168">
        <v>0</v>
      </c>
      <c r="H168" s="61" t="s">
        <v>73</v>
      </c>
      <c r="I168" s="59" t="s">
        <v>125</v>
      </c>
      <c r="J168" s="60" t="s">
        <v>6004</v>
      </c>
      <c r="K168" s="60">
        <v>3400000</v>
      </c>
      <c r="L168" s="58" t="s">
        <v>68</v>
      </c>
      <c r="M168" s="67" t="s">
        <v>5900</v>
      </c>
      <c r="N168" s="67">
        <v>1082984815</v>
      </c>
      <c r="O168" s="64">
        <v>1182</v>
      </c>
      <c r="P168" s="205">
        <v>45427</v>
      </c>
      <c r="Q168" s="60">
        <v>13800000</v>
      </c>
      <c r="R168" s="205">
        <v>45432</v>
      </c>
      <c r="S168" s="60">
        <v>3400000</v>
      </c>
      <c r="T168" s="61" t="s">
        <v>66</v>
      </c>
      <c r="U168" s="67">
        <v>85155333</v>
      </c>
      <c r="V168" s="67" t="s">
        <v>5235</v>
      </c>
      <c r="W168" s="68">
        <v>45432</v>
      </c>
      <c r="X168" s="68">
        <v>45432</v>
      </c>
      <c r="Y168" s="168" t="s">
        <v>75</v>
      </c>
      <c r="Z168" s="68">
        <v>45442</v>
      </c>
      <c r="AA168" s="67">
        <f t="shared" si="10"/>
        <v>10</v>
      </c>
      <c r="AB168" s="60">
        <v>0</v>
      </c>
      <c r="AC168" s="60">
        <v>0</v>
      </c>
      <c r="AD168" s="60">
        <v>0</v>
      </c>
      <c r="AE168" s="66" t="s">
        <v>75</v>
      </c>
      <c r="AF168" s="67">
        <f t="shared" si="11"/>
        <v>0</v>
      </c>
      <c r="AG168" s="60">
        <v>0</v>
      </c>
      <c r="AH168" s="60">
        <v>0</v>
      </c>
      <c r="AI168" s="65" t="s">
        <v>75</v>
      </c>
      <c r="AJ168" s="61">
        <v>0</v>
      </c>
      <c r="AK168" s="65" t="s">
        <v>75</v>
      </c>
      <c r="AL168" s="65" t="s">
        <v>75</v>
      </c>
      <c r="AM168" s="67">
        <f t="shared" si="12"/>
        <v>0</v>
      </c>
      <c r="AN168" s="67">
        <f>+K168+AC168-AH168</f>
        <v>3400000</v>
      </c>
      <c r="AO168" s="61" t="s">
        <v>86</v>
      </c>
      <c r="AP168" s="60">
        <v>3400000</v>
      </c>
      <c r="AQ168" s="61" t="s">
        <v>86</v>
      </c>
      <c r="AR168" s="60">
        <v>0</v>
      </c>
      <c r="AS168" s="69" t="s">
        <v>75</v>
      </c>
      <c r="AT168" s="70">
        <v>3400000</v>
      </c>
      <c r="AU168" s="71">
        <f t="shared" si="13"/>
        <v>0</v>
      </c>
      <c r="AV168" s="72">
        <f t="shared" si="14"/>
        <v>1</v>
      </c>
      <c r="AW168" s="69" t="s">
        <v>75</v>
      </c>
      <c r="AX168" s="61" t="s">
        <v>101</v>
      </c>
      <c r="AY168" s="73" t="s">
        <v>6010</v>
      </c>
      <c r="AZ168" s="58" t="s">
        <v>67</v>
      </c>
      <c r="BA168" s="58" t="s">
        <v>67</v>
      </c>
    </row>
    <row r="169" spans="2:53" x14ac:dyDescent="0.25">
      <c r="B169" s="58">
        <v>2024</v>
      </c>
      <c r="C169" s="58">
        <v>891780111</v>
      </c>
      <c r="D169" s="59" t="s">
        <v>64</v>
      </c>
      <c r="E169" s="60" t="s">
        <v>6009</v>
      </c>
      <c r="F169" s="60" t="s">
        <v>6008</v>
      </c>
      <c r="G169" s="168">
        <v>0</v>
      </c>
      <c r="H169" s="61" t="s">
        <v>73</v>
      </c>
      <c r="I169" s="59" t="s">
        <v>125</v>
      </c>
      <c r="J169" s="60" t="s">
        <v>6004</v>
      </c>
      <c r="K169" s="60">
        <v>3400000</v>
      </c>
      <c r="L169" s="58" t="s">
        <v>68</v>
      </c>
      <c r="M169" s="67" t="s">
        <v>5905</v>
      </c>
      <c r="N169" s="67">
        <v>1042457246</v>
      </c>
      <c r="O169" s="64">
        <v>1182</v>
      </c>
      <c r="P169" s="205">
        <v>45427</v>
      </c>
      <c r="Q169" s="60">
        <v>13800000</v>
      </c>
      <c r="R169" s="205">
        <v>45432</v>
      </c>
      <c r="S169" s="60">
        <v>3400000</v>
      </c>
      <c r="T169" s="61" t="s">
        <v>66</v>
      </c>
      <c r="U169" s="67">
        <v>85155333</v>
      </c>
      <c r="V169" s="67" t="s">
        <v>5235</v>
      </c>
      <c r="W169" s="68">
        <v>45432</v>
      </c>
      <c r="X169" s="68">
        <v>45432</v>
      </c>
      <c r="Y169" s="168" t="s">
        <v>75</v>
      </c>
      <c r="Z169" s="68">
        <v>45442</v>
      </c>
      <c r="AA169" s="67">
        <f t="shared" si="10"/>
        <v>10</v>
      </c>
      <c r="AB169" s="60">
        <v>0</v>
      </c>
      <c r="AC169" s="60">
        <v>0</v>
      </c>
      <c r="AD169" s="60">
        <v>0</v>
      </c>
      <c r="AE169" s="66" t="s">
        <v>75</v>
      </c>
      <c r="AF169" s="67">
        <f t="shared" si="11"/>
        <v>0</v>
      </c>
      <c r="AG169" s="60">
        <v>0</v>
      </c>
      <c r="AH169" s="60">
        <v>0</v>
      </c>
      <c r="AI169" s="65" t="s">
        <v>75</v>
      </c>
      <c r="AJ169" s="61">
        <v>0</v>
      </c>
      <c r="AK169" s="65" t="s">
        <v>75</v>
      </c>
      <c r="AL169" s="65" t="s">
        <v>75</v>
      </c>
      <c r="AM169" s="67">
        <f t="shared" si="12"/>
        <v>0</v>
      </c>
      <c r="AN169" s="67">
        <f>+K169+AC169-AH169</f>
        <v>3400000</v>
      </c>
      <c r="AO169" s="61" t="s">
        <v>86</v>
      </c>
      <c r="AP169" s="60">
        <v>3400000</v>
      </c>
      <c r="AQ169" s="61" t="s">
        <v>86</v>
      </c>
      <c r="AR169" s="60">
        <v>0</v>
      </c>
      <c r="AS169" s="69" t="s">
        <v>75</v>
      </c>
      <c r="AT169" s="70">
        <v>3400000</v>
      </c>
      <c r="AU169" s="71">
        <f t="shared" si="13"/>
        <v>0</v>
      </c>
      <c r="AV169" s="72">
        <f t="shared" si="14"/>
        <v>1</v>
      </c>
      <c r="AW169" s="69" t="s">
        <v>75</v>
      </c>
      <c r="AX169" s="61" t="s">
        <v>101</v>
      </c>
      <c r="AY169" s="73" t="s">
        <v>6007</v>
      </c>
      <c r="AZ169" s="58" t="s">
        <v>67</v>
      </c>
      <c r="BA169" s="58" t="s">
        <v>67</v>
      </c>
    </row>
    <row r="170" spans="2:53" x14ac:dyDescent="0.25">
      <c r="B170" s="58">
        <v>2024</v>
      </c>
      <c r="C170" s="58">
        <v>891780111</v>
      </c>
      <c r="D170" s="59" t="s">
        <v>64</v>
      </c>
      <c r="E170" s="60" t="s">
        <v>6006</v>
      </c>
      <c r="F170" s="60" t="s">
        <v>6005</v>
      </c>
      <c r="G170" s="168">
        <v>0</v>
      </c>
      <c r="H170" s="61" t="s">
        <v>73</v>
      </c>
      <c r="I170" s="59" t="s">
        <v>125</v>
      </c>
      <c r="J170" s="60" t="s">
        <v>6004</v>
      </c>
      <c r="K170" s="60">
        <v>2700000</v>
      </c>
      <c r="L170" s="58" t="s">
        <v>68</v>
      </c>
      <c r="M170" s="67" t="s">
        <v>6003</v>
      </c>
      <c r="N170" s="67">
        <v>1083007524</v>
      </c>
      <c r="O170" s="64">
        <v>1182</v>
      </c>
      <c r="P170" s="205">
        <v>45427</v>
      </c>
      <c r="Q170" s="60">
        <v>13800000</v>
      </c>
      <c r="R170" s="205">
        <v>45432</v>
      </c>
      <c r="S170" s="60">
        <v>3400000</v>
      </c>
      <c r="T170" s="61" t="s">
        <v>66</v>
      </c>
      <c r="U170" s="67">
        <v>85155333</v>
      </c>
      <c r="V170" s="67" t="s">
        <v>5235</v>
      </c>
      <c r="W170" s="68">
        <v>45432</v>
      </c>
      <c r="X170" s="68">
        <v>45432</v>
      </c>
      <c r="Y170" s="168" t="s">
        <v>75</v>
      </c>
      <c r="Z170" s="68">
        <v>45442</v>
      </c>
      <c r="AA170" s="67">
        <f t="shared" si="10"/>
        <v>10</v>
      </c>
      <c r="AB170" s="60">
        <v>0</v>
      </c>
      <c r="AC170" s="60">
        <v>0</v>
      </c>
      <c r="AD170" s="60">
        <v>0</v>
      </c>
      <c r="AE170" s="66" t="s">
        <v>75</v>
      </c>
      <c r="AF170" s="67">
        <f t="shared" si="11"/>
        <v>0</v>
      </c>
      <c r="AG170" s="60">
        <v>0</v>
      </c>
      <c r="AH170" s="60">
        <v>0</v>
      </c>
      <c r="AI170" s="65" t="s">
        <v>75</v>
      </c>
      <c r="AJ170" s="61">
        <v>0</v>
      </c>
      <c r="AK170" s="65" t="s">
        <v>75</v>
      </c>
      <c r="AL170" s="65" t="s">
        <v>75</v>
      </c>
      <c r="AM170" s="67">
        <f t="shared" si="12"/>
        <v>0</v>
      </c>
      <c r="AN170" s="67">
        <f>+K170+AC170-AH170</f>
        <v>2700000</v>
      </c>
      <c r="AO170" s="61" t="s">
        <v>86</v>
      </c>
      <c r="AP170" s="60">
        <v>2700000</v>
      </c>
      <c r="AQ170" s="61" t="s">
        <v>86</v>
      </c>
      <c r="AR170" s="60">
        <v>0</v>
      </c>
      <c r="AS170" s="69" t="s">
        <v>75</v>
      </c>
      <c r="AT170" s="70">
        <v>2700000</v>
      </c>
      <c r="AU170" s="71">
        <f t="shared" si="13"/>
        <v>0</v>
      </c>
      <c r="AV170" s="72">
        <f t="shared" si="14"/>
        <v>1</v>
      </c>
      <c r="AW170" s="69" t="s">
        <v>75</v>
      </c>
      <c r="AX170" s="61" t="s">
        <v>101</v>
      </c>
      <c r="AY170" s="73" t="s">
        <v>6002</v>
      </c>
      <c r="AZ170" s="58" t="s">
        <v>67</v>
      </c>
      <c r="BA170" s="58" t="s">
        <v>67</v>
      </c>
    </row>
    <row r="171" spans="2:53" x14ac:dyDescent="0.25">
      <c r="B171" s="58">
        <v>2024</v>
      </c>
      <c r="C171" s="58">
        <v>891780111</v>
      </c>
      <c r="D171" s="59" t="s">
        <v>64</v>
      </c>
      <c r="E171" s="60" t="s">
        <v>6001</v>
      </c>
      <c r="F171" s="60" t="s">
        <v>6000</v>
      </c>
      <c r="G171" s="168">
        <v>0</v>
      </c>
      <c r="H171" s="61" t="s">
        <v>73</v>
      </c>
      <c r="I171" s="59" t="s">
        <v>125</v>
      </c>
      <c r="J171" s="60" t="s">
        <v>5999</v>
      </c>
      <c r="K171" s="60">
        <v>5760000</v>
      </c>
      <c r="L171" s="58" t="s">
        <v>68</v>
      </c>
      <c r="M171" s="67" t="s">
        <v>5998</v>
      </c>
      <c r="N171" s="67">
        <v>1082996860</v>
      </c>
      <c r="O171" s="64">
        <v>216</v>
      </c>
      <c r="P171" s="205">
        <v>45322</v>
      </c>
      <c r="Q171" s="60">
        <v>67200000</v>
      </c>
      <c r="R171" s="205">
        <v>45434</v>
      </c>
      <c r="S171" s="60">
        <v>5760000</v>
      </c>
      <c r="T171" s="61" t="s">
        <v>66</v>
      </c>
      <c r="U171" s="67">
        <v>16078654</v>
      </c>
      <c r="V171" s="67" t="s">
        <v>386</v>
      </c>
      <c r="W171" s="68">
        <v>45433</v>
      </c>
      <c r="X171" s="68">
        <v>45434</v>
      </c>
      <c r="Y171" s="168" t="s">
        <v>75</v>
      </c>
      <c r="Z171" s="68">
        <v>45498</v>
      </c>
      <c r="AA171" s="67">
        <f t="shared" si="10"/>
        <v>64</v>
      </c>
      <c r="AB171" s="60">
        <v>0</v>
      </c>
      <c r="AC171" s="60">
        <v>0</v>
      </c>
      <c r="AD171" s="60">
        <v>0</v>
      </c>
      <c r="AE171" s="66" t="s">
        <v>75</v>
      </c>
      <c r="AF171" s="67">
        <f t="shared" si="11"/>
        <v>0</v>
      </c>
      <c r="AG171" s="60">
        <v>0</v>
      </c>
      <c r="AH171" s="60">
        <v>0</v>
      </c>
      <c r="AI171" s="65" t="s">
        <v>75</v>
      </c>
      <c r="AJ171" s="61">
        <v>0</v>
      </c>
      <c r="AK171" s="65" t="s">
        <v>75</v>
      </c>
      <c r="AL171" s="65" t="s">
        <v>75</v>
      </c>
      <c r="AM171" s="67">
        <f t="shared" si="12"/>
        <v>0</v>
      </c>
      <c r="AN171" s="67">
        <f>+K171+AC171-AH171</f>
        <v>5760000</v>
      </c>
      <c r="AO171" s="61" t="s">
        <v>86</v>
      </c>
      <c r="AP171" s="60">
        <v>5760000</v>
      </c>
      <c r="AQ171" s="61" t="s">
        <v>86</v>
      </c>
      <c r="AR171" s="60">
        <v>0</v>
      </c>
      <c r="AS171" s="69" t="s">
        <v>75</v>
      </c>
      <c r="AT171" s="70">
        <v>2880000</v>
      </c>
      <c r="AU171" s="71">
        <f t="shared" si="13"/>
        <v>2880000</v>
      </c>
      <c r="AV171" s="72">
        <f t="shared" si="14"/>
        <v>0.5</v>
      </c>
      <c r="AW171" s="69" t="s">
        <v>75</v>
      </c>
      <c r="AX171" s="61" t="s">
        <v>101</v>
      </c>
      <c r="AY171" s="73" t="s">
        <v>5997</v>
      </c>
      <c r="AZ171" s="58" t="s">
        <v>67</v>
      </c>
      <c r="BA171" s="58" t="s">
        <v>67</v>
      </c>
    </row>
    <row r="172" spans="2:53" x14ac:dyDescent="0.25">
      <c r="B172" s="58">
        <v>2024</v>
      </c>
      <c r="C172" s="58">
        <v>891780111</v>
      </c>
      <c r="D172" s="59" t="s">
        <v>64</v>
      </c>
      <c r="E172" s="60" t="s">
        <v>5996</v>
      </c>
      <c r="F172" s="60" t="s">
        <v>5995</v>
      </c>
      <c r="G172" s="168">
        <v>0</v>
      </c>
      <c r="H172" s="61" t="s">
        <v>73</v>
      </c>
      <c r="I172" s="59" t="s">
        <v>125</v>
      </c>
      <c r="J172" s="60" t="s">
        <v>5994</v>
      </c>
      <c r="K172" s="60">
        <v>6500000</v>
      </c>
      <c r="L172" s="58" t="s">
        <v>68</v>
      </c>
      <c r="M172" s="67" t="s">
        <v>5993</v>
      </c>
      <c r="N172" s="67">
        <v>1083022598</v>
      </c>
      <c r="O172" s="64">
        <v>841</v>
      </c>
      <c r="P172" s="205">
        <v>45386</v>
      </c>
      <c r="Q172" s="60">
        <v>66600000</v>
      </c>
      <c r="R172" s="205">
        <v>45441</v>
      </c>
      <c r="S172" s="60">
        <v>6500000</v>
      </c>
      <c r="T172" s="61" t="s">
        <v>66</v>
      </c>
      <c r="U172" s="67">
        <v>1082939683</v>
      </c>
      <c r="V172" s="67" t="s">
        <v>4954</v>
      </c>
      <c r="W172" s="68">
        <v>45436</v>
      </c>
      <c r="X172" s="68">
        <v>45441</v>
      </c>
      <c r="Y172" s="168" t="s">
        <v>75</v>
      </c>
      <c r="Z172" s="68">
        <v>45472</v>
      </c>
      <c r="AA172" s="67">
        <f t="shared" si="10"/>
        <v>31</v>
      </c>
      <c r="AB172" s="60">
        <v>0</v>
      </c>
      <c r="AC172" s="60">
        <v>0</v>
      </c>
      <c r="AD172" s="60">
        <v>0</v>
      </c>
      <c r="AE172" s="66" t="s">
        <v>75</v>
      </c>
      <c r="AF172" s="67">
        <f t="shared" si="11"/>
        <v>0</v>
      </c>
      <c r="AG172" s="60">
        <v>1</v>
      </c>
      <c r="AH172" s="60">
        <v>6500000</v>
      </c>
      <c r="AI172" s="65">
        <v>45463</v>
      </c>
      <c r="AJ172" s="61">
        <v>0</v>
      </c>
      <c r="AK172" s="65" t="s">
        <v>75</v>
      </c>
      <c r="AL172" s="65" t="s">
        <v>75</v>
      </c>
      <c r="AM172" s="67">
        <f t="shared" si="12"/>
        <v>0</v>
      </c>
      <c r="AN172" s="67">
        <f>+K172+AC172-AH172</f>
        <v>0</v>
      </c>
      <c r="AO172" s="61" t="s">
        <v>86</v>
      </c>
      <c r="AP172" s="60">
        <v>6500000</v>
      </c>
      <c r="AQ172" s="61" t="s">
        <v>86</v>
      </c>
      <c r="AR172" s="60">
        <v>0</v>
      </c>
      <c r="AS172" s="69" t="s">
        <v>75</v>
      </c>
      <c r="AT172" s="70">
        <v>0</v>
      </c>
      <c r="AU172" s="71">
        <f t="shared" si="13"/>
        <v>0</v>
      </c>
      <c r="AV172" s="72" t="str">
        <f t="shared" si="14"/>
        <v>_</v>
      </c>
      <c r="AW172" s="69" t="s">
        <v>75</v>
      </c>
      <c r="AX172" s="61" t="s">
        <v>98</v>
      </c>
      <c r="AY172" s="73" t="s">
        <v>5992</v>
      </c>
      <c r="AZ172" s="58" t="s">
        <v>67</v>
      </c>
      <c r="BA172" s="58" t="s">
        <v>67</v>
      </c>
    </row>
    <row r="173" spans="2:53" x14ac:dyDescent="0.25">
      <c r="B173" s="58">
        <v>2024</v>
      </c>
      <c r="C173" s="58">
        <v>891780111</v>
      </c>
      <c r="D173" s="59" t="s">
        <v>64</v>
      </c>
      <c r="E173" s="60" t="s">
        <v>5991</v>
      </c>
      <c r="F173" s="60" t="s">
        <v>5990</v>
      </c>
      <c r="G173" s="168">
        <v>0</v>
      </c>
      <c r="H173" s="61" t="s">
        <v>73</v>
      </c>
      <c r="I173" s="59" t="s">
        <v>125</v>
      </c>
      <c r="J173" s="60" t="s">
        <v>5989</v>
      </c>
      <c r="K173" s="60">
        <v>6000000</v>
      </c>
      <c r="L173" s="58" t="s">
        <v>68</v>
      </c>
      <c r="M173" s="67" t="s">
        <v>5988</v>
      </c>
      <c r="N173" s="67">
        <v>1121299574</v>
      </c>
      <c r="O173" s="64">
        <v>841</v>
      </c>
      <c r="P173" s="205">
        <v>45386</v>
      </c>
      <c r="Q173" s="60">
        <v>66600000</v>
      </c>
      <c r="R173" s="205">
        <v>45440</v>
      </c>
      <c r="S173" s="60">
        <v>6000000</v>
      </c>
      <c r="T173" s="61" t="s">
        <v>66</v>
      </c>
      <c r="U173" s="67">
        <v>1082939683</v>
      </c>
      <c r="V173" s="67" t="s">
        <v>4954</v>
      </c>
      <c r="W173" s="68">
        <v>45436</v>
      </c>
      <c r="X173" s="68">
        <v>45440</v>
      </c>
      <c r="Y173" s="168" t="s">
        <v>75</v>
      </c>
      <c r="Z173" s="68">
        <v>45471</v>
      </c>
      <c r="AA173" s="67">
        <f t="shared" si="10"/>
        <v>31</v>
      </c>
      <c r="AB173" s="60">
        <v>0</v>
      </c>
      <c r="AC173" s="60">
        <v>0</v>
      </c>
      <c r="AD173" s="60">
        <v>0</v>
      </c>
      <c r="AE173" s="66" t="s">
        <v>75</v>
      </c>
      <c r="AF173" s="67">
        <f t="shared" si="11"/>
        <v>0</v>
      </c>
      <c r="AG173" s="60">
        <v>0</v>
      </c>
      <c r="AH173" s="60">
        <v>0</v>
      </c>
      <c r="AI173" s="65" t="s">
        <v>75</v>
      </c>
      <c r="AJ173" s="61">
        <v>0</v>
      </c>
      <c r="AK173" s="65" t="s">
        <v>75</v>
      </c>
      <c r="AL173" s="65" t="s">
        <v>75</v>
      </c>
      <c r="AM173" s="67">
        <f t="shared" si="12"/>
        <v>0</v>
      </c>
      <c r="AN173" s="67">
        <f>+K173+AC173-AH173</f>
        <v>6000000</v>
      </c>
      <c r="AO173" s="61" t="s">
        <v>86</v>
      </c>
      <c r="AP173" s="60">
        <v>6000000</v>
      </c>
      <c r="AQ173" s="61" t="s">
        <v>86</v>
      </c>
      <c r="AR173" s="60">
        <v>0</v>
      </c>
      <c r="AS173" s="69" t="s">
        <v>75</v>
      </c>
      <c r="AT173" s="70">
        <v>0</v>
      </c>
      <c r="AU173" s="71">
        <f t="shared" si="13"/>
        <v>6000000</v>
      </c>
      <c r="AV173" s="72">
        <f t="shared" si="14"/>
        <v>0</v>
      </c>
      <c r="AW173" s="69" t="s">
        <v>75</v>
      </c>
      <c r="AX173" s="61" t="s">
        <v>101</v>
      </c>
      <c r="AY173" s="73" t="s">
        <v>5987</v>
      </c>
      <c r="AZ173" s="58" t="s">
        <v>67</v>
      </c>
      <c r="BA173" s="58" t="s">
        <v>67</v>
      </c>
    </row>
    <row r="174" spans="2:53" x14ac:dyDescent="0.25">
      <c r="B174" s="58">
        <v>2024</v>
      </c>
      <c r="C174" s="58">
        <v>891780111</v>
      </c>
      <c r="D174" s="59" t="s">
        <v>64</v>
      </c>
      <c r="E174" s="60" t="s">
        <v>5986</v>
      </c>
      <c r="F174" s="60" t="s">
        <v>5985</v>
      </c>
      <c r="G174" s="168">
        <v>0</v>
      </c>
      <c r="H174" s="61" t="s">
        <v>73</v>
      </c>
      <c r="I174" s="59" t="s">
        <v>65</v>
      </c>
      <c r="J174" s="60" t="s">
        <v>5984</v>
      </c>
      <c r="K174" s="60">
        <v>1500000</v>
      </c>
      <c r="L174" s="58" t="s">
        <v>68</v>
      </c>
      <c r="M174" s="67" t="s">
        <v>5983</v>
      </c>
      <c r="N174" s="67">
        <v>860512330</v>
      </c>
      <c r="O174" s="64">
        <v>826</v>
      </c>
      <c r="P174" s="205">
        <v>45385</v>
      </c>
      <c r="Q174" s="60">
        <v>1500000</v>
      </c>
      <c r="R174" s="205">
        <v>45440</v>
      </c>
      <c r="S174" s="60">
        <v>1500000</v>
      </c>
      <c r="T174" s="61" t="s">
        <v>66</v>
      </c>
      <c r="U174" s="67">
        <v>85155333</v>
      </c>
      <c r="V174" s="67" t="s">
        <v>5235</v>
      </c>
      <c r="W174" s="68">
        <v>45440</v>
      </c>
      <c r="X174" s="68">
        <v>45440</v>
      </c>
      <c r="Y174" s="168" t="s">
        <v>75</v>
      </c>
      <c r="Z174" s="68">
        <v>45458</v>
      </c>
      <c r="AA174" s="67">
        <f t="shared" si="10"/>
        <v>18</v>
      </c>
      <c r="AB174" s="60">
        <v>0</v>
      </c>
      <c r="AC174" s="60">
        <v>0</v>
      </c>
      <c r="AD174" s="60">
        <v>0</v>
      </c>
      <c r="AE174" s="66" t="s">
        <v>75</v>
      </c>
      <c r="AF174" s="67">
        <f t="shared" si="11"/>
        <v>0</v>
      </c>
      <c r="AG174" s="60">
        <v>0</v>
      </c>
      <c r="AH174" s="60">
        <v>0</v>
      </c>
      <c r="AI174" s="65" t="s">
        <v>75</v>
      </c>
      <c r="AJ174" s="61">
        <v>0</v>
      </c>
      <c r="AK174" s="65" t="s">
        <v>75</v>
      </c>
      <c r="AL174" s="65" t="s">
        <v>75</v>
      </c>
      <c r="AM174" s="67">
        <f t="shared" si="12"/>
        <v>0</v>
      </c>
      <c r="AN174" s="67">
        <f>+K174+AC174-AH174</f>
        <v>1500000</v>
      </c>
      <c r="AO174" s="61" t="s">
        <v>67</v>
      </c>
      <c r="AP174" s="60">
        <v>1500000</v>
      </c>
      <c r="AQ174" s="61" t="s">
        <v>86</v>
      </c>
      <c r="AR174" s="60">
        <v>0</v>
      </c>
      <c r="AS174" s="69" t="s">
        <v>75</v>
      </c>
      <c r="AT174" s="70">
        <v>0</v>
      </c>
      <c r="AU174" s="71">
        <f t="shared" si="13"/>
        <v>1500000</v>
      </c>
      <c r="AV174" s="72">
        <f t="shared" si="14"/>
        <v>0</v>
      </c>
      <c r="AW174" s="69" t="s">
        <v>75</v>
      </c>
      <c r="AX174" s="61" t="s">
        <v>101</v>
      </c>
      <c r="AY174" s="73" t="s">
        <v>5982</v>
      </c>
      <c r="AZ174" s="58" t="s">
        <v>67</v>
      </c>
      <c r="BA174" s="58" t="s">
        <v>67</v>
      </c>
    </row>
    <row r="175" spans="2:53" x14ac:dyDescent="0.25">
      <c r="B175" s="58">
        <v>2024</v>
      </c>
      <c r="C175" s="58">
        <v>891780111</v>
      </c>
      <c r="D175" s="59" t="s">
        <v>64</v>
      </c>
      <c r="E175" s="60" t="s">
        <v>5981</v>
      </c>
      <c r="F175" s="60" t="s">
        <v>5980</v>
      </c>
      <c r="G175" s="168">
        <v>0</v>
      </c>
      <c r="H175" s="61" t="s">
        <v>73</v>
      </c>
      <c r="I175" s="59" t="s">
        <v>125</v>
      </c>
      <c r="J175" s="60" t="s">
        <v>5979</v>
      </c>
      <c r="K175" s="60">
        <v>1440000</v>
      </c>
      <c r="L175" s="58" t="s">
        <v>68</v>
      </c>
      <c r="M175" s="67" t="s">
        <v>5261</v>
      </c>
      <c r="N175" s="67">
        <v>40941511</v>
      </c>
      <c r="O175" s="64">
        <v>216</v>
      </c>
      <c r="P175" s="205">
        <v>45322</v>
      </c>
      <c r="Q175" s="60">
        <v>67200000</v>
      </c>
      <c r="R175" s="205">
        <v>45447</v>
      </c>
      <c r="S175" s="60">
        <v>1440000</v>
      </c>
      <c r="T175" s="61" t="s">
        <v>66</v>
      </c>
      <c r="U175" s="67">
        <v>16078654</v>
      </c>
      <c r="V175" s="67" t="s">
        <v>386</v>
      </c>
      <c r="W175" s="68">
        <v>45447</v>
      </c>
      <c r="X175" s="68">
        <v>45447</v>
      </c>
      <c r="Y175" s="168" t="s">
        <v>75</v>
      </c>
      <c r="Z175" s="68">
        <v>45453</v>
      </c>
      <c r="AA175" s="67">
        <f t="shared" si="10"/>
        <v>6</v>
      </c>
      <c r="AB175" s="60">
        <v>0</v>
      </c>
      <c r="AC175" s="60">
        <v>0</v>
      </c>
      <c r="AD175" s="60">
        <v>0</v>
      </c>
      <c r="AE175" s="66" t="s">
        <v>75</v>
      </c>
      <c r="AF175" s="67">
        <f t="shared" si="11"/>
        <v>0</v>
      </c>
      <c r="AG175" s="60">
        <v>0</v>
      </c>
      <c r="AH175" s="60">
        <v>0</v>
      </c>
      <c r="AI175" s="65" t="s">
        <v>75</v>
      </c>
      <c r="AJ175" s="61">
        <v>0</v>
      </c>
      <c r="AK175" s="65" t="s">
        <v>75</v>
      </c>
      <c r="AL175" s="65" t="s">
        <v>75</v>
      </c>
      <c r="AM175" s="67">
        <f t="shared" si="12"/>
        <v>0</v>
      </c>
      <c r="AN175" s="67">
        <f>+K175+AC175-AH175</f>
        <v>1440000</v>
      </c>
      <c r="AO175" s="61" t="s">
        <v>86</v>
      </c>
      <c r="AP175" s="60">
        <v>1440000</v>
      </c>
      <c r="AQ175" s="61" t="s">
        <v>86</v>
      </c>
      <c r="AR175" s="60">
        <v>0</v>
      </c>
      <c r="AS175" s="69" t="s">
        <v>75</v>
      </c>
      <c r="AT175" s="70">
        <v>1440000</v>
      </c>
      <c r="AU175" s="71">
        <f t="shared" si="13"/>
        <v>0</v>
      </c>
      <c r="AV175" s="72">
        <f t="shared" si="14"/>
        <v>1</v>
      </c>
      <c r="AW175" s="69" t="s">
        <v>75</v>
      </c>
      <c r="AX175" s="61" t="s">
        <v>101</v>
      </c>
      <c r="AY175" s="73" t="s">
        <v>5978</v>
      </c>
      <c r="AZ175" s="58" t="s">
        <v>67</v>
      </c>
      <c r="BA175" s="58" t="s">
        <v>67</v>
      </c>
    </row>
    <row r="176" spans="2:53" x14ac:dyDescent="0.25">
      <c r="B176" s="58">
        <v>2024</v>
      </c>
      <c r="C176" s="58">
        <v>891780111</v>
      </c>
      <c r="D176" s="59" t="s">
        <v>64</v>
      </c>
      <c r="E176" s="67" t="s">
        <v>5977</v>
      </c>
      <c r="F176" s="67" t="s">
        <v>5976</v>
      </c>
      <c r="G176" s="168">
        <v>0</v>
      </c>
      <c r="H176" s="61" t="s">
        <v>73</v>
      </c>
      <c r="I176" s="59" t="s">
        <v>125</v>
      </c>
      <c r="J176" s="67" t="s">
        <v>5975</v>
      </c>
      <c r="K176" s="67">
        <v>2000000</v>
      </c>
      <c r="L176" s="58" t="s">
        <v>68</v>
      </c>
      <c r="M176" s="67" t="s">
        <v>5974</v>
      </c>
      <c r="N176" s="67">
        <v>1192896103</v>
      </c>
      <c r="O176" s="67">
        <v>824</v>
      </c>
      <c r="P176" s="203">
        <v>45385</v>
      </c>
      <c r="Q176" s="67">
        <v>46000000</v>
      </c>
      <c r="R176" s="203">
        <v>45450</v>
      </c>
      <c r="S176" s="67">
        <v>2000000</v>
      </c>
      <c r="T176" s="61" t="s">
        <v>66</v>
      </c>
      <c r="U176" s="67">
        <v>12564670</v>
      </c>
      <c r="V176" s="67" t="s">
        <v>5973</v>
      </c>
      <c r="W176" s="154">
        <v>45449</v>
      </c>
      <c r="X176" s="154">
        <v>45450</v>
      </c>
      <c r="Y176" s="168" t="s">
        <v>75</v>
      </c>
      <c r="Z176" s="154">
        <v>45462</v>
      </c>
      <c r="AA176" s="67">
        <f t="shared" si="10"/>
        <v>12</v>
      </c>
      <c r="AB176" s="60">
        <v>0</v>
      </c>
      <c r="AC176" s="60">
        <v>0</v>
      </c>
      <c r="AD176" s="60">
        <v>0</v>
      </c>
      <c r="AE176" s="66" t="s">
        <v>75</v>
      </c>
      <c r="AF176" s="67">
        <f t="shared" si="11"/>
        <v>0</v>
      </c>
      <c r="AG176" s="60">
        <v>0</v>
      </c>
      <c r="AH176" s="60">
        <v>0</v>
      </c>
      <c r="AI176" s="65" t="s">
        <v>75</v>
      </c>
      <c r="AJ176" s="61">
        <v>0</v>
      </c>
      <c r="AK176" s="65" t="s">
        <v>75</v>
      </c>
      <c r="AL176" s="65" t="s">
        <v>75</v>
      </c>
      <c r="AM176" s="67">
        <f t="shared" si="12"/>
        <v>0</v>
      </c>
      <c r="AN176" s="67">
        <f>+K176+AC176-AH176</f>
        <v>2000000</v>
      </c>
      <c r="AO176" s="168" t="s">
        <v>86</v>
      </c>
      <c r="AP176" s="67">
        <v>2000000</v>
      </c>
      <c r="AQ176" s="61" t="s">
        <v>86</v>
      </c>
      <c r="AR176" s="60">
        <v>0</v>
      </c>
      <c r="AS176" s="69" t="s">
        <v>75</v>
      </c>
      <c r="AT176" s="70">
        <v>0</v>
      </c>
      <c r="AU176" s="71">
        <f t="shared" si="13"/>
        <v>2000000</v>
      </c>
      <c r="AV176" s="72">
        <f t="shared" si="14"/>
        <v>0</v>
      </c>
      <c r="AW176" s="69" t="s">
        <v>75</v>
      </c>
      <c r="AX176" s="61" t="s">
        <v>101</v>
      </c>
      <c r="AY176" s="88" t="s">
        <v>5972</v>
      </c>
      <c r="AZ176" s="58" t="s">
        <v>67</v>
      </c>
      <c r="BA176" s="58" t="s">
        <v>67</v>
      </c>
    </row>
    <row r="177" spans="2:53" x14ac:dyDescent="0.25">
      <c r="B177" s="58">
        <v>2024</v>
      </c>
      <c r="C177" s="58">
        <v>891780111</v>
      </c>
      <c r="D177" s="59" t="s">
        <v>64</v>
      </c>
      <c r="E177" s="60" t="s">
        <v>5971</v>
      </c>
      <c r="F177" s="60" t="s">
        <v>5970</v>
      </c>
      <c r="G177" s="168">
        <v>0</v>
      </c>
      <c r="H177" s="61" t="s">
        <v>73</v>
      </c>
      <c r="I177" s="59" t="s">
        <v>125</v>
      </c>
      <c r="J177" s="60" t="s">
        <v>5969</v>
      </c>
      <c r="K177" s="60">
        <v>1440000</v>
      </c>
      <c r="L177" s="58" t="s">
        <v>68</v>
      </c>
      <c r="M177" s="67" t="s">
        <v>5968</v>
      </c>
      <c r="N177" s="67">
        <v>1082909660</v>
      </c>
      <c r="O177" s="64">
        <v>216</v>
      </c>
      <c r="P177" s="205">
        <v>45322</v>
      </c>
      <c r="Q177" s="60">
        <v>67200000</v>
      </c>
      <c r="R177" s="205">
        <v>45450</v>
      </c>
      <c r="S177" s="60">
        <v>1440000</v>
      </c>
      <c r="T177" s="61" t="s">
        <v>66</v>
      </c>
      <c r="U177" s="67">
        <v>16078654</v>
      </c>
      <c r="V177" s="67" t="s">
        <v>5229</v>
      </c>
      <c r="W177" s="68">
        <v>45449</v>
      </c>
      <c r="X177" s="68">
        <v>45451</v>
      </c>
      <c r="Y177" s="168" t="s">
        <v>75</v>
      </c>
      <c r="Z177" s="68">
        <v>45464</v>
      </c>
      <c r="AA177" s="67">
        <f t="shared" si="10"/>
        <v>13</v>
      </c>
      <c r="AB177" s="60">
        <v>0</v>
      </c>
      <c r="AC177" s="60">
        <v>0</v>
      </c>
      <c r="AD177" s="60">
        <v>0</v>
      </c>
      <c r="AE177" s="66" t="s">
        <v>75</v>
      </c>
      <c r="AF177" s="67">
        <f t="shared" si="11"/>
        <v>0</v>
      </c>
      <c r="AG177" s="60">
        <v>0</v>
      </c>
      <c r="AH177" s="60">
        <v>0</v>
      </c>
      <c r="AI177" s="65" t="s">
        <v>75</v>
      </c>
      <c r="AJ177" s="61">
        <v>0</v>
      </c>
      <c r="AK177" s="65" t="s">
        <v>75</v>
      </c>
      <c r="AL177" s="65" t="s">
        <v>75</v>
      </c>
      <c r="AM177" s="67">
        <f t="shared" si="12"/>
        <v>0</v>
      </c>
      <c r="AN177" s="67">
        <f>+K177+AC177-AH177</f>
        <v>1440000</v>
      </c>
      <c r="AO177" s="61" t="s">
        <v>86</v>
      </c>
      <c r="AP177" s="60">
        <v>1440000</v>
      </c>
      <c r="AQ177" s="61" t="s">
        <v>86</v>
      </c>
      <c r="AR177" s="60">
        <v>0</v>
      </c>
      <c r="AS177" s="69" t="s">
        <v>75</v>
      </c>
      <c r="AT177" s="70">
        <v>1440000</v>
      </c>
      <c r="AU177" s="71">
        <f t="shared" si="13"/>
        <v>0</v>
      </c>
      <c r="AV177" s="72">
        <f t="shared" si="14"/>
        <v>1</v>
      </c>
      <c r="AW177" s="69" t="s">
        <v>75</v>
      </c>
      <c r="AX177" s="61" t="s">
        <v>101</v>
      </c>
      <c r="AY177" s="73" t="s">
        <v>5967</v>
      </c>
      <c r="AZ177" s="58" t="s">
        <v>67</v>
      </c>
      <c r="BA177" s="58" t="s">
        <v>67</v>
      </c>
    </row>
    <row r="178" spans="2:53" x14ac:dyDescent="0.25">
      <c r="B178" s="58">
        <v>2024</v>
      </c>
      <c r="C178" s="58">
        <v>891780111</v>
      </c>
      <c r="D178" s="59" t="s">
        <v>64</v>
      </c>
      <c r="E178" s="60" t="s">
        <v>5966</v>
      </c>
      <c r="F178" s="60" t="s">
        <v>5965</v>
      </c>
      <c r="G178" s="168">
        <v>0</v>
      </c>
      <c r="H178" s="61" t="s">
        <v>73</v>
      </c>
      <c r="I178" s="59" t="s">
        <v>125</v>
      </c>
      <c r="J178" s="67" t="s">
        <v>5964</v>
      </c>
      <c r="K178" s="60">
        <v>7600000</v>
      </c>
      <c r="L178" s="58" t="s">
        <v>68</v>
      </c>
      <c r="M178" s="67" t="s">
        <v>2241</v>
      </c>
      <c r="N178" s="67">
        <v>1004369361</v>
      </c>
      <c r="O178" s="67">
        <v>435</v>
      </c>
      <c r="P178" s="205">
        <v>45343</v>
      </c>
      <c r="Q178" s="67">
        <v>163000000</v>
      </c>
      <c r="R178" s="205">
        <v>45450</v>
      </c>
      <c r="S178" s="60">
        <v>7600000</v>
      </c>
      <c r="T178" s="61" t="s">
        <v>66</v>
      </c>
      <c r="U178" s="197">
        <v>72220242</v>
      </c>
      <c r="V178" s="67" t="s">
        <v>5948</v>
      </c>
      <c r="W178" s="68">
        <v>45449</v>
      </c>
      <c r="X178" s="68">
        <v>45450</v>
      </c>
      <c r="Y178" s="168" t="s">
        <v>75</v>
      </c>
      <c r="Z178" s="68">
        <v>45561</v>
      </c>
      <c r="AA178" s="67">
        <f t="shared" si="10"/>
        <v>111</v>
      </c>
      <c r="AB178" s="60">
        <v>0</v>
      </c>
      <c r="AC178" s="60">
        <v>0</v>
      </c>
      <c r="AD178" s="60">
        <v>0</v>
      </c>
      <c r="AE178" s="66" t="s">
        <v>75</v>
      </c>
      <c r="AF178" s="67">
        <f t="shared" si="11"/>
        <v>0</v>
      </c>
      <c r="AG178" s="60">
        <v>0</v>
      </c>
      <c r="AH178" s="60">
        <v>0</v>
      </c>
      <c r="AI178" s="65" t="s">
        <v>75</v>
      </c>
      <c r="AJ178" s="61">
        <v>0</v>
      </c>
      <c r="AK178" s="65" t="s">
        <v>75</v>
      </c>
      <c r="AL178" s="65" t="s">
        <v>75</v>
      </c>
      <c r="AM178" s="67">
        <f t="shared" si="12"/>
        <v>0</v>
      </c>
      <c r="AN178" s="67">
        <f>+K178+AC178-AH178</f>
        <v>7600000</v>
      </c>
      <c r="AO178" s="61" t="s">
        <v>86</v>
      </c>
      <c r="AP178" s="60">
        <v>7600000</v>
      </c>
      <c r="AQ178" s="61" t="s">
        <v>86</v>
      </c>
      <c r="AR178" s="60">
        <v>0</v>
      </c>
      <c r="AS178" s="69" t="s">
        <v>75</v>
      </c>
      <c r="AT178" s="70">
        <v>3800000</v>
      </c>
      <c r="AU178" s="71">
        <f t="shared" si="13"/>
        <v>3800000</v>
      </c>
      <c r="AV178" s="72">
        <f t="shared" si="14"/>
        <v>0.5</v>
      </c>
      <c r="AW178" s="69" t="s">
        <v>75</v>
      </c>
      <c r="AX178" s="61" t="s">
        <v>101</v>
      </c>
      <c r="AY178" s="73" t="s">
        <v>5963</v>
      </c>
      <c r="AZ178" s="58" t="s">
        <v>67</v>
      </c>
      <c r="BA178" s="58" t="s">
        <v>67</v>
      </c>
    </row>
    <row r="179" spans="2:53" x14ac:dyDescent="0.25">
      <c r="B179" s="58">
        <v>2024</v>
      </c>
      <c r="C179" s="58">
        <v>891780111</v>
      </c>
      <c r="D179" s="59" t="s">
        <v>64</v>
      </c>
      <c r="E179" s="60" t="s">
        <v>5962</v>
      </c>
      <c r="F179" s="60" t="s">
        <v>5961</v>
      </c>
      <c r="G179" s="168">
        <v>0</v>
      </c>
      <c r="H179" s="61" t="s">
        <v>73</v>
      </c>
      <c r="I179" s="59" t="s">
        <v>125</v>
      </c>
      <c r="J179" s="60" t="s">
        <v>5960</v>
      </c>
      <c r="K179" s="60">
        <v>7600000</v>
      </c>
      <c r="L179" s="58" t="s">
        <v>68</v>
      </c>
      <c r="M179" s="67" t="s">
        <v>5959</v>
      </c>
      <c r="N179" s="67">
        <v>1082998041</v>
      </c>
      <c r="O179" s="67">
        <v>435</v>
      </c>
      <c r="P179" s="205">
        <v>45343</v>
      </c>
      <c r="Q179" s="67">
        <v>163000000</v>
      </c>
      <c r="R179" s="205">
        <v>45450</v>
      </c>
      <c r="S179" s="60">
        <v>7600000</v>
      </c>
      <c r="T179" s="61" t="s">
        <v>66</v>
      </c>
      <c r="U179" s="197">
        <v>72220242</v>
      </c>
      <c r="V179" s="67" t="s">
        <v>5948</v>
      </c>
      <c r="W179" s="68">
        <v>45449</v>
      </c>
      <c r="X179" s="68">
        <v>45450</v>
      </c>
      <c r="Y179" s="168" t="s">
        <v>75</v>
      </c>
      <c r="Z179" s="68">
        <v>45561</v>
      </c>
      <c r="AA179" s="67">
        <f t="shared" si="10"/>
        <v>111</v>
      </c>
      <c r="AB179" s="60">
        <v>0</v>
      </c>
      <c r="AC179" s="60">
        <v>0</v>
      </c>
      <c r="AD179" s="60">
        <v>0</v>
      </c>
      <c r="AE179" s="66" t="s">
        <v>75</v>
      </c>
      <c r="AF179" s="67">
        <f t="shared" si="11"/>
        <v>0</v>
      </c>
      <c r="AG179" s="60">
        <v>0</v>
      </c>
      <c r="AH179" s="60">
        <v>0</v>
      </c>
      <c r="AI179" s="65" t="s">
        <v>75</v>
      </c>
      <c r="AJ179" s="61">
        <v>0</v>
      </c>
      <c r="AK179" s="65" t="s">
        <v>75</v>
      </c>
      <c r="AL179" s="65" t="s">
        <v>75</v>
      </c>
      <c r="AM179" s="67">
        <f t="shared" si="12"/>
        <v>0</v>
      </c>
      <c r="AN179" s="67">
        <f>+K179+AC179-AH179</f>
        <v>7600000</v>
      </c>
      <c r="AO179" s="61" t="s">
        <v>86</v>
      </c>
      <c r="AP179" s="60">
        <v>7600000</v>
      </c>
      <c r="AQ179" s="61" t="s">
        <v>86</v>
      </c>
      <c r="AR179" s="60">
        <v>0</v>
      </c>
      <c r="AS179" s="69" t="s">
        <v>75</v>
      </c>
      <c r="AT179" s="70">
        <v>3800000</v>
      </c>
      <c r="AU179" s="71">
        <f t="shared" si="13"/>
        <v>3800000</v>
      </c>
      <c r="AV179" s="72">
        <f t="shared" si="14"/>
        <v>0.5</v>
      </c>
      <c r="AW179" s="69" t="s">
        <v>75</v>
      </c>
      <c r="AX179" s="61" t="s">
        <v>101</v>
      </c>
      <c r="AY179" s="73" t="s">
        <v>5958</v>
      </c>
      <c r="AZ179" s="58" t="s">
        <v>67</v>
      </c>
      <c r="BA179" s="58" t="s">
        <v>67</v>
      </c>
    </row>
    <row r="180" spans="2:53" x14ac:dyDescent="0.25">
      <c r="B180" s="58">
        <v>2024</v>
      </c>
      <c r="C180" s="58">
        <v>891780111</v>
      </c>
      <c r="D180" s="59" t="s">
        <v>64</v>
      </c>
      <c r="E180" s="60" t="s">
        <v>5957</v>
      </c>
      <c r="F180" s="60" t="s">
        <v>5956</v>
      </c>
      <c r="G180" s="168">
        <v>0</v>
      </c>
      <c r="H180" s="61" t="s">
        <v>73</v>
      </c>
      <c r="I180" s="59" t="s">
        <v>125</v>
      </c>
      <c r="J180" s="60" t="s">
        <v>5955</v>
      </c>
      <c r="K180" s="60">
        <v>15200000</v>
      </c>
      <c r="L180" s="58" t="s">
        <v>68</v>
      </c>
      <c r="M180" s="67" t="s">
        <v>5954</v>
      </c>
      <c r="N180" s="67">
        <v>1083024056</v>
      </c>
      <c r="O180" s="67">
        <v>435</v>
      </c>
      <c r="P180" s="205">
        <v>45343</v>
      </c>
      <c r="Q180" s="67">
        <v>163000000</v>
      </c>
      <c r="R180" s="205">
        <v>45450</v>
      </c>
      <c r="S180" s="60">
        <v>15200000</v>
      </c>
      <c r="T180" s="61" t="s">
        <v>66</v>
      </c>
      <c r="U180" s="197">
        <v>72220242</v>
      </c>
      <c r="V180" s="67" t="s">
        <v>5948</v>
      </c>
      <c r="W180" s="68">
        <v>45449</v>
      </c>
      <c r="X180" s="68">
        <v>45450</v>
      </c>
      <c r="Y180" s="168" t="s">
        <v>75</v>
      </c>
      <c r="Z180" s="68">
        <v>45561</v>
      </c>
      <c r="AA180" s="67">
        <f t="shared" si="10"/>
        <v>111</v>
      </c>
      <c r="AB180" s="60">
        <v>0</v>
      </c>
      <c r="AC180" s="60">
        <v>0</v>
      </c>
      <c r="AD180" s="60">
        <v>0</v>
      </c>
      <c r="AE180" s="66" t="s">
        <v>75</v>
      </c>
      <c r="AF180" s="67">
        <f t="shared" si="11"/>
        <v>0</v>
      </c>
      <c r="AG180" s="60">
        <v>0</v>
      </c>
      <c r="AH180" s="60">
        <v>0</v>
      </c>
      <c r="AI180" s="65" t="s">
        <v>75</v>
      </c>
      <c r="AJ180" s="61">
        <v>0</v>
      </c>
      <c r="AK180" s="65" t="s">
        <v>75</v>
      </c>
      <c r="AL180" s="65" t="s">
        <v>75</v>
      </c>
      <c r="AM180" s="67">
        <f t="shared" si="12"/>
        <v>0</v>
      </c>
      <c r="AN180" s="67">
        <f>+K180+AC180-AH180</f>
        <v>15200000</v>
      </c>
      <c r="AO180" s="61" t="s">
        <v>86</v>
      </c>
      <c r="AP180" s="60">
        <v>15200000</v>
      </c>
      <c r="AQ180" s="61" t="s">
        <v>86</v>
      </c>
      <c r="AR180" s="60">
        <v>0</v>
      </c>
      <c r="AS180" s="69" t="s">
        <v>75</v>
      </c>
      <c r="AT180" s="70">
        <v>7600000</v>
      </c>
      <c r="AU180" s="71">
        <f t="shared" si="13"/>
        <v>7600000</v>
      </c>
      <c r="AV180" s="72">
        <f t="shared" si="14"/>
        <v>0.5</v>
      </c>
      <c r="AW180" s="69" t="s">
        <v>75</v>
      </c>
      <c r="AX180" s="61" t="s">
        <v>101</v>
      </c>
      <c r="AY180" s="73" t="s">
        <v>5953</v>
      </c>
      <c r="AZ180" s="58" t="s">
        <v>67</v>
      </c>
      <c r="BA180" s="58" t="s">
        <v>67</v>
      </c>
    </row>
    <row r="181" spans="2:53" x14ac:dyDescent="0.25">
      <c r="B181" s="58">
        <v>2024</v>
      </c>
      <c r="C181" s="58">
        <v>891780111</v>
      </c>
      <c r="D181" s="59" t="s">
        <v>64</v>
      </c>
      <c r="E181" s="60" t="s">
        <v>5952</v>
      </c>
      <c r="F181" s="60" t="s">
        <v>5951</v>
      </c>
      <c r="G181" s="168">
        <v>0</v>
      </c>
      <c r="H181" s="61" t="s">
        <v>73</v>
      </c>
      <c r="I181" s="59" t="s">
        <v>125</v>
      </c>
      <c r="J181" s="60" t="s">
        <v>5950</v>
      </c>
      <c r="K181" s="60">
        <v>2300000</v>
      </c>
      <c r="L181" s="58" t="s">
        <v>68</v>
      </c>
      <c r="M181" s="67" t="s">
        <v>5949</v>
      </c>
      <c r="N181" s="67">
        <v>1123631254</v>
      </c>
      <c r="O181" s="67">
        <v>435</v>
      </c>
      <c r="P181" s="205">
        <v>45343</v>
      </c>
      <c r="Q181" s="67">
        <v>163000000</v>
      </c>
      <c r="R181" s="205">
        <v>45450</v>
      </c>
      <c r="S181" s="60">
        <v>2300000</v>
      </c>
      <c r="T181" s="61" t="s">
        <v>66</v>
      </c>
      <c r="U181" s="197">
        <v>72220242</v>
      </c>
      <c r="V181" s="67" t="s">
        <v>5948</v>
      </c>
      <c r="W181" s="68">
        <v>45449</v>
      </c>
      <c r="X181" s="68">
        <v>45450</v>
      </c>
      <c r="Y181" s="168" t="s">
        <v>75</v>
      </c>
      <c r="Z181" s="68">
        <v>45473</v>
      </c>
      <c r="AA181" s="67">
        <f t="shared" si="10"/>
        <v>23</v>
      </c>
      <c r="AB181" s="60">
        <v>0</v>
      </c>
      <c r="AC181" s="60">
        <v>0</v>
      </c>
      <c r="AD181" s="60">
        <v>0</v>
      </c>
      <c r="AE181" s="66" t="s">
        <v>75</v>
      </c>
      <c r="AF181" s="67">
        <f t="shared" si="11"/>
        <v>0</v>
      </c>
      <c r="AG181" s="60">
        <v>0</v>
      </c>
      <c r="AH181" s="60">
        <v>0</v>
      </c>
      <c r="AI181" s="65" t="s">
        <v>75</v>
      </c>
      <c r="AJ181" s="61">
        <v>0</v>
      </c>
      <c r="AK181" s="65" t="s">
        <v>75</v>
      </c>
      <c r="AL181" s="65" t="s">
        <v>75</v>
      </c>
      <c r="AM181" s="67">
        <f t="shared" si="12"/>
        <v>0</v>
      </c>
      <c r="AN181" s="67">
        <f>+K181+AC181-AH181</f>
        <v>2300000</v>
      </c>
      <c r="AO181" s="61" t="s">
        <v>86</v>
      </c>
      <c r="AP181" s="60">
        <v>2300000</v>
      </c>
      <c r="AQ181" s="61" t="s">
        <v>86</v>
      </c>
      <c r="AR181" s="60">
        <v>0</v>
      </c>
      <c r="AS181" s="69" t="s">
        <v>75</v>
      </c>
      <c r="AT181" s="70">
        <v>2300000</v>
      </c>
      <c r="AU181" s="71">
        <f t="shared" si="13"/>
        <v>0</v>
      </c>
      <c r="AV181" s="72">
        <f t="shared" si="14"/>
        <v>1</v>
      </c>
      <c r="AW181" s="69" t="s">
        <v>75</v>
      </c>
      <c r="AX181" s="61" t="s">
        <v>101</v>
      </c>
      <c r="AY181" s="73" t="s">
        <v>5947</v>
      </c>
      <c r="AZ181" s="58" t="s">
        <v>67</v>
      </c>
      <c r="BA181" s="58" t="s">
        <v>67</v>
      </c>
    </row>
    <row r="182" spans="2:53" x14ac:dyDescent="0.25">
      <c r="B182" s="58">
        <v>2024</v>
      </c>
      <c r="C182" s="58">
        <v>891780111</v>
      </c>
      <c r="D182" s="59" t="s">
        <v>64</v>
      </c>
      <c r="E182" s="67" t="s">
        <v>5946</v>
      </c>
      <c r="F182" s="67" t="s">
        <v>5945</v>
      </c>
      <c r="G182" s="168">
        <v>0</v>
      </c>
      <c r="H182" s="61" t="s">
        <v>73</v>
      </c>
      <c r="I182" s="67" t="s">
        <v>125</v>
      </c>
      <c r="J182" s="67" t="s">
        <v>5944</v>
      </c>
      <c r="K182" s="67">
        <v>17500000</v>
      </c>
      <c r="L182" s="58" t="s">
        <v>68</v>
      </c>
      <c r="M182" s="67" t="s">
        <v>5943</v>
      </c>
      <c r="N182" s="67">
        <v>64703092</v>
      </c>
      <c r="O182" s="209" t="s">
        <v>5942</v>
      </c>
      <c r="P182" s="67" t="s">
        <v>5941</v>
      </c>
      <c r="Q182" s="67">
        <v>107000000</v>
      </c>
      <c r="R182" s="203">
        <v>45456</v>
      </c>
      <c r="S182" s="67">
        <v>17500000</v>
      </c>
      <c r="T182" s="61" t="s">
        <v>66</v>
      </c>
      <c r="U182" s="67">
        <v>72005158</v>
      </c>
      <c r="V182" s="67" t="s">
        <v>5940</v>
      </c>
      <c r="W182" s="154">
        <v>45454</v>
      </c>
      <c r="X182" s="154">
        <v>45456</v>
      </c>
      <c r="Y182" s="168" t="s">
        <v>75</v>
      </c>
      <c r="Z182" s="154">
        <v>45555</v>
      </c>
      <c r="AA182" s="67">
        <f t="shared" si="10"/>
        <v>99</v>
      </c>
      <c r="AB182" s="60">
        <v>0</v>
      </c>
      <c r="AC182" s="60">
        <v>0</v>
      </c>
      <c r="AD182" s="60">
        <v>0</v>
      </c>
      <c r="AE182" s="66" t="s">
        <v>75</v>
      </c>
      <c r="AF182" s="67">
        <f t="shared" si="11"/>
        <v>0</v>
      </c>
      <c r="AG182" s="60">
        <v>0</v>
      </c>
      <c r="AH182" s="60">
        <v>0</v>
      </c>
      <c r="AI182" s="65" t="s">
        <v>75</v>
      </c>
      <c r="AJ182" s="61">
        <v>0</v>
      </c>
      <c r="AK182" s="65" t="s">
        <v>75</v>
      </c>
      <c r="AL182" s="65" t="s">
        <v>75</v>
      </c>
      <c r="AM182" s="67">
        <f t="shared" si="12"/>
        <v>0</v>
      </c>
      <c r="AN182" s="67">
        <f>+K182+AC182-AH182</f>
        <v>17500000</v>
      </c>
      <c r="AO182" s="168" t="s">
        <v>86</v>
      </c>
      <c r="AP182" s="67">
        <v>17500000</v>
      </c>
      <c r="AQ182" s="61" t="s">
        <v>86</v>
      </c>
      <c r="AR182" s="60">
        <v>0</v>
      </c>
      <c r="AS182" s="69" t="s">
        <v>75</v>
      </c>
      <c r="AT182" s="70">
        <v>10000000</v>
      </c>
      <c r="AU182" s="71">
        <f t="shared" si="13"/>
        <v>7500000</v>
      </c>
      <c r="AV182" s="72">
        <f t="shared" si="14"/>
        <v>0.5714285714285714</v>
      </c>
      <c r="AW182" s="69" t="s">
        <v>75</v>
      </c>
      <c r="AX182" s="61" t="s">
        <v>101</v>
      </c>
      <c r="AY182" s="88" t="s">
        <v>5939</v>
      </c>
      <c r="AZ182" s="58" t="s">
        <v>67</v>
      </c>
      <c r="BA182" s="58" t="s">
        <v>67</v>
      </c>
    </row>
    <row r="183" spans="2:53" ht="15.75" thickBot="1" x14ac:dyDescent="0.3">
      <c r="B183" s="58">
        <v>2024</v>
      </c>
      <c r="C183" s="58">
        <v>891780111</v>
      </c>
      <c r="D183" s="59" t="s">
        <v>64</v>
      </c>
      <c r="E183" s="60" t="s">
        <v>5938</v>
      </c>
      <c r="F183" s="60" t="s">
        <v>5937</v>
      </c>
      <c r="G183" s="168">
        <v>0</v>
      </c>
      <c r="H183" s="61" t="s">
        <v>73</v>
      </c>
      <c r="I183" s="59" t="s">
        <v>125</v>
      </c>
      <c r="J183" s="60" t="s">
        <v>5936</v>
      </c>
      <c r="K183" s="60">
        <v>10000000</v>
      </c>
      <c r="L183" s="58" t="s">
        <v>68</v>
      </c>
      <c r="M183" s="67" t="s">
        <v>5935</v>
      </c>
      <c r="N183" s="67">
        <v>36694623</v>
      </c>
      <c r="O183" s="67">
        <v>244</v>
      </c>
      <c r="P183" s="205">
        <v>45323</v>
      </c>
      <c r="Q183" s="60">
        <v>572500000</v>
      </c>
      <c r="R183" s="205">
        <v>45456</v>
      </c>
      <c r="S183" s="60">
        <v>10000000</v>
      </c>
      <c r="T183" s="61" t="s">
        <v>66</v>
      </c>
      <c r="U183" s="67">
        <v>85155333</v>
      </c>
      <c r="V183" s="67" t="s">
        <v>5235</v>
      </c>
      <c r="W183" s="68">
        <v>45455</v>
      </c>
      <c r="X183" s="68">
        <v>45456</v>
      </c>
      <c r="Y183" s="168" t="s">
        <v>75</v>
      </c>
      <c r="Z183" s="68">
        <v>45503</v>
      </c>
      <c r="AA183" s="67">
        <f t="shared" si="10"/>
        <v>47</v>
      </c>
      <c r="AB183" s="60">
        <v>0</v>
      </c>
      <c r="AC183" s="60">
        <v>0</v>
      </c>
      <c r="AD183" s="60">
        <v>0</v>
      </c>
      <c r="AE183" s="66" t="s">
        <v>75</v>
      </c>
      <c r="AF183" s="67">
        <f t="shared" si="11"/>
        <v>0</v>
      </c>
      <c r="AG183" s="60">
        <v>0</v>
      </c>
      <c r="AH183" s="60">
        <v>0</v>
      </c>
      <c r="AI183" s="65" t="s">
        <v>75</v>
      </c>
      <c r="AJ183" s="61">
        <v>0</v>
      </c>
      <c r="AK183" s="65" t="s">
        <v>75</v>
      </c>
      <c r="AL183" s="65" t="s">
        <v>75</v>
      </c>
      <c r="AM183" s="67">
        <f t="shared" si="12"/>
        <v>0</v>
      </c>
      <c r="AN183" s="67">
        <f>+K183+AC183-AH183</f>
        <v>10000000</v>
      </c>
      <c r="AO183" s="61" t="s">
        <v>67</v>
      </c>
      <c r="AP183" s="60">
        <v>10000000</v>
      </c>
      <c r="AQ183" s="75" t="s">
        <v>86</v>
      </c>
      <c r="AR183" s="60">
        <v>0</v>
      </c>
      <c r="AS183" s="69" t="s">
        <v>75</v>
      </c>
      <c r="AT183" s="70">
        <v>0</v>
      </c>
      <c r="AU183" s="71">
        <f t="shared" si="13"/>
        <v>10000000</v>
      </c>
      <c r="AV183" s="72">
        <f t="shared" si="14"/>
        <v>0</v>
      </c>
      <c r="AW183" s="69" t="s">
        <v>75</v>
      </c>
      <c r="AX183" s="61" t="s">
        <v>101</v>
      </c>
      <c r="AY183" s="73" t="s">
        <v>5934</v>
      </c>
      <c r="AZ183" s="58" t="s">
        <v>67</v>
      </c>
      <c r="BA183" s="58" t="s">
        <v>67</v>
      </c>
    </row>
    <row r="184" spans="2:53" ht="15.75" thickBot="1" x14ac:dyDescent="0.3">
      <c r="B184" s="58">
        <v>2024</v>
      </c>
      <c r="C184" s="58">
        <v>891780111</v>
      </c>
      <c r="D184" s="59" t="s">
        <v>64</v>
      </c>
      <c r="E184" s="60" t="s">
        <v>5933</v>
      </c>
      <c r="F184" s="60" t="s">
        <v>5932</v>
      </c>
      <c r="G184" s="168">
        <v>0</v>
      </c>
      <c r="H184" s="61" t="s">
        <v>73</v>
      </c>
      <c r="I184" s="59" t="s">
        <v>125</v>
      </c>
      <c r="J184" s="60" t="s">
        <v>5931</v>
      </c>
      <c r="K184" s="60">
        <v>327921995</v>
      </c>
      <c r="L184" s="58" t="s">
        <v>68</v>
      </c>
      <c r="M184" s="67" t="s">
        <v>5930</v>
      </c>
      <c r="N184" s="67">
        <v>900061576</v>
      </c>
      <c r="O184" s="67">
        <v>1307</v>
      </c>
      <c r="P184" s="205">
        <v>45448</v>
      </c>
      <c r="Q184" s="60">
        <v>327921995</v>
      </c>
      <c r="R184" s="203">
        <v>45456</v>
      </c>
      <c r="S184" s="60">
        <v>327921995</v>
      </c>
      <c r="T184" s="61" t="s">
        <v>66</v>
      </c>
      <c r="U184" s="67">
        <v>1082939683</v>
      </c>
      <c r="V184" s="67" t="s">
        <v>4954</v>
      </c>
      <c r="W184" s="68">
        <v>45456</v>
      </c>
      <c r="X184" s="68">
        <v>45461</v>
      </c>
      <c r="Y184" s="168" t="s">
        <v>75</v>
      </c>
      <c r="Z184" s="68">
        <v>45522</v>
      </c>
      <c r="AA184" s="67">
        <f t="shared" si="10"/>
        <v>61</v>
      </c>
      <c r="AB184" s="60">
        <v>0</v>
      </c>
      <c r="AC184" s="60">
        <v>0</v>
      </c>
      <c r="AD184" s="60">
        <v>1</v>
      </c>
      <c r="AE184" s="66">
        <v>45552</v>
      </c>
      <c r="AF184" s="67">
        <f t="shared" si="11"/>
        <v>30</v>
      </c>
      <c r="AG184" s="60">
        <v>0</v>
      </c>
      <c r="AH184" s="60">
        <v>0</v>
      </c>
      <c r="AI184" s="65" t="s">
        <v>75</v>
      </c>
      <c r="AJ184" s="61">
        <v>0</v>
      </c>
      <c r="AK184" s="65" t="s">
        <v>75</v>
      </c>
      <c r="AL184" s="65" t="s">
        <v>75</v>
      </c>
      <c r="AM184" s="67">
        <f t="shared" si="12"/>
        <v>0</v>
      </c>
      <c r="AN184" s="67">
        <f>+K184+AC184-AH184</f>
        <v>327921995</v>
      </c>
      <c r="AO184" s="61" t="s">
        <v>86</v>
      </c>
      <c r="AP184" s="60">
        <v>327921995</v>
      </c>
      <c r="AQ184" s="387" t="s">
        <v>66</v>
      </c>
      <c r="AR184" s="60">
        <v>163960998</v>
      </c>
      <c r="AS184" s="195">
        <v>45469</v>
      </c>
      <c r="AT184" s="70">
        <v>163960998</v>
      </c>
      <c r="AU184" s="71">
        <f t="shared" si="13"/>
        <v>163960997</v>
      </c>
      <c r="AV184" s="72">
        <f t="shared" si="14"/>
        <v>0.50000000152475288</v>
      </c>
      <c r="AW184" s="69" t="s">
        <v>75</v>
      </c>
      <c r="AX184" s="61" t="s">
        <v>101</v>
      </c>
      <c r="AY184" s="73" t="s">
        <v>5929</v>
      </c>
      <c r="AZ184" s="58" t="s">
        <v>67</v>
      </c>
      <c r="BA184" s="58" t="s">
        <v>67</v>
      </c>
    </row>
    <row r="185" spans="2:53" x14ac:dyDescent="0.25">
      <c r="B185" s="58">
        <v>2024</v>
      </c>
      <c r="C185" s="58">
        <v>891780111</v>
      </c>
      <c r="D185" s="59" t="s">
        <v>64</v>
      </c>
      <c r="E185" s="60" t="s">
        <v>5928</v>
      </c>
      <c r="F185" s="60" t="s">
        <v>5927</v>
      </c>
      <c r="G185" s="168">
        <v>0</v>
      </c>
      <c r="H185" s="61" t="s">
        <v>73</v>
      </c>
      <c r="I185" s="59" t="s">
        <v>65</v>
      </c>
      <c r="J185" s="60" t="s">
        <v>5926</v>
      </c>
      <c r="K185" s="60">
        <v>10800000</v>
      </c>
      <c r="L185" s="58" t="s">
        <v>68</v>
      </c>
      <c r="M185" s="67" t="s">
        <v>5925</v>
      </c>
      <c r="N185" s="67">
        <v>36562025</v>
      </c>
      <c r="O185" s="67">
        <v>1181</v>
      </c>
      <c r="P185" s="205">
        <v>45427</v>
      </c>
      <c r="Q185" s="60">
        <v>10800000</v>
      </c>
      <c r="R185" s="203">
        <v>45462</v>
      </c>
      <c r="S185" s="60">
        <v>10800000</v>
      </c>
      <c r="T185" s="61" t="s">
        <v>66</v>
      </c>
      <c r="U185" s="67">
        <v>36669284</v>
      </c>
      <c r="V185" s="67" t="s">
        <v>5365</v>
      </c>
      <c r="W185" s="68">
        <v>45460</v>
      </c>
      <c r="X185" s="68">
        <v>45462</v>
      </c>
      <c r="Y185" s="168" t="s">
        <v>75</v>
      </c>
      <c r="Z185" s="68">
        <v>45562</v>
      </c>
      <c r="AA185" s="67">
        <f t="shared" si="10"/>
        <v>100</v>
      </c>
      <c r="AB185" s="60">
        <v>0</v>
      </c>
      <c r="AC185" s="60">
        <v>0</v>
      </c>
      <c r="AD185" s="60">
        <v>0</v>
      </c>
      <c r="AE185" s="66" t="s">
        <v>75</v>
      </c>
      <c r="AF185" s="67">
        <f t="shared" si="11"/>
        <v>0</v>
      </c>
      <c r="AG185" s="60">
        <v>0</v>
      </c>
      <c r="AH185" s="60">
        <v>0</v>
      </c>
      <c r="AI185" s="65" t="s">
        <v>75</v>
      </c>
      <c r="AJ185" s="61">
        <v>0</v>
      </c>
      <c r="AK185" s="65" t="s">
        <v>75</v>
      </c>
      <c r="AL185" s="65" t="s">
        <v>75</v>
      </c>
      <c r="AM185" s="67">
        <f t="shared" si="12"/>
        <v>0</v>
      </c>
      <c r="AN185" s="67">
        <f>+K185+AC185-AH185</f>
        <v>10800000</v>
      </c>
      <c r="AO185" s="61" t="s">
        <v>67</v>
      </c>
      <c r="AP185" s="60">
        <v>10800000</v>
      </c>
      <c r="AQ185" s="46" t="s">
        <v>86</v>
      </c>
      <c r="AR185" s="60">
        <v>0</v>
      </c>
      <c r="AS185" s="69" t="s">
        <v>75</v>
      </c>
      <c r="AT185" s="70">
        <v>5400000</v>
      </c>
      <c r="AU185" s="71">
        <f t="shared" si="13"/>
        <v>5400000</v>
      </c>
      <c r="AV185" s="72">
        <f t="shared" si="14"/>
        <v>0.5</v>
      </c>
      <c r="AW185" s="69" t="s">
        <v>75</v>
      </c>
      <c r="AX185" s="61" t="s">
        <v>101</v>
      </c>
      <c r="AY185" s="73" t="s">
        <v>5924</v>
      </c>
      <c r="AZ185" s="58" t="s">
        <v>67</v>
      </c>
      <c r="BA185" s="58" t="s">
        <v>67</v>
      </c>
    </row>
    <row r="186" spans="2:53" x14ac:dyDescent="0.25">
      <c r="B186" s="58">
        <v>2024</v>
      </c>
      <c r="C186" s="58">
        <v>891780111</v>
      </c>
      <c r="D186" s="59" t="s">
        <v>64</v>
      </c>
      <c r="E186" s="60" t="s">
        <v>5923</v>
      </c>
      <c r="F186" s="60" t="s">
        <v>5922</v>
      </c>
      <c r="G186" s="168">
        <v>0</v>
      </c>
      <c r="H186" s="61" t="s">
        <v>73</v>
      </c>
      <c r="I186" s="59" t="s">
        <v>65</v>
      </c>
      <c r="J186" s="60" t="s">
        <v>5921</v>
      </c>
      <c r="K186" s="60">
        <v>5000000</v>
      </c>
      <c r="L186" s="58" t="s">
        <v>68</v>
      </c>
      <c r="M186" s="67" t="s">
        <v>5920</v>
      </c>
      <c r="N186" s="67">
        <v>1106396078</v>
      </c>
      <c r="O186" s="67">
        <v>1252</v>
      </c>
      <c r="P186" s="205">
        <v>45436</v>
      </c>
      <c r="Q186" s="60">
        <v>18000000</v>
      </c>
      <c r="R186" s="205">
        <v>45461</v>
      </c>
      <c r="S186" s="60">
        <v>5000000</v>
      </c>
      <c r="T186" s="61" t="s">
        <v>66</v>
      </c>
      <c r="U186" s="67">
        <v>79738530</v>
      </c>
      <c r="V186" s="67" t="s">
        <v>1384</v>
      </c>
      <c r="W186" s="68">
        <v>45460</v>
      </c>
      <c r="X186" s="68">
        <v>45461</v>
      </c>
      <c r="Y186" s="168" t="s">
        <v>75</v>
      </c>
      <c r="Z186" s="68">
        <v>45473</v>
      </c>
      <c r="AA186" s="67">
        <f t="shared" si="10"/>
        <v>12</v>
      </c>
      <c r="AB186" s="60">
        <v>0</v>
      </c>
      <c r="AC186" s="60">
        <v>0</v>
      </c>
      <c r="AD186" s="60">
        <v>0</v>
      </c>
      <c r="AE186" s="66" t="s">
        <v>75</v>
      </c>
      <c r="AF186" s="67">
        <f t="shared" si="11"/>
        <v>0</v>
      </c>
      <c r="AG186" s="60">
        <v>0</v>
      </c>
      <c r="AH186" s="60">
        <v>0</v>
      </c>
      <c r="AI186" s="65" t="s">
        <v>75</v>
      </c>
      <c r="AJ186" s="61">
        <v>0</v>
      </c>
      <c r="AK186" s="65" t="s">
        <v>75</v>
      </c>
      <c r="AL186" s="65" t="s">
        <v>75</v>
      </c>
      <c r="AM186" s="67">
        <f t="shared" si="12"/>
        <v>0</v>
      </c>
      <c r="AN186" s="67">
        <f>+K186+AC186-AH186</f>
        <v>5000000</v>
      </c>
      <c r="AO186" s="61" t="s">
        <v>67</v>
      </c>
      <c r="AP186" s="60">
        <v>5000000</v>
      </c>
      <c r="AQ186" s="61" t="s">
        <v>86</v>
      </c>
      <c r="AR186" s="60">
        <v>0</v>
      </c>
      <c r="AS186" s="69" t="s">
        <v>75</v>
      </c>
      <c r="AT186" s="70">
        <v>5000000</v>
      </c>
      <c r="AU186" s="71">
        <f t="shared" si="13"/>
        <v>0</v>
      </c>
      <c r="AV186" s="72">
        <f t="shared" si="14"/>
        <v>1</v>
      </c>
      <c r="AW186" s="69" t="s">
        <v>75</v>
      </c>
      <c r="AX186" s="61" t="s">
        <v>101</v>
      </c>
      <c r="AY186" s="73" t="s">
        <v>5919</v>
      </c>
      <c r="AZ186" s="58" t="s">
        <v>67</v>
      </c>
      <c r="BA186" s="58" t="s">
        <v>67</v>
      </c>
    </row>
    <row r="187" spans="2:53" x14ac:dyDescent="0.25">
      <c r="B187" s="58">
        <v>2024</v>
      </c>
      <c r="C187" s="58">
        <v>891780111</v>
      </c>
      <c r="D187" s="59" t="s">
        <v>64</v>
      </c>
      <c r="E187" s="60" t="s">
        <v>5918</v>
      </c>
      <c r="F187" s="60" t="s">
        <v>5917</v>
      </c>
      <c r="G187" s="168">
        <v>0</v>
      </c>
      <c r="H187" s="61" t="s">
        <v>73</v>
      </c>
      <c r="I187" s="59" t="s">
        <v>125</v>
      </c>
      <c r="J187" s="60" t="s">
        <v>5916</v>
      </c>
      <c r="K187" s="60">
        <v>7500000</v>
      </c>
      <c r="L187" s="58" t="s">
        <v>68</v>
      </c>
      <c r="M187" s="67" t="s">
        <v>5915</v>
      </c>
      <c r="N187" s="67">
        <v>84451834</v>
      </c>
      <c r="O187" s="67">
        <v>416</v>
      </c>
      <c r="P187" s="205">
        <v>45341</v>
      </c>
      <c r="Q187" s="60">
        <v>93000000</v>
      </c>
      <c r="R187" s="205">
        <v>45462</v>
      </c>
      <c r="S187" s="60">
        <v>7500000</v>
      </c>
      <c r="T187" s="61" t="s">
        <v>66</v>
      </c>
      <c r="U187" s="67">
        <v>72005158</v>
      </c>
      <c r="V187" s="67" t="s">
        <v>5156</v>
      </c>
      <c r="W187" s="68">
        <v>45460</v>
      </c>
      <c r="X187" s="68">
        <v>45462</v>
      </c>
      <c r="Y187" s="168" t="s">
        <v>75</v>
      </c>
      <c r="Z187" s="68">
        <v>45480</v>
      </c>
      <c r="AA187" s="67">
        <f t="shared" si="10"/>
        <v>18</v>
      </c>
      <c r="AB187" s="60">
        <v>0</v>
      </c>
      <c r="AC187" s="60">
        <v>0</v>
      </c>
      <c r="AD187" s="60">
        <v>0</v>
      </c>
      <c r="AE187" s="66" t="s">
        <v>75</v>
      </c>
      <c r="AF187" s="67">
        <f t="shared" si="11"/>
        <v>0</v>
      </c>
      <c r="AG187" s="60">
        <v>0</v>
      </c>
      <c r="AH187" s="60">
        <v>0</v>
      </c>
      <c r="AI187" s="65" t="s">
        <v>75</v>
      </c>
      <c r="AJ187" s="61">
        <v>0</v>
      </c>
      <c r="AK187" s="65" t="s">
        <v>75</v>
      </c>
      <c r="AL187" s="65" t="s">
        <v>75</v>
      </c>
      <c r="AM187" s="67">
        <f t="shared" si="12"/>
        <v>0</v>
      </c>
      <c r="AN187" s="67">
        <f>+K187+AC187-AH187</f>
        <v>7500000</v>
      </c>
      <c r="AO187" s="61" t="s">
        <v>86</v>
      </c>
      <c r="AP187" s="60">
        <v>7500000</v>
      </c>
      <c r="AQ187" s="61" t="s">
        <v>86</v>
      </c>
      <c r="AR187" s="60">
        <v>0</v>
      </c>
      <c r="AS187" s="69" t="s">
        <v>75</v>
      </c>
      <c r="AT187" s="70">
        <v>0</v>
      </c>
      <c r="AU187" s="71">
        <f t="shared" si="13"/>
        <v>7500000</v>
      </c>
      <c r="AV187" s="72">
        <f t="shared" si="14"/>
        <v>0</v>
      </c>
      <c r="AW187" s="69" t="s">
        <v>75</v>
      </c>
      <c r="AX187" s="61" t="s">
        <v>101</v>
      </c>
      <c r="AY187" s="88" t="s">
        <v>5914</v>
      </c>
      <c r="AZ187" s="58" t="s">
        <v>67</v>
      </c>
      <c r="BA187" s="58" t="s">
        <v>67</v>
      </c>
    </row>
    <row r="188" spans="2:53" x14ac:dyDescent="0.25">
      <c r="B188" s="58">
        <v>2024</v>
      </c>
      <c r="C188" s="58">
        <v>891780111</v>
      </c>
      <c r="D188" s="59" t="s">
        <v>64</v>
      </c>
      <c r="E188" s="60" t="s">
        <v>5913</v>
      </c>
      <c r="F188" s="60" t="s">
        <v>5912</v>
      </c>
      <c r="G188" s="168">
        <v>0</v>
      </c>
      <c r="H188" s="61" t="s">
        <v>73</v>
      </c>
      <c r="I188" s="59" t="s">
        <v>65</v>
      </c>
      <c r="J188" s="60" t="s">
        <v>5911</v>
      </c>
      <c r="K188" s="60">
        <v>10200000</v>
      </c>
      <c r="L188" s="58" t="s">
        <v>68</v>
      </c>
      <c r="M188" s="67" t="s">
        <v>5910</v>
      </c>
      <c r="N188" s="67">
        <v>1083029427</v>
      </c>
      <c r="O188" s="67">
        <v>244</v>
      </c>
      <c r="P188" s="205">
        <v>45323</v>
      </c>
      <c r="Q188" s="60">
        <v>572500000</v>
      </c>
      <c r="R188" s="205">
        <v>45461</v>
      </c>
      <c r="S188" s="60">
        <v>10200000</v>
      </c>
      <c r="T188" s="61" t="s">
        <v>66</v>
      </c>
      <c r="U188" s="67">
        <v>85155333</v>
      </c>
      <c r="V188" s="67" t="s">
        <v>5235</v>
      </c>
      <c r="W188" s="68">
        <v>45460</v>
      </c>
      <c r="X188" s="68">
        <v>45461</v>
      </c>
      <c r="Y188" s="168" t="s">
        <v>75</v>
      </c>
      <c r="Z188" s="68">
        <v>45535</v>
      </c>
      <c r="AA188" s="67">
        <f t="shared" si="10"/>
        <v>74</v>
      </c>
      <c r="AB188" s="60">
        <v>0</v>
      </c>
      <c r="AC188" s="60">
        <v>0</v>
      </c>
      <c r="AD188" s="60">
        <v>0</v>
      </c>
      <c r="AE188" s="66" t="s">
        <v>75</v>
      </c>
      <c r="AF188" s="67">
        <f t="shared" si="11"/>
        <v>0</v>
      </c>
      <c r="AG188" s="60">
        <v>0</v>
      </c>
      <c r="AH188" s="60">
        <v>0</v>
      </c>
      <c r="AI188" s="65" t="s">
        <v>75</v>
      </c>
      <c r="AJ188" s="61">
        <v>0</v>
      </c>
      <c r="AK188" s="65" t="s">
        <v>75</v>
      </c>
      <c r="AL188" s="65" t="s">
        <v>75</v>
      </c>
      <c r="AM188" s="67">
        <f t="shared" si="12"/>
        <v>0</v>
      </c>
      <c r="AN188" s="67">
        <f>+K188+AC188-AH188</f>
        <v>10200000</v>
      </c>
      <c r="AO188" s="61" t="s">
        <v>67</v>
      </c>
      <c r="AP188" s="60">
        <v>10200000</v>
      </c>
      <c r="AQ188" s="61" t="s">
        <v>86</v>
      </c>
      <c r="AR188" s="60">
        <v>0</v>
      </c>
      <c r="AS188" s="69" t="s">
        <v>75</v>
      </c>
      <c r="AT188" s="70">
        <v>6800000</v>
      </c>
      <c r="AU188" s="71">
        <f t="shared" si="13"/>
        <v>3400000</v>
      </c>
      <c r="AV188" s="72">
        <f t="shared" si="14"/>
        <v>0.66666666666666663</v>
      </c>
      <c r="AW188" s="69" t="s">
        <v>75</v>
      </c>
      <c r="AX188" s="61" t="s">
        <v>101</v>
      </c>
      <c r="AY188" s="73" t="s">
        <v>5909</v>
      </c>
      <c r="AZ188" s="58" t="s">
        <v>67</v>
      </c>
      <c r="BA188" s="58" t="s">
        <v>67</v>
      </c>
    </row>
    <row r="189" spans="2:53" ht="15" customHeight="1" x14ac:dyDescent="0.25">
      <c r="B189" s="58">
        <v>2024</v>
      </c>
      <c r="C189" s="58">
        <v>891780111</v>
      </c>
      <c r="D189" s="59" t="s">
        <v>64</v>
      </c>
      <c r="E189" s="60" t="s">
        <v>5908</v>
      </c>
      <c r="F189" s="60" t="s">
        <v>5907</v>
      </c>
      <c r="G189" s="168">
        <v>0</v>
      </c>
      <c r="H189" s="61" t="s">
        <v>73</v>
      </c>
      <c r="I189" s="59" t="s">
        <v>65</v>
      </c>
      <c r="J189" s="60" t="s">
        <v>5906</v>
      </c>
      <c r="K189" s="60">
        <v>10200000</v>
      </c>
      <c r="L189" s="58" t="s">
        <v>68</v>
      </c>
      <c r="M189" s="67" t="s">
        <v>5905</v>
      </c>
      <c r="N189" s="67">
        <v>1042457246</v>
      </c>
      <c r="O189" s="67">
        <v>244</v>
      </c>
      <c r="P189" s="205">
        <v>45323</v>
      </c>
      <c r="Q189" s="60">
        <v>572500000</v>
      </c>
      <c r="R189" s="205">
        <v>45461</v>
      </c>
      <c r="S189" s="60">
        <v>10200000</v>
      </c>
      <c r="T189" s="61" t="s">
        <v>66</v>
      </c>
      <c r="U189" s="67">
        <v>85155333</v>
      </c>
      <c r="V189" s="67" t="s">
        <v>5235</v>
      </c>
      <c r="W189" s="68">
        <v>45460</v>
      </c>
      <c r="X189" s="68">
        <v>45461</v>
      </c>
      <c r="Y189" s="168" t="s">
        <v>75</v>
      </c>
      <c r="Z189" s="68">
        <v>45535</v>
      </c>
      <c r="AA189" s="67">
        <f t="shared" si="10"/>
        <v>74</v>
      </c>
      <c r="AB189" s="60">
        <v>0</v>
      </c>
      <c r="AC189" s="60">
        <v>0</v>
      </c>
      <c r="AD189" s="60">
        <v>0</v>
      </c>
      <c r="AE189" s="66" t="s">
        <v>75</v>
      </c>
      <c r="AF189" s="67">
        <f t="shared" si="11"/>
        <v>0</v>
      </c>
      <c r="AG189" s="60">
        <v>0</v>
      </c>
      <c r="AH189" s="60">
        <v>0</v>
      </c>
      <c r="AI189" s="65" t="s">
        <v>75</v>
      </c>
      <c r="AJ189" s="61">
        <v>0</v>
      </c>
      <c r="AK189" s="65" t="s">
        <v>75</v>
      </c>
      <c r="AL189" s="65" t="s">
        <v>75</v>
      </c>
      <c r="AM189" s="67">
        <f t="shared" si="12"/>
        <v>0</v>
      </c>
      <c r="AN189" s="67">
        <f>+K189+AC189-AH189</f>
        <v>10200000</v>
      </c>
      <c r="AO189" s="61" t="s">
        <v>67</v>
      </c>
      <c r="AP189" s="60">
        <v>10200000</v>
      </c>
      <c r="AQ189" s="61" t="s">
        <v>86</v>
      </c>
      <c r="AR189" s="60">
        <v>0</v>
      </c>
      <c r="AS189" s="69" t="s">
        <v>75</v>
      </c>
      <c r="AT189" s="70">
        <v>6800000</v>
      </c>
      <c r="AU189" s="71">
        <f t="shared" si="13"/>
        <v>3400000</v>
      </c>
      <c r="AV189" s="72">
        <f t="shared" si="14"/>
        <v>0.66666666666666663</v>
      </c>
      <c r="AW189" s="69" t="s">
        <v>75</v>
      </c>
      <c r="AX189" s="61" t="s">
        <v>101</v>
      </c>
      <c r="AY189" s="73" t="s">
        <v>5904</v>
      </c>
      <c r="AZ189" s="58" t="s">
        <v>67</v>
      </c>
      <c r="BA189" s="58" t="s">
        <v>67</v>
      </c>
    </row>
    <row r="190" spans="2:53" x14ac:dyDescent="0.25">
      <c r="B190" s="58">
        <v>2024</v>
      </c>
      <c r="C190" s="58">
        <v>891780111</v>
      </c>
      <c r="D190" s="59" t="s">
        <v>64</v>
      </c>
      <c r="E190" s="60" t="s">
        <v>5903</v>
      </c>
      <c r="F190" s="60" t="s">
        <v>5902</v>
      </c>
      <c r="G190" s="168">
        <v>0</v>
      </c>
      <c r="H190" s="61" t="s">
        <v>73</v>
      </c>
      <c r="I190" s="59" t="s">
        <v>65</v>
      </c>
      <c r="J190" s="60" t="s">
        <v>5901</v>
      </c>
      <c r="K190" s="60">
        <v>10200000</v>
      </c>
      <c r="L190" s="58" t="s">
        <v>68</v>
      </c>
      <c r="M190" s="67" t="s">
        <v>5900</v>
      </c>
      <c r="N190" s="67">
        <v>1082984815</v>
      </c>
      <c r="O190" s="67">
        <v>244</v>
      </c>
      <c r="P190" s="205">
        <v>45323</v>
      </c>
      <c r="Q190" s="60">
        <v>572500000</v>
      </c>
      <c r="R190" s="205">
        <v>45461</v>
      </c>
      <c r="S190" s="60">
        <v>10200000</v>
      </c>
      <c r="T190" s="61" t="s">
        <v>66</v>
      </c>
      <c r="U190" s="67">
        <v>85155333</v>
      </c>
      <c r="V190" s="67" t="s">
        <v>5235</v>
      </c>
      <c r="W190" s="68">
        <v>45460</v>
      </c>
      <c r="X190" s="68">
        <v>45461</v>
      </c>
      <c r="Y190" s="168" t="s">
        <v>75</v>
      </c>
      <c r="Z190" s="68">
        <v>45535</v>
      </c>
      <c r="AA190" s="67">
        <f t="shared" si="10"/>
        <v>74</v>
      </c>
      <c r="AB190" s="60">
        <v>0</v>
      </c>
      <c r="AC190" s="60">
        <v>0</v>
      </c>
      <c r="AD190" s="60">
        <v>0</v>
      </c>
      <c r="AE190" s="66" t="s">
        <v>75</v>
      </c>
      <c r="AF190" s="67">
        <f t="shared" si="11"/>
        <v>0</v>
      </c>
      <c r="AG190" s="60">
        <v>0</v>
      </c>
      <c r="AH190" s="60">
        <v>0</v>
      </c>
      <c r="AI190" s="65" t="s">
        <v>75</v>
      </c>
      <c r="AJ190" s="61">
        <v>0</v>
      </c>
      <c r="AK190" s="65" t="s">
        <v>75</v>
      </c>
      <c r="AL190" s="65" t="s">
        <v>75</v>
      </c>
      <c r="AM190" s="67">
        <f t="shared" si="12"/>
        <v>0</v>
      </c>
      <c r="AN190" s="67">
        <f>+K190+AC190-AH190</f>
        <v>10200000</v>
      </c>
      <c r="AO190" s="61" t="s">
        <v>67</v>
      </c>
      <c r="AP190" s="60">
        <v>10200000</v>
      </c>
      <c r="AQ190" s="61" t="s">
        <v>86</v>
      </c>
      <c r="AR190" s="60">
        <v>0</v>
      </c>
      <c r="AS190" s="69" t="s">
        <v>75</v>
      </c>
      <c r="AT190" s="70">
        <v>6800000</v>
      </c>
      <c r="AU190" s="71">
        <f t="shared" si="13"/>
        <v>3400000</v>
      </c>
      <c r="AV190" s="72">
        <f t="shared" si="14"/>
        <v>0.66666666666666663</v>
      </c>
      <c r="AW190" s="69" t="s">
        <v>75</v>
      </c>
      <c r="AX190" s="61" t="s">
        <v>101</v>
      </c>
      <c r="AY190" s="73" t="s">
        <v>5899</v>
      </c>
      <c r="AZ190" s="58" t="s">
        <v>67</v>
      </c>
      <c r="BA190" s="58" t="s">
        <v>67</v>
      </c>
    </row>
    <row r="191" spans="2:53" x14ac:dyDescent="0.25">
      <c r="B191" s="58">
        <v>2024</v>
      </c>
      <c r="C191" s="58">
        <v>891780111</v>
      </c>
      <c r="D191" s="59" t="s">
        <v>64</v>
      </c>
      <c r="E191" s="60" t="s">
        <v>5898</v>
      </c>
      <c r="F191" s="60" t="s">
        <v>5897</v>
      </c>
      <c r="G191" s="168">
        <v>0</v>
      </c>
      <c r="H191" s="61" t="s">
        <v>73</v>
      </c>
      <c r="I191" s="59" t="s">
        <v>65</v>
      </c>
      <c r="J191" s="60" t="s">
        <v>5896</v>
      </c>
      <c r="K191" s="60">
        <v>4000000</v>
      </c>
      <c r="L191" s="58" t="s">
        <v>68</v>
      </c>
      <c r="M191" s="67" t="s">
        <v>5895</v>
      </c>
      <c r="N191" s="67">
        <v>1083034166</v>
      </c>
      <c r="O191" s="67">
        <v>1252</v>
      </c>
      <c r="P191" s="205">
        <v>45436</v>
      </c>
      <c r="Q191" s="60">
        <v>18000000</v>
      </c>
      <c r="R191" s="205">
        <v>45461</v>
      </c>
      <c r="S191" s="60">
        <v>4000000</v>
      </c>
      <c r="T191" s="61" t="s">
        <v>66</v>
      </c>
      <c r="U191" s="67">
        <v>79738530</v>
      </c>
      <c r="V191" s="67" t="s">
        <v>1384</v>
      </c>
      <c r="W191" s="68">
        <v>45460</v>
      </c>
      <c r="X191" s="68">
        <v>45461</v>
      </c>
      <c r="Y191" s="168" t="s">
        <v>75</v>
      </c>
      <c r="Z191" s="68">
        <v>45473</v>
      </c>
      <c r="AA191" s="67">
        <f t="shared" si="10"/>
        <v>12</v>
      </c>
      <c r="AB191" s="60">
        <v>0</v>
      </c>
      <c r="AC191" s="60">
        <v>0</v>
      </c>
      <c r="AD191" s="60">
        <v>0</v>
      </c>
      <c r="AE191" s="66" t="s">
        <v>75</v>
      </c>
      <c r="AF191" s="67">
        <f t="shared" si="11"/>
        <v>0</v>
      </c>
      <c r="AG191" s="60">
        <v>0</v>
      </c>
      <c r="AH191" s="60">
        <v>0</v>
      </c>
      <c r="AI191" s="65" t="s">
        <v>75</v>
      </c>
      <c r="AJ191" s="61">
        <v>0</v>
      </c>
      <c r="AK191" s="65" t="s">
        <v>75</v>
      </c>
      <c r="AL191" s="65" t="s">
        <v>75</v>
      </c>
      <c r="AM191" s="67">
        <f t="shared" si="12"/>
        <v>0</v>
      </c>
      <c r="AN191" s="67">
        <f>+K191+AC191-AH191</f>
        <v>4000000</v>
      </c>
      <c r="AO191" s="61" t="s">
        <v>67</v>
      </c>
      <c r="AP191" s="60">
        <v>4000000</v>
      </c>
      <c r="AQ191" s="61" t="s">
        <v>86</v>
      </c>
      <c r="AR191" s="60">
        <v>0</v>
      </c>
      <c r="AS191" s="69" t="s">
        <v>75</v>
      </c>
      <c r="AT191" s="70">
        <v>4000000</v>
      </c>
      <c r="AU191" s="71">
        <f t="shared" si="13"/>
        <v>0</v>
      </c>
      <c r="AV191" s="72">
        <f t="shared" si="14"/>
        <v>1</v>
      </c>
      <c r="AW191" s="69" t="s">
        <v>75</v>
      </c>
      <c r="AX191" s="61" t="s">
        <v>101</v>
      </c>
      <c r="AY191" s="73" t="s">
        <v>5894</v>
      </c>
      <c r="AZ191" s="58" t="s">
        <v>67</v>
      </c>
      <c r="BA191" s="58" t="s">
        <v>67</v>
      </c>
    </row>
    <row r="192" spans="2:53" x14ac:dyDescent="0.25">
      <c r="B192" s="58">
        <v>2024</v>
      </c>
      <c r="C192" s="58">
        <v>891780111</v>
      </c>
      <c r="D192" s="59" t="s">
        <v>64</v>
      </c>
      <c r="E192" s="60" t="s">
        <v>5893</v>
      </c>
      <c r="F192" s="60" t="s">
        <v>5892</v>
      </c>
      <c r="G192" s="168">
        <v>0</v>
      </c>
      <c r="H192" s="61" t="s">
        <v>73</v>
      </c>
      <c r="I192" s="59" t="s">
        <v>65</v>
      </c>
      <c r="J192" s="60" t="s">
        <v>5891</v>
      </c>
      <c r="K192" s="60">
        <v>5000000</v>
      </c>
      <c r="L192" s="58" t="s">
        <v>68</v>
      </c>
      <c r="M192" s="67" t="s">
        <v>1295</v>
      </c>
      <c r="N192" s="67">
        <v>71676049</v>
      </c>
      <c r="O192" s="67">
        <v>1252</v>
      </c>
      <c r="P192" s="205">
        <v>45436</v>
      </c>
      <c r="Q192" s="60">
        <v>18000000</v>
      </c>
      <c r="R192" s="205">
        <v>45463</v>
      </c>
      <c r="S192" s="60">
        <v>5000000</v>
      </c>
      <c r="T192" s="61" t="s">
        <v>66</v>
      </c>
      <c r="U192" s="67">
        <v>79738530</v>
      </c>
      <c r="V192" s="67" t="s">
        <v>1384</v>
      </c>
      <c r="W192" s="68">
        <v>45461</v>
      </c>
      <c r="X192" s="68">
        <v>45463</v>
      </c>
      <c r="Y192" s="168" t="s">
        <v>75</v>
      </c>
      <c r="Z192" s="68">
        <v>45473</v>
      </c>
      <c r="AA192" s="67">
        <f t="shared" si="10"/>
        <v>10</v>
      </c>
      <c r="AB192" s="60">
        <v>0</v>
      </c>
      <c r="AC192" s="60">
        <v>0</v>
      </c>
      <c r="AD192" s="60">
        <v>0</v>
      </c>
      <c r="AE192" s="66" t="s">
        <v>75</v>
      </c>
      <c r="AF192" s="67">
        <f t="shared" si="11"/>
        <v>0</v>
      </c>
      <c r="AG192" s="60">
        <v>0</v>
      </c>
      <c r="AH192" s="60">
        <v>0</v>
      </c>
      <c r="AI192" s="65" t="s">
        <v>75</v>
      </c>
      <c r="AJ192" s="61">
        <v>0</v>
      </c>
      <c r="AK192" s="65" t="s">
        <v>75</v>
      </c>
      <c r="AL192" s="65" t="s">
        <v>75</v>
      </c>
      <c r="AM192" s="67">
        <f t="shared" si="12"/>
        <v>0</v>
      </c>
      <c r="AN192" s="67">
        <f>+K192+AC192-AH192</f>
        <v>5000000</v>
      </c>
      <c r="AO192" s="61" t="s">
        <v>67</v>
      </c>
      <c r="AP192" s="60">
        <v>5000000</v>
      </c>
      <c r="AQ192" s="61" t="s">
        <v>86</v>
      </c>
      <c r="AR192" s="60">
        <v>0</v>
      </c>
      <c r="AS192" s="69" t="s">
        <v>75</v>
      </c>
      <c r="AT192" s="70">
        <v>5000000</v>
      </c>
      <c r="AU192" s="71">
        <f t="shared" si="13"/>
        <v>0</v>
      </c>
      <c r="AV192" s="72">
        <f t="shared" si="14"/>
        <v>1</v>
      </c>
      <c r="AW192" s="69" t="s">
        <v>75</v>
      </c>
      <c r="AX192" s="61" t="s">
        <v>101</v>
      </c>
      <c r="AY192" s="73" t="s">
        <v>5890</v>
      </c>
      <c r="AZ192" s="58" t="s">
        <v>67</v>
      </c>
      <c r="BA192" s="58" t="s">
        <v>67</v>
      </c>
    </row>
    <row r="193" spans="2:53" x14ac:dyDescent="0.25">
      <c r="B193" s="58">
        <v>2024</v>
      </c>
      <c r="C193" s="58">
        <v>891780111</v>
      </c>
      <c r="D193" s="59" t="s">
        <v>64</v>
      </c>
      <c r="E193" s="60" t="s">
        <v>5889</v>
      </c>
      <c r="F193" s="60" t="s">
        <v>5888</v>
      </c>
      <c r="G193" s="168">
        <v>0</v>
      </c>
      <c r="H193" s="61" t="s">
        <v>73</v>
      </c>
      <c r="I193" s="59" t="s">
        <v>65</v>
      </c>
      <c r="J193" s="60" t="s">
        <v>5887</v>
      </c>
      <c r="K193" s="60">
        <v>10000000</v>
      </c>
      <c r="L193" s="58" t="s">
        <v>68</v>
      </c>
      <c r="M193" s="67" t="s">
        <v>5886</v>
      </c>
      <c r="N193" s="67">
        <v>1083022534</v>
      </c>
      <c r="O193" s="67">
        <v>1360</v>
      </c>
      <c r="P193" s="205">
        <v>45457</v>
      </c>
      <c r="Q193" s="60">
        <v>10000000</v>
      </c>
      <c r="R193" s="205">
        <v>45463</v>
      </c>
      <c r="S193" s="60">
        <v>10000000</v>
      </c>
      <c r="T193" s="61" t="s">
        <v>66</v>
      </c>
      <c r="U193" s="67">
        <v>85155333</v>
      </c>
      <c r="V193" s="67" t="s">
        <v>5235</v>
      </c>
      <c r="W193" s="68">
        <v>45461</v>
      </c>
      <c r="X193" s="68">
        <v>45463</v>
      </c>
      <c r="Y193" s="168" t="s">
        <v>75</v>
      </c>
      <c r="Z193" s="68">
        <v>45596</v>
      </c>
      <c r="AA193" s="67">
        <f t="shared" si="10"/>
        <v>133</v>
      </c>
      <c r="AB193" s="60">
        <v>0</v>
      </c>
      <c r="AC193" s="60">
        <v>0</v>
      </c>
      <c r="AD193" s="60">
        <v>0</v>
      </c>
      <c r="AE193" s="66" t="s">
        <v>75</v>
      </c>
      <c r="AF193" s="67">
        <f t="shared" si="11"/>
        <v>0</v>
      </c>
      <c r="AG193" s="60">
        <v>0</v>
      </c>
      <c r="AH193" s="60">
        <v>0</v>
      </c>
      <c r="AI193" s="65" t="s">
        <v>75</v>
      </c>
      <c r="AJ193" s="61">
        <v>0</v>
      </c>
      <c r="AK193" s="65" t="s">
        <v>75</v>
      </c>
      <c r="AL193" s="65" t="s">
        <v>75</v>
      </c>
      <c r="AM193" s="67">
        <f t="shared" si="12"/>
        <v>0</v>
      </c>
      <c r="AN193" s="67">
        <f>+K193+AC193-AH193</f>
        <v>10000000</v>
      </c>
      <c r="AO193" s="61" t="s">
        <v>67</v>
      </c>
      <c r="AP193" s="60">
        <v>10000000</v>
      </c>
      <c r="AQ193" s="61" t="s">
        <v>86</v>
      </c>
      <c r="AR193" s="60">
        <v>0</v>
      </c>
      <c r="AS193" s="69" t="s">
        <v>75</v>
      </c>
      <c r="AT193" s="70">
        <v>2000000</v>
      </c>
      <c r="AU193" s="71">
        <f t="shared" si="13"/>
        <v>8000000</v>
      </c>
      <c r="AV193" s="72">
        <f t="shared" si="14"/>
        <v>0.2</v>
      </c>
      <c r="AW193" s="69" t="s">
        <v>75</v>
      </c>
      <c r="AX193" s="61" t="s">
        <v>101</v>
      </c>
      <c r="AY193" s="73" t="s">
        <v>5885</v>
      </c>
      <c r="AZ193" s="58" t="s">
        <v>67</v>
      </c>
      <c r="BA193" s="58" t="s">
        <v>67</v>
      </c>
    </row>
    <row r="194" spans="2:53" x14ac:dyDescent="0.25">
      <c r="B194" s="58">
        <v>2024</v>
      </c>
      <c r="C194" s="58">
        <v>891780111</v>
      </c>
      <c r="D194" s="59" t="s">
        <v>64</v>
      </c>
      <c r="E194" s="60" t="s">
        <v>5884</v>
      </c>
      <c r="F194" s="60" t="s">
        <v>5883</v>
      </c>
      <c r="G194" s="168">
        <v>0</v>
      </c>
      <c r="H194" s="61" t="s">
        <v>73</v>
      </c>
      <c r="I194" s="59" t="s">
        <v>125</v>
      </c>
      <c r="J194" s="60" t="s">
        <v>5882</v>
      </c>
      <c r="K194" s="60">
        <v>49993260</v>
      </c>
      <c r="L194" s="58" t="s">
        <v>68</v>
      </c>
      <c r="M194" s="67" t="s">
        <v>2450</v>
      </c>
      <c r="N194" s="67">
        <v>900845290</v>
      </c>
      <c r="O194" s="209" t="s">
        <v>5881</v>
      </c>
      <c r="P194" s="205">
        <v>45462</v>
      </c>
      <c r="Q194" s="60">
        <v>49993260.340000004</v>
      </c>
      <c r="R194" s="205">
        <v>45463</v>
      </c>
      <c r="S194" s="60">
        <v>49993260</v>
      </c>
      <c r="T194" s="61" t="s">
        <v>66</v>
      </c>
      <c r="U194" s="67">
        <v>1082939683</v>
      </c>
      <c r="V194" s="67" t="s">
        <v>4954</v>
      </c>
      <c r="W194" s="68">
        <v>45463</v>
      </c>
      <c r="X194" s="68">
        <v>45463</v>
      </c>
      <c r="Y194" s="168" t="s">
        <v>75</v>
      </c>
      <c r="Z194" s="68">
        <v>45468</v>
      </c>
      <c r="AA194" s="67">
        <f t="shared" si="10"/>
        <v>5</v>
      </c>
      <c r="AB194" s="60">
        <v>0</v>
      </c>
      <c r="AC194" s="60">
        <v>0</v>
      </c>
      <c r="AD194" s="60">
        <v>0</v>
      </c>
      <c r="AE194" s="66" t="s">
        <v>75</v>
      </c>
      <c r="AF194" s="67">
        <f t="shared" si="11"/>
        <v>0</v>
      </c>
      <c r="AG194" s="60">
        <v>0</v>
      </c>
      <c r="AH194" s="60">
        <v>0</v>
      </c>
      <c r="AI194" s="65" t="s">
        <v>75</v>
      </c>
      <c r="AJ194" s="61">
        <v>0</v>
      </c>
      <c r="AK194" s="65" t="s">
        <v>75</v>
      </c>
      <c r="AL194" s="65" t="s">
        <v>75</v>
      </c>
      <c r="AM194" s="67">
        <f t="shared" si="12"/>
        <v>0</v>
      </c>
      <c r="AN194" s="67">
        <f>+K194+AC194-AH194</f>
        <v>49993260</v>
      </c>
      <c r="AO194" s="61" t="s">
        <v>86</v>
      </c>
      <c r="AP194" s="60">
        <v>49993260</v>
      </c>
      <c r="AQ194" s="61" t="s">
        <v>86</v>
      </c>
      <c r="AR194" s="60">
        <v>0</v>
      </c>
      <c r="AS194" s="69" t="s">
        <v>75</v>
      </c>
      <c r="AT194" s="70">
        <v>49993260</v>
      </c>
      <c r="AU194" s="71">
        <f t="shared" si="13"/>
        <v>0</v>
      </c>
      <c r="AV194" s="72">
        <f t="shared" si="14"/>
        <v>1</v>
      </c>
      <c r="AW194" s="69" t="s">
        <v>75</v>
      </c>
      <c r="AX194" s="61" t="s">
        <v>101</v>
      </c>
      <c r="AY194" s="73" t="s">
        <v>5880</v>
      </c>
      <c r="AZ194" s="58" t="s">
        <v>67</v>
      </c>
      <c r="BA194" s="58" t="s">
        <v>67</v>
      </c>
    </row>
    <row r="195" spans="2:53" x14ac:dyDescent="0.25">
      <c r="B195" s="58">
        <v>2024</v>
      </c>
      <c r="C195" s="58">
        <v>891780111</v>
      </c>
      <c r="D195" s="59" t="s">
        <v>64</v>
      </c>
      <c r="E195" s="60" t="s">
        <v>5879</v>
      </c>
      <c r="F195" s="60" t="s">
        <v>5878</v>
      </c>
      <c r="G195" s="168">
        <v>0</v>
      </c>
      <c r="H195" s="61" t="s">
        <v>73</v>
      </c>
      <c r="I195" s="59" t="s">
        <v>65</v>
      </c>
      <c r="J195" s="60" t="s">
        <v>5877</v>
      </c>
      <c r="K195" s="60">
        <v>4000000</v>
      </c>
      <c r="L195" s="58" t="s">
        <v>68</v>
      </c>
      <c r="M195" s="67" t="s">
        <v>5601</v>
      </c>
      <c r="N195" s="67">
        <v>1098748884</v>
      </c>
      <c r="O195" s="67">
        <v>244</v>
      </c>
      <c r="P195" s="205">
        <v>45323</v>
      </c>
      <c r="Q195" s="60">
        <v>572500000</v>
      </c>
      <c r="R195" s="205">
        <v>45469</v>
      </c>
      <c r="S195" s="60">
        <v>4000000</v>
      </c>
      <c r="T195" s="61" t="s">
        <v>66</v>
      </c>
      <c r="U195" s="67">
        <v>1082939683</v>
      </c>
      <c r="V195" s="67" t="s">
        <v>4954</v>
      </c>
      <c r="W195" s="68">
        <v>45467</v>
      </c>
      <c r="X195" s="68">
        <v>45469</v>
      </c>
      <c r="Y195" s="168" t="s">
        <v>75</v>
      </c>
      <c r="Z195" s="68">
        <v>45488</v>
      </c>
      <c r="AA195" s="67">
        <f t="shared" si="10"/>
        <v>19</v>
      </c>
      <c r="AB195" s="60">
        <v>0</v>
      </c>
      <c r="AC195" s="60">
        <v>0</v>
      </c>
      <c r="AD195" s="60">
        <v>0</v>
      </c>
      <c r="AE195" s="66" t="s">
        <v>75</v>
      </c>
      <c r="AF195" s="67">
        <f t="shared" si="11"/>
        <v>0</v>
      </c>
      <c r="AG195" s="60">
        <v>0</v>
      </c>
      <c r="AH195" s="60">
        <v>0</v>
      </c>
      <c r="AI195" s="65" t="s">
        <v>75</v>
      </c>
      <c r="AJ195" s="61">
        <v>0</v>
      </c>
      <c r="AK195" s="65" t="s">
        <v>75</v>
      </c>
      <c r="AL195" s="65" t="s">
        <v>75</v>
      </c>
      <c r="AM195" s="67">
        <f t="shared" si="12"/>
        <v>0</v>
      </c>
      <c r="AN195" s="67">
        <f>+K195+AC195-AH195</f>
        <v>4000000</v>
      </c>
      <c r="AO195" s="61" t="s">
        <v>67</v>
      </c>
      <c r="AP195" s="60">
        <v>4000000</v>
      </c>
      <c r="AQ195" s="61" t="s">
        <v>86</v>
      </c>
      <c r="AR195" s="60">
        <v>0</v>
      </c>
      <c r="AS195" s="69" t="s">
        <v>75</v>
      </c>
      <c r="AT195" s="70">
        <v>4000000</v>
      </c>
      <c r="AU195" s="71">
        <f t="shared" si="13"/>
        <v>0</v>
      </c>
      <c r="AV195" s="72">
        <f t="shared" si="14"/>
        <v>1</v>
      </c>
      <c r="AW195" s="69" t="s">
        <v>75</v>
      </c>
      <c r="AX195" s="61" t="s">
        <v>101</v>
      </c>
      <c r="AY195" s="73" t="s">
        <v>5876</v>
      </c>
      <c r="AZ195" s="58" t="s">
        <v>67</v>
      </c>
      <c r="BA195" s="58" t="s">
        <v>67</v>
      </c>
    </row>
    <row r="196" spans="2:53" x14ac:dyDescent="0.25">
      <c r="B196" s="58">
        <v>2024</v>
      </c>
      <c r="C196" s="58">
        <v>891780111</v>
      </c>
      <c r="D196" s="59" t="s">
        <v>64</v>
      </c>
      <c r="E196" s="60" t="s">
        <v>5875</v>
      </c>
      <c r="F196" s="60" t="s">
        <v>5874</v>
      </c>
      <c r="G196" s="168">
        <v>0</v>
      </c>
      <c r="H196" s="61" t="s">
        <v>73</v>
      </c>
      <c r="I196" s="59" t="s">
        <v>125</v>
      </c>
      <c r="J196" s="60" t="s">
        <v>5873</v>
      </c>
      <c r="K196" s="60">
        <v>7000000</v>
      </c>
      <c r="L196" s="58" t="s">
        <v>68</v>
      </c>
      <c r="M196" s="67" t="s">
        <v>5872</v>
      </c>
      <c r="N196" s="67">
        <v>7601791</v>
      </c>
      <c r="O196" s="67">
        <v>1375</v>
      </c>
      <c r="P196" s="205">
        <v>45460</v>
      </c>
      <c r="Q196" s="60">
        <v>50928772</v>
      </c>
      <c r="R196" s="205">
        <v>45469</v>
      </c>
      <c r="S196" s="60">
        <v>7000000</v>
      </c>
      <c r="T196" s="61" t="s">
        <v>66</v>
      </c>
      <c r="U196" s="67">
        <v>85155333</v>
      </c>
      <c r="V196" s="67" t="s">
        <v>5235</v>
      </c>
      <c r="W196" s="68">
        <v>45468</v>
      </c>
      <c r="X196" s="68">
        <v>45469</v>
      </c>
      <c r="Y196" s="168" t="s">
        <v>75</v>
      </c>
      <c r="Z196" s="68">
        <v>45478</v>
      </c>
      <c r="AA196" s="67">
        <f t="shared" si="10"/>
        <v>9</v>
      </c>
      <c r="AB196" s="60">
        <v>0</v>
      </c>
      <c r="AC196" s="60">
        <v>0</v>
      </c>
      <c r="AD196" s="60">
        <v>0</v>
      </c>
      <c r="AE196" s="66" t="s">
        <v>75</v>
      </c>
      <c r="AF196" s="67">
        <f t="shared" si="11"/>
        <v>0</v>
      </c>
      <c r="AG196" s="60">
        <v>0</v>
      </c>
      <c r="AH196" s="60">
        <v>0</v>
      </c>
      <c r="AI196" s="65" t="s">
        <v>75</v>
      </c>
      <c r="AJ196" s="61">
        <v>0</v>
      </c>
      <c r="AK196" s="65" t="s">
        <v>75</v>
      </c>
      <c r="AL196" s="65" t="s">
        <v>75</v>
      </c>
      <c r="AM196" s="67">
        <f t="shared" si="12"/>
        <v>0</v>
      </c>
      <c r="AN196" s="67">
        <f>+K196+AC196-AH196</f>
        <v>7000000</v>
      </c>
      <c r="AO196" s="61" t="s">
        <v>86</v>
      </c>
      <c r="AP196" s="60">
        <v>7000000</v>
      </c>
      <c r="AQ196" s="61" t="s">
        <v>86</v>
      </c>
      <c r="AR196" s="60">
        <v>0</v>
      </c>
      <c r="AS196" s="69" t="s">
        <v>75</v>
      </c>
      <c r="AT196" s="70">
        <v>7000000</v>
      </c>
      <c r="AU196" s="71">
        <f t="shared" si="13"/>
        <v>0</v>
      </c>
      <c r="AV196" s="72">
        <f t="shared" si="14"/>
        <v>1</v>
      </c>
      <c r="AW196" s="69" t="s">
        <v>75</v>
      </c>
      <c r="AX196" s="61" t="s">
        <v>101</v>
      </c>
      <c r="AY196" s="88" t="s">
        <v>5871</v>
      </c>
      <c r="AZ196" s="58" t="s">
        <v>67</v>
      </c>
      <c r="BA196" s="58" t="s">
        <v>67</v>
      </c>
    </row>
    <row r="197" spans="2:53" x14ac:dyDescent="0.25">
      <c r="B197" s="58">
        <v>2024</v>
      </c>
      <c r="C197" s="58">
        <v>891780111</v>
      </c>
      <c r="D197" s="59" t="s">
        <v>64</v>
      </c>
      <c r="E197" s="60" t="s">
        <v>5870</v>
      </c>
      <c r="F197" s="60" t="s">
        <v>5869</v>
      </c>
      <c r="G197" s="168">
        <v>0</v>
      </c>
      <c r="H197" s="61" t="s">
        <v>73</v>
      </c>
      <c r="I197" s="59" t="s">
        <v>125</v>
      </c>
      <c r="J197" s="60" t="s">
        <v>5868</v>
      </c>
      <c r="K197" s="60">
        <v>6000000</v>
      </c>
      <c r="L197" s="58" t="s">
        <v>68</v>
      </c>
      <c r="M197" s="67" t="s">
        <v>5867</v>
      </c>
      <c r="N197" s="67">
        <v>57465849</v>
      </c>
      <c r="O197" s="67">
        <v>1375</v>
      </c>
      <c r="P197" s="205">
        <v>45460</v>
      </c>
      <c r="Q197" s="60">
        <v>50928772</v>
      </c>
      <c r="R197" s="205">
        <v>45469</v>
      </c>
      <c r="S197" s="60">
        <v>6000000</v>
      </c>
      <c r="T197" s="61" t="s">
        <v>66</v>
      </c>
      <c r="U197" s="67">
        <v>85155333</v>
      </c>
      <c r="V197" s="67" t="s">
        <v>5235</v>
      </c>
      <c r="W197" s="68">
        <v>45468</v>
      </c>
      <c r="X197" s="68">
        <v>45469</v>
      </c>
      <c r="Y197" s="168" t="s">
        <v>75</v>
      </c>
      <c r="Z197" s="68">
        <v>45478</v>
      </c>
      <c r="AA197" s="67">
        <f t="shared" si="10"/>
        <v>9</v>
      </c>
      <c r="AB197" s="60">
        <v>0</v>
      </c>
      <c r="AC197" s="60">
        <v>0</v>
      </c>
      <c r="AD197" s="60">
        <v>0</v>
      </c>
      <c r="AE197" s="66" t="s">
        <v>75</v>
      </c>
      <c r="AF197" s="67">
        <f t="shared" si="11"/>
        <v>0</v>
      </c>
      <c r="AG197" s="60">
        <v>0</v>
      </c>
      <c r="AH197" s="60">
        <v>0</v>
      </c>
      <c r="AI197" s="65" t="s">
        <v>75</v>
      </c>
      <c r="AJ197" s="61">
        <v>0</v>
      </c>
      <c r="AK197" s="65" t="s">
        <v>75</v>
      </c>
      <c r="AL197" s="65" t="s">
        <v>75</v>
      </c>
      <c r="AM197" s="67">
        <f t="shared" si="12"/>
        <v>0</v>
      </c>
      <c r="AN197" s="67">
        <f>+K197+AC197-AH197</f>
        <v>6000000</v>
      </c>
      <c r="AO197" s="61" t="s">
        <v>86</v>
      </c>
      <c r="AP197" s="60">
        <v>6000000</v>
      </c>
      <c r="AQ197" s="61" t="s">
        <v>86</v>
      </c>
      <c r="AR197" s="60">
        <v>0</v>
      </c>
      <c r="AS197" s="69" t="s">
        <v>75</v>
      </c>
      <c r="AT197" s="70">
        <v>6000000</v>
      </c>
      <c r="AU197" s="71">
        <f t="shared" si="13"/>
        <v>0</v>
      </c>
      <c r="AV197" s="72">
        <f t="shared" si="14"/>
        <v>1</v>
      </c>
      <c r="AW197" s="69" t="s">
        <v>75</v>
      </c>
      <c r="AX197" s="61" t="s">
        <v>101</v>
      </c>
      <c r="AY197" s="73" t="s">
        <v>5866</v>
      </c>
      <c r="AZ197" s="58" t="s">
        <v>67</v>
      </c>
      <c r="BA197" s="58" t="s">
        <v>67</v>
      </c>
    </row>
    <row r="198" spans="2:53" x14ac:dyDescent="0.25">
      <c r="B198" s="58">
        <v>2024</v>
      </c>
      <c r="C198" s="58">
        <v>891780111</v>
      </c>
      <c r="D198" s="59" t="s">
        <v>64</v>
      </c>
      <c r="E198" s="60" t="s">
        <v>5865</v>
      </c>
      <c r="F198" s="60" t="s">
        <v>5864</v>
      </c>
      <c r="G198" s="168">
        <v>0</v>
      </c>
      <c r="H198" s="61" t="s">
        <v>73</v>
      </c>
      <c r="I198" s="59" t="s">
        <v>125</v>
      </c>
      <c r="J198" s="60" t="s">
        <v>5863</v>
      </c>
      <c r="K198" s="60">
        <v>5000000</v>
      </c>
      <c r="L198" s="58" t="s">
        <v>68</v>
      </c>
      <c r="M198" s="67" t="s">
        <v>5862</v>
      </c>
      <c r="N198" s="67">
        <v>1081028294</v>
      </c>
      <c r="O198" s="67">
        <v>1375</v>
      </c>
      <c r="P198" s="205">
        <v>45460</v>
      </c>
      <c r="Q198" s="60">
        <v>50928772</v>
      </c>
      <c r="R198" s="205">
        <v>45469</v>
      </c>
      <c r="S198" s="60">
        <v>5000000</v>
      </c>
      <c r="T198" s="61" t="s">
        <v>66</v>
      </c>
      <c r="U198" s="67">
        <v>85155333</v>
      </c>
      <c r="V198" s="67" t="s">
        <v>5235</v>
      </c>
      <c r="W198" s="68">
        <v>45468</v>
      </c>
      <c r="X198" s="68">
        <v>45469</v>
      </c>
      <c r="Y198" s="168" t="s">
        <v>75</v>
      </c>
      <c r="Z198" s="68">
        <v>45478</v>
      </c>
      <c r="AA198" s="67">
        <f t="shared" si="10"/>
        <v>9</v>
      </c>
      <c r="AB198" s="60">
        <v>0</v>
      </c>
      <c r="AC198" s="60">
        <v>0</v>
      </c>
      <c r="AD198" s="60">
        <v>0</v>
      </c>
      <c r="AE198" s="66" t="s">
        <v>75</v>
      </c>
      <c r="AF198" s="67">
        <f t="shared" si="11"/>
        <v>0</v>
      </c>
      <c r="AG198" s="60">
        <v>0</v>
      </c>
      <c r="AH198" s="60">
        <v>0</v>
      </c>
      <c r="AI198" s="65" t="s">
        <v>75</v>
      </c>
      <c r="AJ198" s="61">
        <v>0</v>
      </c>
      <c r="AK198" s="65" t="s">
        <v>75</v>
      </c>
      <c r="AL198" s="65" t="s">
        <v>75</v>
      </c>
      <c r="AM198" s="67">
        <f t="shared" si="12"/>
        <v>0</v>
      </c>
      <c r="AN198" s="67">
        <f>+K198+AC198-AH198</f>
        <v>5000000</v>
      </c>
      <c r="AO198" s="61" t="s">
        <v>86</v>
      </c>
      <c r="AP198" s="60">
        <v>5000000</v>
      </c>
      <c r="AQ198" s="61" t="s">
        <v>86</v>
      </c>
      <c r="AR198" s="60">
        <v>0</v>
      </c>
      <c r="AS198" s="69" t="s">
        <v>75</v>
      </c>
      <c r="AT198" s="70">
        <v>5000000</v>
      </c>
      <c r="AU198" s="71">
        <f t="shared" si="13"/>
        <v>0</v>
      </c>
      <c r="AV198" s="72">
        <f t="shared" si="14"/>
        <v>1</v>
      </c>
      <c r="AW198" s="69" t="s">
        <v>75</v>
      </c>
      <c r="AX198" s="61" t="s">
        <v>101</v>
      </c>
      <c r="AY198" s="73" t="s">
        <v>5861</v>
      </c>
      <c r="AZ198" s="58" t="s">
        <v>67</v>
      </c>
      <c r="BA198" s="58" t="s">
        <v>67</v>
      </c>
    </row>
    <row r="199" spans="2:53" x14ac:dyDescent="0.25">
      <c r="B199" s="58">
        <v>2024</v>
      </c>
      <c r="C199" s="58">
        <v>891780111</v>
      </c>
      <c r="D199" s="59" t="s">
        <v>64</v>
      </c>
      <c r="E199" s="60" t="s">
        <v>5860</v>
      </c>
      <c r="F199" s="60" t="s">
        <v>5859</v>
      </c>
      <c r="G199" s="168">
        <v>0</v>
      </c>
      <c r="H199" s="61" t="s">
        <v>73</v>
      </c>
      <c r="I199" s="59" t="s">
        <v>125</v>
      </c>
      <c r="J199" s="60" t="s">
        <v>5858</v>
      </c>
      <c r="K199" s="60">
        <v>5000000</v>
      </c>
      <c r="L199" s="58" t="s">
        <v>68</v>
      </c>
      <c r="M199" s="67" t="s">
        <v>5857</v>
      </c>
      <c r="N199" s="67">
        <v>1082862374</v>
      </c>
      <c r="O199" s="67">
        <v>1375</v>
      </c>
      <c r="P199" s="205">
        <v>45460</v>
      </c>
      <c r="Q199" s="60">
        <v>50928772</v>
      </c>
      <c r="R199" s="205">
        <v>45469</v>
      </c>
      <c r="S199" s="60">
        <v>5000000</v>
      </c>
      <c r="T199" s="61" t="s">
        <v>66</v>
      </c>
      <c r="U199" s="67">
        <v>85155333</v>
      </c>
      <c r="V199" s="67" t="s">
        <v>5235</v>
      </c>
      <c r="W199" s="68">
        <v>45468</v>
      </c>
      <c r="X199" s="68">
        <v>45469</v>
      </c>
      <c r="Y199" s="168" t="s">
        <v>75</v>
      </c>
      <c r="Z199" s="68">
        <v>45478</v>
      </c>
      <c r="AA199" s="67">
        <f t="shared" si="10"/>
        <v>9</v>
      </c>
      <c r="AB199" s="60">
        <v>0</v>
      </c>
      <c r="AC199" s="60">
        <v>0</v>
      </c>
      <c r="AD199" s="60">
        <v>0</v>
      </c>
      <c r="AE199" s="66" t="s">
        <v>75</v>
      </c>
      <c r="AF199" s="67">
        <f t="shared" si="11"/>
        <v>0</v>
      </c>
      <c r="AG199" s="60">
        <v>0</v>
      </c>
      <c r="AH199" s="60">
        <v>0</v>
      </c>
      <c r="AI199" s="65" t="s">
        <v>75</v>
      </c>
      <c r="AJ199" s="61">
        <v>0</v>
      </c>
      <c r="AK199" s="65" t="s">
        <v>75</v>
      </c>
      <c r="AL199" s="65" t="s">
        <v>75</v>
      </c>
      <c r="AM199" s="67">
        <f t="shared" si="12"/>
        <v>0</v>
      </c>
      <c r="AN199" s="67">
        <f>+K199+AC199-AH199</f>
        <v>5000000</v>
      </c>
      <c r="AO199" s="61" t="s">
        <v>86</v>
      </c>
      <c r="AP199" s="60">
        <v>5000000</v>
      </c>
      <c r="AQ199" s="61" t="s">
        <v>86</v>
      </c>
      <c r="AR199" s="60">
        <v>0</v>
      </c>
      <c r="AS199" s="69" t="s">
        <v>75</v>
      </c>
      <c r="AT199" s="70">
        <v>5000000</v>
      </c>
      <c r="AU199" s="71">
        <f t="shared" si="13"/>
        <v>0</v>
      </c>
      <c r="AV199" s="72">
        <f t="shared" si="14"/>
        <v>1</v>
      </c>
      <c r="AW199" s="69" t="s">
        <v>75</v>
      </c>
      <c r="AX199" s="61" t="s">
        <v>101</v>
      </c>
      <c r="AY199" s="73" t="s">
        <v>5856</v>
      </c>
      <c r="AZ199" s="58" t="s">
        <v>67</v>
      </c>
      <c r="BA199" s="58" t="s">
        <v>67</v>
      </c>
    </row>
    <row r="200" spans="2:53" x14ac:dyDescent="0.25">
      <c r="B200" s="58">
        <v>2024</v>
      </c>
      <c r="C200" s="58">
        <v>891780111</v>
      </c>
      <c r="D200" s="59" t="s">
        <v>64</v>
      </c>
      <c r="E200" s="60" t="s">
        <v>5855</v>
      </c>
      <c r="F200" s="60" t="s">
        <v>5854</v>
      </c>
      <c r="G200" s="168">
        <v>0</v>
      </c>
      <c r="H200" s="61" t="s">
        <v>73</v>
      </c>
      <c r="I200" s="59" t="s">
        <v>65</v>
      </c>
      <c r="J200" s="60" t="s">
        <v>5853</v>
      </c>
      <c r="K200" s="60">
        <v>6000000</v>
      </c>
      <c r="L200" s="58" t="s">
        <v>68</v>
      </c>
      <c r="M200" s="67" t="s">
        <v>5852</v>
      </c>
      <c r="N200" s="67">
        <v>1083014325</v>
      </c>
      <c r="O200" s="67">
        <v>1150</v>
      </c>
      <c r="P200" s="205">
        <v>45420</v>
      </c>
      <c r="Q200" s="60">
        <v>318000000</v>
      </c>
      <c r="R200" s="205">
        <v>45470</v>
      </c>
      <c r="S200" s="60">
        <v>6000000</v>
      </c>
      <c r="T200" s="61" t="s">
        <v>66</v>
      </c>
      <c r="U200" s="67">
        <v>57428039</v>
      </c>
      <c r="V200" s="67" t="s">
        <v>5213</v>
      </c>
      <c r="W200" s="68">
        <v>45469</v>
      </c>
      <c r="X200" s="68">
        <v>45470</v>
      </c>
      <c r="Y200" s="168" t="s">
        <v>75</v>
      </c>
      <c r="Z200" s="68">
        <v>45645</v>
      </c>
      <c r="AA200" s="67">
        <f t="shared" ref="AA200:AA263" si="15">+IF(Y200="1800-01-01",Z200-X200,Z200-Y200)</f>
        <v>175</v>
      </c>
      <c r="AB200" s="60">
        <v>0</v>
      </c>
      <c r="AC200" s="60">
        <v>0</v>
      </c>
      <c r="AD200" s="60">
        <v>0</v>
      </c>
      <c r="AE200" s="66" t="s">
        <v>75</v>
      </c>
      <c r="AF200" s="67">
        <f t="shared" ref="AF200:AF263" si="16">+IF(AE200="1800-01-01",0,AE200-Z200)</f>
        <v>0</v>
      </c>
      <c r="AG200" s="60">
        <v>0</v>
      </c>
      <c r="AH200" s="60">
        <v>0</v>
      </c>
      <c r="AI200" s="65" t="s">
        <v>75</v>
      </c>
      <c r="AJ200" s="61">
        <v>0</v>
      </c>
      <c r="AK200" s="65" t="s">
        <v>75</v>
      </c>
      <c r="AL200" s="65" t="s">
        <v>75</v>
      </c>
      <c r="AM200" s="67">
        <f t="shared" ref="AM200:AM263" si="17">+IF(AK200="1800-01-01",0,AL200-AK200)</f>
        <v>0</v>
      </c>
      <c r="AN200" s="67">
        <f>+K200+AC200-AH200</f>
        <v>6000000</v>
      </c>
      <c r="AO200" s="61" t="s">
        <v>67</v>
      </c>
      <c r="AP200" s="60">
        <v>6000000</v>
      </c>
      <c r="AQ200" s="61" t="s">
        <v>86</v>
      </c>
      <c r="AR200" s="60">
        <v>0</v>
      </c>
      <c r="AS200" s="69" t="s">
        <v>75</v>
      </c>
      <c r="AT200" s="70">
        <v>0</v>
      </c>
      <c r="AU200" s="71">
        <f t="shared" ref="AU200:AU263" si="18">AN200-AT200</f>
        <v>6000000</v>
      </c>
      <c r="AV200" s="72">
        <f t="shared" ref="AV200:AV263" si="19">+IFERROR(AT200/AN200,"_")</f>
        <v>0</v>
      </c>
      <c r="AW200" s="69" t="s">
        <v>75</v>
      </c>
      <c r="AX200" s="61" t="s">
        <v>101</v>
      </c>
      <c r="AY200" s="73" t="s">
        <v>5851</v>
      </c>
      <c r="AZ200" s="58" t="s">
        <v>67</v>
      </c>
      <c r="BA200" s="58" t="s">
        <v>67</v>
      </c>
    </row>
    <row r="201" spans="2:53" x14ac:dyDescent="0.25">
      <c r="B201" s="58">
        <v>2024</v>
      </c>
      <c r="C201" s="58">
        <v>891780111</v>
      </c>
      <c r="D201" s="59" t="s">
        <v>64</v>
      </c>
      <c r="E201" s="60" t="s">
        <v>5850</v>
      </c>
      <c r="F201" s="60" t="s">
        <v>5849</v>
      </c>
      <c r="G201" s="168">
        <v>0</v>
      </c>
      <c r="H201" s="61" t="s">
        <v>73</v>
      </c>
      <c r="I201" s="59" t="s">
        <v>65</v>
      </c>
      <c r="J201" s="60" t="s">
        <v>5848</v>
      </c>
      <c r="K201" s="60">
        <v>6000000</v>
      </c>
      <c r="L201" s="58" t="s">
        <v>68</v>
      </c>
      <c r="M201" s="67" t="s">
        <v>5847</v>
      </c>
      <c r="N201" s="67">
        <v>7604297</v>
      </c>
      <c r="O201" s="67">
        <v>1150</v>
      </c>
      <c r="P201" s="205">
        <v>45420</v>
      </c>
      <c r="Q201" s="60">
        <v>318000000</v>
      </c>
      <c r="R201" s="205">
        <v>45470</v>
      </c>
      <c r="S201" s="60">
        <v>6000000</v>
      </c>
      <c r="T201" s="61" t="s">
        <v>66</v>
      </c>
      <c r="U201" s="67">
        <v>57428039</v>
      </c>
      <c r="V201" s="67" t="s">
        <v>5213</v>
      </c>
      <c r="W201" s="68">
        <v>45469</v>
      </c>
      <c r="X201" s="68">
        <v>45470</v>
      </c>
      <c r="Y201" s="168" t="s">
        <v>75</v>
      </c>
      <c r="Z201" s="68">
        <v>45534</v>
      </c>
      <c r="AA201" s="67">
        <f t="shared" si="15"/>
        <v>64</v>
      </c>
      <c r="AB201" s="60">
        <v>0</v>
      </c>
      <c r="AC201" s="60">
        <v>0</v>
      </c>
      <c r="AD201" s="60">
        <v>0</v>
      </c>
      <c r="AE201" s="66" t="s">
        <v>75</v>
      </c>
      <c r="AF201" s="67">
        <f t="shared" si="16"/>
        <v>0</v>
      </c>
      <c r="AG201" s="60">
        <v>0</v>
      </c>
      <c r="AH201" s="60">
        <v>0</v>
      </c>
      <c r="AI201" s="65" t="s">
        <v>75</v>
      </c>
      <c r="AJ201" s="61">
        <v>0</v>
      </c>
      <c r="AK201" s="65" t="s">
        <v>75</v>
      </c>
      <c r="AL201" s="65" t="s">
        <v>75</v>
      </c>
      <c r="AM201" s="67">
        <f t="shared" si="17"/>
        <v>0</v>
      </c>
      <c r="AN201" s="67">
        <f>+K201+AC201-AH201</f>
        <v>6000000</v>
      </c>
      <c r="AO201" s="61" t="s">
        <v>67</v>
      </c>
      <c r="AP201" s="60">
        <v>6000000</v>
      </c>
      <c r="AQ201" s="61" t="s">
        <v>86</v>
      </c>
      <c r="AR201" s="60">
        <v>0</v>
      </c>
      <c r="AS201" s="69" t="s">
        <v>75</v>
      </c>
      <c r="AT201" s="70">
        <v>0</v>
      </c>
      <c r="AU201" s="71">
        <f t="shared" si="18"/>
        <v>6000000</v>
      </c>
      <c r="AV201" s="72">
        <f t="shared" si="19"/>
        <v>0</v>
      </c>
      <c r="AW201" s="69" t="s">
        <v>75</v>
      </c>
      <c r="AX201" s="61" t="s">
        <v>101</v>
      </c>
      <c r="AY201" s="73" t="s">
        <v>5846</v>
      </c>
      <c r="AZ201" s="58" t="s">
        <v>67</v>
      </c>
      <c r="BA201" s="58" t="s">
        <v>67</v>
      </c>
    </row>
    <row r="202" spans="2:53" x14ac:dyDescent="0.25">
      <c r="B202" s="58">
        <v>2024</v>
      </c>
      <c r="C202" s="58">
        <v>891780111</v>
      </c>
      <c r="D202" s="59" t="s">
        <v>64</v>
      </c>
      <c r="E202" s="60" t="s">
        <v>5845</v>
      </c>
      <c r="F202" s="60" t="s">
        <v>5844</v>
      </c>
      <c r="G202" s="168">
        <v>0</v>
      </c>
      <c r="H202" s="61" t="s">
        <v>73</v>
      </c>
      <c r="I202" s="59" t="s">
        <v>65</v>
      </c>
      <c r="J202" s="60" t="s">
        <v>5843</v>
      </c>
      <c r="K202" s="60">
        <v>12000000</v>
      </c>
      <c r="L202" s="58" t="s">
        <v>68</v>
      </c>
      <c r="M202" s="67" t="s">
        <v>5842</v>
      </c>
      <c r="N202" s="67">
        <v>1082925456</v>
      </c>
      <c r="O202" s="67">
        <v>1150</v>
      </c>
      <c r="P202" s="205">
        <v>45420</v>
      </c>
      <c r="Q202" s="60">
        <v>318000000</v>
      </c>
      <c r="R202" s="205">
        <v>45470</v>
      </c>
      <c r="S202" s="60">
        <v>12000000</v>
      </c>
      <c r="T202" s="61" t="s">
        <v>66</v>
      </c>
      <c r="U202" s="67">
        <v>57428039</v>
      </c>
      <c r="V202" s="67" t="s">
        <v>5213</v>
      </c>
      <c r="W202" s="68">
        <v>45469</v>
      </c>
      <c r="X202" s="68">
        <v>45470</v>
      </c>
      <c r="Y202" s="168" t="s">
        <v>75</v>
      </c>
      <c r="Z202" s="68">
        <v>45565</v>
      </c>
      <c r="AA202" s="67">
        <f t="shared" si="15"/>
        <v>95</v>
      </c>
      <c r="AB202" s="60">
        <v>0</v>
      </c>
      <c r="AC202" s="60">
        <v>0</v>
      </c>
      <c r="AD202" s="60">
        <v>0</v>
      </c>
      <c r="AE202" s="66" t="s">
        <v>75</v>
      </c>
      <c r="AF202" s="67">
        <f t="shared" si="16"/>
        <v>0</v>
      </c>
      <c r="AG202" s="60">
        <v>0</v>
      </c>
      <c r="AH202" s="60">
        <v>0</v>
      </c>
      <c r="AI202" s="65" t="s">
        <v>75</v>
      </c>
      <c r="AJ202" s="61">
        <v>0</v>
      </c>
      <c r="AK202" s="65" t="s">
        <v>75</v>
      </c>
      <c r="AL202" s="65" t="s">
        <v>75</v>
      </c>
      <c r="AM202" s="67">
        <f t="shared" si="17"/>
        <v>0</v>
      </c>
      <c r="AN202" s="67">
        <f>+K202+AC202-AH202</f>
        <v>12000000</v>
      </c>
      <c r="AO202" s="61" t="s">
        <v>67</v>
      </c>
      <c r="AP202" s="60">
        <v>12000000</v>
      </c>
      <c r="AQ202" s="61" t="s">
        <v>86</v>
      </c>
      <c r="AR202" s="60">
        <v>0</v>
      </c>
      <c r="AS202" s="69" t="s">
        <v>75</v>
      </c>
      <c r="AT202" s="70">
        <v>0</v>
      </c>
      <c r="AU202" s="71">
        <f t="shared" si="18"/>
        <v>12000000</v>
      </c>
      <c r="AV202" s="72">
        <f t="shared" si="19"/>
        <v>0</v>
      </c>
      <c r="AW202" s="69" t="s">
        <v>75</v>
      </c>
      <c r="AX202" s="61" t="s">
        <v>101</v>
      </c>
      <c r="AY202" s="73" t="s">
        <v>5841</v>
      </c>
      <c r="AZ202" s="58" t="s">
        <v>67</v>
      </c>
      <c r="BA202" s="58" t="s">
        <v>67</v>
      </c>
    </row>
    <row r="203" spans="2:53" x14ac:dyDescent="0.25">
      <c r="B203" s="58">
        <v>2024</v>
      </c>
      <c r="C203" s="58">
        <v>891780111</v>
      </c>
      <c r="D203" s="59" t="s">
        <v>64</v>
      </c>
      <c r="E203" s="60" t="s">
        <v>5840</v>
      </c>
      <c r="F203" s="60" t="s">
        <v>5839</v>
      </c>
      <c r="G203" s="168">
        <v>0</v>
      </c>
      <c r="H203" s="61" t="s">
        <v>73</v>
      </c>
      <c r="I203" s="59" t="s">
        <v>65</v>
      </c>
      <c r="J203" s="60" t="s">
        <v>5838</v>
      </c>
      <c r="K203" s="60">
        <v>6000000</v>
      </c>
      <c r="L203" s="58" t="s">
        <v>68</v>
      </c>
      <c r="M203" s="67" t="s">
        <v>5837</v>
      </c>
      <c r="N203" s="67">
        <v>85461649</v>
      </c>
      <c r="O203" s="67">
        <v>1150</v>
      </c>
      <c r="P203" s="205">
        <v>45420</v>
      </c>
      <c r="Q203" s="60">
        <v>318000000</v>
      </c>
      <c r="R203" s="205">
        <v>45471</v>
      </c>
      <c r="S203" s="60">
        <v>6000000</v>
      </c>
      <c r="T203" s="61" t="s">
        <v>66</v>
      </c>
      <c r="U203" s="67">
        <v>57428039</v>
      </c>
      <c r="V203" s="67" t="s">
        <v>5213</v>
      </c>
      <c r="W203" s="68">
        <v>45469</v>
      </c>
      <c r="X203" s="68">
        <v>45471</v>
      </c>
      <c r="Y203" s="168" t="s">
        <v>75</v>
      </c>
      <c r="Z203" s="68">
        <v>45565</v>
      </c>
      <c r="AA203" s="67">
        <f t="shared" si="15"/>
        <v>94</v>
      </c>
      <c r="AB203" s="60">
        <v>0</v>
      </c>
      <c r="AC203" s="60">
        <v>0</v>
      </c>
      <c r="AD203" s="60">
        <v>0</v>
      </c>
      <c r="AE203" s="66" t="s">
        <v>75</v>
      </c>
      <c r="AF203" s="67">
        <f t="shared" si="16"/>
        <v>0</v>
      </c>
      <c r="AG203" s="60">
        <v>0</v>
      </c>
      <c r="AH203" s="60">
        <v>0</v>
      </c>
      <c r="AI203" s="65" t="s">
        <v>75</v>
      </c>
      <c r="AJ203" s="61">
        <v>0</v>
      </c>
      <c r="AK203" s="65" t="s">
        <v>75</v>
      </c>
      <c r="AL203" s="65" t="s">
        <v>75</v>
      </c>
      <c r="AM203" s="67">
        <f t="shared" si="17"/>
        <v>0</v>
      </c>
      <c r="AN203" s="67">
        <f>+K203+AC203-AH203</f>
        <v>6000000</v>
      </c>
      <c r="AO203" s="61" t="s">
        <v>67</v>
      </c>
      <c r="AP203" s="60">
        <v>6000000</v>
      </c>
      <c r="AQ203" s="61" t="s">
        <v>86</v>
      </c>
      <c r="AR203" s="60">
        <v>0</v>
      </c>
      <c r="AS203" s="69" t="s">
        <v>75</v>
      </c>
      <c r="AT203" s="70">
        <v>0</v>
      </c>
      <c r="AU203" s="71">
        <f t="shared" si="18"/>
        <v>6000000</v>
      </c>
      <c r="AV203" s="72">
        <f t="shared" si="19"/>
        <v>0</v>
      </c>
      <c r="AW203" s="69" t="s">
        <v>75</v>
      </c>
      <c r="AX203" s="61" t="s">
        <v>101</v>
      </c>
      <c r="AY203" s="73" t="s">
        <v>5836</v>
      </c>
      <c r="AZ203" s="58" t="s">
        <v>67</v>
      </c>
      <c r="BA203" s="58" t="s">
        <v>67</v>
      </c>
    </row>
    <row r="204" spans="2:53" x14ac:dyDescent="0.25">
      <c r="B204" s="58">
        <v>2024</v>
      </c>
      <c r="C204" s="58">
        <v>891780111</v>
      </c>
      <c r="D204" s="59" t="s">
        <v>64</v>
      </c>
      <c r="E204" s="60" t="s">
        <v>5835</v>
      </c>
      <c r="F204" s="60" t="s">
        <v>5834</v>
      </c>
      <c r="G204" s="168">
        <v>0</v>
      </c>
      <c r="H204" s="61" t="s">
        <v>73</v>
      </c>
      <c r="I204" s="59" t="s">
        <v>65</v>
      </c>
      <c r="J204" s="60" t="s">
        <v>5833</v>
      </c>
      <c r="K204" s="60">
        <v>6000000</v>
      </c>
      <c r="L204" s="58" t="s">
        <v>68</v>
      </c>
      <c r="M204" s="67" t="s">
        <v>5832</v>
      </c>
      <c r="N204" s="67">
        <v>1001911525</v>
      </c>
      <c r="O204" s="67">
        <v>1150</v>
      </c>
      <c r="P204" s="205">
        <v>45420</v>
      </c>
      <c r="Q204" s="60">
        <v>318000000</v>
      </c>
      <c r="R204" s="205">
        <v>45470</v>
      </c>
      <c r="S204" s="60">
        <v>6000000</v>
      </c>
      <c r="T204" s="61" t="s">
        <v>66</v>
      </c>
      <c r="U204" s="67">
        <v>57428039</v>
      </c>
      <c r="V204" s="67" t="s">
        <v>5213</v>
      </c>
      <c r="W204" s="68">
        <v>45469</v>
      </c>
      <c r="X204" s="68">
        <v>45470</v>
      </c>
      <c r="Y204" s="168" t="s">
        <v>75</v>
      </c>
      <c r="Z204" s="68">
        <v>45645</v>
      </c>
      <c r="AA204" s="67">
        <f t="shared" si="15"/>
        <v>175</v>
      </c>
      <c r="AB204" s="60">
        <v>0</v>
      </c>
      <c r="AC204" s="60">
        <v>0</v>
      </c>
      <c r="AD204" s="60">
        <v>0</v>
      </c>
      <c r="AE204" s="66" t="s">
        <v>75</v>
      </c>
      <c r="AF204" s="67">
        <f t="shared" si="16"/>
        <v>0</v>
      </c>
      <c r="AG204" s="60">
        <v>0</v>
      </c>
      <c r="AH204" s="60">
        <v>0</v>
      </c>
      <c r="AI204" s="65" t="s">
        <v>75</v>
      </c>
      <c r="AJ204" s="61">
        <v>0</v>
      </c>
      <c r="AK204" s="65" t="s">
        <v>75</v>
      </c>
      <c r="AL204" s="65" t="s">
        <v>75</v>
      </c>
      <c r="AM204" s="67">
        <f t="shared" si="17"/>
        <v>0</v>
      </c>
      <c r="AN204" s="67">
        <f>+K204+AC204-AH204</f>
        <v>6000000</v>
      </c>
      <c r="AO204" s="61" t="s">
        <v>67</v>
      </c>
      <c r="AP204" s="60">
        <v>6000000</v>
      </c>
      <c r="AQ204" s="61" t="s">
        <v>86</v>
      </c>
      <c r="AR204" s="60">
        <v>0</v>
      </c>
      <c r="AS204" s="69" t="s">
        <v>75</v>
      </c>
      <c r="AT204" s="70">
        <v>0</v>
      </c>
      <c r="AU204" s="71">
        <f t="shared" si="18"/>
        <v>6000000</v>
      </c>
      <c r="AV204" s="72">
        <f t="shared" si="19"/>
        <v>0</v>
      </c>
      <c r="AW204" s="69" t="s">
        <v>75</v>
      </c>
      <c r="AX204" s="61" t="s">
        <v>101</v>
      </c>
      <c r="AY204" s="73" t="s">
        <v>5831</v>
      </c>
      <c r="AZ204" s="58" t="s">
        <v>67</v>
      </c>
      <c r="BA204" s="58" t="s">
        <v>67</v>
      </c>
    </row>
    <row r="205" spans="2:53" x14ac:dyDescent="0.25">
      <c r="B205" s="58">
        <v>2024</v>
      </c>
      <c r="C205" s="58">
        <v>891780111</v>
      </c>
      <c r="D205" s="59" t="s">
        <v>64</v>
      </c>
      <c r="E205" s="60" t="s">
        <v>5830</v>
      </c>
      <c r="F205" s="60" t="s">
        <v>5829</v>
      </c>
      <c r="G205" s="168">
        <v>0</v>
      </c>
      <c r="H205" s="61" t="s">
        <v>73</v>
      </c>
      <c r="I205" s="59" t="s">
        <v>65</v>
      </c>
      <c r="J205" s="60" t="s">
        <v>5644</v>
      </c>
      <c r="K205" s="60">
        <v>6000000</v>
      </c>
      <c r="L205" s="58" t="s">
        <v>68</v>
      </c>
      <c r="M205" s="67" t="s">
        <v>5828</v>
      </c>
      <c r="N205" s="67">
        <v>1065883393</v>
      </c>
      <c r="O205" s="67">
        <v>1150</v>
      </c>
      <c r="P205" s="205">
        <v>45420</v>
      </c>
      <c r="Q205" s="60">
        <v>318000000</v>
      </c>
      <c r="R205" s="205">
        <v>45470</v>
      </c>
      <c r="S205" s="60">
        <v>6000000</v>
      </c>
      <c r="T205" s="61" t="s">
        <v>66</v>
      </c>
      <c r="U205" s="67">
        <v>57428039</v>
      </c>
      <c r="V205" s="67" t="s">
        <v>5213</v>
      </c>
      <c r="W205" s="68">
        <v>45469</v>
      </c>
      <c r="X205" s="68">
        <v>45470</v>
      </c>
      <c r="Y205" s="168" t="s">
        <v>75</v>
      </c>
      <c r="Z205" s="68">
        <v>45645</v>
      </c>
      <c r="AA205" s="67">
        <f t="shared" si="15"/>
        <v>175</v>
      </c>
      <c r="AB205" s="60">
        <v>0</v>
      </c>
      <c r="AC205" s="60">
        <v>0</v>
      </c>
      <c r="AD205" s="60">
        <v>0</v>
      </c>
      <c r="AE205" s="66" t="s">
        <v>75</v>
      </c>
      <c r="AF205" s="67">
        <f t="shared" si="16"/>
        <v>0</v>
      </c>
      <c r="AG205" s="60">
        <v>0</v>
      </c>
      <c r="AH205" s="60">
        <v>0</v>
      </c>
      <c r="AI205" s="65" t="s">
        <v>75</v>
      </c>
      <c r="AJ205" s="61">
        <v>0</v>
      </c>
      <c r="AK205" s="65" t="s">
        <v>75</v>
      </c>
      <c r="AL205" s="65" t="s">
        <v>75</v>
      </c>
      <c r="AM205" s="67">
        <f t="shared" si="17"/>
        <v>0</v>
      </c>
      <c r="AN205" s="67">
        <f>+K205+AC205-AH205</f>
        <v>6000000</v>
      </c>
      <c r="AO205" s="61" t="s">
        <v>67</v>
      </c>
      <c r="AP205" s="60">
        <v>6000000</v>
      </c>
      <c r="AQ205" s="61" t="s">
        <v>86</v>
      </c>
      <c r="AR205" s="60">
        <v>0</v>
      </c>
      <c r="AS205" s="69" t="s">
        <v>75</v>
      </c>
      <c r="AT205" s="70">
        <v>0</v>
      </c>
      <c r="AU205" s="71">
        <f t="shared" si="18"/>
        <v>6000000</v>
      </c>
      <c r="AV205" s="72">
        <f t="shared" si="19"/>
        <v>0</v>
      </c>
      <c r="AW205" s="69" t="s">
        <v>75</v>
      </c>
      <c r="AX205" s="61" t="s">
        <v>101</v>
      </c>
      <c r="AY205" s="73" t="s">
        <v>5827</v>
      </c>
      <c r="AZ205" s="58" t="s">
        <v>67</v>
      </c>
      <c r="BA205" s="58" t="s">
        <v>67</v>
      </c>
    </row>
    <row r="206" spans="2:53" x14ac:dyDescent="0.25">
      <c r="B206" s="58">
        <v>2024</v>
      </c>
      <c r="C206" s="58">
        <v>891780111</v>
      </c>
      <c r="D206" s="59" t="s">
        <v>64</v>
      </c>
      <c r="E206" s="60" t="s">
        <v>5826</v>
      </c>
      <c r="F206" s="60" t="s">
        <v>5825</v>
      </c>
      <c r="G206" s="168">
        <v>0</v>
      </c>
      <c r="H206" s="61" t="s">
        <v>73</v>
      </c>
      <c r="I206" s="59" t="s">
        <v>65</v>
      </c>
      <c r="J206" s="60" t="s">
        <v>5631</v>
      </c>
      <c r="K206" s="60">
        <v>6000000</v>
      </c>
      <c r="L206" s="58" t="s">
        <v>68</v>
      </c>
      <c r="M206" s="67" t="s">
        <v>5824</v>
      </c>
      <c r="N206" s="67">
        <v>7633741</v>
      </c>
      <c r="O206" s="67">
        <v>1150</v>
      </c>
      <c r="P206" s="205">
        <v>45420</v>
      </c>
      <c r="Q206" s="60">
        <v>318000000</v>
      </c>
      <c r="R206" s="205">
        <v>45471</v>
      </c>
      <c r="S206" s="60">
        <v>6000000</v>
      </c>
      <c r="T206" s="61" t="s">
        <v>66</v>
      </c>
      <c r="U206" s="67">
        <v>57428039</v>
      </c>
      <c r="V206" s="67" t="s">
        <v>5213</v>
      </c>
      <c r="W206" s="68">
        <v>45469</v>
      </c>
      <c r="X206" s="68">
        <v>45471</v>
      </c>
      <c r="Y206" s="168" t="s">
        <v>75</v>
      </c>
      <c r="Z206" s="68">
        <v>45645</v>
      </c>
      <c r="AA206" s="67">
        <f t="shared" si="15"/>
        <v>174</v>
      </c>
      <c r="AB206" s="60">
        <v>0</v>
      </c>
      <c r="AC206" s="60">
        <v>0</v>
      </c>
      <c r="AD206" s="60">
        <v>0</v>
      </c>
      <c r="AE206" s="66" t="s">
        <v>75</v>
      </c>
      <c r="AF206" s="67">
        <f t="shared" si="16"/>
        <v>0</v>
      </c>
      <c r="AG206" s="60">
        <v>0</v>
      </c>
      <c r="AH206" s="60">
        <v>0</v>
      </c>
      <c r="AI206" s="65" t="s">
        <v>75</v>
      </c>
      <c r="AJ206" s="61">
        <v>0</v>
      </c>
      <c r="AK206" s="65" t="s">
        <v>75</v>
      </c>
      <c r="AL206" s="65" t="s">
        <v>75</v>
      </c>
      <c r="AM206" s="67">
        <f t="shared" si="17"/>
        <v>0</v>
      </c>
      <c r="AN206" s="67">
        <f>+K206+AC206-AH206</f>
        <v>6000000</v>
      </c>
      <c r="AO206" s="61" t="s">
        <v>67</v>
      </c>
      <c r="AP206" s="60">
        <v>6000000</v>
      </c>
      <c r="AQ206" s="61" t="s">
        <v>86</v>
      </c>
      <c r="AR206" s="60">
        <v>0</v>
      </c>
      <c r="AS206" s="69" t="s">
        <v>75</v>
      </c>
      <c r="AT206" s="70">
        <v>0</v>
      </c>
      <c r="AU206" s="71">
        <f t="shared" si="18"/>
        <v>6000000</v>
      </c>
      <c r="AV206" s="72">
        <f t="shared" si="19"/>
        <v>0</v>
      </c>
      <c r="AW206" s="69" t="s">
        <v>75</v>
      </c>
      <c r="AX206" s="61" t="s">
        <v>101</v>
      </c>
      <c r="AY206" s="73" t="s">
        <v>5823</v>
      </c>
      <c r="AZ206" s="58" t="s">
        <v>67</v>
      </c>
      <c r="BA206" s="58" t="s">
        <v>67</v>
      </c>
    </row>
    <row r="207" spans="2:53" x14ac:dyDescent="0.25">
      <c r="B207" s="58">
        <v>2024</v>
      </c>
      <c r="C207" s="58">
        <v>891780111</v>
      </c>
      <c r="D207" s="59" t="s">
        <v>64</v>
      </c>
      <c r="E207" s="60" t="s">
        <v>5822</v>
      </c>
      <c r="F207" s="60" t="s">
        <v>5821</v>
      </c>
      <c r="G207" s="168">
        <v>0</v>
      </c>
      <c r="H207" s="61" t="s">
        <v>73</v>
      </c>
      <c r="I207" s="59" t="s">
        <v>65</v>
      </c>
      <c r="J207" s="60" t="s">
        <v>5820</v>
      </c>
      <c r="K207" s="60">
        <v>6000000</v>
      </c>
      <c r="L207" s="58" t="s">
        <v>68</v>
      </c>
      <c r="M207" s="67" t="s">
        <v>5819</v>
      </c>
      <c r="N207" s="67">
        <v>1143379940</v>
      </c>
      <c r="O207" s="67">
        <v>1150</v>
      </c>
      <c r="P207" s="205">
        <v>45420</v>
      </c>
      <c r="Q207" s="60">
        <v>318000000</v>
      </c>
      <c r="R207" s="205">
        <v>45471</v>
      </c>
      <c r="S207" s="60">
        <v>6000000</v>
      </c>
      <c r="T207" s="61" t="s">
        <v>66</v>
      </c>
      <c r="U207" s="67">
        <v>57428039</v>
      </c>
      <c r="V207" s="67" t="s">
        <v>5213</v>
      </c>
      <c r="W207" s="68">
        <v>45469</v>
      </c>
      <c r="X207" s="68">
        <v>45471</v>
      </c>
      <c r="Y207" s="168" t="s">
        <v>75</v>
      </c>
      <c r="Z207" s="68">
        <v>45645</v>
      </c>
      <c r="AA207" s="67">
        <f t="shared" si="15"/>
        <v>174</v>
      </c>
      <c r="AB207" s="60">
        <v>0</v>
      </c>
      <c r="AC207" s="60">
        <v>0</v>
      </c>
      <c r="AD207" s="60">
        <v>0</v>
      </c>
      <c r="AE207" s="66" t="s">
        <v>75</v>
      </c>
      <c r="AF207" s="67">
        <f t="shared" si="16"/>
        <v>0</v>
      </c>
      <c r="AG207" s="60">
        <v>0</v>
      </c>
      <c r="AH207" s="60">
        <v>0</v>
      </c>
      <c r="AI207" s="65" t="s">
        <v>75</v>
      </c>
      <c r="AJ207" s="61">
        <v>0</v>
      </c>
      <c r="AK207" s="65" t="s">
        <v>75</v>
      </c>
      <c r="AL207" s="65" t="s">
        <v>75</v>
      </c>
      <c r="AM207" s="67">
        <f t="shared" si="17"/>
        <v>0</v>
      </c>
      <c r="AN207" s="67">
        <f>+K207+AC207-AH207</f>
        <v>6000000</v>
      </c>
      <c r="AO207" s="61" t="s">
        <v>67</v>
      </c>
      <c r="AP207" s="60">
        <v>6000000</v>
      </c>
      <c r="AQ207" s="61" t="s">
        <v>86</v>
      </c>
      <c r="AR207" s="60">
        <v>0</v>
      </c>
      <c r="AS207" s="69" t="s">
        <v>75</v>
      </c>
      <c r="AT207" s="70">
        <v>0</v>
      </c>
      <c r="AU207" s="71">
        <f t="shared" si="18"/>
        <v>6000000</v>
      </c>
      <c r="AV207" s="72">
        <f t="shared" si="19"/>
        <v>0</v>
      </c>
      <c r="AW207" s="69" t="s">
        <v>75</v>
      </c>
      <c r="AX207" s="61" t="s">
        <v>101</v>
      </c>
      <c r="AY207" s="73" t="s">
        <v>5818</v>
      </c>
      <c r="AZ207" s="58" t="s">
        <v>67</v>
      </c>
      <c r="BA207" s="58" t="s">
        <v>67</v>
      </c>
    </row>
    <row r="208" spans="2:53" x14ac:dyDescent="0.25">
      <c r="B208" s="58">
        <v>2024</v>
      </c>
      <c r="C208" s="58">
        <v>891780111</v>
      </c>
      <c r="D208" s="59" t="s">
        <v>64</v>
      </c>
      <c r="E208" s="60" t="s">
        <v>5817</v>
      </c>
      <c r="F208" s="60" t="s">
        <v>5816</v>
      </c>
      <c r="G208" s="168">
        <v>0</v>
      </c>
      <c r="H208" s="61" t="s">
        <v>73</v>
      </c>
      <c r="I208" s="59" t="s">
        <v>65</v>
      </c>
      <c r="J208" s="60" t="s">
        <v>5815</v>
      </c>
      <c r="K208" s="60">
        <v>6000000</v>
      </c>
      <c r="L208" s="58" t="s">
        <v>68</v>
      </c>
      <c r="M208" s="67" t="s">
        <v>2831</v>
      </c>
      <c r="N208" s="67">
        <v>1082863156</v>
      </c>
      <c r="O208" s="67">
        <v>1150</v>
      </c>
      <c r="P208" s="205">
        <v>45420</v>
      </c>
      <c r="Q208" s="60">
        <v>318000000</v>
      </c>
      <c r="R208" s="205">
        <v>45470</v>
      </c>
      <c r="S208" s="60">
        <v>6000000</v>
      </c>
      <c r="T208" s="61" t="s">
        <v>66</v>
      </c>
      <c r="U208" s="67">
        <v>57428039</v>
      </c>
      <c r="V208" s="67" t="s">
        <v>5213</v>
      </c>
      <c r="W208" s="68">
        <v>45469</v>
      </c>
      <c r="X208" s="68">
        <v>45470</v>
      </c>
      <c r="Y208" s="168" t="s">
        <v>75</v>
      </c>
      <c r="Z208" s="68">
        <v>45645</v>
      </c>
      <c r="AA208" s="67">
        <f t="shared" si="15"/>
        <v>175</v>
      </c>
      <c r="AB208" s="60">
        <v>0</v>
      </c>
      <c r="AC208" s="60">
        <v>0</v>
      </c>
      <c r="AD208" s="60">
        <v>0</v>
      </c>
      <c r="AE208" s="66" t="s">
        <v>75</v>
      </c>
      <c r="AF208" s="67">
        <f t="shared" si="16"/>
        <v>0</v>
      </c>
      <c r="AG208" s="60">
        <v>0</v>
      </c>
      <c r="AH208" s="60">
        <v>0</v>
      </c>
      <c r="AI208" s="65" t="s">
        <v>75</v>
      </c>
      <c r="AJ208" s="61">
        <v>0</v>
      </c>
      <c r="AK208" s="65" t="s">
        <v>75</v>
      </c>
      <c r="AL208" s="65" t="s">
        <v>75</v>
      </c>
      <c r="AM208" s="67">
        <f t="shared" si="17"/>
        <v>0</v>
      </c>
      <c r="AN208" s="67">
        <f>+K208+AC208-AH208</f>
        <v>6000000</v>
      </c>
      <c r="AO208" s="61" t="s">
        <v>67</v>
      </c>
      <c r="AP208" s="60">
        <v>6000000</v>
      </c>
      <c r="AQ208" s="61" t="s">
        <v>86</v>
      </c>
      <c r="AR208" s="60">
        <v>0</v>
      </c>
      <c r="AS208" s="69" t="s">
        <v>75</v>
      </c>
      <c r="AT208" s="70">
        <v>0</v>
      </c>
      <c r="AU208" s="71">
        <f t="shared" si="18"/>
        <v>6000000</v>
      </c>
      <c r="AV208" s="72">
        <f t="shared" si="19"/>
        <v>0</v>
      </c>
      <c r="AW208" s="69" t="s">
        <v>75</v>
      </c>
      <c r="AX208" s="61" t="s">
        <v>101</v>
      </c>
      <c r="AY208" s="73" t="s">
        <v>5814</v>
      </c>
      <c r="AZ208" s="58" t="s">
        <v>67</v>
      </c>
      <c r="BA208" s="58" t="s">
        <v>67</v>
      </c>
    </row>
    <row r="209" spans="2:53" x14ac:dyDescent="0.25">
      <c r="B209" s="58">
        <v>2024</v>
      </c>
      <c r="C209" s="58">
        <v>891780111</v>
      </c>
      <c r="D209" s="59" t="s">
        <v>64</v>
      </c>
      <c r="E209" s="60" t="s">
        <v>5813</v>
      </c>
      <c r="F209" s="60" t="s">
        <v>5812</v>
      </c>
      <c r="G209" s="168">
        <v>0</v>
      </c>
      <c r="H209" s="61" t="s">
        <v>73</v>
      </c>
      <c r="I209" s="59" t="s">
        <v>65</v>
      </c>
      <c r="J209" s="60" t="s">
        <v>5811</v>
      </c>
      <c r="K209" s="60">
        <v>12000000</v>
      </c>
      <c r="L209" s="58" t="s">
        <v>68</v>
      </c>
      <c r="M209" s="67" t="s">
        <v>1383</v>
      </c>
      <c r="N209" s="67">
        <v>36725695</v>
      </c>
      <c r="O209" s="67">
        <v>1150</v>
      </c>
      <c r="P209" s="205">
        <v>45420</v>
      </c>
      <c r="Q209" s="60">
        <v>318000000</v>
      </c>
      <c r="R209" s="205">
        <v>45470</v>
      </c>
      <c r="S209" s="60">
        <v>12000000</v>
      </c>
      <c r="T209" s="61" t="s">
        <v>66</v>
      </c>
      <c r="U209" s="67">
        <v>57428039</v>
      </c>
      <c r="V209" s="67" t="s">
        <v>5213</v>
      </c>
      <c r="W209" s="68">
        <v>45469</v>
      </c>
      <c r="X209" s="68">
        <v>45470</v>
      </c>
      <c r="Y209" s="168" t="s">
        <v>75</v>
      </c>
      <c r="Z209" s="68">
        <v>45645</v>
      </c>
      <c r="AA209" s="67">
        <f t="shared" si="15"/>
        <v>175</v>
      </c>
      <c r="AB209" s="60">
        <v>0</v>
      </c>
      <c r="AC209" s="60">
        <v>0</v>
      </c>
      <c r="AD209" s="60">
        <v>0</v>
      </c>
      <c r="AE209" s="66" t="s">
        <v>75</v>
      </c>
      <c r="AF209" s="67">
        <f t="shared" si="16"/>
        <v>0</v>
      </c>
      <c r="AG209" s="60">
        <v>0</v>
      </c>
      <c r="AH209" s="60">
        <v>0</v>
      </c>
      <c r="AI209" s="65" t="s">
        <v>75</v>
      </c>
      <c r="AJ209" s="61">
        <v>0</v>
      </c>
      <c r="AK209" s="65" t="s">
        <v>75</v>
      </c>
      <c r="AL209" s="65" t="s">
        <v>75</v>
      </c>
      <c r="AM209" s="67">
        <f t="shared" si="17"/>
        <v>0</v>
      </c>
      <c r="AN209" s="67">
        <f>+K209+AC209-AH209</f>
        <v>12000000</v>
      </c>
      <c r="AO209" s="61" t="s">
        <v>67</v>
      </c>
      <c r="AP209" s="60">
        <v>12000000</v>
      </c>
      <c r="AQ209" s="61" t="s">
        <v>86</v>
      </c>
      <c r="AR209" s="60">
        <v>0</v>
      </c>
      <c r="AS209" s="69" t="s">
        <v>75</v>
      </c>
      <c r="AT209" s="70">
        <v>0</v>
      </c>
      <c r="AU209" s="71">
        <f t="shared" si="18"/>
        <v>12000000</v>
      </c>
      <c r="AV209" s="72">
        <f t="shared" si="19"/>
        <v>0</v>
      </c>
      <c r="AW209" s="69" t="s">
        <v>75</v>
      </c>
      <c r="AX209" s="61" t="s">
        <v>101</v>
      </c>
      <c r="AY209" s="73" t="s">
        <v>5810</v>
      </c>
      <c r="AZ209" s="58" t="s">
        <v>67</v>
      </c>
      <c r="BA209" s="58" t="s">
        <v>67</v>
      </c>
    </row>
    <row r="210" spans="2:53" x14ac:dyDescent="0.25">
      <c r="B210" s="58">
        <v>2024</v>
      </c>
      <c r="C210" s="58">
        <v>891780111</v>
      </c>
      <c r="D210" s="59" t="s">
        <v>64</v>
      </c>
      <c r="E210" s="60" t="s">
        <v>5809</v>
      </c>
      <c r="F210" s="60" t="s">
        <v>5808</v>
      </c>
      <c r="G210" s="168">
        <v>0</v>
      </c>
      <c r="H210" s="61" t="s">
        <v>73</v>
      </c>
      <c r="I210" s="59" t="s">
        <v>65</v>
      </c>
      <c r="J210" s="60" t="s">
        <v>5807</v>
      </c>
      <c r="K210" s="60">
        <v>7200000</v>
      </c>
      <c r="L210" s="58" t="s">
        <v>68</v>
      </c>
      <c r="M210" s="67" t="s">
        <v>5806</v>
      </c>
      <c r="N210" s="67">
        <v>85151266</v>
      </c>
      <c r="O210" s="67">
        <v>1150</v>
      </c>
      <c r="P210" s="205">
        <v>45420</v>
      </c>
      <c r="Q210" s="60">
        <v>318000000</v>
      </c>
      <c r="R210" s="205">
        <v>45470</v>
      </c>
      <c r="S210" s="60">
        <v>7200000</v>
      </c>
      <c r="T210" s="61" t="s">
        <v>66</v>
      </c>
      <c r="U210" s="67">
        <v>57428039</v>
      </c>
      <c r="V210" s="67" t="s">
        <v>5213</v>
      </c>
      <c r="W210" s="68">
        <v>45469</v>
      </c>
      <c r="X210" s="68">
        <v>45470</v>
      </c>
      <c r="Y210" s="168" t="s">
        <v>75</v>
      </c>
      <c r="Z210" s="68">
        <v>45565</v>
      </c>
      <c r="AA210" s="67">
        <f t="shared" si="15"/>
        <v>95</v>
      </c>
      <c r="AB210" s="60">
        <v>0</v>
      </c>
      <c r="AC210" s="60">
        <v>0</v>
      </c>
      <c r="AD210" s="60">
        <v>0</v>
      </c>
      <c r="AE210" s="66" t="s">
        <v>75</v>
      </c>
      <c r="AF210" s="67">
        <f t="shared" si="16"/>
        <v>0</v>
      </c>
      <c r="AG210" s="60">
        <v>0</v>
      </c>
      <c r="AH210" s="60">
        <v>0</v>
      </c>
      <c r="AI210" s="65" t="s">
        <v>75</v>
      </c>
      <c r="AJ210" s="61">
        <v>0</v>
      </c>
      <c r="AK210" s="65" t="s">
        <v>75</v>
      </c>
      <c r="AL210" s="65" t="s">
        <v>75</v>
      </c>
      <c r="AM210" s="67">
        <f t="shared" si="17"/>
        <v>0</v>
      </c>
      <c r="AN210" s="67">
        <f>+K210+AC210-AH210</f>
        <v>7200000</v>
      </c>
      <c r="AO210" s="61" t="s">
        <v>67</v>
      </c>
      <c r="AP210" s="60">
        <v>7200000</v>
      </c>
      <c r="AQ210" s="61" t="s">
        <v>86</v>
      </c>
      <c r="AR210" s="60">
        <v>0</v>
      </c>
      <c r="AS210" s="69" t="s">
        <v>75</v>
      </c>
      <c r="AT210" s="70">
        <v>0</v>
      </c>
      <c r="AU210" s="71">
        <f t="shared" si="18"/>
        <v>7200000</v>
      </c>
      <c r="AV210" s="72">
        <f t="shared" si="19"/>
        <v>0</v>
      </c>
      <c r="AW210" s="69" t="s">
        <v>75</v>
      </c>
      <c r="AX210" s="61" t="s">
        <v>101</v>
      </c>
      <c r="AY210" s="73" t="s">
        <v>5805</v>
      </c>
      <c r="AZ210" s="58" t="s">
        <v>67</v>
      </c>
      <c r="BA210" s="58" t="s">
        <v>67</v>
      </c>
    </row>
    <row r="211" spans="2:53" x14ac:dyDescent="0.25">
      <c r="B211" s="58">
        <v>2024</v>
      </c>
      <c r="C211" s="58">
        <v>891780111</v>
      </c>
      <c r="D211" s="59" t="s">
        <v>64</v>
      </c>
      <c r="E211" s="60" t="s">
        <v>5804</v>
      </c>
      <c r="F211" s="60" t="s">
        <v>5803</v>
      </c>
      <c r="G211" s="168">
        <v>0</v>
      </c>
      <c r="H211" s="61" t="s">
        <v>73</v>
      </c>
      <c r="I211" s="59" t="s">
        <v>65</v>
      </c>
      <c r="J211" s="60" t="s">
        <v>5802</v>
      </c>
      <c r="K211" s="60">
        <v>6000000</v>
      </c>
      <c r="L211" s="58" t="s">
        <v>68</v>
      </c>
      <c r="M211" s="67" t="s">
        <v>5801</v>
      </c>
      <c r="N211" s="67">
        <v>1102848790</v>
      </c>
      <c r="O211" s="67">
        <v>1150</v>
      </c>
      <c r="P211" s="205">
        <v>45420</v>
      </c>
      <c r="Q211" s="60">
        <v>318000000</v>
      </c>
      <c r="R211" s="205">
        <v>45470</v>
      </c>
      <c r="S211" s="60">
        <v>6000000</v>
      </c>
      <c r="T211" s="61" t="s">
        <v>66</v>
      </c>
      <c r="U211" s="67">
        <v>57428039</v>
      </c>
      <c r="V211" s="67" t="s">
        <v>5213</v>
      </c>
      <c r="W211" s="68">
        <v>45469</v>
      </c>
      <c r="X211" s="68">
        <v>45470</v>
      </c>
      <c r="Y211" s="168" t="s">
        <v>75</v>
      </c>
      <c r="Z211" s="68">
        <v>45645</v>
      </c>
      <c r="AA211" s="67">
        <f t="shared" si="15"/>
        <v>175</v>
      </c>
      <c r="AB211" s="60">
        <v>0</v>
      </c>
      <c r="AC211" s="60">
        <v>0</v>
      </c>
      <c r="AD211" s="60">
        <v>0</v>
      </c>
      <c r="AE211" s="66" t="s">
        <v>75</v>
      </c>
      <c r="AF211" s="67">
        <f t="shared" si="16"/>
        <v>0</v>
      </c>
      <c r="AG211" s="60">
        <v>0</v>
      </c>
      <c r="AH211" s="60">
        <v>0</v>
      </c>
      <c r="AI211" s="65" t="s">
        <v>75</v>
      </c>
      <c r="AJ211" s="61">
        <v>0</v>
      </c>
      <c r="AK211" s="65" t="s">
        <v>75</v>
      </c>
      <c r="AL211" s="65" t="s">
        <v>75</v>
      </c>
      <c r="AM211" s="67">
        <f t="shared" si="17"/>
        <v>0</v>
      </c>
      <c r="AN211" s="67">
        <f>+K211+AC211-AH211</f>
        <v>6000000</v>
      </c>
      <c r="AO211" s="61" t="s">
        <v>67</v>
      </c>
      <c r="AP211" s="60">
        <v>6000000</v>
      </c>
      <c r="AQ211" s="61" t="s">
        <v>86</v>
      </c>
      <c r="AR211" s="60">
        <v>0</v>
      </c>
      <c r="AS211" s="69" t="s">
        <v>75</v>
      </c>
      <c r="AT211" s="70">
        <v>0</v>
      </c>
      <c r="AU211" s="71">
        <f t="shared" si="18"/>
        <v>6000000</v>
      </c>
      <c r="AV211" s="72">
        <f t="shared" si="19"/>
        <v>0</v>
      </c>
      <c r="AW211" s="69" t="s">
        <v>75</v>
      </c>
      <c r="AX211" s="61" t="s">
        <v>101</v>
      </c>
      <c r="AY211" s="73" t="s">
        <v>5800</v>
      </c>
      <c r="AZ211" s="58" t="s">
        <v>67</v>
      </c>
      <c r="BA211" s="58" t="s">
        <v>67</v>
      </c>
    </row>
    <row r="212" spans="2:53" x14ac:dyDescent="0.25">
      <c r="B212" s="58">
        <v>2024</v>
      </c>
      <c r="C212" s="58">
        <v>891780111</v>
      </c>
      <c r="D212" s="59" t="s">
        <v>64</v>
      </c>
      <c r="E212" s="60" t="s">
        <v>5799</v>
      </c>
      <c r="F212" s="60" t="s">
        <v>5798</v>
      </c>
      <c r="G212" s="168">
        <v>0</v>
      </c>
      <c r="H212" s="61" t="s">
        <v>73</v>
      </c>
      <c r="I212" s="59" t="s">
        <v>65</v>
      </c>
      <c r="J212" s="60" t="s">
        <v>5797</v>
      </c>
      <c r="K212" s="60">
        <v>9000000</v>
      </c>
      <c r="L212" s="58" t="s">
        <v>68</v>
      </c>
      <c r="M212" s="67" t="s">
        <v>5796</v>
      </c>
      <c r="N212" s="67">
        <v>7528454</v>
      </c>
      <c r="O212" s="67">
        <v>1150</v>
      </c>
      <c r="P212" s="205">
        <v>45420</v>
      </c>
      <c r="Q212" s="60">
        <v>318000000</v>
      </c>
      <c r="R212" s="205">
        <v>45470</v>
      </c>
      <c r="S212" s="60">
        <v>9000000</v>
      </c>
      <c r="T212" s="61" t="s">
        <v>66</v>
      </c>
      <c r="U212" s="67">
        <v>57428039</v>
      </c>
      <c r="V212" s="67" t="s">
        <v>5213</v>
      </c>
      <c r="W212" s="68">
        <v>45469</v>
      </c>
      <c r="X212" s="68">
        <v>45470</v>
      </c>
      <c r="Y212" s="168" t="s">
        <v>75</v>
      </c>
      <c r="Z212" s="68">
        <v>45645</v>
      </c>
      <c r="AA212" s="67">
        <f t="shared" si="15"/>
        <v>175</v>
      </c>
      <c r="AB212" s="60">
        <v>0</v>
      </c>
      <c r="AC212" s="60">
        <v>0</v>
      </c>
      <c r="AD212" s="60">
        <v>0</v>
      </c>
      <c r="AE212" s="66" t="s">
        <v>75</v>
      </c>
      <c r="AF212" s="67">
        <f t="shared" si="16"/>
        <v>0</v>
      </c>
      <c r="AG212" s="60">
        <v>0</v>
      </c>
      <c r="AH212" s="60">
        <v>0</v>
      </c>
      <c r="AI212" s="65" t="s">
        <v>75</v>
      </c>
      <c r="AJ212" s="61">
        <v>0</v>
      </c>
      <c r="AK212" s="65" t="s">
        <v>75</v>
      </c>
      <c r="AL212" s="65" t="s">
        <v>75</v>
      </c>
      <c r="AM212" s="67">
        <f t="shared" si="17"/>
        <v>0</v>
      </c>
      <c r="AN212" s="67">
        <f>+K212+AC212-AH212</f>
        <v>9000000</v>
      </c>
      <c r="AO212" s="61" t="s">
        <v>67</v>
      </c>
      <c r="AP212" s="60">
        <v>9000000</v>
      </c>
      <c r="AQ212" s="61" t="s">
        <v>86</v>
      </c>
      <c r="AR212" s="60">
        <v>0</v>
      </c>
      <c r="AS212" s="69" t="s">
        <v>75</v>
      </c>
      <c r="AT212" s="70">
        <v>0</v>
      </c>
      <c r="AU212" s="71">
        <f t="shared" si="18"/>
        <v>9000000</v>
      </c>
      <c r="AV212" s="72">
        <f t="shared" si="19"/>
        <v>0</v>
      </c>
      <c r="AW212" s="69" t="s">
        <v>75</v>
      </c>
      <c r="AX212" s="61" t="s">
        <v>101</v>
      </c>
      <c r="AY212" s="73" t="s">
        <v>5795</v>
      </c>
      <c r="AZ212" s="58" t="s">
        <v>67</v>
      </c>
      <c r="BA212" s="58" t="s">
        <v>67</v>
      </c>
    </row>
    <row r="213" spans="2:53" x14ac:dyDescent="0.25">
      <c r="B213" s="58">
        <v>2024</v>
      </c>
      <c r="C213" s="58">
        <v>891780111</v>
      </c>
      <c r="D213" s="59" t="s">
        <v>64</v>
      </c>
      <c r="E213" s="60" t="s">
        <v>5794</v>
      </c>
      <c r="F213" s="60" t="s">
        <v>5793</v>
      </c>
      <c r="G213" s="168">
        <v>0</v>
      </c>
      <c r="H213" s="61" t="s">
        <v>73</v>
      </c>
      <c r="I213" s="59" t="s">
        <v>65</v>
      </c>
      <c r="J213" s="60" t="s">
        <v>5765</v>
      </c>
      <c r="K213" s="60">
        <v>6000000</v>
      </c>
      <c r="L213" s="58" t="s">
        <v>68</v>
      </c>
      <c r="M213" s="67" t="s">
        <v>5792</v>
      </c>
      <c r="N213" s="67">
        <v>73152018</v>
      </c>
      <c r="O213" s="67">
        <v>1150</v>
      </c>
      <c r="P213" s="205">
        <v>45420</v>
      </c>
      <c r="Q213" s="60">
        <v>318000000</v>
      </c>
      <c r="R213" s="205">
        <v>45471</v>
      </c>
      <c r="S213" s="60">
        <v>6000000</v>
      </c>
      <c r="T213" s="61" t="s">
        <v>66</v>
      </c>
      <c r="U213" s="67">
        <v>57428039</v>
      </c>
      <c r="V213" s="67" t="s">
        <v>5213</v>
      </c>
      <c r="W213" s="68">
        <v>45469</v>
      </c>
      <c r="X213" s="68">
        <v>45471</v>
      </c>
      <c r="Y213" s="168" t="s">
        <v>75</v>
      </c>
      <c r="Z213" s="68">
        <v>45503</v>
      </c>
      <c r="AA213" s="67">
        <f t="shared" si="15"/>
        <v>32</v>
      </c>
      <c r="AB213" s="60">
        <v>0</v>
      </c>
      <c r="AC213" s="60">
        <v>0</v>
      </c>
      <c r="AD213" s="60">
        <v>0</v>
      </c>
      <c r="AE213" s="66" t="s">
        <v>75</v>
      </c>
      <c r="AF213" s="67">
        <f t="shared" si="16"/>
        <v>0</v>
      </c>
      <c r="AG213" s="60">
        <v>0</v>
      </c>
      <c r="AH213" s="60">
        <v>0</v>
      </c>
      <c r="AI213" s="65" t="s">
        <v>75</v>
      </c>
      <c r="AJ213" s="61">
        <v>0</v>
      </c>
      <c r="AK213" s="65" t="s">
        <v>75</v>
      </c>
      <c r="AL213" s="65" t="s">
        <v>75</v>
      </c>
      <c r="AM213" s="67">
        <f t="shared" si="17"/>
        <v>0</v>
      </c>
      <c r="AN213" s="67">
        <f>+K213+AC213-AH213</f>
        <v>6000000</v>
      </c>
      <c r="AO213" s="61" t="s">
        <v>67</v>
      </c>
      <c r="AP213" s="60">
        <v>6000000</v>
      </c>
      <c r="AQ213" s="61" t="s">
        <v>86</v>
      </c>
      <c r="AR213" s="60">
        <v>0</v>
      </c>
      <c r="AS213" s="69" t="s">
        <v>75</v>
      </c>
      <c r="AT213" s="70">
        <v>0</v>
      </c>
      <c r="AU213" s="71">
        <f t="shared" si="18"/>
        <v>6000000</v>
      </c>
      <c r="AV213" s="72">
        <f t="shared" si="19"/>
        <v>0</v>
      </c>
      <c r="AW213" s="69" t="s">
        <v>75</v>
      </c>
      <c r="AX213" s="61" t="s">
        <v>101</v>
      </c>
      <c r="AY213" s="73" t="s">
        <v>5791</v>
      </c>
      <c r="AZ213" s="58" t="s">
        <v>67</v>
      </c>
      <c r="BA213" s="58" t="s">
        <v>67</v>
      </c>
    </row>
    <row r="214" spans="2:53" x14ac:dyDescent="0.25">
      <c r="B214" s="58">
        <v>2024</v>
      </c>
      <c r="C214" s="58">
        <v>891780111</v>
      </c>
      <c r="D214" s="59" t="s">
        <v>64</v>
      </c>
      <c r="E214" s="60" t="s">
        <v>5790</v>
      </c>
      <c r="F214" s="60" t="s">
        <v>5789</v>
      </c>
      <c r="G214" s="168">
        <v>0</v>
      </c>
      <c r="H214" s="61" t="s">
        <v>73</v>
      </c>
      <c r="I214" s="59" t="s">
        <v>65</v>
      </c>
      <c r="J214" s="60" t="s">
        <v>5788</v>
      </c>
      <c r="K214" s="60">
        <v>6000000</v>
      </c>
      <c r="L214" s="58" t="s">
        <v>68</v>
      </c>
      <c r="M214" s="67" t="s">
        <v>5787</v>
      </c>
      <c r="N214" s="67">
        <v>57299253</v>
      </c>
      <c r="O214" s="67">
        <v>1150</v>
      </c>
      <c r="P214" s="205">
        <v>45420</v>
      </c>
      <c r="Q214" s="60">
        <v>318000000</v>
      </c>
      <c r="R214" s="205">
        <v>45470</v>
      </c>
      <c r="S214" s="60">
        <v>6000000</v>
      </c>
      <c r="T214" s="61" t="s">
        <v>66</v>
      </c>
      <c r="U214" s="67">
        <v>57428039</v>
      </c>
      <c r="V214" s="67" t="s">
        <v>5213</v>
      </c>
      <c r="W214" s="68">
        <v>45469</v>
      </c>
      <c r="X214" s="68">
        <v>45470</v>
      </c>
      <c r="Y214" s="168" t="s">
        <v>75</v>
      </c>
      <c r="Z214" s="68">
        <v>45645</v>
      </c>
      <c r="AA214" s="67">
        <f t="shared" si="15"/>
        <v>175</v>
      </c>
      <c r="AB214" s="60">
        <v>0</v>
      </c>
      <c r="AC214" s="60">
        <v>0</v>
      </c>
      <c r="AD214" s="60">
        <v>0</v>
      </c>
      <c r="AE214" s="66" t="s">
        <v>75</v>
      </c>
      <c r="AF214" s="67">
        <f t="shared" si="16"/>
        <v>0</v>
      </c>
      <c r="AG214" s="60">
        <v>0</v>
      </c>
      <c r="AH214" s="60">
        <v>0</v>
      </c>
      <c r="AI214" s="65" t="s">
        <v>75</v>
      </c>
      <c r="AJ214" s="61">
        <v>0</v>
      </c>
      <c r="AK214" s="65" t="s">
        <v>75</v>
      </c>
      <c r="AL214" s="65" t="s">
        <v>75</v>
      </c>
      <c r="AM214" s="67">
        <f t="shared" si="17"/>
        <v>0</v>
      </c>
      <c r="AN214" s="67">
        <f>+K214+AC214-AH214</f>
        <v>6000000</v>
      </c>
      <c r="AO214" s="61" t="s">
        <v>67</v>
      </c>
      <c r="AP214" s="60">
        <v>6000000</v>
      </c>
      <c r="AQ214" s="61" t="s">
        <v>86</v>
      </c>
      <c r="AR214" s="60">
        <v>0</v>
      </c>
      <c r="AS214" s="69" t="s">
        <v>75</v>
      </c>
      <c r="AT214" s="70">
        <v>0</v>
      </c>
      <c r="AU214" s="71">
        <f t="shared" si="18"/>
        <v>6000000</v>
      </c>
      <c r="AV214" s="72">
        <f t="shared" si="19"/>
        <v>0</v>
      </c>
      <c r="AW214" s="69" t="s">
        <v>75</v>
      </c>
      <c r="AX214" s="61" t="s">
        <v>101</v>
      </c>
      <c r="AY214" s="73" t="s">
        <v>5786</v>
      </c>
      <c r="AZ214" s="58" t="s">
        <v>67</v>
      </c>
      <c r="BA214" s="58" t="s">
        <v>67</v>
      </c>
    </row>
    <row r="215" spans="2:53" x14ac:dyDescent="0.25">
      <c r="B215" s="58">
        <v>2024</v>
      </c>
      <c r="C215" s="58">
        <v>891780111</v>
      </c>
      <c r="D215" s="59" t="s">
        <v>64</v>
      </c>
      <c r="E215" s="60" t="s">
        <v>5785</v>
      </c>
      <c r="F215" s="60" t="s">
        <v>5784</v>
      </c>
      <c r="G215" s="168">
        <v>0</v>
      </c>
      <c r="H215" s="61" t="s">
        <v>73</v>
      </c>
      <c r="I215" s="59" t="s">
        <v>65</v>
      </c>
      <c r="J215" s="60" t="s">
        <v>5775</v>
      </c>
      <c r="K215" s="60">
        <v>6000000</v>
      </c>
      <c r="L215" s="58" t="s">
        <v>68</v>
      </c>
      <c r="M215" s="67" t="s">
        <v>5783</v>
      </c>
      <c r="N215" s="67">
        <v>57462714</v>
      </c>
      <c r="O215" s="67">
        <v>1150</v>
      </c>
      <c r="P215" s="205">
        <v>45420</v>
      </c>
      <c r="Q215" s="60">
        <v>318000000</v>
      </c>
      <c r="R215" s="205">
        <v>45471</v>
      </c>
      <c r="S215" s="60">
        <v>6000000</v>
      </c>
      <c r="T215" s="61" t="s">
        <v>66</v>
      </c>
      <c r="U215" s="67">
        <v>57428039</v>
      </c>
      <c r="V215" s="67" t="s">
        <v>5213</v>
      </c>
      <c r="W215" s="68">
        <v>45469</v>
      </c>
      <c r="X215" s="68">
        <v>45471</v>
      </c>
      <c r="Y215" s="168" t="s">
        <v>75</v>
      </c>
      <c r="Z215" s="68">
        <v>45534</v>
      </c>
      <c r="AA215" s="67">
        <f t="shared" si="15"/>
        <v>63</v>
      </c>
      <c r="AB215" s="60">
        <v>0</v>
      </c>
      <c r="AC215" s="60">
        <v>0</v>
      </c>
      <c r="AD215" s="60">
        <v>0</v>
      </c>
      <c r="AE215" s="66" t="s">
        <v>75</v>
      </c>
      <c r="AF215" s="67">
        <f t="shared" si="16"/>
        <v>0</v>
      </c>
      <c r="AG215" s="60">
        <v>0</v>
      </c>
      <c r="AH215" s="60">
        <v>0</v>
      </c>
      <c r="AI215" s="65" t="s">
        <v>75</v>
      </c>
      <c r="AJ215" s="61">
        <v>0</v>
      </c>
      <c r="AK215" s="65" t="s">
        <v>75</v>
      </c>
      <c r="AL215" s="65" t="s">
        <v>75</v>
      </c>
      <c r="AM215" s="67">
        <f t="shared" si="17"/>
        <v>0</v>
      </c>
      <c r="AN215" s="67">
        <f>+K215+AC215-AH215</f>
        <v>6000000</v>
      </c>
      <c r="AO215" s="61" t="s">
        <v>67</v>
      </c>
      <c r="AP215" s="60">
        <v>6000000</v>
      </c>
      <c r="AQ215" s="61" t="s">
        <v>86</v>
      </c>
      <c r="AR215" s="60">
        <v>0</v>
      </c>
      <c r="AS215" s="69" t="s">
        <v>75</v>
      </c>
      <c r="AT215" s="70">
        <v>0</v>
      </c>
      <c r="AU215" s="71">
        <f t="shared" si="18"/>
        <v>6000000</v>
      </c>
      <c r="AV215" s="72">
        <f t="shared" si="19"/>
        <v>0</v>
      </c>
      <c r="AW215" s="69" t="s">
        <v>75</v>
      </c>
      <c r="AX215" s="61" t="s">
        <v>101</v>
      </c>
      <c r="AY215" s="73" t="s">
        <v>5782</v>
      </c>
      <c r="AZ215" s="58" t="s">
        <v>67</v>
      </c>
      <c r="BA215" s="58" t="s">
        <v>67</v>
      </c>
    </row>
    <row r="216" spans="2:53" x14ac:dyDescent="0.25">
      <c r="B216" s="58">
        <v>2024</v>
      </c>
      <c r="C216" s="58">
        <v>891780111</v>
      </c>
      <c r="D216" s="59" t="s">
        <v>64</v>
      </c>
      <c r="E216" s="60" t="s">
        <v>5781</v>
      </c>
      <c r="F216" s="60" t="s">
        <v>5780</v>
      </c>
      <c r="G216" s="168">
        <v>0</v>
      </c>
      <c r="H216" s="61" t="s">
        <v>73</v>
      </c>
      <c r="I216" s="59" t="s">
        <v>65</v>
      </c>
      <c r="J216" s="60" t="s">
        <v>5775</v>
      </c>
      <c r="K216" s="60">
        <v>6000000</v>
      </c>
      <c r="L216" s="58" t="s">
        <v>68</v>
      </c>
      <c r="M216" s="67" t="s">
        <v>5779</v>
      </c>
      <c r="N216" s="67">
        <v>71526727</v>
      </c>
      <c r="O216" s="67">
        <v>1150</v>
      </c>
      <c r="P216" s="205">
        <v>45420</v>
      </c>
      <c r="Q216" s="60">
        <v>318000000</v>
      </c>
      <c r="R216" s="205">
        <v>45470</v>
      </c>
      <c r="S216" s="60">
        <v>6000000</v>
      </c>
      <c r="T216" s="61" t="s">
        <v>66</v>
      </c>
      <c r="U216" s="67">
        <v>57428039</v>
      </c>
      <c r="V216" s="67" t="s">
        <v>5213</v>
      </c>
      <c r="W216" s="68">
        <v>45469</v>
      </c>
      <c r="X216" s="68">
        <v>45470</v>
      </c>
      <c r="Y216" s="168" t="s">
        <v>75</v>
      </c>
      <c r="Z216" s="68">
        <v>45645</v>
      </c>
      <c r="AA216" s="67">
        <f t="shared" si="15"/>
        <v>175</v>
      </c>
      <c r="AB216" s="60">
        <v>0</v>
      </c>
      <c r="AC216" s="60">
        <v>0</v>
      </c>
      <c r="AD216" s="60">
        <v>0</v>
      </c>
      <c r="AE216" s="66" t="s">
        <v>75</v>
      </c>
      <c r="AF216" s="67">
        <f t="shared" si="16"/>
        <v>0</v>
      </c>
      <c r="AG216" s="60">
        <v>0</v>
      </c>
      <c r="AH216" s="60">
        <v>0</v>
      </c>
      <c r="AI216" s="65" t="s">
        <v>75</v>
      </c>
      <c r="AJ216" s="61">
        <v>0</v>
      </c>
      <c r="AK216" s="65" t="s">
        <v>75</v>
      </c>
      <c r="AL216" s="65" t="s">
        <v>75</v>
      </c>
      <c r="AM216" s="67">
        <f t="shared" si="17"/>
        <v>0</v>
      </c>
      <c r="AN216" s="67">
        <f>+K216+AC216-AH216</f>
        <v>6000000</v>
      </c>
      <c r="AO216" s="61" t="s">
        <v>67</v>
      </c>
      <c r="AP216" s="60">
        <v>6000000</v>
      </c>
      <c r="AQ216" s="61" t="s">
        <v>86</v>
      </c>
      <c r="AR216" s="60">
        <v>0</v>
      </c>
      <c r="AS216" s="69" t="s">
        <v>75</v>
      </c>
      <c r="AT216" s="70">
        <v>0</v>
      </c>
      <c r="AU216" s="71">
        <f t="shared" si="18"/>
        <v>6000000</v>
      </c>
      <c r="AV216" s="72">
        <f t="shared" si="19"/>
        <v>0</v>
      </c>
      <c r="AW216" s="69" t="s">
        <v>75</v>
      </c>
      <c r="AX216" s="61" t="s">
        <v>101</v>
      </c>
      <c r="AY216" s="73" t="s">
        <v>5778</v>
      </c>
      <c r="AZ216" s="58" t="s">
        <v>67</v>
      </c>
      <c r="BA216" s="58" t="s">
        <v>67</v>
      </c>
    </row>
    <row r="217" spans="2:53" x14ac:dyDescent="0.25">
      <c r="B217" s="58">
        <v>2024</v>
      </c>
      <c r="C217" s="58">
        <v>891780111</v>
      </c>
      <c r="D217" s="59" t="s">
        <v>64</v>
      </c>
      <c r="E217" s="60" t="s">
        <v>5777</v>
      </c>
      <c r="F217" s="60" t="s">
        <v>5776</v>
      </c>
      <c r="G217" s="168">
        <v>0</v>
      </c>
      <c r="H217" s="61" t="s">
        <v>73</v>
      </c>
      <c r="I217" s="59" t="s">
        <v>65</v>
      </c>
      <c r="J217" s="60" t="s">
        <v>5775</v>
      </c>
      <c r="K217" s="60">
        <v>6000000</v>
      </c>
      <c r="L217" s="58" t="s">
        <v>68</v>
      </c>
      <c r="M217" s="67" t="s">
        <v>5774</v>
      </c>
      <c r="N217" s="67">
        <v>85155728</v>
      </c>
      <c r="O217" s="67">
        <v>1150</v>
      </c>
      <c r="P217" s="205">
        <v>45420</v>
      </c>
      <c r="Q217" s="60">
        <v>318000000</v>
      </c>
      <c r="R217" s="205">
        <v>45471</v>
      </c>
      <c r="S217" s="60">
        <v>6000000</v>
      </c>
      <c r="T217" s="61" t="s">
        <v>66</v>
      </c>
      <c r="U217" s="67">
        <v>57428039</v>
      </c>
      <c r="V217" s="67" t="s">
        <v>5213</v>
      </c>
      <c r="W217" s="68">
        <v>45469</v>
      </c>
      <c r="X217" s="68">
        <v>45471</v>
      </c>
      <c r="Y217" s="168" t="s">
        <v>75</v>
      </c>
      <c r="Z217" s="68">
        <v>45645</v>
      </c>
      <c r="AA217" s="67">
        <f t="shared" si="15"/>
        <v>174</v>
      </c>
      <c r="AB217" s="60">
        <v>0</v>
      </c>
      <c r="AC217" s="60">
        <v>0</v>
      </c>
      <c r="AD217" s="60">
        <v>0</v>
      </c>
      <c r="AE217" s="66" t="s">
        <v>75</v>
      </c>
      <c r="AF217" s="67">
        <f t="shared" si="16"/>
        <v>0</v>
      </c>
      <c r="AG217" s="60">
        <v>0</v>
      </c>
      <c r="AH217" s="60">
        <v>0</v>
      </c>
      <c r="AI217" s="65" t="s">
        <v>75</v>
      </c>
      <c r="AJ217" s="61">
        <v>0</v>
      </c>
      <c r="AK217" s="65" t="s">
        <v>75</v>
      </c>
      <c r="AL217" s="65" t="s">
        <v>75</v>
      </c>
      <c r="AM217" s="67">
        <f t="shared" si="17"/>
        <v>0</v>
      </c>
      <c r="AN217" s="67">
        <f>+K217+AC217-AH217</f>
        <v>6000000</v>
      </c>
      <c r="AO217" s="61" t="s">
        <v>67</v>
      </c>
      <c r="AP217" s="60">
        <v>6000000</v>
      </c>
      <c r="AQ217" s="61" t="s">
        <v>86</v>
      </c>
      <c r="AR217" s="60">
        <v>0</v>
      </c>
      <c r="AS217" s="69" t="s">
        <v>75</v>
      </c>
      <c r="AT217" s="70">
        <v>0</v>
      </c>
      <c r="AU217" s="71">
        <f t="shared" si="18"/>
        <v>6000000</v>
      </c>
      <c r="AV217" s="72">
        <f t="shared" si="19"/>
        <v>0</v>
      </c>
      <c r="AW217" s="69" t="s">
        <v>75</v>
      </c>
      <c r="AX217" s="61" t="s">
        <v>101</v>
      </c>
      <c r="AY217" s="73" t="s">
        <v>5773</v>
      </c>
      <c r="AZ217" s="58" t="s">
        <v>67</v>
      </c>
      <c r="BA217" s="58" t="s">
        <v>67</v>
      </c>
    </row>
    <row r="218" spans="2:53" x14ac:dyDescent="0.25">
      <c r="B218" s="58">
        <v>2024</v>
      </c>
      <c r="C218" s="58">
        <v>891780111</v>
      </c>
      <c r="D218" s="59" t="s">
        <v>64</v>
      </c>
      <c r="E218" s="60" t="s">
        <v>5772</v>
      </c>
      <c r="F218" s="60" t="s">
        <v>5771</v>
      </c>
      <c r="G218" s="168">
        <v>0</v>
      </c>
      <c r="H218" s="61" t="s">
        <v>73</v>
      </c>
      <c r="I218" s="59" t="s">
        <v>65</v>
      </c>
      <c r="J218" s="60" t="s">
        <v>5770</v>
      </c>
      <c r="K218" s="60">
        <v>6000000</v>
      </c>
      <c r="L218" s="58" t="s">
        <v>68</v>
      </c>
      <c r="M218" s="67" t="s">
        <v>5769</v>
      </c>
      <c r="N218" s="67">
        <v>4979686</v>
      </c>
      <c r="O218" s="67">
        <v>1150</v>
      </c>
      <c r="P218" s="205">
        <v>45420</v>
      </c>
      <c r="Q218" s="60">
        <v>318000000</v>
      </c>
      <c r="R218" s="205">
        <v>45470</v>
      </c>
      <c r="S218" s="60">
        <v>6000000</v>
      </c>
      <c r="T218" s="61" t="s">
        <v>66</v>
      </c>
      <c r="U218" s="67">
        <v>57428039</v>
      </c>
      <c r="V218" s="67" t="s">
        <v>5213</v>
      </c>
      <c r="W218" s="68">
        <v>45469</v>
      </c>
      <c r="X218" s="68">
        <v>45470</v>
      </c>
      <c r="Y218" s="168" t="s">
        <v>75</v>
      </c>
      <c r="Z218" s="68">
        <v>45595</v>
      </c>
      <c r="AA218" s="67">
        <f t="shared" si="15"/>
        <v>125</v>
      </c>
      <c r="AB218" s="60">
        <v>0</v>
      </c>
      <c r="AC218" s="60">
        <v>0</v>
      </c>
      <c r="AD218" s="60">
        <v>0</v>
      </c>
      <c r="AE218" s="66" t="s">
        <v>75</v>
      </c>
      <c r="AF218" s="67">
        <f t="shared" si="16"/>
        <v>0</v>
      </c>
      <c r="AG218" s="60">
        <v>0</v>
      </c>
      <c r="AH218" s="60">
        <v>0</v>
      </c>
      <c r="AI218" s="65" t="s">
        <v>75</v>
      </c>
      <c r="AJ218" s="61">
        <v>0</v>
      </c>
      <c r="AK218" s="65" t="s">
        <v>75</v>
      </c>
      <c r="AL218" s="65" t="s">
        <v>75</v>
      </c>
      <c r="AM218" s="67">
        <f t="shared" si="17"/>
        <v>0</v>
      </c>
      <c r="AN218" s="67">
        <f>+K218+AC218-AH218</f>
        <v>6000000</v>
      </c>
      <c r="AO218" s="61" t="s">
        <v>67</v>
      </c>
      <c r="AP218" s="60">
        <v>6000000</v>
      </c>
      <c r="AQ218" s="61" t="s">
        <v>86</v>
      </c>
      <c r="AR218" s="60">
        <v>0</v>
      </c>
      <c r="AS218" s="69" t="s">
        <v>75</v>
      </c>
      <c r="AT218" s="70">
        <v>0</v>
      </c>
      <c r="AU218" s="71">
        <f t="shared" si="18"/>
        <v>6000000</v>
      </c>
      <c r="AV218" s="72">
        <f t="shared" si="19"/>
        <v>0</v>
      </c>
      <c r="AW218" s="69" t="s">
        <v>75</v>
      </c>
      <c r="AX218" s="61" t="s">
        <v>101</v>
      </c>
      <c r="AY218" s="73" t="s">
        <v>5768</v>
      </c>
      <c r="AZ218" s="58" t="s">
        <v>67</v>
      </c>
      <c r="BA218" s="58" t="s">
        <v>67</v>
      </c>
    </row>
    <row r="219" spans="2:53" x14ac:dyDescent="0.25">
      <c r="B219" s="58">
        <v>2024</v>
      </c>
      <c r="C219" s="58">
        <v>891780111</v>
      </c>
      <c r="D219" s="59" t="s">
        <v>64</v>
      </c>
      <c r="E219" s="60" t="s">
        <v>5767</v>
      </c>
      <c r="F219" s="60" t="s">
        <v>5766</v>
      </c>
      <c r="G219" s="168">
        <v>0</v>
      </c>
      <c r="H219" s="61" t="s">
        <v>73</v>
      </c>
      <c r="I219" s="59" t="s">
        <v>65</v>
      </c>
      <c r="J219" s="60" t="s">
        <v>5765</v>
      </c>
      <c r="K219" s="60">
        <v>12000000</v>
      </c>
      <c r="L219" s="58" t="s">
        <v>68</v>
      </c>
      <c r="M219" s="67" t="s">
        <v>5764</v>
      </c>
      <c r="N219" s="67">
        <v>26905210</v>
      </c>
      <c r="O219" s="67">
        <v>1150</v>
      </c>
      <c r="P219" s="205">
        <v>45420</v>
      </c>
      <c r="Q219" s="60">
        <v>318000000</v>
      </c>
      <c r="R219" s="205">
        <v>45470</v>
      </c>
      <c r="S219" s="60">
        <v>12000000</v>
      </c>
      <c r="T219" s="61" t="s">
        <v>66</v>
      </c>
      <c r="U219" s="67">
        <v>57428039</v>
      </c>
      <c r="V219" s="67" t="s">
        <v>5213</v>
      </c>
      <c r="W219" s="68">
        <v>45469</v>
      </c>
      <c r="X219" s="68">
        <v>45470</v>
      </c>
      <c r="Y219" s="168" t="s">
        <v>75</v>
      </c>
      <c r="Z219" s="68">
        <v>45645</v>
      </c>
      <c r="AA219" s="67">
        <f t="shared" si="15"/>
        <v>175</v>
      </c>
      <c r="AB219" s="60">
        <v>0</v>
      </c>
      <c r="AC219" s="60">
        <v>0</v>
      </c>
      <c r="AD219" s="60">
        <v>0</v>
      </c>
      <c r="AE219" s="66" t="s">
        <v>75</v>
      </c>
      <c r="AF219" s="67">
        <f t="shared" si="16"/>
        <v>0</v>
      </c>
      <c r="AG219" s="60">
        <v>0</v>
      </c>
      <c r="AH219" s="60">
        <v>0</v>
      </c>
      <c r="AI219" s="65" t="s">
        <v>75</v>
      </c>
      <c r="AJ219" s="61">
        <v>0</v>
      </c>
      <c r="AK219" s="65" t="s">
        <v>75</v>
      </c>
      <c r="AL219" s="65" t="s">
        <v>75</v>
      </c>
      <c r="AM219" s="67">
        <f t="shared" si="17"/>
        <v>0</v>
      </c>
      <c r="AN219" s="67">
        <f>+K219+AC219-AH219</f>
        <v>12000000</v>
      </c>
      <c r="AO219" s="61" t="s">
        <v>67</v>
      </c>
      <c r="AP219" s="60">
        <v>12000000</v>
      </c>
      <c r="AQ219" s="61" t="s">
        <v>86</v>
      </c>
      <c r="AR219" s="60">
        <v>0</v>
      </c>
      <c r="AS219" s="69" t="s">
        <v>75</v>
      </c>
      <c r="AT219" s="70">
        <v>0</v>
      </c>
      <c r="AU219" s="71">
        <f t="shared" si="18"/>
        <v>12000000</v>
      </c>
      <c r="AV219" s="72">
        <f t="shared" si="19"/>
        <v>0</v>
      </c>
      <c r="AW219" s="69" t="s">
        <v>75</v>
      </c>
      <c r="AX219" s="61" t="s">
        <v>101</v>
      </c>
      <c r="AY219" s="73" t="s">
        <v>5763</v>
      </c>
      <c r="AZ219" s="58" t="s">
        <v>67</v>
      </c>
      <c r="BA219" s="58" t="s">
        <v>67</v>
      </c>
    </row>
    <row r="220" spans="2:53" x14ac:dyDescent="0.25">
      <c r="B220" s="58">
        <v>2024</v>
      </c>
      <c r="C220" s="58">
        <v>891780111</v>
      </c>
      <c r="D220" s="59" t="s">
        <v>64</v>
      </c>
      <c r="E220" s="60" t="s">
        <v>5762</v>
      </c>
      <c r="F220" s="60" t="s">
        <v>5761</v>
      </c>
      <c r="G220" s="168">
        <v>0</v>
      </c>
      <c r="H220" s="61" t="s">
        <v>73</v>
      </c>
      <c r="I220" s="59" t="s">
        <v>65</v>
      </c>
      <c r="J220" s="60" t="s">
        <v>5760</v>
      </c>
      <c r="K220" s="60">
        <v>40000000</v>
      </c>
      <c r="L220" s="58" t="s">
        <v>68</v>
      </c>
      <c r="M220" s="67" t="s">
        <v>241</v>
      </c>
      <c r="N220" s="67">
        <v>1082881269</v>
      </c>
      <c r="O220" s="67">
        <v>684</v>
      </c>
      <c r="P220" s="205">
        <v>45365</v>
      </c>
      <c r="Q220" s="60">
        <v>50000000</v>
      </c>
      <c r="R220" s="205">
        <v>45470</v>
      </c>
      <c r="S220" s="60">
        <v>40000000</v>
      </c>
      <c r="T220" s="61" t="s">
        <v>66</v>
      </c>
      <c r="U220" s="67">
        <v>1082939683</v>
      </c>
      <c r="V220" s="67" t="s">
        <v>4954</v>
      </c>
      <c r="W220" s="68">
        <v>45469</v>
      </c>
      <c r="X220" s="68">
        <v>45470</v>
      </c>
      <c r="Y220" s="168" t="s">
        <v>75</v>
      </c>
      <c r="Z220" s="68">
        <v>45592</v>
      </c>
      <c r="AA220" s="67">
        <f t="shared" si="15"/>
        <v>122</v>
      </c>
      <c r="AB220" s="60">
        <v>0</v>
      </c>
      <c r="AC220" s="60">
        <v>0</v>
      </c>
      <c r="AD220" s="60">
        <v>0</v>
      </c>
      <c r="AE220" s="66" t="s">
        <v>75</v>
      </c>
      <c r="AF220" s="67">
        <f t="shared" si="16"/>
        <v>0</v>
      </c>
      <c r="AG220" s="60">
        <v>0</v>
      </c>
      <c r="AH220" s="60">
        <v>0</v>
      </c>
      <c r="AI220" s="65" t="s">
        <v>75</v>
      </c>
      <c r="AJ220" s="61">
        <v>0</v>
      </c>
      <c r="AK220" s="65" t="s">
        <v>75</v>
      </c>
      <c r="AL220" s="65" t="s">
        <v>75</v>
      </c>
      <c r="AM220" s="67">
        <f t="shared" si="17"/>
        <v>0</v>
      </c>
      <c r="AN220" s="67">
        <f>+K220+AC220-AH220</f>
        <v>40000000</v>
      </c>
      <c r="AO220" s="61" t="s">
        <v>67</v>
      </c>
      <c r="AP220" s="60">
        <v>40000000</v>
      </c>
      <c r="AQ220" s="61" t="s">
        <v>86</v>
      </c>
      <c r="AR220" s="60">
        <v>0</v>
      </c>
      <c r="AS220" s="69" t="s">
        <v>75</v>
      </c>
      <c r="AT220" s="70">
        <v>0</v>
      </c>
      <c r="AU220" s="71">
        <f t="shared" si="18"/>
        <v>40000000</v>
      </c>
      <c r="AV220" s="72">
        <f t="shared" si="19"/>
        <v>0</v>
      </c>
      <c r="AW220" s="69" t="s">
        <v>75</v>
      </c>
      <c r="AX220" s="61" t="s">
        <v>101</v>
      </c>
      <c r="AY220" s="73" t="s">
        <v>5759</v>
      </c>
      <c r="AZ220" s="58" t="s">
        <v>67</v>
      </c>
      <c r="BA220" s="58" t="s">
        <v>67</v>
      </c>
    </row>
    <row r="221" spans="2:53" x14ac:dyDescent="0.25">
      <c r="B221" s="58">
        <v>2024</v>
      </c>
      <c r="C221" s="58">
        <v>891780111</v>
      </c>
      <c r="D221" s="59" t="s">
        <v>64</v>
      </c>
      <c r="E221" s="60" t="s">
        <v>5758</v>
      </c>
      <c r="F221" s="60" t="s">
        <v>5757</v>
      </c>
      <c r="G221" s="210">
        <v>2020000100417</v>
      </c>
      <c r="H221" s="61" t="s">
        <v>73</v>
      </c>
      <c r="I221" s="59" t="s">
        <v>125</v>
      </c>
      <c r="J221" s="60" t="s">
        <v>5756</v>
      </c>
      <c r="K221" s="60">
        <v>13583852.189999999</v>
      </c>
      <c r="L221" s="58" t="s">
        <v>68</v>
      </c>
      <c r="M221" s="67" t="s">
        <v>5755</v>
      </c>
      <c r="N221" s="67">
        <v>901380876</v>
      </c>
      <c r="O221" s="209" t="s">
        <v>5754</v>
      </c>
      <c r="P221" s="205">
        <v>45467</v>
      </c>
      <c r="Q221" s="60">
        <v>13583853</v>
      </c>
      <c r="R221" s="205">
        <v>45477</v>
      </c>
      <c r="S221" s="60">
        <v>13583852.189999999</v>
      </c>
      <c r="T221" s="61" t="s">
        <v>66</v>
      </c>
      <c r="U221" s="67">
        <v>91156594</v>
      </c>
      <c r="V221" s="67" t="s">
        <v>5753</v>
      </c>
      <c r="W221" s="68">
        <v>45477</v>
      </c>
      <c r="X221" s="68">
        <v>45477</v>
      </c>
      <c r="Y221" s="154">
        <v>45477</v>
      </c>
      <c r="Z221" s="68">
        <v>45491</v>
      </c>
      <c r="AA221" s="67">
        <f t="shared" si="15"/>
        <v>14</v>
      </c>
      <c r="AB221" s="60">
        <v>0</v>
      </c>
      <c r="AC221" s="60">
        <v>0</v>
      </c>
      <c r="AD221" s="60">
        <v>0</v>
      </c>
      <c r="AE221" s="66" t="s">
        <v>75</v>
      </c>
      <c r="AF221" s="67">
        <f t="shared" si="16"/>
        <v>0</v>
      </c>
      <c r="AG221" s="60">
        <v>0</v>
      </c>
      <c r="AH221" s="60">
        <v>0</v>
      </c>
      <c r="AI221" s="65" t="s">
        <v>75</v>
      </c>
      <c r="AJ221" s="61">
        <v>0</v>
      </c>
      <c r="AK221" s="65" t="s">
        <v>75</v>
      </c>
      <c r="AL221" s="65" t="s">
        <v>75</v>
      </c>
      <c r="AM221" s="67">
        <f t="shared" si="17"/>
        <v>0</v>
      </c>
      <c r="AN221" s="67">
        <f>+K221+AC221-AH221</f>
        <v>13583852.189999999</v>
      </c>
      <c r="AO221" s="61" t="s">
        <v>86</v>
      </c>
      <c r="AP221" s="60">
        <v>13583852.189999999</v>
      </c>
      <c r="AQ221" s="61" t="s">
        <v>86</v>
      </c>
      <c r="AR221" s="60">
        <v>0</v>
      </c>
      <c r="AS221" s="69" t="s">
        <v>75</v>
      </c>
      <c r="AT221" s="70">
        <v>0</v>
      </c>
      <c r="AU221" s="71">
        <f t="shared" si="18"/>
        <v>13583852.189999999</v>
      </c>
      <c r="AV221" s="72">
        <f t="shared" si="19"/>
        <v>0</v>
      </c>
      <c r="AW221" s="69" t="s">
        <v>75</v>
      </c>
      <c r="AX221" s="61" t="s">
        <v>101</v>
      </c>
      <c r="AY221" s="73" t="s">
        <v>5752</v>
      </c>
      <c r="AZ221" s="58" t="s">
        <v>67</v>
      </c>
      <c r="BA221" s="58" t="s">
        <v>67</v>
      </c>
    </row>
    <row r="222" spans="2:53" x14ac:dyDescent="0.25">
      <c r="B222" s="58">
        <v>2024</v>
      </c>
      <c r="C222" s="58">
        <v>891780111</v>
      </c>
      <c r="D222" s="59" t="s">
        <v>64</v>
      </c>
      <c r="E222" s="60" t="s">
        <v>5751</v>
      </c>
      <c r="F222" s="60" t="s">
        <v>5750</v>
      </c>
      <c r="G222" s="168">
        <v>0</v>
      </c>
      <c r="H222" s="61" t="s">
        <v>73</v>
      </c>
      <c r="I222" s="59" t="s">
        <v>65</v>
      </c>
      <c r="J222" s="60" t="s">
        <v>5215</v>
      </c>
      <c r="K222" s="60">
        <v>6000000</v>
      </c>
      <c r="L222" s="58" t="s">
        <v>68</v>
      </c>
      <c r="M222" s="67" t="s">
        <v>5749</v>
      </c>
      <c r="N222" s="67">
        <v>32766967</v>
      </c>
      <c r="O222" s="67">
        <v>1150</v>
      </c>
      <c r="P222" s="205">
        <v>45420</v>
      </c>
      <c r="Q222" s="60">
        <v>318000000</v>
      </c>
      <c r="R222" s="205">
        <v>45477</v>
      </c>
      <c r="S222" s="60">
        <v>6000000</v>
      </c>
      <c r="T222" s="61" t="s">
        <v>66</v>
      </c>
      <c r="U222" s="67">
        <v>57428039</v>
      </c>
      <c r="V222" s="67" t="s">
        <v>5213</v>
      </c>
      <c r="W222" s="68">
        <v>45475</v>
      </c>
      <c r="X222" s="68">
        <v>45477</v>
      </c>
      <c r="Y222" s="168" t="s">
        <v>75</v>
      </c>
      <c r="Z222" s="68">
        <v>45565</v>
      </c>
      <c r="AA222" s="67">
        <f t="shared" si="15"/>
        <v>88</v>
      </c>
      <c r="AB222" s="60">
        <v>0</v>
      </c>
      <c r="AC222" s="60">
        <v>0</v>
      </c>
      <c r="AD222" s="60">
        <v>0</v>
      </c>
      <c r="AE222" s="66" t="s">
        <v>75</v>
      </c>
      <c r="AF222" s="67">
        <f t="shared" si="16"/>
        <v>0</v>
      </c>
      <c r="AG222" s="60">
        <v>0</v>
      </c>
      <c r="AH222" s="60">
        <v>0</v>
      </c>
      <c r="AI222" s="65" t="s">
        <v>75</v>
      </c>
      <c r="AJ222" s="61">
        <v>0</v>
      </c>
      <c r="AK222" s="65" t="s">
        <v>75</v>
      </c>
      <c r="AL222" s="65" t="s">
        <v>75</v>
      </c>
      <c r="AM222" s="67">
        <f t="shared" si="17"/>
        <v>0</v>
      </c>
      <c r="AN222" s="67">
        <f>+K222+AC222-AH222</f>
        <v>6000000</v>
      </c>
      <c r="AO222" s="61" t="s">
        <v>67</v>
      </c>
      <c r="AP222" s="60">
        <v>6000000</v>
      </c>
      <c r="AQ222" s="61" t="s">
        <v>86</v>
      </c>
      <c r="AR222" s="60">
        <v>0</v>
      </c>
      <c r="AS222" s="69" t="s">
        <v>75</v>
      </c>
      <c r="AT222" s="70">
        <v>0</v>
      </c>
      <c r="AU222" s="71">
        <f t="shared" si="18"/>
        <v>6000000</v>
      </c>
      <c r="AV222" s="72">
        <f t="shared" si="19"/>
        <v>0</v>
      </c>
      <c r="AW222" s="69" t="s">
        <v>75</v>
      </c>
      <c r="AX222" s="61" t="s">
        <v>101</v>
      </c>
      <c r="AY222" s="73" t="s">
        <v>5748</v>
      </c>
      <c r="AZ222" s="58" t="s">
        <v>67</v>
      </c>
      <c r="BA222" s="58" t="s">
        <v>67</v>
      </c>
    </row>
    <row r="223" spans="2:53" x14ac:dyDescent="0.25">
      <c r="B223" s="58">
        <v>2024</v>
      </c>
      <c r="C223" s="58">
        <v>891780111</v>
      </c>
      <c r="D223" s="59" t="s">
        <v>64</v>
      </c>
      <c r="E223" s="60" t="s">
        <v>5747</v>
      </c>
      <c r="F223" s="60" t="s">
        <v>5746</v>
      </c>
      <c r="G223" s="168">
        <v>0</v>
      </c>
      <c r="H223" s="61" t="s">
        <v>73</v>
      </c>
      <c r="I223" s="59" t="s">
        <v>65</v>
      </c>
      <c r="J223" s="60" t="s">
        <v>5557</v>
      </c>
      <c r="K223" s="60">
        <v>6000000</v>
      </c>
      <c r="L223" s="58" t="s">
        <v>68</v>
      </c>
      <c r="M223" s="67" t="s">
        <v>5745</v>
      </c>
      <c r="N223" s="67">
        <v>7634352</v>
      </c>
      <c r="O223" s="67">
        <v>1150</v>
      </c>
      <c r="P223" s="205">
        <v>45420</v>
      </c>
      <c r="Q223" s="60">
        <v>318000000</v>
      </c>
      <c r="R223" s="205">
        <v>45477</v>
      </c>
      <c r="S223" s="60">
        <v>6000000</v>
      </c>
      <c r="T223" s="61" t="s">
        <v>66</v>
      </c>
      <c r="U223" s="67">
        <v>57428039</v>
      </c>
      <c r="V223" s="67" t="s">
        <v>5213</v>
      </c>
      <c r="W223" s="68">
        <v>45475</v>
      </c>
      <c r="X223" s="68">
        <v>45477</v>
      </c>
      <c r="Y223" s="168" t="s">
        <v>75</v>
      </c>
      <c r="Z223" s="68">
        <v>45645</v>
      </c>
      <c r="AA223" s="67">
        <f t="shared" si="15"/>
        <v>168</v>
      </c>
      <c r="AB223" s="60">
        <v>0</v>
      </c>
      <c r="AC223" s="60">
        <v>0</v>
      </c>
      <c r="AD223" s="60">
        <v>0</v>
      </c>
      <c r="AE223" s="66" t="s">
        <v>75</v>
      </c>
      <c r="AF223" s="67">
        <f t="shared" si="16"/>
        <v>0</v>
      </c>
      <c r="AG223" s="60">
        <v>0</v>
      </c>
      <c r="AH223" s="60">
        <v>0</v>
      </c>
      <c r="AI223" s="65" t="s">
        <v>75</v>
      </c>
      <c r="AJ223" s="61">
        <v>0</v>
      </c>
      <c r="AK223" s="65" t="s">
        <v>75</v>
      </c>
      <c r="AL223" s="65" t="s">
        <v>75</v>
      </c>
      <c r="AM223" s="67">
        <f t="shared" si="17"/>
        <v>0</v>
      </c>
      <c r="AN223" s="67">
        <f>+K223+AC223-AH223</f>
        <v>6000000</v>
      </c>
      <c r="AO223" s="61" t="s">
        <v>67</v>
      </c>
      <c r="AP223" s="60">
        <v>6000000</v>
      </c>
      <c r="AQ223" s="61" t="s">
        <v>86</v>
      </c>
      <c r="AR223" s="60">
        <v>0</v>
      </c>
      <c r="AS223" s="69" t="s">
        <v>75</v>
      </c>
      <c r="AT223" s="70">
        <v>0</v>
      </c>
      <c r="AU223" s="71">
        <f t="shared" si="18"/>
        <v>6000000</v>
      </c>
      <c r="AV223" s="72">
        <f t="shared" si="19"/>
        <v>0</v>
      </c>
      <c r="AW223" s="69" t="s">
        <v>75</v>
      </c>
      <c r="AX223" s="61" t="s">
        <v>101</v>
      </c>
      <c r="AY223" s="73" t="s">
        <v>5744</v>
      </c>
      <c r="AZ223" s="58" t="s">
        <v>67</v>
      </c>
      <c r="BA223" s="58" t="s">
        <v>67</v>
      </c>
    </row>
    <row r="224" spans="2:53" x14ac:dyDescent="0.25">
      <c r="B224" s="58">
        <v>2024</v>
      </c>
      <c r="C224" s="58">
        <v>891780111</v>
      </c>
      <c r="D224" s="59" t="s">
        <v>64</v>
      </c>
      <c r="E224" s="60" t="s">
        <v>5743</v>
      </c>
      <c r="F224" s="60" t="s">
        <v>5742</v>
      </c>
      <c r="G224" s="168">
        <v>0</v>
      </c>
      <c r="H224" s="61" t="s">
        <v>73</v>
      </c>
      <c r="I224" s="59" t="s">
        <v>65</v>
      </c>
      <c r="J224" s="60" t="s">
        <v>5562</v>
      </c>
      <c r="K224" s="60">
        <v>12000000</v>
      </c>
      <c r="L224" s="58" t="s">
        <v>68</v>
      </c>
      <c r="M224" s="67" t="s">
        <v>5741</v>
      </c>
      <c r="N224" s="67">
        <v>85449797</v>
      </c>
      <c r="O224" s="67">
        <v>1150</v>
      </c>
      <c r="P224" s="205">
        <v>45420</v>
      </c>
      <c r="Q224" s="60">
        <v>318000000</v>
      </c>
      <c r="R224" s="205">
        <v>45478</v>
      </c>
      <c r="S224" s="60">
        <v>12000000</v>
      </c>
      <c r="T224" s="61" t="s">
        <v>66</v>
      </c>
      <c r="U224" s="67">
        <v>57428039</v>
      </c>
      <c r="V224" s="67" t="s">
        <v>5213</v>
      </c>
      <c r="W224" s="68">
        <v>45475</v>
      </c>
      <c r="X224" s="68">
        <v>45478</v>
      </c>
      <c r="Y224" s="168" t="s">
        <v>75</v>
      </c>
      <c r="Z224" s="68">
        <v>45645</v>
      </c>
      <c r="AA224" s="67">
        <f t="shared" si="15"/>
        <v>167</v>
      </c>
      <c r="AB224" s="60">
        <v>0</v>
      </c>
      <c r="AC224" s="60">
        <v>0</v>
      </c>
      <c r="AD224" s="60">
        <v>0</v>
      </c>
      <c r="AE224" s="66" t="s">
        <v>75</v>
      </c>
      <c r="AF224" s="67">
        <f t="shared" si="16"/>
        <v>0</v>
      </c>
      <c r="AG224" s="60">
        <v>0</v>
      </c>
      <c r="AH224" s="60">
        <v>0</v>
      </c>
      <c r="AI224" s="65" t="s">
        <v>75</v>
      </c>
      <c r="AJ224" s="61">
        <v>0</v>
      </c>
      <c r="AK224" s="65" t="s">
        <v>75</v>
      </c>
      <c r="AL224" s="65" t="s">
        <v>75</v>
      </c>
      <c r="AM224" s="67">
        <f t="shared" si="17"/>
        <v>0</v>
      </c>
      <c r="AN224" s="67">
        <f>+K224+AC224-AH224</f>
        <v>12000000</v>
      </c>
      <c r="AO224" s="61" t="s">
        <v>67</v>
      </c>
      <c r="AP224" s="60">
        <v>12000000</v>
      </c>
      <c r="AQ224" s="61" t="s">
        <v>86</v>
      </c>
      <c r="AR224" s="60">
        <v>0</v>
      </c>
      <c r="AS224" s="69" t="s">
        <v>75</v>
      </c>
      <c r="AT224" s="70">
        <v>0</v>
      </c>
      <c r="AU224" s="71">
        <f t="shared" si="18"/>
        <v>12000000</v>
      </c>
      <c r="AV224" s="72">
        <f t="shared" si="19"/>
        <v>0</v>
      </c>
      <c r="AW224" s="69" t="s">
        <v>75</v>
      </c>
      <c r="AX224" s="61" t="s">
        <v>101</v>
      </c>
      <c r="AY224" s="73" t="s">
        <v>5740</v>
      </c>
      <c r="AZ224" s="58" t="s">
        <v>67</v>
      </c>
      <c r="BA224" s="58" t="s">
        <v>67</v>
      </c>
    </row>
    <row r="225" spans="2:53" x14ac:dyDescent="0.25">
      <c r="B225" s="58">
        <v>2024</v>
      </c>
      <c r="C225" s="58">
        <v>891780111</v>
      </c>
      <c r="D225" s="59" t="s">
        <v>64</v>
      </c>
      <c r="E225" s="60" t="s">
        <v>5739</v>
      </c>
      <c r="F225" s="60" t="s">
        <v>5738</v>
      </c>
      <c r="G225" s="168">
        <v>0</v>
      </c>
      <c r="H225" s="61" t="s">
        <v>73</v>
      </c>
      <c r="I225" s="59" t="s">
        <v>65</v>
      </c>
      <c r="J225" s="60" t="s">
        <v>5653</v>
      </c>
      <c r="K225" s="60">
        <v>9600000</v>
      </c>
      <c r="L225" s="58" t="s">
        <v>68</v>
      </c>
      <c r="M225" s="67" t="s">
        <v>5737</v>
      </c>
      <c r="N225" s="67">
        <v>84452704</v>
      </c>
      <c r="O225" s="67">
        <v>1150</v>
      </c>
      <c r="P225" s="205">
        <v>45420</v>
      </c>
      <c r="Q225" s="60">
        <v>318000000</v>
      </c>
      <c r="R225" s="205">
        <v>45477</v>
      </c>
      <c r="S225" s="60">
        <v>9600000</v>
      </c>
      <c r="T225" s="61" t="s">
        <v>66</v>
      </c>
      <c r="U225" s="67">
        <v>57428039</v>
      </c>
      <c r="V225" s="67" t="s">
        <v>5213</v>
      </c>
      <c r="W225" s="68">
        <v>45475</v>
      </c>
      <c r="X225" s="68">
        <v>45477</v>
      </c>
      <c r="Y225" s="168" t="s">
        <v>75</v>
      </c>
      <c r="Z225" s="68">
        <v>45565</v>
      </c>
      <c r="AA225" s="67">
        <f t="shared" si="15"/>
        <v>88</v>
      </c>
      <c r="AB225" s="60">
        <v>0</v>
      </c>
      <c r="AC225" s="60">
        <v>0</v>
      </c>
      <c r="AD225" s="60">
        <v>0</v>
      </c>
      <c r="AE225" s="66" t="s">
        <v>75</v>
      </c>
      <c r="AF225" s="67">
        <f t="shared" si="16"/>
        <v>0</v>
      </c>
      <c r="AG225" s="60">
        <v>0</v>
      </c>
      <c r="AH225" s="60">
        <v>0</v>
      </c>
      <c r="AI225" s="65" t="s">
        <v>75</v>
      </c>
      <c r="AJ225" s="61">
        <v>0</v>
      </c>
      <c r="AK225" s="65" t="s">
        <v>75</v>
      </c>
      <c r="AL225" s="65" t="s">
        <v>75</v>
      </c>
      <c r="AM225" s="67">
        <f t="shared" si="17"/>
        <v>0</v>
      </c>
      <c r="AN225" s="67">
        <f>+K225+AC225-AH225</f>
        <v>9600000</v>
      </c>
      <c r="AO225" s="61" t="s">
        <v>67</v>
      </c>
      <c r="AP225" s="60">
        <v>9600000</v>
      </c>
      <c r="AQ225" s="61" t="s">
        <v>86</v>
      </c>
      <c r="AR225" s="60">
        <v>0</v>
      </c>
      <c r="AS225" s="69" t="s">
        <v>75</v>
      </c>
      <c r="AT225" s="70">
        <v>0</v>
      </c>
      <c r="AU225" s="71">
        <f t="shared" si="18"/>
        <v>9600000</v>
      </c>
      <c r="AV225" s="72">
        <f t="shared" si="19"/>
        <v>0</v>
      </c>
      <c r="AW225" s="69" t="s">
        <v>75</v>
      </c>
      <c r="AX225" s="61" t="s">
        <v>101</v>
      </c>
      <c r="AY225" s="73" t="s">
        <v>5736</v>
      </c>
      <c r="AZ225" s="58" t="s">
        <v>67</v>
      </c>
      <c r="BA225" s="58" t="s">
        <v>67</v>
      </c>
    </row>
    <row r="226" spans="2:53" x14ac:dyDescent="0.25">
      <c r="B226" s="58">
        <v>2024</v>
      </c>
      <c r="C226" s="58">
        <v>891780111</v>
      </c>
      <c r="D226" s="59" t="s">
        <v>64</v>
      </c>
      <c r="E226" s="60" t="s">
        <v>5735</v>
      </c>
      <c r="F226" s="60" t="s">
        <v>5734</v>
      </c>
      <c r="G226" s="168">
        <v>0</v>
      </c>
      <c r="H226" s="61" t="s">
        <v>73</v>
      </c>
      <c r="I226" s="59" t="s">
        <v>65</v>
      </c>
      <c r="J226" s="60" t="s">
        <v>5733</v>
      </c>
      <c r="K226" s="60">
        <v>6000000</v>
      </c>
      <c r="L226" s="58" t="s">
        <v>68</v>
      </c>
      <c r="M226" s="67" t="s">
        <v>5732</v>
      </c>
      <c r="N226" s="67">
        <v>45487112</v>
      </c>
      <c r="O226" s="67">
        <v>1150</v>
      </c>
      <c r="P226" s="205">
        <v>45420</v>
      </c>
      <c r="Q226" s="60">
        <v>318000000</v>
      </c>
      <c r="R226" s="205">
        <v>45477</v>
      </c>
      <c r="S226" s="60">
        <v>6000000</v>
      </c>
      <c r="T226" s="61" t="s">
        <v>66</v>
      </c>
      <c r="U226" s="67">
        <v>57428039</v>
      </c>
      <c r="V226" s="67" t="s">
        <v>5213</v>
      </c>
      <c r="W226" s="68">
        <v>45475</v>
      </c>
      <c r="X226" s="68">
        <v>45477</v>
      </c>
      <c r="Y226" s="168" t="s">
        <v>75</v>
      </c>
      <c r="Z226" s="68">
        <v>45534</v>
      </c>
      <c r="AA226" s="67">
        <f t="shared" si="15"/>
        <v>57</v>
      </c>
      <c r="AB226" s="60">
        <v>0</v>
      </c>
      <c r="AC226" s="60">
        <v>0</v>
      </c>
      <c r="AD226" s="60">
        <v>0</v>
      </c>
      <c r="AE226" s="66" t="s">
        <v>75</v>
      </c>
      <c r="AF226" s="67">
        <f t="shared" si="16"/>
        <v>0</v>
      </c>
      <c r="AG226" s="60">
        <v>0</v>
      </c>
      <c r="AH226" s="60">
        <v>0</v>
      </c>
      <c r="AI226" s="65" t="s">
        <v>75</v>
      </c>
      <c r="AJ226" s="61">
        <v>0</v>
      </c>
      <c r="AK226" s="65" t="s">
        <v>75</v>
      </c>
      <c r="AL226" s="65" t="s">
        <v>75</v>
      </c>
      <c r="AM226" s="67">
        <f t="shared" si="17"/>
        <v>0</v>
      </c>
      <c r="AN226" s="67">
        <f>+K226+AC226-AH226</f>
        <v>6000000</v>
      </c>
      <c r="AO226" s="61" t="s">
        <v>67</v>
      </c>
      <c r="AP226" s="60">
        <v>6000000</v>
      </c>
      <c r="AQ226" s="61" t="s">
        <v>86</v>
      </c>
      <c r="AR226" s="60">
        <v>0</v>
      </c>
      <c r="AS226" s="69" t="s">
        <v>75</v>
      </c>
      <c r="AT226" s="70">
        <v>0</v>
      </c>
      <c r="AU226" s="71">
        <f t="shared" si="18"/>
        <v>6000000</v>
      </c>
      <c r="AV226" s="72">
        <f t="shared" si="19"/>
        <v>0</v>
      </c>
      <c r="AW226" s="69" t="s">
        <v>75</v>
      </c>
      <c r="AX226" s="61" t="s">
        <v>101</v>
      </c>
      <c r="AY226" s="73" t="s">
        <v>5731</v>
      </c>
      <c r="AZ226" s="58" t="s">
        <v>67</v>
      </c>
      <c r="BA226" s="58" t="s">
        <v>67</v>
      </c>
    </row>
    <row r="227" spans="2:53" x14ac:dyDescent="0.25">
      <c r="B227" s="58">
        <v>2024</v>
      </c>
      <c r="C227" s="58">
        <v>891780111</v>
      </c>
      <c r="D227" s="59" t="s">
        <v>64</v>
      </c>
      <c r="E227" s="60" t="s">
        <v>5730</v>
      </c>
      <c r="F227" s="60" t="s">
        <v>5729</v>
      </c>
      <c r="G227" s="168">
        <v>0</v>
      </c>
      <c r="H227" s="61" t="s">
        <v>73</v>
      </c>
      <c r="I227" s="59" t="s">
        <v>65</v>
      </c>
      <c r="J227" s="60" t="s">
        <v>5567</v>
      </c>
      <c r="K227" s="60">
        <v>6000000</v>
      </c>
      <c r="L227" s="58" t="s">
        <v>68</v>
      </c>
      <c r="M227" s="67" t="s">
        <v>5728</v>
      </c>
      <c r="N227" s="67">
        <v>85154107</v>
      </c>
      <c r="O227" s="67">
        <v>1150</v>
      </c>
      <c r="P227" s="205">
        <v>45420</v>
      </c>
      <c r="Q227" s="60">
        <v>318000000</v>
      </c>
      <c r="R227" s="205">
        <v>45477</v>
      </c>
      <c r="S227" s="60">
        <v>6000000</v>
      </c>
      <c r="T227" s="61" t="s">
        <v>66</v>
      </c>
      <c r="U227" s="67">
        <v>57428039</v>
      </c>
      <c r="V227" s="67" t="s">
        <v>5213</v>
      </c>
      <c r="W227" s="68">
        <v>45475</v>
      </c>
      <c r="X227" s="68">
        <v>45477</v>
      </c>
      <c r="Y227" s="168" t="s">
        <v>75</v>
      </c>
      <c r="Z227" s="68">
        <v>45565</v>
      </c>
      <c r="AA227" s="67">
        <f t="shared" si="15"/>
        <v>88</v>
      </c>
      <c r="AB227" s="60">
        <v>0</v>
      </c>
      <c r="AC227" s="60">
        <v>0</v>
      </c>
      <c r="AD227" s="60">
        <v>0</v>
      </c>
      <c r="AE227" s="66" t="s">
        <v>75</v>
      </c>
      <c r="AF227" s="67">
        <f t="shared" si="16"/>
        <v>0</v>
      </c>
      <c r="AG227" s="60">
        <v>0</v>
      </c>
      <c r="AH227" s="60">
        <v>0</v>
      </c>
      <c r="AI227" s="65" t="s">
        <v>75</v>
      </c>
      <c r="AJ227" s="61">
        <v>0</v>
      </c>
      <c r="AK227" s="65" t="s">
        <v>75</v>
      </c>
      <c r="AL227" s="65" t="s">
        <v>75</v>
      </c>
      <c r="AM227" s="67">
        <f t="shared" si="17"/>
        <v>0</v>
      </c>
      <c r="AN227" s="67">
        <f>+K227+AC227-AH227</f>
        <v>6000000</v>
      </c>
      <c r="AO227" s="61" t="s">
        <v>67</v>
      </c>
      <c r="AP227" s="60">
        <v>6000000</v>
      </c>
      <c r="AQ227" s="61" t="s">
        <v>86</v>
      </c>
      <c r="AR227" s="60">
        <v>0</v>
      </c>
      <c r="AS227" s="69" t="s">
        <v>75</v>
      </c>
      <c r="AT227" s="70">
        <v>0</v>
      </c>
      <c r="AU227" s="71">
        <f t="shared" si="18"/>
        <v>6000000</v>
      </c>
      <c r="AV227" s="72">
        <f t="shared" si="19"/>
        <v>0</v>
      </c>
      <c r="AW227" s="69" t="s">
        <v>75</v>
      </c>
      <c r="AX227" s="61" t="s">
        <v>101</v>
      </c>
      <c r="AY227" s="73" t="s">
        <v>5727</v>
      </c>
      <c r="AZ227" s="58" t="s">
        <v>67</v>
      </c>
      <c r="BA227" s="58" t="s">
        <v>67</v>
      </c>
    </row>
    <row r="228" spans="2:53" x14ac:dyDescent="0.25">
      <c r="B228" s="58">
        <v>2024</v>
      </c>
      <c r="C228" s="58">
        <v>891780111</v>
      </c>
      <c r="D228" s="59" t="s">
        <v>64</v>
      </c>
      <c r="E228" s="60" t="s">
        <v>5726</v>
      </c>
      <c r="F228" s="60" t="s">
        <v>5725</v>
      </c>
      <c r="G228" s="168">
        <v>0</v>
      </c>
      <c r="H228" s="61" t="s">
        <v>73</v>
      </c>
      <c r="I228" s="59" t="s">
        <v>65</v>
      </c>
      <c r="J228" s="60" t="s">
        <v>5562</v>
      </c>
      <c r="K228" s="60">
        <v>12000000</v>
      </c>
      <c r="L228" s="58" t="s">
        <v>68</v>
      </c>
      <c r="M228" s="67" t="s">
        <v>5724</v>
      </c>
      <c r="N228" s="67">
        <v>12556078</v>
      </c>
      <c r="O228" s="67">
        <v>1150</v>
      </c>
      <c r="P228" s="205">
        <v>45420</v>
      </c>
      <c r="Q228" s="60">
        <v>318000000</v>
      </c>
      <c r="R228" s="205">
        <v>45477</v>
      </c>
      <c r="S228" s="60">
        <v>12000000</v>
      </c>
      <c r="T228" s="61" t="s">
        <v>66</v>
      </c>
      <c r="U228" s="67">
        <v>57428039</v>
      </c>
      <c r="V228" s="67" t="s">
        <v>5213</v>
      </c>
      <c r="W228" s="68">
        <v>45475</v>
      </c>
      <c r="X228" s="68">
        <v>45477</v>
      </c>
      <c r="Y228" s="168" t="s">
        <v>75</v>
      </c>
      <c r="Z228" s="68">
        <v>45645</v>
      </c>
      <c r="AA228" s="67">
        <f t="shared" si="15"/>
        <v>168</v>
      </c>
      <c r="AB228" s="60">
        <v>0</v>
      </c>
      <c r="AC228" s="60">
        <v>0</v>
      </c>
      <c r="AD228" s="60">
        <v>0</v>
      </c>
      <c r="AE228" s="66" t="s">
        <v>75</v>
      </c>
      <c r="AF228" s="67">
        <f t="shared" si="16"/>
        <v>0</v>
      </c>
      <c r="AG228" s="60">
        <v>0</v>
      </c>
      <c r="AH228" s="60">
        <v>0</v>
      </c>
      <c r="AI228" s="65" t="s">
        <v>75</v>
      </c>
      <c r="AJ228" s="61">
        <v>0</v>
      </c>
      <c r="AK228" s="65" t="s">
        <v>75</v>
      </c>
      <c r="AL228" s="65" t="s">
        <v>75</v>
      </c>
      <c r="AM228" s="67">
        <f t="shared" si="17"/>
        <v>0</v>
      </c>
      <c r="AN228" s="67">
        <f>+K228+AC228-AH228</f>
        <v>12000000</v>
      </c>
      <c r="AO228" s="61" t="s">
        <v>67</v>
      </c>
      <c r="AP228" s="60">
        <v>12000000</v>
      </c>
      <c r="AQ228" s="61" t="s">
        <v>86</v>
      </c>
      <c r="AR228" s="60">
        <v>0</v>
      </c>
      <c r="AS228" s="69" t="s">
        <v>75</v>
      </c>
      <c r="AT228" s="70">
        <v>0</v>
      </c>
      <c r="AU228" s="71">
        <f t="shared" si="18"/>
        <v>12000000</v>
      </c>
      <c r="AV228" s="72">
        <f t="shared" si="19"/>
        <v>0</v>
      </c>
      <c r="AW228" s="69" t="s">
        <v>75</v>
      </c>
      <c r="AX228" s="61" t="s">
        <v>101</v>
      </c>
      <c r="AY228" s="73" t="s">
        <v>5723</v>
      </c>
      <c r="AZ228" s="58" t="s">
        <v>67</v>
      </c>
      <c r="BA228" s="58" t="s">
        <v>67</v>
      </c>
    </row>
    <row r="229" spans="2:53" x14ac:dyDescent="0.25">
      <c r="B229" s="58">
        <v>2024</v>
      </c>
      <c r="C229" s="58">
        <v>891780111</v>
      </c>
      <c r="D229" s="59" t="s">
        <v>64</v>
      </c>
      <c r="E229" s="60" t="s">
        <v>5722</v>
      </c>
      <c r="F229" s="60" t="s">
        <v>5721</v>
      </c>
      <c r="G229" s="168">
        <v>0</v>
      </c>
      <c r="H229" s="61" t="s">
        <v>73</v>
      </c>
      <c r="I229" s="59" t="s">
        <v>65</v>
      </c>
      <c r="J229" s="60" t="s">
        <v>5562</v>
      </c>
      <c r="K229" s="60">
        <v>6000000</v>
      </c>
      <c r="L229" s="58" t="s">
        <v>68</v>
      </c>
      <c r="M229" s="67" t="s">
        <v>5720</v>
      </c>
      <c r="N229" s="67">
        <v>1082956840</v>
      </c>
      <c r="O229" s="67">
        <v>1150</v>
      </c>
      <c r="P229" s="205">
        <v>45420</v>
      </c>
      <c r="Q229" s="60">
        <v>318000000</v>
      </c>
      <c r="R229" s="205">
        <v>45477</v>
      </c>
      <c r="S229" s="60">
        <v>6000000</v>
      </c>
      <c r="T229" s="61" t="s">
        <v>66</v>
      </c>
      <c r="U229" s="67">
        <v>57428039</v>
      </c>
      <c r="V229" s="67" t="s">
        <v>5213</v>
      </c>
      <c r="W229" s="68">
        <v>45476</v>
      </c>
      <c r="X229" s="68">
        <v>45477</v>
      </c>
      <c r="Y229" s="168" t="s">
        <v>75</v>
      </c>
      <c r="Z229" s="68">
        <v>45565</v>
      </c>
      <c r="AA229" s="67">
        <f t="shared" si="15"/>
        <v>88</v>
      </c>
      <c r="AB229" s="60">
        <v>0</v>
      </c>
      <c r="AC229" s="60">
        <v>0</v>
      </c>
      <c r="AD229" s="60">
        <v>0</v>
      </c>
      <c r="AE229" s="66" t="s">
        <v>75</v>
      </c>
      <c r="AF229" s="67">
        <f t="shared" si="16"/>
        <v>0</v>
      </c>
      <c r="AG229" s="60">
        <v>0</v>
      </c>
      <c r="AH229" s="60">
        <v>0</v>
      </c>
      <c r="AI229" s="65" t="s">
        <v>75</v>
      </c>
      <c r="AJ229" s="61">
        <v>0</v>
      </c>
      <c r="AK229" s="65" t="s">
        <v>75</v>
      </c>
      <c r="AL229" s="65" t="s">
        <v>75</v>
      </c>
      <c r="AM229" s="67">
        <f t="shared" si="17"/>
        <v>0</v>
      </c>
      <c r="AN229" s="67">
        <f>+K229+AC229-AH229</f>
        <v>6000000</v>
      </c>
      <c r="AO229" s="61" t="s">
        <v>67</v>
      </c>
      <c r="AP229" s="60">
        <v>6000000</v>
      </c>
      <c r="AQ229" s="61" t="s">
        <v>86</v>
      </c>
      <c r="AR229" s="60">
        <v>0</v>
      </c>
      <c r="AS229" s="69" t="s">
        <v>75</v>
      </c>
      <c r="AT229" s="70">
        <v>0</v>
      </c>
      <c r="AU229" s="71">
        <f t="shared" si="18"/>
        <v>6000000</v>
      </c>
      <c r="AV229" s="72">
        <f t="shared" si="19"/>
        <v>0</v>
      </c>
      <c r="AW229" s="69" t="s">
        <v>75</v>
      </c>
      <c r="AX229" s="61" t="s">
        <v>101</v>
      </c>
      <c r="AY229" s="73" t="s">
        <v>5719</v>
      </c>
      <c r="AZ229" s="58" t="s">
        <v>67</v>
      </c>
      <c r="BA229" s="58" t="s">
        <v>67</v>
      </c>
    </row>
    <row r="230" spans="2:53" x14ac:dyDescent="0.25">
      <c r="B230" s="58">
        <v>2024</v>
      </c>
      <c r="C230" s="58">
        <v>891780111</v>
      </c>
      <c r="D230" s="59" t="s">
        <v>64</v>
      </c>
      <c r="E230" s="60" t="s">
        <v>5718</v>
      </c>
      <c r="F230" s="60" t="s">
        <v>5717</v>
      </c>
      <c r="G230" s="168">
        <v>0</v>
      </c>
      <c r="H230" s="61" t="s">
        <v>73</v>
      </c>
      <c r="I230" s="59" t="s">
        <v>65</v>
      </c>
      <c r="J230" s="60" t="s">
        <v>5716</v>
      </c>
      <c r="K230" s="60">
        <v>6000000</v>
      </c>
      <c r="L230" s="58" t="s">
        <v>68</v>
      </c>
      <c r="M230" s="67" t="s">
        <v>5715</v>
      </c>
      <c r="N230" s="67">
        <v>17111021</v>
      </c>
      <c r="O230" s="67">
        <v>1150</v>
      </c>
      <c r="P230" s="205">
        <v>45420</v>
      </c>
      <c r="Q230" s="60">
        <v>318000000</v>
      </c>
      <c r="R230" s="205">
        <v>45477</v>
      </c>
      <c r="S230" s="60">
        <v>6000000</v>
      </c>
      <c r="T230" s="61" t="s">
        <v>66</v>
      </c>
      <c r="U230" s="67">
        <v>57428039</v>
      </c>
      <c r="V230" s="67" t="s">
        <v>5213</v>
      </c>
      <c r="W230" s="68">
        <v>45476</v>
      </c>
      <c r="X230" s="68">
        <v>45477</v>
      </c>
      <c r="Y230" s="168" t="s">
        <v>75</v>
      </c>
      <c r="Z230" s="68">
        <v>45645</v>
      </c>
      <c r="AA230" s="67">
        <f t="shared" si="15"/>
        <v>168</v>
      </c>
      <c r="AB230" s="60">
        <v>0</v>
      </c>
      <c r="AC230" s="60">
        <v>0</v>
      </c>
      <c r="AD230" s="60">
        <v>0</v>
      </c>
      <c r="AE230" s="66" t="s">
        <v>75</v>
      </c>
      <c r="AF230" s="67">
        <f t="shared" si="16"/>
        <v>0</v>
      </c>
      <c r="AG230" s="60">
        <v>0</v>
      </c>
      <c r="AH230" s="60">
        <v>0</v>
      </c>
      <c r="AI230" s="65" t="s">
        <v>75</v>
      </c>
      <c r="AJ230" s="61">
        <v>0</v>
      </c>
      <c r="AK230" s="65" t="s">
        <v>75</v>
      </c>
      <c r="AL230" s="65" t="s">
        <v>75</v>
      </c>
      <c r="AM230" s="67">
        <f t="shared" si="17"/>
        <v>0</v>
      </c>
      <c r="AN230" s="67">
        <f>+K230+AC230-AH230</f>
        <v>6000000</v>
      </c>
      <c r="AO230" s="61" t="s">
        <v>67</v>
      </c>
      <c r="AP230" s="60">
        <v>6000000</v>
      </c>
      <c r="AQ230" s="61" t="s">
        <v>86</v>
      </c>
      <c r="AR230" s="60">
        <v>0</v>
      </c>
      <c r="AS230" s="69" t="s">
        <v>75</v>
      </c>
      <c r="AT230" s="70">
        <v>0</v>
      </c>
      <c r="AU230" s="71">
        <f t="shared" si="18"/>
        <v>6000000</v>
      </c>
      <c r="AV230" s="72">
        <f t="shared" si="19"/>
        <v>0</v>
      </c>
      <c r="AW230" s="69" t="s">
        <v>75</v>
      </c>
      <c r="AX230" s="61" t="s">
        <v>101</v>
      </c>
      <c r="AY230" s="73" t="s">
        <v>5714</v>
      </c>
      <c r="AZ230" s="58" t="s">
        <v>67</v>
      </c>
      <c r="BA230" s="58" t="s">
        <v>67</v>
      </c>
    </row>
    <row r="231" spans="2:53" x14ac:dyDescent="0.25">
      <c r="B231" s="58">
        <v>2024</v>
      </c>
      <c r="C231" s="58">
        <v>891780111</v>
      </c>
      <c r="D231" s="59" t="s">
        <v>64</v>
      </c>
      <c r="E231" s="60" t="s">
        <v>5713</v>
      </c>
      <c r="F231" s="60" t="s">
        <v>5712</v>
      </c>
      <c r="G231" s="168">
        <v>0</v>
      </c>
      <c r="H231" s="61" t="s">
        <v>73</v>
      </c>
      <c r="I231" s="59" t="s">
        <v>65</v>
      </c>
      <c r="J231" s="60" t="s">
        <v>5711</v>
      </c>
      <c r="K231" s="60">
        <v>2100000</v>
      </c>
      <c r="L231" s="58" t="s">
        <v>68</v>
      </c>
      <c r="M231" s="67" t="s">
        <v>5710</v>
      </c>
      <c r="N231" s="67">
        <v>1082962952</v>
      </c>
      <c r="O231" s="67">
        <v>244</v>
      </c>
      <c r="P231" s="205">
        <v>45323</v>
      </c>
      <c r="Q231" s="60">
        <v>572500000</v>
      </c>
      <c r="R231" s="205">
        <v>45478</v>
      </c>
      <c r="S231" s="60">
        <v>2100000</v>
      </c>
      <c r="T231" s="61" t="s">
        <v>66</v>
      </c>
      <c r="U231" s="67">
        <v>1082939683</v>
      </c>
      <c r="V231" s="67" t="s">
        <v>4954</v>
      </c>
      <c r="W231" s="68">
        <v>45477</v>
      </c>
      <c r="X231" s="68">
        <v>45478</v>
      </c>
      <c r="Y231" s="168" t="s">
        <v>75</v>
      </c>
      <c r="Z231" s="68">
        <v>45488</v>
      </c>
      <c r="AA231" s="67">
        <f t="shared" si="15"/>
        <v>10</v>
      </c>
      <c r="AB231" s="60">
        <v>0</v>
      </c>
      <c r="AC231" s="60">
        <v>0</v>
      </c>
      <c r="AD231" s="60">
        <v>0</v>
      </c>
      <c r="AE231" s="66" t="s">
        <v>75</v>
      </c>
      <c r="AF231" s="67">
        <f t="shared" si="16"/>
        <v>0</v>
      </c>
      <c r="AG231" s="60">
        <v>0</v>
      </c>
      <c r="AH231" s="60">
        <v>0</v>
      </c>
      <c r="AI231" s="65" t="s">
        <v>75</v>
      </c>
      <c r="AJ231" s="61">
        <v>0</v>
      </c>
      <c r="AK231" s="65" t="s">
        <v>75</v>
      </c>
      <c r="AL231" s="65" t="s">
        <v>75</v>
      </c>
      <c r="AM231" s="67">
        <f t="shared" si="17"/>
        <v>0</v>
      </c>
      <c r="AN231" s="67">
        <f>+K231+AC231-AH231</f>
        <v>2100000</v>
      </c>
      <c r="AO231" s="61" t="s">
        <v>67</v>
      </c>
      <c r="AP231" s="60">
        <v>2100000</v>
      </c>
      <c r="AQ231" s="61" t="s">
        <v>86</v>
      </c>
      <c r="AR231" s="60">
        <v>0</v>
      </c>
      <c r="AS231" s="69" t="s">
        <v>75</v>
      </c>
      <c r="AT231" s="70">
        <v>2100000</v>
      </c>
      <c r="AU231" s="71">
        <f t="shared" si="18"/>
        <v>0</v>
      </c>
      <c r="AV231" s="72">
        <f t="shared" si="19"/>
        <v>1</v>
      </c>
      <c r="AW231" s="69" t="s">
        <v>75</v>
      </c>
      <c r="AX231" s="61" t="s">
        <v>101</v>
      </c>
      <c r="AY231" s="73" t="s">
        <v>5709</v>
      </c>
      <c r="AZ231" s="58" t="s">
        <v>67</v>
      </c>
      <c r="BA231" s="58" t="s">
        <v>67</v>
      </c>
    </row>
    <row r="232" spans="2:53" x14ac:dyDescent="0.25">
      <c r="B232" s="58">
        <v>2024</v>
      </c>
      <c r="C232" s="58">
        <v>891780111</v>
      </c>
      <c r="D232" s="59" t="s">
        <v>64</v>
      </c>
      <c r="E232" s="60" t="s">
        <v>5708</v>
      </c>
      <c r="F232" s="60" t="s">
        <v>5707</v>
      </c>
      <c r="G232" s="168">
        <v>0</v>
      </c>
      <c r="H232" s="61" t="s">
        <v>73</v>
      </c>
      <c r="I232" s="59" t="s">
        <v>125</v>
      </c>
      <c r="J232" s="60" t="s">
        <v>5706</v>
      </c>
      <c r="K232" s="60">
        <v>10000000</v>
      </c>
      <c r="L232" s="58" t="s">
        <v>68</v>
      </c>
      <c r="M232" s="67" t="s">
        <v>5705</v>
      </c>
      <c r="N232" s="67">
        <v>1082961990</v>
      </c>
      <c r="O232" s="67">
        <v>1330</v>
      </c>
      <c r="P232" s="205">
        <v>45450</v>
      </c>
      <c r="Q232" s="60">
        <v>78525000</v>
      </c>
      <c r="R232" s="205">
        <v>45478</v>
      </c>
      <c r="S232" s="60">
        <v>10000000</v>
      </c>
      <c r="T232" s="61" t="s">
        <v>66</v>
      </c>
      <c r="U232" s="67">
        <v>72005158</v>
      </c>
      <c r="V232" s="67" t="s">
        <v>5156</v>
      </c>
      <c r="W232" s="68">
        <v>45477</v>
      </c>
      <c r="X232" s="68">
        <v>45478</v>
      </c>
      <c r="Y232" s="168" t="s">
        <v>75</v>
      </c>
      <c r="Z232" s="68">
        <v>45566</v>
      </c>
      <c r="AA232" s="67">
        <f t="shared" si="15"/>
        <v>88</v>
      </c>
      <c r="AB232" s="60">
        <v>0</v>
      </c>
      <c r="AC232" s="60">
        <v>0</v>
      </c>
      <c r="AD232" s="60">
        <v>0</v>
      </c>
      <c r="AE232" s="66" t="s">
        <v>75</v>
      </c>
      <c r="AF232" s="67">
        <f t="shared" si="16"/>
        <v>0</v>
      </c>
      <c r="AG232" s="60">
        <v>0</v>
      </c>
      <c r="AH232" s="60">
        <v>0</v>
      </c>
      <c r="AI232" s="65" t="s">
        <v>75</v>
      </c>
      <c r="AJ232" s="61">
        <v>0</v>
      </c>
      <c r="AK232" s="65" t="s">
        <v>75</v>
      </c>
      <c r="AL232" s="65" t="s">
        <v>75</v>
      </c>
      <c r="AM232" s="67">
        <f t="shared" si="17"/>
        <v>0</v>
      </c>
      <c r="AN232" s="67">
        <f>+K232+AC232-AH232</f>
        <v>10000000</v>
      </c>
      <c r="AO232" s="61" t="s">
        <v>86</v>
      </c>
      <c r="AP232" s="60">
        <v>10000000</v>
      </c>
      <c r="AQ232" s="61" t="s">
        <v>86</v>
      </c>
      <c r="AR232" s="60">
        <v>0</v>
      </c>
      <c r="AS232" s="69" t="s">
        <v>75</v>
      </c>
      <c r="AT232" s="70">
        <v>0</v>
      </c>
      <c r="AU232" s="71">
        <f t="shared" si="18"/>
        <v>10000000</v>
      </c>
      <c r="AV232" s="72">
        <f t="shared" si="19"/>
        <v>0</v>
      </c>
      <c r="AW232" s="69" t="s">
        <v>75</v>
      </c>
      <c r="AX232" s="61" t="s">
        <v>101</v>
      </c>
      <c r="AY232" s="73" t="s">
        <v>5704</v>
      </c>
      <c r="AZ232" s="58" t="s">
        <v>67</v>
      </c>
      <c r="BA232" s="58" t="s">
        <v>67</v>
      </c>
    </row>
    <row r="233" spans="2:53" x14ac:dyDescent="0.25">
      <c r="B233" s="58">
        <v>2024</v>
      </c>
      <c r="C233" s="58">
        <v>891780111</v>
      </c>
      <c r="D233" s="59" t="s">
        <v>64</v>
      </c>
      <c r="E233" s="60" t="s">
        <v>5703</v>
      </c>
      <c r="F233" s="60" t="s">
        <v>5702</v>
      </c>
      <c r="G233" s="168">
        <v>0</v>
      </c>
      <c r="H233" s="61" t="s">
        <v>73</v>
      </c>
      <c r="I233" s="59" t="s">
        <v>125</v>
      </c>
      <c r="J233" s="60" t="s">
        <v>5701</v>
      </c>
      <c r="K233" s="60">
        <v>2500000</v>
      </c>
      <c r="L233" s="58" t="s">
        <v>68</v>
      </c>
      <c r="M233" s="67" t="s">
        <v>5700</v>
      </c>
      <c r="N233" s="67">
        <v>1079938053</v>
      </c>
      <c r="O233" s="67">
        <v>244</v>
      </c>
      <c r="P233" s="205">
        <v>45323</v>
      </c>
      <c r="Q233" s="60">
        <v>572500000</v>
      </c>
      <c r="R233" s="205">
        <v>45478</v>
      </c>
      <c r="S233" s="60">
        <v>2500000</v>
      </c>
      <c r="T233" s="61" t="s">
        <v>66</v>
      </c>
      <c r="U233" s="67">
        <v>1082939683</v>
      </c>
      <c r="V233" s="67" t="s">
        <v>4954</v>
      </c>
      <c r="W233" s="68">
        <v>45477</v>
      </c>
      <c r="X233" s="68">
        <v>45478</v>
      </c>
      <c r="Y233" s="168" t="s">
        <v>75</v>
      </c>
      <c r="Z233" s="68">
        <v>45488</v>
      </c>
      <c r="AA233" s="67">
        <f t="shared" si="15"/>
        <v>10</v>
      </c>
      <c r="AB233" s="60">
        <v>0</v>
      </c>
      <c r="AC233" s="60">
        <v>0</v>
      </c>
      <c r="AD233" s="60">
        <v>0</v>
      </c>
      <c r="AE233" s="66" t="s">
        <v>75</v>
      </c>
      <c r="AF233" s="67">
        <f t="shared" si="16"/>
        <v>0</v>
      </c>
      <c r="AG233" s="60">
        <v>0</v>
      </c>
      <c r="AH233" s="60">
        <v>0</v>
      </c>
      <c r="AI233" s="65" t="s">
        <v>75</v>
      </c>
      <c r="AJ233" s="61">
        <v>0</v>
      </c>
      <c r="AK233" s="65" t="s">
        <v>75</v>
      </c>
      <c r="AL233" s="65" t="s">
        <v>75</v>
      </c>
      <c r="AM233" s="67">
        <f t="shared" si="17"/>
        <v>0</v>
      </c>
      <c r="AN233" s="67">
        <f>+K233+AC233-AH233</f>
        <v>2500000</v>
      </c>
      <c r="AO233" s="61" t="s">
        <v>67</v>
      </c>
      <c r="AP233" s="60">
        <v>2500000</v>
      </c>
      <c r="AQ233" s="61" t="s">
        <v>86</v>
      </c>
      <c r="AR233" s="60">
        <v>0</v>
      </c>
      <c r="AS233" s="69" t="s">
        <v>75</v>
      </c>
      <c r="AT233" s="70">
        <v>2500000</v>
      </c>
      <c r="AU233" s="71">
        <f t="shared" si="18"/>
        <v>0</v>
      </c>
      <c r="AV233" s="72">
        <f t="shared" si="19"/>
        <v>1</v>
      </c>
      <c r="AW233" s="69" t="s">
        <v>75</v>
      </c>
      <c r="AX233" s="61" t="s">
        <v>101</v>
      </c>
      <c r="AY233" s="73" t="s">
        <v>5699</v>
      </c>
      <c r="AZ233" s="58" t="s">
        <v>67</v>
      </c>
      <c r="BA233" s="58" t="s">
        <v>67</v>
      </c>
    </row>
    <row r="234" spans="2:53" x14ac:dyDescent="0.25">
      <c r="B234" s="58">
        <v>2024</v>
      </c>
      <c r="C234" s="58">
        <v>891780111</v>
      </c>
      <c r="D234" s="59" t="s">
        <v>64</v>
      </c>
      <c r="E234" s="60" t="s">
        <v>5698</v>
      </c>
      <c r="F234" s="60" t="s">
        <v>5697</v>
      </c>
      <c r="G234" s="168">
        <v>0</v>
      </c>
      <c r="H234" s="61" t="s">
        <v>73</v>
      </c>
      <c r="I234" s="59" t="s">
        <v>125</v>
      </c>
      <c r="J234" s="60" t="s">
        <v>5252</v>
      </c>
      <c r="K234" s="60">
        <v>14000000</v>
      </c>
      <c r="L234" s="58" t="s">
        <v>68</v>
      </c>
      <c r="M234" s="67" t="s">
        <v>5183</v>
      </c>
      <c r="N234" s="67">
        <v>1082862195</v>
      </c>
      <c r="O234" s="67">
        <v>1330</v>
      </c>
      <c r="P234" s="205">
        <v>45450</v>
      </c>
      <c r="Q234" s="60">
        <v>78525000</v>
      </c>
      <c r="R234" s="205">
        <v>45481</v>
      </c>
      <c r="S234" s="60">
        <v>14000000</v>
      </c>
      <c r="T234" s="61" t="s">
        <v>66</v>
      </c>
      <c r="U234" s="67">
        <v>72005158</v>
      </c>
      <c r="V234" s="67" t="s">
        <v>5156</v>
      </c>
      <c r="W234" s="68">
        <v>45477</v>
      </c>
      <c r="X234" s="68">
        <v>45481</v>
      </c>
      <c r="Y234" s="168" t="s">
        <v>75</v>
      </c>
      <c r="Z234" s="68">
        <v>45586</v>
      </c>
      <c r="AA234" s="67">
        <f t="shared" si="15"/>
        <v>105</v>
      </c>
      <c r="AB234" s="60">
        <v>0</v>
      </c>
      <c r="AC234" s="60">
        <v>0</v>
      </c>
      <c r="AD234" s="60">
        <v>0</v>
      </c>
      <c r="AE234" s="66" t="s">
        <v>75</v>
      </c>
      <c r="AF234" s="67">
        <f t="shared" si="16"/>
        <v>0</v>
      </c>
      <c r="AG234" s="60">
        <v>0</v>
      </c>
      <c r="AH234" s="60">
        <v>0</v>
      </c>
      <c r="AI234" s="65" t="s">
        <v>75</v>
      </c>
      <c r="AJ234" s="61">
        <v>0</v>
      </c>
      <c r="AK234" s="65" t="s">
        <v>75</v>
      </c>
      <c r="AL234" s="65" t="s">
        <v>75</v>
      </c>
      <c r="AM234" s="67">
        <f t="shared" si="17"/>
        <v>0</v>
      </c>
      <c r="AN234" s="67">
        <f>+K234+AC234-AH234</f>
        <v>14000000</v>
      </c>
      <c r="AO234" s="61" t="s">
        <v>86</v>
      </c>
      <c r="AP234" s="60">
        <v>14000000</v>
      </c>
      <c r="AQ234" s="61" t="s">
        <v>86</v>
      </c>
      <c r="AR234" s="60">
        <v>0</v>
      </c>
      <c r="AS234" s="69" t="s">
        <v>75</v>
      </c>
      <c r="AT234" s="70">
        <v>0</v>
      </c>
      <c r="AU234" s="71">
        <f t="shared" si="18"/>
        <v>14000000</v>
      </c>
      <c r="AV234" s="72">
        <f t="shared" si="19"/>
        <v>0</v>
      </c>
      <c r="AW234" s="69" t="s">
        <v>75</v>
      </c>
      <c r="AX234" s="61" t="s">
        <v>101</v>
      </c>
      <c r="AY234" s="73" t="s">
        <v>5696</v>
      </c>
      <c r="AZ234" s="58" t="s">
        <v>67</v>
      </c>
      <c r="BA234" s="58" t="s">
        <v>67</v>
      </c>
    </row>
    <row r="235" spans="2:53" x14ac:dyDescent="0.25">
      <c r="B235" s="58">
        <v>2024</v>
      </c>
      <c r="C235" s="58">
        <v>891780111</v>
      </c>
      <c r="D235" s="59" t="s">
        <v>64</v>
      </c>
      <c r="E235" s="60" t="s">
        <v>5695</v>
      </c>
      <c r="F235" s="60" t="s">
        <v>5694</v>
      </c>
      <c r="G235" s="168">
        <v>0</v>
      </c>
      <c r="H235" s="61" t="s">
        <v>73</v>
      </c>
      <c r="I235" s="59" t="s">
        <v>125</v>
      </c>
      <c r="J235" s="60" t="s">
        <v>5693</v>
      </c>
      <c r="K235" s="60">
        <v>14000000</v>
      </c>
      <c r="L235" s="58" t="s">
        <v>68</v>
      </c>
      <c r="M235" s="67" t="s">
        <v>5692</v>
      </c>
      <c r="N235" s="67">
        <v>1082933687</v>
      </c>
      <c r="O235" s="67">
        <v>1330</v>
      </c>
      <c r="P235" s="205">
        <v>45450</v>
      </c>
      <c r="Q235" s="60">
        <v>78525000</v>
      </c>
      <c r="R235" s="205">
        <v>45478</v>
      </c>
      <c r="S235" s="60">
        <v>14000000</v>
      </c>
      <c r="T235" s="61" t="s">
        <v>66</v>
      </c>
      <c r="U235" s="67">
        <v>72005158</v>
      </c>
      <c r="V235" s="67" t="s">
        <v>5156</v>
      </c>
      <c r="W235" s="68">
        <v>45477</v>
      </c>
      <c r="X235" s="68">
        <v>45478</v>
      </c>
      <c r="Y235" s="168" t="s">
        <v>75</v>
      </c>
      <c r="Z235" s="68">
        <v>45585</v>
      </c>
      <c r="AA235" s="67">
        <f t="shared" si="15"/>
        <v>107</v>
      </c>
      <c r="AB235" s="60">
        <v>0</v>
      </c>
      <c r="AC235" s="60">
        <v>0</v>
      </c>
      <c r="AD235" s="60">
        <v>0</v>
      </c>
      <c r="AE235" s="66" t="s">
        <v>75</v>
      </c>
      <c r="AF235" s="67">
        <f t="shared" si="16"/>
        <v>0</v>
      </c>
      <c r="AG235" s="60">
        <v>0</v>
      </c>
      <c r="AH235" s="60">
        <v>0</v>
      </c>
      <c r="AI235" s="65" t="s">
        <v>75</v>
      </c>
      <c r="AJ235" s="61">
        <v>0</v>
      </c>
      <c r="AK235" s="65" t="s">
        <v>75</v>
      </c>
      <c r="AL235" s="65" t="s">
        <v>75</v>
      </c>
      <c r="AM235" s="67">
        <f t="shared" si="17"/>
        <v>0</v>
      </c>
      <c r="AN235" s="67">
        <f>+K235+AC235-AH235</f>
        <v>14000000</v>
      </c>
      <c r="AO235" s="61" t="s">
        <v>86</v>
      </c>
      <c r="AP235" s="60">
        <v>14000000</v>
      </c>
      <c r="AQ235" s="61" t="s">
        <v>86</v>
      </c>
      <c r="AR235" s="60">
        <v>0</v>
      </c>
      <c r="AS235" s="69" t="s">
        <v>75</v>
      </c>
      <c r="AT235" s="70">
        <v>0</v>
      </c>
      <c r="AU235" s="71">
        <f t="shared" si="18"/>
        <v>14000000</v>
      </c>
      <c r="AV235" s="72">
        <f t="shared" si="19"/>
        <v>0</v>
      </c>
      <c r="AW235" s="69" t="s">
        <v>75</v>
      </c>
      <c r="AX235" s="61" t="s">
        <v>101</v>
      </c>
      <c r="AY235" s="88" t="s">
        <v>5691</v>
      </c>
      <c r="AZ235" s="58" t="s">
        <v>67</v>
      </c>
      <c r="BA235" s="58" t="s">
        <v>67</v>
      </c>
    </row>
    <row r="236" spans="2:53" x14ac:dyDescent="0.25">
      <c r="B236" s="58">
        <v>2024</v>
      </c>
      <c r="C236" s="58">
        <v>891780111</v>
      </c>
      <c r="D236" s="59" t="s">
        <v>64</v>
      </c>
      <c r="E236" s="60" t="s">
        <v>5690</v>
      </c>
      <c r="F236" s="60" t="s">
        <v>5689</v>
      </c>
      <c r="G236" s="168">
        <v>0</v>
      </c>
      <c r="H236" s="61" t="s">
        <v>73</v>
      </c>
      <c r="I236" s="59" t="s">
        <v>65</v>
      </c>
      <c r="J236" s="60" t="s">
        <v>5688</v>
      </c>
      <c r="K236" s="60">
        <v>9000000</v>
      </c>
      <c r="L236" s="58" t="s">
        <v>68</v>
      </c>
      <c r="M236" s="67" t="s">
        <v>5687</v>
      </c>
      <c r="N236" s="67">
        <v>1082890215</v>
      </c>
      <c r="O236" s="67">
        <v>244</v>
      </c>
      <c r="P236" s="205">
        <v>45323</v>
      </c>
      <c r="Q236" s="60">
        <v>572500000</v>
      </c>
      <c r="R236" s="205">
        <v>45478</v>
      </c>
      <c r="S236" s="60">
        <v>9000000</v>
      </c>
      <c r="T236" s="61" t="s">
        <v>66</v>
      </c>
      <c r="U236" s="67">
        <v>79738530</v>
      </c>
      <c r="V236" s="67" t="s">
        <v>1384</v>
      </c>
      <c r="W236" s="68">
        <v>45477</v>
      </c>
      <c r="X236" s="68">
        <v>45478</v>
      </c>
      <c r="Y236" s="168" t="s">
        <v>75</v>
      </c>
      <c r="Z236" s="68">
        <v>45552</v>
      </c>
      <c r="AA236" s="67">
        <f t="shared" si="15"/>
        <v>74</v>
      </c>
      <c r="AB236" s="60">
        <v>0</v>
      </c>
      <c r="AC236" s="60">
        <v>0</v>
      </c>
      <c r="AD236" s="60">
        <v>0</v>
      </c>
      <c r="AE236" s="66" t="s">
        <v>75</v>
      </c>
      <c r="AF236" s="67">
        <f t="shared" si="16"/>
        <v>0</v>
      </c>
      <c r="AG236" s="60">
        <v>0</v>
      </c>
      <c r="AH236" s="60">
        <v>0</v>
      </c>
      <c r="AI236" s="65" t="s">
        <v>75</v>
      </c>
      <c r="AJ236" s="61">
        <v>0</v>
      </c>
      <c r="AK236" s="65" t="s">
        <v>75</v>
      </c>
      <c r="AL236" s="65" t="s">
        <v>75</v>
      </c>
      <c r="AM236" s="67">
        <f t="shared" si="17"/>
        <v>0</v>
      </c>
      <c r="AN236" s="67">
        <f>+K236+AC236-AH236</f>
        <v>9000000</v>
      </c>
      <c r="AO236" s="61" t="s">
        <v>67</v>
      </c>
      <c r="AP236" s="60">
        <v>9000000</v>
      </c>
      <c r="AQ236" s="61" t="s">
        <v>86</v>
      </c>
      <c r="AR236" s="60">
        <v>0</v>
      </c>
      <c r="AS236" s="69" t="s">
        <v>75</v>
      </c>
      <c r="AT236" s="70">
        <v>3000000</v>
      </c>
      <c r="AU236" s="71">
        <f t="shared" si="18"/>
        <v>6000000</v>
      </c>
      <c r="AV236" s="72">
        <f t="shared" si="19"/>
        <v>0.33333333333333331</v>
      </c>
      <c r="AW236" s="69" t="s">
        <v>75</v>
      </c>
      <c r="AX236" s="61" t="s">
        <v>101</v>
      </c>
      <c r="AY236" s="73" t="s">
        <v>5686</v>
      </c>
      <c r="AZ236" s="58" t="s">
        <v>67</v>
      </c>
      <c r="BA236" s="58" t="s">
        <v>67</v>
      </c>
    </row>
    <row r="237" spans="2:53" x14ac:dyDescent="0.25">
      <c r="B237" s="58">
        <v>2024</v>
      </c>
      <c r="C237" s="58">
        <v>891780111</v>
      </c>
      <c r="D237" s="59" t="s">
        <v>64</v>
      </c>
      <c r="E237" s="60" t="s">
        <v>5685</v>
      </c>
      <c r="F237" s="60" t="s">
        <v>5684</v>
      </c>
      <c r="G237" s="168">
        <v>0</v>
      </c>
      <c r="H237" s="61" t="s">
        <v>73</v>
      </c>
      <c r="I237" s="59" t="s">
        <v>65</v>
      </c>
      <c r="J237" s="60" t="s">
        <v>5683</v>
      </c>
      <c r="K237" s="60">
        <v>18000000</v>
      </c>
      <c r="L237" s="58" t="s">
        <v>68</v>
      </c>
      <c r="M237" s="67" t="s">
        <v>5682</v>
      </c>
      <c r="N237" s="67">
        <v>1082886770</v>
      </c>
      <c r="O237" s="67">
        <v>244</v>
      </c>
      <c r="P237" s="205">
        <v>45323</v>
      </c>
      <c r="Q237" s="60">
        <v>572500000</v>
      </c>
      <c r="R237" s="205">
        <v>45482</v>
      </c>
      <c r="S237" s="60">
        <v>18000000</v>
      </c>
      <c r="T237" s="61" t="s">
        <v>66</v>
      </c>
      <c r="U237" s="67">
        <v>85155333</v>
      </c>
      <c r="V237" s="67" t="s">
        <v>5235</v>
      </c>
      <c r="W237" s="68">
        <v>45481</v>
      </c>
      <c r="X237" s="68">
        <v>45482</v>
      </c>
      <c r="Y237" s="168" t="s">
        <v>75</v>
      </c>
      <c r="Z237" s="68">
        <v>45596</v>
      </c>
      <c r="AA237" s="67">
        <f t="shared" si="15"/>
        <v>114</v>
      </c>
      <c r="AB237" s="60">
        <v>0</v>
      </c>
      <c r="AC237" s="60">
        <v>0</v>
      </c>
      <c r="AD237" s="60">
        <v>0</v>
      </c>
      <c r="AE237" s="66" t="s">
        <v>75</v>
      </c>
      <c r="AF237" s="67">
        <f t="shared" si="16"/>
        <v>0</v>
      </c>
      <c r="AG237" s="60">
        <v>0</v>
      </c>
      <c r="AH237" s="60">
        <v>0</v>
      </c>
      <c r="AI237" s="65" t="s">
        <v>75</v>
      </c>
      <c r="AJ237" s="61">
        <v>0</v>
      </c>
      <c r="AK237" s="65" t="s">
        <v>75</v>
      </c>
      <c r="AL237" s="65" t="s">
        <v>75</v>
      </c>
      <c r="AM237" s="67">
        <f t="shared" si="17"/>
        <v>0</v>
      </c>
      <c r="AN237" s="67">
        <f>+K237+AC237-AH237</f>
        <v>18000000</v>
      </c>
      <c r="AO237" s="61" t="s">
        <v>67</v>
      </c>
      <c r="AP237" s="60">
        <v>18000000</v>
      </c>
      <c r="AQ237" s="61" t="s">
        <v>86</v>
      </c>
      <c r="AR237" s="60">
        <v>0</v>
      </c>
      <c r="AS237" s="69" t="s">
        <v>75</v>
      </c>
      <c r="AT237" s="70">
        <v>4500000</v>
      </c>
      <c r="AU237" s="71">
        <f t="shared" si="18"/>
        <v>13500000</v>
      </c>
      <c r="AV237" s="72">
        <f t="shared" si="19"/>
        <v>0.25</v>
      </c>
      <c r="AW237" s="69" t="s">
        <v>75</v>
      </c>
      <c r="AX237" s="61" t="s">
        <v>101</v>
      </c>
      <c r="AY237" s="73" t="s">
        <v>5681</v>
      </c>
      <c r="AZ237" s="58" t="s">
        <v>67</v>
      </c>
      <c r="BA237" s="58" t="s">
        <v>67</v>
      </c>
    </row>
    <row r="238" spans="2:53" x14ac:dyDescent="0.25">
      <c r="B238" s="58">
        <v>2024</v>
      </c>
      <c r="C238" s="58">
        <v>891780111</v>
      </c>
      <c r="D238" s="59" t="s">
        <v>64</v>
      </c>
      <c r="E238" s="60" t="s">
        <v>5680</v>
      </c>
      <c r="F238" s="60" t="s">
        <v>5679</v>
      </c>
      <c r="G238" s="168">
        <v>0</v>
      </c>
      <c r="H238" s="61" t="s">
        <v>73</v>
      </c>
      <c r="I238" s="59" t="s">
        <v>65</v>
      </c>
      <c r="J238" s="60" t="s">
        <v>5678</v>
      </c>
      <c r="K238" s="60">
        <v>16000000</v>
      </c>
      <c r="L238" s="58" t="s">
        <v>68</v>
      </c>
      <c r="M238" s="67" t="s">
        <v>5091</v>
      </c>
      <c r="N238" s="67">
        <v>1082999611</v>
      </c>
      <c r="O238" s="67">
        <v>244</v>
      </c>
      <c r="P238" s="205">
        <v>45323</v>
      </c>
      <c r="Q238" s="60">
        <v>572500000</v>
      </c>
      <c r="R238" s="205">
        <v>45482</v>
      </c>
      <c r="S238" s="60">
        <v>16000000</v>
      </c>
      <c r="T238" s="61" t="s">
        <v>66</v>
      </c>
      <c r="U238" s="67">
        <v>85155333</v>
      </c>
      <c r="V238" s="67" t="s">
        <v>5235</v>
      </c>
      <c r="W238" s="68">
        <v>45481</v>
      </c>
      <c r="X238" s="68">
        <v>45482</v>
      </c>
      <c r="Y238" s="168" t="s">
        <v>75</v>
      </c>
      <c r="Z238" s="68">
        <v>45596</v>
      </c>
      <c r="AA238" s="67">
        <f t="shared" si="15"/>
        <v>114</v>
      </c>
      <c r="AB238" s="60">
        <v>0</v>
      </c>
      <c r="AC238" s="60">
        <v>0</v>
      </c>
      <c r="AD238" s="60">
        <v>0</v>
      </c>
      <c r="AE238" s="66" t="s">
        <v>75</v>
      </c>
      <c r="AF238" s="67">
        <f t="shared" si="16"/>
        <v>0</v>
      </c>
      <c r="AG238" s="60">
        <v>0</v>
      </c>
      <c r="AH238" s="60">
        <v>0</v>
      </c>
      <c r="AI238" s="65" t="s">
        <v>75</v>
      </c>
      <c r="AJ238" s="61">
        <v>0</v>
      </c>
      <c r="AK238" s="65" t="s">
        <v>75</v>
      </c>
      <c r="AL238" s="65" t="s">
        <v>75</v>
      </c>
      <c r="AM238" s="67">
        <f t="shared" si="17"/>
        <v>0</v>
      </c>
      <c r="AN238" s="67">
        <f>+K238+AC238-AH238</f>
        <v>16000000</v>
      </c>
      <c r="AO238" s="61" t="s">
        <v>67</v>
      </c>
      <c r="AP238" s="60">
        <v>16000000</v>
      </c>
      <c r="AQ238" s="61" t="s">
        <v>86</v>
      </c>
      <c r="AR238" s="60">
        <v>0</v>
      </c>
      <c r="AS238" s="69" t="s">
        <v>75</v>
      </c>
      <c r="AT238" s="70">
        <v>4000000</v>
      </c>
      <c r="AU238" s="71">
        <f t="shared" si="18"/>
        <v>12000000</v>
      </c>
      <c r="AV238" s="72">
        <f t="shared" si="19"/>
        <v>0.25</v>
      </c>
      <c r="AW238" s="69" t="s">
        <v>75</v>
      </c>
      <c r="AX238" s="61" t="s">
        <v>101</v>
      </c>
      <c r="AY238" s="73" t="s">
        <v>5677</v>
      </c>
      <c r="AZ238" s="58" t="s">
        <v>67</v>
      </c>
      <c r="BA238" s="58" t="s">
        <v>67</v>
      </c>
    </row>
    <row r="239" spans="2:53" x14ac:dyDescent="0.25">
      <c r="B239" s="58">
        <v>2024</v>
      </c>
      <c r="C239" s="58">
        <v>891780111</v>
      </c>
      <c r="D239" s="59" t="s">
        <v>64</v>
      </c>
      <c r="E239" s="60" t="s">
        <v>5676</v>
      </c>
      <c r="F239" s="60" t="s">
        <v>5675</v>
      </c>
      <c r="G239" s="168">
        <v>0</v>
      </c>
      <c r="H239" s="61" t="s">
        <v>73</v>
      </c>
      <c r="I239" s="59" t="s">
        <v>125</v>
      </c>
      <c r="J239" s="60" t="s">
        <v>5674</v>
      </c>
      <c r="K239" s="60">
        <v>10940000</v>
      </c>
      <c r="L239" s="58" t="s">
        <v>68</v>
      </c>
      <c r="M239" s="67" t="s">
        <v>5673</v>
      </c>
      <c r="N239" s="67">
        <v>1082949375</v>
      </c>
      <c r="O239" s="67">
        <v>224</v>
      </c>
      <c r="P239" s="205">
        <v>45323</v>
      </c>
      <c r="Q239" s="60">
        <v>10950000</v>
      </c>
      <c r="R239" s="205">
        <v>45483</v>
      </c>
      <c r="S239" s="60">
        <v>10940000</v>
      </c>
      <c r="T239" s="61" t="s">
        <v>66</v>
      </c>
      <c r="U239" s="67">
        <v>45507423</v>
      </c>
      <c r="V239" s="67" t="s">
        <v>3651</v>
      </c>
      <c r="W239" s="68">
        <v>45483</v>
      </c>
      <c r="X239" s="68">
        <v>45484</v>
      </c>
      <c r="Y239" s="168" t="s">
        <v>75</v>
      </c>
      <c r="Z239" s="68">
        <v>45503</v>
      </c>
      <c r="AA239" s="67">
        <f t="shared" si="15"/>
        <v>19</v>
      </c>
      <c r="AB239" s="60">
        <v>0</v>
      </c>
      <c r="AC239" s="60">
        <v>0</v>
      </c>
      <c r="AD239" s="60">
        <v>0</v>
      </c>
      <c r="AE239" s="66" t="s">
        <v>75</v>
      </c>
      <c r="AF239" s="67">
        <f t="shared" si="16"/>
        <v>0</v>
      </c>
      <c r="AG239" s="60">
        <v>0</v>
      </c>
      <c r="AH239" s="60">
        <v>0</v>
      </c>
      <c r="AI239" s="65" t="s">
        <v>75</v>
      </c>
      <c r="AJ239" s="61">
        <v>0</v>
      </c>
      <c r="AK239" s="65" t="s">
        <v>75</v>
      </c>
      <c r="AL239" s="65" t="s">
        <v>75</v>
      </c>
      <c r="AM239" s="67">
        <f t="shared" si="17"/>
        <v>0</v>
      </c>
      <c r="AN239" s="67">
        <f>+K239+AC239-AH239</f>
        <v>10940000</v>
      </c>
      <c r="AO239" s="61" t="s">
        <v>86</v>
      </c>
      <c r="AP239" s="60">
        <v>10940000</v>
      </c>
      <c r="AQ239" s="61" t="s">
        <v>86</v>
      </c>
      <c r="AR239" s="60">
        <v>0</v>
      </c>
      <c r="AS239" s="69" t="s">
        <v>75</v>
      </c>
      <c r="AT239" s="70">
        <v>0</v>
      </c>
      <c r="AU239" s="71">
        <f t="shared" si="18"/>
        <v>10940000</v>
      </c>
      <c r="AV239" s="72">
        <f t="shared" si="19"/>
        <v>0</v>
      </c>
      <c r="AW239" s="69" t="s">
        <v>75</v>
      </c>
      <c r="AX239" s="61" t="s">
        <v>101</v>
      </c>
      <c r="AY239" s="73" t="s">
        <v>5672</v>
      </c>
      <c r="AZ239" s="58" t="s">
        <v>67</v>
      </c>
      <c r="BA239" s="58" t="s">
        <v>67</v>
      </c>
    </row>
    <row r="240" spans="2:53" x14ac:dyDescent="0.25">
      <c r="B240" s="58">
        <v>2024</v>
      </c>
      <c r="C240" s="58">
        <v>891780111</v>
      </c>
      <c r="D240" s="59" t="s">
        <v>64</v>
      </c>
      <c r="E240" s="60" t="s">
        <v>5671</v>
      </c>
      <c r="F240" s="60" t="s">
        <v>5670</v>
      </c>
      <c r="G240" s="168">
        <v>0</v>
      </c>
      <c r="H240" s="61" t="s">
        <v>73</v>
      </c>
      <c r="I240" s="59" t="s">
        <v>65</v>
      </c>
      <c r="J240" s="60" t="s">
        <v>5669</v>
      </c>
      <c r="K240" s="60">
        <v>22000000</v>
      </c>
      <c r="L240" s="58" t="s">
        <v>68</v>
      </c>
      <c r="M240" s="67" t="s">
        <v>5668</v>
      </c>
      <c r="N240" s="67">
        <v>84459339</v>
      </c>
      <c r="O240" s="67">
        <v>244</v>
      </c>
      <c r="P240" s="205">
        <v>45323</v>
      </c>
      <c r="Q240" s="60">
        <v>572500000</v>
      </c>
      <c r="R240" s="205">
        <v>45484</v>
      </c>
      <c r="S240" s="60">
        <v>22000000</v>
      </c>
      <c r="T240" s="61" t="s">
        <v>66</v>
      </c>
      <c r="U240" s="67">
        <v>22793763</v>
      </c>
      <c r="V240" s="67" t="s">
        <v>5662</v>
      </c>
      <c r="W240" s="68">
        <v>45484</v>
      </c>
      <c r="X240" s="68">
        <v>45484</v>
      </c>
      <c r="Y240" s="168" t="s">
        <v>75</v>
      </c>
      <c r="Z240" s="68">
        <v>45596</v>
      </c>
      <c r="AA240" s="67">
        <f t="shared" si="15"/>
        <v>112</v>
      </c>
      <c r="AB240" s="60">
        <v>0</v>
      </c>
      <c r="AC240" s="60">
        <v>0</v>
      </c>
      <c r="AD240" s="60">
        <v>0</v>
      </c>
      <c r="AE240" s="66" t="s">
        <v>75</v>
      </c>
      <c r="AF240" s="67">
        <f t="shared" si="16"/>
        <v>0</v>
      </c>
      <c r="AG240" s="60">
        <v>0</v>
      </c>
      <c r="AH240" s="60">
        <v>0</v>
      </c>
      <c r="AI240" s="65" t="s">
        <v>75</v>
      </c>
      <c r="AJ240" s="61">
        <v>0</v>
      </c>
      <c r="AK240" s="65" t="s">
        <v>75</v>
      </c>
      <c r="AL240" s="65" t="s">
        <v>75</v>
      </c>
      <c r="AM240" s="67">
        <f t="shared" si="17"/>
        <v>0</v>
      </c>
      <c r="AN240" s="67">
        <f>+K240+AC240-AH240</f>
        <v>22000000</v>
      </c>
      <c r="AO240" s="61" t="s">
        <v>67</v>
      </c>
      <c r="AP240" s="60">
        <v>22000000</v>
      </c>
      <c r="AQ240" s="61" t="s">
        <v>86</v>
      </c>
      <c r="AR240" s="60">
        <v>0</v>
      </c>
      <c r="AS240" s="69" t="s">
        <v>75</v>
      </c>
      <c r="AT240" s="70">
        <v>5500000</v>
      </c>
      <c r="AU240" s="71">
        <f t="shared" si="18"/>
        <v>16500000</v>
      </c>
      <c r="AV240" s="72">
        <f t="shared" si="19"/>
        <v>0.25</v>
      </c>
      <c r="AW240" s="69" t="s">
        <v>75</v>
      </c>
      <c r="AX240" s="61" t="s">
        <v>101</v>
      </c>
      <c r="AY240" s="73" t="s">
        <v>5667</v>
      </c>
      <c r="AZ240" s="58" t="s">
        <v>67</v>
      </c>
      <c r="BA240" s="58" t="s">
        <v>67</v>
      </c>
    </row>
    <row r="241" spans="2:53" x14ac:dyDescent="0.25">
      <c r="B241" s="58">
        <v>2024</v>
      </c>
      <c r="C241" s="58">
        <v>891780111</v>
      </c>
      <c r="D241" s="59" t="s">
        <v>64</v>
      </c>
      <c r="E241" s="60" t="s">
        <v>5666</v>
      </c>
      <c r="F241" s="60" t="s">
        <v>5665</v>
      </c>
      <c r="G241" s="168">
        <v>0</v>
      </c>
      <c r="H241" s="61" t="s">
        <v>73</v>
      </c>
      <c r="I241" s="59" t="s">
        <v>65</v>
      </c>
      <c r="J241" s="60" t="s">
        <v>5664</v>
      </c>
      <c r="K241" s="60">
        <v>22000000</v>
      </c>
      <c r="L241" s="58" t="s">
        <v>68</v>
      </c>
      <c r="M241" s="67" t="s">
        <v>5663</v>
      </c>
      <c r="N241" s="67">
        <v>7634777</v>
      </c>
      <c r="O241" s="67">
        <v>244</v>
      </c>
      <c r="P241" s="205">
        <v>45323</v>
      </c>
      <c r="Q241" s="60">
        <v>572500000</v>
      </c>
      <c r="R241" s="205">
        <v>45484</v>
      </c>
      <c r="S241" s="60">
        <v>22000000</v>
      </c>
      <c r="T241" s="61" t="s">
        <v>66</v>
      </c>
      <c r="U241" s="67">
        <v>22793763</v>
      </c>
      <c r="V241" s="67" t="s">
        <v>5662</v>
      </c>
      <c r="W241" s="68">
        <v>45484</v>
      </c>
      <c r="X241" s="68">
        <v>45484</v>
      </c>
      <c r="Y241" s="168" t="s">
        <v>75</v>
      </c>
      <c r="Z241" s="68">
        <v>45596</v>
      </c>
      <c r="AA241" s="67">
        <f t="shared" si="15"/>
        <v>112</v>
      </c>
      <c r="AB241" s="60">
        <v>0</v>
      </c>
      <c r="AC241" s="60">
        <v>0</v>
      </c>
      <c r="AD241" s="60">
        <v>0</v>
      </c>
      <c r="AE241" s="66" t="s">
        <v>75</v>
      </c>
      <c r="AF241" s="67">
        <f t="shared" si="16"/>
        <v>0</v>
      </c>
      <c r="AG241" s="60">
        <v>0</v>
      </c>
      <c r="AH241" s="60">
        <v>0</v>
      </c>
      <c r="AI241" s="65" t="s">
        <v>75</v>
      </c>
      <c r="AJ241" s="61">
        <v>0</v>
      </c>
      <c r="AK241" s="65" t="s">
        <v>75</v>
      </c>
      <c r="AL241" s="65" t="s">
        <v>75</v>
      </c>
      <c r="AM241" s="67">
        <f t="shared" si="17"/>
        <v>0</v>
      </c>
      <c r="AN241" s="67">
        <f>+K241+AC241-AH241</f>
        <v>22000000</v>
      </c>
      <c r="AO241" s="61" t="s">
        <v>67</v>
      </c>
      <c r="AP241" s="60">
        <v>22000000</v>
      </c>
      <c r="AQ241" s="61" t="s">
        <v>86</v>
      </c>
      <c r="AR241" s="60">
        <v>0</v>
      </c>
      <c r="AS241" s="69" t="s">
        <v>75</v>
      </c>
      <c r="AT241" s="70">
        <v>5500000</v>
      </c>
      <c r="AU241" s="71">
        <f t="shared" si="18"/>
        <v>16500000</v>
      </c>
      <c r="AV241" s="72">
        <f t="shared" si="19"/>
        <v>0.25</v>
      </c>
      <c r="AW241" s="69" t="s">
        <v>75</v>
      </c>
      <c r="AX241" s="61" t="s">
        <v>101</v>
      </c>
      <c r="AY241" s="73" t="s">
        <v>5661</v>
      </c>
      <c r="AZ241" s="58" t="s">
        <v>67</v>
      </c>
      <c r="BA241" s="58" t="s">
        <v>67</v>
      </c>
    </row>
    <row r="242" spans="2:53" x14ac:dyDescent="0.25">
      <c r="B242" s="58">
        <v>2024</v>
      </c>
      <c r="C242" s="58">
        <v>891780111</v>
      </c>
      <c r="D242" s="59" t="s">
        <v>64</v>
      </c>
      <c r="E242" s="60" t="s">
        <v>5660</v>
      </c>
      <c r="F242" s="60" t="s">
        <v>5659</v>
      </c>
      <c r="G242" s="168">
        <v>0</v>
      </c>
      <c r="H242" s="61" t="s">
        <v>73</v>
      </c>
      <c r="I242" s="59" t="s">
        <v>65</v>
      </c>
      <c r="J242" s="60" t="s">
        <v>5658</v>
      </c>
      <c r="K242" s="60">
        <v>10800000</v>
      </c>
      <c r="L242" s="58" t="s">
        <v>68</v>
      </c>
      <c r="M242" s="67" t="s">
        <v>5657</v>
      </c>
      <c r="N242" s="67">
        <v>84455915</v>
      </c>
      <c r="O242" s="67">
        <v>1516</v>
      </c>
      <c r="P242" s="205">
        <v>45477</v>
      </c>
      <c r="Q242" s="60">
        <v>10800000</v>
      </c>
      <c r="R242" s="205">
        <v>45485</v>
      </c>
      <c r="S242" s="60">
        <v>10800000</v>
      </c>
      <c r="T242" s="61" t="s">
        <v>66</v>
      </c>
      <c r="U242" s="67">
        <v>1082939683</v>
      </c>
      <c r="V242" s="67" t="s">
        <v>4954</v>
      </c>
      <c r="W242" s="68">
        <v>45485</v>
      </c>
      <c r="X242" s="68">
        <v>45485</v>
      </c>
      <c r="Y242" s="168" t="s">
        <v>75</v>
      </c>
      <c r="Z242" s="68">
        <v>45596</v>
      </c>
      <c r="AA242" s="67">
        <f t="shared" si="15"/>
        <v>111</v>
      </c>
      <c r="AB242" s="60">
        <v>0</v>
      </c>
      <c r="AC242" s="60">
        <v>0</v>
      </c>
      <c r="AD242" s="60">
        <v>0</v>
      </c>
      <c r="AE242" s="66" t="s">
        <v>75</v>
      </c>
      <c r="AF242" s="67">
        <f t="shared" si="16"/>
        <v>0</v>
      </c>
      <c r="AG242" s="60">
        <v>0</v>
      </c>
      <c r="AH242" s="60">
        <v>0</v>
      </c>
      <c r="AI242" s="65" t="s">
        <v>75</v>
      </c>
      <c r="AJ242" s="61">
        <v>0</v>
      </c>
      <c r="AK242" s="65" t="s">
        <v>75</v>
      </c>
      <c r="AL242" s="65" t="s">
        <v>75</v>
      </c>
      <c r="AM242" s="67">
        <f t="shared" si="17"/>
        <v>0</v>
      </c>
      <c r="AN242" s="67">
        <f>+K242+AC242-AH242</f>
        <v>10800000</v>
      </c>
      <c r="AO242" s="61" t="s">
        <v>67</v>
      </c>
      <c r="AP242" s="60">
        <v>10800000</v>
      </c>
      <c r="AQ242" s="61" t="s">
        <v>86</v>
      </c>
      <c r="AR242" s="60">
        <v>0</v>
      </c>
      <c r="AS242" s="69" t="s">
        <v>75</v>
      </c>
      <c r="AT242" s="70">
        <v>2700000</v>
      </c>
      <c r="AU242" s="71">
        <f t="shared" si="18"/>
        <v>8100000</v>
      </c>
      <c r="AV242" s="72">
        <f t="shared" si="19"/>
        <v>0.25</v>
      </c>
      <c r="AW242" s="69" t="s">
        <v>75</v>
      </c>
      <c r="AX242" s="61" t="s">
        <v>101</v>
      </c>
      <c r="AY242" s="73" t="s">
        <v>5656</v>
      </c>
      <c r="AZ242" s="58" t="s">
        <v>67</v>
      </c>
      <c r="BA242" s="58" t="s">
        <v>67</v>
      </c>
    </row>
    <row r="243" spans="2:53" x14ac:dyDescent="0.25">
      <c r="B243" s="58">
        <v>2024</v>
      </c>
      <c r="C243" s="58">
        <v>891780111</v>
      </c>
      <c r="D243" s="59" t="s">
        <v>64</v>
      </c>
      <c r="E243" s="60" t="s">
        <v>5655</v>
      </c>
      <c r="F243" s="60" t="s">
        <v>5654</v>
      </c>
      <c r="G243" s="168">
        <v>0</v>
      </c>
      <c r="H243" s="61" t="s">
        <v>73</v>
      </c>
      <c r="I243" s="59" t="s">
        <v>65</v>
      </c>
      <c r="J243" s="60" t="s">
        <v>5653</v>
      </c>
      <c r="K243" s="60">
        <v>6000000</v>
      </c>
      <c r="L243" s="58" t="s">
        <v>68</v>
      </c>
      <c r="M243" s="67" t="s">
        <v>5652</v>
      </c>
      <c r="N243" s="67">
        <v>57299168</v>
      </c>
      <c r="O243" s="67">
        <v>1150</v>
      </c>
      <c r="P243" s="205">
        <v>45420</v>
      </c>
      <c r="Q243" s="60">
        <v>318000000</v>
      </c>
      <c r="R243" s="205">
        <v>45490</v>
      </c>
      <c r="S243" s="60">
        <v>6000000</v>
      </c>
      <c r="T243" s="61" t="s">
        <v>66</v>
      </c>
      <c r="U243" s="67">
        <v>57428039</v>
      </c>
      <c r="V243" s="67" t="s">
        <v>5213</v>
      </c>
      <c r="W243" s="68">
        <v>45489</v>
      </c>
      <c r="X243" s="68">
        <v>45490</v>
      </c>
      <c r="Y243" s="168" t="s">
        <v>75</v>
      </c>
      <c r="Z243" s="68">
        <v>45645</v>
      </c>
      <c r="AA243" s="67">
        <f t="shared" si="15"/>
        <v>155</v>
      </c>
      <c r="AB243" s="60">
        <v>0</v>
      </c>
      <c r="AC243" s="60">
        <v>0</v>
      </c>
      <c r="AD243" s="60">
        <v>0</v>
      </c>
      <c r="AE243" s="66" t="s">
        <v>75</v>
      </c>
      <c r="AF243" s="67">
        <f t="shared" si="16"/>
        <v>0</v>
      </c>
      <c r="AG243" s="60">
        <v>0</v>
      </c>
      <c r="AH243" s="60">
        <v>0</v>
      </c>
      <c r="AI243" s="65" t="s">
        <v>75</v>
      </c>
      <c r="AJ243" s="61">
        <v>0</v>
      </c>
      <c r="AK243" s="65" t="s">
        <v>75</v>
      </c>
      <c r="AL243" s="65" t="s">
        <v>75</v>
      </c>
      <c r="AM243" s="67">
        <f t="shared" si="17"/>
        <v>0</v>
      </c>
      <c r="AN243" s="67">
        <f>+K243+AC243-AH243</f>
        <v>6000000</v>
      </c>
      <c r="AO243" s="61" t="s">
        <v>67</v>
      </c>
      <c r="AP243" s="60">
        <v>6000000</v>
      </c>
      <c r="AQ243" s="61" t="s">
        <v>86</v>
      </c>
      <c r="AR243" s="60">
        <v>0</v>
      </c>
      <c r="AS243" s="69" t="s">
        <v>75</v>
      </c>
      <c r="AT243" s="70">
        <v>0</v>
      </c>
      <c r="AU243" s="71">
        <f t="shared" si="18"/>
        <v>6000000</v>
      </c>
      <c r="AV243" s="72">
        <f t="shared" si="19"/>
        <v>0</v>
      </c>
      <c r="AW243" s="69" t="s">
        <v>75</v>
      </c>
      <c r="AX243" s="61" t="s">
        <v>101</v>
      </c>
      <c r="AY243" s="73" t="s">
        <v>5651</v>
      </c>
      <c r="AZ243" s="58" t="s">
        <v>67</v>
      </c>
      <c r="BA243" s="58" t="s">
        <v>67</v>
      </c>
    </row>
    <row r="244" spans="2:53" x14ac:dyDescent="0.25">
      <c r="B244" s="58">
        <v>2024</v>
      </c>
      <c r="C244" s="58">
        <v>891780111</v>
      </c>
      <c r="D244" s="59" t="s">
        <v>64</v>
      </c>
      <c r="E244" s="60" t="s">
        <v>5650</v>
      </c>
      <c r="F244" s="60" t="s">
        <v>5649</v>
      </c>
      <c r="G244" s="168">
        <v>0</v>
      </c>
      <c r="H244" s="61" t="s">
        <v>73</v>
      </c>
      <c r="I244" s="59" t="s">
        <v>65</v>
      </c>
      <c r="J244" s="60" t="s">
        <v>5215</v>
      </c>
      <c r="K244" s="60">
        <v>6000000</v>
      </c>
      <c r="L244" s="58" t="s">
        <v>68</v>
      </c>
      <c r="M244" s="67" t="s">
        <v>5648</v>
      </c>
      <c r="N244" s="67">
        <v>1083040266</v>
      </c>
      <c r="O244" s="67">
        <v>1150</v>
      </c>
      <c r="P244" s="205">
        <v>45420</v>
      </c>
      <c r="Q244" s="60">
        <v>318000000</v>
      </c>
      <c r="R244" s="205">
        <v>45490</v>
      </c>
      <c r="S244" s="60">
        <v>6000000</v>
      </c>
      <c r="T244" s="61" t="s">
        <v>66</v>
      </c>
      <c r="U244" s="67">
        <v>57428039</v>
      </c>
      <c r="V244" s="67" t="s">
        <v>5213</v>
      </c>
      <c r="W244" s="68">
        <v>45489</v>
      </c>
      <c r="X244" s="68">
        <v>45490</v>
      </c>
      <c r="Y244" s="168" t="s">
        <v>75</v>
      </c>
      <c r="Z244" s="68">
        <v>45645</v>
      </c>
      <c r="AA244" s="67">
        <f t="shared" si="15"/>
        <v>155</v>
      </c>
      <c r="AB244" s="60">
        <v>0</v>
      </c>
      <c r="AC244" s="60">
        <v>0</v>
      </c>
      <c r="AD244" s="60">
        <v>0</v>
      </c>
      <c r="AE244" s="66" t="s">
        <v>75</v>
      </c>
      <c r="AF244" s="67">
        <f t="shared" si="16"/>
        <v>0</v>
      </c>
      <c r="AG244" s="60">
        <v>0</v>
      </c>
      <c r="AH244" s="60">
        <v>0</v>
      </c>
      <c r="AI244" s="65" t="s">
        <v>75</v>
      </c>
      <c r="AJ244" s="61">
        <v>0</v>
      </c>
      <c r="AK244" s="65" t="s">
        <v>75</v>
      </c>
      <c r="AL244" s="65" t="s">
        <v>75</v>
      </c>
      <c r="AM244" s="67">
        <f t="shared" si="17"/>
        <v>0</v>
      </c>
      <c r="AN244" s="67">
        <f>+K244+AC244-AH244</f>
        <v>6000000</v>
      </c>
      <c r="AO244" s="61" t="s">
        <v>67</v>
      </c>
      <c r="AP244" s="60">
        <v>6000000</v>
      </c>
      <c r="AQ244" s="61" t="s">
        <v>86</v>
      </c>
      <c r="AR244" s="60">
        <v>0</v>
      </c>
      <c r="AS244" s="69" t="s">
        <v>75</v>
      </c>
      <c r="AT244" s="70">
        <v>0</v>
      </c>
      <c r="AU244" s="71">
        <f t="shared" si="18"/>
        <v>6000000</v>
      </c>
      <c r="AV244" s="72">
        <f t="shared" si="19"/>
        <v>0</v>
      </c>
      <c r="AW244" s="69" t="s">
        <v>75</v>
      </c>
      <c r="AX244" s="61" t="s">
        <v>101</v>
      </c>
      <c r="AY244" s="73" t="s">
        <v>5647</v>
      </c>
      <c r="AZ244" s="58" t="s">
        <v>67</v>
      </c>
      <c r="BA244" s="58" t="s">
        <v>67</v>
      </c>
    </row>
    <row r="245" spans="2:53" x14ac:dyDescent="0.25">
      <c r="B245" s="58">
        <v>2024</v>
      </c>
      <c r="C245" s="58">
        <v>891780111</v>
      </c>
      <c r="D245" s="59" t="s">
        <v>64</v>
      </c>
      <c r="E245" s="60" t="s">
        <v>5646</v>
      </c>
      <c r="F245" s="60" t="s">
        <v>5645</v>
      </c>
      <c r="G245" s="168">
        <v>0</v>
      </c>
      <c r="H245" s="61" t="s">
        <v>73</v>
      </c>
      <c r="I245" s="59" t="s">
        <v>65</v>
      </c>
      <c r="J245" s="60" t="s">
        <v>5644</v>
      </c>
      <c r="K245" s="60">
        <v>6000000</v>
      </c>
      <c r="L245" s="58" t="s">
        <v>68</v>
      </c>
      <c r="M245" s="67" t="s">
        <v>5643</v>
      </c>
      <c r="N245" s="67">
        <v>1082892367</v>
      </c>
      <c r="O245" s="67">
        <v>1150</v>
      </c>
      <c r="P245" s="205">
        <v>45420</v>
      </c>
      <c r="Q245" s="60">
        <v>318000000</v>
      </c>
      <c r="R245" s="205">
        <v>45490</v>
      </c>
      <c r="S245" s="60">
        <v>6000000</v>
      </c>
      <c r="T245" s="61" t="s">
        <v>66</v>
      </c>
      <c r="U245" s="67">
        <v>57428039</v>
      </c>
      <c r="V245" s="67" t="s">
        <v>5213</v>
      </c>
      <c r="W245" s="68">
        <v>45489</v>
      </c>
      <c r="X245" s="68">
        <v>45490</v>
      </c>
      <c r="Y245" s="168" t="s">
        <v>75</v>
      </c>
      <c r="Z245" s="68">
        <v>45503</v>
      </c>
      <c r="AA245" s="67">
        <f t="shared" si="15"/>
        <v>13</v>
      </c>
      <c r="AB245" s="60">
        <v>0</v>
      </c>
      <c r="AC245" s="60">
        <v>0</v>
      </c>
      <c r="AD245" s="60">
        <v>0</v>
      </c>
      <c r="AE245" s="66" t="s">
        <v>75</v>
      </c>
      <c r="AF245" s="67">
        <f t="shared" si="16"/>
        <v>0</v>
      </c>
      <c r="AG245" s="60">
        <v>0</v>
      </c>
      <c r="AH245" s="60">
        <v>0</v>
      </c>
      <c r="AI245" s="65" t="s">
        <v>75</v>
      </c>
      <c r="AJ245" s="61">
        <v>0</v>
      </c>
      <c r="AK245" s="65" t="s">
        <v>75</v>
      </c>
      <c r="AL245" s="65" t="s">
        <v>75</v>
      </c>
      <c r="AM245" s="67">
        <f t="shared" si="17"/>
        <v>0</v>
      </c>
      <c r="AN245" s="67">
        <f>+K245+AC245-AH245</f>
        <v>6000000</v>
      </c>
      <c r="AO245" s="61" t="s">
        <v>67</v>
      </c>
      <c r="AP245" s="60">
        <v>6000000</v>
      </c>
      <c r="AQ245" s="61" t="s">
        <v>86</v>
      </c>
      <c r="AR245" s="60">
        <v>0</v>
      </c>
      <c r="AS245" s="69" t="s">
        <v>75</v>
      </c>
      <c r="AT245" s="70">
        <v>0</v>
      </c>
      <c r="AU245" s="71">
        <f t="shared" si="18"/>
        <v>6000000</v>
      </c>
      <c r="AV245" s="72">
        <f t="shared" si="19"/>
        <v>0</v>
      </c>
      <c r="AW245" s="69" t="s">
        <v>75</v>
      </c>
      <c r="AX245" s="61" t="s">
        <v>101</v>
      </c>
      <c r="AY245" s="73" t="s">
        <v>5642</v>
      </c>
      <c r="AZ245" s="58" t="s">
        <v>67</v>
      </c>
      <c r="BA245" s="58" t="s">
        <v>67</v>
      </c>
    </row>
    <row r="246" spans="2:53" x14ac:dyDescent="0.25">
      <c r="B246" s="58">
        <v>2024</v>
      </c>
      <c r="C246" s="58">
        <v>891780111</v>
      </c>
      <c r="D246" s="59" t="s">
        <v>64</v>
      </c>
      <c r="E246" s="60" t="s">
        <v>5641</v>
      </c>
      <c r="F246" s="60" t="s">
        <v>5640</v>
      </c>
      <c r="G246" s="168">
        <v>0</v>
      </c>
      <c r="H246" s="61" t="s">
        <v>73</v>
      </c>
      <c r="I246" s="59" t="s">
        <v>65</v>
      </c>
      <c r="J246" s="60" t="s">
        <v>5631</v>
      </c>
      <c r="K246" s="60">
        <v>6000000</v>
      </c>
      <c r="L246" s="58" t="s">
        <v>68</v>
      </c>
      <c r="M246" s="67" t="s">
        <v>5639</v>
      </c>
      <c r="N246" s="67">
        <v>1082957148</v>
      </c>
      <c r="O246" s="67">
        <v>1150</v>
      </c>
      <c r="P246" s="205">
        <v>45420</v>
      </c>
      <c r="Q246" s="60">
        <v>318000000</v>
      </c>
      <c r="R246" s="205">
        <v>45490</v>
      </c>
      <c r="S246" s="60">
        <v>6000000</v>
      </c>
      <c r="T246" s="61" t="s">
        <v>66</v>
      </c>
      <c r="U246" s="67">
        <v>57428039</v>
      </c>
      <c r="V246" s="67" t="s">
        <v>5213</v>
      </c>
      <c r="W246" s="68">
        <v>45489</v>
      </c>
      <c r="X246" s="68">
        <v>45490</v>
      </c>
      <c r="Y246" s="168" t="s">
        <v>75</v>
      </c>
      <c r="Z246" s="68">
        <v>45565</v>
      </c>
      <c r="AA246" s="67">
        <f t="shared" si="15"/>
        <v>75</v>
      </c>
      <c r="AB246" s="60">
        <v>0</v>
      </c>
      <c r="AC246" s="60">
        <v>0</v>
      </c>
      <c r="AD246" s="60">
        <v>0</v>
      </c>
      <c r="AE246" s="66" t="s">
        <v>75</v>
      </c>
      <c r="AF246" s="67">
        <f t="shared" si="16"/>
        <v>0</v>
      </c>
      <c r="AG246" s="60">
        <v>0</v>
      </c>
      <c r="AH246" s="60">
        <v>0</v>
      </c>
      <c r="AI246" s="65" t="s">
        <v>75</v>
      </c>
      <c r="AJ246" s="61">
        <v>0</v>
      </c>
      <c r="AK246" s="65" t="s">
        <v>75</v>
      </c>
      <c r="AL246" s="65" t="s">
        <v>75</v>
      </c>
      <c r="AM246" s="67">
        <f t="shared" si="17"/>
        <v>0</v>
      </c>
      <c r="AN246" s="67">
        <f>+K246+AC246-AH246</f>
        <v>6000000</v>
      </c>
      <c r="AO246" s="61" t="s">
        <v>67</v>
      </c>
      <c r="AP246" s="60">
        <v>6000000</v>
      </c>
      <c r="AQ246" s="61" t="s">
        <v>86</v>
      </c>
      <c r="AR246" s="60">
        <v>0</v>
      </c>
      <c r="AS246" s="69" t="s">
        <v>75</v>
      </c>
      <c r="AT246" s="70">
        <v>0</v>
      </c>
      <c r="AU246" s="71">
        <f t="shared" si="18"/>
        <v>6000000</v>
      </c>
      <c r="AV246" s="72">
        <f t="shared" si="19"/>
        <v>0</v>
      </c>
      <c r="AW246" s="69" t="s">
        <v>75</v>
      </c>
      <c r="AX246" s="61" t="s">
        <v>101</v>
      </c>
      <c r="AY246" s="73" t="s">
        <v>5638</v>
      </c>
      <c r="AZ246" s="58" t="s">
        <v>67</v>
      </c>
      <c r="BA246" s="58" t="s">
        <v>67</v>
      </c>
    </row>
    <row r="247" spans="2:53" x14ac:dyDescent="0.25">
      <c r="B247" s="58">
        <v>2024</v>
      </c>
      <c r="C247" s="58">
        <v>891780111</v>
      </c>
      <c r="D247" s="59" t="s">
        <v>64</v>
      </c>
      <c r="E247" s="60" t="s">
        <v>5637</v>
      </c>
      <c r="F247" s="60" t="s">
        <v>5636</v>
      </c>
      <c r="G247" s="168">
        <v>0</v>
      </c>
      <c r="H247" s="61" t="s">
        <v>73</v>
      </c>
      <c r="I247" s="59" t="s">
        <v>65</v>
      </c>
      <c r="J247" s="67" t="s">
        <v>5631</v>
      </c>
      <c r="K247" s="60">
        <v>6000000</v>
      </c>
      <c r="L247" s="58" t="s">
        <v>68</v>
      </c>
      <c r="M247" s="67" t="s">
        <v>5635</v>
      </c>
      <c r="N247" s="67">
        <v>85151969</v>
      </c>
      <c r="O247" s="67">
        <v>1150</v>
      </c>
      <c r="P247" s="205">
        <v>45420</v>
      </c>
      <c r="Q247" s="60">
        <v>318000000</v>
      </c>
      <c r="R247" s="205">
        <v>45490</v>
      </c>
      <c r="S247" s="60">
        <v>6000000</v>
      </c>
      <c r="T247" s="61" t="s">
        <v>66</v>
      </c>
      <c r="U247" s="67">
        <v>57428039</v>
      </c>
      <c r="V247" s="67" t="s">
        <v>5213</v>
      </c>
      <c r="W247" s="68">
        <v>45489</v>
      </c>
      <c r="X247" s="68">
        <v>45490</v>
      </c>
      <c r="Y247" s="168" t="s">
        <v>75</v>
      </c>
      <c r="Z247" s="68">
        <v>45595</v>
      </c>
      <c r="AA247" s="67">
        <f t="shared" si="15"/>
        <v>105</v>
      </c>
      <c r="AB247" s="60">
        <v>0</v>
      </c>
      <c r="AC247" s="60">
        <v>0</v>
      </c>
      <c r="AD247" s="60">
        <v>0</v>
      </c>
      <c r="AE247" s="66" t="s">
        <v>75</v>
      </c>
      <c r="AF247" s="67">
        <f t="shared" si="16"/>
        <v>0</v>
      </c>
      <c r="AG247" s="60">
        <v>0</v>
      </c>
      <c r="AH247" s="60">
        <v>0</v>
      </c>
      <c r="AI247" s="65" t="s">
        <v>75</v>
      </c>
      <c r="AJ247" s="61">
        <v>0</v>
      </c>
      <c r="AK247" s="65" t="s">
        <v>75</v>
      </c>
      <c r="AL247" s="65" t="s">
        <v>75</v>
      </c>
      <c r="AM247" s="67">
        <f t="shared" si="17"/>
        <v>0</v>
      </c>
      <c r="AN247" s="67">
        <f>+K247+AC247-AH247</f>
        <v>6000000</v>
      </c>
      <c r="AO247" s="61" t="s">
        <v>67</v>
      </c>
      <c r="AP247" s="60">
        <v>6000000</v>
      </c>
      <c r="AQ247" s="61" t="s">
        <v>86</v>
      </c>
      <c r="AR247" s="60">
        <v>0</v>
      </c>
      <c r="AS247" s="69" t="s">
        <v>75</v>
      </c>
      <c r="AT247" s="70">
        <v>0</v>
      </c>
      <c r="AU247" s="71">
        <f t="shared" si="18"/>
        <v>6000000</v>
      </c>
      <c r="AV247" s="72">
        <f t="shared" si="19"/>
        <v>0</v>
      </c>
      <c r="AW247" s="69" t="s">
        <v>75</v>
      </c>
      <c r="AX247" s="61" t="s">
        <v>101</v>
      </c>
      <c r="AY247" s="73" t="s">
        <v>5634</v>
      </c>
      <c r="AZ247" s="58" t="s">
        <v>67</v>
      </c>
      <c r="BA247" s="58" t="s">
        <v>67</v>
      </c>
    </row>
    <row r="248" spans="2:53" x14ac:dyDescent="0.25">
      <c r="B248" s="58">
        <v>2024</v>
      </c>
      <c r="C248" s="58">
        <v>891780111</v>
      </c>
      <c r="D248" s="59" t="s">
        <v>64</v>
      </c>
      <c r="E248" s="60" t="s">
        <v>5633</v>
      </c>
      <c r="F248" s="60" t="s">
        <v>5632</v>
      </c>
      <c r="G248" s="168">
        <v>0</v>
      </c>
      <c r="H248" s="61" t="s">
        <v>73</v>
      </c>
      <c r="I248" s="59" t="s">
        <v>65</v>
      </c>
      <c r="J248" s="67" t="s">
        <v>5631</v>
      </c>
      <c r="K248" s="60">
        <v>10200000</v>
      </c>
      <c r="L248" s="58" t="s">
        <v>68</v>
      </c>
      <c r="M248" s="67" t="s">
        <v>5630</v>
      </c>
      <c r="N248" s="67">
        <v>36548441</v>
      </c>
      <c r="O248" s="67">
        <v>1150</v>
      </c>
      <c r="P248" s="205">
        <v>45420</v>
      </c>
      <c r="Q248" s="60">
        <v>318000000</v>
      </c>
      <c r="R248" s="205">
        <v>45490</v>
      </c>
      <c r="S248" s="60">
        <v>10200000</v>
      </c>
      <c r="T248" s="61" t="s">
        <v>66</v>
      </c>
      <c r="U248" s="67">
        <v>57428039</v>
      </c>
      <c r="V248" s="67" t="s">
        <v>5213</v>
      </c>
      <c r="W248" s="68">
        <v>45490</v>
      </c>
      <c r="X248" s="68">
        <v>45490</v>
      </c>
      <c r="Y248" s="168" t="s">
        <v>75</v>
      </c>
      <c r="Z248" s="68">
        <v>45645</v>
      </c>
      <c r="AA248" s="67">
        <f t="shared" si="15"/>
        <v>155</v>
      </c>
      <c r="AB248" s="60">
        <v>0</v>
      </c>
      <c r="AC248" s="60">
        <v>0</v>
      </c>
      <c r="AD248" s="60">
        <v>0</v>
      </c>
      <c r="AE248" s="66" t="s">
        <v>75</v>
      </c>
      <c r="AF248" s="67">
        <f t="shared" si="16"/>
        <v>0</v>
      </c>
      <c r="AG248" s="60">
        <v>0</v>
      </c>
      <c r="AH248" s="60">
        <v>0</v>
      </c>
      <c r="AI248" s="65" t="s">
        <v>75</v>
      </c>
      <c r="AJ248" s="61">
        <v>0</v>
      </c>
      <c r="AK248" s="65" t="s">
        <v>75</v>
      </c>
      <c r="AL248" s="65" t="s">
        <v>75</v>
      </c>
      <c r="AM248" s="67">
        <f t="shared" si="17"/>
        <v>0</v>
      </c>
      <c r="AN248" s="67">
        <f>+K248+AC248-AH248</f>
        <v>10200000</v>
      </c>
      <c r="AO248" s="61" t="s">
        <v>67</v>
      </c>
      <c r="AP248" s="60">
        <v>10200000</v>
      </c>
      <c r="AQ248" s="61" t="s">
        <v>86</v>
      </c>
      <c r="AR248" s="60">
        <v>0</v>
      </c>
      <c r="AS248" s="69" t="s">
        <v>75</v>
      </c>
      <c r="AT248" s="70">
        <v>0</v>
      </c>
      <c r="AU248" s="71">
        <f t="shared" si="18"/>
        <v>10200000</v>
      </c>
      <c r="AV248" s="72">
        <f t="shared" si="19"/>
        <v>0</v>
      </c>
      <c r="AW248" s="69" t="s">
        <v>75</v>
      </c>
      <c r="AX248" s="61" t="s">
        <v>101</v>
      </c>
      <c r="AY248" s="88" t="s">
        <v>5629</v>
      </c>
      <c r="AZ248" s="58" t="s">
        <v>67</v>
      </c>
      <c r="BA248" s="58" t="s">
        <v>67</v>
      </c>
    </row>
    <row r="249" spans="2:53" x14ac:dyDescent="0.25">
      <c r="B249" s="58">
        <v>2024</v>
      </c>
      <c r="C249" s="58">
        <v>891780111</v>
      </c>
      <c r="D249" s="59" t="s">
        <v>64</v>
      </c>
      <c r="E249" s="60" t="s">
        <v>5628</v>
      </c>
      <c r="F249" s="60" t="s">
        <v>5627</v>
      </c>
      <c r="G249" s="168">
        <v>0</v>
      </c>
      <c r="H249" s="61" t="s">
        <v>73</v>
      </c>
      <c r="I249" s="59" t="s">
        <v>65</v>
      </c>
      <c r="J249" s="60" t="s">
        <v>5626</v>
      </c>
      <c r="K249" s="60">
        <v>12000000</v>
      </c>
      <c r="L249" s="58" t="s">
        <v>68</v>
      </c>
      <c r="M249" s="67" t="s">
        <v>5625</v>
      </c>
      <c r="N249" s="67">
        <v>4978646</v>
      </c>
      <c r="O249" s="67">
        <v>1150</v>
      </c>
      <c r="P249" s="205">
        <v>45420</v>
      </c>
      <c r="Q249" s="60">
        <v>318000000</v>
      </c>
      <c r="R249" s="205">
        <v>45491</v>
      </c>
      <c r="S249" s="60">
        <v>12000000</v>
      </c>
      <c r="T249" s="61" t="s">
        <v>66</v>
      </c>
      <c r="U249" s="67">
        <v>57428039</v>
      </c>
      <c r="V249" s="67" t="s">
        <v>5213</v>
      </c>
      <c r="W249" s="68">
        <v>45490</v>
      </c>
      <c r="X249" s="68">
        <v>45491</v>
      </c>
      <c r="Y249" s="168" t="s">
        <v>75</v>
      </c>
      <c r="Z249" s="68">
        <v>45645</v>
      </c>
      <c r="AA249" s="67">
        <f t="shared" si="15"/>
        <v>154</v>
      </c>
      <c r="AB249" s="60">
        <v>0</v>
      </c>
      <c r="AC249" s="60">
        <v>0</v>
      </c>
      <c r="AD249" s="60">
        <v>0</v>
      </c>
      <c r="AE249" s="66" t="s">
        <v>75</v>
      </c>
      <c r="AF249" s="67">
        <f t="shared" si="16"/>
        <v>0</v>
      </c>
      <c r="AG249" s="60">
        <v>0</v>
      </c>
      <c r="AH249" s="60">
        <v>0</v>
      </c>
      <c r="AI249" s="65" t="s">
        <v>75</v>
      </c>
      <c r="AJ249" s="61">
        <v>0</v>
      </c>
      <c r="AK249" s="65" t="s">
        <v>75</v>
      </c>
      <c r="AL249" s="65" t="s">
        <v>75</v>
      </c>
      <c r="AM249" s="67">
        <f t="shared" si="17"/>
        <v>0</v>
      </c>
      <c r="AN249" s="67">
        <f>+K249+AC249-AH249</f>
        <v>12000000</v>
      </c>
      <c r="AO249" s="61" t="s">
        <v>67</v>
      </c>
      <c r="AP249" s="60">
        <v>12000000</v>
      </c>
      <c r="AQ249" s="61" t="s">
        <v>86</v>
      </c>
      <c r="AR249" s="60">
        <v>0</v>
      </c>
      <c r="AS249" s="69" t="s">
        <v>75</v>
      </c>
      <c r="AT249" s="70">
        <v>0</v>
      </c>
      <c r="AU249" s="71">
        <f t="shared" si="18"/>
        <v>12000000</v>
      </c>
      <c r="AV249" s="72">
        <f t="shared" si="19"/>
        <v>0</v>
      </c>
      <c r="AW249" s="69" t="s">
        <v>75</v>
      </c>
      <c r="AX249" s="61" t="s">
        <v>101</v>
      </c>
      <c r="AY249" s="73" t="s">
        <v>5624</v>
      </c>
      <c r="AZ249" s="58" t="s">
        <v>67</v>
      </c>
      <c r="BA249" s="58" t="s">
        <v>67</v>
      </c>
    </row>
    <row r="250" spans="2:53" x14ac:dyDescent="0.25">
      <c r="B250" s="58">
        <v>2024</v>
      </c>
      <c r="C250" s="58">
        <v>891780111</v>
      </c>
      <c r="D250" s="59" t="s">
        <v>64</v>
      </c>
      <c r="E250" s="60" t="s">
        <v>5623</v>
      </c>
      <c r="F250" s="60" t="s">
        <v>5622</v>
      </c>
      <c r="G250" s="168">
        <v>0</v>
      </c>
      <c r="H250" s="61" t="s">
        <v>73</v>
      </c>
      <c r="I250" s="59" t="s">
        <v>65</v>
      </c>
      <c r="J250" s="60" t="s">
        <v>5621</v>
      </c>
      <c r="K250" s="60">
        <v>13200000</v>
      </c>
      <c r="L250" s="58" t="s">
        <v>68</v>
      </c>
      <c r="M250" s="67" t="s">
        <v>5620</v>
      </c>
      <c r="N250" s="67">
        <v>1065817521</v>
      </c>
      <c r="O250" s="67">
        <v>244</v>
      </c>
      <c r="P250" s="205">
        <v>45323</v>
      </c>
      <c r="Q250" s="60">
        <v>572500000</v>
      </c>
      <c r="R250" s="205">
        <v>45491</v>
      </c>
      <c r="S250" s="60">
        <v>13200000</v>
      </c>
      <c r="T250" s="61" t="s">
        <v>66</v>
      </c>
      <c r="U250" s="67">
        <v>1082939683</v>
      </c>
      <c r="V250" s="67" t="s">
        <v>4954</v>
      </c>
      <c r="W250" s="68">
        <v>45490</v>
      </c>
      <c r="X250" s="68">
        <v>45491</v>
      </c>
      <c r="Y250" s="168" t="s">
        <v>75</v>
      </c>
      <c r="Z250" s="68">
        <v>45596</v>
      </c>
      <c r="AA250" s="67">
        <f t="shared" si="15"/>
        <v>105</v>
      </c>
      <c r="AB250" s="60">
        <v>0</v>
      </c>
      <c r="AC250" s="60">
        <v>0</v>
      </c>
      <c r="AD250" s="60">
        <v>0</v>
      </c>
      <c r="AE250" s="66" t="s">
        <v>75</v>
      </c>
      <c r="AF250" s="67">
        <f t="shared" si="16"/>
        <v>0</v>
      </c>
      <c r="AG250" s="60">
        <v>0</v>
      </c>
      <c r="AH250" s="60">
        <v>0</v>
      </c>
      <c r="AI250" s="65" t="s">
        <v>75</v>
      </c>
      <c r="AJ250" s="61">
        <v>0</v>
      </c>
      <c r="AK250" s="65" t="s">
        <v>75</v>
      </c>
      <c r="AL250" s="65" t="s">
        <v>75</v>
      </c>
      <c r="AM250" s="67">
        <f t="shared" si="17"/>
        <v>0</v>
      </c>
      <c r="AN250" s="67">
        <f>+K250+AC250-AH250</f>
        <v>13200000</v>
      </c>
      <c r="AO250" s="61" t="s">
        <v>67</v>
      </c>
      <c r="AP250" s="60">
        <v>13200000</v>
      </c>
      <c r="AQ250" s="61" t="s">
        <v>86</v>
      </c>
      <c r="AR250" s="60">
        <v>0</v>
      </c>
      <c r="AS250" s="69" t="s">
        <v>75</v>
      </c>
      <c r="AT250" s="70">
        <v>3300000</v>
      </c>
      <c r="AU250" s="71">
        <f t="shared" si="18"/>
        <v>9900000</v>
      </c>
      <c r="AV250" s="72">
        <f t="shared" si="19"/>
        <v>0.25</v>
      </c>
      <c r="AW250" s="69" t="s">
        <v>75</v>
      </c>
      <c r="AX250" s="61" t="s">
        <v>101</v>
      </c>
      <c r="AY250" s="73" t="s">
        <v>5619</v>
      </c>
      <c r="AZ250" s="58" t="s">
        <v>67</v>
      </c>
      <c r="BA250" s="58" t="s">
        <v>67</v>
      </c>
    </row>
    <row r="251" spans="2:53" x14ac:dyDescent="0.25">
      <c r="B251" s="58">
        <v>2024</v>
      </c>
      <c r="C251" s="58">
        <v>891780111</v>
      </c>
      <c r="D251" s="59" t="s">
        <v>64</v>
      </c>
      <c r="E251" s="60" t="s">
        <v>5618</v>
      </c>
      <c r="F251" s="60" t="s">
        <v>5617</v>
      </c>
      <c r="G251" s="168">
        <v>0</v>
      </c>
      <c r="H251" s="61" t="s">
        <v>73</v>
      </c>
      <c r="I251" s="59" t="s">
        <v>65</v>
      </c>
      <c r="J251" s="60" t="s">
        <v>5616</v>
      </c>
      <c r="K251" s="60">
        <v>9000000</v>
      </c>
      <c r="L251" s="58" t="s">
        <v>68</v>
      </c>
      <c r="M251" s="67" t="s">
        <v>5615</v>
      </c>
      <c r="N251" s="67">
        <v>1193546593</v>
      </c>
      <c r="O251" s="67">
        <v>1525</v>
      </c>
      <c r="P251" s="205">
        <v>45481</v>
      </c>
      <c r="Q251" s="60">
        <v>21450000</v>
      </c>
      <c r="R251" s="205">
        <v>45490</v>
      </c>
      <c r="S251" s="60">
        <v>9000000</v>
      </c>
      <c r="T251" s="61" t="s">
        <v>66</v>
      </c>
      <c r="U251" s="67">
        <v>85155333</v>
      </c>
      <c r="V251" s="67" t="s">
        <v>5235</v>
      </c>
      <c r="W251" s="68">
        <v>45490</v>
      </c>
      <c r="X251" s="68">
        <v>45490</v>
      </c>
      <c r="Y251" s="168" t="s">
        <v>75</v>
      </c>
      <c r="Z251" s="68">
        <v>45657</v>
      </c>
      <c r="AA251" s="67">
        <f t="shared" si="15"/>
        <v>167</v>
      </c>
      <c r="AB251" s="60">
        <v>0</v>
      </c>
      <c r="AC251" s="60">
        <v>0</v>
      </c>
      <c r="AD251" s="60">
        <v>0</v>
      </c>
      <c r="AE251" s="66" t="s">
        <v>75</v>
      </c>
      <c r="AF251" s="67">
        <f t="shared" si="16"/>
        <v>0</v>
      </c>
      <c r="AG251" s="60">
        <v>0</v>
      </c>
      <c r="AH251" s="60">
        <v>0</v>
      </c>
      <c r="AI251" s="65" t="s">
        <v>75</v>
      </c>
      <c r="AJ251" s="61">
        <v>0</v>
      </c>
      <c r="AK251" s="65" t="s">
        <v>75</v>
      </c>
      <c r="AL251" s="65" t="s">
        <v>75</v>
      </c>
      <c r="AM251" s="67">
        <f t="shared" si="17"/>
        <v>0</v>
      </c>
      <c r="AN251" s="67">
        <f>+K251+AC251-AH251</f>
        <v>9000000</v>
      </c>
      <c r="AO251" s="61" t="s">
        <v>67</v>
      </c>
      <c r="AP251" s="60">
        <v>9000000</v>
      </c>
      <c r="AQ251" s="61" t="s">
        <v>86</v>
      </c>
      <c r="AR251" s="60">
        <v>0</v>
      </c>
      <c r="AS251" s="69" t="s">
        <v>75</v>
      </c>
      <c r="AT251" s="70">
        <v>1500000</v>
      </c>
      <c r="AU251" s="71">
        <f t="shared" si="18"/>
        <v>7500000</v>
      </c>
      <c r="AV251" s="72">
        <f t="shared" si="19"/>
        <v>0.16666666666666666</v>
      </c>
      <c r="AW251" s="69" t="s">
        <v>75</v>
      </c>
      <c r="AX251" s="61" t="s">
        <v>101</v>
      </c>
      <c r="AY251" s="73" t="s">
        <v>5614</v>
      </c>
      <c r="AZ251" s="58" t="s">
        <v>67</v>
      </c>
      <c r="BA251" s="58" t="s">
        <v>67</v>
      </c>
    </row>
    <row r="252" spans="2:53" x14ac:dyDescent="0.25">
      <c r="B252" s="58">
        <v>2024</v>
      </c>
      <c r="C252" s="58">
        <v>891780111</v>
      </c>
      <c r="D252" s="59" t="s">
        <v>64</v>
      </c>
      <c r="E252" s="60" t="s">
        <v>5613</v>
      </c>
      <c r="F252" s="60" t="s">
        <v>5612</v>
      </c>
      <c r="G252" s="168">
        <v>0</v>
      </c>
      <c r="H252" s="61" t="s">
        <v>73</v>
      </c>
      <c r="I252" s="59" t="s">
        <v>125</v>
      </c>
      <c r="J252" s="60" t="s">
        <v>5611</v>
      </c>
      <c r="K252" s="60">
        <v>209998880</v>
      </c>
      <c r="L252" s="58" t="s">
        <v>68</v>
      </c>
      <c r="M252" s="67" t="s">
        <v>2450</v>
      </c>
      <c r="N252" s="67">
        <v>900845290</v>
      </c>
      <c r="O252" s="67">
        <v>1258</v>
      </c>
      <c r="P252" s="205">
        <v>45439</v>
      </c>
      <c r="Q252" s="60">
        <v>210000000</v>
      </c>
      <c r="R252" s="205">
        <v>45491</v>
      </c>
      <c r="S252" s="60">
        <v>209998880</v>
      </c>
      <c r="T252" s="61" t="s">
        <v>66</v>
      </c>
      <c r="U252" s="67">
        <v>1082939683</v>
      </c>
      <c r="V252" s="67" t="s">
        <v>4954</v>
      </c>
      <c r="W252" s="68">
        <v>45491</v>
      </c>
      <c r="X252" s="68">
        <v>45496</v>
      </c>
      <c r="Y252" s="154">
        <v>45492</v>
      </c>
      <c r="Z252" s="68">
        <v>45626</v>
      </c>
      <c r="AA252" s="67">
        <f t="shared" si="15"/>
        <v>134</v>
      </c>
      <c r="AB252" s="60">
        <v>0</v>
      </c>
      <c r="AC252" s="60">
        <v>0</v>
      </c>
      <c r="AD252" s="60">
        <v>0</v>
      </c>
      <c r="AE252" s="66" t="s">
        <v>75</v>
      </c>
      <c r="AF252" s="67">
        <f t="shared" si="16"/>
        <v>0</v>
      </c>
      <c r="AG252" s="60">
        <v>0</v>
      </c>
      <c r="AH252" s="60">
        <v>0</v>
      </c>
      <c r="AI252" s="65" t="s">
        <v>75</v>
      </c>
      <c r="AJ252" s="61">
        <v>0</v>
      </c>
      <c r="AK252" s="65" t="s">
        <v>75</v>
      </c>
      <c r="AL252" s="65" t="s">
        <v>75</v>
      </c>
      <c r="AM252" s="67">
        <f t="shared" si="17"/>
        <v>0</v>
      </c>
      <c r="AN252" s="67">
        <f>+K252+AC252-AH252</f>
        <v>209998880</v>
      </c>
      <c r="AO252" s="61" t="s">
        <v>86</v>
      </c>
      <c r="AP252" s="60">
        <v>209998880</v>
      </c>
      <c r="AQ252" s="61" t="s">
        <v>86</v>
      </c>
      <c r="AR252" s="60">
        <v>0</v>
      </c>
      <c r="AS252" s="69" t="s">
        <v>75</v>
      </c>
      <c r="AT252" s="70">
        <v>0</v>
      </c>
      <c r="AU252" s="71">
        <f t="shared" si="18"/>
        <v>209998880</v>
      </c>
      <c r="AV252" s="72">
        <f t="shared" si="19"/>
        <v>0</v>
      </c>
      <c r="AW252" s="69" t="s">
        <v>75</v>
      </c>
      <c r="AX252" s="61" t="s">
        <v>101</v>
      </c>
      <c r="AY252" s="73" t="s">
        <v>5610</v>
      </c>
      <c r="AZ252" s="58" t="s">
        <v>67</v>
      </c>
      <c r="BA252" s="58" t="s">
        <v>67</v>
      </c>
    </row>
    <row r="253" spans="2:53" x14ac:dyDescent="0.25">
      <c r="B253" s="58">
        <v>2024</v>
      </c>
      <c r="C253" s="58">
        <v>891780111</v>
      </c>
      <c r="D253" s="59" t="s">
        <v>64</v>
      </c>
      <c r="E253" s="60" t="s">
        <v>5609</v>
      </c>
      <c r="F253" s="60" t="s">
        <v>5608</v>
      </c>
      <c r="G253" s="168">
        <v>0</v>
      </c>
      <c r="H253" s="61" t="s">
        <v>73</v>
      </c>
      <c r="I253" s="59" t="s">
        <v>65</v>
      </c>
      <c r="J253" s="60" t="s">
        <v>5607</v>
      </c>
      <c r="K253" s="60">
        <v>4200000</v>
      </c>
      <c r="L253" s="58" t="s">
        <v>68</v>
      </c>
      <c r="M253" s="67" t="s">
        <v>5606</v>
      </c>
      <c r="N253" s="67">
        <v>1082927824</v>
      </c>
      <c r="O253" s="67">
        <v>1405</v>
      </c>
      <c r="P253" s="205">
        <v>45463</v>
      </c>
      <c r="Q253" s="60">
        <v>4200000</v>
      </c>
      <c r="R253" s="205">
        <v>45492</v>
      </c>
      <c r="S253" s="60">
        <v>4200000</v>
      </c>
      <c r="T253" s="61" t="s">
        <v>66</v>
      </c>
      <c r="U253" s="67">
        <v>85155333</v>
      </c>
      <c r="V253" s="67" t="s">
        <v>5235</v>
      </c>
      <c r="W253" s="68">
        <v>45492</v>
      </c>
      <c r="X253" s="68">
        <v>45492</v>
      </c>
      <c r="Y253" s="168" t="s">
        <v>75</v>
      </c>
      <c r="Z253" s="68">
        <v>45504</v>
      </c>
      <c r="AA253" s="67">
        <f t="shared" si="15"/>
        <v>12</v>
      </c>
      <c r="AB253" s="60">
        <v>0</v>
      </c>
      <c r="AC253" s="60">
        <v>0</v>
      </c>
      <c r="AD253" s="60">
        <v>0</v>
      </c>
      <c r="AE253" s="66" t="s">
        <v>75</v>
      </c>
      <c r="AF253" s="67">
        <f t="shared" si="16"/>
        <v>0</v>
      </c>
      <c r="AG253" s="60">
        <v>0</v>
      </c>
      <c r="AH253" s="60">
        <v>0</v>
      </c>
      <c r="AI253" s="65" t="s">
        <v>75</v>
      </c>
      <c r="AJ253" s="61">
        <v>0</v>
      </c>
      <c r="AK253" s="65" t="s">
        <v>75</v>
      </c>
      <c r="AL253" s="65" t="s">
        <v>75</v>
      </c>
      <c r="AM253" s="67">
        <f t="shared" si="17"/>
        <v>0</v>
      </c>
      <c r="AN253" s="67">
        <f>+K253+AC253-AH253</f>
        <v>4200000</v>
      </c>
      <c r="AO253" s="61" t="s">
        <v>67</v>
      </c>
      <c r="AP253" s="60">
        <v>4200000</v>
      </c>
      <c r="AQ253" s="61" t="s">
        <v>86</v>
      </c>
      <c r="AR253" s="60">
        <v>0</v>
      </c>
      <c r="AS253" s="69" t="s">
        <v>75</v>
      </c>
      <c r="AT253" s="70">
        <v>4200000</v>
      </c>
      <c r="AU253" s="71">
        <f t="shared" si="18"/>
        <v>0</v>
      </c>
      <c r="AV253" s="72">
        <f t="shared" si="19"/>
        <v>1</v>
      </c>
      <c r="AW253" s="69" t="s">
        <v>75</v>
      </c>
      <c r="AX253" s="61" t="s">
        <v>101</v>
      </c>
      <c r="AY253" s="73" t="s">
        <v>5605</v>
      </c>
      <c r="AZ253" s="58" t="s">
        <v>67</v>
      </c>
      <c r="BA253" s="58" t="s">
        <v>67</v>
      </c>
    </row>
    <row r="254" spans="2:53" x14ac:dyDescent="0.25">
      <c r="B254" s="58">
        <v>2024</v>
      </c>
      <c r="C254" s="58">
        <v>891780111</v>
      </c>
      <c r="D254" s="59" t="s">
        <v>64</v>
      </c>
      <c r="E254" s="60" t="s">
        <v>5604</v>
      </c>
      <c r="F254" s="60" t="s">
        <v>5603</v>
      </c>
      <c r="G254" s="168">
        <v>0</v>
      </c>
      <c r="H254" s="61" t="s">
        <v>73</v>
      </c>
      <c r="I254" s="59" t="s">
        <v>65</v>
      </c>
      <c r="J254" s="60" t="s">
        <v>5602</v>
      </c>
      <c r="K254" s="60">
        <v>18000000</v>
      </c>
      <c r="L254" s="58" t="s">
        <v>68</v>
      </c>
      <c r="M254" s="67" t="s">
        <v>5601</v>
      </c>
      <c r="N254" s="67">
        <v>1098748884</v>
      </c>
      <c r="O254" s="67">
        <v>1585</v>
      </c>
      <c r="P254" s="205">
        <v>45489</v>
      </c>
      <c r="Q254" s="60">
        <v>420000000</v>
      </c>
      <c r="R254" s="205">
        <v>45492</v>
      </c>
      <c r="S254" s="60">
        <v>18000000</v>
      </c>
      <c r="T254" s="61" t="s">
        <v>66</v>
      </c>
      <c r="U254" s="67">
        <v>1082939683</v>
      </c>
      <c r="V254" s="67" t="s">
        <v>4954</v>
      </c>
      <c r="W254" s="68">
        <v>45492</v>
      </c>
      <c r="X254" s="68">
        <v>45492</v>
      </c>
      <c r="Y254" s="168" t="s">
        <v>75</v>
      </c>
      <c r="Z254" s="68">
        <v>45626</v>
      </c>
      <c r="AA254" s="67">
        <f t="shared" si="15"/>
        <v>134</v>
      </c>
      <c r="AB254" s="60">
        <v>0</v>
      </c>
      <c r="AC254" s="60">
        <v>0</v>
      </c>
      <c r="AD254" s="60">
        <v>0</v>
      </c>
      <c r="AE254" s="66" t="s">
        <v>75</v>
      </c>
      <c r="AF254" s="67">
        <f t="shared" si="16"/>
        <v>0</v>
      </c>
      <c r="AG254" s="60">
        <v>0</v>
      </c>
      <c r="AH254" s="60">
        <v>0</v>
      </c>
      <c r="AI254" s="65" t="s">
        <v>75</v>
      </c>
      <c r="AJ254" s="61">
        <v>0</v>
      </c>
      <c r="AK254" s="65" t="s">
        <v>75</v>
      </c>
      <c r="AL254" s="65" t="s">
        <v>75</v>
      </c>
      <c r="AM254" s="67">
        <f t="shared" si="17"/>
        <v>0</v>
      </c>
      <c r="AN254" s="67">
        <f>+K254+AC254-AH254</f>
        <v>18000000</v>
      </c>
      <c r="AO254" s="61" t="s">
        <v>67</v>
      </c>
      <c r="AP254" s="60">
        <v>18000000</v>
      </c>
      <c r="AQ254" s="61" t="s">
        <v>86</v>
      </c>
      <c r="AR254" s="60">
        <v>0</v>
      </c>
      <c r="AS254" s="69" t="s">
        <v>75</v>
      </c>
      <c r="AT254" s="70">
        <v>2000000</v>
      </c>
      <c r="AU254" s="71">
        <f t="shared" si="18"/>
        <v>16000000</v>
      </c>
      <c r="AV254" s="72">
        <f t="shared" si="19"/>
        <v>0.1111111111111111</v>
      </c>
      <c r="AW254" s="69" t="s">
        <v>75</v>
      </c>
      <c r="AX254" s="61" t="s">
        <v>101</v>
      </c>
      <c r="AY254" s="73" t="s">
        <v>5600</v>
      </c>
      <c r="AZ254" s="58" t="s">
        <v>67</v>
      </c>
      <c r="BA254" s="58" t="s">
        <v>67</v>
      </c>
    </row>
    <row r="255" spans="2:53" x14ac:dyDescent="0.25">
      <c r="B255" s="58">
        <v>2024</v>
      </c>
      <c r="C255" s="58">
        <v>891780111</v>
      </c>
      <c r="D255" s="59" t="s">
        <v>64</v>
      </c>
      <c r="E255" s="60" t="s">
        <v>5599</v>
      </c>
      <c r="F255" s="60" t="s">
        <v>5598</v>
      </c>
      <c r="G255" s="168">
        <v>0</v>
      </c>
      <c r="H255" s="61" t="s">
        <v>73</v>
      </c>
      <c r="I255" s="59" t="s">
        <v>65</v>
      </c>
      <c r="J255" s="60" t="s">
        <v>5597</v>
      </c>
      <c r="K255" s="60">
        <v>13500000</v>
      </c>
      <c r="L255" s="58" t="s">
        <v>68</v>
      </c>
      <c r="M255" s="67" t="s">
        <v>5596</v>
      </c>
      <c r="N255" s="67">
        <v>1082372495</v>
      </c>
      <c r="O255" s="67">
        <v>1585</v>
      </c>
      <c r="P255" s="205">
        <v>45489</v>
      </c>
      <c r="Q255" s="60">
        <v>420000000</v>
      </c>
      <c r="R255" s="205">
        <v>45492</v>
      </c>
      <c r="S255" s="60">
        <v>13500000</v>
      </c>
      <c r="T255" s="61" t="s">
        <v>66</v>
      </c>
      <c r="U255" s="67">
        <v>1082939683</v>
      </c>
      <c r="V255" s="67" t="s">
        <v>4954</v>
      </c>
      <c r="W255" s="68">
        <v>45492</v>
      </c>
      <c r="X255" s="68">
        <v>45492</v>
      </c>
      <c r="Y255" s="168" t="s">
        <v>75</v>
      </c>
      <c r="Z255" s="68">
        <v>45626</v>
      </c>
      <c r="AA255" s="67">
        <f t="shared" si="15"/>
        <v>134</v>
      </c>
      <c r="AB255" s="60">
        <v>0</v>
      </c>
      <c r="AC255" s="60">
        <v>0</v>
      </c>
      <c r="AD255" s="60">
        <v>0</v>
      </c>
      <c r="AE255" s="66" t="s">
        <v>75</v>
      </c>
      <c r="AF255" s="67">
        <f t="shared" si="16"/>
        <v>0</v>
      </c>
      <c r="AG255" s="60">
        <v>0</v>
      </c>
      <c r="AH255" s="60">
        <v>0</v>
      </c>
      <c r="AI255" s="65" t="s">
        <v>75</v>
      </c>
      <c r="AJ255" s="61">
        <v>0</v>
      </c>
      <c r="AK255" s="65" t="s">
        <v>75</v>
      </c>
      <c r="AL255" s="65" t="s">
        <v>75</v>
      </c>
      <c r="AM255" s="67">
        <f t="shared" si="17"/>
        <v>0</v>
      </c>
      <c r="AN255" s="67">
        <f>+K255+AC255-AH255</f>
        <v>13500000</v>
      </c>
      <c r="AO255" s="61" t="s">
        <v>67</v>
      </c>
      <c r="AP255" s="60">
        <v>13500000</v>
      </c>
      <c r="AQ255" s="61" t="s">
        <v>86</v>
      </c>
      <c r="AR255" s="60">
        <v>0</v>
      </c>
      <c r="AS255" s="69" t="s">
        <v>75</v>
      </c>
      <c r="AT255" s="70">
        <v>1500000</v>
      </c>
      <c r="AU255" s="71">
        <f t="shared" si="18"/>
        <v>12000000</v>
      </c>
      <c r="AV255" s="72">
        <f t="shared" si="19"/>
        <v>0.1111111111111111</v>
      </c>
      <c r="AW255" s="69" t="s">
        <v>75</v>
      </c>
      <c r="AX255" s="61" t="s">
        <v>101</v>
      </c>
      <c r="AY255" s="73" t="s">
        <v>5595</v>
      </c>
      <c r="AZ255" s="58" t="s">
        <v>67</v>
      </c>
      <c r="BA255" s="58" t="s">
        <v>67</v>
      </c>
    </row>
    <row r="256" spans="2:53" x14ac:dyDescent="0.25">
      <c r="B256" s="58">
        <v>2024</v>
      </c>
      <c r="C256" s="58">
        <v>891780111</v>
      </c>
      <c r="D256" s="59" t="s">
        <v>64</v>
      </c>
      <c r="E256" s="60" t="s">
        <v>5594</v>
      </c>
      <c r="F256" s="60" t="s">
        <v>5593</v>
      </c>
      <c r="G256" s="168">
        <v>0</v>
      </c>
      <c r="H256" s="61" t="s">
        <v>73</v>
      </c>
      <c r="I256" s="59" t="s">
        <v>65</v>
      </c>
      <c r="J256" s="60" t="s">
        <v>5592</v>
      </c>
      <c r="K256" s="60">
        <v>18800001</v>
      </c>
      <c r="L256" s="58" t="s">
        <v>68</v>
      </c>
      <c r="M256" s="67" t="s">
        <v>5591</v>
      </c>
      <c r="N256" s="67">
        <v>1140877757</v>
      </c>
      <c r="O256" s="67">
        <v>1585</v>
      </c>
      <c r="P256" s="205">
        <v>45489</v>
      </c>
      <c r="Q256" s="60">
        <v>420000000</v>
      </c>
      <c r="R256" s="205">
        <v>45495</v>
      </c>
      <c r="S256" s="60">
        <v>18800001</v>
      </c>
      <c r="T256" s="61" t="s">
        <v>66</v>
      </c>
      <c r="U256" s="67">
        <v>84458088</v>
      </c>
      <c r="V256" s="67" t="s">
        <v>5521</v>
      </c>
      <c r="W256" s="68">
        <v>45495</v>
      </c>
      <c r="X256" s="68">
        <v>45495</v>
      </c>
      <c r="Y256" s="168" t="s">
        <v>75</v>
      </c>
      <c r="Z256" s="68">
        <v>45626</v>
      </c>
      <c r="AA256" s="67">
        <f t="shared" si="15"/>
        <v>131</v>
      </c>
      <c r="AB256" s="60">
        <v>0</v>
      </c>
      <c r="AC256" s="60">
        <v>0</v>
      </c>
      <c r="AD256" s="60">
        <v>0</v>
      </c>
      <c r="AE256" s="66" t="s">
        <v>75</v>
      </c>
      <c r="AF256" s="67">
        <f t="shared" si="16"/>
        <v>0</v>
      </c>
      <c r="AG256" s="60">
        <v>0</v>
      </c>
      <c r="AH256" s="60">
        <v>0</v>
      </c>
      <c r="AI256" s="65" t="s">
        <v>75</v>
      </c>
      <c r="AJ256" s="61">
        <v>0</v>
      </c>
      <c r="AK256" s="65" t="s">
        <v>75</v>
      </c>
      <c r="AL256" s="65" t="s">
        <v>75</v>
      </c>
      <c r="AM256" s="67">
        <f t="shared" si="17"/>
        <v>0</v>
      </c>
      <c r="AN256" s="67">
        <f>+K256+AC256-AH256</f>
        <v>18800001</v>
      </c>
      <c r="AO256" s="61" t="s">
        <v>67</v>
      </c>
      <c r="AP256" s="60">
        <v>18800001</v>
      </c>
      <c r="AQ256" s="61" t="s">
        <v>86</v>
      </c>
      <c r="AR256" s="60">
        <v>0</v>
      </c>
      <c r="AS256" s="69" t="s">
        <v>75</v>
      </c>
      <c r="AT256" s="70">
        <v>2800001</v>
      </c>
      <c r="AU256" s="71">
        <f t="shared" si="18"/>
        <v>16000000</v>
      </c>
      <c r="AV256" s="72">
        <f t="shared" si="19"/>
        <v>0.14893621548211619</v>
      </c>
      <c r="AW256" s="69" t="s">
        <v>75</v>
      </c>
      <c r="AX256" s="61" t="s">
        <v>101</v>
      </c>
      <c r="AY256" s="73" t="s">
        <v>5590</v>
      </c>
      <c r="AZ256" s="58" t="s">
        <v>67</v>
      </c>
      <c r="BA256" s="58" t="s">
        <v>67</v>
      </c>
    </row>
    <row r="257" spans="2:53" x14ac:dyDescent="0.25">
      <c r="B257" s="58">
        <v>2024</v>
      </c>
      <c r="C257" s="58">
        <v>891780111</v>
      </c>
      <c r="D257" s="59" t="s">
        <v>64</v>
      </c>
      <c r="E257" s="60" t="s">
        <v>5589</v>
      </c>
      <c r="F257" s="60" t="s">
        <v>5588</v>
      </c>
      <c r="G257" s="168">
        <v>0</v>
      </c>
      <c r="H257" s="61" t="s">
        <v>73</v>
      </c>
      <c r="I257" s="59" t="s">
        <v>125</v>
      </c>
      <c r="J257" s="60" t="s">
        <v>5587</v>
      </c>
      <c r="K257" s="60">
        <v>29900000</v>
      </c>
      <c r="L257" s="58" t="s">
        <v>68</v>
      </c>
      <c r="M257" s="67" t="s">
        <v>5586</v>
      </c>
      <c r="N257" s="67">
        <v>1018467742</v>
      </c>
      <c r="O257" s="67">
        <v>1526</v>
      </c>
      <c r="P257" s="205">
        <v>45481</v>
      </c>
      <c r="Q257" s="60">
        <v>3015085910</v>
      </c>
      <c r="R257" s="205">
        <v>45497</v>
      </c>
      <c r="S257" s="60">
        <v>29900000</v>
      </c>
      <c r="T257" s="61" t="s">
        <v>66</v>
      </c>
      <c r="U257" s="67">
        <v>85472020</v>
      </c>
      <c r="V257" s="67" t="s">
        <v>94</v>
      </c>
      <c r="W257" s="68">
        <v>45495</v>
      </c>
      <c r="X257" s="68">
        <v>45497</v>
      </c>
      <c r="Y257" s="168" t="s">
        <v>75</v>
      </c>
      <c r="Z257" s="68">
        <v>45646</v>
      </c>
      <c r="AA257" s="67">
        <f t="shared" si="15"/>
        <v>149</v>
      </c>
      <c r="AB257" s="60">
        <v>0</v>
      </c>
      <c r="AC257" s="60">
        <v>0</v>
      </c>
      <c r="AD257" s="60">
        <v>0</v>
      </c>
      <c r="AE257" s="66" t="s">
        <v>75</v>
      </c>
      <c r="AF257" s="67">
        <f t="shared" si="16"/>
        <v>0</v>
      </c>
      <c r="AG257" s="60">
        <v>0</v>
      </c>
      <c r="AH257" s="60">
        <v>0</v>
      </c>
      <c r="AI257" s="65" t="s">
        <v>75</v>
      </c>
      <c r="AJ257" s="61">
        <v>0</v>
      </c>
      <c r="AK257" s="65" t="s">
        <v>75</v>
      </c>
      <c r="AL257" s="65" t="s">
        <v>75</v>
      </c>
      <c r="AM257" s="67">
        <f t="shared" si="17"/>
        <v>0</v>
      </c>
      <c r="AN257" s="67">
        <f>+K257+AC257-AH257</f>
        <v>29900000</v>
      </c>
      <c r="AO257" s="61" t="s">
        <v>86</v>
      </c>
      <c r="AP257" s="60">
        <v>29900000</v>
      </c>
      <c r="AQ257" s="61" t="s">
        <v>86</v>
      </c>
      <c r="AR257" s="60">
        <v>0</v>
      </c>
      <c r="AS257" s="69" t="s">
        <v>75</v>
      </c>
      <c r="AT257" s="70">
        <v>0</v>
      </c>
      <c r="AU257" s="71">
        <f t="shared" si="18"/>
        <v>29900000</v>
      </c>
      <c r="AV257" s="72">
        <f t="shared" si="19"/>
        <v>0</v>
      </c>
      <c r="AW257" s="69" t="s">
        <v>75</v>
      </c>
      <c r="AX257" s="61" t="s">
        <v>101</v>
      </c>
      <c r="AY257" s="73" t="s">
        <v>5585</v>
      </c>
      <c r="AZ257" s="58" t="s">
        <v>67</v>
      </c>
      <c r="BA257" s="58" t="s">
        <v>67</v>
      </c>
    </row>
    <row r="258" spans="2:53" x14ac:dyDescent="0.25">
      <c r="B258" s="58">
        <v>2024</v>
      </c>
      <c r="C258" s="58">
        <v>891780111</v>
      </c>
      <c r="D258" s="59" t="s">
        <v>64</v>
      </c>
      <c r="E258" s="60" t="s">
        <v>5584</v>
      </c>
      <c r="F258" s="60" t="s">
        <v>5583</v>
      </c>
      <c r="G258" s="168">
        <v>0</v>
      </c>
      <c r="H258" s="61" t="s">
        <v>73</v>
      </c>
      <c r="I258" s="59" t="s">
        <v>65</v>
      </c>
      <c r="J258" s="60" t="s">
        <v>5582</v>
      </c>
      <c r="K258" s="60">
        <v>11250000</v>
      </c>
      <c r="L258" s="58" t="s">
        <v>68</v>
      </c>
      <c r="M258" s="67" t="s">
        <v>5581</v>
      </c>
      <c r="N258" s="67">
        <v>1128126827</v>
      </c>
      <c r="O258" s="67">
        <v>1525</v>
      </c>
      <c r="P258" s="205">
        <v>45481</v>
      </c>
      <c r="Q258" s="60">
        <v>21450000</v>
      </c>
      <c r="R258" s="205">
        <v>45498</v>
      </c>
      <c r="S258" s="60">
        <v>11250000</v>
      </c>
      <c r="T258" s="61" t="s">
        <v>66</v>
      </c>
      <c r="U258" s="67">
        <v>1082939683</v>
      </c>
      <c r="V258" s="67" t="s">
        <v>4954</v>
      </c>
      <c r="W258" s="68">
        <v>45496</v>
      </c>
      <c r="X258" s="68">
        <v>45498</v>
      </c>
      <c r="Y258" s="168" t="s">
        <v>75</v>
      </c>
      <c r="Z258" s="68">
        <v>45626</v>
      </c>
      <c r="AA258" s="67">
        <f t="shared" si="15"/>
        <v>128</v>
      </c>
      <c r="AB258" s="60">
        <v>0</v>
      </c>
      <c r="AC258" s="60">
        <v>0</v>
      </c>
      <c r="AD258" s="60">
        <v>0</v>
      </c>
      <c r="AE258" s="66" t="s">
        <v>75</v>
      </c>
      <c r="AF258" s="67">
        <f t="shared" si="16"/>
        <v>0</v>
      </c>
      <c r="AG258" s="60">
        <v>0</v>
      </c>
      <c r="AH258" s="60">
        <v>0</v>
      </c>
      <c r="AI258" s="65" t="s">
        <v>75</v>
      </c>
      <c r="AJ258" s="61">
        <v>0</v>
      </c>
      <c r="AK258" s="65" t="s">
        <v>75</v>
      </c>
      <c r="AL258" s="65" t="s">
        <v>75</v>
      </c>
      <c r="AM258" s="67">
        <f t="shared" si="17"/>
        <v>0</v>
      </c>
      <c r="AN258" s="67">
        <f>+K258+AC258-AH258</f>
        <v>11250000</v>
      </c>
      <c r="AO258" s="61" t="s">
        <v>67</v>
      </c>
      <c r="AP258" s="60">
        <v>11250000</v>
      </c>
      <c r="AQ258" s="61" t="s">
        <v>86</v>
      </c>
      <c r="AR258" s="60">
        <v>0</v>
      </c>
      <c r="AS258" s="69" t="s">
        <v>75</v>
      </c>
      <c r="AT258" s="70">
        <v>0</v>
      </c>
      <c r="AU258" s="71">
        <f t="shared" si="18"/>
        <v>11250000</v>
      </c>
      <c r="AV258" s="72">
        <f t="shared" si="19"/>
        <v>0</v>
      </c>
      <c r="AW258" s="69" t="s">
        <v>75</v>
      </c>
      <c r="AX258" s="61" t="s">
        <v>101</v>
      </c>
      <c r="AY258" s="73" t="s">
        <v>5580</v>
      </c>
      <c r="AZ258" s="58" t="s">
        <v>67</v>
      </c>
      <c r="BA258" s="58" t="s">
        <v>67</v>
      </c>
    </row>
    <row r="259" spans="2:53" x14ac:dyDescent="0.25">
      <c r="B259" s="58">
        <v>2024</v>
      </c>
      <c r="C259" s="58">
        <v>891780111</v>
      </c>
      <c r="D259" s="59" t="s">
        <v>64</v>
      </c>
      <c r="E259" s="60" t="s">
        <v>5579</v>
      </c>
      <c r="F259" s="60" t="s">
        <v>5578</v>
      </c>
      <c r="G259" s="168">
        <v>0</v>
      </c>
      <c r="H259" s="61" t="s">
        <v>73</v>
      </c>
      <c r="I259" s="59" t="s">
        <v>65</v>
      </c>
      <c r="J259" s="60" t="s">
        <v>5577</v>
      </c>
      <c r="K259" s="60">
        <v>9450000</v>
      </c>
      <c r="L259" s="58" t="s">
        <v>68</v>
      </c>
      <c r="M259" s="67" t="s">
        <v>5576</v>
      </c>
      <c r="N259" s="67">
        <v>1082962952</v>
      </c>
      <c r="O259" s="67">
        <v>1585</v>
      </c>
      <c r="P259" s="205">
        <v>45489</v>
      </c>
      <c r="Q259" s="60">
        <v>420000000</v>
      </c>
      <c r="R259" s="205">
        <v>45498</v>
      </c>
      <c r="S259" s="60">
        <v>9450000</v>
      </c>
      <c r="T259" s="61" t="s">
        <v>66</v>
      </c>
      <c r="U259" s="67">
        <v>1082939683</v>
      </c>
      <c r="V259" s="67" t="s">
        <v>4954</v>
      </c>
      <c r="W259" s="68">
        <v>45496</v>
      </c>
      <c r="X259" s="68">
        <v>45498</v>
      </c>
      <c r="Y259" s="168" t="s">
        <v>75</v>
      </c>
      <c r="Z259" s="68">
        <v>45626</v>
      </c>
      <c r="AA259" s="67">
        <f t="shared" si="15"/>
        <v>128</v>
      </c>
      <c r="AB259" s="60">
        <v>0</v>
      </c>
      <c r="AC259" s="60">
        <v>0</v>
      </c>
      <c r="AD259" s="60">
        <v>0</v>
      </c>
      <c r="AE259" s="66" t="s">
        <v>75</v>
      </c>
      <c r="AF259" s="67">
        <f t="shared" si="16"/>
        <v>0</v>
      </c>
      <c r="AG259" s="60">
        <v>0</v>
      </c>
      <c r="AH259" s="60">
        <v>0</v>
      </c>
      <c r="AI259" s="65" t="s">
        <v>75</v>
      </c>
      <c r="AJ259" s="61">
        <v>0</v>
      </c>
      <c r="AK259" s="65" t="s">
        <v>75</v>
      </c>
      <c r="AL259" s="65" t="s">
        <v>75</v>
      </c>
      <c r="AM259" s="67">
        <f t="shared" si="17"/>
        <v>0</v>
      </c>
      <c r="AN259" s="67">
        <f>+K259+AC259-AH259</f>
        <v>9450000</v>
      </c>
      <c r="AO259" s="61" t="s">
        <v>67</v>
      </c>
      <c r="AP259" s="60">
        <v>9450000</v>
      </c>
      <c r="AQ259" s="61" t="s">
        <v>86</v>
      </c>
      <c r="AR259" s="60">
        <v>0</v>
      </c>
      <c r="AS259" s="69" t="s">
        <v>75</v>
      </c>
      <c r="AT259" s="70">
        <v>0</v>
      </c>
      <c r="AU259" s="71">
        <f t="shared" si="18"/>
        <v>9450000</v>
      </c>
      <c r="AV259" s="72">
        <f t="shared" si="19"/>
        <v>0</v>
      </c>
      <c r="AW259" s="69" t="s">
        <v>75</v>
      </c>
      <c r="AX259" s="61" t="s">
        <v>101</v>
      </c>
      <c r="AY259" s="73" t="s">
        <v>5575</v>
      </c>
      <c r="AZ259" s="58" t="s">
        <v>67</v>
      </c>
      <c r="BA259" s="58" t="s">
        <v>67</v>
      </c>
    </row>
    <row r="260" spans="2:53" x14ac:dyDescent="0.25">
      <c r="B260" s="58">
        <v>2024</v>
      </c>
      <c r="C260" s="58">
        <v>891780111</v>
      </c>
      <c r="D260" s="59" t="s">
        <v>64</v>
      </c>
      <c r="E260" s="60" t="s">
        <v>5574</v>
      </c>
      <c r="F260" s="60" t="s">
        <v>5573</v>
      </c>
      <c r="G260" s="168">
        <v>0</v>
      </c>
      <c r="H260" s="61" t="s">
        <v>73</v>
      </c>
      <c r="I260" s="59" t="s">
        <v>65</v>
      </c>
      <c r="J260" s="60" t="s">
        <v>5572</v>
      </c>
      <c r="K260" s="60">
        <v>3700000</v>
      </c>
      <c r="L260" s="58" t="s">
        <v>68</v>
      </c>
      <c r="M260" s="67" t="s">
        <v>5571</v>
      </c>
      <c r="N260" s="67">
        <v>1083016785</v>
      </c>
      <c r="O260" s="67">
        <v>1504</v>
      </c>
      <c r="P260" s="205">
        <v>45476</v>
      </c>
      <c r="Q260" s="60">
        <v>3700000</v>
      </c>
      <c r="R260" s="205">
        <v>45497</v>
      </c>
      <c r="S260" s="60">
        <v>3700000</v>
      </c>
      <c r="T260" s="61" t="s">
        <v>66</v>
      </c>
      <c r="U260" s="67">
        <v>85155333</v>
      </c>
      <c r="V260" s="67" t="s">
        <v>5235</v>
      </c>
      <c r="W260" s="68">
        <v>45497</v>
      </c>
      <c r="X260" s="68">
        <v>45497</v>
      </c>
      <c r="Y260" s="168" t="s">
        <v>75</v>
      </c>
      <c r="Z260" s="68">
        <v>45503</v>
      </c>
      <c r="AA260" s="67">
        <f t="shared" si="15"/>
        <v>6</v>
      </c>
      <c r="AB260" s="60">
        <v>0</v>
      </c>
      <c r="AC260" s="60">
        <v>0</v>
      </c>
      <c r="AD260" s="60">
        <v>0</v>
      </c>
      <c r="AE260" s="66" t="s">
        <v>75</v>
      </c>
      <c r="AF260" s="67">
        <f t="shared" si="16"/>
        <v>0</v>
      </c>
      <c r="AG260" s="60">
        <v>0</v>
      </c>
      <c r="AH260" s="60">
        <v>0</v>
      </c>
      <c r="AI260" s="65" t="s">
        <v>75</v>
      </c>
      <c r="AJ260" s="61">
        <v>0</v>
      </c>
      <c r="AK260" s="65" t="s">
        <v>75</v>
      </c>
      <c r="AL260" s="65" t="s">
        <v>75</v>
      </c>
      <c r="AM260" s="67">
        <f t="shared" si="17"/>
        <v>0</v>
      </c>
      <c r="AN260" s="67">
        <f>+K260+AC260-AH260</f>
        <v>3700000</v>
      </c>
      <c r="AO260" s="61" t="s">
        <v>67</v>
      </c>
      <c r="AP260" s="60">
        <v>3700000</v>
      </c>
      <c r="AQ260" s="61" t="s">
        <v>86</v>
      </c>
      <c r="AR260" s="60">
        <v>0</v>
      </c>
      <c r="AS260" s="69" t="s">
        <v>75</v>
      </c>
      <c r="AT260" s="70">
        <v>0</v>
      </c>
      <c r="AU260" s="71">
        <f t="shared" si="18"/>
        <v>3700000</v>
      </c>
      <c r="AV260" s="72">
        <f t="shared" si="19"/>
        <v>0</v>
      </c>
      <c r="AW260" s="69" t="s">
        <v>75</v>
      </c>
      <c r="AX260" s="61" t="s">
        <v>101</v>
      </c>
      <c r="AY260" s="73" t="s">
        <v>5570</v>
      </c>
      <c r="AZ260" s="58" t="s">
        <v>67</v>
      </c>
      <c r="BA260" s="58" t="s">
        <v>67</v>
      </c>
    </row>
    <row r="261" spans="2:53" x14ac:dyDescent="0.25">
      <c r="B261" s="58">
        <v>2024</v>
      </c>
      <c r="C261" s="58">
        <v>891780111</v>
      </c>
      <c r="D261" s="59" t="s">
        <v>64</v>
      </c>
      <c r="E261" s="60" t="s">
        <v>5569</v>
      </c>
      <c r="F261" s="60" t="s">
        <v>5568</v>
      </c>
      <c r="G261" s="168">
        <v>0</v>
      </c>
      <c r="H261" s="61" t="s">
        <v>73</v>
      </c>
      <c r="I261" s="59" t="s">
        <v>65</v>
      </c>
      <c r="J261" s="60" t="s">
        <v>5567</v>
      </c>
      <c r="K261" s="60">
        <v>6600000</v>
      </c>
      <c r="L261" s="58" t="s">
        <v>68</v>
      </c>
      <c r="M261" s="67" t="s">
        <v>5566</v>
      </c>
      <c r="N261" s="67">
        <v>84453406</v>
      </c>
      <c r="O261" s="67">
        <v>1150</v>
      </c>
      <c r="P261" s="205">
        <v>45420</v>
      </c>
      <c r="Q261" s="60">
        <v>318000000</v>
      </c>
      <c r="R261" s="205">
        <v>45499</v>
      </c>
      <c r="S261" s="60">
        <v>6600000</v>
      </c>
      <c r="T261" s="61" t="s">
        <v>66</v>
      </c>
      <c r="U261" s="67">
        <v>57428039</v>
      </c>
      <c r="V261" s="67" t="s">
        <v>5213</v>
      </c>
      <c r="W261" s="68">
        <v>45498</v>
      </c>
      <c r="X261" s="68">
        <v>45499</v>
      </c>
      <c r="Y261" s="168" t="s">
        <v>75</v>
      </c>
      <c r="Z261" s="68">
        <v>45645</v>
      </c>
      <c r="AA261" s="67">
        <f t="shared" si="15"/>
        <v>146</v>
      </c>
      <c r="AB261" s="60">
        <v>0</v>
      </c>
      <c r="AC261" s="60">
        <v>0</v>
      </c>
      <c r="AD261" s="60">
        <v>0</v>
      </c>
      <c r="AE261" s="66" t="s">
        <v>75</v>
      </c>
      <c r="AF261" s="67">
        <f t="shared" si="16"/>
        <v>0</v>
      </c>
      <c r="AG261" s="60">
        <v>0</v>
      </c>
      <c r="AH261" s="60">
        <v>0</v>
      </c>
      <c r="AI261" s="65" t="s">
        <v>75</v>
      </c>
      <c r="AJ261" s="61">
        <v>0</v>
      </c>
      <c r="AK261" s="65" t="s">
        <v>75</v>
      </c>
      <c r="AL261" s="65" t="s">
        <v>75</v>
      </c>
      <c r="AM261" s="67">
        <f t="shared" si="17"/>
        <v>0</v>
      </c>
      <c r="AN261" s="67">
        <f>+K261+AC261-AH261</f>
        <v>6600000</v>
      </c>
      <c r="AO261" s="61" t="s">
        <v>67</v>
      </c>
      <c r="AP261" s="60">
        <v>6600000</v>
      </c>
      <c r="AQ261" s="61" t="s">
        <v>86</v>
      </c>
      <c r="AR261" s="60">
        <v>0</v>
      </c>
      <c r="AS261" s="69" t="s">
        <v>75</v>
      </c>
      <c r="AT261" s="70">
        <v>0</v>
      </c>
      <c r="AU261" s="71">
        <f t="shared" si="18"/>
        <v>6600000</v>
      </c>
      <c r="AV261" s="72">
        <f t="shared" si="19"/>
        <v>0</v>
      </c>
      <c r="AW261" s="69" t="s">
        <v>75</v>
      </c>
      <c r="AX261" s="61" t="s">
        <v>101</v>
      </c>
      <c r="AY261" s="73" t="s">
        <v>5565</v>
      </c>
      <c r="AZ261" s="58" t="s">
        <v>67</v>
      </c>
      <c r="BA261" s="58" t="s">
        <v>67</v>
      </c>
    </row>
    <row r="262" spans="2:53" x14ac:dyDescent="0.25">
      <c r="B262" s="58">
        <v>2024</v>
      </c>
      <c r="C262" s="58">
        <v>891780111</v>
      </c>
      <c r="D262" s="59" t="s">
        <v>64</v>
      </c>
      <c r="E262" s="60" t="s">
        <v>5564</v>
      </c>
      <c r="F262" s="60" t="s">
        <v>5563</v>
      </c>
      <c r="G262" s="168">
        <v>0</v>
      </c>
      <c r="H262" s="61" t="s">
        <v>73</v>
      </c>
      <c r="I262" s="59" t="s">
        <v>65</v>
      </c>
      <c r="J262" s="60" t="s">
        <v>5562</v>
      </c>
      <c r="K262" s="60">
        <v>6000000</v>
      </c>
      <c r="L262" s="58" t="s">
        <v>68</v>
      </c>
      <c r="M262" s="67" t="s">
        <v>5561</v>
      </c>
      <c r="N262" s="67">
        <v>45491591</v>
      </c>
      <c r="O262" s="67">
        <v>1150</v>
      </c>
      <c r="P262" s="205">
        <v>45420</v>
      </c>
      <c r="Q262" s="60">
        <v>318000000</v>
      </c>
      <c r="R262" s="205">
        <v>45499</v>
      </c>
      <c r="S262" s="60">
        <v>6000000</v>
      </c>
      <c r="T262" s="61" t="s">
        <v>66</v>
      </c>
      <c r="U262" s="67">
        <v>57428039</v>
      </c>
      <c r="V262" s="67" t="s">
        <v>5213</v>
      </c>
      <c r="W262" s="68">
        <v>45498</v>
      </c>
      <c r="X262" s="68">
        <v>45499</v>
      </c>
      <c r="Y262" s="168" t="s">
        <v>75</v>
      </c>
      <c r="Z262" s="68">
        <v>45565</v>
      </c>
      <c r="AA262" s="67">
        <f t="shared" si="15"/>
        <v>66</v>
      </c>
      <c r="AB262" s="60">
        <v>0</v>
      </c>
      <c r="AC262" s="60">
        <v>0</v>
      </c>
      <c r="AD262" s="60">
        <v>0</v>
      </c>
      <c r="AE262" s="66" t="s">
        <v>75</v>
      </c>
      <c r="AF262" s="67">
        <f t="shared" si="16"/>
        <v>0</v>
      </c>
      <c r="AG262" s="60">
        <v>0</v>
      </c>
      <c r="AH262" s="60">
        <v>0</v>
      </c>
      <c r="AI262" s="65" t="s">
        <v>75</v>
      </c>
      <c r="AJ262" s="61">
        <v>0</v>
      </c>
      <c r="AK262" s="65" t="s">
        <v>75</v>
      </c>
      <c r="AL262" s="65" t="s">
        <v>75</v>
      </c>
      <c r="AM262" s="67">
        <f t="shared" si="17"/>
        <v>0</v>
      </c>
      <c r="AN262" s="67">
        <f>+K262+AC262-AH262</f>
        <v>6000000</v>
      </c>
      <c r="AO262" s="61" t="s">
        <v>67</v>
      </c>
      <c r="AP262" s="60">
        <v>6000000</v>
      </c>
      <c r="AQ262" s="61" t="s">
        <v>86</v>
      </c>
      <c r="AR262" s="60">
        <v>0</v>
      </c>
      <c r="AS262" s="69" t="s">
        <v>75</v>
      </c>
      <c r="AT262" s="70">
        <v>0</v>
      </c>
      <c r="AU262" s="71">
        <f t="shared" si="18"/>
        <v>6000000</v>
      </c>
      <c r="AV262" s="72">
        <f t="shared" si="19"/>
        <v>0</v>
      </c>
      <c r="AW262" s="69" t="s">
        <v>75</v>
      </c>
      <c r="AX262" s="61" t="s">
        <v>101</v>
      </c>
      <c r="AY262" s="73" t="s">
        <v>5560</v>
      </c>
      <c r="AZ262" s="58" t="s">
        <v>67</v>
      </c>
      <c r="BA262" s="58" t="s">
        <v>67</v>
      </c>
    </row>
    <row r="263" spans="2:53" x14ac:dyDescent="0.25">
      <c r="B263" s="58">
        <v>2024</v>
      </c>
      <c r="C263" s="58">
        <v>891780111</v>
      </c>
      <c r="D263" s="59" t="s">
        <v>64</v>
      </c>
      <c r="E263" s="60" t="s">
        <v>5559</v>
      </c>
      <c r="F263" s="60" t="s">
        <v>5558</v>
      </c>
      <c r="G263" s="168">
        <v>0</v>
      </c>
      <c r="H263" s="61" t="s">
        <v>73</v>
      </c>
      <c r="I263" s="59" t="s">
        <v>65</v>
      </c>
      <c r="J263" s="60" t="s">
        <v>5557</v>
      </c>
      <c r="K263" s="60">
        <v>6000000</v>
      </c>
      <c r="L263" s="58" t="s">
        <v>68</v>
      </c>
      <c r="M263" s="67" t="s">
        <v>5556</v>
      </c>
      <c r="N263" s="67">
        <v>36554597</v>
      </c>
      <c r="O263" s="67">
        <v>1150</v>
      </c>
      <c r="P263" s="205">
        <v>45420</v>
      </c>
      <c r="Q263" s="60">
        <v>318000000</v>
      </c>
      <c r="R263" s="205">
        <v>45499</v>
      </c>
      <c r="S263" s="60">
        <v>6000000</v>
      </c>
      <c r="T263" s="61" t="s">
        <v>66</v>
      </c>
      <c r="U263" s="67">
        <v>57428039</v>
      </c>
      <c r="V263" s="67" t="s">
        <v>5213</v>
      </c>
      <c r="W263" s="68">
        <v>45498</v>
      </c>
      <c r="X263" s="68">
        <v>45499</v>
      </c>
      <c r="Y263" s="168" t="s">
        <v>75</v>
      </c>
      <c r="Z263" s="68">
        <v>45645</v>
      </c>
      <c r="AA263" s="67">
        <f t="shared" si="15"/>
        <v>146</v>
      </c>
      <c r="AB263" s="60">
        <v>0</v>
      </c>
      <c r="AC263" s="60">
        <v>0</v>
      </c>
      <c r="AD263" s="60">
        <v>0</v>
      </c>
      <c r="AE263" s="66" t="s">
        <v>75</v>
      </c>
      <c r="AF263" s="67">
        <f t="shared" si="16"/>
        <v>0</v>
      </c>
      <c r="AG263" s="60">
        <v>0</v>
      </c>
      <c r="AH263" s="60">
        <v>0</v>
      </c>
      <c r="AI263" s="65" t="s">
        <v>75</v>
      </c>
      <c r="AJ263" s="61">
        <v>0</v>
      </c>
      <c r="AK263" s="65" t="s">
        <v>75</v>
      </c>
      <c r="AL263" s="65" t="s">
        <v>75</v>
      </c>
      <c r="AM263" s="67">
        <f t="shared" si="17"/>
        <v>0</v>
      </c>
      <c r="AN263" s="67">
        <f>+K263+AC263-AH263</f>
        <v>6000000</v>
      </c>
      <c r="AO263" s="61" t="s">
        <v>67</v>
      </c>
      <c r="AP263" s="60">
        <v>6000000</v>
      </c>
      <c r="AQ263" s="61" t="s">
        <v>86</v>
      </c>
      <c r="AR263" s="60">
        <v>0</v>
      </c>
      <c r="AS263" s="69" t="s">
        <v>75</v>
      </c>
      <c r="AT263" s="70">
        <v>0</v>
      </c>
      <c r="AU263" s="71">
        <f t="shared" si="18"/>
        <v>6000000</v>
      </c>
      <c r="AV263" s="72">
        <f t="shared" si="19"/>
        <v>0</v>
      </c>
      <c r="AW263" s="69" t="s">
        <v>75</v>
      </c>
      <c r="AX263" s="61" t="s">
        <v>101</v>
      </c>
      <c r="AY263" s="73" t="s">
        <v>5555</v>
      </c>
      <c r="AZ263" s="58" t="s">
        <v>67</v>
      </c>
      <c r="BA263" s="58" t="s">
        <v>67</v>
      </c>
    </row>
    <row r="264" spans="2:53" x14ac:dyDescent="0.25">
      <c r="B264" s="58">
        <v>2024</v>
      </c>
      <c r="C264" s="58">
        <v>891780111</v>
      </c>
      <c r="D264" s="59" t="s">
        <v>64</v>
      </c>
      <c r="E264" s="60" t="s">
        <v>5554</v>
      </c>
      <c r="F264" s="60" t="s">
        <v>5553</v>
      </c>
      <c r="G264" s="168">
        <v>0</v>
      </c>
      <c r="H264" s="61" t="s">
        <v>73</v>
      </c>
      <c r="I264" s="59" t="s">
        <v>65</v>
      </c>
      <c r="J264" s="60" t="s">
        <v>5552</v>
      </c>
      <c r="K264" s="60">
        <v>6000000</v>
      </c>
      <c r="L264" s="58" t="s">
        <v>68</v>
      </c>
      <c r="M264" s="67" t="s">
        <v>5551</v>
      </c>
      <c r="N264" s="67">
        <v>7143554</v>
      </c>
      <c r="O264" s="67">
        <v>1150</v>
      </c>
      <c r="P264" s="205">
        <v>45420</v>
      </c>
      <c r="Q264" s="60">
        <v>318000000</v>
      </c>
      <c r="R264" s="205">
        <v>45503</v>
      </c>
      <c r="S264" s="60">
        <v>6000000</v>
      </c>
      <c r="T264" s="61" t="s">
        <v>66</v>
      </c>
      <c r="U264" s="67">
        <v>57428039</v>
      </c>
      <c r="V264" s="67" t="s">
        <v>5213</v>
      </c>
      <c r="W264" s="68">
        <v>45498</v>
      </c>
      <c r="X264" s="68">
        <v>45503</v>
      </c>
      <c r="Y264" s="168" t="s">
        <v>75</v>
      </c>
      <c r="Z264" s="68">
        <v>45645</v>
      </c>
      <c r="AA264" s="67">
        <f t="shared" ref="AA264:AA327" si="20">+IF(Y264="1800-01-01",Z264-X264,Z264-Y264)</f>
        <v>142</v>
      </c>
      <c r="AB264" s="60">
        <v>0</v>
      </c>
      <c r="AC264" s="60">
        <v>0</v>
      </c>
      <c r="AD264" s="60">
        <v>0</v>
      </c>
      <c r="AE264" s="66" t="s">
        <v>75</v>
      </c>
      <c r="AF264" s="67">
        <f t="shared" ref="AF264:AF327" si="21">+IF(AE264="1800-01-01",0,AE264-Z264)</f>
        <v>0</v>
      </c>
      <c r="AG264" s="60">
        <v>0</v>
      </c>
      <c r="AH264" s="60">
        <v>0</v>
      </c>
      <c r="AI264" s="65" t="s">
        <v>75</v>
      </c>
      <c r="AJ264" s="61">
        <v>0</v>
      </c>
      <c r="AK264" s="65" t="s">
        <v>75</v>
      </c>
      <c r="AL264" s="65" t="s">
        <v>75</v>
      </c>
      <c r="AM264" s="67">
        <f t="shared" ref="AM264:AM327" si="22">+IF(AK264="1800-01-01",0,AL264-AK264)</f>
        <v>0</v>
      </c>
      <c r="AN264" s="67">
        <f>+K264+AC264-AH264</f>
        <v>6000000</v>
      </c>
      <c r="AO264" s="61" t="s">
        <v>67</v>
      </c>
      <c r="AP264" s="60">
        <v>6000000</v>
      </c>
      <c r="AQ264" s="61" t="s">
        <v>86</v>
      </c>
      <c r="AR264" s="60">
        <v>0</v>
      </c>
      <c r="AS264" s="69" t="s">
        <v>75</v>
      </c>
      <c r="AT264" s="70">
        <v>0</v>
      </c>
      <c r="AU264" s="71">
        <f t="shared" ref="AU264:AU327" si="23">AN264-AT264</f>
        <v>6000000</v>
      </c>
      <c r="AV264" s="72">
        <f t="shared" ref="AV264:AV327" si="24">+IFERROR(AT264/AN264,"_")</f>
        <v>0</v>
      </c>
      <c r="AW264" s="69" t="s">
        <v>75</v>
      </c>
      <c r="AX264" s="61" t="s">
        <v>101</v>
      </c>
      <c r="AY264" s="73" t="s">
        <v>5550</v>
      </c>
      <c r="AZ264" s="58" t="s">
        <v>67</v>
      </c>
      <c r="BA264" s="58" t="s">
        <v>67</v>
      </c>
    </row>
    <row r="265" spans="2:53" x14ac:dyDescent="0.25">
      <c r="B265" s="58">
        <v>2024</v>
      </c>
      <c r="C265" s="58">
        <v>891780111</v>
      </c>
      <c r="D265" s="59" t="s">
        <v>64</v>
      </c>
      <c r="E265" s="60" t="s">
        <v>5549</v>
      </c>
      <c r="F265" s="60" t="s">
        <v>5548</v>
      </c>
      <c r="G265" s="168">
        <v>0</v>
      </c>
      <c r="H265" s="61" t="s">
        <v>73</v>
      </c>
      <c r="I265" s="59" t="s">
        <v>65</v>
      </c>
      <c r="J265" s="60" t="s">
        <v>5547</v>
      </c>
      <c r="K265" s="60">
        <v>6000000</v>
      </c>
      <c r="L265" s="58" t="s">
        <v>68</v>
      </c>
      <c r="M265" s="67" t="s">
        <v>5546</v>
      </c>
      <c r="N265" s="67">
        <v>1083010243</v>
      </c>
      <c r="O265" s="67">
        <v>1150</v>
      </c>
      <c r="P265" s="205">
        <v>45420</v>
      </c>
      <c r="Q265" s="60">
        <v>318000000</v>
      </c>
      <c r="R265" s="205">
        <v>45499</v>
      </c>
      <c r="S265" s="60">
        <v>6000000</v>
      </c>
      <c r="T265" s="61" t="s">
        <v>66</v>
      </c>
      <c r="U265" s="67">
        <v>57428039</v>
      </c>
      <c r="V265" s="67" t="s">
        <v>5213</v>
      </c>
      <c r="W265" s="68">
        <v>45498</v>
      </c>
      <c r="X265" s="68">
        <v>45499</v>
      </c>
      <c r="Y265" s="168" t="s">
        <v>75</v>
      </c>
      <c r="Z265" s="68">
        <v>45645</v>
      </c>
      <c r="AA265" s="67">
        <f t="shared" si="20"/>
        <v>146</v>
      </c>
      <c r="AB265" s="60">
        <v>0</v>
      </c>
      <c r="AC265" s="60">
        <v>0</v>
      </c>
      <c r="AD265" s="60">
        <v>0</v>
      </c>
      <c r="AE265" s="66" t="s">
        <v>75</v>
      </c>
      <c r="AF265" s="67">
        <f t="shared" si="21"/>
        <v>0</v>
      </c>
      <c r="AG265" s="60">
        <v>0</v>
      </c>
      <c r="AH265" s="60">
        <v>0</v>
      </c>
      <c r="AI265" s="65" t="s">
        <v>75</v>
      </c>
      <c r="AJ265" s="61">
        <v>0</v>
      </c>
      <c r="AK265" s="65" t="s">
        <v>75</v>
      </c>
      <c r="AL265" s="65" t="s">
        <v>75</v>
      </c>
      <c r="AM265" s="67">
        <f t="shared" si="22"/>
        <v>0</v>
      </c>
      <c r="AN265" s="67">
        <f>+K265+AC265-AH265</f>
        <v>6000000</v>
      </c>
      <c r="AO265" s="61" t="s">
        <v>67</v>
      </c>
      <c r="AP265" s="60">
        <v>6000000</v>
      </c>
      <c r="AQ265" s="61" t="s">
        <v>86</v>
      </c>
      <c r="AR265" s="60">
        <v>0</v>
      </c>
      <c r="AS265" s="69" t="s">
        <v>75</v>
      </c>
      <c r="AT265" s="70">
        <v>0</v>
      </c>
      <c r="AU265" s="71">
        <f t="shared" si="23"/>
        <v>6000000</v>
      </c>
      <c r="AV265" s="72">
        <f t="shared" si="24"/>
        <v>0</v>
      </c>
      <c r="AW265" s="69" t="s">
        <v>75</v>
      </c>
      <c r="AX265" s="61" t="s">
        <v>101</v>
      </c>
      <c r="AY265" s="73" t="s">
        <v>5545</v>
      </c>
      <c r="AZ265" s="58" t="s">
        <v>67</v>
      </c>
      <c r="BA265" s="58" t="s">
        <v>67</v>
      </c>
    </row>
    <row r="266" spans="2:53" x14ac:dyDescent="0.25">
      <c r="B266" s="58">
        <v>2024</v>
      </c>
      <c r="C266" s="58">
        <v>891780111</v>
      </c>
      <c r="D266" s="59" t="s">
        <v>64</v>
      </c>
      <c r="E266" s="60" t="s">
        <v>5544</v>
      </c>
      <c r="F266" s="60" t="s">
        <v>5543</v>
      </c>
      <c r="G266" s="168">
        <v>0</v>
      </c>
      <c r="H266" s="61" t="s">
        <v>73</v>
      </c>
      <c r="I266" s="59" t="s">
        <v>125</v>
      </c>
      <c r="J266" s="60" t="s">
        <v>5542</v>
      </c>
      <c r="K266" s="60">
        <v>14600000</v>
      </c>
      <c r="L266" s="58" t="s">
        <v>68</v>
      </c>
      <c r="M266" s="67" t="s">
        <v>5541</v>
      </c>
      <c r="N266" s="67">
        <v>84088532</v>
      </c>
      <c r="O266" s="67">
        <v>1623</v>
      </c>
      <c r="P266" s="205">
        <v>45490</v>
      </c>
      <c r="Q266" s="60">
        <v>157000000</v>
      </c>
      <c r="R266" s="205">
        <v>45499</v>
      </c>
      <c r="S266" s="60">
        <v>14600000</v>
      </c>
      <c r="T266" s="61" t="s">
        <v>66</v>
      </c>
      <c r="U266" s="67">
        <v>16078654</v>
      </c>
      <c r="V266" s="67" t="s">
        <v>5229</v>
      </c>
      <c r="W266" s="68">
        <v>45498</v>
      </c>
      <c r="X266" s="68">
        <v>45499</v>
      </c>
      <c r="Y266" s="168" t="s">
        <v>75</v>
      </c>
      <c r="Z266" s="68">
        <v>45609</v>
      </c>
      <c r="AA266" s="67">
        <f t="shared" si="20"/>
        <v>110</v>
      </c>
      <c r="AB266" s="60">
        <v>0</v>
      </c>
      <c r="AC266" s="60">
        <v>0</v>
      </c>
      <c r="AD266" s="60">
        <v>0</v>
      </c>
      <c r="AE266" s="66" t="s">
        <v>75</v>
      </c>
      <c r="AF266" s="67">
        <f t="shared" si="21"/>
        <v>0</v>
      </c>
      <c r="AG266" s="60">
        <v>0</v>
      </c>
      <c r="AH266" s="60">
        <v>0</v>
      </c>
      <c r="AI266" s="65" t="s">
        <v>75</v>
      </c>
      <c r="AJ266" s="61">
        <v>0</v>
      </c>
      <c r="AK266" s="65" t="s">
        <v>75</v>
      </c>
      <c r="AL266" s="65" t="s">
        <v>75</v>
      </c>
      <c r="AM266" s="67">
        <f t="shared" si="22"/>
        <v>0</v>
      </c>
      <c r="AN266" s="67">
        <f>+K266+AC266-AH266</f>
        <v>14600000</v>
      </c>
      <c r="AO266" s="61" t="s">
        <v>86</v>
      </c>
      <c r="AP266" s="60">
        <v>14600000</v>
      </c>
      <c r="AQ266" s="61" t="s">
        <v>86</v>
      </c>
      <c r="AR266" s="60">
        <v>0</v>
      </c>
      <c r="AS266" s="69" t="s">
        <v>75</v>
      </c>
      <c r="AT266" s="70">
        <v>0</v>
      </c>
      <c r="AU266" s="71">
        <f t="shared" si="23"/>
        <v>14600000</v>
      </c>
      <c r="AV266" s="72">
        <f t="shared" si="24"/>
        <v>0</v>
      </c>
      <c r="AW266" s="69" t="s">
        <v>75</v>
      </c>
      <c r="AX266" s="61" t="s">
        <v>101</v>
      </c>
      <c r="AY266" s="73" t="s">
        <v>5540</v>
      </c>
      <c r="AZ266" s="58" t="s">
        <v>67</v>
      </c>
      <c r="BA266" s="58" t="s">
        <v>67</v>
      </c>
    </row>
    <row r="267" spans="2:53" x14ac:dyDescent="0.25">
      <c r="B267" s="58">
        <v>2024</v>
      </c>
      <c r="C267" s="58">
        <v>891780111</v>
      </c>
      <c r="D267" s="59" t="s">
        <v>64</v>
      </c>
      <c r="E267" s="60" t="s">
        <v>5539</v>
      </c>
      <c r="F267" s="60" t="s">
        <v>5538</v>
      </c>
      <c r="G267" s="168">
        <v>0</v>
      </c>
      <c r="H267" s="61" t="s">
        <v>73</v>
      </c>
      <c r="I267" s="59" t="s">
        <v>125</v>
      </c>
      <c r="J267" s="60" t="s">
        <v>5537</v>
      </c>
      <c r="K267" s="60">
        <v>11400000</v>
      </c>
      <c r="L267" s="58" t="s">
        <v>68</v>
      </c>
      <c r="M267" s="67" t="s">
        <v>5522</v>
      </c>
      <c r="N267" s="67">
        <v>84454708</v>
      </c>
      <c r="O267" s="67">
        <v>1623</v>
      </c>
      <c r="P267" s="205">
        <v>45490</v>
      </c>
      <c r="Q267" s="60">
        <v>157000000</v>
      </c>
      <c r="R267" s="205">
        <v>45504</v>
      </c>
      <c r="S267" s="60">
        <v>11400000</v>
      </c>
      <c r="T267" s="61" t="s">
        <v>66</v>
      </c>
      <c r="U267" s="67">
        <v>16078654</v>
      </c>
      <c r="V267" s="67" t="s">
        <v>5229</v>
      </c>
      <c r="W267" s="68">
        <v>45503</v>
      </c>
      <c r="X267" s="68">
        <v>45504</v>
      </c>
      <c r="Y267" s="168" t="s">
        <v>75</v>
      </c>
      <c r="Z267" s="68">
        <v>45578</v>
      </c>
      <c r="AA267" s="67">
        <f t="shared" si="20"/>
        <v>74</v>
      </c>
      <c r="AB267" s="60">
        <v>0</v>
      </c>
      <c r="AC267" s="60">
        <v>0</v>
      </c>
      <c r="AD267" s="60">
        <v>0</v>
      </c>
      <c r="AE267" s="66" t="s">
        <v>75</v>
      </c>
      <c r="AF267" s="67">
        <f t="shared" si="21"/>
        <v>0</v>
      </c>
      <c r="AG267" s="60">
        <v>0</v>
      </c>
      <c r="AH267" s="60">
        <v>0</v>
      </c>
      <c r="AI267" s="65" t="s">
        <v>75</v>
      </c>
      <c r="AJ267" s="61">
        <v>0</v>
      </c>
      <c r="AK267" s="65" t="s">
        <v>75</v>
      </c>
      <c r="AL267" s="65" t="s">
        <v>75</v>
      </c>
      <c r="AM267" s="67">
        <f t="shared" si="22"/>
        <v>0</v>
      </c>
      <c r="AN267" s="67">
        <f>+K267+AC267-AH267</f>
        <v>11400000</v>
      </c>
      <c r="AO267" s="61" t="s">
        <v>86</v>
      </c>
      <c r="AP267" s="60">
        <v>11400000</v>
      </c>
      <c r="AQ267" s="61" t="s">
        <v>86</v>
      </c>
      <c r="AR267" s="60">
        <v>0</v>
      </c>
      <c r="AS267" s="69" t="s">
        <v>75</v>
      </c>
      <c r="AT267" s="70">
        <v>0</v>
      </c>
      <c r="AU267" s="71">
        <f t="shared" si="23"/>
        <v>11400000</v>
      </c>
      <c r="AV267" s="72">
        <f t="shared" si="24"/>
        <v>0</v>
      </c>
      <c r="AW267" s="69" t="s">
        <v>75</v>
      </c>
      <c r="AX267" s="61" t="s">
        <v>101</v>
      </c>
      <c r="AY267" s="73" t="s">
        <v>5536</v>
      </c>
      <c r="AZ267" s="58" t="s">
        <v>67</v>
      </c>
      <c r="BA267" s="58" t="s">
        <v>67</v>
      </c>
    </row>
    <row r="268" spans="2:53" x14ac:dyDescent="0.25">
      <c r="B268" s="58">
        <v>2024</v>
      </c>
      <c r="C268" s="58">
        <v>891780111</v>
      </c>
      <c r="D268" s="59" t="s">
        <v>64</v>
      </c>
      <c r="E268" s="60" t="s">
        <v>5535</v>
      </c>
      <c r="F268" s="60" t="s">
        <v>5534</v>
      </c>
      <c r="G268" s="168">
        <v>0</v>
      </c>
      <c r="H268" s="61" t="s">
        <v>73</v>
      </c>
      <c r="I268" s="59" t="s">
        <v>125</v>
      </c>
      <c r="J268" s="60" t="s">
        <v>5533</v>
      </c>
      <c r="K268" s="60">
        <v>23160000</v>
      </c>
      <c r="L268" s="58" t="s">
        <v>68</v>
      </c>
      <c r="M268" s="67" t="s">
        <v>5532</v>
      </c>
      <c r="N268" s="67">
        <v>1100547297</v>
      </c>
      <c r="O268" s="67">
        <v>1526</v>
      </c>
      <c r="P268" s="205">
        <v>45481</v>
      </c>
      <c r="Q268" s="60">
        <v>3015085910</v>
      </c>
      <c r="R268" s="205">
        <v>45504</v>
      </c>
      <c r="S268" s="60">
        <v>23160000</v>
      </c>
      <c r="T268" s="61" t="s">
        <v>66</v>
      </c>
      <c r="U268" s="67">
        <v>85472020</v>
      </c>
      <c r="V268" s="67" t="s">
        <v>94</v>
      </c>
      <c r="W268" s="68">
        <v>45503</v>
      </c>
      <c r="X268" s="68">
        <v>45504</v>
      </c>
      <c r="Y268" s="168" t="s">
        <v>75</v>
      </c>
      <c r="Z268" s="68">
        <v>45646</v>
      </c>
      <c r="AA268" s="67">
        <f t="shared" si="20"/>
        <v>142</v>
      </c>
      <c r="AB268" s="60">
        <v>0</v>
      </c>
      <c r="AC268" s="60">
        <v>0</v>
      </c>
      <c r="AD268" s="60">
        <v>0</v>
      </c>
      <c r="AE268" s="66" t="s">
        <v>75</v>
      </c>
      <c r="AF268" s="67">
        <f t="shared" si="21"/>
        <v>0</v>
      </c>
      <c r="AG268" s="60">
        <v>0</v>
      </c>
      <c r="AH268" s="60">
        <v>0</v>
      </c>
      <c r="AI268" s="65" t="s">
        <v>75</v>
      </c>
      <c r="AJ268" s="61">
        <v>0</v>
      </c>
      <c r="AK268" s="65" t="s">
        <v>75</v>
      </c>
      <c r="AL268" s="65" t="s">
        <v>75</v>
      </c>
      <c r="AM268" s="67">
        <f t="shared" si="22"/>
        <v>0</v>
      </c>
      <c r="AN268" s="67">
        <f>+K268+AC268-AH268</f>
        <v>23160000</v>
      </c>
      <c r="AO268" s="61" t="s">
        <v>86</v>
      </c>
      <c r="AP268" s="60">
        <v>23160000</v>
      </c>
      <c r="AQ268" s="61" t="s">
        <v>86</v>
      </c>
      <c r="AR268" s="60">
        <v>0</v>
      </c>
      <c r="AS268" s="69" t="s">
        <v>75</v>
      </c>
      <c r="AT268" s="70">
        <v>0</v>
      </c>
      <c r="AU268" s="71">
        <f t="shared" si="23"/>
        <v>23160000</v>
      </c>
      <c r="AV268" s="72">
        <f t="shared" si="24"/>
        <v>0</v>
      </c>
      <c r="AW268" s="69" t="s">
        <v>75</v>
      </c>
      <c r="AX268" s="61" t="s">
        <v>101</v>
      </c>
      <c r="AY268" s="73" t="s">
        <v>5531</v>
      </c>
      <c r="AZ268" s="58" t="s">
        <v>67</v>
      </c>
      <c r="BA268" s="58" t="s">
        <v>67</v>
      </c>
    </row>
    <row r="269" spans="2:53" x14ac:dyDescent="0.25">
      <c r="B269" s="58">
        <v>2024</v>
      </c>
      <c r="C269" s="58">
        <v>891780111</v>
      </c>
      <c r="D269" s="59" t="s">
        <v>64</v>
      </c>
      <c r="E269" s="60" t="s">
        <v>5530</v>
      </c>
      <c r="F269" s="60" t="s">
        <v>5529</v>
      </c>
      <c r="G269" s="168">
        <v>0</v>
      </c>
      <c r="H269" s="61" t="s">
        <v>73</v>
      </c>
      <c r="I269" s="59" t="s">
        <v>125</v>
      </c>
      <c r="J269" s="60" t="s">
        <v>5528</v>
      </c>
      <c r="K269" s="60">
        <v>23160000</v>
      </c>
      <c r="L269" s="58" t="s">
        <v>68</v>
      </c>
      <c r="M269" s="67" t="s">
        <v>5527</v>
      </c>
      <c r="N269" s="67">
        <v>1082958308</v>
      </c>
      <c r="O269" s="67">
        <v>1526</v>
      </c>
      <c r="P269" s="205">
        <v>45481</v>
      </c>
      <c r="Q269" s="60">
        <v>3015085910</v>
      </c>
      <c r="R269" s="205">
        <v>45504</v>
      </c>
      <c r="S269" s="60">
        <v>23160000</v>
      </c>
      <c r="T269" s="61" t="s">
        <v>66</v>
      </c>
      <c r="U269" s="67">
        <v>85472020</v>
      </c>
      <c r="V269" s="67" t="s">
        <v>94</v>
      </c>
      <c r="W269" s="68">
        <v>45503</v>
      </c>
      <c r="X269" s="68">
        <v>45504</v>
      </c>
      <c r="Y269" s="168" t="s">
        <v>75</v>
      </c>
      <c r="Z269" s="68">
        <v>45646</v>
      </c>
      <c r="AA269" s="67">
        <f t="shared" si="20"/>
        <v>142</v>
      </c>
      <c r="AB269" s="60">
        <v>0</v>
      </c>
      <c r="AC269" s="60">
        <v>0</v>
      </c>
      <c r="AD269" s="60">
        <v>0</v>
      </c>
      <c r="AE269" s="66" t="s">
        <v>75</v>
      </c>
      <c r="AF269" s="67">
        <f t="shared" si="21"/>
        <v>0</v>
      </c>
      <c r="AG269" s="60">
        <v>0</v>
      </c>
      <c r="AH269" s="60">
        <v>0</v>
      </c>
      <c r="AI269" s="65" t="s">
        <v>75</v>
      </c>
      <c r="AJ269" s="61">
        <v>0</v>
      </c>
      <c r="AK269" s="65" t="s">
        <v>75</v>
      </c>
      <c r="AL269" s="65" t="s">
        <v>75</v>
      </c>
      <c r="AM269" s="67">
        <f t="shared" si="22"/>
        <v>0</v>
      </c>
      <c r="AN269" s="67">
        <f>+K269+AC269-AH269</f>
        <v>23160000</v>
      </c>
      <c r="AO269" s="61" t="s">
        <v>86</v>
      </c>
      <c r="AP269" s="60">
        <v>23160000</v>
      </c>
      <c r="AQ269" s="61" t="s">
        <v>86</v>
      </c>
      <c r="AR269" s="60">
        <v>0</v>
      </c>
      <c r="AS269" s="69" t="s">
        <v>75</v>
      </c>
      <c r="AT269" s="70">
        <v>0</v>
      </c>
      <c r="AU269" s="71">
        <f t="shared" si="23"/>
        <v>23160000</v>
      </c>
      <c r="AV269" s="72">
        <f t="shared" si="24"/>
        <v>0</v>
      </c>
      <c r="AW269" s="69" t="s">
        <v>75</v>
      </c>
      <c r="AX269" s="61" t="s">
        <v>101</v>
      </c>
      <c r="AY269" s="73" t="s">
        <v>5526</v>
      </c>
      <c r="AZ269" s="58" t="s">
        <v>67</v>
      </c>
      <c r="BA269" s="58" t="s">
        <v>67</v>
      </c>
    </row>
    <row r="270" spans="2:53" x14ac:dyDescent="0.25">
      <c r="B270" s="58">
        <v>2024</v>
      </c>
      <c r="C270" s="58">
        <v>891780111</v>
      </c>
      <c r="D270" s="59" t="s">
        <v>64</v>
      </c>
      <c r="E270" s="60" t="s">
        <v>5525</v>
      </c>
      <c r="F270" s="60" t="s">
        <v>5524</v>
      </c>
      <c r="G270" s="168">
        <v>0</v>
      </c>
      <c r="H270" s="61" t="s">
        <v>73</v>
      </c>
      <c r="I270" s="59" t="s">
        <v>65</v>
      </c>
      <c r="J270" s="60" t="s">
        <v>5523</v>
      </c>
      <c r="K270" s="60">
        <v>16200000</v>
      </c>
      <c r="L270" s="58" t="s">
        <v>68</v>
      </c>
      <c r="M270" s="67" t="s">
        <v>5522</v>
      </c>
      <c r="N270" s="67">
        <v>84454708</v>
      </c>
      <c r="O270" s="67">
        <v>1585</v>
      </c>
      <c r="P270" s="205">
        <v>45489</v>
      </c>
      <c r="Q270" s="60">
        <v>420000000</v>
      </c>
      <c r="R270" s="205">
        <v>45506</v>
      </c>
      <c r="S270" s="60">
        <v>16200000</v>
      </c>
      <c r="T270" s="61" t="s">
        <v>66</v>
      </c>
      <c r="U270" s="67">
        <v>84458088</v>
      </c>
      <c r="V270" s="67" t="s">
        <v>5521</v>
      </c>
      <c r="W270" s="68">
        <v>45505</v>
      </c>
      <c r="X270" s="68">
        <v>45506</v>
      </c>
      <c r="Y270" s="168" t="s">
        <v>75</v>
      </c>
      <c r="Z270" s="68">
        <v>45626</v>
      </c>
      <c r="AA270" s="67">
        <f t="shared" si="20"/>
        <v>120</v>
      </c>
      <c r="AB270" s="60">
        <v>0</v>
      </c>
      <c r="AC270" s="60">
        <v>0</v>
      </c>
      <c r="AD270" s="60">
        <v>0</v>
      </c>
      <c r="AE270" s="66" t="s">
        <v>75</v>
      </c>
      <c r="AF270" s="67">
        <f t="shared" si="21"/>
        <v>0</v>
      </c>
      <c r="AG270" s="60">
        <v>0</v>
      </c>
      <c r="AH270" s="60">
        <v>0</v>
      </c>
      <c r="AI270" s="65" t="s">
        <v>75</v>
      </c>
      <c r="AJ270" s="61">
        <v>0</v>
      </c>
      <c r="AK270" s="65" t="s">
        <v>75</v>
      </c>
      <c r="AL270" s="65" t="s">
        <v>75</v>
      </c>
      <c r="AM270" s="67">
        <f t="shared" si="22"/>
        <v>0</v>
      </c>
      <c r="AN270" s="67">
        <f>+K270+AC270-AH270</f>
        <v>16200000</v>
      </c>
      <c r="AO270" s="61" t="s">
        <v>67</v>
      </c>
      <c r="AP270" s="60">
        <v>16200000</v>
      </c>
      <c r="AQ270" s="61" t="s">
        <v>86</v>
      </c>
      <c r="AR270" s="60">
        <v>0</v>
      </c>
      <c r="AS270" s="69" t="s">
        <v>75</v>
      </c>
      <c r="AT270" s="70">
        <v>0</v>
      </c>
      <c r="AU270" s="71">
        <f t="shared" si="23"/>
        <v>16200000</v>
      </c>
      <c r="AV270" s="72">
        <f t="shared" si="24"/>
        <v>0</v>
      </c>
      <c r="AW270" s="69" t="s">
        <v>75</v>
      </c>
      <c r="AX270" s="61" t="s">
        <v>101</v>
      </c>
      <c r="AY270" s="73" t="s">
        <v>5520</v>
      </c>
      <c r="AZ270" s="58" t="s">
        <v>67</v>
      </c>
      <c r="BA270" s="58" t="s">
        <v>67</v>
      </c>
    </row>
    <row r="271" spans="2:53" x14ac:dyDescent="0.25">
      <c r="B271" s="58">
        <v>2024</v>
      </c>
      <c r="C271" s="58">
        <v>891780111</v>
      </c>
      <c r="D271" s="59" t="s">
        <v>64</v>
      </c>
      <c r="E271" s="60" t="s">
        <v>5519</v>
      </c>
      <c r="F271" s="60" t="s">
        <v>5518</v>
      </c>
      <c r="G271" s="168">
        <v>0</v>
      </c>
      <c r="H271" s="61" t="s">
        <v>73</v>
      </c>
      <c r="I271" s="59" t="s">
        <v>125</v>
      </c>
      <c r="J271" s="60" t="s">
        <v>5517</v>
      </c>
      <c r="K271" s="60">
        <v>11400000</v>
      </c>
      <c r="L271" s="58" t="s">
        <v>68</v>
      </c>
      <c r="M271" s="67" t="s">
        <v>5516</v>
      </c>
      <c r="N271" s="67">
        <v>1083034558</v>
      </c>
      <c r="O271" s="67">
        <v>1623</v>
      </c>
      <c r="P271" s="205">
        <v>45490</v>
      </c>
      <c r="Q271" s="60">
        <v>157000000</v>
      </c>
      <c r="R271" s="205">
        <v>45506</v>
      </c>
      <c r="S271" s="60">
        <v>11400000</v>
      </c>
      <c r="T271" s="61" t="s">
        <v>66</v>
      </c>
      <c r="U271" s="67">
        <v>16078654</v>
      </c>
      <c r="V271" s="67" t="s">
        <v>5229</v>
      </c>
      <c r="W271" s="68">
        <v>45505</v>
      </c>
      <c r="X271" s="68">
        <v>45506</v>
      </c>
      <c r="Y271" s="168" t="s">
        <v>75</v>
      </c>
      <c r="Z271" s="68">
        <v>45578</v>
      </c>
      <c r="AA271" s="67">
        <f t="shared" si="20"/>
        <v>72</v>
      </c>
      <c r="AB271" s="60">
        <v>0</v>
      </c>
      <c r="AC271" s="60">
        <v>0</v>
      </c>
      <c r="AD271" s="60">
        <v>0</v>
      </c>
      <c r="AE271" s="66" t="s">
        <v>75</v>
      </c>
      <c r="AF271" s="67">
        <f t="shared" si="21"/>
        <v>0</v>
      </c>
      <c r="AG271" s="60">
        <v>0</v>
      </c>
      <c r="AH271" s="60">
        <v>0</v>
      </c>
      <c r="AI271" s="65" t="s">
        <v>75</v>
      </c>
      <c r="AJ271" s="61">
        <v>0</v>
      </c>
      <c r="AK271" s="65" t="s">
        <v>75</v>
      </c>
      <c r="AL271" s="65" t="s">
        <v>75</v>
      </c>
      <c r="AM271" s="67">
        <f t="shared" si="22"/>
        <v>0</v>
      </c>
      <c r="AN271" s="67">
        <f>+K271+AC271-AH271</f>
        <v>11400000</v>
      </c>
      <c r="AO271" s="61" t="s">
        <v>86</v>
      </c>
      <c r="AP271" s="60">
        <v>11400000</v>
      </c>
      <c r="AQ271" s="61" t="s">
        <v>86</v>
      </c>
      <c r="AR271" s="60">
        <v>0</v>
      </c>
      <c r="AS271" s="69" t="s">
        <v>75</v>
      </c>
      <c r="AT271" s="70">
        <v>0</v>
      </c>
      <c r="AU271" s="71">
        <f t="shared" si="23"/>
        <v>11400000</v>
      </c>
      <c r="AV271" s="72">
        <f t="shared" si="24"/>
        <v>0</v>
      </c>
      <c r="AW271" s="69" t="s">
        <v>75</v>
      </c>
      <c r="AX271" s="61" t="s">
        <v>101</v>
      </c>
      <c r="AY271" s="73" t="s">
        <v>5515</v>
      </c>
      <c r="AZ271" s="58" t="s">
        <v>67</v>
      </c>
      <c r="BA271" s="58" t="s">
        <v>67</v>
      </c>
    </row>
    <row r="272" spans="2:53" x14ac:dyDescent="0.25">
      <c r="B272" s="58">
        <v>2024</v>
      </c>
      <c r="C272" s="58">
        <v>891780111</v>
      </c>
      <c r="D272" s="59" t="s">
        <v>64</v>
      </c>
      <c r="E272" s="60" t="s">
        <v>5514</v>
      </c>
      <c r="F272" s="60" t="s">
        <v>5513</v>
      </c>
      <c r="G272" s="168">
        <v>0</v>
      </c>
      <c r="H272" s="61" t="s">
        <v>73</v>
      </c>
      <c r="I272" s="59" t="s">
        <v>125</v>
      </c>
      <c r="J272" s="60" t="s">
        <v>5512</v>
      </c>
      <c r="K272" s="60">
        <v>11400000</v>
      </c>
      <c r="L272" s="58" t="s">
        <v>68</v>
      </c>
      <c r="M272" s="67" t="s">
        <v>5511</v>
      </c>
      <c r="N272" s="67">
        <v>85474916</v>
      </c>
      <c r="O272" s="67">
        <v>1644</v>
      </c>
      <c r="P272" s="205">
        <v>45491</v>
      </c>
      <c r="Q272" s="60">
        <v>178000000</v>
      </c>
      <c r="R272" s="205">
        <v>45506</v>
      </c>
      <c r="S272" s="60">
        <v>11400000</v>
      </c>
      <c r="T272" s="61" t="s">
        <v>66</v>
      </c>
      <c r="U272" s="67">
        <v>16078654</v>
      </c>
      <c r="V272" s="67" t="s">
        <v>5229</v>
      </c>
      <c r="W272" s="68">
        <v>45505</v>
      </c>
      <c r="X272" s="68">
        <v>45506</v>
      </c>
      <c r="Y272" s="168" t="s">
        <v>75</v>
      </c>
      <c r="Z272" s="68">
        <v>45578</v>
      </c>
      <c r="AA272" s="67">
        <f t="shared" si="20"/>
        <v>72</v>
      </c>
      <c r="AB272" s="60">
        <v>0</v>
      </c>
      <c r="AC272" s="60">
        <v>0</v>
      </c>
      <c r="AD272" s="60">
        <v>0</v>
      </c>
      <c r="AE272" s="66" t="s">
        <v>75</v>
      </c>
      <c r="AF272" s="67">
        <f t="shared" si="21"/>
        <v>0</v>
      </c>
      <c r="AG272" s="60">
        <v>0</v>
      </c>
      <c r="AH272" s="60">
        <v>0</v>
      </c>
      <c r="AI272" s="65" t="s">
        <v>75</v>
      </c>
      <c r="AJ272" s="61">
        <v>0</v>
      </c>
      <c r="AK272" s="65" t="s">
        <v>75</v>
      </c>
      <c r="AL272" s="65" t="s">
        <v>75</v>
      </c>
      <c r="AM272" s="67">
        <f t="shared" si="22"/>
        <v>0</v>
      </c>
      <c r="AN272" s="67">
        <f>+K272+AC272-AH272</f>
        <v>11400000</v>
      </c>
      <c r="AO272" s="61" t="s">
        <v>86</v>
      </c>
      <c r="AP272" s="60">
        <v>11400000</v>
      </c>
      <c r="AQ272" s="61" t="s">
        <v>86</v>
      </c>
      <c r="AR272" s="60">
        <v>0</v>
      </c>
      <c r="AS272" s="69" t="s">
        <v>75</v>
      </c>
      <c r="AT272" s="70">
        <v>0</v>
      </c>
      <c r="AU272" s="71">
        <f t="shared" si="23"/>
        <v>11400000</v>
      </c>
      <c r="AV272" s="72">
        <f t="shared" si="24"/>
        <v>0</v>
      </c>
      <c r="AW272" s="69" t="s">
        <v>75</v>
      </c>
      <c r="AX272" s="61" t="s">
        <v>101</v>
      </c>
      <c r="AY272" s="73" t="s">
        <v>5510</v>
      </c>
      <c r="AZ272" s="58" t="s">
        <v>67</v>
      </c>
      <c r="BA272" s="58" t="s">
        <v>67</v>
      </c>
    </row>
    <row r="273" spans="2:53" x14ac:dyDescent="0.25">
      <c r="B273" s="58">
        <v>2024</v>
      </c>
      <c r="C273" s="58">
        <v>891780111</v>
      </c>
      <c r="D273" s="59" t="s">
        <v>64</v>
      </c>
      <c r="E273" s="60" t="s">
        <v>5509</v>
      </c>
      <c r="F273" s="60" t="s">
        <v>5508</v>
      </c>
      <c r="G273" s="168">
        <v>0</v>
      </c>
      <c r="H273" s="61" t="s">
        <v>73</v>
      </c>
      <c r="I273" s="59" t="s">
        <v>125</v>
      </c>
      <c r="J273" s="60" t="s">
        <v>5507</v>
      </c>
      <c r="K273" s="60">
        <v>11400000</v>
      </c>
      <c r="L273" s="58" t="s">
        <v>68</v>
      </c>
      <c r="M273" s="67" t="s">
        <v>5506</v>
      </c>
      <c r="N273" s="67">
        <v>1083033805</v>
      </c>
      <c r="O273" s="67">
        <v>1644</v>
      </c>
      <c r="P273" s="205">
        <v>45491</v>
      </c>
      <c r="Q273" s="60">
        <v>178000000</v>
      </c>
      <c r="R273" s="205">
        <v>45506</v>
      </c>
      <c r="S273" s="60">
        <v>11400000</v>
      </c>
      <c r="T273" s="61" t="s">
        <v>66</v>
      </c>
      <c r="U273" s="67">
        <v>16078654</v>
      </c>
      <c r="V273" s="67" t="s">
        <v>5229</v>
      </c>
      <c r="W273" s="68">
        <v>45505</v>
      </c>
      <c r="X273" s="68">
        <v>45506</v>
      </c>
      <c r="Y273" s="168" t="s">
        <v>75</v>
      </c>
      <c r="Z273" s="68">
        <v>45578</v>
      </c>
      <c r="AA273" s="67">
        <f t="shared" si="20"/>
        <v>72</v>
      </c>
      <c r="AB273" s="60">
        <v>0</v>
      </c>
      <c r="AC273" s="60">
        <v>0</v>
      </c>
      <c r="AD273" s="60">
        <v>0</v>
      </c>
      <c r="AE273" s="66" t="s">
        <v>75</v>
      </c>
      <c r="AF273" s="67">
        <f t="shared" si="21"/>
        <v>0</v>
      </c>
      <c r="AG273" s="60">
        <v>0</v>
      </c>
      <c r="AH273" s="60">
        <v>0</v>
      </c>
      <c r="AI273" s="65" t="s">
        <v>75</v>
      </c>
      <c r="AJ273" s="61">
        <v>0</v>
      </c>
      <c r="AK273" s="65" t="s">
        <v>75</v>
      </c>
      <c r="AL273" s="65" t="s">
        <v>75</v>
      </c>
      <c r="AM273" s="67">
        <f t="shared" si="22"/>
        <v>0</v>
      </c>
      <c r="AN273" s="67">
        <f>+K273+AC273-AH273</f>
        <v>11400000</v>
      </c>
      <c r="AO273" s="61" t="s">
        <v>86</v>
      </c>
      <c r="AP273" s="60">
        <v>11400000</v>
      </c>
      <c r="AQ273" s="61" t="s">
        <v>86</v>
      </c>
      <c r="AR273" s="60">
        <v>0</v>
      </c>
      <c r="AS273" s="69" t="s">
        <v>75</v>
      </c>
      <c r="AT273" s="70">
        <v>0</v>
      </c>
      <c r="AU273" s="71">
        <f t="shared" si="23"/>
        <v>11400000</v>
      </c>
      <c r="AV273" s="72">
        <f t="shared" si="24"/>
        <v>0</v>
      </c>
      <c r="AW273" s="69" t="s">
        <v>75</v>
      </c>
      <c r="AX273" s="61" t="s">
        <v>101</v>
      </c>
      <c r="AY273" s="73" t="s">
        <v>5505</v>
      </c>
      <c r="AZ273" s="58" t="s">
        <v>67</v>
      </c>
      <c r="BA273" s="58" t="s">
        <v>67</v>
      </c>
    </row>
    <row r="274" spans="2:53" x14ac:dyDescent="0.25">
      <c r="B274" s="58">
        <v>2024</v>
      </c>
      <c r="C274" s="58">
        <v>891780111</v>
      </c>
      <c r="D274" s="59" t="s">
        <v>64</v>
      </c>
      <c r="E274" s="60" t="s">
        <v>5504</v>
      </c>
      <c r="F274" s="60" t="s">
        <v>5503</v>
      </c>
      <c r="G274" s="168">
        <v>0</v>
      </c>
      <c r="H274" s="61" t="s">
        <v>73</v>
      </c>
      <c r="I274" s="59" t="s">
        <v>125</v>
      </c>
      <c r="J274" s="60" t="s">
        <v>5502</v>
      </c>
      <c r="K274" s="60">
        <v>15000000</v>
      </c>
      <c r="L274" s="58" t="s">
        <v>68</v>
      </c>
      <c r="M274" s="67" t="s">
        <v>5501</v>
      </c>
      <c r="N274" s="67">
        <v>1082942381</v>
      </c>
      <c r="O274" s="209" t="s">
        <v>5463</v>
      </c>
      <c r="P274" s="205" t="s">
        <v>5462</v>
      </c>
      <c r="Q274" s="60">
        <v>335000000</v>
      </c>
      <c r="R274" s="205">
        <v>45506</v>
      </c>
      <c r="S274" s="60">
        <v>15000000</v>
      </c>
      <c r="T274" s="61" t="s">
        <v>66</v>
      </c>
      <c r="U274" s="67">
        <v>16078654</v>
      </c>
      <c r="V274" s="67" t="s">
        <v>5229</v>
      </c>
      <c r="W274" s="68">
        <v>45505</v>
      </c>
      <c r="X274" s="68">
        <v>45506</v>
      </c>
      <c r="Y274" s="168" t="s">
        <v>75</v>
      </c>
      <c r="Z274" s="68">
        <v>45609</v>
      </c>
      <c r="AA274" s="67">
        <f t="shared" si="20"/>
        <v>103</v>
      </c>
      <c r="AB274" s="60">
        <v>0</v>
      </c>
      <c r="AC274" s="60">
        <v>0</v>
      </c>
      <c r="AD274" s="60">
        <v>0</v>
      </c>
      <c r="AE274" s="66" t="s">
        <v>75</v>
      </c>
      <c r="AF274" s="67">
        <f t="shared" si="21"/>
        <v>0</v>
      </c>
      <c r="AG274" s="60">
        <v>0</v>
      </c>
      <c r="AH274" s="60">
        <v>0</v>
      </c>
      <c r="AI274" s="65" t="s">
        <v>75</v>
      </c>
      <c r="AJ274" s="61">
        <v>0</v>
      </c>
      <c r="AK274" s="65" t="s">
        <v>75</v>
      </c>
      <c r="AL274" s="65" t="s">
        <v>75</v>
      </c>
      <c r="AM274" s="67">
        <f t="shared" si="22"/>
        <v>0</v>
      </c>
      <c r="AN274" s="67">
        <f>+K274+AC274-AH274</f>
        <v>15000000</v>
      </c>
      <c r="AO274" s="61" t="s">
        <v>86</v>
      </c>
      <c r="AP274" s="60">
        <v>15000000</v>
      </c>
      <c r="AQ274" s="61" t="s">
        <v>86</v>
      </c>
      <c r="AR274" s="60">
        <v>0</v>
      </c>
      <c r="AS274" s="69" t="s">
        <v>75</v>
      </c>
      <c r="AT274" s="70">
        <v>0</v>
      </c>
      <c r="AU274" s="71">
        <f t="shared" si="23"/>
        <v>15000000</v>
      </c>
      <c r="AV274" s="72">
        <f t="shared" si="24"/>
        <v>0</v>
      </c>
      <c r="AW274" s="69" t="s">
        <v>75</v>
      </c>
      <c r="AX274" s="61" t="s">
        <v>101</v>
      </c>
      <c r="AY274" s="73" t="s">
        <v>5500</v>
      </c>
      <c r="AZ274" s="58" t="s">
        <v>67</v>
      </c>
      <c r="BA274" s="58" t="s">
        <v>67</v>
      </c>
    </row>
    <row r="275" spans="2:53" x14ac:dyDescent="0.25">
      <c r="B275" s="58">
        <v>2024</v>
      </c>
      <c r="C275" s="58">
        <v>891780111</v>
      </c>
      <c r="D275" s="59" t="s">
        <v>64</v>
      </c>
      <c r="E275" s="60" t="s">
        <v>5499</v>
      </c>
      <c r="F275" s="60" t="s">
        <v>5498</v>
      </c>
      <c r="G275" s="168">
        <v>0</v>
      </c>
      <c r="H275" s="61" t="s">
        <v>73</v>
      </c>
      <c r="I275" s="59" t="s">
        <v>65</v>
      </c>
      <c r="J275" s="60" t="s">
        <v>5497</v>
      </c>
      <c r="K275" s="60">
        <v>3000000</v>
      </c>
      <c r="L275" s="58" t="s">
        <v>68</v>
      </c>
      <c r="M275" s="67" t="s">
        <v>5496</v>
      </c>
      <c r="N275" s="67">
        <v>1082921309</v>
      </c>
      <c r="O275" s="67">
        <v>1560</v>
      </c>
      <c r="P275" s="205">
        <v>45483</v>
      </c>
      <c r="Q275" s="60">
        <v>79800000</v>
      </c>
      <c r="R275" s="205">
        <v>45506</v>
      </c>
      <c r="S275" s="60">
        <v>3000000</v>
      </c>
      <c r="T275" s="61" t="s">
        <v>66</v>
      </c>
      <c r="U275" s="67">
        <v>85155333</v>
      </c>
      <c r="V275" s="67" t="s">
        <v>5235</v>
      </c>
      <c r="W275" s="68">
        <v>45505</v>
      </c>
      <c r="X275" s="68">
        <v>45506</v>
      </c>
      <c r="Y275" s="168" t="s">
        <v>75</v>
      </c>
      <c r="Z275" s="68">
        <v>45537</v>
      </c>
      <c r="AA275" s="67">
        <f t="shared" si="20"/>
        <v>31</v>
      </c>
      <c r="AB275" s="60">
        <v>0</v>
      </c>
      <c r="AC275" s="60">
        <v>0</v>
      </c>
      <c r="AD275" s="60">
        <v>0</v>
      </c>
      <c r="AE275" s="66" t="s">
        <v>75</v>
      </c>
      <c r="AF275" s="67">
        <f t="shared" si="21"/>
        <v>0</v>
      </c>
      <c r="AG275" s="60">
        <v>0</v>
      </c>
      <c r="AH275" s="60">
        <v>0</v>
      </c>
      <c r="AI275" s="65" t="s">
        <v>75</v>
      </c>
      <c r="AJ275" s="61">
        <v>0</v>
      </c>
      <c r="AK275" s="65" t="s">
        <v>75</v>
      </c>
      <c r="AL275" s="65" t="s">
        <v>75</v>
      </c>
      <c r="AM275" s="67">
        <f t="shared" si="22"/>
        <v>0</v>
      </c>
      <c r="AN275" s="67">
        <f>+K275+AC275-AH275</f>
        <v>3000000</v>
      </c>
      <c r="AO275" s="61" t="s">
        <v>67</v>
      </c>
      <c r="AP275" s="60">
        <v>3000000</v>
      </c>
      <c r="AQ275" s="61" t="s">
        <v>86</v>
      </c>
      <c r="AR275" s="60">
        <v>0</v>
      </c>
      <c r="AS275" s="69" t="s">
        <v>75</v>
      </c>
      <c r="AT275" s="70">
        <v>0</v>
      </c>
      <c r="AU275" s="71">
        <f t="shared" si="23"/>
        <v>3000000</v>
      </c>
      <c r="AV275" s="72">
        <f t="shared" si="24"/>
        <v>0</v>
      </c>
      <c r="AW275" s="69" t="s">
        <v>75</v>
      </c>
      <c r="AX275" s="61" t="s">
        <v>101</v>
      </c>
      <c r="AY275" s="73" t="s">
        <v>5495</v>
      </c>
      <c r="AZ275" s="58" t="s">
        <v>67</v>
      </c>
      <c r="BA275" s="58" t="s">
        <v>67</v>
      </c>
    </row>
    <row r="276" spans="2:53" x14ac:dyDescent="0.25">
      <c r="B276" s="58">
        <v>2024</v>
      </c>
      <c r="C276" s="58">
        <v>891780111</v>
      </c>
      <c r="D276" s="59" t="s">
        <v>64</v>
      </c>
      <c r="E276" s="60" t="s">
        <v>5494</v>
      </c>
      <c r="F276" s="60" t="s">
        <v>5493</v>
      </c>
      <c r="G276" s="168">
        <v>0</v>
      </c>
      <c r="H276" s="61" t="s">
        <v>73</v>
      </c>
      <c r="I276" s="59" t="s">
        <v>125</v>
      </c>
      <c r="J276" s="60" t="s">
        <v>5492</v>
      </c>
      <c r="K276" s="60">
        <v>22706900</v>
      </c>
      <c r="L276" s="58" t="s">
        <v>68</v>
      </c>
      <c r="M276" s="67" t="s">
        <v>5491</v>
      </c>
      <c r="N276" s="67">
        <v>1082998091</v>
      </c>
      <c r="O276" s="67">
        <v>1526</v>
      </c>
      <c r="P276" s="205">
        <v>45481</v>
      </c>
      <c r="Q276" s="60">
        <v>3015085910</v>
      </c>
      <c r="R276" s="205">
        <v>45506</v>
      </c>
      <c r="S276" s="60">
        <v>22706900</v>
      </c>
      <c r="T276" s="61" t="s">
        <v>66</v>
      </c>
      <c r="U276" s="67">
        <v>85472020</v>
      </c>
      <c r="V276" s="67" t="s">
        <v>94</v>
      </c>
      <c r="W276" s="68">
        <v>45505</v>
      </c>
      <c r="X276" s="68">
        <v>45506</v>
      </c>
      <c r="Y276" s="168" t="s">
        <v>75</v>
      </c>
      <c r="Z276" s="68">
        <v>45646</v>
      </c>
      <c r="AA276" s="67">
        <f t="shared" si="20"/>
        <v>140</v>
      </c>
      <c r="AB276" s="60">
        <v>0</v>
      </c>
      <c r="AC276" s="60">
        <v>0</v>
      </c>
      <c r="AD276" s="60">
        <v>0</v>
      </c>
      <c r="AE276" s="66" t="s">
        <v>75</v>
      </c>
      <c r="AF276" s="67">
        <f t="shared" si="21"/>
        <v>0</v>
      </c>
      <c r="AG276" s="60">
        <v>0</v>
      </c>
      <c r="AH276" s="60">
        <v>0</v>
      </c>
      <c r="AI276" s="65" t="s">
        <v>75</v>
      </c>
      <c r="AJ276" s="61">
        <v>0</v>
      </c>
      <c r="AK276" s="65" t="s">
        <v>75</v>
      </c>
      <c r="AL276" s="65" t="s">
        <v>75</v>
      </c>
      <c r="AM276" s="67">
        <f t="shared" si="22"/>
        <v>0</v>
      </c>
      <c r="AN276" s="67">
        <f>+K276+AC276-AH276</f>
        <v>22706900</v>
      </c>
      <c r="AO276" s="61" t="s">
        <v>86</v>
      </c>
      <c r="AP276" s="60">
        <v>22706900</v>
      </c>
      <c r="AQ276" s="61" t="s">
        <v>86</v>
      </c>
      <c r="AR276" s="60">
        <v>0</v>
      </c>
      <c r="AS276" s="69" t="s">
        <v>75</v>
      </c>
      <c r="AT276" s="70">
        <v>0</v>
      </c>
      <c r="AU276" s="71">
        <f t="shared" si="23"/>
        <v>22706900</v>
      </c>
      <c r="AV276" s="72">
        <f t="shared" si="24"/>
        <v>0</v>
      </c>
      <c r="AW276" s="69" t="s">
        <v>75</v>
      </c>
      <c r="AX276" s="61" t="s">
        <v>101</v>
      </c>
      <c r="AY276" s="73" t="s">
        <v>5490</v>
      </c>
      <c r="AZ276" s="58" t="s">
        <v>67</v>
      </c>
      <c r="BA276" s="58" t="s">
        <v>67</v>
      </c>
    </row>
    <row r="277" spans="2:53" x14ac:dyDescent="0.25">
      <c r="B277" s="58">
        <v>2024</v>
      </c>
      <c r="C277" s="58">
        <v>891780111</v>
      </c>
      <c r="D277" s="59" t="s">
        <v>64</v>
      </c>
      <c r="E277" s="60" t="s">
        <v>5489</v>
      </c>
      <c r="F277" s="60" t="s">
        <v>5488</v>
      </c>
      <c r="G277" s="168">
        <v>0</v>
      </c>
      <c r="H277" s="61" t="s">
        <v>73</v>
      </c>
      <c r="I277" s="59" t="s">
        <v>125</v>
      </c>
      <c r="J277" s="60" t="s">
        <v>5487</v>
      </c>
      <c r="K277" s="60">
        <v>22706900</v>
      </c>
      <c r="L277" s="58" t="s">
        <v>68</v>
      </c>
      <c r="M277" s="67" t="s">
        <v>5397</v>
      </c>
      <c r="N277" s="67">
        <v>85474379</v>
      </c>
      <c r="O277" s="67">
        <v>1526</v>
      </c>
      <c r="P277" s="205">
        <v>45481</v>
      </c>
      <c r="Q277" s="60">
        <v>3015085910</v>
      </c>
      <c r="R277" s="205">
        <v>45506</v>
      </c>
      <c r="S277" s="60">
        <v>22706900</v>
      </c>
      <c r="T277" s="61" t="s">
        <v>66</v>
      </c>
      <c r="U277" s="67">
        <v>85472020</v>
      </c>
      <c r="V277" s="67" t="s">
        <v>94</v>
      </c>
      <c r="W277" s="68">
        <v>45505</v>
      </c>
      <c r="X277" s="68">
        <v>45506</v>
      </c>
      <c r="Y277" s="168" t="s">
        <v>75</v>
      </c>
      <c r="Z277" s="68">
        <v>45646</v>
      </c>
      <c r="AA277" s="67">
        <f t="shared" si="20"/>
        <v>140</v>
      </c>
      <c r="AB277" s="60">
        <v>0</v>
      </c>
      <c r="AC277" s="60">
        <v>0</v>
      </c>
      <c r="AD277" s="60">
        <v>0</v>
      </c>
      <c r="AE277" s="66" t="s">
        <v>75</v>
      </c>
      <c r="AF277" s="67">
        <f t="shared" si="21"/>
        <v>0</v>
      </c>
      <c r="AG277" s="60">
        <v>0</v>
      </c>
      <c r="AH277" s="60">
        <v>0</v>
      </c>
      <c r="AI277" s="65" t="s">
        <v>75</v>
      </c>
      <c r="AJ277" s="61">
        <v>0</v>
      </c>
      <c r="AK277" s="65" t="s">
        <v>75</v>
      </c>
      <c r="AL277" s="65" t="s">
        <v>75</v>
      </c>
      <c r="AM277" s="67">
        <f t="shared" si="22"/>
        <v>0</v>
      </c>
      <c r="AN277" s="67">
        <f>+K277+AC277-AH277</f>
        <v>22706900</v>
      </c>
      <c r="AO277" s="61" t="s">
        <v>86</v>
      </c>
      <c r="AP277" s="60">
        <v>22706900</v>
      </c>
      <c r="AQ277" s="61" t="s">
        <v>86</v>
      </c>
      <c r="AR277" s="60">
        <v>0</v>
      </c>
      <c r="AS277" s="69" t="s">
        <v>75</v>
      </c>
      <c r="AT277" s="70">
        <v>0</v>
      </c>
      <c r="AU277" s="71">
        <f t="shared" si="23"/>
        <v>22706900</v>
      </c>
      <c r="AV277" s="72">
        <f t="shared" si="24"/>
        <v>0</v>
      </c>
      <c r="AW277" s="69" t="s">
        <v>75</v>
      </c>
      <c r="AX277" s="61" t="s">
        <v>101</v>
      </c>
      <c r="AY277" s="73" t="s">
        <v>5486</v>
      </c>
      <c r="AZ277" s="58" t="s">
        <v>67</v>
      </c>
      <c r="BA277" s="58" t="s">
        <v>67</v>
      </c>
    </row>
    <row r="278" spans="2:53" x14ac:dyDescent="0.25">
      <c r="B278" s="58">
        <v>2024</v>
      </c>
      <c r="C278" s="58">
        <v>891780111</v>
      </c>
      <c r="D278" s="59" t="s">
        <v>64</v>
      </c>
      <c r="E278" s="60" t="s">
        <v>5485</v>
      </c>
      <c r="F278" s="60" t="s">
        <v>5484</v>
      </c>
      <c r="G278" s="168">
        <v>0</v>
      </c>
      <c r="H278" s="61" t="s">
        <v>73</v>
      </c>
      <c r="I278" s="59" t="s">
        <v>125</v>
      </c>
      <c r="J278" s="60" t="s">
        <v>5483</v>
      </c>
      <c r="K278" s="60">
        <v>22706900</v>
      </c>
      <c r="L278" s="58" t="s">
        <v>68</v>
      </c>
      <c r="M278" s="67" t="s">
        <v>5387</v>
      </c>
      <c r="N278" s="67">
        <v>1082961548</v>
      </c>
      <c r="O278" s="67">
        <v>1526</v>
      </c>
      <c r="P278" s="205">
        <v>45481</v>
      </c>
      <c r="Q278" s="60">
        <v>3015085910</v>
      </c>
      <c r="R278" s="205">
        <v>45506</v>
      </c>
      <c r="S278" s="60">
        <v>22706900</v>
      </c>
      <c r="T278" s="61" t="s">
        <v>66</v>
      </c>
      <c r="U278" s="67">
        <v>85472020</v>
      </c>
      <c r="V278" s="67" t="s">
        <v>94</v>
      </c>
      <c r="W278" s="68">
        <v>45505</v>
      </c>
      <c r="X278" s="68">
        <v>45506</v>
      </c>
      <c r="Y278" s="168" t="s">
        <v>75</v>
      </c>
      <c r="Z278" s="68">
        <v>45646</v>
      </c>
      <c r="AA278" s="67">
        <f t="shared" si="20"/>
        <v>140</v>
      </c>
      <c r="AB278" s="60">
        <v>0</v>
      </c>
      <c r="AC278" s="60">
        <v>0</v>
      </c>
      <c r="AD278" s="60">
        <v>0</v>
      </c>
      <c r="AE278" s="66" t="s">
        <v>75</v>
      </c>
      <c r="AF278" s="67">
        <f t="shared" si="21"/>
        <v>0</v>
      </c>
      <c r="AG278" s="60">
        <v>0</v>
      </c>
      <c r="AH278" s="60">
        <v>0</v>
      </c>
      <c r="AI278" s="65" t="s">
        <v>75</v>
      </c>
      <c r="AJ278" s="61">
        <v>0</v>
      </c>
      <c r="AK278" s="65" t="s">
        <v>75</v>
      </c>
      <c r="AL278" s="65" t="s">
        <v>75</v>
      </c>
      <c r="AM278" s="67">
        <f t="shared" si="22"/>
        <v>0</v>
      </c>
      <c r="AN278" s="67">
        <f>+K278+AC278-AH278</f>
        <v>22706900</v>
      </c>
      <c r="AO278" s="61" t="s">
        <v>86</v>
      </c>
      <c r="AP278" s="60">
        <v>22706900</v>
      </c>
      <c r="AQ278" s="61" t="s">
        <v>86</v>
      </c>
      <c r="AR278" s="60">
        <v>0</v>
      </c>
      <c r="AS278" s="69" t="s">
        <v>75</v>
      </c>
      <c r="AT278" s="70">
        <v>0</v>
      </c>
      <c r="AU278" s="71">
        <f t="shared" si="23"/>
        <v>22706900</v>
      </c>
      <c r="AV278" s="72">
        <f t="shared" si="24"/>
        <v>0</v>
      </c>
      <c r="AW278" s="69" t="s">
        <v>75</v>
      </c>
      <c r="AX278" s="61" t="s">
        <v>101</v>
      </c>
      <c r="AY278" s="73" t="s">
        <v>5482</v>
      </c>
      <c r="AZ278" s="58" t="s">
        <v>67</v>
      </c>
      <c r="BA278" s="58" t="s">
        <v>67</v>
      </c>
    </row>
    <row r="279" spans="2:53" x14ac:dyDescent="0.25">
      <c r="B279" s="58">
        <v>2024</v>
      </c>
      <c r="C279" s="58">
        <v>891780111</v>
      </c>
      <c r="D279" s="59" t="s">
        <v>64</v>
      </c>
      <c r="E279" s="60" t="s">
        <v>5481</v>
      </c>
      <c r="F279" s="60" t="s">
        <v>5480</v>
      </c>
      <c r="G279" s="168">
        <v>0</v>
      </c>
      <c r="H279" s="61" t="s">
        <v>73</v>
      </c>
      <c r="I279" s="59" t="s">
        <v>125</v>
      </c>
      <c r="J279" s="60" t="s">
        <v>5479</v>
      </c>
      <c r="K279" s="60">
        <v>14112000</v>
      </c>
      <c r="L279" s="58" t="s">
        <v>68</v>
      </c>
      <c r="M279" s="67" t="s">
        <v>5392</v>
      </c>
      <c r="N279" s="67">
        <v>36560284</v>
      </c>
      <c r="O279" s="67">
        <v>1526</v>
      </c>
      <c r="P279" s="205">
        <v>45481</v>
      </c>
      <c r="Q279" s="60">
        <v>3015085910</v>
      </c>
      <c r="R279" s="205">
        <v>45506</v>
      </c>
      <c r="S279" s="60">
        <v>14112000</v>
      </c>
      <c r="T279" s="61" t="s">
        <v>66</v>
      </c>
      <c r="U279" s="67">
        <v>85472020</v>
      </c>
      <c r="V279" s="67" t="s">
        <v>94</v>
      </c>
      <c r="W279" s="68">
        <v>45505</v>
      </c>
      <c r="X279" s="68">
        <v>45506</v>
      </c>
      <c r="Y279" s="168" t="s">
        <v>75</v>
      </c>
      <c r="Z279" s="68">
        <v>45646</v>
      </c>
      <c r="AA279" s="67">
        <f t="shared" si="20"/>
        <v>140</v>
      </c>
      <c r="AB279" s="60">
        <v>0</v>
      </c>
      <c r="AC279" s="60">
        <v>0</v>
      </c>
      <c r="AD279" s="60">
        <v>0</v>
      </c>
      <c r="AE279" s="66" t="s">
        <v>75</v>
      </c>
      <c r="AF279" s="67">
        <f t="shared" si="21"/>
        <v>0</v>
      </c>
      <c r="AG279" s="60">
        <v>0</v>
      </c>
      <c r="AH279" s="60">
        <v>0</v>
      </c>
      <c r="AI279" s="65" t="s">
        <v>75</v>
      </c>
      <c r="AJ279" s="61">
        <v>0</v>
      </c>
      <c r="AK279" s="65" t="s">
        <v>75</v>
      </c>
      <c r="AL279" s="65" t="s">
        <v>75</v>
      </c>
      <c r="AM279" s="67">
        <f t="shared" si="22"/>
        <v>0</v>
      </c>
      <c r="AN279" s="67">
        <f>+K279+AC279-AH279</f>
        <v>14112000</v>
      </c>
      <c r="AO279" s="61" t="s">
        <v>86</v>
      </c>
      <c r="AP279" s="60">
        <v>14112000</v>
      </c>
      <c r="AQ279" s="61" t="s">
        <v>86</v>
      </c>
      <c r="AR279" s="60">
        <v>0</v>
      </c>
      <c r="AS279" s="69" t="s">
        <v>75</v>
      </c>
      <c r="AT279" s="70">
        <v>0</v>
      </c>
      <c r="AU279" s="71">
        <f t="shared" si="23"/>
        <v>14112000</v>
      </c>
      <c r="AV279" s="72">
        <f t="shared" si="24"/>
        <v>0</v>
      </c>
      <c r="AW279" s="69" t="s">
        <v>75</v>
      </c>
      <c r="AX279" s="61" t="s">
        <v>101</v>
      </c>
      <c r="AY279" s="73" t="s">
        <v>5478</v>
      </c>
      <c r="AZ279" s="58" t="s">
        <v>67</v>
      </c>
      <c r="BA279" s="58" t="s">
        <v>67</v>
      </c>
    </row>
    <row r="280" spans="2:53" x14ac:dyDescent="0.25">
      <c r="B280" s="58">
        <v>2024</v>
      </c>
      <c r="C280" s="58">
        <v>891780111</v>
      </c>
      <c r="D280" s="59" t="s">
        <v>64</v>
      </c>
      <c r="E280" s="60" t="s">
        <v>5477</v>
      </c>
      <c r="F280" s="60" t="s">
        <v>5476</v>
      </c>
      <c r="G280" s="168">
        <v>0</v>
      </c>
      <c r="H280" s="61" t="s">
        <v>73</v>
      </c>
      <c r="I280" s="59" t="s">
        <v>125</v>
      </c>
      <c r="J280" s="60" t="s">
        <v>5475</v>
      </c>
      <c r="K280" s="60">
        <v>6900000</v>
      </c>
      <c r="L280" s="58" t="s">
        <v>68</v>
      </c>
      <c r="M280" s="67" t="s">
        <v>5474</v>
      </c>
      <c r="N280" s="67">
        <v>26767399</v>
      </c>
      <c r="O280" s="67">
        <v>1644</v>
      </c>
      <c r="P280" s="205">
        <v>45491</v>
      </c>
      <c r="Q280" s="60">
        <v>178000000</v>
      </c>
      <c r="R280" s="205">
        <v>45506</v>
      </c>
      <c r="S280" s="60">
        <v>6900000</v>
      </c>
      <c r="T280" s="61" t="s">
        <v>66</v>
      </c>
      <c r="U280" s="67">
        <v>16078654</v>
      </c>
      <c r="V280" s="67" t="s">
        <v>5229</v>
      </c>
      <c r="W280" s="68">
        <v>45505</v>
      </c>
      <c r="X280" s="68">
        <v>45506</v>
      </c>
      <c r="Y280" s="168" t="s">
        <v>75</v>
      </c>
      <c r="Z280" s="68">
        <v>45578</v>
      </c>
      <c r="AA280" s="67">
        <f t="shared" si="20"/>
        <v>72</v>
      </c>
      <c r="AB280" s="60">
        <v>0</v>
      </c>
      <c r="AC280" s="60">
        <v>0</v>
      </c>
      <c r="AD280" s="60">
        <v>0</v>
      </c>
      <c r="AE280" s="66" t="s">
        <v>75</v>
      </c>
      <c r="AF280" s="67">
        <f t="shared" si="21"/>
        <v>0</v>
      </c>
      <c r="AG280" s="60">
        <v>0</v>
      </c>
      <c r="AH280" s="60">
        <v>0</v>
      </c>
      <c r="AI280" s="65" t="s">
        <v>75</v>
      </c>
      <c r="AJ280" s="61">
        <v>0</v>
      </c>
      <c r="AK280" s="65" t="s">
        <v>75</v>
      </c>
      <c r="AL280" s="65" t="s">
        <v>75</v>
      </c>
      <c r="AM280" s="67">
        <f t="shared" si="22"/>
        <v>0</v>
      </c>
      <c r="AN280" s="67">
        <f>+K280+AC280-AH280</f>
        <v>6900000</v>
      </c>
      <c r="AO280" s="61" t="s">
        <v>86</v>
      </c>
      <c r="AP280" s="60">
        <v>6900000</v>
      </c>
      <c r="AQ280" s="61" t="s">
        <v>86</v>
      </c>
      <c r="AR280" s="60">
        <v>0</v>
      </c>
      <c r="AS280" s="69" t="s">
        <v>75</v>
      </c>
      <c r="AT280" s="70">
        <v>0</v>
      </c>
      <c r="AU280" s="71">
        <f t="shared" si="23"/>
        <v>6900000</v>
      </c>
      <c r="AV280" s="72">
        <f t="shared" si="24"/>
        <v>0</v>
      </c>
      <c r="AW280" s="69" t="s">
        <v>75</v>
      </c>
      <c r="AX280" s="61" t="s">
        <v>101</v>
      </c>
      <c r="AY280" s="73" t="s">
        <v>5473</v>
      </c>
      <c r="AZ280" s="58" t="s">
        <v>67</v>
      </c>
      <c r="BA280" s="58" t="s">
        <v>67</v>
      </c>
    </row>
    <row r="281" spans="2:53" x14ac:dyDescent="0.25">
      <c r="B281" s="58">
        <v>2024</v>
      </c>
      <c r="C281" s="58">
        <v>891780111</v>
      </c>
      <c r="D281" s="59" t="s">
        <v>64</v>
      </c>
      <c r="E281" s="60" t="s">
        <v>5472</v>
      </c>
      <c r="F281" s="60" t="s">
        <v>5471</v>
      </c>
      <c r="G281" s="168">
        <v>0</v>
      </c>
      <c r="H281" s="61" t="s">
        <v>73</v>
      </c>
      <c r="I281" s="59" t="s">
        <v>125</v>
      </c>
      <c r="J281" s="60" t="s">
        <v>5470</v>
      </c>
      <c r="K281" s="60">
        <v>22800000</v>
      </c>
      <c r="L281" s="58" t="s">
        <v>68</v>
      </c>
      <c r="M281" s="67" t="s">
        <v>5469</v>
      </c>
      <c r="N281" s="67">
        <v>1082936785</v>
      </c>
      <c r="O281" s="209" t="s">
        <v>5463</v>
      </c>
      <c r="P281" s="205" t="s">
        <v>5462</v>
      </c>
      <c r="Q281" s="60">
        <v>335000000</v>
      </c>
      <c r="R281" s="205">
        <v>45506</v>
      </c>
      <c r="S281" s="60">
        <v>22800000</v>
      </c>
      <c r="T281" s="61" t="s">
        <v>66</v>
      </c>
      <c r="U281" s="67">
        <v>16078654</v>
      </c>
      <c r="V281" s="67" t="s">
        <v>5229</v>
      </c>
      <c r="W281" s="68">
        <v>45505</v>
      </c>
      <c r="X281" s="68">
        <v>45506</v>
      </c>
      <c r="Y281" s="168" t="s">
        <v>75</v>
      </c>
      <c r="Z281" s="68">
        <v>45609</v>
      </c>
      <c r="AA281" s="67">
        <f t="shared" si="20"/>
        <v>103</v>
      </c>
      <c r="AB281" s="60">
        <v>0</v>
      </c>
      <c r="AC281" s="60">
        <v>0</v>
      </c>
      <c r="AD281" s="60">
        <v>0</v>
      </c>
      <c r="AE281" s="66" t="s">
        <v>75</v>
      </c>
      <c r="AF281" s="67">
        <f t="shared" si="21"/>
        <v>0</v>
      </c>
      <c r="AG281" s="60">
        <v>0</v>
      </c>
      <c r="AH281" s="60">
        <v>0</v>
      </c>
      <c r="AI281" s="65" t="s">
        <v>75</v>
      </c>
      <c r="AJ281" s="61">
        <v>0</v>
      </c>
      <c r="AK281" s="65" t="s">
        <v>75</v>
      </c>
      <c r="AL281" s="65" t="s">
        <v>75</v>
      </c>
      <c r="AM281" s="67">
        <f t="shared" si="22"/>
        <v>0</v>
      </c>
      <c r="AN281" s="67">
        <f>+K281+AC281-AH281</f>
        <v>22800000</v>
      </c>
      <c r="AO281" s="61" t="s">
        <v>86</v>
      </c>
      <c r="AP281" s="60">
        <v>22800000</v>
      </c>
      <c r="AQ281" s="61" t="s">
        <v>86</v>
      </c>
      <c r="AR281" s="60">
        <v>0</v>
      </c>
      <c r="AS281" s="69" t="s">
        <v>75</v>
      </c>
      <c r="AT281" s="70">
        <v>0</v>
      </c>
      <c r="AU281" s="71">
        <f t="shared" si="23"/>
        <v>22800000</v>
      </c>
      <c r="AV281" s="72">
        <f t="shared" si="24"/>
        <v>0</v>
      </c>
      <c r="AW281" s="69" t="s">
        <v>75</v>
      </c>
      <c r="AX281" s="61" t="s">
        <v>101</v>
      </c>
      <c r="AY281" s="73" t="s">
        <v>5468</v>
      </c>
      <c r="AZ281" s="58" t="s">
        <v>67</v>
      </c>
      <c r="BA281" s="58" t="s">
        <v>67</v>
      </c>
    </row>
    <row r="282" spans="2:53" x14ac:dyDescent="0.25">
      <c r="B282" s="58">
        <v>2024</v>
      </c>
      <c r="C282" s="58">
        <v>891780111</v>
      </c>
      <c r="D282" s="59" t="s">
        <v>64</v>
      </c>
      <c r="E282" s="60" t="s">
        <v>5467</v>
      </c>
      <c r="F282" s="60" t="s">
        <v>5466</v>
      </c>
      <c r="G282" s="168">
        <v>0</v>
      </c>
      <c r="H282" s="61" t="s">
        <v>73</v>
      </c>
      <c r="I282" s="59" t="s">
        <v>125</v>
      </c>
      <c r="J282" s="60" t="s">
        <v>5465</v>
      </c>
      <c r="K282" s="60">
        <v>15000000</v>
      </c>
      <c r="L282" s="58" t="s">
        <v>68</v>
      </c>
      <c r="M282" s="67" t="s">
        <v>5464</v>
      </c>
      <c r="N282" s="67">
        <v>1102859409</v>
      </c>
      <c r="O282" s="209" t="s">
        <v>5463</v>
      </c>
      <c r="P282" s="205" t="s">
        <v>5462</v>
      </c>
      <c r="Q282" s="60">
        <v>335000000</v>
      </c>
      <c r="R282" s="205">
        <v>45506</v>
      </c>
      <c r="S282" s="60">
        <v>15000000</v>
      </c>
      <c r="T282" s="61" t="s">
        <v>66</v>
      </c>
      <c r="U282" s="67">
        <v>16078654</v>
      </c>
      <c r="V282" s="67" t="s">
        <v>5229</v>
      </c>
      <c r="W282" s="68">
        <v>45505</v>
      </c>
      <c r="X282" s="68">
        <v>45506</v>
      </c>
      <c r="Y282" s="168" t="s">
        <v>75</v>
      </c>
      <c r="Z282" s="68">
        <v>45609</v>
      </c>
      <c r="AA282" s="67">
        <f t="shared" si="20"/>
        <v>103</v>
      </c>
      <c r="AB282" s="60">
        <v>0</v>
      </c>
      <c r="AC282" s="60">
        <v>0</v>
      </c>
      <c r="AD282" s="60">
        <v>0</v>
      </c>
      <c r="AE282" s="66" t="s">
        <v>75</v>
      </c>
      <c r="AF282" s="67">
        <f t="shared" si="21"/>
        <v>0</v>
      </c>
      <c r="AG282" s="60">
        <v>0</v>
      </c>
      <c r="AH282" s="60">
        <v>0</v>
      </c>
      <c r="AI282" s="65" t="s">
        <v>75</v>
      </c>
      <c r="AJ282" s="61">
        <v>0</v>
      </c>
      <c r="AK282" s="65" t="s">
        <v>75</v>
      </c>
      <c r="AL282" s="65" t="s">
        <v>75</v>
      </c>
      <c r="AM282" s="67">
        <f t="shared" si="22"/>
        <v>0</v>
      </c>
      <c r="AN282" s="67">
        <f>+K282+AC282-AH282</f>
        <v>15000000</v>
      </c>
      <c r="AO282" s="61" t="s">
        <v>86</v>
      </c>
      <c r="AP282" s="60">
        <v>15000000</v>
      </c>
      <c r="AQ282" s="61" t="s">
        <v>86</v>
      </c>
      <c r="AR282" s="60">
        <v>0</v>
      </c>
      <c r="AS282" s="69" t="s">
        <v>75</v>
      </c>
      <c r="AT282" s="70">
        <v>0</v>
      </c>
      <c r="AU282" s="71">
        <f t="shared" si="23"/>
        <v>15000000</v>
      </c>
      <c r="AV282" s="72">
        <f t="shared" si="24"/>
        <v>0</v>
      </c>
      <c r="AW282" s="69" t="s">
        <v>75</v>
      </c>
      <c r="AX282" s="61" t="s">
        <v>101</v>
      </c>
      <c r="AY282" s="73" t="s">
        <v>5461</v>
      </c>
      <c r="AZ282" s="58" t="s">
        <v>67</v>
      </c>
      <c r="BA282" s="58" t="s">
        <v>67</v>
      </c>
    </row>
    <row r="283" spans="2:53" x14ac:dyDescent="0.25">
      <c r="B283" s="58">
        <v>2024</v>
      </c>
      <c r="C283" s="58">
        <v>891780111</v>
      </c>
      <c r="D283" s="59" t="s">
        <v>64</v>
      </c>
      <c r="E283" s="60" t="s">
        <v>5460</v>
      </c>
      <c r="F283" s="60" t="s">
        <v>5459</v>
      </c>
      <c r="G283" s="168">
        <v>0</v>
      </c>
      <c r="H283" s="61" t="s">
        <v>73</v>
      </c>
      <c r="I283" s="59" t="s">
        <v>125</v>
      </c>
      <c r="J283" s="60" t="s">
        <v>5458</v>
      </c>
      <c r="K283" s="60">
        <v>6900000</v>
      </c>
      <c r="L283" s="58" t="s">
        <v>68</v>
      </c>
      <c r="M283" s="67" t="s">
        <v>5457</v>
      </c>
      <c r="N283" s="67">
        <v>1004373834</v>
      </c>
      <c r="O283" s="67">
        <v>1623</v>
      </c>
      <c r="P283" s="205">
        <v>45490</v>
      </c>
      <c r="Q283" s="60">
        <v>157000000</v>
      </c>
      <c r="R283" s="205">
        <v>45506</v>
      </c>
      <c r="S283" s="60">
        <v>6900000</v>
      </c>
      <c r="T283" s="61" t="s">
        <v>66</v>
      </c>
      <c r="U283" s="67">
        <v>16078654</v>
      </c>
      <c r="V283" s="67" t="s">
        <v>5229</v>
      </c>
      <c r="W283" s="68">
        <v>45505</v>
      </c>
      <c r="X283" s="68">
        <v>45506</v>
      </c>
      <c r="Y283" s="168" t="s">
        <v>75</v>
      </c>
      <c r="Z283" s="68">
        <v>45578</v>
      </c>
      <c r="AA283" s="67">
        <f t="shared" si="20"/>
        <v>72</v>
      </c>
      <c r="AB283" s="60">
        <v>0</v>
      </c>
      <c r="AC283" s="60">
        <v>0</v>
      </c>
      <c r="AD283" s="60">
        <v>0</v>
      </c>
      <c r="AE283" s="66" t="s">
        <v>75</v>
      </c>
      <c r="AF283" s="67">
        <f t="shared" si="21"/>
        <v>0</v>
      </c>
      <c r="AG283" s="60">
        <v>0</v>
      </c>
      <c r="AH283" s="60">
        <v>0</v>
      </c>
      <c r="AI283" s="65" t="s">
        <v>75</v>
      </c>
      <c r="AJ283" s="61">
        <v>0</v>
      </c>
      <c r="AK283" s="65" t="s">
        <v>75</v>
      </c>
      <c r="AL283" s="65" t="s">
        <v>75</v>
      </c>
      <c r="AM283" s="67">
        <f t="shared" si="22"/>
        <v>0</v>
      </c>
      <c r="AN283" s="67">
        <f>+K283+AC283-AH283</f>
        <v>6900000</v>
      </c>
      <c r="AO283" s="61" t="s">
        <v>86</v>
      </c>
      <c r="AP283" s="60">
        <v>6900000</v>
      </c>
      <c r="AQ283" s="61" t="s">
        <v>86</v>
      </c>
      <c r="AR283" s="60">
        <v>0</v>
      </c>
      <c r="AS283" s="69" t="s">
        <v>75</v>
      </c>
      <c r="AT283" s="70">
        <v>0</v>
      </c>
      <c r="AU283" s="71">
        <f t="shared" si="23"/>
        <v>6900000</v>
      </c>
      <c r="AV283" s="72">
        <f t="shared" si="24"/>
        <v>0</v>
      </c>
      <c r="AW283" s="69" t="s">
        <v>75</v>
      </c>
      <c r="AX283" s="61" t="s">
        <v>101</v>
      </c>
      <c r="AY283" s="73" t="s">
        <v>5456</v>
      </c>
      <c r="AZ283" s="58" t="s">
        <v>67</v>
      </c>
      <c r="BA283" s="58" t="s">
        <v>67</v>
      </c>
    </row>
    <row r="284" spans="2:53" x14ac:dyDescent="0.25">
      <c r="B284" s="58">
        <v>2024</v>
      </c>
      <c r="C284" s="58">
        <v>891780111</v>
      </c>
      <c r="D284" s="59" t="s">
        <v>64</v>
      </c>
      <c r="E284" s="60" t="s">
        <v>5455</v>
      </c>
      <c r="F284" s="60" t="s">
        <v>5454</v>
      </c>
      <c r="G284" s="168">
        <v>0</v>
      </c>
      <c r="H284" s="61" t="s">
        <v>73</v>
      </c>
      <c r="I284" s="59" t="s">
        <v>65</v>
      </c>
      <c r="J284" s="60" t="s">
        <v>5453</v>
      </c>
      <c r="K284" s="60">
        <v>12000000</v>
      </c>
      <c r="L284" s="58" t="s">
        <v>68</v>
      </c>
      <c r="M284" s="67" t="s">
        <v>5452</v>
      </c>
      <c r="N284" s="67">
        <v>1079938053</v>
      </c>
      <c r="O284" s="67">
        <v>1585</v>
      </c>
      <c r="P284" s="205">
        <v>45489</v>
      </c>
      <c r="Q284" s="60">
        <v>420000000</v>
      </c>
      <c r="R284" s="205">
        <v>45506</v>
      </c>
      <c r="S284" s="60">
        <v>12000000</v>
      </c>
      <c r="T284" s="61" t="s">
        <v>66</v>
      </c>
      <c r="U284" s="67">
        <v>1082939683</v>
      </c>
      <c r="V284" s="67" t="s">
        <v>4954</v>
      </c>
      <c r="W284" s="68">
        <v>45505</v>
      </c>
      <c r="X284" s="68">
        <v>45506</v>
      </c>
      <c r="Y284" s="168" t="s">
        <v>75</v>
      </c>
      <c r="Z284" s="68">
        <v>45626</v>
      </c>
      <c r="AA284" s="67">
        <f t="shared" si="20"/>
        <v>120</v>
      </c>
      <c r="AB284" s="60">
        <v>0</v>
      </c>
      <c r="AC284" s="60">
        <v>0</v>
      </c>
      <c r="AD284" s="60">
        <v>0</v>
      </c>
      <c r="AE284" s="66" t="s">
        <v>75</v>
      </c>
      <c r="AF284" s="67">
        <f t="shared" si="21"/>
        <v>0</v>
      </c>
      <c r="AG284" s="60">
        <v>0</v>
      </c>
      <c r="AH284" s="60">
        <v>0</v>
      </c>
      <c r="AI284" s="65" t="s">
        <v>75</v>
      </c>
      <c r="AJ284" s="61">
        <v>0</v>
      </c>
      <c r="AK284" s="65" t="s">
        <v>75</v>
      </c>
      <c r="AL284" s="65" t="s">
        <v>75</v>
      </c>
      <c r="AM284" s="67">
        <f t="shared" si="22"/>
        <v>0</v>
      </c>
      <c r="AN284" s="67">
        <f>+K284+AC284-AH284</f>
        <v>12000000</v>
      </c>
      <c r="AO284" s="61" t="s">
        <v>67</v>
      </c>
      <c r="AP284" s="60">
        <v>12000000</v>
      </c>
      <c r="AQ284" s="61" t="s">
        <v>86</v>
      </c>
      <c r="AR284" s="60">
        <v>0</v>
      </c>
      <c r="AS284" s="69" t="s">
        <v>75</v>
      </c>
      <c r="AT284" s="70">
        <v>0</v>
      </c>
      <c r="AU284" s="71">
        <f t="shared" si="23"/>
        <v>12000000</v>
      </c>
      <c r="AV284" s="72">
        <f t="shared" si="24"/>
        <v>0</v>
      </c>
      <c r="AW284" s="69" t="s">
        <v>75</v>
      </c>
      <c r="AX284" s="61" t="s">
        <v>101</v>
      </c>
      <c r="AY284" s="73" t="s">
        <v>5451</v>
      </c>
      <c r="AZ284" s="58" t="s">
        <v>67</v>
      </c>
      <c r="BA284" s="58" t="s">
        <v>67</v>
      </c>
    </row>
    <row r="285" spans="2:53" x14ac:dyDescent="0.25">
      <c r="B285" s="58">
        <v>2024</v>
      </c>
      <c r="C285" s="58">
        <v>891780111</v>
      </c>
      <c r="D285" s="59" t="s">
        <v>64</v>
      </c>
      <c r="E285" s="60" t="s">
        <v>5450</v>
      </c>
      <c r="F285" s="60" t="s">
        <v>5449</v>
      </c>
      <c r="G285" s="168">
        <v>0</v>
      </c>
      <c r="H285" s="61" t="s">
        <v>73</v>
      </c>
      <c r="I285" s="59" t="s">
        <v>65</v>
      </c>
      <c r="J285" s="60" t="s">
        <v>5448</v>
      </c>
      <c r="K285" s="60">
        <v>3500000</v>
      </c>
      <c r="L285" s="58" t="s">
        <v>68</v>
      </c>
      <c r="M285" s="67" t="s">
        <v>5447</v>
      </c>
      <c r="N285" s="67">
        <v>39048264</v>
      </c>
      <c r="O285" s="67">
        <v>1560</v>
      </c>
      <c r="P285" s="205">
        <v>45483</v>
      </c>
      <c r="Q285" s="60">
        <v>79800000</v>
      </c>
      <c r="R285" s="205">
        <v>45512</v>
      </c>
      <c r="S285" s="60">
        <v>3500000</v>
      </c>
      <c r="T285" s="61" t="s">
        <v>66</v>
      </c>
      <c r="U285" s="67">
        <v>85155333</v>
      </c>
      <c r="V285" s="67" t="s">
        <v>5235</v>
      </c>
      <c r="W285" s="68">
        <v>45509</v>
      </c>
      <c r="X285" s="68">
        <v>45512</v>
      </c>
      <c r="Y285" s="168" t="s">
        <v>75</v>
      </c>
      <c r="Z285" s="68">
        <v>45543</v>
      </c>
      <c r="AA285" s="67">
        <f t="shared" si="20"/>
        <v>31</v>
      </c>
      <c r="AB285" s="60">
        <v>0</v>
      </c>
      <c r="AC285" s="60">
        <v>0</v>
      </c>
      <c r="AD285" s="60">
        <v>0</v>
      </c>
      <c r="AE285" s="66" t="s">
        <v>75</v>
      </c>
      <c r="AF285" s="67">
        <f t="shared" si="21"/>
        <v>0</v>
      </c>
      <c r="AG285" s="60">
        <v>0</v>
      </c>
      <c r="AH285" s="60">
        <v>0</v>
      </c>
      <c r="AI285" s="65" t="s">
        <v>75</v>
      </c>
      <c r="AJ285" s="61">
        <v>0</v>
      </c>
      <c r="AK285" s="65" t="s">
        <v>75</v>
      </c>
      <c r="AL285" s="65" t="s">
        <v>75</v>
      </c>
      <c r="AM285" s="67">
        <f t="shared" si="22"/>
        <v>0</v>
      </c>
      <c r="AN285" s="67">
        <f>+K285+AC285-AH285</f>
        <v>3500000</v>
      </c>
      <c r="AO285" s="61" t="s">
        <v>67</v>
      </c>
      <c r="AP285" s="60">
        <v>3500000</v>
      </c>
      <c r="AQ285" s="61" t="s">
        <v>86</v>
      </c>
      <c r="AR285" s="60">
        <v>0</v>
      </c>
      <c r="AS285" s="69" t="s">
        <v>75</v>
      </c>
      <c r="AT285" s="70">
        <v>0</v>
      </c>
      <c r="AU285" s="71">
        <f t="shared" si="23"/>
        <v>3500000</v>
      </c>
      <c r="AV285" s="72">
        <f t="shared" si="24"/>
        <v>0</v>
      </c>
      <c r="AW285" s="69" t="s">
        <v>75</v>
      </c>
      <c r="AX285" s="61" t="s">
        <v>101</v>
      </c>
      <c r="AY285" s="73" t="s">
        <v>5446</v>
      </c>
      <c r="AZ285" s="58" t="s">
        <v>67</v>
      </c>
      <c r="BA285" s="58" t="s">
        <v>67</v>
      </c>
    </row>
    <row r="286" spans="2:53" x14ac:dyDescent="0.25">
      <c r="B286" s="58">
        <v>2024</v>
      </c>
      <c r="C286" s="58">
        <v>891780111</v>
      </c>
      <c r="D286" s="59" t="s">
        <v>64</v>
      </c>
      <c r="E286" s="60" t="s">
        <v>5445</v>
      </c>
      <c r="F286" s="60" t="s">
        <v>5444</v>
      </c>
      <c r="G286" s="168">
        <v>0</v>
      </c>
      <c r="H286" s="61" t="s">
        <v>73</v>
      </c>
      <c r="I286" s="59" t="s">
        <v>125</v>
      </c>
      <c r="J286" s="60" t="s">
        <v>5443</v>
      </c>
      <c r="K286" s="60">
        <v>6900000</v>
      </c>
      <c r="L286" s="58" t="s">
        <v>68</v>
      </c>
      <c r="M286" s="67" t="s">
        <v>5442</v>
      </c>
      <c r="N286" s="67">
        <v>1083044847</v>
      </c>
      <c r="O286" s="67">
        <v>1623</v>
      </c>
      <c r="P286" s="205">
        <v>45490</v>
      </c>
      <c r="Q286" s="60">
        <v>157000000</v>
      </c>
      <c r="R286" s="205">
        <v>45513</v>
      </c>
      <c r="S286" s="60">
        <v>6900000</v>
      </c>
      <c r="T286" s="61" t="s">
        <v>66</v>
      </c>
      <c r="U286" s="67">
        <v>16078654</v>
      </c>
      <c r="V286" s="67" t="s">
        <v>5229</v>
      </c>
      <c r="W286" s="68">
        <v>45509</v>
      </c>
      <c r="X286" s="68">
        <v>45513</v>
      </c>
      <c r="Y286" s="168" t="s">
        <v>75</v>
      </c>
      <c r="Z286" s="68">
        <v>45578</v>
      </c>
      <c r="AA286" s="67">
        <f t="shared" si="20"/>
        <v>65</v>
      </c>
      <c r="AB286" s="60">
        <v>0</v>
      </c>
      <c r="AC286" s="60">
        <v>0</v>
      </c>
      <c r="AD286" s="60">
        <v>0</v>
      </c>
      <c r="AE286" s="66" t="s">
        <v>75</v>
      </c>
      <c r="AF286" s="67">
        <f t="shared" si="21"/>
        <v>0</v>
      </c>
      <c r="AG286" s="60">
        <v>0</v>
      </c>
      <c r="AH286" s="60">
        <v>0</v>
      </c>
      <c r="AI286" s="65" t="s">
        <v>75</v>
      </c>
      <c r="AJ286" s="61">
        <v>0</v>
      </c>
      <c r="AK286" s="65" t="s">
        <v>75</v>
      </c>
      <c r="AL286" s="65" t="s">
        <v>75</v>
      </c>
      <c r="AM286" s="67">
        <f t="shared" si="22"/>
        <v>0</v>
      </c>
      <c r="AN286" s="67">
        <f>+K286+AC286-AH286</f>
        <v>6900000</v>
      </c>
      <c r="AO286" s="61" t="s">
        <v>86</v>
      </c>
      <c r="AP286" s="60">
        <v>6900000</v>
      </c>
      <c r="AQ286" s="61" t="s">
        <v>86</v>
      </c>
      <c r="AR286" s="60">
        <v>0</v>
      </c>
      <c r="AS286" s="69" t="s">
        <v>75</v>
      </c>
      <c r="AT286" s="70">
        <v>0</v>
      </c>
      <c r="AU286" s="71">
        <f t="shared" si="23"/>
        <v>6900000</v>
      </c>
      <c r="AV286" s="72">
        <f t="shared" si="24"/>
        <v>0</v>
      </c>
      <c r="AW286" s="69" t="s">
        <v>75</v>
      </c>
      <c r="AX286" s="61" t="s">
        <v>101</v>
      </c>
      <c r="AY286" s="73" t="s">
        <v>5441</v>
      </c>
      <c r="AZ286" s="58" t="s">
        <v>67</v>
      </c>
      <c r="BA286" s="58" t="s">
        <v>67</v>
      </c>
    </row>
    <row r="287" spans="2:53" x14ac:dyDescent="0.25">
      <c r="B287" s="58">
        <v>2024</v>
      </c>
      <c r="C287" s="58">
        <v>891780111</v>
      </c>
      <c r="D287" s="59" t="s">
        <v>64</v>
      </c>
      <c r="E287" s="60" t="s">
        <v>5440</v>
      </c>
      <c r="F287" s="60" t="s">
        <v>5439</v>
      </c>
      <c r="G287" s="168">
        <v>0</v>
      </c>
      <c r="H287" s="61" t="s">
        <v>73</v>
      </c>
      <c r="I287" s="59" t="s">
        <v>125</v>
      </c>
      <c r="J287" s="60" t="s">
        <v>5438</v>
      </c>
      <c r="K287" s="60">
        <v>6900000</v>
      </c>
      <c r="L287" s="58" t="s">
        <v>68</v>
      </c>
      <c r="M287" s="67" t="s">
        <v>5437</v>
      </c>
      <c r="N287" s="67">
        <v>57107014</v>
      </c>
      <c r="O287" s="67">
        <v>1623</v>
      </c>
      <c r="P287" s="205">
        <v>45490</v>
      </c>
      <c r="Q287" s="60">
        <v>157000000</v>
      </c>
      <c r="R287" s="205">
        <v>45512</v>
      </c>
      <c r="S287" s="60">
        <v>6900000</v>
      </c>
      <c r="T287" s="61" t="s">
        <v>66</v>
      </c>
      <c r="U287" s="67">
        <v>16078654</v>
      </c>
      <c r="V287" s="67" t="s">
        <v>5229</v>
      </c>
      <c r="W287" s="68">
        <v>45509</v>
      </c>
      <c r="X287" s="68">
        <v>45512</v>
      </c>
      <c r="Y287" s="168" t="s">
        <v>75</v>
      </c>
      <c r="Z287" s="68">
        <v>45578</v>
      </c>
      <c r="AA287" s="67">
        <f t="shared" si="20"/>
        <v>66</v>
      </c>
      <c r="AB287" s="60">
        <v>0</v>
      </c>
      <c r="AC287" s="60">
        <v>0</v>
      </c>
      <c r="AD287" s="60">
        <v>0</v>
      </c>
      <c r="AE287" s="66" t="s">
        <v>75</v>
      </c>
      <c r="AF287" s="67">
        <f t="shared" si="21"/>
        <v>0</v>
      </c>
      <c r="AG287" s="60">
        <v>0</v>
      </c>
      <c r="AH287" s="60">
        <v>0</v>
      </c>
      <c r="AI287" s="65" t="s">
        <v>75</v>
      </c>
      <c r="AJ287" s="61">
        <v>0</v>
      </c>
      <c r="AK287" s="65" t="s">
        <v>75</v>
      </c>
      <c r="AL287" s="65" t="s">
        <v>75</v>
      </c>
      <c r="AM287" s="67">
        <f t="shared" si="22"/>
        <v>0</v>
      </c>
      <c r="AN287" s="67">
        <f>+K287+AC287-AH287</f>
        <v>6900000</v>
      </c>
      <c r="AO287" s="61" t="s">
        <v>86</v>
      </c>
      <c r="AP287" s="60">
        <v>6900000</v>
      </c>
      <c r="AQ287" s="61" t="s">
        <v>86</v>
      </c>
      <c r="AR287" s="60">
        <v>0</v>
      </c>
      <c r="AS287" s="69" t="s">
        <v>75</v>
      </c>
      <c r="AT287" s="70">
        <v>0</v>
      </c>
      <c r="AU287" s="71">
        <f t="shared" si="23"/>
        <v>6900000</v>
      </c>
      <c r="AV287" s="72">
        <f t="shared" si="24"/>
        <v>0</v>
      </c>
      <c r="AW287" s="69" t="s">
        <v>75</v>
      </c>
      <c r="AX287" s="61" t="s">
        <v>101</v>
      </c>
      <c r="AY287" s="73" t="s">
        <v>5436</v>
      </c>
      <c r="AZ287" s="58" t="s">
        <v>67</v>
      </c>
      <c r="BA287" s="58" t="s">
        <v>67</v>
      </c>
    </row>
    <row r="288" spans="2:53" x14ac:dyDescent="0.25">
      <c r="B288" s="58">
        <v>2024</v>
      </c>
      <c r="C288" s="58">
        <v>891780111</v>
      </c>
      <c r="D288" s="59" t="s">
        <v>64</v>
      </c>
      <c r="E288" s="60" t="s">
        <v>5435</v>
      </c>
      <c r="F288" s="60" t="s">
        <v>5434</v>
      </c>
      <c r="G288" s="168">
        <v>0</v>
      </c>
      <c r="H288" s="61" t="s">
        <v>73</v>
      </c>
      <c r="I288" s="59" t="s">
        <v>125</v>
      </c>
      <c r="J288" s="60" t="s">
        <v>5433</v>
      </c>
      <c r="K288" s="60">
        <v>7500000</v>
      </c>
      <c r="L288" s="58" t="s">
        <v>68</v>
      </c>
      <c r="M288" s="67" t="s">
        <v>5432</v>
      </c>
      <c r="N288" s="67">
        <v>7143229</v>
      </c>
      <c r="O288" s="67">
        <v>1330</v>
      </c>
      <c r="P288" s="205">
        <v>45450</v>
      </c>
      <c r="Q288" s="60">
        <v>78525000</v>
      </c>
      <c r="R288" s="205">
        <v>45513</v>
      </c>
      <c r="S288" s="60">
        <v>7500000</v>
      </c>
      <c r="T288" s="61" t="s">
        <v>66</v>
      </c>
      <c r="U288" s="67">
        <v>72005158</v>
      </c>
      <c r="V288" s="67" t="s">
        <v>5156</v>
      </c>
      <c r="W288" s="68">
        <v>45510</v>
      </c>
      <c r="X288" s="68">
        <v>45513</v>
      </c>
      <c r="Y288" s="168" t="s">
        <v>75</v>
      </c>
      <c r="Z288" s="68">
        <v>45534</v>
      </c>
      <c r="AA288" s="67">
        <f t="shared" si="20"/>
        <v>21</v>
      </c>
      <c r="AB288" s="60">
        <v>0</v>
      </c>
      <c r="AC288" s="60">
        <v>0</v>
      </c>
      <c r="AD288" s="60">
        <v>0</v>
      </c>
      <c r="AE288" s="66" t="s">
        <v>75</v>
      </c>
      <c r="AF288" s="67">
        <f t="shared" si="21"/>
        <v>0</v>
      </c>
      <c r="AG288" s="60">
        <v>0</v>
      </c>
      <c r="AH288" s="60">
        <v>0</v>
      </c>
      <c r="AI288" s="65" t="s">
        <v>75</v>
      </c>
      <c r="AJ288" s="61">
        <v>0</v>
      </c>
      <c r="AK288" s="65" t="s">
        <v>75</v>
      </c>
      <c r="AL288" s="65" t="s">
        <v>75</v>
      </c>
      <c r="AM288" s="67">
        <f t="shared" si="22"/>
        <v>0</v>
      </c>
      <c r="AN288" s="67">
        <f>+K288+AC288-AH288</f>
        <v>7500000</v>
      </c>
      <c r="AO288" s="61" t="s">
        <v>86</v>
      </c>
      <c r="AP288" s="60">
        <v>7500000</v>
      </c>
      <c r="AQ288" s="61" t="s">
        <v>86</v>
      </c>
      <c r="AR288" s="60">
        <v>0</v>
      </c>
      <c r="AS288" s="69" t="s">
        <v>75</v>
      </c>
      <c r="AT288" s="70">
        <v>0</v>
      </c>
      <c r="AU288" s="71">
        <f t="shared" si="23"/>
        <v>7500000</v>
      </c>
      <c r="AV288" s="72">
        <f t="shared" si="24"/>
        <v>0</v>
      </c>
      <c r="AW288" s="69" t="s">
        <v>75</v>
      </c>
      <c r="AX288" s="61" t="s">
        <v>101</v>
      </c>
      <c r="AY288" s="73" t="s">
        <v>5431</v>
      </c>
      <c r="AZ288" s="58" t="s">
        <v>67</v>
      </c>
      <c r="BA288" s="58" t="s">
        <v>67</v>
      </c>
    </row>
    <row r="289" spans="2:53" x14ac:dyDescent="0.25">
      <c r="B289" s="58">
        <v>2024</v>
      </c>
      <c r="C289" s="58">
        <v>891780111</v>
      </c>
      <c r="D289" s="59" t="s">
        <v>64</v>
      </c>
      <c r="E289" s="60" t="s">
        <v>5430</v>
      </c>
      <c r="F289" s="60" t="s">
        <v>5429</v>
      </c>
      <c r="G289" s="168">
        <v>0</v>
      </c>
      <c r="H289" s="61" t="s">
        <v>73</v>
      </c>
      <c r="I289" s="59" t="s">
        <v>65</v>
      </c>
      <c r="J289" s="60" t="s">
        <v>5428</v>
      </c>
      <c r="K289" s="60">
        <v>13200000</v>
      </c>
      <c r="L289" s="58" t="s">
        <v>68</v>
      </c>
      <c r="M289" s="67" t="s">
        <v>5427</v>
      </c>
      <c r="N289" s="67">
        <v>1082862417</v>
      </c>
      <c r="O289" s="67">
        <v>1585</v>
      </c>
      <c r="P289" s="205">
        <v>45489</v>
      </c>
      <c r="Q289" s="60">
        <v>420000000</v>
      </c>
      <c r="R289" s="205">
        <v>45512</v>
      </c>
      <c r="S289" s="60">
        <v>13200000</v>
      </c>
      <c r="T289" s="61" t="s">
        <v>66</v>
      </c>
      <c r="U289" s="67">
        <v>36723796</v>
      </c>
      <c r="V289" s="67" t="s">
        <v>5359</v>
      </c>
      <c r="W289" s="68">
        <v>45510</v>
      </c>
      <c r="X289" s="68">
        <v>45512</v>
      </c>
      <c r="Y289" s="168" t="s">
        <v>75</v>
      </c>
      <c r="Z289" s="68">
        <v>45626</v>
      </c>
      <c r="AA289" s="67">
        <f t="shared" si="20"/>
        <v>114</v>
      </c>
      <c r="AB289" s="60">
        <v>0</v>
      </c>
      <c r="AC289" s="60">
        <v>0</v>
      </c>
      <c r="AD289" s="60">
        <v>0</v>
      </c>
      <c r="AE289" s="66" t="s">
        <v>75</v>
      </c>
      <c r="AF289" s="67">
        <f t="shared" si="21"/>
        <v>0</v>
      </c>
      <c r="AG289" s="60">
        <v>0</v>
      </c>
      <c r="AH289" s="60">
        <v>0</v>
      </c>
      <c r="AI289" s="65" t="s">
        <v>75</v>
      </c>
      <c r="AJ289" s="61">
        <v>0</v>
      </c>
      <c r="AK289" s="65" t="s">
        <v>75</v>
      </c>
      <c r="AL289" s="65" t="s">
        <v>75</v>
      </c>
      <c r="AM289" s="67">
        <f t="shared" si="22"/>
        <v>0</v>
      </c>
      <c r="AN289" s="67">
        <f>+K289+AC289-AH289</f>
        <v>13200000</v>
      </c>
      <c r="AO289" s="61" t="s">
        <v>67</v>
      </c>
      <c r="AP289" s="60">
        <v>13200000</v>
      </c>
      <c r="AQ289" s="61" t="s">
        <v>86</v>
      </c>
      <c r="AR289" s="60">
        <v>0</v>
      </c>
      <c r="AS289" s="69" t="s">
        <v>75</v>
      </c>
      <c r="AT289" s="70">
        <v>0</v>
      </c>
      <c r="AU289" s="71">
        <f t="shared" si="23"/>
        <v>13200000</v>
      </c>
      <c r="AV289" s="72">
        <f t="shared" si="24"/>
        <v>0</v>
      </c>
      <c r="AW289" s="69" t="s">
        <v>75</v>
      </c>
      <c r="AX289" s="61" t="s">
        <v>101</v>
      </c>
      <c r="AY289" s="73" t="s">
        <v>5426</v>
      </c>
      <c r="AZ289" s="58" t="s">
        <v>67</v>
      </c>
      <c r="BA289" s="58" t="s">
        <v>67</v>
      </c>
    </row>
    <row r="290" spans="2:53" x14ac:dyDescent="0.25">
      <c r="B290" s="58">
        <v>2024</v>
      </c>
      <c r="C290" s="58">
        <v>891780111</v>
      </c>
      <c r="D290" s="59" t="s">
        <v>64</v>
      </c>
      <c r="E290" s="60" t="s">
        <v>5425</v>
      </c>
      <c r="F290" s="60" t="s">
        <v>5424</v>
      </c>
      <c r="G290" s="168">
        <v>0</v>
      </c>
      <c r="H290" s="61" t="s">
        <v>73</v>
      </c>
      <c r="I290" s="59" t="s">
        <v>65</v>
      </c>
      <c r="J290" s="60" t="s">
        <v>5423</v>
      </c>
      <c r="K290" s="60">
        <v>13200000</v>
      </c>
      <c r="L290" s="58" t="s">
        <v>68</v>
      </c>
      <c r="M290" s="67" t="s">
        <v>5422</v>
      </c>
      <c r="N290" s="67">
        <v>1221970531</v>
      </c>
      <c r="O290" s="67">
        <v>1585</v>
      </c>
      <c r="P290" s="205">
        <v>45489</v>
      </c>
      <c r="Q290" s="60">
        <v>420000000</v>
      </c>
      <c r="R290" s="205">
        <v>45512</v>
      </c>
      <c r="S290" s="60">
        <v>13200000</v>
      </c>
      <c r="T290" s="61" t="s">
        <v>66</v>
      </c>
      <c r="U290" s="67">
        <v>36723796</v>
      </c>
      <c r="V290" s="67" t="s">
        <v>5359</v>
      </c>
      <c r="W290" s="68">
        <v>45510</v>
      </c>
      <c r="X290" s="68">
        <v>45512</v>
      </c>
      <c r="Y290" s="168" t="s">
        <v>75</v>
      </c>
      <c r="Z290" s="68">
        <v>45626</v>
      </c>
      <c r="AA290" s="67">
        <f t="shared" si="20"/>
        <v>114</v>
      </c>
      <c r="AB290" s="60">
        <v>0</v>
      </c>
      <c r="AC290" s="60">
        <v>0</v>
      </c>
      <c r="AD290" s="60">
        <v>0</v>
      </c>
      <c r="AE290" s="66" t="s">
        <v>75</v>
      </c>
      <c r="AF290" s="67">
        <f t="shared" si="21"/>
        <v>0</v>
      </c>
      <c r="AG290" s="60">
        <v>0</v>
      </c>
      <c r="AH290" s="60">
        <v>0</v>
      </c>
      <c r="AI290" s="65" t="s">
        <v>75</v>
      </c>
      <c r="AJ290" s="61">
        <v>0</v>
      </c>
      <c r="AK290" s="65" t="s">
        <v>75</v>
      </c>
      <c r="AL290" s="65" t="s">
        <v>75</v>
      </c>
      <c r="AM290" s="67">
        <f t="shared" si="22"/>
        <v>0</v>
      </c>
      <c r="AN290" s="67">
        <f>+K290+AC290-AH290</f>
        <v>13200000</v>
      </c>
      <c r="AO290" s="61" t="s">
        <v>67</v>
      </c>
      <c r="AP290" s="60">
        <v>13200000</v>
      </c>
      <c r="AQ290" s="61" t="s">
        <v>86</v>
      </c>
      <c r="AR290" s="60">
        <v>0</v>
      </c>
      <c r="AS290" s="69" t="s">
        <v>75</v>
      </c>
      <c r="AT290" s="70">
        <v>0</v>
      </c>
      <c r="AU290" s="71">
        <f t="shared" si="23"/>
        <v>13200000</v>
      </c>
      <c r="AV290" s="72">
        <f t="shared" si="24"/>
        <v>0</v>
      </c>
      <c r="AW290" s="69" t="s">
        <v>75</v>
      </c>
      <c r="AX290" s="61" t="s">
        <v>101</v>
      </c>
      <c r="AY290" s="73" t="s">
        <v>5421</v>
      </c>
      <c r="AZ290" s="58" t="s">
        <v>67</v>
      </c>
      <c r="BA290" s="58" t="s">
        <v>67</v>
      </c>
    </row>
    <row r="291" spans="2:53" x14ac:dyDescent="0.25">
      <c r="B291" s="58">
        <v>2024</v>
      </c>
      <c r="C291" s="58">
        <v>891780111</v>
      </c>
      <c r="D291" s="59" t="s">
        <v>64</v>
      </c>
      <c r="E291" s="60" t="s">
        <v>5420</v>
      </c>
      <c r="F291" s="60" t="s">
        <v>5419</v>
      </c>
      <c r="G291" s="168">
        <v>0</v>
      </c>
      <c r="H291" s="61" t="s">
        <v>73</v>
      </c>
      <c r="I291" s="59" t="s">
        <v>65</v>
      </c>
      <c r="J291" s="60" t="s">
        <v>5418</v>
      </c>
      <c r="K291" s="60">
        <v>3000000</v>
      </c>
      <c r="L291" s="58" t="s">
        <v>68</v>
      </c>
      <c r="M291" s="67" t="s">
        <v>5417</v>
      </c>
      <c r="N291" s="67">
        <v>1083030113</v>
      </c>
      <c r="O291" s="67">
        <v>1560</v>
      </c>
      <c r="P291" s="205">
        <v>45483</v>
      </c>
      <c r="Q291" s="60">
        <v>79800000</v>
      </c>
      <c r="R291" s="205">
        <v>45513</v>
      </c>
      <c r="S291" s="60">
        <v>3000000</v>
      </c>
      <c r="T291" s="61" t="s">
        <v>66</v>
      </c>
      <c r="U291" s="67">
        <v>85155333</v>
      </c>
      <c r="V291" s="67" t="s">
        <v>5235</v>
      </c>
      <c r="W291" s="68">
        <v>45512</v>
      </c>
      <c r="X291" s="68">
        <v>45513</v>
      </c>
      <c r="Y291" s="168" t="s">
        <v>75</v>
      </c>
      <c r="Z291" s="68">
        <v>45544</v>
      </c>
      <c r="AA291" s="67">
        <f t="shared" si="20"/>
        <v>31</v>
      </c>
      <c r="AB291" s="60">
        <v>0</v>
      </c>
      <c r="AC291" s="60">
        <v>0</v>
      </c>
      <c r="AD291" s="60">
        <v>0</v>
      </c>
      <c r="AE291" s="66" t="s">
        <v>75</v>
      </c>
      <c r="AF291" s="67">
        <f t="shared" si="21"/>
        <v>0</v>
      </c>
      <c r="AG291" s="60">
        <v>0</v>
      </c>
      <c r="AH291" s="60">
        <v>0</v>
      </c>
      <c r="AI291" s="65" t="s">
        <v>75</v>
      </c>
      <c r="AJ291" s="61">
        <v>0</v>
      </c>
      <c r="AK291" s="65" t="s">
        <v>75</v>
      </c>
      <c r="AL291" s="65" t="s">
        <v>75</v>
      </c>
      <c r="AM291" s="67">
        <f t="shared" si="22"/>
        <v>0</v>
      </c>
      <c r="AN291" s="67">
        <f>+K291+AC291-AH291</f>
        <v>3000000</v>
      </c>
      <c r="AO291" s="61" t="s">
        <v>67</v>
      </c>
      <c r="AP291" s="60">
        <v>3000000</v>
      </c>
      <c r="AQ291" s="61" t="s">
        <v>86</v>
      </c>
      <c r="AR291" s="60">
        <v>0</v>
      </c>
      <c r="AS291" s="69" t="s">
        <v>75</v>
      </c>
      <c r="AT291" s="70">
        <v>0</v>
      </c>
      <c r="AU291" s="71">
        <f t="shared" si="23"/>
        <v>3000000</v>
      </c>
      <c r="AV291" s="72">
        <f t="shared" si="24"/>
        <v>0</v>
      </c>
      <c r="AW291" s="69" t="s">
        <v>75</v>
      </c>
      <c r="AX291" s="61" t="s">
        <v>101</v>
      </c>
      <c r="AY291" s="73" t="s">
        <v>5416</v>
      </c>
      <c r="AZ291" s="58" t="s">
        <v>67</v>
      </c>
      <c r="BA291" s="58" t="s">
        <v>67</v>
      </c>
    </row>
    <row r="292" spans="2:53" x14ac:dyDescent="0.25">
      <c r="B292" s="58">
        <v>2024</v>
      </c>
      <c r="C292" s="58">
        <v>891780111</v>
      </c>
      <c r="D292" s="59" t="s">
        <v>64</v>
      </c>
      <c r="E292" s="60" t="s">
        <v>5415</v>
      </c>
      <c r="F292" s="60" t="s">
        <v>5414</v>
      </c>
      <c r="G292" s="168">
        <v>0</v>
      </c>
      <c r="H292" s="61" t="s">
        <v>73</v>
      </c>
      <c r="I292" s="59" t="s">
        <v>65</v>
      </c>
      <c r="J292" s="60" t="s">
        <v>5413</v>
      </c>
      <c r="K292" s="60">
        <v>6000000</v>
      </c>
      <c r="L292" s="58" t="s">
        <v>68</v>
      </c>
      <c r="M292" s="67" t="s">
        <v>5412</v>
      </c>
      <c r="N292" s="67">
        <v>79541443</v>
      </c>
      <c r="O292" s="67">
        <v>1560</v>
      </c>
      <c r="P292" s="205">
        <v>45483</v>
      </c>
      <c r="Q292" s="60">
        <v>79800000</v>
      </c>
      <c r="R292" s="205">
        <v>45513</v>
      </c>
      <c r="S292" s="60">
        <v>6000000</v>
      </c>
      <c r="T292" s="61" t="s">
        <v>66</v>
      </c>
      <c r="U292" s="67">
        <v>85155333</v>
      </c>
      <c r="V292" s="67" t="s">
        <v>5235</v>
      </c>
      <c r="W292" s="68">
        <v>45512</v>
      </c>
      <c r="X292" s="68">
        <v>45513</v>
      </c>
      <c r="Y292" s="168" t="s">
        <v>75</v>
      </c>
      <c r="Z292" s="68">
        <v>45574</v>
      </c>
      <c r="AA292" s="67">
        <f t="shared" si="20"/>
        <v>61</v>
      </c>
      <c r="AB292" s="60">
        <v>0</v>
      </c>
      <c r="AC292" s="60">
        <v>0</v>
      </c>
      <c r="AD292" s="60">
        <v>0</v>
      </c>
      <c r="AE292" s="66" t="s">
        <v>75</v>
      </c>
      <c r="AF292" s="67">
        <f t="shared" si="21"/>
        <v>0</v>
      </c>
      <c r="AG292" s="60">
        <v>0</v>
      </c>
      <c r="AH292" s="60">
        <v>0</v>
      </c>
      <c r="AI292" s="65" t="s">
        <v>75</v>
      </c>
      <c r="AJ292" s="61">
        <v>0</v>
      </c>
      <c r="AK292" s="65" t="s">
        <v>75</v>
      </c>
      <c r="AL292" s="65" t="s">
        <v>75</v>
      </c>
      <c r="AM292" s="67">
        <f t="shared" si="22"/>
        <v>0</v>
      </c>
      <c r="AN292" s="67">
        <f>+K292+AC292-AH292</f>
        <v>6000000</v>
      </c>
      <c r="AO292" s="61" t="s">
        <v>67</v>
      </c>
      <c r="AP292" s="60">
        <v>6000000</v>
      </c>
      <c r="AQ292" s="61" t="s">
        <v>86</v>
      </c>
      <c r="AR292" s="60">
        <v>0</v>
      </c>
      <c r="AS292" s="69" t="s">
        <v>75</v>
      </c>
      <c r="AT292" s="70">
        <v>0</v>
      </c>
      <c r="AU292" s="71">
        <f t="shared" si="23"/>
        <v>6000000</v>
      </c>
      <c r="AV292" s="72">
        <f t="shared" si="24"/>
        <v>0</v>
      </c>
      <c r="AW292" s="69" t="s">
        <v>75</v>
      </c>
      <c r="AX292" s="61" t="s">
        <v>101</v>
      </c>
      <c r="AY292" s="73" t="s">
        <v>5411</v>
      </c>
      <c r="AZ292" s="58" t="s">
        <v>67</v>
      </c>
      <c r="BA292" s="58" t="s">
        <v>67</v>
      </c>
    </row>
    <row r="293" spans="2:53" x14ac:dyDescent="0.25">
      <c r="B293" s="58">
        <v>2024</v>
      </c>
      <c r="C293" s="58">
        <v>891780111</v>
      </c>
      <c r="D293" s="59" t="s">
        <v>64</v>
      </c>
      <c r="E293" s="60" t="s">
        <v>5410</v>
      </c>
      <c r="F293" s="60" t="s">
        <v>5409</v>
      </c>
      <c r="G293" s="168">
        <v>0</v>
      </c>
      <c r="H293" s="61" t="s">
        <v>73</v>
      </c>
      <c r="I293" s="59" t="s">
        <v>65</v>
      </c>
      <c r="J293" s="60" t="s">
        <v>5408</v>
      </c>
      <c r="K293" s="60">
        <v>3500000</v>
      </c>
      <c r="L293" s="58" t="s">
        <v>68</v>
      </c>
      <c r="M293" s="67" t="s">
        <v>5407</v>
      </c>
      <c r="N293" s="67">
        <v>1082914133</v>
      </c>
      <c r="O293" s="67">
        <v>1560</v>
      </c>
      <c r="P293" s="205">
        <v>45483</v>
      </c>
      <c r="Q293" s="60">
        <v>79800000</v>
      </c>
      <c r="R293" s="205">
        <v>45513</v>
      </c>
      <c r="S293" s="60">
        <v>3500000</v>
      </c>
      <c r="T293" s="61" t="s">
        <v>66</v>
      </c>
      <c r="U293" s="67">
        <v>85155333</v>
      </c>
      <c r="V293" s="67" t="s">
        <v>5235</v>
      </c>
      <c r="W293" s="68">
        <v>45512</v>
      </c>
      <c r="X293" s="68">
        <v>45513</v>
      </c>
      <c r="Y293" s="168" t="s">
        <v>75</v>
      </c>
      <c r="Z293" s="68">
        <v>45544</v>
      </c>
      <c r="AA293" s="67">
        <f t="shared" si="20"/>
        <v>31</v>
      </c>
      <c r="AB293" s="60">
        <v>0</v>
      </c>
      <c r="AC293" s="60">
        <v>0</v>
      </c>
      <c r="AD293" s="60">
        <v>0</v>
      </c>
      <c r="AE293" s="66" t="s">
        <v>75</v>
      </c>
      <c r="AF293" s="67">
        <f t="shared" si="21"/>
        <v>0</v>
      </c>
      <c r="AG293" s="60">
        <v>0</v>
      </c>
      <c r="AH293" s="60">
        <v>0</v>
      </c>
      <c r="AI293" s="65" t="s">
        <v>75</v>
      </c>
      <c r="AJ293" s="61">
        <v>0</v>
      </c>
      <c r="AK293" s="65" t="s">
        <v>75</v>
      </c>
      <c r="AL293" s="65" t="s">
        <v>75</v>
      </c>
      <c r="AM293" s="67">
        <f t="shared" si="22"/>
        <v>0</v>
      </c>
      <c r="AN293" s="67">
        <f>+K293+AC293-AH293</f>
        <v>3500000</v>
      </c>
      <c r="AO293" s="61" t="s">
        <v>67</v>
      </c>
      <c r="AP293" s="60">
        <v>3500000</v>
      </c>
      <c r="AQ293" s="61" t="s">
        <v>86</v>
      </c>
      <c r="AR293" s="60">
        <v>0</v>
      </c>
      <c r="AS293" s="69" t="s">
        <v>75</v>
      </c>
      <c r="AT293" s="70">
        <v>0</v>
      </c>
      <c r="AU293" s="71">
        <f t="shared" si="23"/>
        <v>3500000</v>
      </c>
      <c r="AV293" s="72">
        <f t="shared" si="24"/>
        <v>0</v>
      </c>
      <c r="AW293" s="69" t="s">
        <v>75</v>
      </c>
      <c r="AX293" s="61" t="s">
        <v>101</v>
      </c>
      <c r="AY293" s="73" t="s">
        <v>5406</v>
      </c>
      <c r="AZ293" s="58" t="s">
        <v>67</v>
      </c>
      <c r="BA293" s="58" t="s">
        <v>67</v>
      </c>
    </row>
    <row r="294" spans="2:53" x14ac:dyDescent="0.25">
      <c r="B294" s="58">
        <v>2024</v>
      </c>
      <c r="C294" s="58">
        <v>891780111</v>
      </c>
      <c r="D294" s="59" t="s">
        <v>64</v>
      </c>
      <c r="E294" s="60" t="s">
        <v>5405</v>
      </c>
      <c r="F294" s="60" t="s">
        <v>5404</v>
      </c>
      <c r="G294" s="168">
        <v>0</v>
      </c>
      <c r="H294" s="61" t="s">
        <v>73</v>
      </c>
      <c r="I294" s="59" t="s">
        <v>65</v>
      </c>
      <c r="J294" s="60" t="s">
        <v>5403</v>
      </c>
      <c r="K294" s="60">
        <v>3000000</v>
      </c>
      <c r="L294" s="58" t="s">
        <v>68</v>
      </c>
      <c r="M294" s="67" t="s">
        <v>5402</v>
      </c>
      <c r="N294" s="67">
        <v>1082998091</v>
      </c>
      <c r="O294" s="67">
        <v>1560</v>
      </c>
      <c r="P294" s="205">
        <v>45483</v>
      </c>
      <c r="Q294" s="60">
        <v>79800000</v>
      </c>
      <c r="R294" s="205">
        <v>45517</v>
      </c>
      <c r="S294" s="60">
        <v>3000000</v>
      </c>
      <c r="T294" s="61" t="s">
        <v>66</v>
      </c>
      <c r="U294" s="67">
        <v>85155333</v>
      </c>
      <c r="V294" s="67" t="s">
        <v>5235</v>
      </c>
      <c r="W294" s="68">
        <v>45512</v>
      </c>
      <c r="X294" s="68">
        <v>45517</v>
      </c>
      <c r="Y294" s="168" t="s">
        <v>75</v>
      </c>
      <c r="Z294" s="68">
        <v>45548</v>
      </c>
      <c r="AA294" s="67">
        <f t="shared" si="20"/>
        <v>31</v>
      </c>
      <c r="AB294" s="60">
        <v>0</v>
      </c>
      <c r="AC294" s="60">
        <v>0</v>
      </c>
      <c r="AD294" s="60">
        <v>0</v>
      </c>
      <c r="AE294" s="66" t="s">
        <v>75</v>
      </c>
      <c r="AF294" s="67">
        <f t="shared" si="21"/>
        <v>0</v>
      </c>
      <c r="AG294" s="60">
        <v>0</v>
      </c>
      <c r="AH294" s="60">
        <v>0</v>
      </c>
      <c r="AI294" s="65" t="s">
        <v>75</v>
      </c>
      <c r="AJ294" s="61">
        <v>0</v>
      </c>
      <c r="AK294" s="65" t="s">
        <v>75</v>
      </c>
      <c r="AL294" s="65" t="s">
        <v>75</v>
      </c>
      <c r="AM294" s="67">
        <f t="shared" si="22"/>
        <v>0</v>
      </c>
      <c r="AN294" s="67">
        <f>+K294+AC294-AH294</f>
        <v>3000000</v>
      </c>
      <c r="AO294" s="61" t="s">
        <v>67</v>
      </c>
      <c r="AP294" s="60">
        <v>3000000</v>
      </c>
      <c r="AQ294" s="61" t="s">
        <v>86</v>
      </c>
      <c r="AR294" s="60">
        <v>0</v>
      </c>
      <c r="AS294" s="69" t="s">
        <v>75</v>
      </c>
      <c r="AT294" s="70">
        <v>0</v>
      </c>
      <c r="AU294" s="71">
        <f t="shared" si="23"/>
        <v>3000000</v>
      </c>
      <c r="AV294" s="72">
        <f t="shared" si="24"/>
        <v>0</v>
      </c>
      <c r="AW294" s="69" t="s">
        <v>75</v>
      </c>
      <c r="AX294" s="61" t="s">
        <v>101</v>
      </c>
      <c r="AY294" s="73" t="s">
        <v>5401</v>
      </c>
      <c r="AZ294" s="58" t="s">
        <v>67</v>
      </c>
      <c r="BA294" s="58" t="s">
        <v>67</v>
      </c>
    </row>
    <row r="295" spans="2:53" x14ac:dyDescent="0.25">
      <c r="B295" s="58">
        <v>2024</v>
      </c>
      <c r="C295" s="58">
        <v>891780111</v>
      </c>
      <c r="D295" s="59" t="s">
        <v>64</v>
      </c>
      <c r="E295" s="60" t="s">
        <v>5400</v>
      </c>
      <c r="F295" s="60" t="s">
        <v>5399</v>
      </c>
      <c r="G295" s="168">
        <v>0</v>
      </c>
      <c r="H295" s="61" t="s">
        <v>73</v>
      </c>
      <c r="I295" s="59" t="s">
        <v>65</v>
      </c>
      <c r="J295" s="60" t="s">
        <v>5398</v>
      </c>
      <c r="K295" s="60">
        <v>3000000</v>
      </c>
      <c r="L295" s="58" t="s">
        <v>68</v>
      </c>
      <c r="M295" s="67" t="s">
        <v>5397</v>
      </c>
      <c r="N295" s="67">
        <v>85474379</v>
      </c>
      <c r="O295" s="67">
        <v>1560</v>
      </c>
      <c r="P295" s="205">
        <v>45483</v>
      </c>
      <c r="Q295" s="60">
        <v>79800000</v>
      </c>
      <c r="R295" s="205">
        <v>45517</v>
      </c>
      <c r="S295" s="60">
        <v>3000000</v>
      </c>
      <c r="T295" s="61" t="s">
        <v>66</v>
      </c>
      <c r="U295" s="67">
        <v>85155333</v>
      </c>
      <c r="V295" s="67" t="s">
        <v>5235</v>
      </c>
      <c r="W295" s="68">
        <v>45513</v>
      </c>
      <c r="X295" s="68">
        <v>45517</v>
      </c>
      <c r="Y295" s="168" t="s">
        <v>75</v>
      </c>
      <c r="Z295" s="68">
        <v>45548</v>
      </c>
      <c r="AA295" s="67">
        <f t="shared" si="20"/>
        <v>31</v>
      </c>
      <c r="AB295" s="60">
        <v>0</v>
      </c>
      <c r="AC295" s="60">
        <v>0</v>
      </c>
      <c r="AD295" s="60">
        <v>0</v>
      </c>
      <c r="AE295" s="66" t="s">
        <v>75</v>
      </c>
      <c r="AF295" s="67">
        <f t="shared" si="21"/>
        <v>0</v>
      </c>
      <c r="AG295" s="60">
        <v>0</v>
      </c>
      <c r="AH295" s="60">
        <v>0</v>
      </c>
      <c r="AI295" s="65" t="s">
        <v>75</v>
      </c>
      <c r="AJ295" s="61">
        <v>0</v>
      </c>
      <c r="AK295" s="65" t="s">
        <v>75</v>
      </c>
      <c r="AL295" s="65" t="s">
        <v>75</v>
      </c>
      <c r="AM295" s="67">
        <f t="shared" si="22"/>
        <v>0</v>
      </c>
      <c r="AN295" s="67">
        <f>+K295+AC295-AH295</f>
        <v>3000000</v>
      </c>
      <c r="AO295" s="61" t="s">
        <v>67</v>
      </c>
      <c r="AP295" s="60">
        <v>3000000</v>
      </c>
      <c r="AQ295" s="61" t="s">
        <v>86</v>
      </c>
      <c r="AR295" s="60">
        <v>0</v>
      </c>
      <c r="AS295" s="69" t="s">
        <v>75</v>
      </c>
      <c r="AT295" s="70">
        <v>0</v>
      </c>
      <c r="AU295" s="71">
        <f t="shared" si="23"/>
        <v>3000000</v>
      </c>
      <c r="AV295" s="72">
        <f t="shared" si="24"/>
        <v>0</v>
      </c>
      <c r="AW295" s="69" t="s">
        <v>75</v>
      </c>
      <c r="AX295" s="61" t="s">
        <v>101</v>
      </c>
      <c r="AY295" s="73" t="s">
        <v>5396</v>
      </c>
      <c r="AZ295" s="58" t="s">
        <v>67</v>
      </c>
      <c r="BA295" s="58" t="s">
        <v>67</v>
      </c>
    </row>
    <row r="296" spans="2:53" x14ac:dyDescent="0.25">
      <c r="B296" s="58">
        <v>2024</v>
      </c>
      <c r="C296" s="58">
        <v>891780111</v>
      </c>
      <c r="D296" s="59" t="s">
        <v>64</v>
      </c>
      <c r="E296" s="60" t="s">
        <v>5395</v>
      </c>
      <c r="F296" s="60" t="s">
        <v>5394</v>
      </c>
      <c r="G296" s="168">
        <v>0</v>
      </c>
      <c r="H296" s="61" t="s">
        <v>73</v>
      </c>
      <c r="I296" s="59" t="s">
        <v>65</v>
      </c>
      <c r="J296" s="60" t="s">
        <v>5393</v>
      </c>
      <c r="K296" s="60">
        <v>3000000</v>
      </c>
      <c r="L296" s="58" t="s">
        <v>68</v>
      </c>
      <c r="M296" s="67" t="s">
        <v>5392</v>
      </c>
      <c r="N296" s="67">
        <v>36560284</v>
      </c>
      <c r="O296" s="67">
        <v>1560</v>
      </c>
      <c r="P296" s="205">
        <v>45483</v>
      </c>
      <c r="Q296" s="60">
        <v>79800000</v>
      </c>
      <c r="R296" s="205">
        <v>45517</v>
      </c>
      <c r="S296" s="60">
        <v>3000000</v>
      </c>
      <c r="T296" s="61" t="s">
        <v>66</v>
      </c>
      <c r="U296" s="67">
        <v>85155333</v>
      </c>
      <c r="V296" s="67" t="s">
        <v>5235</v>
      </c>
      <c r="W296" s="68">
        <v>45513</v>
      </c>
      <c r="X296" s="68">
        <v>45517</v>
      </c>
      <c r="Y296" s="168" t="s">
        <v>75</v>
      </c>
      <c r="Z296" s="68">
        <v>45548</v>
      </c>
      <c r="AA296" s="67">
        <f t="shared" si="20"/>
        <v>31</v>
      </c>
      <c r="AB296" s="60">
        <v>0</v>
      </c>
      <c r="AC296" s="60">
        <v>0</v>
      </c>
      <c r="AD296" s="60">
        <v>0</v>
      </c>
      <c r="AE296" s="66" t="s">
        <v>75</v>
      </c>
      <c r="AF296" s="67">
        <f t="shared" si="21"/>
        <v>0</v>
      </c>
      <c r="AG296" s="60">
        <v>0</v>
      </c>
      <c r="AH296" s="60">
        <v>0</v>
      </c>
      <c r="AI296" s="65" t="s">
        <v>75</v>
      </c>
      <c r="AJ296" s="61">
        <v>0</v>
      </c>
      <c r="AK296" s="65" t="s">
        <v>75</v>
      </c>
      <c r="AL296" s="65" t="s">
        <v>75</v>
      </c>
      <c r="AM296" s="67">
        <f t="shared" si="22"/>
        <v>0</v>
      </c>
      <c r="AN296" s="67">
        <f>+K296+AC296-AH296</f>
        <v>3000000</v>
      </c>
      <c r="AO296" s="61" t="s">
        <v>67</v>
      </c>
      <c r="AP296" s="60">
        <v>3000000</v>
      </c>
      <c r="AQ296" s="61" t="s">
        <v>86</v>
      </c>
      <c r="AR296" s="60">
        <v>0</v>
      </c>
      <c r="AS296" s="69" t="s">
        <v>75</v>
      </c>
      <c r="AT296" s="70">
        <v>0</v>
      </c>
      <c r="AU296" s="71">
        <f t="shared" si="23"/>
        <v>3000000</v>
      </c>
      <c r="AV296" s="72">
        <f t="shared" si="24"/>
        <v>0</v>
      </c>
      <c r="AW296" s="69" t="s">
        <v>75</v>
      </c>
      <c r="AX296" s="61" t="s">
        <v>101</v>
      </c>
      <c r="AY296" s="73" t="s">
        <v>5391</v>
      </c>
      <c r="AZ296" s="58" t="s">
        <v>67</v>
      </c>
      <c r="BA296" s="58" t="s">
        <v>67</v>
      </c>
    </row>
    <row r="297" spans="2:53" x14ac:dyDescent="0.25">
      <c r="B297" s="58">
        <v>2024</v>
      </c>
      <c r="C297" s="58">
        <v>891780111</v>
      </c>
      <c r="D297" s="59" t="s">
        <v>64</v>
      </c>
      <c r="E297" s="60" t="s">
        <v>5390</v>
      </c>
      <c r="F297" s="60" t="s">
        <v>5389</v>
      </c>
      <c r="G297" s="168">
        <v>0</v>
      </c>
      <c r="H297" s="61" t="s">
        <v>73</v>
      </c>
      <c r="I297" s="59" t="s">
        <v>65</v>
      </c>
      <c r="J297" s="60" t="s">
        <v>5388</v>
      </c>
      <c r="K297" s="60">
        <v>3000000</v>
      </c>
      <c r="L297" s="58" t="s">
        <v>68</v>
      </c>
      <c r="M297" s="67" t="s">
        <v>5387</v>
      </c>
      <c r="N297" s="67">
        <v>1082961548</v>
      </c>
      <c r="O297" s="67">
        <v>1560</v>
      </c>
      <c r="P297" s="205">
        <v>45483</v>
      </c>
      <c r="Q297" s="60">
        <v>79800000</v>
      </c>
      <c r="R297" s="205">
        <v>45517</v>
      </c>
      <c r="S297" s="60">
        <v>3000000</v>
      </c>
      <c r="T297" s="61" t="s">
        <v>66</v>
      </c>
      <c r="U297" s="67">
        <v>85155333</v>
      </c>
      <c r="V297" s="67" t="s">
        <v>5235</v>
      </c>
      <c r="W297" s="68">
        <v>45513</v>
      </c>
      <c r="X297" s="68">
        <v>45517</v>
      </c>
      <c r="Y297" s="168" t="s">
        <v>75</v>
      </c>
      <c r="Z297" s="68">
        <v>45548</v>
      </c>
      <c r="AA297" s="67">
        <f t="shared" si="20"/>
        <v>31</v>
      </c>
      <c r="AB297" s="60">
        <v>0</v>
      </c>
      <c r="AC297" s="60">
        <v>0</v>
      </c>
      <c r="AD297" s="60">
        <v>0</v>
      </c>
      <c r="AE297" s="66" t="s">
        <v>75</v>
      </c>
      <c r="AF297" s="67">
        <f t="shared" si="21"/>
        <v>0</v>
      </c>
      <c r="AG297" s="60">
        <v>0</v>
      </c>
      <c r="AH297" s="60">
        <v>0</v>
      </c>
      <c r="AI297" s="65" t="s">
        <v>75</v>
      </c>
      <c r="AJ297" s="61">
        <v>0</v>
      </c>
      <c r="AK297" s="65" t="s">
        <v>75</v>
      </c>
      <c r="AL297" s="65" t="s">
        <v>75</v>
      </c>
      <c r="AM297" s="67">
        <f t="shared" si="22"/>
        <v>0</v>
      </c>
      <c r="AN297" s="67">
        <f>+K297+AC297-AH297</f>
        <v>3000000</v>
      </c>
      <c r="AO297" s="61" t="s">
        <v>67</v>
      </c>
      <c r="AP297" s="60">
        <v>3000000</v>
      </c>
      <c r="AQ297" s="61" t="s">
        <v>86</v>
      </c>
      <c r="AR297" s="60">
        <v>0</v>
      </c>
      <c r="AS297" s="69" t="s">
        <v>75</v>
      </c>
      <c r="AT297" s="70">
        <v>0</v>
      </c>
      <c r="AU297" s="71">
        <f t="shared" si="23"/>
        <v>3000000</v>
      </c>
      <c r="AV297" s="72">
        <f t="shared" si="24"/>
        <v>0</v>
      </c>
      <c r="AW297" s="69" t="s">
        <v>75</v>
      </c>
      <c r="AX297" s="61" t="s">
        <v>101</v>
      </c>
      <c r="AY297" s="73" t="s">
        <v>5386</v>
      </c>
      <c r="AZ297" s="58" t="s">
        <v>67</v>
      </c>
      <c r="BA297" s="58" t="s">
        <v>67</v>
      </c>
    </row>
    <row r="298" spans="2:53" x14ac:dyDescent="0.25">
      <c r="B298" s="58">
        <v>2024</v>
      </c>
      <c r="C298" s="58">
        <v>891780111</v>
      </c>
      <c r="D298" s="59" t="s">
        <v>64</v>
      </c>
      <c r="E298" s="60" t="s">
        <v>5385</v>
      </c>
      <c r="F298" s="60" t="s">
        <v>5384</v>
      </c>
      <c r="G298" s="168">
        <v>0</v>
      </c>
      <c r="H298" s="61" t="s">
        <v>73</v>
      </c>
      <c r="I298" s="59" t="s">
        <v>65</v>
      </c>
      <c r="J298" s="60" t="s">
        <v>5383</v>
      </c>
      <c r="K298" s="60">
        <v>12000000</v>
      </c>
      <c r="L298" s="58" t="s">
        <v>68</v>
      </c>
      <c r="M298" s="67" t="s">
        <v>5382</v>
      </c>
      <c r="N298" s="67">
        <v>1082920511</v>
      </c>
      <c r="O298" s="67">
        <v>1585</v>
      </c>
      <c r="P298" s="205">
        <v>45489</v>
      </c>
      <c r="Q298" s="60">
        <v>420000000</v>
      </c>
      <c r="R298" s="205">
        <v>45517</v>
      </c>
      <c r="S298" s="60">
        <v>12000000</v>
      </c>
      <c r="T298" s="61" t="s">
        <v>66</v>
      </c>
      <c r="U298" s="67">
        <v>85155333</v>
      </c>
      <c r="V298" s="67" t="s">
        <v>5235</v>
      </c>
      <c r="W298" s="68">
        <v>45513</v>
      </c>
      <c r="X298" s="68">
        <v>45517</v>
      </c>
      <c r="Y298" s="168" t="s">
        <v>75</v>
      </c>
      <c r="Z298" s="68">
        <v>45626</v>
      </c>
      <c r="AA298" s="67">
        <f t="shared" si="20"/>
        <v>109</v>
      </c>
      <c r="AB298" s="60">
        <v>0</v>
      </c>
      <c r="AC298" s="60">
        <v>0</v>
      </c>
      <c r="AD298" s="60">
        <v>0</v>
      </c>
      <c r="AE298" s="66" t="s">
        <v>75</v>
      </c>
      <c r="AF298" s="67">
        <f t="shared" si="21"/>
        <v>0</v>
      </c>
      <c r="AG298" s="60">
        <v>0</v>
      </c>
      <c r="AH298" s="60">
        <v>0</v>
      </c>
      <c r="AI298" s="65" t="s">
        <v>75</v>
      </c>
      <c r="AJ298" s="61">
        <v>0</v>
      </c>
      <c r="AK298" s="65" t="s">
        <v>75</v>
      </c>
      <c r="AL298" s="65" t="s">
        <v>75</v>
      </c>
      <c r="AM298" s="67">
        <f t="shared" si="22"/>
        <v>0</v>
      </c>
      <c r="AN298" s="67">
        <f>+K298+AC298-AH298</f>
        <v>12000000</v>
      </c>
      <c r="AO298" s="61" t="s">
        <v>67</v>
      </c>
      <c r="AP298" s="60">
        <v>12000000</v>
      </c>
      <c r="AQ298" s="61" t="s">
        <v>86</v>
      </c>
      <c r="AR298" s="60">
        <v>0</v>
      </c>
      <c r="AS298" s="69" t="s">
        <v>75</v>
      </c>
      <c r="AT298" s="70">
        <v>0</v>
      </c>
      <c r="AU298" s="71">
        <f t="shared" si="23"/>
        <v>12000000</v>
      </c>
      <c r="AV298" s="72">
        <f t="shared" si="24"/>
        <v>0</v>
      </c>
      <c r="AW298" s="69" t="s">
        <v>75</v>
      </c>
      <c r="AX298" s="61" t="s">
        <v>101</v>
      </c>
      <c r="AY298" s="73" t="s">
        <v>5381</v>
      </c>
      <c r="AZ298" s="58" t="s">
        <v>67</v>
      </c>
      <c r="BA298" s="58" t="s">
        <v>67</v>
      </c>
    </row>
    <row r="299" spans="2:53" ht="15.6" customHeight="1" x14ac:dyDescent="0.25">
      <c r="B299" s="58">
        <v>2024</v>
      </c>
      <c r="C299" s="58">
        <v>891780111</v>
      </c>
      <c r="D299" s="59" t="s">
        <v>64</v>
      </c>
      <c r="E299" s="60" t="s">
        <v>5380</v>
      </c>
      <c r="F299" s="60" t="s">
        <v>5379</v>
      </c>
      <c r="G299" s="168">
        <v>0</v>
      </c>
      <c r="H299" s="61" t="s">
        <v>73</v>
      </c>
      <c r="I299" s="59" t="s">
        <v>65</v>
      </c>
      <c r="J299" s="60" t="s">
        <v>5378</v>
      </c>
      <c r="K299" s="60">
        <v>10000000</v>
      </c>
      <c r="L299" s="58" t="s">
        <v>68</v>
      </c>
      <c r="M299" s="67" t="s">
        <v>5377</v>
      </c>
      <c r="N299" s="67">
        <v>1062402254</v>
      </c>
      <c r="O299" s="67">
        <v>1585</v>
      </c>
      <c r="P299" s="205">
        <v>45489</v>
      </c>
      <c r="Q299" s="60">
        <v>420000000</v>
      </c>
      <c r="R299" s="205">
        <v>45517</v>
      </c>
      <c r="S299" s="60">
        <v>10000000</v>
      </c>
      <c r="T299" s="61" t="s">
        <v>66</v>
      </c>
      <c r="U299" s="67">
        <v>57294316</v>
      </c>
      <c r="V299" s="67" t="s">
        <v>5376</v>
      </c>
      <c r="W299" s="68">
        <v>45513</v>
      </c>
      <c r="X299" s="68">
        <v>45517</v>
      </c>
      <c r="Y299" s="168" t="s">
        <v>75</v>
      </c>
      <c r="Z299" s="68">
        <v>45626</v>
      </c>
      <c r="AA299" s="67">
        <f t="shared" si="20"/>
        <v>109</v>
      </c>
      <c r="AB299" s="60">
        <v>0</v>
      </c>
      <c r="AC299" s="60">
        <v>0</v>
      </c>
      <c r="AD299" s="60">
        <v>0</v>
      </c>
      <c r="AE299" s="66" t="s">
        <v>75</v>
      </c>
      <c r="AF299" s="67">
        <f t="shared" si="21"/>
        <v>0</v>
      </c>
      <c r="AG299" s="60">
        <v>0</v>
      </c>
      <c r="AH299" s="60">
        <v>0</v>
      </c>
      <c r="AI299" s="65" t="s">
        <v>75</v>
      </c>
      <c r="AJ299" s="61">
        <v>0</v>
      </c>
      <c r="AK299" s="65" t="s">
        <v>75</v>
      </c>
      <c r="AL299" s="65" t="s">
        <v>75</v>
      </c>
      <c r="AM299" s="67">
        <f t="shared" si="22"/>
        <v>0</v>
      </c>
      <c r="AN299" s="67">
        <f>+K299+AC299-AH299</f>
        <v>10000000</v>
      </c>
      <c r="AO299" s="61" t="s">
        <v>67</v>
      </c>
      <c r="AP299" s="60">
        <v>10000000</v>
      </c>
      <c r="AQ299" s="61" t="s">
        <v>86</v>
      </c>
      <c r="AR299" s="60">
        <v>0</v>
      </c>
      <c r="AS299" s="69" t="s">
        <v>75</v>
      </c>
      <c r="AT299" s="70">
        <v>0</v>
      </c>
      <c r="AU299" s="71">
        <f t="shared" si="23"/>
        <v>10000000</v>
      </c>
      <c r="AV299" s="72">
        <f t="shared" si="24"/>
        <v>0</v>
      </c>
      <c r="AW299" s="69" t="s">
        <v>75</v>
      </c>
      <c r="AX299" s="61" t="s">
        <v>101</v>
      </c>
      <c r="AY299" s="73" t="s">
        <v>5375</v>
      </c>
      <c r="AZ299" s="58" t="s">
        <v>67</v>
      </c>
      <c r="BA299" s="58" t="s">
        <v>67</v>
      </c>
    </row>
    <row r="300" spans="2:53" ht="15.6" customHeight="1" x14ac:dyDescent="0.25">
      <c r="B300" s="58">
        <v>2024</v>
      </c>
      <c r="C300" s="58">
        <v>891780111</v>
      </c>
      <c r="D300" s="59" t="s">
        <v>64</v>
      </c>
      <c r="E300" s="60" t="s">
        <v>5374</v>
      </c>
      <c r="F300" s="60" t="s">
        <v>5373</v>
      </c>
      <c r="G300" s="168">
        <v>0</v>
      </c>
      <c r="H300" s="61" t="s">
        <v>73</v>
      </c>
      <c r="I300" s="59" t="s">
        <v>65</v>
      </c>
      <c r="J300" s="60" t="s">
        <v>5372</v>
      </c>
      <c r="K300" s="60">
        <v>13200000</v>
      </c>
      <c r="L300" s="58" t="s">
        <v>68</v>
      </c>
      <c r="M300" s="67" t="s">
        <v>5371</v>
      </c>
      <c r="N300" s="67">
        <v>57444678</v>
      </c>
      <c r="O300" s="67">
        <v>1585</v>
      </c>
      <c r="P300" s="205">
        <v>45489</v>
      </c>
      <c r="Q300" s="60">
        <v>420000000</v>
      </c>
      <c r="R300" s="205">
        <v>45519</v>
      </c>
      <c r="S300" s="60">
        <v>13200000</v>
      </c>
      <c r="T300" s="61" t="s">
        <v>66</v>
      </c>
      <c r="U300" s="67">
        <v>57428039</v>
      </c>
      <c r="V300" s="67" t="s">
        <v>5213</v>
      </c>
      <c r="W300" s="68">
        <v>45516</v>
      </c>
      <c r="X300" s="68">
        <v>45519</v>
      </c>
      <c r="Y300" s="168" t="s">
        <v>75</v>
      </c>
      <c r="Z300" s="68">
        <v>45626</v>
      </c>
      <c r="AA300" s="67">
        <f t="shared" si="20"/>
        <v>107</v>
      </c>
      <c r="AB300" s="60">
        <v>0</v>
      </c>
      <c r="AC300" s="60">
        <v>0</v>
      </c>
      <c r="AD300" s="60">
        <v>0</v>
      </c>
      <c r="AE300" s="66" t="s">
        <v>75</v>
      </c>
      <c r="AF300" s="67">
        <f t="shared" si="21"/>
        <v>0</v>
      </c>
      <c r="AG300" s="60">
        <v>0</v>
      </c>
      <c r="AH300" s="60">
        <v>0</v>
      </c>
      <c r="AI300" s="65" t="s">
        <v>75</v>
      </c>
      <c r="AJ300" s="61">
        <v>0</v>
      </c>
      <c r="AK300" s="65" t="s">
        <v>75</v>
      </c>
      <c r="AL300" s="65" t="s">
        <v>75</v>
      </c>
      <c r="AM300" s="67">
        <f t="shared" si="22"/>
        <v>0</v>
      </c>
      <c r="AN300" s="67">
        <f>+K300+AC300-AH300</f>
        <v>13200000</v>
      </c>
      <c r="AO300" s="61" t="s">
        <v>67</v>
      </c>
      <c r="AP300" s="60">
        <v>13200000</v>
      </c>
      <c r="AQ300" s="61" t="s">
        <v>86</v>
      </c>
      <c r="AR300" s="60">
        <v>0</v>
      </c>
      <c r="AS300" s="69" t="s">
        <v>75</v>
      </c>
      <c r="AT300" s="70">
        <v>0</v>
      </c>
      <c r="AU300" s="71">
        <f t="shared" si="23"/>
        <v>13200000</v>
      </c>
      <c r="AV300" s="72">
        <f t="shared" si="24"/>
        <v>0</v>
      </c>
      <c r="AW300" s="69" t="s">
        <v>75</v>
      </c>
      <c r="AX300" s="61" t="s">
        <v>101</v>
      </c>
      <c r="AY300" s="73" t="s">
        <v>5370</v>
      </c>
      <c r="AZ300" s="58" t="s">
        <v>67</v>
      </c>
      <c r="BA300" s="58" t="s">
        <v>67</v>
      </c>
    </row>
    <row r="301" spans="2:53" ht="15.6" customHeight="1" x14ac:dyDescent="0.25">
      <c r="B301" s="58">
        <v>2024</v>
      </c>
      <c r="C301" s="58">
        <v>891780111</v>
      </c>
      <c r="D301" s="59" t="s">
        <v>64</v>
      </c>
      <c r="E301" s="60" t="s">
        <v>5369</v>
      </c>
      <c r="F301" s="60" t="s">
        <v>5368</v>
      </c>
      <c r="G301" s="168">
        <v>0</v>
      </c>
      <c r="H301" s="61" t="s">
        <v>73</v>
      </c>
      <c r="I301" s="59" t="s">
        <v>65</v>
      </c>
      <c r="J301" s="60" t="s">
        <v>5367</v>
      </c>
      <c r="K301" s="60">
        <v>12400000</v>
      </c>
      <c r="L301" s="58" t="s">
        <v>68</v>
      </c>
      <c r="M301" s="67" t="s">
        <v>5366</v>
      </c>
      <c r="N301" s="67">
        <v>1082916114</v>
      </c>
      <c r="O301" s="67">
        <v>1585</v>
      </c>
      <c r="P301" s="205">
        <v>45489</v>
      </c>
      <c r="Q301" s="60">
        <v>420000000</v>
      </c>
      <c r="R301" s="205">
        <v>45519</v>
      </c>
      <c r="S301" s="60">
        <v>12400000</v>
      </c>
      <c r="T301" s="61" t="s">
        <v>66</v>
      </c>
      <c r="U301" s="67">
        <v>36669284</v>
      </c>
      <c r="V301" s="67" t="s">
        <v>5365</v>
      </c>
      <c r="W301" s="68">
        <v>45516</v>
      </c>
      <c r="X301" s="68">
        <v>45519</v>
      </c>
      <c r="Y301" s="168" t="s">
        <v>75</v>
      </c>
      <c r="Z301" s="68">
        <v>45626</v>
      </c>
      <c r="AA301" s="67">
        <f t="shared" si="20"/>
        <v>107</v>
      </c>
      <c r="AB301" s="60">
        <v>0</v>
      </c>
      <c r="AC301" s="60">
        <v>0</v>
      </c>
      <c r="AD301" s="60">
        <v>0</v>
      </c>
      <c r="AE301" s="66" t="s">
        <v>75</v>
      </c>
      <c r="AF301" s="67">
        <f t="shared" si="21"/>
        <v>0</v>
      </c>
      <c r="AG301" s="60">
        <v>0</v>
      </c>
      <c r="AH301" s="60">
        <v>0</v>
      </c>
      <c r="AI301" s="65" t="s">
        <v>75</v>
      </c>
      <c r="AJ301" s="61">
        <v>0</v>
      </c>
      <c r="AK301" s="65" t="s">
        <v>75</v>
      </c>
      <c r="AL301" s="65" t="s">
        <v>75</v>
      </c>
      <c r="AM301" s="67">
        <f t="shared" si="22"/>
        <v>0</v>
      </c>
      <c r="AN301" s="67">
        <f>+K301+AC301-AH301</f>
        <v>12400000</v>
      </c>
      <c r="AO301" s="61" t="s">
        <v>67</v>
      </c>
      <c r="AP301" s="60">
        <v>12400000</v>
      </c>
      <c r="AQ301" s="61" t="s">
        <v>86</v>
      </c>
      <c r="AR301" s="60">
        <v>0</v>
      </c>
      <c r="AS301" s="69" t="s">
        <v>75</v>
      </c>
      <c r="AT301" s="70">
        <v>0</v>
      </c>
      <c r="AU301" s="71">
        <f t="shared" si="23"/>
        <v>12400000</v>
      </c>
      <c r="AV301" s="72">
        <f t="shared" si="24"/>
        <v>0</v>
      </c>
      <c r="AW301" s="69" t="s">
        <v>75</v>
      </c>
      <c r="AX301" s="61" t="s">
        <v>101</v>
      </c>
      <c r="AY301" s="73" t="s">
        <v>5364</v>
      </c>
      <c r="AZ301" s="58" t="s">
        <v>67</v>
      </c>
      <c r="BA301" s="58" t="s">
        <v>67</v>
      </c>
    </row>
    <row r="302" spans="2:53" ht="15.6" customHeight="1" x14ac:dyDescent="0.25">
      <c r="B302" s="58">
        <v>2024</v>
      </c>
      <c r="C302" s="58">
        <v>891780111</v>
      </c>
      <c r="D302" s="59" t="s">
        <v>64</v>
      </c>
      <c r="E302" s="60" t="s">
        <v>5363</v>
      </c>
      <c r="F302" s="60" t="s">
        <v>5362</v>
      </c>
      <c r="G302" s="168">
        <v>0</v>
      </c>
      <c r="H302" s="61" t="s">
        <v>73</v>
      </c>
      <c r="I302" s="59" t="s">
        <v>65</v>
      </c>
      <c r="J302" s="60" t="s">
        <v>5361</v>
      </c>
      <c r="K302" s="60">
        <v>16200000</v>
      </c>
      <c r="L302" s="58" t="s">
        <v>68</v>
      </c>
      <c r="M302" s="67" t="s">
        <v>5360</v>
      </c>
      <c r="N302" s="67">
        <v>1082845298</v>
      </c>
      <c r="O302" s="67">
        <v>1585</v>
      </c>
      <c r="P302" s="205">
        <v>45489</v>
      </c>
      <c r="Q302" s="60">
        <v>420000000</v>
      </c>
      <c r="R302" s="205">
        <v>45519</v>
      </c>
      <c r="S302" s="60">
        <v>16200000</v>
      </c>
      <c r="T302" s="61" t="s">
        <v>66</v>
      </c>
      <c r="U302" s="67">
        <v>36723796</v>
      </c>
      <c r="V302" s="67" t="s">
        <v>5359</v>
      </c>
      <c r="W302" s="68">
        <v>45516</v>
      </c>
      <c r="X302" s="68">
        <v>45519</v>
      </c>
      <c r="Y302" s="168" t="s">
        <v>75</v>
      </c>
      <c r="Z302" s="68">
        <v>45626</v>
      </c>
      <c r="AA302" s="67">
        <f t="shared" si="20"/>
        <v>107</v>
      </c>
      <c r="AB302" s="60">
        <v>0</v>
      </c>
      <c r="AC302" s="60">
        <v>0</v>
      </c>
      <c r="AD302" s="60">
        <v>0</v>
      </c>
      <c r="AE302" s="66" t="s">
        <v>75</v>
      </c>
      <c r="AF302" s="67">
        <f t="shared" si="21"/>
        <v>0</v>
      </c>
      <c r="AG302" s="60">
        <v>0</v>
      </c>
      <c r="AH302" s="60">
        <v>0</v>
      </c>
      <c r="AI302" s="65" t="s">
        <v>75</v>
      </c>
      <c r="AJ302" s="61">
        <v>0</v>
      </c>
      <c r="AK302" s="65" t="s">
        <v>75</v>
      </c>
      <c r="AL302" s="65" t="s">
        <v>75</v>
      </c>
      <c r="AM302" s="67">
        <f t="shared" si="22"/>
        <v>0</v>
      </c>
      <c r="AN302" s="67">
        <f>+K302+AC302-AH302</f>
        <v>16200000</v>
      </c>
      <c r="AO302" s="61" t="s">
        <v>67</v>
      </c>
      <c r="AP302" s="60">
        <v>16200000</v>
      </c>
      <c r="AQ302" s="61" t="s">
        <v>86</v>
      </c>
      <c r="AR302" s="60">
        <v>0</v>
      </c>
      <c r="AS302" s="69" t="s">
        <v>75</v>
      </c>
      <c r="AT302" s="70">
        <v>0</v>
      </c>
      <c r="AU302" s="71">
        <f t="shared" si="23"/>
        <v>16200000</v>
      </c>
      <c r="AV302" s="72">
        <f t="shared" si="24"/>
        <v>0</v>
      </c>
      <c r="AW302" s="69" t="s">
        <v>75</v>
      </c>
      <c r="AX302" s="61" t="s">
        <v>101</v>
      </c>
      <c r="AY302" s="73" t="s">
        <v>5358</v>
      </c>
      <c r="AZ302" s="58" t="s">
        <v>67</v>
      </c>
      <c r="BA302" s="58" t="s">
        <v>67</v>
      </c>
    </row>
    <row r="303" spans="2:53" ht="15.6" customHeight="1" x14ac:dyDescent="0.25">
      <c r="B303" s="58">
        <v>2024</v>
      </c>
      <c r="C303" s="58">
        <v>891780111</v>
      </c>
      <c r="D303" s="59" t="s">
        <v>64</v>
      </c>
      <c r="E303" s="60" t="s">
        <v>5357</v>
      </c>
      <c r="F303" s="60" t="s">
        <v>5356</v>
      </c>
      <c r="G303" s="168">
        <v>0</v>
      </c>
      <c r="H303" s="61" t="s">
        <v>73</v>
      </c>
      <c r="I303" s="59" t="s">
        <v>65</v>
      </c>
      <c r="J303" s="60" t="s">
        <v>5355</v>
      </c>
      <c r="K303" s="60">
        <v>13200000</v>
      </c>
      <c r="L303" s="58" t="s">
        <v>68</v>
      </c>
      <c r="M303" s="67" t="s">
        <v>5354</v>
      </c>
      <c r="N303" s="67">
        <v>1083008562</v>
      </c>
      <c r="O303" s="67">
        <v>1585</v>
      </c>
      <c r="P303" s="205">
        <v>45489</v>
      </c>
      <c r="Q303" s="60">
        <v>420000000</v>
      </c>
      <c r="R303" s="205">
        <v>45519</v>
      </c>
      <c r="S303" s="60">
        <v>13200000</v>
      </c>
      <c r="T303" s="61" t="s">
        <v>66</v>
      </c>
      <c r="U303" s="209">
        <v>1192791759</v>
      </c>
      <c r="V303" s="67" t="s">
        <v>5353</v>
      </c>
      <c r="W303" s="68">
        <v>45516</v>
      </c>
      <c r="X303" s="68">
        <v>45519</v>
      </c>
      <c r="Y303" s="168" t="s">
        <v>75</v>
      </c>
      <c r="Z303" s="68">
        <v>45626</v>
      </c>
      <c r="AA303" s="67">
        <f t="shared" si="20"/>
        <v>107</v>
      </c>
      <c r="AB303" s="60">
        <v>0</v>
      </c>
      <c r="AC303" s="60">
        <v>0</v>
      </c>
      <c r="AD303" s="60">
        <v>0</v>
      </c>
      <c r="AE303" s="66" t="s">
        <v>75</v>
      </c>
      <c r="AF303" s="67">
        <f t="shared" si="21"/>
        <v>0</v>
      </c>
      <c r="AG303" s="60">
        <v>0</v>
      </c>
      <c r="AH303" s="60">
        <v>0</v>
      </c>
      <c r="AI303" s="65" t="s">
        <v>75</v>
      </c>
      <c r="AJ303" s="61">
        <v>0</v>
      </c>
      <c r="AK303" s="65" t="s">
        <v>75</v>
      </c>
      <c r="AL303" s="65" t="s">
        <v>75</v>
      </c>
      <c r="AM303" s="67">
        <f t="shared" si="22"/>
        <v>0</v>
      </c>
      <c r="AN303" s="67">
        <f>+K303+AC303-AH303</f>
        <v>13200000</v>
      </c>
      <c r="AO303" s="61" t="s">
        <v>67</v>
      </c>
      <c r="AP303" s="60">
        <v>16200000</v>
      </c>
      <c r="AQ303" s="61" t="s">
        <v>86</v>
      </c>
      <c r="AR303" s="60">
        <v>0</v>
      </c>
      <c r="AS303" s="69" t="s">
        <v>75</v>
      </c>
      <c r="AT303" s="70">
        <v>0</v>
      </c>
      <c r="AU303" s="71">
        <f t="shared" si="23"/>
        <v>13200000</v>
      </c>
      <c r="AV303" s="72">
        <f t="shared" si="24"/>
        <v>0</v>
      </c>
      <c r="AW303" s="69" t="s">
        <v>75</v>
      </c>
      <c r="AX303" s="61" t="s">
        <v>101</v>
      </c>
      <c r="AY303" s="73" t="s">
        <v>5352</v>
      </c>
      <c r="AZ303" s="58" t="s">
        <v>67</v>
      </c>
      <c r="BA303" s="58" t="s">
        <v>67</v>
      </c>
    </row>
    <row r="304" spans="2:53" ht="15.6" customHeight="1" x14ac:dyDescent="0.25">
      <c r="B304" s="58">
        <v>2024</v>
      </c>
      <c r="C304" s="58">
        <v>891780111</v>
      </c>
      <c r="D304" s="59" t="s">
        <v>64</v>
      </c>
      <c r="E304" s="60" t="s">
        <v>5351</v>
      </c>
      <c r="F304" s="60" t="s">
        <v>5350</v>
      </c>
      <c r="G304" s="168">
        <v>0</v>
      </c>
      <c r="H304" s="61" t="s">
        <v>73</v>
      </c>
      <c r="I304" s="59" t="s">
        <v>65</v>
      </c>
      <c r="J304" s="60" t="s">
        <v>5349</v>
      </c>
      <c r="K304" s="60">
        <v>3000000</v>
      </c>
      <c r="L304" s="58" t="s">
        <v>68</v>
      </c>
      <c r="M304" s="67" t="s">
        <v>5348</v>
      </c>
      <c r="N304" s="67">
        <v>1082998304</v>
      </c>
      <c r="O304" s="67">
        <v>1560</v>
      </c>
      <c r="P304" s="205">
        <v>45483</v>
      </c>
      <c r="Q304" s="60">
        <v>79800000</v>
      </c>
      <c r="R304" s="205">
        <v>45519</v>
      </c>
      <c r="S304" s="60">
        <v>3000000</v>
      </c>
      <c r="T304" s="61" t="s">
        <v>66</v>
      </c>
      <c r="U304" s="67">
        <v>85155333</v>
      </c>
      <c r="V304" s="67" t="s">
        <v>5235</v>
      </c>
      <c r="W304" s="68">
        <v>45516</v>
      </c>
      <c r="X304" s="68">
        <v>45519</v>
      </c>
      <c r="Y304" s="168" t="s">
        <v>75</v>
      </c>
      <c r="Z304" s="68">
        <v>45550</v>
      </c>
      <c r="AA304" s="67">
        <f t="shared" si="20"/>
        <v>31</v>
      </c>
      <c r="AB304" s="60">
        <v>0</v>
      </c>
      <c r="AC304" s="60">
        <v>0</v>
      </c>
      <c r="AD304" s="60">
        <v>0</v>
      </c>
      <c r="AE304" s="66" t="s">
        <v>75</v>
      </c>
      <c r="AF304" s="67">
        <f t="shared" si="21"/>
        <v>0</v>
      </c>
      <c r="AG304" s="60">
        <v>0</v>
      </c>
      <c r="AH304" s="60">
        <v>0</v>
      </c>
      <c r="AI304" s="65" t="s">
        <v>75</v>
      </c>
      <c r="AJ304" s="61">
        <v>0</v>
      </c>
      <c r="AK304" s="65" t="s">
        <v>75</v>
      </c>
      <c r="AL304" s="65" t="s">
        <v>75</v>
      </c>
      <c r="AM304" s="67">
        <f t="shared" si="22"/>
        <v>0</v>
      </c>
      <c r="AN304" s="67">
        <f>+K304+AC304-AH304</f>
        <v>3000000</v>
      </c>
      <c r="AO304" s="61" t="s">
        <v>67</v>
      </c>
      <c r="AP304" s="60">
        <v>3000000</v>
      </c>
      <c r="AQ304" s="61" t="s">
        <v>86</v>
      </c>
      <c r="AR304" s="60">
        <v>0</v>
      </c>
      <c r="AS304" s="69" t="s">
        <v>75</v>
      </c>
      <c r="AT304" s="70">
        <v>0</v>
      </c>
      <c r="AU304" s="71">
        <f t="shared" si="23"/>
        <v>3000000</v>
      </c>
      <c r="AV304" s="72">
        <f t="shared" si="24"/>
        <v>0</v>
      </c>
      <c r="AW304" s="69" t="s">
        <v>75</v>
      </c>
      <c r="AX304" s="61" t="s">
        <v>101</v>
      </c>
      <c r="AY304" s="73" t="s">
        <v>5347</v>
      </c>
      <c r="AZ304" s="58" t="s">
        <v>67</v>
      </c>
      <c r="BA304" s="58" t="s">
        <v>67</v>
      </c>
    </row>
    <row r="305" spans="2:53" ht="15.6" customHeight="1" x14ac:dyDescent="0.25">
      <c r="B305" s="58">
        <v>2024</v>
      </c>
      <c r="C305" s="58">
        <v>891780111</v>
      </c>
      <c r="D305" s="59" t="s">
        <v>64</v>
      </c>
      <c r="E305" s="60" t="s">
        <v>5346</v>
      </c>
      <c r="F305" s="60" t="s">
        <v>5345</v>
      </c>
      <c r="G305" s="168">
        <v>0</v>
      </c>
      <c r="H305" s="61" t="s">
        <v>73</v>
      </c>
      <c r="I305" s="59" t="s">
        <v>65</v>
      </c>
      <c r="J305" s="60" t="s">
        <v>5344</v>
      </c>
      <c r="K305" s="60">
        <v>3500000</v>
      </c>
      <c r="L305" s="58" t="s">
        <v>68</v>
      </c>
      <c r="M305" s="67" t="s">
        <v>5343</v>
      </c>
      <c r="N305" s="67">
        <v>36695203</v>
      </c>
      <c r="O305" s="67">
        <v>1560</v>
      </c>
      <c r="P305" s="205">
        <v>45483</v>
      </c>
      <c r="Q305" s="60">
        <v>79800000</v>
      </c>
      <c r="R305" s="205">
        <v>45519</v>
      </c>
      <c r="S305" s="60">
        <v>3500000</v>
      </c>
      <c r="T305" s="61" t="s">
        <v>66</v>
      </c>
      <c r="U305" s="67">
        <v>85155333</v>
      </c>
      <c r="V305" s="67" t="s">
        <v>5235</v>
      </c>
      <c r="W305" s="68">
        <v>45517</v>
      </c>
      <c r="X305" s="68">
        <v>45519</v>
      </c>
      <c r="Y305" s="168" t="s">
        <v>75</v>
      </c>
      <c r="Z305" s="68">
        <v>45550</v>
      </c>
      <c r="AA305" s="67">
        <f t="shared" si="20"/>
        <v>31</v>
      </c>
      <c r="AB305" s="60">
        <v>0</v>
      </c>
      <c r="AC305" s="60">
        <v>0</v>
      </c>
      <c r="AD305" s="60">
        <v>0</v>
      </c>
      <c r="AE305" s="66" t="s">
        <v>75</v>
      </c>
      <c r="AF305" s="67">
        <f t="shared" si="21"/>
        <v>0</v>
      </c>
      <c r="AG305" s="60">
        <v>0</v>
      </c>
      <c r="AH305" s="60">
        <v>0</v>
      </c>
      <c r="AI305" s="65" t="s">
        <v>75</v>
      </c>
      <c r="AJ305" s="61">
        <v>0</v>
      </c>
      <c r="AK305" s="65" t="s">
        <v>75</v>
      </c>
      <c r="AL305" s="65" t="s">
        <v>75</v>
      </c>
      <c r="AM305" s="67">
        <f t="shared" si="22"/>
        <v>0</v>
      </c>
      <c r="AN305" s="67">
        <f>+K305+AC305-AH305</f>
        <v>3500000</v>
      </c>
      <c r="AO305" s="61" t="s">
        <v>67</v>
      </c>
      <c r="AP305" s="60">
        <v>3500000</v>
      </c>
      <c r="AQ305" s="61" t="s">
        <v>86</v>
      </c>
      <c r="AR305" s="60">
        <v>0</v>
      </c>
      <c r="AS305" s="69" t="s">
        <v>75</v>
      </c>
      <c r="AT305" s="70">
        <v>0</v>
      </c>
      <c r="AU305" s="71">
        <f t="shared" si="23"/>
        <v>3500000</v>
      </c>
      <c r="AV305" s="72">
        <f t="shared" si="24"/>
        <v>0</v>
      </c>
      <c r="AW305" s="69" t="s">
        <v>75</v>
      </c>
      <c r="AX305" s="61" t="s">
        <v>101</v>
      </c>
      <c r="AY305" s="73" t="s">
        <v>5342</v>
      </c>
      <c r="AZ305" s="58" t="s">
        <v>67</v>
      </c>
      <c r="BA305" s="58" t="s">
        <v>67</v>
      </c>
    </row>
    <row r="306" spans="2:53" ht="15.6" customHeight="1" x14ac:dyDescent="0.25">
      <c r="B306" s="58">
        <v>2024</v>
      </c>
      <c r="C306" s="58">
        <v>891780111</v>
      </c>
      <c r="D306" s="59" t="s">
        <v>64</v>
      </c>
      <c r="E306" s="60" t="s">
        <v>5341</v>
      </c>
      <c r="F306" s="60" t="s">
        <v>5340</v>
      </c>
      <c r="G306" s="168">
        <v>0</v>
      </c>
      <c r="H306" s="61" t="s">
        <v>73</v>
      </c>
      <c r="I306" s="59" t="s">
        <v>65</v>
      </c>
      <c r="J306" s="60" t="s">
        <v>5339</v>
      </c>
      <c r="K306" s="60">
        <v>14400000</v>
      </c>
      <c r="L306" s="58" t="s">
        <v>68</v>
      </c>
      <c r="M306" s="67" t="s">
        <v>5338</v>
      </c>
      <c r="N306" s="67">
        <v>7601537</v>
      </c>
      <c r="O306" s="67">
        <v>1585</v>
      </c>
      <c r="P306" s="205">
        <v>45489</v>
      </c>
      <c r="Q306" s="60">
        <v>420000000</v>
      </c>
      <c r="R306" s="205">
        <v>45519</v>
      </c>
      <c r="S306" s="60">
        <v>14400000</v>
      </c>
      <c r="T306" s="61" t="s">
        <v>66</v>
      </c>
      <c r="U306" s="67">
        <v>1082939683</v>
      </c>
      <c r="V306" s="67" t="s">
        <v>4954</v>
      </c>
      <c r="W306" s="68">
        <v>45517</v>
      </c>
      <c r="X306" s="68">
        <v>45519</v>
      </c>
      <c r="Y306" s="168" t="s">
        <v>75</v>
      </c>
      <c r="Z306" s="68">
        <v>45626</v>
      </c>
      <c r="AA306" s="67">
        <f t="shared" si="20"/>
        <v>107</v>
      </c>
      <c r="AB306" s="60">
        <v>0</v>
      </c>
      <c r="AC306" s="60">
        <v>0</v>
      </c>
      <c r="AD306" s="60">
        <v>0</v>
      </c>
      <c r="AE306" s="66" t="s">
        <v>75</v>
      </c>
      <c r="AF306" s="67">
        <f t="shared" si="21"/>
        <v>0</v>
      </c>
      <c r="AG306" s="60">
        <v>0</v>
      </c>
      <c r="AH306" s="60">
        <v>0</v>
      </c>
      <c r="AI306" s="65" t="s">
        <v>75</v>
      </c>
      <c r="AJ306" s="61">
        <v>0</v>
      </c>
      <c r="AK306" s="65" t="s">
        <v>75</v>
      </c>
      <c r="AL306" s="65" t="s">
        <v>75</v>
      </c>
      <c r="AM306" s="67">
        <f t="shared" si="22"/>
        <v>0</v>
      </c>
      <c r="AN306" s="67">
        <f>+K306+AC306-AH306</f>
        <v>14400000</v>
      </c>
      <c r="AO306" s="61" t="s">
        <v>67</v>
      </c>
      <c r="AP306" s="60">
        <v>14400000</v>
      </c>
      <c r="AQ306" s="61" t="s">
        <v>86</v>
      </c>
      <c r="AR306" s="60">
        <v>0</v>
      </c>
      <c r="AS306" s="69" t="s">
        <v>75</v>
      </c>
      <c r="AT306" s="70">
        <v>0</v>
      </c>
      <c r="AU306" s="71">
        <f t="shared" si="23"/>
        <v>14400000</v>
      </c>
      <c r="AV306" s="72">
        <f t="shared" si="24"/>
        <v>0</v>
      </c>
      <c r="AW306" s="69" t="s">
        <v>75</v>
      </c>
      <c r="AX306" s="61" t="s">
        <v>101</v>
      </c>
      <c r="AY306" s="73" t="s">
        <v>5337</v>
      </c>
      <c r="AZ306" s="58" t="s">
        <v>67</v>
      </c>
      <c r="BA306" s="58" t="s">
        <v>67</v>
      </c>
    </row>
    <row r="307" spans="2:53" ht="15.6" customHeight="1" x14ac:dyDescent="0.25">
      <c r="B307" s="58">
        <v>2024</v>
      </c>
      <c r="C307" s="58">
        <v>891780111</v>
      </c>
      <c r="D307" s="59" t="s">
        <v>64</v>
      </c>
      <c r="E307" s="60" t="s">
        <v>5336</v>
      </c>
      <c r="F307" s="60" t="s">
        <v>5335</v>
      </c>
      <c r="G307" s="168">
        <v>0</v>
      </c>
      <c r="H307" s="61" t="s">
        <v>73</v>
      </c>
      <c r="I307" s="59" t="s">
        <v>65</v>
      </c>
      <c r="J307" s="60" t="s">
        <v>5334</v>
      </c>
      <c r="K307" s="60">
        <v>4000000</v>
      </c>
      <c r="L307" s="58" t="s">
        <v>68</v>
      </c>
      <c r="M307" s="67" t="s">
        <v>5333</v>
      </c>
      <c r="N307" s="67">
        <v>1082998090</v>
      </c>
      <c r="O307" s="67">
        <v>1560</v>
      </c>
      <c r="P307" s="205">
        <v>45483</v>
      </c>
      <c r="Q307" s="60">
        <v>79800000</v>
      </c>
      <c r="R307" s="205">
        <v>45519</v>
      </c>
      <c r="S307" s="60">
        <v>4000000</v>
      </c>
      <c r="T307" s="61" t="s">
        <v>66</v>
      </c>
      <c r="U307" s="67">
        <v>85155333</v>
      </c>
      <c r="V307" s="67" t="s">
        <v>5235</v>
      </c>
      <c r="W307" s="68">
        <v>45518</v>
      </c>
      <c r="X307" s="68">
        <v>45519</v>
      </c>
      <c r="Y307" s="168" t="s">
        <v>75</v>
      </c>
      <c r="Z307" s="68">
        <v>45550</v>
      </c>
      <c r="AA307" s="67">
        <f t="shared" si="20"/>
        <v>31</v>
      </c>
      <c r="AB307" s="60">
        <v>0</v>
      </c>
      <c r="AC307" s="60">
        <v>0</v>
      </c>
      <c r="AD307" s="60">
        <v>0</v>
      </c>
      <c r="AE307" s="66" t="s">
        <v>75</v>
      </c>
      <c r="AF307" s="67">
        <f t="shared" si="21"/>
        <v>0</v>
      </c>
      <c r="AG307" s="60">
        <v>0</v>
      </c>
      <c r="AH307" s="60">
        <v>0</v>
      </c>
      <c r="AI307" s="65" t="s">
        <v>75</v>
      </c>
      <c r="AJ307" s="61">
        <v>0</v>
      </c>
      <c r="AK307" s="65" t="s">
        <v>75</v>
      </c>
      <c r="AL307" s="65" t="s">
        <v>75</v>
      </c>
      <c r="AM307" s="67">
        <f t="shared" si="22"/>
        <v>0</v>
      </c>
      <c r="AN307" s="67">
        <f>+K307+AC307-AH307</f>
        <v>4000000</v>
      </c>
      <c r="AO307" s="61" t="s">
        <v>67</v>
      </c>
      <c r="AP307" s="60">
        <v>4000000</v>
      </c>
      <c r="AQ307" s="61" t="s">
        <v>86</v>
      </c>
      <c r="AR307" s="60">
        <v>0</v>
      </c>
      <c r="AS307" s="69" t="s">
        <v>75</v>
      </c>
      <c r="AT307" s="70">
        <v>0</v>
      </c>
      <c r="AU307" s="71">
        <f t="shared" si="23"/>
        <v>4000000</v>
      </c>
      <c r="AV307" s="72">
        <f t="shared" si="24"/>
        <v>0</v>
      </c>
      <c r="AW307" s="69" t="s">
        <v>75</v>
      </c>
      <c r="AX307" s="61" t="s">
        <v>101</v>
      </c>
      <c r="AY307" s="73" t="s">
        <v>5332</v>
      </c>
      <c r="AZ307" s="58" t="s">
        <v>67</v>
      </c>
      <c r="BA307" s="58" t="s">
        <v>67</v>
      </c>
    </row>
    <row r="308" spans="2:53" ht="15.6" customHeight="1" x14ac:dyDescent="0.25">
      <c r="B308" s="58">
        <v>2024</v>
      </c>
      <c r="C308" s="58">
        <v>891780111</v>
      </c>
      <c r="D308" s="59" t="s">
        <v>64</v>
      </c>
      <c r="E308" s="60" t="s">
        <v>5331</v>
      </c>
      <c r="F308" s="60" t="s">
        <v>5330</v>
      </c>
      <c r="G308" s="168">
        <v>0</v>
      </c>
      <c r="H308" s="61" t="s">
        <v>73</v>
      </c>
      <c r="I308" s="59" t="s">
        <v>65</v>
      </c>
      <c r="J308" s="60" t="s">
        <v>5329</v>
      </c>
      <c r="K308" s="60">
        <v>13200000</v>
      </c>
      <c r="L308" s="58" t="s">
        <v>68</v>
      </c>
      <c r="M308" s="67" t="s">
        <v>5328</v>
      </c>
      <c r="N308" s="67">
        <v>1066185799</v>
      </c>
      <c r="O308" s="67">
        <v>1728</v>
      </c>
      <c r="P308" s="205">
        <v>45499</v>
      </c>
      <c r="Q308" s="60">
        <v>13200000</v>
      </c>
      <c r="R308" s="205">
        <v>45519</v>
      </c>
      <c r="S308" s="60">
        <v>13200000</v>
      </c>
      <c r="T308" s="61" t="s">
        <v>66</v>
      </c>
      <c r="U308" s="67">
        <v>1082939683</v>
      </c>
      <c r="V308" s="67" t="s">
        <v>4954</v>
      </c>
      <c r="W308" s="68">
        <v>45518</v>
      </c>
      <c r="X308" s="68">
        <v>45519</v>
      </c>
      <c r="Y308" s="168" t="s">
        <v>75</v>
      </c>
      <c r="Z308" s="68">
        <v>45626</v>
      </c>
      <c r="AA308" s="67">
        <f t="shared" si="20"/>
        <v>107</v>
      </c>
      <c r="AB308" s="60">
        <v>0</v>
      </c>
      <c r="AC308" s="60">
        <v>0</v>
      </c>
      <c r="AD308" s="60">
        <v>0</v>
      </c>
      <c r="AE308" s="66" t="s">
        <v>75</v>
      </c>
      <c r="AF308" s="67">
        <f t="shared" si="21"/>
        <v>0</v>
      </c>
      <c r="AG308" s="60">
        <v>0</v>
      </c>
      <c r="AH308" s="60">
        <v>0</v>
      </c>
      <c r="AI308" s="65" t="s">
        <v>75</v>
      </c>
      <c r="AJ308" s="61">
        <v>0</v>
      </c>
      <c r="AK308" s="65" t="s">
        <v>75</v>
      </c>
      <c r="AL308" s="65" t="s">
        <v>75</v>
      </c>
      <c r="AM308" s="67">
        <f t="shared" si="22"/>
        <v>0</v>
      </c>
      <c r="AN308" s="67">
        <f>+K308+AC308-AH308</f>
        <v>13200000</v>
      </c>
      <c r="AO308" s="61" t="s">
        <v>67</v>
      </c>
      <c r="AP308" s="60">
        <v>13200000</v>
      </c>
      <c r="AQ308" s="61" t="s">
        <v>86</v>
      </c>
      <c r="AR308" s="60">
        <v>0</v>
      </c>
      <c r="AS308" s="69" t="s">
        <v>75</v>
      </c>
      <c r="AT308" s="70">
        <v>0</v>
      </c>
      <c r="AU308" s="71">
        <f t="shared" si="23"/>
        <v>13200000</v>
      </c>
      <c r="AV308" s="72">
        <f t="shared" si="24"/>
        <v>0</v>
      </c>
      <c r="AW308" s="69" t="s">
        <v>75</v>
      </c>
      <c r="AX308" s="61" t="s">
        <v>101</v>
      </c>
      <c r="AY308" s="73" t="s">
        <v>5327</v>
      </c>
      <c r="AZ308" s="58" t="s">
        <v>67</v>
      </c>
      <c r="BA308" s="58" t="s">
        <v>67</v>
      </c>
    </row>
    <row r="309" spans="2:53" ht="15.6" customHeight="1" x14ac:dyDescent="0.25">
      <c r="B309" s="58">
        <v>2024</v>
      </c>
      <c r="C309" s="58">
        <v>891780111</v>
      </c>
      <c r="D309" s="59" t="s">
        <v>64</v>
      </c>
      <c r="E309" s="60" t="s">
        <v>5326</v>
      </c>
      <c r="F309" s="60" t="s">
        <v>5325</v>
      </c>
      <c r="G309" s="168">
        <v>0</v>
      </c>
      <c r="H309" s="61" t="s">
        <v>73</v>
      </c>
      <c r="I309" s="59" t="s">
        <v>125</v>
      </c>
      <c r="J309" s="60" t="s">
        <v>5324</v>
      </c>
      <c r="K309" s="60">
        <v>15000000</v>
      </c>
      <c r="L309" s="58" t="s">
        <v>68</v>
      </c>
      <c r="M309" s="67" t="s">
        <v>5323</v>
      </c>
      <c r="N309" s="67">
        <v>80277895</v>
      </c>
      <c r="O309" s="67">
        <v>1330</v>
      </c>
      <c r="P309" s="205">
        <v>45450</v>
      </c>
      <c r="Q309" s="60">
        <v>78525000</v>
      </c>
      <c r="R309" s="205">
        <v>45520</v>
      </c>
      <c r="S309" s="60">
        <v>15000000</v>
      </c>
      <c r="T309" s="61" t="s">
        <v>66</v>
      </c>
      <c r="U309" s="67">
        <v>72005158</v>
      </c>
      <c r="V309" s="67" t="s">
        <v>5156</v>
      </c>
      <c r="W309" s="68">
        <v>45518</v>
      </c>
      <c r="X309" s="68">
        <v>45520</v>
      </c>
      <c r="Y309" s="168" t="s">
        <v>75</v>
      </c>
      <c r="Z309" s="68">
        <v>45534</v>
      </c>
      <c r="AA309" s="67">
        <f t="shared" si="20"/>
        <v>14</v>
      </c>
      <c r="AB309" s="60">
        <v>0</v>
      </c>
      <c r="AC309" s="60">
        <v>0</v>
      </c>
      <c r="AD309" s="60">
        <v>0</v>
      </c>
      <c r="AE309" s="66" t="s">
        <v>75</v>
      </c>
      <c r="AF309" s="67">
        <f t="shared" si="21"/>
        <v>0</v>
      </c>
      <c r="AG309" s="60">
        <v>0</v>
      </c>
      <c r="AH309" s="60">
        <v>0</v>
      </c>
      <c r="AI309" s="65" t="s">
        <v>75</v>
      </c>
      <c r="AJ309" s="61">
        <v>0</v>
      </c>
      <c r="AK309" s="65" t="s">
        <v>75</v>
      </c>
      <c r="AL309" s="65" t="s">
        <v>75</v>
      </c>
      <c r="AM309" s="67">
        <f t="shared" si="22"/>
        <v>0</v>
      </c>
      <c r="AN309" s="67">
        <f>+K309+AC309-AH309</f>
        <v>15000000</v>
      </c>
      <c r="AO309" s="61" t="s">
        <v>86</v>
      </c>
      <c r="AP309" s="60">
        <v>15000000</v>
      </c>
      <c r="AQ309" s="61" t="s">
        <v>86</v>
      </c>
      <c r="AR309" s="60">
        <v>0</v>
      </c>
      <c r="AS309" s="69" t="s">
        <v>75</v>
      </c>
      <c r="AT309" s="70">
        <v>0</v>
      </c>
      <c r="AU309" s="71">
        <f t="shared" si="23"/>
        <v>15000000</v>
      </c>
      <c r="AV309" s="72">
        <f t="shared" si="24"/>
        <v>0</v>
      </c>
      <c r="AW309" s="69" t="s">
        <v>75</v>
      </c>
      <c r="AX309" s="61" t="s">
        <v>101</v>
      </c>
      <c r="AY309" s="73" t="s">
        <v>5322</v>
      </c>
      <c r="AZ309" s="58" t="s">
        <v>67</v>
      </c>
      <c r="BA309" s="58" t="s">
        <v>67</v>
      </c>
    </row>
    <row r="310" spans="2:53" ht="15.6" customHeight="1" x14ac:dyDescent="0.25">
      <c r="B310" s="58">
        <v>2024</v>
      </c>
      <c r="C310" s="58">
        <v>891780111</v>
      </c>
      <c r="D310" s="59" t="s">
        <v>64</v>
      </c>
      <c r="E310" s="60" t="s">
        <v>5321</v>
      </c>
      <c r="F310" s="60" t="s">
        <v>5320</v>
      </c>
      <c r="G310" s="168">
        <v>0</v>
      </c>
      <c r="H310" s="61" t="s">
        <v>73</v>
      </c>
      <c r="I310" s="59" t="s">
        <v>125</v>
      </c>
      <c r="J310" s="60" t="s">
        <v>5319</v>
      </c>
      <c r="K310" s="60">
        <v>9000000</v>
      </c>
      <c r="L310" s="58" t="s">
        <v>68</v>
      </c>
      <c r="M310" s="67" t="s">
        <v>5318</v>
      </c>
      <c r="N310" s="67">
        <v>1032424549</v>
      </c>
      <c r="O310" s="67">
        <v>1667</v>
      </c>
      <c r="P310" s="205">
        <v>45495</v>
      </c>
      <c r="Q310" s="60">
        <v>57000000</v>
      </c>
      <c r="R310" s="205">
        <v>45524</v>
      </c>
      <c r="S310" s="60">
        <v>9000000</v>
      </c>
      <c r="T310" s="61" t="s">
        <v>66</v>
      </c>
      <c r="U310" s="67">
        <v>72005158</v>
      </c>
      <c r="V310" s="67" t="s">
        <v>5156</v>
      </c>
      <c r="W310" s="68">
        <v>45518</v>
      </c>
      <c r="X310" s="68">
        <v>45524</v>
      </c>
      <c r="Y310" s="168" t="s">
        <v>75</v>
      </c>
      <c r="Z310" s="68">
        <v>45534</v>
      </c>
      <c r="AA310" s="67">
        <f t="shared" si="20"/>
        <v>10</v>
      </c>
      <c r="AB310" s="60">
        <v>0</v>
      </c>
      <c r="AC310" s="60">
        <v>0</v>
      </c>
      <c r="AD310" s="60">
        <v>1</v>
      </c>
      <c r="AE310" s="66">
        <v>45595</v>
      </c>
      <c r="AF310" s="67">
        <f t="shared" si="21"/>
        <v>61</v>
      </c>
      <c r="AG310" s="60">
        <v>0</v>
      </c>
      <c r="AH310" s="60">
        <v>0</v>
      </c>
      <c r="AI310" s="65" t="s">
        <v>75</v>
      </c>
      <c r="AJ310" s="61">
        <v>0</v>
      </c>
      <c r="AK310" s="65" t="s">
        <v>75</v>
      </c>
      <c r="AL310" s="65" t="s">
        <v>75</v>
      </c>
      <c r="AM310" s="67">
        <f t="shared" si="22"/>
        <v>0</v>
      </c>
      <c r="AN310" s="67">
        <f>+K310+AC310-AH310</f>
        <v>9000000</v>
      </c>
      <c r="AO310" s="61" t="s">
        <v>86</v>
      </c>
      <c r="AP310" s="60">
        <v>9000000</v>
      </c>
      <c r="AQ310" s="61" t="s">
        <v>86</v>
      </c>
      <c r="AR310" s="60">
        <v>0</v>
      </c>
      <c r="AS310" s="69" t="s">
        <v>75</v>
      </c>
      <c r="AT310" s="70">
        <v>0</v>
      </c>
      <c r="AU310" s="71">
        <f t="shared" si="23"/>
        <v>9000000</v>
      </c>
      <c r="AV310" s="72">
        <f t="shared" si="24"/>
        <v>0</v>
      </c>
      <c r="AW310" s="69" t="s">
        <v>75</v>
      </c>
      <c r="AX310" s="61" t="s">
        <v>101</v>
      </c>
      <c r="AY310" s="73" t="s">
        <v>5317</v>
      </c>
      <c r="AZ310" s="58" t="s">
        <v>67</v>
      </c>
      <c r="BA310" s="58" t="s">
        <v>67</v>
      </c>
    </row>
    <row r="311" spans="2:53" ht="15.6" customHeight="1" x14ac:dyDescent="0.25">
      <c r="B311" s="58">
        <v>2024</v>
      </c>
      <c r="C311" s="58">
        <v>891780111</v>
      </c>
      <c r="D311" s="59" t="s">
        <v>64</v>
      </c>
      <c r="E311" s="60" t="s">
        <v>5316</v>
      </c>
      <c r="F311" s="60" t="s">
        <v>5315</v>
      </c>
      <c r="G311" s="168">
        <v>0</v>
      </c>
      <c r="H311" s="61" t="s">
        <v>73</v>
      </c>
      <c r="I311" s="59" t="s">
        <v>65</v>
      </c>
      <c r="J311" s="60" t="s">
        <v>5314</v>
      </c>
      <c r="K311" s="60">
        <v>3500000</v>
      </c>
      <c r="L311" s="58" t="s">
        <v>68</v>
      </c>
      <c r="M311" s="67" t="s">
        <v>5313</v>
      </c>
      <c r="N311" s="67">
        <v>1082923287</v>
      </c>
      <c r="O311" s="67">
        <v>1560</v>
      </c>
      <c r="P311" s="205">
        <v>45483</v>
      </c>
      <c r="Q311" s="60">
        <v>79800000</v>
      </c>
      <c r="R311" s="205">
        <v>45524</v>
      </c>
      <c r="S311" s="60">
        <v>3500000</v>
      </c>
      <c r="T311" s="61" t="s">
        <v>66</v>
      </c>
      <c r="U311" s="67">
        <v>85155333</v>
      </c>
      <c r="V311" s="67" t="s">
        <v>5235</v>
      </c>
      <c r="W311" s="68">
        <v>45519</v>
      </c>
      <c r="X311" s="68">
        <v>45524</v>
      </c>
      <c r="Y311" s="168" t="s">
        <v>75</v>
      </c>
      <c r="Z311" s="68">
        <v>45555</v>
      </c>
      <c r="AA311" s="67">
        <f t="shared" si="20"/>
        <v>31</v>
      </c>
      <c r="AB311" s="60">
        <v>0</v>
      </c>
      <c r="AC311" s="60">
        <v>0</v>
      </c>
      <c r="AD311" s="60">
        <v>0</v>
      </c>
      <c r="AE311" s="66" t="s">
        <v>75</v>
      </c>
      <c r="AF311" s="67">
        <f t="shared" si="21"/>
        <v>0</v>
      </c>
      <c r="AG311" s="60">
        <v>0</v>
      </c>
      <c r="AH311" s="60">
        <v>0</v>
      </c>
      <c r="AI311" s="65" t="s">
        <v>75</v>
      </c>
      <c r="AJ311" s="61">
        <v>0</v>
      </c>
      <c r="AK311" s="65" t="s">
        <v>75</v>
      </c>
      <c r="AL311" s="65" t="s">
        <v>75</v>
      </c>
      <c r="AM311" s="67">
        <f t="shared" si="22"/>
        <v>0</v>
      </c>
      <c r="AN311" s="67">
        <f>+K311+AC311-AH311</f>
        <v>3500000</v>
      </c>
      <c r="AO311" s="61" t="s">
        <v>67</v>
      </c>
      <c r="AP311" s="60">
        <v>3500000</v>
      </c>
      <c r="AQ311" s="61" t="s">
        <v>86</v>
      </c>
      <c r="AR311" s="60">
        <v>0</v>
      </c>
      <c r="AS311" s="69" t="s">
        <v>75</v>
      </c>
      <c r="AT311" s="70">
        <v>0</v>
      </c>
      <c r="AU311" s="71">
        <f t="shared" si="23"/>
        <v>3500000</v>
      </c>
      <c r="AV311" s="72">
        <f t="shared" si="24"/>
        <v>0</v>
      </c>
      <c r="AW311" s="69" t="s">
        <v>75</v>
      </c>
      <c r="AX311" s="61" t="s">
        <v>101</v>
      </c>
      <c r="AY311" s="73" t="s">
        <v>5312</v>
      </c>
      <c r="AZ311" s="58" t="s">
        <v>67</v>
      </c>
      <c r="BA311" s="58" t="s">
        <v>67</v>
      </c>
    </row>
    <row r="312" spans="2:53" ht="15.6" customHeight="1" x14ac:dyDescent="0.25">
      <c r="B312" s="58">
        <v>2024</v>
      </c>
      <c r="C312" s="58">
        <v>891780111</v>
      </c>
      <c r="D312" s="59" t="s">
        <v>64</v>
      </c>
      <c r="E312" s="60" t="s">
        <v>5311</v>
      </c>
      <c r="F312" s="60" t="s">
        <v>5310</v>
      </c>
      <c r="G312" s="168">
        <v>0</v>
      </c>
      <c r="H312" s="61" t="s">
        <v>73</v>
      </c>
      <c r="I312" s="59" t="s">
        <v>65</v>
      </c>
      <c r="J312" s="60" t="s">
        <v>5309</v>
      </c>
      <c r="K312" s="60">
        <v>9450000</v>
      </c>
      <c r="L312" s="58" t="s">
        <v>68</v>
      </c>
      <c r="M312" s="67" t="s">
        <v>5308</v>
      </c>
      <c r="N312" s="67">
        <v>1083007524</v>
      </c>
      <c r="O312" s="67">
        <v>1585</v>
      </c>
      <c r="P312" s="205">
        <v>45489</v>
      </c>
      <c r="Q312" s="60">
        <v>420000000</v>
      </c>
      <c r="R312" s="205">
        <v>45520</v>
      </c>
      <c r="S312" s="60">
        <v>9450000</v>
      </c>
      <c r="T312" s="61" t="s">
        <v>66</v>
      </c>
      <c r="U312" s="67">
        <v>85155333</v>
      </c>
      <c r="V312" s="67" t="s">
        <v>5235</v>
      </c>
      <c r="W312" s="68">
        <v>45519</v>
      </c>
      <c r="X312" s="68">
        <v>45520</v>
      </c>
      <c r="Y312" s="168" t="s">
        <v>75</v>
      </c>
      <c r="Z312" s="68">
        <v>45611</v>
      </c>
      <c r="AA312" s="67">
        <f t="shared" si="20"/>
        <v>91</v>
      </c>
      <c r="AB312" s="60">
        <v>0</v>
      </c>
      <c r="AC312" s="60">
        <v>0</v>
      </c>
      <c r="AD312" s="60">
        <v>0</v>
      </c>
      <c r="AE312" s="66" t="s">
        <v>75</v>
      </c>
      <c r="AF312" s="67">
        <f t="shared" si="21"/>
        <v>0</v>
      </c>
      <c r="AG312" s="60">
        <v>0</v>
      </c>
      <c r="AH312" s="60">
        <v>0</v>
      </c>
      <c r="AI312" s="65" t="s">
        <v>75</v>
      </c>
      <c r="AJ312" s="61">
        <v>0</v>
      </c>
      <c r="AK312" s="65" t="s">
        <v>75</v>
      </c>
      <c r="AL312" s="65" t="s">
        <v>75</v>
      </c>
      <c r="AM312" s="67">
        <f t="shared" si="22"/>
        <v>0</v>
      </c>
      <c r="AN312" s="67">
        <f>+K312+AC312-AH312</f>
        <v>9450000</v>
      </c>
      <c r="AO312" s="61" t="s">
        <v>67</v>
      </c>
      <c r="AP312" s="60">
        <v>9450000</v>
      </c>
      <c r="AQ312" s="61" t="s">
        <v>86</v>
      </c>
      <c r="AR312" s="60">
        <v>0</v>
      </c>
      <c r="AS312" s="69" t="s">
        <v>75</v>
      </c>
      <c r="AT312" s="70">
        <v>0</v>
      </c>
      <c r="AU312" s="71">
        <f t="shared" si="23"/>
        <v>9450000</v>
      </c>
      <c r="AV312" s="72">
        <f t="shared" si="24"/>
        <v>0</v>
      </c>
      <c r="AW312" s="69" t="s">
        <v>75</v>
      </c>
      <c r="AX312" s="61" t="s">
        <v>101</v>
      </c>
      <c r="AY312" s="73" t="s">
        <v>5307</v>
      </c>
      <c r="AZ312" s="58" t="s">
        <v>67</v>
      </c>
      <c r="BA312" s="58" t="s">
        <v>67</v>
      </c>
    </row>
    <row r="313" spans="2:53" ht="15.6" customHeight="1" x14ac:dyDescent="0.25">
      <c r="B313" s="58">
        <v>2024</v>
      </c>
      <c r="C313" s="58">
        <v>891780111</v>
      </c>
      <c r="D313" s="59" t="s">
        <v>64</v>
      </c>
      <c r="E313" s="60" t="s">
        <v>5306</v>
      </c>
      <c r="F313" s="60" t="s">
        <v>5305</v>
      </c>
      <c r="G313" s="168">
        <v>0</v>
      </c>
      <c r="H313" s="61" t="s">
        <v>73</v>
      </c>
      <c r="I313" s="59" t="s">
        <v>125</v>
      </c>
      <c r="J313" s="60" t="s">
        <v>5304</v>
      </c>
      <c r="K313" s="60">
        <v>13000000</v>
      </c>
      <c r="L313" s="58" t="s">
        <v>68</v>
      </c>
      <c r="M313" s="67" t="s">
        <v>5303</v>
      </c>
      <c r="N313" s="67">
        <v>80755208</v>
      </c>
      <c r="O313" s="67">
        <v>1667</v>
      </c>
      <c r="P313" s="205">
        <v>45495</v>
      </c>
      <c r="Q313" s="60">
        <v>57000000</v>
      </c>
      <c r="R313" s="205">
        <v>45524</v>
      </c>
      <c r="S313" s="60">
        <v>13000000</v>
      </c>
      <c r="T313" s="61" t="s">
        <v>66</v>
      </c>
      <c r="U313" s="67">
        <v>72005158</v>
      </c>
      <c r="V313" s="67" t="s">
        <v>5156</v>
      </c>
      <c r="W313" s="68">
        <v>45519</v>
      </c>
      <c r="X313" s="68">
        <v>45524</v>
      </c>
      <c r="Y313" s="168" t="s">
        <v>75</v>
      </c>
      <c r="Z313" s="68">
        <v>45534</v>
      </c>
      <c r="AA313" s="67">
        <f t="shared" si="20"/>
        <v>10</v>
      </c>
      <c r="AB313" s="60">
        <v>0</v>
      </c>
      <c r="AC313" s="60">
        <v>0</v>
      </c>
      <c r="AD313" s="60">
        <v>1</v>
      </c>
      <c r="AE313" s="66">
        <v>45595</v>
      </c>
      <c r="AF313" s="67">
        <f t="shared" si="21"/>
        <v>61</v>
      </c>
      <c r="AG313" s="60">
        <v>0</v>
      </c>
      <c r="AH313" s="60">
        <v>0</v>
      </c>
      <c r="AI313" s="65" t="s">
        <v>75</v>
      </c>
      <c r="AJ313" s="61">
        <v>0</v>
      </c>
      <c r="AK313" s="65" t="s">
        <v>75</v>
      </c>
      <c r="AL313" s="65" t="s">
        <v>75</v>
      </c>
      <c r="AM313" s="67">
        <f t="shared" si="22"/>
        <v>0</v>
      </c>
      <c r="AN313" s="67">
        <f>+K313+AC313-AH313</f>
        <v>13000000</v>
      </c>
      <c r="AO313" s="61" t="s">
        <v>86</v>
      </c>
      <c r="AP313" s="60">
        <v>13000000</v>
      </c>
      <c r="AQ313" s="61" t="s">
        <v>86</v>
      </c>
      <c r="AR313" s="60">
        <v>0</v>
      </c>
      <c r="AS313" s="69" t="s">
        <v>75</v>
      </c>
      <c r="AT313" s="70">
        <v>0</v>
      </c>
      <c r="AU313" s="71">
        <f t="shared" si="23"/>
        <v>13000000</v>
      </c>
      <c r="AV313" s="72">
        <f t="shared" si="24"/>
        <v>0</v>
      </c>
      <c r="AW313" s="69" t="s">
        <v>75</v>
      </c>
      <c r="AX313" s="61" t="s">
        <v>101</v>
      </c>
      <c r="AY313" s="73" t="s">
        <v>5302</v>
      </c>
      <c r="AZ313" s="58" t="s">
        <v>67</v>
      </c>
      <c r="BA313" s="58" t="s">
        <v>67</v>
      </c>
    </row>
    <row r="314" spans="2:53" ht="15.6" customHeight="1" x14ac:dyDescent="0.25">
      <c r="B314" s="58">
        <v>2024</v>
      </c>
      <c r="C314" s="58">
        <v>891780111</v>
      </c>
      <c r="D314" s="59" t="s">
        <v>64</v>
      </c>
      <c r="E314" s="60" t="s">
        <v>5301</v>
      </c>
      <c r="F314" s="60" t="s">
        <v>5300</v>
      </c>
      <c r="G314" s="168">
        <v>0</v>
      </c>
      <c r="H314" s="61" t="s">
        <v>73</v>
      </c>
      <c r="I314" s="59" t="s">
        <v>65</v>
      </c>
      <c r="J314" s="60" t="s">
        <v>5299</v>
      </c>
      <c r="K314" s="60">
        <v>3500000</v>
      </c>
      <c r="L314" s="58" t="s">
        <v>68</v>
      </c>
      <c r="M314" s="67" t="s">
        <v>5298</v>
      </c>
      <c r="N314" s="67">
        <v>85465209</v>
      </c>
      <c r="O314" s="67">
        <v>1560</v>
      </c>
      <c r="P314" s="205">
        <v>45483</v>
      </c>
      <c r="Q314" s="60">
        <v>79800000</v>
      </c>
      <c r="R314" s="205">
        <v>45520</v>
      </c>
      <c r="S314" s="60">
        <v>3500000</v>
      </c>
      <c r="T314" s="61" t="s">
        <v>66</v>
      </c>
      <c r="U314" s="67">
        <v>85155333</v>
      </c>
      <c r="V314" s="67" t="s">
        <v>5235</v>
      </c>
      <c r="W314" s="68">
        <v>45519</v>
      </c>
      <c r="X314" s="68">
        <v>45520</v>
      </c>
      <c r="Y314" s="168" t="s">
        <v>75</v>
      </c>
      <c r="Z314" s="68">
        <v>45551</v>
      </c>
      <c r="AA314" s="67">
        <f t="shared" si="20"/>
        <v>31</v>
      </c>
      <c r="AB314" s="60">
        <v>0</v>
      </c>
      <c r="AC314" s="60">
        <v>0</v>
      </c>
      <c r="AD314" s="60">
        <v>0</v>
      </c>
      <c r="AE314" s="66" t="s">
        <v>75</v>
      </c>
      <c r="AF314" s="67">
        <f t="shared" si="21"/>
        <v>0</v>
      </c>
      <c r="AG314" s="60">
        <v>0</v>
      </c>
      <c r="AH314" s="60">
        <v>0</v>
      </c>
      <c r="AI314" s="65" t="s">
        <v>75</v>
      </c>
      <c r="AJ314" s="61">
        <v>0</v>
      </c>
      <c r="AK314" s="65" t="s">
        <v>75</v>
      </c>
      <c r="AL314" s="65" t="s">
        <v>75</v>
      </c>
      <c r="AM314" s="67">
        <f t="shared" si="22"/>
        <v>0</v>
      </c>
      <c r="AN314" s="67">
        <f>+K314+AC314-AH314</f>
        <v>3500000</v>
      </c>
      <c r="AO314" s="61" t="s">
        <v>67</v>
      </c>
      <c r="AP314" s="60">
        <v>3500000</v>
      </c>
      <c r="AQ314" s="61" t="s">
        <v>86</v>
      </c>
      <c r="AR314" s="60">
        <v>0</v>
      </c>
      <c r="AS314" s="69" t="s">
        <v>75</v>
      </c>
      <c r="AT314" s="70">
        <v>0</v>
      </c>
      <c r="AU314" s="71">
        <f t="shared" si="23"/>
        <v>3500000</v>
      </c>
      <c r="AV314" s="72">
        <f t="shared" si="24"/>
        <v>0</v>
      </c>
      <c r="AW314" s="69" t="s">
        <v>75</v>
      </c>
      <c r="AX314" s="61" t="s">
        <v>101</v>
      </c>
      <c r="AY314" s="73" t="s">
        <v>5297</v>
      </c>
      <c r="AZ314" s="58" t="s">
        <v>67</v>
      </c>
      <c r="BA314" s="58" t="s">
        <v>67</v>
      </c>
    </row>
    <row r="315" spans="2:53" ht="15.6" customHeight="1" x14ac:dyDescent="0.25">
      <c r="B315" s="58">
        <v>2024</v>
      </c>
      <c r="C315" s="58">
        <v>891780111</v>
      </c>
      <c r="D315" s="59" t="s">
        <v>64</v>
      </c>
      <c r="E315" s="60" t="s">
        <v>5296</v>
      </c>
      <c r="F315" s="60" t="s">
        <v>5295</v>
      </c>
      <c r="G315" s="168">
        <v>0</v>
      </c>
      <c r="H315" s="61" t="s">
        <v>73</v>
      </c>
      <c r="I315" s="59" t="s">
        <v>65</v>
      </c>
      <c r="J315" s="60" t="s">
        <v>5294</v>
      </c>
      <c r="K315" s="60">
        <v>10000000</v>
      </c>
      <c r="L315" s="58" t="s">
        <v>68</v>
      </c>
      <c r="M315" s="67" t="s">
        <v>5293</v>
      </c>
      <c r="N315" s="67">
        <v>1082990692</v>
      </c>
      <c r="O315" s="67">
        <v>1585</v>
      </c>
      <c r="P315" s="205">
        <v>45489</v>
      </c>
      <c r="Q315" s="60">
        <v>420000000</v>
      </c>
      <c r="R315" s="205">
        <v>45520</v>
      </c>
      <c r="S315" s="60">
        <v>10000000</v>
      </c>
      <c r="T315" s="61" t="s">
        <v>66</v>
      </c>
      <c r="U315" s="67">
        <v>1082939683</v>
      </c>
      <c r="V315" s="67" t="s">
        <v>4954</v>
      </c>
      <c r="W315" s="68">
        <v>45519</v>
      </c>
      <c r="X315" s="68">
        <v>45520</v>
      </c>
      <c r="Y315" s="168" t="s">
        <v>75</v>
      </c>
      <c r="Z315" s="68">
        <v>45626</v>
      </c>
      <c r="AA315" s="67">
        <f t="shared" si="20"/>
        <v>106</v>
      </c>
      <c r="AB315" s="60">
        <v>0</v>
      </c>
      <c r="AC315" s="60">
        <v>0</v>
      </c>
      <c r="AD315" s="60">
        <v>0</v>
      </c>
      <c r="AE315" s="66" t="s">
        <v>75</v>
      </c>
      <c r="AF315" s="67">
        <f t="shared" si="21"/>
        <v>0</v>
      </c>
      <c r="AG315" s="60">
        <v>0</v>
      </c>
      <c r="AH315" s="60">
        <v>0</v>
      </c>
      <c r="AI315" s="65" t="s">
        <v>75</v>
      </c>
      <c r="AJ315" s="61">
        <v>0</v>
      </c>
      <c r="AK315" s="65" t="s">
        <v>75</v>
      </c>
      <c r="AL315" s="65" t="s">
        <v>75</v>
      </c>
      <c r="AM315" s="67">
        <f t="shared" si="22"/>
        <v>0</v>
      </c>
      <c r="AN315" s="67">
        <f>+K315+AC315-AH315</f>
        <v>10000000</v>
      </c>
      <c r="AO315" s="61" t="s">
        <v>67</v>
      </c>
      <c r="AP315" s="60">
        <v>10000000</v>
      </c>
      <c r="AQ315" s="61" t="s">
        <v>86</v>
      </c>
      <c r="AR315" s="60">
        <v>0</v>
      </c>
      <c r="AS315" s="69" t="s">
        <v>75</v>
      </c>
      <c r="AT315" s="70">
        <v>0</v>
      </c>
      <c r="AU315" s="71">
        <f t="shared" si="23"/>
        <v>10000000</v>
      </c>
      <c r="AV315" s="72">
        <f t="shared" si="24"/>
        <v>0</v>
      </c>
      <c r="AW315" s="69" t="s">
        <v>75</v>
      </c>
      <c r="AX315" s="61" t="s">
        <v>101</v>
      </c>
      <c r="AY315" s="73" t="s">
        <v>5292</v>
      </c>
      <c r="AZ315" s="58" t="s">
        <v>67</v>
      </c>
      <c r="BA315" s="58" t="s">
        <v>67</v>
      </c>
    </row>
    <row r="316" spans="2:53" ht="15.6" customHeight="1" thickBot="1" x14ac:dyDescent="0.3">
      <c r="B316" s="58">
        <v>2024</v>
      </c>
      <c r="C316" s="58">
        <v>891780111</v>
      </c>
      <c r="D316" s="59" t="s">
        <v>64</v>
      </c>
      <c r="E316" s="60" t="s">
        <v>5291</v>
      </c>
      <c r="F316" s="60" t="s">
        <v>5290</v>
      </c>
      <c r="G316" s="168">
        <v>0</v>
      </c>
      <c r="H316" s="61" t="s">
        <v>73</v>
      </c>
      <c r="I316" s="59" t="s">
        <v>65</v>
      </c>
      <c r="J316" s="60" t="s">
        <v>5289</v>
      </c>
      <c r="K316" s="60">
        <v>10000000</v>
      </c>
      <c r="L316" s="58" t="s">
        <v>68</v>
      </c>
      <c r="M316" s="67" t="s">
        <v>5288</v>
      </c>
      <c r="N316" s="67">
        <v>1082952509</v>
      </c>
      <c r="O316" s="67">
        <v>1585</v>
      </c>
      <c r="P316" s="205">
        <v>45489</v>
      </c>
      <c r="Q316" s="60">
        <v>420000000</v>
      </c>
      <c r="R316" s="205">
        <v>45520</v>
      </c>
      <c r="S316" s="60">
        <v>10000000</v>
      </c>
      <c r="T316" s="61" t="s">
        <v>66</v>
      </c>
      <c r="U316" s="67">
        <v>1082939683</v>
      </c>
      <c r="V316" s="67" t="s">
        <v>4954</v>
      </c>
      <c r="W316" s="68">
        <v>45519</v>
      </c>
      <c r="X316" s="68">
        <v>45520</v>
      </c>
      <c r="Y316" s="168" t="s">
        <v>75</v>
      </c>
      <c r="Z316" s="68">
        <v>45626</v>
      </c>
      <c r="AA316" s="67">
        <f t="shared" si="20"/>
        <v>106</v>
      </c>
      <c r="AB316" s="60">
        <v>0</v>
      </c>
      <c r="AC316" s="60">
        <v>0</v>
      </c>
      <c r="AD316" s="60">
        <v>0</v>
      </c>
      <c r="AE316" s="66" t="s">
        <v>75</v>
      </c>
      <c r="AF316" s="67">
        <f t="shared" si="21"/>
        <v>0</v>
      </c>
      <c r="AG316" s="60">
        <v>0</v>
      </c>
      <c r="AH316" s="60">
        <v>0</v>
      </c>
      <c r="AI316" s="65" t="s">
        <v>75</v>
      </c>
      <c r="AJ316" s="61">
        <v>0</v>
      </c>
      <c r="AK316" s="65" t="s">
        <v>75</v>
      </c>
      <c r="AL316" s="65" t="s">
        <v>75</v>
      </c>
      <c r="AM316" s="67">
        <f t="shared" si="22"/>
        <v>0</v>
      </c>
      <c r="AN316" s="67">
        <f>+K316+AC316-AH316</f>
        <v>10000000</v>
      </c>
      <c r="AO316" s="61" t="s">
        <v>67</v>
      </c>
      <c r="AP316" s="60">
        <v>10000000</v>
      </c>
      <c r="AQ316" s="75" t="s">
        <v>86</v>
      </c>
      <c r="AR316" s="60">
        <v>0</v>
      </c>
      <c r="AS316" s="69" t="s">
        <v>75</v>
      </c>
      <c r="AT316" s="70">
        <v>0</v>
      </c>
      <c r="AU316" s="71">
        <f t="shared" si="23"/>
        <v>10000000</v>
      </c>
      <c r="AV316" s="72">
        <f t="shared" si="24"/>
        <v>0</v>
      </c>
      <c r="AW316" s="69" t="s">
        <v>75</v>
      </c>
      <c r="AX316" s="61" t="s">
        <v>101</v>
      </c>
      <c r="AY316" s="73" t="s">
        <v>5287</v>
      </c>
      <c r="AZ316" s="58" t="s">
        <v>67</v>
      </c>
      <c r="BA316" s="58" t="s">
        <v>67</v>
      </c>
    </row>
    <row r="317" spans="2:53" ht="15.6" customHeight="1" x14ac:dyDescent="0.25">
      <c r="B317" s="58">
        <v>2024</v>
      </c>
      <c r="C317" s="58">
        <v>891780111</v>
      </c>
      <c r="D317" s="59" t="s">
        <v>64</v>
      </c>
      <c r="E317" s="60" t="s">
        <v>5286</v>
      </c>
      <c r="F317" s="60" t="s">
        <v>5285</v>
      </c>
      <c r="G317" s="168">
        <v>0</v>
      </c>
      <c r="H317" s="61" t="s">
        <v>73</v>
      </c>
      <c r="I317" s="59" t="s">
        <v>125</v>
      </c>
      <c r="J317" s="60" t="s">
        <v>5284</v>
      </c>
      <c r="K317" s="60">
        <v>914630400</v>
      </c>
      <c r="L317" s="58" t="s">
        <v>68</v>
      </c>
      <c r="M317" s="67" t="s">
        <v>3599</v>
      </c>
      <c r="N317" s="67">
        <v>900173983</v>
      </c>
      <c r="O317" s="67">
        <v>1835</v>
      </c>
      <c r="P317" s="205">
        <v>45516</v>
      </c>
      <c r="Q317" s="60">
        <v>914691526</v>
      </c>
      <c r="R317" s="205">
        <v>45520</v>
      </c>
      <c r="S317" s="60">
        <v>914630400</v>
      </c>
      <c r="T317" s="61" t="s">
        <v>66</v>
      </c>
      <c r="U317" s="67">
        <v>85155333</v>
      </c>
      <c r="V317" s="67" t="s">
        <v>5235</v>
      </c>
      <c r="W317" s="68">
        <v>45519</v>
      </c>
      <c r="X317" s="68">
        <v>45527</v>
      </c>
      <c r="Y317" s="168" t="s">
        <v>75</v>
      </c>
      <c r="Z317" s="68">
        <v>45656</v>
      </c>
      <c r="AA317" s="67">
        <f t="shared" si="20"/>
        <v>129</v>
      </c>
      <c r="AB317" s="60">
        <v>0</v>
      </c>
      <c r="AC317" s="60">
        <v>0</v>
      </c>
      <c r="AD317" s="60">
        <v>0</v>
      </c>
      <c r="AE317" s="66" t="s">
        <v>75</v>
      </c>
      <c r="AF317" s="67">
        <f t="shared" si="21"/>
        <v>0</v>
      </c>
      <c r="AG317" s="60">
        <v>0</v>
      </c>
      <c r="AH317" s="60">
        <v>0</v>
      </c>
      <c r="AI317" s="65" t="s">
        <v>75</v>
      </c>
      <c r="AJ317" s="61">
        <v>0</v>
      </c>
      <c r="AK317" s="65" t="s">
        <v>75</v>
      </c>
      <c r="AL317" s="65" t="s">
        <v>75</v>
      </c>
      <c r="AM317" s="67">
        <f t="shared" si="22"/>
        <v>0</v>
      </c>
      <c r="AN317" s="67">
        <f>+K317+AC317-AH317</f>
        <v>914630400</v>
      </c>
      <c r="AO317" s="61" t="s">
        <v>86</v>
      </c>
      <c r="AP317" s="60">
        <v>914630400</v>
      </c>
      <c r="AQ317" s="387" t="s">
        <v>66</v>
      </c>
      <c r="AR317" s="60">
        <v>182926080</v>
      </c>
      <c r="AS317" s="65">
        <v>45531</v>
      </c>
      <c r="AT317" s="60">
        <v>182926080</v>
      </c>
      <c r="AU317" s="71">
        <f t="shared" si="23"/>
        <v>731704320</v>
      </c>
      <c r="AV317" s="72">
        <f t="shared" si="24"/>
        <v>0.2</v>
      </c>
      <c r="AW317" s="69" t="s">
        <v>75</v>
      </c>
      <c r="AX317" s="61" t="s">
        <v>101</v>
      </c>
      <c r="AY317" s="73" t="s">
        <v>5283</v>
      </c>
      <c r="AZ317" s="58" t="s">
        <v>67</v>
      </c>
      <c r="BA317" s="58" t="s">
        <v>67</v>
      </c>
    </row>
    <row r="318" spans="2:53" ht="15.6" customHeight="1" thickBot="1" x14ac:dyDescent="0.3">
      <c r="B318" s="58">
        <v>2024</v>
      </c>
      <c r="C318" s="58">
        <v>891780111</v>
      </c>
      <c r="D318" s="59" t="s">
        <v>64</v>
      </c>
      <c r="E318" s="60" t="s">
        <v>5282</v>
      </c>
      <c r="F318" s="60" t="s">
        <v>5281</v>
      </c>
      <c r="G318" s="168">
        <v>0</v>
      </c>
      <c r="H318" s="61" t="s">
        <v>73</v>
      </c>
      <c r="I318" s="59" t="s">
        <v>125</v>
      </c>
      <c r="J318" s="60" t="s">
        <v>5280</v>
      </c>
      <c r="K318" s="60">
        <v>563355000</v>
      </c>
      <c r="L318" s="58" t="s">
        <v>68</v>
      </c>
      <c r="M318" s="67" t="s">
        <v>3599</v>
      </c>
      <c r="N318" s="67">
        <v>900173983</v>
      </c>
      <c r="O318" s="67">
        <v>1852</v>
      </c>
      <c r="P318" s="205">
        <v>45517</v>
      </c>
      <c r="Q318" s="60">
        <v>605215354</v>
      </c>
      <c r="R318" s="205">
        <v>45520</v>
      </c>
      <c r="S318" s="60">
        <v>563355000</v>
      </c>
      <c r="T318" s="61" t="s">
        <v>66</v>
      </c>
      <c r="U318" s="67">
        <v>85155333</v>
      </c>
      <c r="V318" s="67" t="s">
        <v>5235</v>
      </c>
      <c r="W318" s="68">
        <v>45520</v>
      </c>
      <c r="X318" s="68">
        <v>45527</v>
      </c>
      <c r="Y318" s="168" t="s">
        <v>75</v>
      </c>
      <c r="Z318" s="68">
        <v>45656</v>
      </c>
      <c r="AA318" s="67">
        <f t="shared" si="20"/>
        <v>129</v>
      </c>
      <c r="AB318" s="60">
        <v>0</v>
      </c>
      <c r="AC318" s="60">
        <v>0</v>
      </c>
      <c r="AD318" s="60">
        <v>0</v>
      </c>
      <c r="AE318" s="66" t="s">
        <v>75</v>
      </c>
      <c r="AF318" s="67">
        <f t="shared" si="21"/>
        <v>0</v>
      </c>
      <c r="AG318" s="60">
        <v>0</v>
      </c>
      <c r="AH318" s="60">
        <v>0</v>
      </c>
      <c r="AI318" s="65" t="s">
        <v>75</v>
      </c>
      <c r="AJ318" s="61">
        <v>0</v>
      </c>
      <c r="AK318" s="65" t="s">
        <v>75</v>
      </c>
      <c r="AL318" s="65" t="s">
        <v>75</v>
      </c>
      <c r="AM318" s="67">
        <f t="shared" si="22"/>
        <v>0</v>
      </c>
      <c r="AN318" s="67">
        <f>+K318+AC318-AH318</f>
        <v>563355000</v>
      </c>
      <c r="AO318" s="61" t="s">
        <v>86</v>
      </c>
      <c r="AP318" s="60">
        <v>563355000</v>
      </c>
      <c r="AQ318" s="61" t="s">
        <v>66</v>
      </c>
      <c r="AR318" s="60">
        <v>112671000</v>
      </c>
      <c r="AS318" s="65">
        <v>45530</v>
      </c>
      <c r="AT318" s="60">
        <v>112671000</v>
      </c>
      <c r="AU318" s="71">
        <f t="shared" si="23"/>
        <v>450684000</v>
      </c>
      <c r="AV318" s="72">
        <f t="shared" si="24"/>
        <v>0.2</v>
      </c>
      <c r="AW318" s="69" t="s">
        <v>75</v>
      </c>
      <c r="AX318" s="61" t="s">
        <v>101</v>
      </c>
      <c r="AY318" s="73" t="s">
        <v>5279</v>
      </c>
      <c r="AZ318" s="58" t="s">
        <v>67</v>
      </c>
      <c r="BA318" s="58" t="s">
        <v>67</v>
      </c>
    </row>
    <row r="319" spans="2:53" ht="15.6" customHeight="1" x14ac:dyDescent="0.25">
      <c r="B319" s="58">
        <v>2024</v>
      </c>
      <c r="C319" s="58">
        <v>891780111</v>
      </c>
      <c r="D319" s="59" t="s">
        <v>64</v>
      </c>
      <c r="E319" s="60" t="s">
        <v>5278</v>
      </c>
      <c r="F319" s="60" t="s">
        <v>5277</v>
      </c>
      <c r="G319" s="168">
        <v>0</v>
      </c>
      <c r="H319" s="61" t="s">
        <v>73</v>
      </c>
      <c r="I319" s="59" t="s">
        <v>125</v>
      </c>
      <c r="J319" s="60" t="s">
        <v>5276</v>
      </c>
      <c r="K319" s="60">
        <v>12600000</v>
      </c>
      <c r="L319" s="58" t="s">
        <v>68</v>
      </c>
      <c r="M319" s="67" t="s">
        <v>5275</v>
      </c>
      <c r="N319" s="67">
        <v>79955096</v>
      </c>
      <c r="O319" s="67">
        <v>1667</v>
      </c>
      <c r="P319" s="205">
        <v>45495</v>
      </c>
      <c r="Q319" s="60">
        <v>57000000</v>
      </c>
      <c r="R319" s="205">
        <v>45524</v>
      </c>
      <c r="S319" s="60">
        <v>12600000</v>
      </c>
      <c r="T319" s="61" t="s">
        <v>66</v>
      </c>
      <c r="U319" s="67">
        <v>72005158</v>
      </c>
      <c r="V319" s="67" t="s">
        <v>5156</v>
      </c>
      <c r="W319" s="68">
        <v>45520</v>
      </c>
      <c r="X319" s="68">
        <v>45524</v>
      </c>
      <c r="Y319" s="168" t="s">
        <v>75</v>
      </c>
      <c r="Z319" s="68">
        <v>45534</v>
      </c>
      <c r="AA319" s="67">
        <f t="shared" si="20"/>
        <v>10</v>
      </c>
      <c r="AB319" s="60">
        <v>0</v>
      </c>
      <c r="AC319" s="60">
        <v>0</v>
      </c>
      <c r="AD319" s="60">
        <v>1</v>
      </c>
      <c r="AE319" s="66">
        <v>45595</v>
      </c>
      <c r="AF319" s="67">
        <f t="shared" si="21"/>
        <v>61</v>
      </c>
      <c r="AG319" s="60">
        <v>0</v>
      </c>
      <c r="AH319" s="60">
        <v>0</v>
      </c>
      <c r="AI319" s="65" t="s">
        <v>75</v>
      </c>
      <c r="AJ319" s="61">
        <v>0</v>
      </c>
      <c r="AK319" s="65" t="s">
        <v>75</v>
      </c>
      <c r="AL319" s="65" t="s">
        <v>75</v>
      </c>
      <c r="AM319" s="67">
        <f t="shared" si="22"/>
        <v>0</v>
      </c>
      <c r="AN319" s="67">
        <f>+K319+AC319-AH319</f>
        <v>12600000</v>
      </c>
      <c r="AO319" s="61" t="s">
        <v>86</v>
      </c>
      <c r="AP319" s="60">
        <v>12600000</v>
      </c>
      <c r="AQ319" s="46" t="s">
        <v>86</v>
      </c>
      <c r="AR319" s="60">
        <v>0</v>
      </c>
      <c r="AS319" s="69" t="s">
        <v>75</v>
      </c>
      <c r="AT319" s="70">
        <v>0</v>
      </c>
      <c r="AU319" s="71">
        <f t="shared" si="23"/>
        <v>12600000</v>
      </c>
      <c r="AV319" s="72">
        <f t="shared" si="24"/>
        <v>0</v>
      </c>
      <c r="AW319" s="69" t="s">
        <v>75</v>
      </c>
      <c r="AX319" s="61" t="s">
        <v>101</v>
      </c>
      <c r="AY319" s="73" t="s">
        <v>5274</v>
      </c>
      <c r="AZ319" s="58" t="s">
        <v>67</v>
      </c>
      <c r="BA319" s="58" t="s">
        <v>67</v>
      </c>
    </row>
    <row r="320" spans="2:53" ht="15.6" customHeight="1" x14ac:dyDescent="0.25">
      <c r="B320" s="58">
        <v>2024</v>
      </c>
      <c r="C320" s="58">
        <v>891780111</v>
      </c>
      <c r="D320" s="59" t="s">
        <v>64</v>
      </c>
      <c r="E320" s="60" t="s">
        <v>5273</v>
      </c>
      <c r="F320" s="60" t="s">
        <v>5272</v>
      </c>
      <c r="G320" s="168">
        <v>0</v>
      </c>
      <c r="H320" s="61" t="s">
        <v>73</v>
      </c>
      <c r="I320" s="59" t="s">
        <v>65</v>
      </c>
      <c r="J320" s="60" t="s">
        <v>5271</v>
      </c>
      <c r="K320" s="60">
        <v>14500000</v>
      </c>
      <c r="L320" s="58" t="s">
        <v>68</v>
      </c>
      <c r="M320" s="67" t="s">
        <v>5270</v>
      </c>
      <c r="N320" s="67">
        <v>26203570</v>
      </c>
      <c r="O320" s="67">
        <v>1685</v>
      </c>
      <c r="P320" s="205">
        <v>45496</v>
      </c>
      <c r="Q320" s="60">
        <v>14500000</v>
      </c>
      <c r="R320" s="205">
        <v>45524</v>
      </c>
      <c r="S320" s="60">
        <v>14500000</v>
      </c>
      <c r="T320" s="61" t="s">
        <v>66</v>
      </c>
      <c r="U320" s="67">
        <v>1082939683</v>
      </c>
      <c r="V320" s="67" t="s">
        <v>4954</v>
      </c>
      <c r="W320" s="68">
        <v>45520</v>
      </c>
      <c r="X320" s="68">
        <v>45524</v>
      </c>
      <c r="Y320" s="168" t="s">
        <v>75</v>
      </c>
      <c r="Z320" s="68">
        <v>45626</v>
      </c>
      <c r="AA320" s="67">
        <f t="shared" si="20"/>
        <v>102</v>
      </c>
      <c r="AB320" s="60">
        <v>0</v>
      </c>
      <c r="AC320" s="60">
        <v>0</v>
      </c>
      <c r="AD320" s="60">
        <v>0</v>
      </c>
      <c r="AE320" s="66" t="s">
        <v>75</v>
      </c>
      <c r="AF320" s="67">
        <f t="shared" si="21"/>
        <v>0</v>
      </c>
      <c r="AG320" s="60">
        <v>0</v>
      </c>
      <c r="AH320" s="60">
        <v>0</v>
      </c>
      <c r="AI320" s="65" t="s">
        <v>75</v>
      </c>
      <c r="AJ320" s="61">
        <v>0</v>
      </c>
      <c r="AK320" s="65" t="s">
        <v>75</v>
      </c>
      <c r="AL320" s="65" t="s">
        <v>75</v>
      </c>
      <c r="AM320" s="67">
        <f t="shared" si="22"/>
        <v>0</v>
      </c>
      <c r="AN320" s="67">
        <f>+K320+AC320-AH320</f>
        <v>14500000</v>
      </c>
      <c r="AO320" s="61" t="s">
        <v>67</v>
      </c>
      <c r="AP320" s="60">
        <v>14500000</v>
      </c>
      <c r="AQ320" s="61" t="s">
        <v>86</v>
      </c>
      <c r="AR320" s="60">
        <v>0</v>
      </c>
      <c r="AS320" s="69" t="s">
        <v>75</v>
      </c>
      <c r="AT320" s="70">
        <v>0</v>
      </c>
      <c r="AU320" s="71">
        <f t="shared" si="23"/>
        <v>14500000</v>
      </c>
      <c r="AV320" s="72">
        <f t="shared" si="24"/>
        <v>0</v>
      </c>
      <c r="AW320" s="69" t="s">
        <v>75</v>
      </c>
      <c r="AX320" s="61" t="s">
        <v>101</v>
      </c>
      <c r="AY320" s="73" t="s">
        <v>5269</v>
      </c>
      <c r="AZ320" s="58" t="s">
        <v>67</v>
      </c>
      <c r="BA320" s="58" t="s">
        <v>67</v>
      </c>
    </row>
    <row r="321" spans="2:53" ht="15.6" customHeight="1" x14ac:dyDescent="0.25">
      <c r="B321" s="58">
        <v>2024</v>
      </c>
      <c r="C321" s="58">
        <v>891780111</v>
      </c>
      <c r="D321" s="59" t="s">
        <v>64</v>
      </c>
      <c r="E321" s="60" t="s">
        <v>5268</v>
      </c>
      <c r="F321" s="60" t="s">
        <v>5267</v>
      </c>
      <c r="G321" s="168">
        <v>0</v>
      </c>
      <c r="H321" s="61" t="s">
        <v>73</v>
      </c>
      <c r="I321" s="59" t="s">
        <v>125</v>
      </c>
      <c r="J321" s="60" t="s">
        <v>5266</v>
      </c>
      <c r="K321" s="60">
        <v>11400000</v>
      </c>
      <c r="L321" s="58" t="s">
        <v>68</v>
      </c>
      <c r="M321" s="67" t="s">
        <v>5265</v>
      </c>
      <c r="N321" s="67">
        <v>1082966020</v>
      </c>
      <c r="O321" s="67">
        <v>1623</v>
      </c>
      <c r="P321" s="205">
        <v>45490</v>
      </c>
      <c r="Q321" s="60">
        <v>157000000</v>
      </c>
      <c r="R321" s="205">
        <v>45524</v>
      </c>
      <c r="S321" s="60">
        <v>11400000</v>
      </c>
      <c r="T321" s="61" t="s">
        <v>66</v>
      </c>
      <c r="U321" s="67">
        <v>16078654</v>
      </c>
      <c r="V321" s="67" t="s">
        <v>5229</v>
      </c>
      <c r="W321" s="68">
        <v>45520</v>
      </c>
      <c r="X321" s="68">
        <v>45524</v>
      </c>
      <c r="Y321" s="168" t="s">
        <v>75</v>
      </c>
      <c r="Z321" s="68">
        <v>45578</v>
      </c>
      <c r="AA321" s="67">
        <f t="shared" si="20"/>
        <v>54</v>
      </c>
      <c r="AB321" s="60">
        <v>0</v>
      </c>
      <c r="AC321" s="60">
        <v>0</v>
      </c>
      <c r="AD321" s="60">
        <v>0</v>
      </c>
      <c r="AE321" s="66" t="s">
        <v>75</v>
      </c>
      <c r="AF321" s="67">
        <f t="shared" si="21"/>
        <v>0</v>
      </c>
      <c r="AG321" s="60">
        <v>0</v>
      </c>
      <c r="AH321" s="60">
        <v>0</v>
      </c>
      <c r="AI321" s="65" t="s">
        <v>75</v>
      </c>
      <c r="AJ321" s="61">
        <v>0</v>
      </c>
      <c r="AK321" s="65" t="s">
        <v>75</v>
      </c>
      <c r="AL321" s="65" t="s">
        <v>75</v>
      </c>
      <c r="AM321" s="67">
        <f t="shared" si="22"/>
        <v>0</v>
      </c>
      <c r="AN321" s="67">
        <f>+K321+AC321-AH321</f>
        <v>11400000</v>
      </c>
      <c r="AO321" s="61" t="s">
        <v>86</v>
      </c>
      <c r="AP321" s="60">
        <v>11400000</v>
      </c>
      <c r="AQ321" s="61" t="s">
        <v>86</v>
      </c>
      <c r="AR321" s="60">
        <v>0</v>
      </c>
      <c r="AS321" s="69" t="s">
        <v>75</v>
      </c>
      <c r="AT321" s="70">
        <v>0</v>
      </c>
      <c r="AU321" s="71">
        <f t="shared" si="23"/>
        <v>11400000</v>
      </c>
      <c r="AV321" s="72">
        <f t="shared" si="24"/>
        <v>0</v>
      </c>
      <c r="AW321" s="69" t="s">
        <v>75</v>
      </c>
      <c r="AX321" s="61" t="s">
        <v>101</v>
      </c>
      <c r="AY321" s="73" t="s">
        <v>5264</v>
      </c>
      <c r="AZ321" s="58" t="s">
        <v>67</v>
      </c>
      <c r="BA321" s="58" t="s">
        <v>67</v>
      </c>
    </row>
    <row r="322" spans="2:53" ht="15.6" customHeight="1" x14ac:dyDescent="0.25">
      <c r="B322" s="58">
        <v>2024</v>
      </c>
      <c r="C322" s="58">
        <v>891780111</v>
      </c>
      <c r="D322" s="59" t="s">
        <v>64</v>
      </c>
      <c r="E322" s="60" t="s">
        <v>5263</v>
      </c>
      <c r="F322" s="60" t="s">
        <v>5262</v>
      </c>
      <c r="G322" s="168">
        <v>0</v>
      </c>
      <c r="H322" s="61" t="s">
        <v>73</v>
      </c>
      <c r="I322" s="59" t="s">
        <v>125</v>
      </c>
      <c r="J322" s="60" t="s">
        <v>5231</v>
      </c>
      <c r="K322" s="60">
        <v>5000000</v>
      </c>
      <c r="L322" s="58" t="s">
        <v>68</v>
      </c>
      <c r="M322" s="67" t="s">
        <v>5261</v>
      </c>
      <c r="N322" s="67">
        <v>40941511</v>
      </c>
      <c r="O322" s="67">
        <v>1820</v>
      </c>
      <c r="P322" s="205">
        <v>45513</v>
      </c>
      <c r="Q322" s="60">
        <v>15000000</v>
      </c>
      <c r="R322" s="205">
        <v>45525</v>
      </c>
      <c r="S322" s="60">
        <v>5000000</v>
      </c>
      <c r="T322" s="61" t="s">
        <v>66</v>
      </c>
      <c r="U322" s="67">
        <v>16078654</v>
      </c>
      <c r="V322" s="67" t="s">
        <v>5229</v>
      </c>
      <c r="W322" s="68">
        <v>45524</v>
      </c>
      <c r="X322" s="68">
        <v>45525</v>
      </c>
      <c r="Y322" s="168" t="s">
        <v>75</v>
      </c>
      <c r="Z322" s="68">
        <v>45565</v>
      </c>
      <c r="AA322" s="67">
        <f t="shared" si="20"/>
        <v>40</v>
      </c>
      <c r="AB322" s="60">
        <v>0</v>
      </c>
      <c r="AC322" s="60">
        <v>0</v>
      </c>
      <c r="AD322" s="60">
        <v>0</v>
      </c>
      <c r="AE322" s="66" t="s">
        <v>75</v>
      </c>
      <c r="AF322" s="67">
        <f t="shared" si="21"/>
        <v>0</v>
      </c>
      <c r="AG322" s="60">
        <v>0</v>
      </c>
      <c r="AH322" s="60">
        <v>0</v>
      </c>
      <c r="AI322" s="65" t="s">
        <v>75</v>
      </c>
      <c r="AJ322" s="61">
        <v>0</v>
      </c>
      <c r="AK322" s="65" t="s">
        <v>75</v>
      </c>
      <c r="AL322" s="65" t="s">
        <v>75</v>
      </c>
      <c r="AM322" s="67">
        <f t="shared" si="22"/>
        <v>0</v>
      </c>
      <c r="AN322" s="67">
        <f>+K322+AC322-AH322</f>
        <v>5000000</v>
      </c>
      <c r="AO322" s="61" t="s">
        <v>86</v>
      </c>
      <c r="AP322" s="60">
        <v>5000000</v>
      </c>
      <c r="AQ322" s="61" t="s">
        <v>86</v>
      </c>
      <c r="AR322" s="60">
        <v>0</v>
      </c>
      <c r="AS322" s="69" t="s">
        <v>75</v>
      </c>
      <c r="AT322" s="70">
        <v>0</v>
      </c>
      <c r="AU322" s="71">
        <f t="shared" si="23"/>
        <v>5000000</v>
      </c>
      <c r="AV322" s="72">
        <f t="shared" si="24"/>
        <v>0</v>
      </c>
      <c r="AW322" s="69" t="s">
        <v>75</v>
      </c>
      <c r="AX322" s="61" t="s">
        <v>101</v>
      </c>
      <c r="AY322" s="73" t="s">
        <v>5260</v>
      </c>
      <c r="AZ322" s="58" t="s">
        <v>67</v>
      </c>
      <c r="BA322" s="58" t="s">
        <v>67</v>
      </c>
    </row>
    <row r="323" spans="2:53" ht="15.6" customHeight="1" x14ac:dyDescent="0.25">
      <c r="B323" s="58">
        <v>2024</v>
      </c>
      <c r="C323" s="58">
        <v>891780111</v>
      </c>
      <c r="D323" s="59" t="s">
        <v>64</v>
      </c>
      <c r="E323" s="60" t="s">
        <v>5259</v>
      </c>
      <c r="F323" s="60" t="s">
        <v>5258</v>
      </c>
      <c r="G323" s="168">
        <v>0</v>
      </c>
      <c r="H323" s="61" t="s">
        <v>73</v>
      </c>
      <c r="I323" s="59" t="s">
        <v>125</v>
      </c>
      <c r="J323" s="60" t="s">
        <v>5257</v>
      </c>
      <c r="K323" s="60">
        <v>5000000</v>
      </c>
      <c r="L323" s="58" t="s">
        <v>68</v>
      </c>
      <c r="M323" s="67" t="s">
        <v>5256</v>
      </c>
      <c r="N323" s="67">
        <v>1020757367</v>
      </c>
      <c r="O323" s="67">
        <v>1820</v>
      </c>
      <c r="P323" s="205">
        <v>45513</v>
      </c>
      <c r="Q323" s="60">
        <v>15000000</v>
      </c>
      <c r="R323" s="205">
        <v>45525</v>
      </c>
      <c r="S323" s="60">
        <v>5000000</v>
      </c>
      <c r="T323" s="61" t="s">
        <v>66</v>
      </c>
      <c r="U323" s="67">
        <v>16078654</v>
      </c>
      <c r="V323" s="67" t="s">
        <v>5229</v>
      </c>
      <c r="W323" s="68">
        <v>45524</v>
      </c>
      <c r="X323" s="68">
        <v>45525</v>
      </c>
      <c r="Y323" s="168" t="s">
        <v>75</v>
      </c>
      <c r="Z323" s="68">
        <v>45565</v>
      </c>
      <c r="AA323" s="67">
        <f t="shared" si="20"/>
        <v>40</v>
      </c>
      <c r="AB323" s="60">
        <v>0</v>
      </c>
      <c r="AC323" s="60">
        <v>0</v>
      </c>
      <c r="AD323" s="60">
        <v>0</v>
      </c>
      <c r="AE323" s="66" t="s">
        <v>75</v>
      </c>
      <c r="AF323" s="67">
        <f t="shared" si="21"/>
        <v>0</v>
      </c>
      <c r="AG323" s="60">
        <v>0</v>
      </c>
      <c r="AH323" s="60">
        <v>0</v>
      </c>
      <c r="AI323" s="65" t="s">
        <v>75</v>
      </c>
      <c r="AJ323" s="61">
        <v>0</v>
      </c>
      <c r="AK323" s="65" t="s">
        <v>75</v>
      </c>
      <c r="AL323" s="65" t="s">
        <v>75</v>
      </c>
      <c r="AM323" s="67">
        <f t="shared" si="22"/>
        <v>0</v>
      </c>
      <c r="AN323" s="67">
        <f>+K323+AC323-AH323</f>
        <v>5000000</v>
      </c>
      <c r="AO323" s="61" t="s">
        <v>86</v>
      </c>
      <c r="AP323" s="60">
        <v>5000000</v>
      </c>
      <c r="AQ323" s="61" t="s">
        <v>86</v>
      </c>
      <c r="AR323" s="60">
        <v>0</v>
      </c>
      <c r="AS323" s="69" t="s">
        <v>75</v>
      </c>
      <c r="AT323" s="70">
        <v>0</v>
      </c>
      <c r="AU323" s="71">
        <f t="shared" si="23"/>
        <v>5000000</v>
      </c>
      <c r="AV323" s="72">
        <f t="shared" si="24"/>
        <v>0</v>
      </c>
      <c r="AW323" s="69" t="s">
        <v>75</v>
      </c>
      <c r="AX323" s="61" t="s">
        <v>101</v>
      </c>
      <c r="AY323" s="73" t="s">
        <v>5255</v>
      </c>
      <c r="AZ323" s="58" t="s">
        <v>67</v>
      </c>
      <c r="BA323" s="58" t="s">
        <v>67</v>
      </c>
    </row>
    <row r="324" spans="2:53" ht="15.6" customHeight="1" thickBot="1" x14ac:dyDescent="0.3">
      <c r="B324" s="58">
        <v>2024</v>
      </c>
      <c r="C324" s="58">
        <v>891780111</v>
      </c>
      <c r="D324" s="59" t="s">
        <v>64</v>
      </c>
      <c r="E324" s="60" t="s">
        <v>5254</v>
      </c>
      <c r="F324" s="60" t="s">
        <v>5253</v>
      </c>
      <c r="G324" s="168">
        <v>0</v>
      </c>
      <c r="H324" s="61" t="s">
        <v>73</v>
      </c>
      <c r="I324" s="59" t="s">
        <v>125</v>
      </c>
      <c r="J324" s="60" t="s">
        <v>5252</v>
      </c>
      <c r="K324" s="60">
        <v>12600000</v>
      </c>
      <c r="L324" s="58" t="s">
        <v>68</v>
      </c>
      <c r="M324" s="67" t="s">
        <v>5251</v>
      </c>
      <c r="N324" s="67">
        <v>52706302</v>
      </c>
      <c r="O324" s="67">
        <v>1667</v>
      </c>
      <c r="P324" s="205">
        <v>45495</v>
      </c>
      <c r="Q324" s="60">
        <v>57000000</v>
      </c>
      <c r="R324" s="205">
        <v>45525</v>
      </c>
      <c r="S324" s="60">
        <v>12600000</v>
      </c>
      <c r="T324" s="61" t="s">
        <v>66</v>
      </c>
      <c r="U324" s="67">
        <v>72005158</v>
      </c>
      <c r="V324" s="67" t="s">
        <v>5156</v>
      </c>
      <c r="W324" s="68">
        <v>45524</v>
      </c>
      <c r="X324" s="68">
        <v>45525</v>
      </c>
      <c r="Y324" s="168" t="s">
        <v>75</v>
      </c>
      <c r="Z324" s="68">
        <v>45534</v>
      </c>
      <c r="AA324" s="67">
        <f t="shared" si="20"/>
        <v>9</v>
      </c>
      <c r="AB324" s="60">
        <v>0</v>
      </c>
      <c r="AC324" s="60">
        <v>0</v>
      </c>
      <c r="AD324" s="60">
        <v>1</v>
      </c>
      <c r="AE324" s="66">
        <v>45595</v>
      </c>
      <c r="AF324" s="67">
        <f t="shared" si="21"/>
        <v>61</v>
      </c>
      <c r="AG324" s="60">
        <v>0</v>
      </c>
      <c r="AH324" s="60">
        <v>0</v>
      </c>
      <c r="AI324" s="65" t="s">
        <v>75</v>
      </c>
      <c r="AJ324" s="61">
        <v>0</v>
      </c>
      <c r="AK324" s="65" t="s">
        <v>75</v>
      </c>
      <c r="AL324" s="65" t="s">
        <v>75</v>
      </c>
      <c r="AM324" s="67">
        <f t="shared" si="22"/>
        <v>0</v>
      </c>
      <c r="AN324" s="67">
        <f>+K324+AC324-AH324</f>
        <v>12600000</v>
      </c>
      <c r="AO324" s="61" t="s">
        <v>86</v>
      </c>
      <c r="AP324" s="60">
        <v>12600000</v>
      </c>
      <c r="AQ324" s="75" t="s">
        <v>86</v>
      </c>
      <c r="AR324" s="60">
        <v>0</v>
      </c>
      <c r="AS324" s="69" t="s">
        <v>75</v>
      </c>
      <c r="AT324" s="70">
        <v>0</v>
      </c>
      <c r="AU324" s="71">
        <f t="shared" si="23"/>
        <v>12600000</v>
      </c>
      <c r="AV324" s="72">
        <f t="shared" si="24"/>
        <v>0</v>
      </c>
      <c r="AW324" s="69" t="s">
        <v>75</v>
      </c>
      <c r="AX324" s="61" t="s">
        <v>101</v>
      </c>
      <c r="AY324" s="73" t="s">
        <v>5250</v>
      </c>
      <c r="AZ324" s="58" t="s">
        <v>67</v>
      </c>
      <c r="BA324" s="58" t="s">
        <v>67</v>
      </c>
    </row>
    <row r="325" spans="2:53" s="116" customFormat="1" ht="15.6" customHeight="1" thickBot="1" x14ac:dyDescent="0.3">
      <c r="B325" s="58">
        <v>2024</v>
      </c>
      <c r="C325" s="58">
        <v>891780111</v>
      </c>
      <c r="D325" s="59" t="s">
        <v>64</v>
      </c>
      <c r="E325" s="60" t="s">
        <v>5249</v>
      </c>
      <c r="F325" s="60" t="s">
        <v>5248</v>
      </c>
      <c r="G325" s="168">
        <v>0</v>
      </c>
      <c r="H325" s="61" t="s">
        <v>73</v>
      </c>
      <c r="I325" s="59" t="s">
        <v>65</v>
      </c>
      <c r="J325" s="60" t="s">
        <v>5247</v>
      </c>
      <c r="K325" s="60">
        <v>215000000</v>
      </c>
      <c r="L325" s="58" t="s">
        <v>68</v>
      </c>
      <c r="M325" s="67" t="s">
        <v>5246</v>
      </c>
      <c r="N325" s="67">
        <v>900845290</v>
      </c>
      <c r="O325" s="67">
        <v>1890</v>
      </c>
      <c r="P325" s="205">
        <v>45520</v>
      </c>
      <c r="Q325" s="60">
        <v>215000000</v>
      </c>
      <c r="R325" s="205">
        <v>45524</v>
      </c>
      <c r="S325" s="60">
        <v>215000000</v>
      </c>
      <c r="T325" s="61" t="s">
        <v>66</v>
      </c>
      <c r="U325" s="67">
        <v>85155333</v>
      </c>
      <c r="V325" s="67" t="s">
        <v>5235</v>
      </c>
      <c r="W325" s="68">
        <v>45520</v>
      </c>
      <c r="X325" s="68">
        <v>45526</v>
      </c>
      <c r="Y325" s="168" t="s">
        <v>75</v>
      </c>
      <c r="Z325" s="68">
        <v>45656</v>
      </c>
      <c r="AA325" s="67">
        <f t="shared" si="20"/>
        <v>130</v>
      </c>
      <c r="AB325" s="60">
        <v>0</v>
      </c>
      <c r="AC325" s="60">
        <v>0</v>
      </c>
      <c r="AD325" s="60">
        <v>0</v>
      </c>
      <c r="AE325" s="66" t="s">
        <v>75</v>
      </c>
      <c r="AF325" s="67">
        <f t="shared" si="21"/>
        <v>0</v>
      </c>
      <c r="AG325" s="60">
        <v>0</v>
      </c>
      <c r="AH325" s="60">
        <v>0</v>
      </c>
      <c r="AI325" s="65" t="s">
        <v>75</v>
      </c>
      <c r="AJ325" s="61">
        <v>0</v>
      </c>
      <c r="AK325" s="65" t="s">
        <v>75</v>
      </c>
      <c r="AL325" s="65" t="s">
        <v>75</v>
      </c>
      <c r="AM325" s="67">
        <f t="shared" si="22"/>
        <v>0</v>
      </c>
      <c r="AN325" s="67">
        <f>+K325+AC325-AH325</f>
        <v>215000000</v>
      </c>
      <c r="AO325" s="61" t="s">
        <v>67</v>
      </c>
      <c r="AP325" s="60">
        <v>215000000</v>
      </c>
      <c r="AQ325" s="387" t="s">
        <v>66</v>
      </c>
      <c r="AR325" s="60">
        <v>107500000</v>
      </c>
      <c r="AS325" s="65">
        <v>45530</v>
      </c>
      <c r="AT325" s="60">
        <v>107500000</v>
      </c>
      <c r="AU325" s="71">
        <f t="shared" si="23"/>
        <v>107500000</v>
      </c>
      <c r="AV325" s="72">
        <f t="shared" si="24"/>
        <v>0.5</v>
      </c>
      <c r="AW325" s="69" t="s">
        <v>75</v>
      </c>
      <c r="AX325" s="61" t="s">
        <v>101</v>
      </c>
      <c r="AY325" s="73" t="s">
        <v>5245</v>
      </c>
      <c r="AZ325" s="58" t="s">
        <v>67</v>
      </c>
      <c r="BA325" s="58" t="s">
        <v>67</v>
      </c>
    </row>
    <row r="326" spans="2:53" s="116" customFormat="1" ht="15.6" customHeight="1" x14ac:dyDescent="0.25">
      <c r="B326" s="58">
        <v>2024</v>
      </c>
      <c r="C326" s="58">
        <v>891780111</v>
      </c>
      <c r="D326" s="59" t="s">
        <v>64</v>
      </c>
      <c r="E326" s="60" t="s">
        <v>5244</v>
      </c>
      <c r="F326" s="60" t="s">
        <v>5243</v>
      </c>
      <c r="G326" s="168">
        <v>0</v>
      </c>
      <c r="H326" s="61" t="s">
        <v>73</v>
      </c>
      <c r="I326" s="59" t="s">
        <v>125</v>
      </c>
      <c r="J326" s="60" t="s">
        <v>5242</v>
      </c>
      <c r="K326" s="60">
        <v>27000000</v>
      </c>
      <c r="L326" s="58" t="s">
        <v>68</v>
      </c>
      <c r="M326" s="67" t="s">
        <v>5241</v>
      </c>
      <c r="N326" s="67">
        <v>36727138</v>
      </c>
      <c r="O326" s="67">
        <v>1856</v>
      </c>
      <c r="P326" s="205">
        <v>45517</v>
      </c>
      <c r="Q326" s="60">
        <v>857550000</v>
      </c>
      <c r="R326" s="205">
        <v>45525</v>
      </c>
      <c r="S326" s="60">
        <v>27000000</v>
      </c>
      <c r="T326" s="61" t="s">
        <v>66</v>
      </c>
      <c r="U326" s="67">
        <v>85155333</v>
      </c>
      <c r="V326" s="67" t="s">
        <v>5235</v>
      </c>
      <c r="W326" s="68">
        <v>45524</v>
      </c>
      <c r="X326" s="68">
        <v>45525</v>
      </c>
      <c r="Y326" s="168" t="s">
        <v>75</v>
      </c>
      <c r="Z326" s="68">
        <v>45657</v>
      </c>
      <c r="AA326" s="67">
        <f t="shared" si="20"/>
        <v>132</v>
      </c>
      <c r="AB326" s="60">
        <v>0</v>
      </c>
      <c r="AC326" s="60">
        <v>0</v>
      </c>
      <c r="AD326" s="60">
        <v>0</v>
      </c>
      <c r="AE326" s="66" t="s">
        <v>75</v>
      </c>
      <c r="AF326" s="67">
        <f t="shared" si="21"/>
        <v>0</v>
      </c>
      <c r="AG326" s="60">
        <v>0</v>
      </c>
      <c r="AH326" s="60">
        <v>0</v>
      </c>
      <c r="AI326" s="65" t="s">
        <v>75</v>
      </c>
      <c r="AJ326" s="61">
        <v>0</v>
      </c>
      <c r="AK326" s="65" t="s">
        <v>75</v>
      </c>
      <c r="AL326" s="65" t="s">
        <v>75</v>
      </c>
      <c r="AM326" s="67">
        <f t="shared" si="22"/>
        <v>0</v>
      </c>
      <c r="AN326" s="67">
        <f>+K326+AC326-AH326</f>
        <v>27000000</v>
      </c>
      <c r="AO326" s="61" t="s">
        <v>86</v>
      </c>
      <c r="AP326" s="60">
        <v>27000000</v>
      </c>
      <c r="AQ326" s="46" t="s">
        <v>86</v>
      </c>
      <c r="AR326" s="60">
        <v>0</v>
      </c>
      <c r="AS326" s="69" t="s">
        <v>75</v>
      </c>
      <c r="AT326" s="70">
        <v>0</v>
      </c>
      <c r="AU326" s="71">
        <f t="shared" si="23"/>
        <v>27000000</v>
      </c>
      <c r="AV326" s="72">
        <f t="shared" si="24"/>
        <v>0</v>
      </c>
      <c r="AW326" s="69" t="s">
        <v>75</v>
      </c>
      <c r="AX326" s="61" t="s">
        <v>101</v>
      </c>
      <c r="AY326" s="73" t="s">
        <v>5240</v>
      </c>
      <c r="AZ326" s="58" t="s">
        <v>67</v>
      </c>
      <c r="BA326" s="58" t="s">
        <v>67</v>
      </c>
    </row>
    <row r="327" spans="2:53" s="116" customFormat="1" ht="15.6" customHeight="1" x14ac:dyDescent="0.25">
      <c r="B327" s="58">
        <v>2024</v>
      </c>
      <c r="C327" s="58">
        <v>891780111</v>
      </c>
      <c r="D327" s="59" t="s">
        <v>64</v>
      </c>
      <c r="E327" s="60" t="s">
        <v>5239</v>
      </c>
      <c r="F327" s="60" t="s">
        <v>5238</v>
      </c>
      <c r="G327" s="168">
        <v>0</v>
      </c>
      <c r="H327" s="61" t="s">
        <v>73</v>
      </c>
      <c r="I327" s="59" t="s">
        <v>125</v>
      </c>
      <c r="J327" s="60" t="s">
        <v>5237</v>
      </c>
      <c r="K327" s="60">
        <v>27000000</v>
      </c>
      <c r="L327" s="58" t="s">
        <v>68</v>
      </c>
      <c r="M327" s="67" t="s">
        <v>5236</v>
      </c>
      <c r="N327" s="67">
        <v>1124034719</v>
      </c>
      <c r="O327" s="67">
        <v>1856</v>
      </c>
      <c r="P327" s="205">
        <v>45517</v>
      </c>
      <c r="Q327" s="60">
        <v>857550000</v>
      </c>
      <c r="R327" s="205">
        <v>45525</v>
      </c>
      <c r="S327" s="60">
        <v>27000000</v>
      </c>
      <c r="T327" s="61" t="s">
        <v>66</v>
      </c>
      <c r="U327" s="67">
        <v>85155333</v>
      </c>
      <c r="V327" s="67" t="s">
        <v>5235</v>
      </c>
      <c r="W327" s="68">
        <v>45524</v>
      </c>
      <c r="X327" s="68">
        <v>45525</v>
      </c>
      <c r="Y327" s="168" t="s">
        <v>75</v>
      </c>
      <c r="Z327" s="68">
        <v>45657</v>
      </c>
      <c r="AA327" s="67">
        <f t="shared" si="20"/>
        <v>132</v>
      </c>
      <c r="AB327" s="60">
        <v>0</v>
      </c>
      <c r="AC327" s="60">
        <v>0</v>
      </c>
      <c r="AD327" s="60">
        <v>0</v>
      </c>
      <c r="AE327" s="66" t="s">
        <v>75</v>
      </c>
      <c r="AF327" s="67">
        <f t="shared" si="21"/>
        <v>0</v>
      </c>
      <c r="AG327" s="60">
        <v>0</v>
      </c>
      <c r="AH327" s="60">
        <v>0</v>
      </c>
      <c r="AI327" s="65" t="s">
        <v>75</v>
      </c>
      <c r="AJ327" s="61">
        <v>0</v>
      </c>
      <c r="AK327" s="65" t="s">
        <v>75</v>
      </c>
      <c r="AL327" s="65" t="s">
        <v>75</v>
      </c>
      <c r="AM327" s="67">
        <f t="shared" si="22"/>
        <v>0</v>
      </c>
      <c r="AN327" s="67">
        <f>+K327+AC327-AH327</f>
        <v>27000000</v>
      </c>
      <c r="AO327" s="61" t="s">
        <v>86</v>
      </c>
      <c r="AP327" s="60">
        <v>27000000</v>
      </c>
      <c r="AQ327" s="61" t="s">
        <v>86</v>
      </c>
      <c r="AR327" s="60">
        <v>0</v>
      </c>
      <c r="AS327" s="69" t="s">
        <v>75</v>
      </c>
      <c r="AT327" s="70">
        <v>0</v>
      </c>
      <c r="AU327" s="71">
        <f t="shared" si="23"/>
        <v>27000000</v>
      </c>
      <c r="AV327" s="72">
        <f t="shared" si="24"/>
        <v>0</v>
      </c>
      <c r="AW327" s="69" t="s">
        <v>75</v>
      </c>
      <c r="AX327" s="61" t="s">
        <v>101</v>
      </c>
      <c r="AY327" s="73" t="s">
        <v>5234</v>
      </c>
      <c r="AZ327" s="58" t="s">
        <v>67</v>
      </c>
      <c r="BA327" s="58" t="s">
        <v>67</v>
      </c>
    </row>
    <row r="328" spans="2:53" s="116" customFormat="1" ht="15.6" customHeight="1" x14ac:dyDescent="0.25">
      <c r="B328" s="58">
        <v>2024</v>
      </c>
      <c r="C328" s="58">
        <v>891780111</v>
      </c>
      <c r="D328" s="59" t="s">
        <v>64</v>
      </c>
      <c r="E328" s="60" t="s">
        <v>5233</v>
      </c>
      <c r="F328" s="60" t="s">
        <v>5232</v>
      </c>
      <c r="G328" s="168">
        <v>0</v>
      </c>
      <c r="H328" s="61" t="s">
        <v>73</v>
      </c>
      <c r="I328" s="59" t="s">
        <v>125</v>
      </c>
      <c r="J328" s="60" t="s">
        <v>5231</v>
      </c>
      <c r="K328" s="60">
        <v>5000000</v>
      </c>
      <c r="L328" s="58" t="s">
        <v>68</v>
      </c>
      <c r="M328" s="67" t="s">
        <v>5230</v>
      </c>
      <c r="N328" s="67">
        <v>1007860948</v>
      </c>
      <c r="O328" s="67">
        <v>1820</v>
      </c>
      <c r="P328" s="205">
        <v>45513</v>
      </c>
      <c r="Q328" s="60">
        <v>15000000</v>
      </c>
      <c r="R328" s="205">
        <v>45525</v>
      </c>
      <c r="S328" s="60">
        <v>5000000</v>
      </c>
      <c r="T328" s="61" t="s">
        <v>66</v>
      </c>
      <c r="U328" s="67">
        <v>16078654</v>
      </c>
      <c r="V328" s="67" t="s">
        <v>5229</v>
      </c>
      <c r="W328" s="68">
        <v>45524</v>
      </c>
      <c r="X328" s="68">
        <v>45525</v>
      </c>
      <c r="Y328" s="168" t="s">
        <v>75</v>
      </c>
      <c r="Z328" s="68">
        <v>45565</v>
      </c>
      <c r="AA328" s="67">
        <f t="shared" ref="AA328:AA382" si="25">+IF(Y328="1800-01-01",Z328-X328,Z328-Y328)</f>
        <v>40</v>
      </c>
      <c r="AB328" s="60">
        <v>0</v>
      </c>
      <c r="AC328" s="60">
        <v>0</v>
      </c>
      <c r="AD328" s="60">
        <v>0</v>
      </c>
      <c r="AE328" s="66" t="s">
        <v>75</v>
      </c>
      <c r="AF328" s="67">
        <f t="shared" ref="AF328:AF382" si="26">+IF(AE328="1800-01-01",0,AE328-Z328)</f>
        <v>0</v>
      </c>
      <c r="AG328" s="60">
        <v>0</v>
      </c>
      <c r="AH328" s="60">
        <v>0</v>
      </c>
      <c r="AI328" s="65" t="s">
        <v>75</v>
      </c>
      <c r="AJ328" s="61">
        <v>0</v>
      </c>
      <c r="AK328" s="65" t="s">
        <v>75</v>
      </c>
      <c r="AL328" s="65" t="s">
        <v>75</v>
      </c>
      <c r="AM328" s="67">
        <f t="shared" ref="AM328:AM382" si="27">+IF(AK328="1800-01-01",0,AL328-AK328)</f>
        <v>0</v>
      </c>
      <c r="AN328" s="67">
        <f>+K328+AC328-AH328</f>
        <v>5000000</v>
      </c>
      <c r="AO328" s="61" t="s">
        <v>86</v>
      </c>
      <c r="AP328" s="60">
        <v>5000000</v>
      </c>
      <c r="AQ328" s="61" t="s">
        <v>86</v>
      </c>
      <c r="AR328" s="60">
        <v>0</v>
      </c>
      <c r="AS328" s="69" t="s">
        <v>75</v>
      </c>
      <c r="AT328" s="70">
        <v>0</v>
      </c>
      <c r="AU328" s="71">
        <f t="shared" ref="AU328:AU382" si="28">AN328-AT328</f>
        <v>5000000</v>
      </c>
      <c r="AV328" s="72">
        <f t="shared" ref="AV328:AV382" si="29">+IFERROR(AT328/AN328,"_")</f>
        <v>0</v>
      </c>
      <c r="AW328" s="69" t="s">
        <v>75</v>
      </c>
      <c r="AX328" s="61" t="s">
        <v>101</v>
      </c>
      <c r="AY328" s="73" t="s">
        <v>5228</v>
      </c>
      <c r="AZ328" s="58" t="s">
        <v>67</v>
      </c>
      <c r="BA328" s="58" t="s">
        <v>67</v>
      </c>
    </row>
    <row r="329" spans="2:53" s="116" customFormat="1" ht="15.6" customHeight="1" x14ac:dyDescent="0.25">
      <c r="B329" s="58">
        <v>2024</v>
      </c>
      <c r="C329" s="58">
        <v>891780111</v>
      </c>
      <c r="D329" s="59" t="s">
        <v>64</v>
      </c>
      <c r="E329" s="60" t="s">
        <v>5227</v>
      </c>
      <c r="F329" s="60" t="s">
        <v>5226</v>
      </c>
      <c r="G329" s="168">
        <v>0</v>
      </c>
      <c r="H329" s="61" t="s">
        <v>73</v>
      </c>
      <c r="I329" s="59" t="s">
        <v>125</v>
      </c>
      <c r="J329" s="60" t="s">
        <v>5225</v>
      </c>
      <c r="K329" s="67">
        <v>24990000</v>
      </c>
      <c r="L329" s="58" t="s">
        <v>68</v>
      </c>
      <c r="M329" s="67" t="s">
        <v>5224</v>
      </c>
      <c r="N329" s="67">
        <v>16189818</v>
      </c>
      <c r="O329" s="67">
        <v>1762</v>
      </c>
      <c r="P329" s="205">
        <v>45506</v>
      </c>
      <c r="Q329" s="60">
        <v>24990000</v>
      </c>
      <c r="R329" s="205">
        <v>45525</v>
      </c>
      <c r="S329" s="60">
        <v>24990000</v>
      </c>
      <c r="T329" s="61" t="s">
        <v>66</v>
      </c>
      <c r="U329" s="67">
        <v>72005158</v>
      </c>
      <c r="V329" s="67" t="s">
        <v>5156</v>
      </c>
      <c r="W329" s="68">
        <v>45524</v>
      </c>
      <c r="X329" s="68">
        <v>45525</v>
      </c>
      <c r="Y329" s="168" t="s">
        <v>75</v>
      </c>
      <c r="Z329" s="68">
        <v>45534</v>
      </c>
      <c r="AA329" s="67">
        <f t="shared" si="25"/>
        <v>9</v>
      </c>
      <c r="AB329" s="60">
        <v>0</v>
      </c>
      <c r="AC329" s="60">
        <v>0</v>
      </c>
      <c r="AD329" s="60">
        <v>0</v>
      </c>
      <c r="AE329" s="66" t="s">
        <v>75</v>
      </c>
      <c r="AF329" s="67">
        <f t="shared" si="26"/>
        <v>0</v>
      </c>
      <c r="AG329" s="60">
        <v>0</v>
      </c>
      <c r="AH329" s="60">
        <v>0</v>
      </c>
      <c r="AI329" s="65" t="s">
        <v>75</v>
      </c>
      <c r="AJ329" s="61">
        <v>0</v>
      </c>
      <c r="AK329" s="65" t="s">
        <v>75</v>
      </c>
      <c r="AL329" s="65" t="s">
        <v>75</v>
      </c>
      <c r="AM329" s="67">
        <f t="shared" si="27"/>
        <v>0</v>
      </c>
      <c r="AN329" s="67">
        <f>+K329+AC329-AH329</f>
        <v>24990000</v>
      </c>
      <c r="AO329" s="61" t="s">
        <v>86</v>
      </c>
      <c r="AP329" s="60">
        <v>24990000</v>
      </c>
      <c r="AQ329" s="61" t="s">
        <v>86</v>
      </c>
      <c r="AR329" s="60">
        <v>0</v>
      </c>
      <c r="AS329" s="69" t="s">
        <v>75</v>
      </c>
      <c r="AT329" s="70">
        <v>0</v>
      </c>
      <c r="AU329" s="71">
        <f t="shared" si="28"/>
        <v>24990000</v>
      </c>
      <c r="AV329" s="72">
        <f t="shared" si="29"/>
        <v>0</v>
      </c>
      <c r="AW329" s="69" t="s">
        <v>75</v>
      </c>
      <c r="AX329" s="61" t="s">
        <v>101</v>
      </c>
      <c r="AY329" s="73" t="s">
        <v>5223</v>
      </c>
      <c r="AZ329" s="58" t="s">
        <v>67</v>
      </c>
      <c r="BA329" s="58" t="s">
        <v>67</v>
      </c>
    </row>
    <row r="330" spans="2:53" s="116" customFormat="1" ht="15.6" customHeight="1" x14ac:dyDescent="0.25">
      <c r="B330" s="58">
        <v>2024</v>
      </c>
      <c r="C330" s="58">
        <v>891780111</v>
      </c>
      <c r="D330" s="59" t="s">
        <v>64</v>
      </c>
      <c r="E330" s="60" t="s">
        <v>5222</v>
      </c>
      <c r="F330" s="60" t="s">
        <v>5221</v>
      </c>
      <c r="G330" s="168">
        <v>0</v>
      </c>
      <c r="H330" s="61" t="s">
        <v>73</v>
      </c>
      <c r="I330" s="59" t="s">
        <v>65</v>
      </c>
      <c r="J330" s="60" t="s">
        <v>5220</v>
      </c>
      <c r="K330" s="60">
        <v>13200000</v>
      </c>
      <c r="L330" s="58" t="s">
        <v>68</v>
      </c>
      <c r="M330" s="67" t="s">
        <v>5219</v>
      </c>
      <c r="N330" s="67">
        <v>45750730</v>
      </c>
      <c r="O330" s="67">
        <v>1585</v>
      </c>
      <c r="P330" s="205">
        <v>45489</v>
      </c>
      <c r="Q330" s="60">
        <v>420000000</v>
      </c>
      <c r="R330" s="205">
        <v>45527</v>
      </c>
      <c r="S330" s="60">
        <v>13200000</v>
      </c>
      <c r="T330" s="61" t="s">
        <v>66</v>
      </c>
      <c r="U330" s="67">
        <v>1082939683</v>
      </c>
      <c r="V330" s="67" t="s">
        <v>4954</v>
      </c>
      <c r="W330" s="68">
        <v>45525</v>
      </c>
      <c r="X330" s="68">
        <v>45527</v>
      </c>
      <c r="Y330" s="168" t="s">
        <v>75</v>
      </c>
      <c r="Z330" s="68">
        <v>45626</v>
      </c>
      <c r="AA330" s="67">
        <f t="shared" si="25"/>
        <v>99</v>
      </c>
      <c r="AB330" s="60">
        <v>0</v>
      </c>
      <c r="AC330" s="60">
        <v>0</v>
      </c>
      <c r="AD330" s="60">
        <v>0</v>
      </c>
      <c r="AE330" s="66" t="s">
        <v>75</v>
      </c>
      <c r="AF330" s="67">
        <f t="shared" si="26"/>
        <v>0</v>
      </c>
      <c r="AG330" s="60">
        <v>0</v>
      </c>
      <c r="AH330" s="60">
        <v>0</v>
      </c>
      <c r="AI330" s="65" t="s">
        <v>75</v>
      </c>
      <c r="AJ330" s="61">
        <v>0</v>
      </c>
      <c r="AK330" s="65" t="s">
        <v>75</v>
      </c>
      <c r="AL330" s="65" t="s">
        <v>75</v>
      </c>
      <c r="AM330" s="67">
        <f t="shared" si="27"/>
        <v>0</v>
      </c>
      <c r="AN330" s="67">
        <f>+K330+AC330-AH330</f>
        <v>13200000</v>
      </c>
      <c r="AO330" s="61" t="s">
        <v>67</v>
      </c>
      <c r="AP330" s="60">
        <v>13200000</v>
      </c>
      <c r="AQ330" s="61" t="s">
        <v>86</v>
      </c>
      <c r="AR330" s="60">
        <v>0</v>
      </c>
      <c r="AS330" s="69" t="s">
        <v>75</v>
      </c>
      <c r="AT330" s="70">
        <v>0</v>
      </c>
      <c r="AU330" s="71">
        <f t="shared" si="28"/>
        <v>13200000</v>
      </c>
      <c r="AV330" s="72">
        <f t="shared" si="29"/>
        <v>0</v>
      </c>
      <c r="AW330" s="69" t="s">
        <v>75</v>
      </c>
      <c r="AX330" s="61" t="s">
        <v>101</v>
      </c>
      <c r="AY330" s="73" t="s">
        <v>5218</v>
      </c>
      <c r="AZ330" s="58" t="s">
        <v>67</v>
      </c>
      <c r="BA330" s="58" t="s">
        <v>67</v>
      </c>
    </row>
    <row r="331" spans="2:53" s="116" customFormat="1" ht="15.6" customHeight="1" x14ac:dyDescent="0.25">
      <c r="B331" s="58">
        <v>2024</v>
      </c>
      <c r="C331" s="58">
        <v>891780111</v>
      </c>
      <c r="D331" s="59" t="s">
        <v>64</v>
      </c>
      <c r="E331" s="60" t="s">
        <v>5217</v>
      </c>
      <c r="F331" s="60" t="s">
        <v>5216</v>
      </c>
      <c r="G331" s="168">
        <v>0</v>
      </c>
      <c r="H331" s="61" t="s">
        <v>73</v>
      </c>
      <c r="I331" s="59" t="s">
        <v>65</v>
      </c>
      <c r="J331" s="60" t="s">
        <v>5215</v>
      </c>
      <c r="K331" s="60">
        <v>6000000</v>
      </c>
      <c r="L331" s="58" t="s">
        <v>68</v>
      </c>
      <c r="M331" s="67" t="s">
        <v>5214</v>
      </c>
      <c r="N331" s="67">
        <v>1082906774</v>
      </c>
      <c r="O331" s="67">
        <v>1150</v>
      </c>
      <c r="P331" s="205">
        <v>45420</v>
      </c>
      <c r="Q331" s="60">
        <v>318000000</v>
      </c>
      <c r="R331" s="205">
        <v>45530</v>
      </c>
      <c r="S331" s="60">
        <v>6000000</v>
      </c>
      <c r="T331" s="61" t="s">
        <v>66</v>
      </c>
      <c r="U331" s="67">
        <v>57428039</v>
      </c>
      <c r="V331" s="67" t="s">
        <v>5213</v>
      </c>
      <c r="W331" s="68">
        <v>45526</v>
      </c>
      <c r="X331" s="68">
        <v>45530</v>
      </c>
      <c r="Y331" s="168" t="s">
        <v>75</v>
      </c>
      <c r="Z331" s="68">
        <v>45645</v>
      </c>
      <c r="AA331" s="67">
        <f t="shared" si="25"/>
        <v>115</v>
      </c>
      <c r="AB331" s="60">
        <v>0</v>
      </c>
      <c r="AC331" s="60">
        <v>0</v>
      </c>
      <c r="AD331" s="60">
        <v>0</v>
      </c>
      <c r="AE331" s="66" t="s">
        <v>75</v>
      </c>
      <c r="AF331" s="67">
        <f t="shared" si="26"/>
        <v>0</v>
      </c>
      <c r="AG331" s="60">
        <v>0</v>
      </c>
      <c r="AH331" s="60">
        <v>0</v>
      </c>
      <c r="AI331" s="65" t="s">
        <v>75</v>
      </c>
      <c r="AJ331" s="61">
        <v>0</v>
      </c>
      <c r="AK331" s="65" t="s">
        <v>75</v>
      </c>
      <c r="AL331" s="65" t="s">
        <v>75</v>
      </c>
      <c r="AM331" s="67">
        <f t="shared" si="27"/>
        <v>0</v>
      </c>
      <c r="AN331" s="67">
        <f>+K331+AC331-AH331</f>
        <v>6000000</v>
      </c>
      <c r="AO331" s="61" t="s">
        <v>67</v>
      </c>
      <c r="AP331" s="60">
        <v>6000000</v>
      </c>
      <c r="AQ331" s="61" t="s">
        <v>86</v>
      </c>
      <c r="AR331" s="60">
        <v>0</v>
      </c>
      <c r="AS331" s="69" t="s">
        <v>75</v>
      </c>
      <c r="AT331" s="70">
        <v>0</v>
      </c>
      <c r="AU331" s="71">
        <f t="shared" si="28"/>
        <v>6000000</v>
      </c>
      <c r="AV331" s="72">
        <f t="shared" si="29"/>
        <v>0</v>
      </c>
      <c r="AW331" s="69" t="s">
        <v>75</v>
      </c>
      <c r="AX331" s="61" t="s">
        <v>101</v>
      </c>
      <c r="AY331" s="73" t="s">
        <v>5212</v>
      </c>
      <c r="AZ331" s="58" t="s">
        <v>67</v>
      </c>
      <c r="BA331" s="58" t="s">
        <v>67</v>
      </c>
    </row>
    <row r="332" spans="2:53" s="116" customFormat="1" ht="15.6" customHeight="1" x14ac:dyDescent="0.25">
      <c r="B332" s="58">
        <v>2024</v>
      </c>
      <c r="C332" s="58">
        <v>891780111</v>
      </c>
      <c r="D332" s="59" t="s">
        <v>64</v>
      </c>
      <c r="E332" s="60" t="s">
        <v>5211</v>
      </c>
      <c r="F332" s="60" t="s">
        <v>5210</v>
      </c>
      <c r="G332" s="168">
        <v>0</v>
      </c>
      <c r="H332" s="61" t="s">
        <v>73</v>
      </c>
      <c r="I332" s="59" t="s">
        <v>125</v>
      </c>
      <c r="J332" s="60" t="s">
        <v>5209</v>
      </c>
      <c r="K332" s="60">
        <v>20000000</v>
      </c>
      <c r="L332" s="58" t="s">
        <v>68</v>
      </c>
      <c r="M332" s="67" t="s">
        <v>5208</v>
      </c>
      <c r="N332" s="67">
        <v>64697522</v>
      </c>
      <c r="O332" s="67">
        <v>1896</v>
      </c>
      <c r="P332" s="205">
        <v>45520</v>
      </c>
      <c r="Q332" s="60">
        <v>180000000</v>
      </c>
      <c r="R332" s="205">
        <v>45527</v>
      </c>
      <c r="S332" s="60">
        <v>20000000</v>
      </c>
      <c r="T332" s="61" t="s">
        <v>66</v>
      </c>
      <c r="U332" s="67">
        <v>72005158</v>
      </c>
      <c r="V332" s="67" t="s">
        <v>5156</v>
      </c>
      <c r="W332" s="68">
        <v>45526</v>
      </c>
      <c r="X332" s="68">
        <v>45527</v>
      </c>
      <c r="Y332" s="168" t="s">
        <v>75</v>
      </c>
      <c r="Z332" s="68">
        <v>45643</v>
      </c>
      <c r="AA332" s="67">
        <f t="shared" si="25"/>
        <v>116</v>
      </c>
      <c r="AB332" s="60">
        <v>0</v>
      </c>
      <c r="AC332" s="60">
        <v>0</v>
      </c>
      <c r="AD332" s="60">
        <v>0</v>
      </c>
      <c r="AE332" s="66" t="s">
        <v>75</v>
      </c>
      <c r="AF332" s="67">
        <f t="shared" si="26"/>
        <v>0</v>
      </c>
      <c r="AG332" s="60">
        <v>0</v>
      </c>
      <c r="AH332" s="60">
        <v>0</v>
      </c>
      <c r="AI332" s="65" t="s">
        <v>75</v>
      </c>
      <c r="AJ332" s="61">
        <v>0</v>
      </c>
      <c r="AK332" s="65" t="s">
        <v>75</v>
      </c>
      <c r="AL332" s="65" t="s">
        <v>75</v>
      </c>
      <c r="AM332" s="67">
        <f t="shared" si="27"/>
        <v>0</v>
      </c>
      <c r="AN332" s="67">
        <f>+K332+AC332-AH332</f>
        <v>20000000</v>
      </c>
      <c r="AO332" s="61" t="s">
        <v>86</v>
      </c>
      <c r="AP332" s="60">
        <v>20000000</v>
      </c>
      <c r="AQ332" s="61" t="s">
        <v>86</v>
      </c>
      <c r="AR332" s="60">
        <v>0</v>
      </c>
      <c r="AS332" s="69" t="s">
        <v>75</v>
      </c>
      <c r="AT332" s="70">
        <v>0</v>
      </c>
      <c r="AU332" s="71">
        <f t="shared" si="28"/>
        <v>20000000</v>
      </c>
      <c r="AV332" s="72">
        <f t="shared" si="29"/>
        <v>0</v>
      </c>
      <c r="AW332" s="69" t="s">
        <v>75</v>
      </c>
      <c r="AX332" s="61" t="s">
        <v>101</v>
      </c>
      <c r="AY332" s="73" t="s">
        <v>5207</v>
      </c>
      <c r="AZ332" s="58" t="s">
        <v>67</v>
      </c>
      <c r="BA332" s="58" t="s">
        <v>67</v>
      </c>
    </row>
    <row r="333" spans="2:53" s="116" customFormat="1" ht="15.6" customHeight="1" x14ac:dyDescent="0.25">
      <c r="B333" s="58">
        <v>2024</v>
      </c>
      <c r="C333" s="58">
        <v>891780111</v>
      </c>
      <c r="D333" s="59" t="s">
        <v>64</v>
      </c>
      <c r="E333" s="60" t="s">
        <v>5206</v>
      </c>
      <c r="F333" s="60" t="s">
        <v>5205</v>
      </c>
      <c r="G333" s="168">
        <v>0</v>
      </c>
      <c r="H333" s="61" t="s">
        <v>73</v>
      </c>
      <c r="I333" s="59" t="s">
        <v>125</v>
      </c>
      <c r="J333" s="60" t="s">
        <v>5204</v>
      </c>
      <c r="K333" s="60">
        <v>36600000</v>
      </c>
      <c r="L333" s="58" t="s">
        <v>68</v>
      </c>
      <c r="M333" s="67" t="s">
        <v>5203</v>
      </c>
      <c r="N333" s="67">
        <v>36678011</v>
      </c>
      <c r="O333" s="67">
        <v>1856</v>
      </c>
      <c r="P333" s="205">
        <v>45517</v>
      </c>
      <c r="Q333" s="60">
        <v>857550000</v>
      </c>
      <c r="R333" s="205">
        <v>45531</v>
      </c>
      <c r="S333" s="60">
        <v>36600000</v>
      </c>
      <c r="T333" s="61" t="s">
        <v>66</v>
      </c>
      <c r="U333" s="67">
        <v>1082939683</v>
      </c>
      <c r="V333" s="67" t="s">
        <v>4954</v>
      </c>
      <c r="W333" s="68">
        <v>45527</v>
      </c>
      <c r="X333" s="68">
        <v>45531</v>
      </c>
      <c r="Y333" s="168" t="s">
        <v>75</v>
      </c>
      <c r="Z333" s="68">
        <v>45657</v>
      </c>
      <c r="AA333" s="67">
        <f t="shared" si="25"/>
        <v>126</v>
      </c>
      <c r="AB333" s="60">
        <v>0</v>
      </c>
      <c r="AC333" s="60">
        <v>0</v>
      </c>
      <c r="AD333" s="60">
        <v>0</v>
      </c>
      <c r="AE333" s="66" t="s">
        <v>75</v>
      </c>
      <c r="AF333" s="67">
        <f t="shared" si="26"/>
        <v>0</v>
      </c>
      <c r="AG333" s="60">
        <v>0</v>
      </c>
      <c r="AH333" s="60">
        <v>0</v>
      </c>
      <c r="AI333" s="65" t="s">
        <v>75</v>
      </c>
      <c r="AJ333" s="61">
        <v>0</v>
      </c>
      <c r="AK333" s="65" t="s">
        <v>75</v>
      </c>
      <c r="AL333" s="65" t="s">
        <v>75</v>
      </c>
      <c r="AM333" s="67">
        <f t="shared" si="27"/>
        <v>0</v>
      </c>
      <c r="AN333" s="67">
        <f>+K333+AC333-AH333</f>
        <v>36600000</v>
      </c>
      <c r="AO333" s="61" t="s">
        <v>86</v>
      </c>
      <c r="AP333" s="60">
        <v>36600000</v>
      </c>
      <c r="AQ333" s="61" t="s">
        <v>86</v>
      </c>
      <c r="AR333" s="60">
        <v>0</v>
      </c>
      <c r="AS333" s="69" t="s">
        <v>75</v>
      </c>
      <c r="AT333" s="70">
        <v>0</v>
      </c>
      <c r="AU333" s="71">
        <f t="shared" si="28"/>
        <v>36600000</v>
      </c>
      <c r="AV333" s="72">
        <f t="shared" si="29"/>
        <v>0</v>
      </c>
      <c r="AW333" s="69" t="s">
        <v>4789</v>
      </c>
      <c r="AX333" s="61" t="s">
        <v>101</v>
      </c>
      <c r="AY333" s="73" t="s">
        <v>5202</v>
      </c>
      <c r="AZ333" s="58" t="s">
        <v>67</v>
      </c>
      <c r="BA333" s="58" t="s">
        <v>67</v>
      </c>
    </row>
    <row r="334" spans="2:53" s="116" customFormat="1" ht="15.6" customHeight="1" x14ac:dyDescent="0.25">
      <c r="B334" s="58">
        <v>2024</v>
      </c>
      <c r="C334" s="58">
        <v>891780111</v>
      </c>
      <c r="D334" s="59" t="s">
        <v>64</v>
      </c>
      <c r="E334" s="60" t="s">
        <v>5201</v>
      </c>
      <c r="F334" s="60" t="s">
        <v>5200</v>
      </c>
      <c r="G334" s="168">
        <v>0</v>
      </c>
      <c r="H334" s="61" t="s">
        <v>73</v>
      </c>
      <c r="I334" s="59" t="s">
        <v>125</v>
      </c>
      <c r="J334" s="60" t="s">
        <v>5199</v>
      </c>
      <c r="K334" s="60">
        <v>30000000</v>
      </c>
      <c r="L334" s="58" t="s">
        <v>68</v>
      </c>
      <c r="M334" s="67" t="s">
        <v>5198</v>
      </c>
      <c r="N334" s="67">
        <v>1102832707</v>
      </c>
      <c r="O334" s="67">
        <v>1896</v>
      </c>
      <c r="P334" s="205">
        <v>45520</v>
      </c>
      <c r="Q334" s="60">
        <v>180000000</v>
      </c>
      <c r="R334" s="205">
        <v>45531</v>
      </c>
      <c r="S334" s="60">
        <v>30000000</v>
      </c>
      <c r="T334" s="61" t="s">
        <v>66</v>
      </c>
      <c r="U334" s="67">
        <v>72005158</v>
      </c>
      <c r="V334" s="67" t="s">
        <v>5156</v>
      </c>
      <c r="W334" s="68">
        <v>45530</v>
      </c>
      <c r="X334" s="68">
        <v>45531</v>
      </c>
      <c r="Y334" s="168" t="s">
        <v>75</v>
      </c>
      <c r="Z334" s="68">
        <v>45643</v>
      </c>
      <c r="AA334" s="67">
        <f t="shared" si="25"/>
        <v>112</v>
      </c>
      <c r="AB334" s="60">
        <v>0</v>
      </c>
      <c r="AC334" s="60">
        <v>0</v>
      </c>
      <c r="AD334" s="60">
        <v>0</v>
      </c>
      <c r="AE334" s="66" t="s">
        <v>75</v>
      </c>
      <c r="AF334" s="67">
        <f t="shared" si="26"/>
        <v>0</v>
      </c>
      <c r="AG334" s="60">
        <v>0</v>
      </c>
      <c r="AH334" s="60">
        <v>0</v>
      </c>
      <c r="AI334" s="65" t="s">
        <v>75</v>
      </c>
      <c r="AJ334" s="61">
        <v>0</v>
      </c>
      <c r="AK334" s="65" t="s">
        <v>75</v>
      </c>
      <c r="AL334" s="65" t="s">
        <v>75</v>
      </c>
      <c r="AM334" s="67">
        <f t="shared" si="27"/>
        <v>0</v>
      </c>
      <c r="AN334" s="67">
        <f>+K334+AC334-AH334</f>
        <v>30000000</v>
      </c>
      <c r="AO334" s="61" t="s">
        <v>86</v>
      </c>
      <c r="AP334" s="60">
        <v>30000000</v>
      </c>
      <c r="AQ334" s="61" t="s">
        <v>86</v>
      </c>
      <c r="AR334" s="60">
        <v>0</v>
      </c>
      <c r="AS334" s="69" t="s">
        <v>75</v>
      </c>
      <c r="AT334" s="70">
        <v>0</v>
      </c>
      <c r="AU334" s="71">
        <f t="shared" si="28"/>
        <v>30000000</v>
      </c>
      <c r="AV334" s="72">
        <f t="shared" si="29"/>
        <v>0</v>
      </c>
      <c r="AW334" s="69" t="s">
        <v>4782</v>
      </c>
      <c r="AX334" s="61" t="s">
        <v>101</v>
      </c>
      <c r="AY334" s="73" t="s">
        <v>5197</v>
      </c>
      <c r="AZ334" s="58" t="s">
        <v>67</v>
      </c>
      <c r="BA334" s="58" t="s">
        <v>67</v>
      </c>
    </row>
    <row r="335" spans="2:53" s="116" customFormat="1" ht="15.6" customHeight="1" x14ac:dyDescent="0.25">
      <c r="B335" s="58">
        <v>2024</v>
      </c>
      <c r="C335" s="58">
        <v>891780111</v>
      </c>
      <c r="D335" s="59" t="s">
        <v>64</v>
      </c>
      <c r="E335" s="60" t="s">
        <v>5196</v>
      </c>
      <c r="F335" s="60" t="s">
        <v>5195</v>
      </c>
      <c r="G335" s="168">
        <v>0</v>
      </c>
      <c r="H335" s="61" t="s">
        <v>73</v>
      </c>
      <c r="I335" s="59" t="s">
        <v>125</v>
      </c>
      <c r="J335" s="60" t="s">
        <v>5194</v>
      </c>
      <c r="K335" s="67">
        <v>30000000</v>
      </c>
      <c r="L335" s="58" t="s">
        <v>68</v>
      </c>
      <c r="M335" s="67" t="s">
        <v>5193</v>
      </c>
      <c r="N335" s="67">
        <v>8712984</v>
      </c>
      <c r="O335" s="67">
        <v>1896</v>
      </c>
      <c r="P335" s="205">
        <v>45520</v>
      </c>
      <c r="Q335" s="60">
        <v>180000000</v>
      </c>
      <c r="R335" s="205">
        <v>45531</v>
      </c>
      <c r="S335" s="60">
        <v>30000000</v>
      </c>
      <c r="T335" s="61" t="s">
        <v>66</v>
      </c>
      <c r="U335" s="67">
        <v>72005158</v>
      </c>
      <c r="V335" s="67" t="s">
        <v>5156</v>
      </c>
      <c r="W335" s="68">
        <v>45530</v>
      </c>
      <c r="X335" s="68">
        <v>45531</v>
      </c>
      <c r="Y335" s="168" t="s">
        <v>75</v>
      </c>
      <c r="Z335" s="68">
        <v>45643</v>
      </c>
      <c r="AA335" s="67">
        <f t="shared" si="25"/>
        <v>112</v>
      </c>
      <c r="AB335" s="60">
        <v>0</v>
      </c>
      <c r="AC335" s="60">
        <v>0</v>
      </c>
      <c r="AD335" s="60">
        <v>0</v>
      </c>
      <c r="AE335" s="66" t="s">
        <v>75</v>
      </c>
      <c r="AF335" s="67">
        <f t="shared" si="26"/>
        <v>0</v>
      </c>
      <c r="AG335" s="60">
        <v>0</v>
      </c>
      <c r="AH335" s="60">
        <v>0</v>
      </c>
      <c r="AI335" s="65" t="s">
        <v>75</v>
      </c>
      <c r="AJ335" s="61">
        <v>0</v>
      </c>
      <c r="AK335" s="65" t="s">
        <v>75</v>
      </c>
      <c r="AL335" s="65" t="s">
        <v>75</v>
      </c>
      <c r="AM335" s="67">
        <f t="shared" si="27"/>
        <v>0</v>
      </c>
      <c r="AN335" s="67">
        <f>+K335+AC335-AH335</f>
        <v>30000000</v>
      </c>
      <c r="AO335" s="61" t="s">
        <v>86</v>
      </c>
      <c r="AP335" s="60">
        <v>30000000</v>
      </c>
      <c r="AQ335" s="61" t="s">
        <v>86</v>
      </c>
      <c r="AR335" s="60">
        <v>0</v>
      </c>
      <c r="AS335" s="69" t="s">
        <v>75</v>
      </c>
      <c r="AT335" s="70">
        <v>0</v>
      </c>
      <c r="AU335" s="71">
        <f t="shared" si="28"/>
        <v>30000000</v>
      </c>
      <c r="AV335" s="72">
        <f t="shared" si="29"/>
        <v>0</v>
      </c>
      <c r="AW335" s="69" t="s">
        <v>4777</v>
      </c>
      <c r="AX335" s="61" t="s">
        <v>101</v>
      </c>
      <c r="AY335" s="73" t="s">
        <v>5192</v>
      </c>
      <c r="AZ335" s="58" t="s">
        <v>67</v>
      </c>
      <c r="BA335" s="58" t="s">
        <v>67</v>
      </c>
    </row>
    <row r="336" spans="2:53" s="116" customFormat="1" ht="15.6" customHeight="1" x14ac:dyDescent="0.25">
      <c r="B336" s="58">
        <v>2024</v>
      </c>
      <c r="C336" s="58">
        <v>891780111</v>
      </c>
      <c r="D336" s="59" t="s">
        <v>64</v>
      </c>
      <c r="E336" s="60" t="s">
        <v>5191</v>
      </c>
      <c r="F336" s="60" t="s">
        <v>5190</v>
      </c>
      <c r="G336" s="168">
        <v>0</v>
      </c>
      <c r="H336" s="61" t="s">
        <v>73</v>
      </c>
      <c r="I336" s="59" t="s">
        <v>125</v>
      </c>
      <c r="J336" s="60" t="s">
        <v>5189</v>
      </c>
      <c r="K336" s="60">
        <v>20000000</v>
      </c>
      <c r="L336" s="58" t="s">
        <v>68</v>
      </c>
      <c r="M336" s="67" t="s">
        <v>5188</v>
      </c>
      <c r="N336" s="67">
        <v>57464799</v>
      </c>
      <c r="O336" s="67">
        <v>1896</v>
      </c>
      <c r="P336" s="205">
        <v>45520</v>
      </c>
      <c r="Q336" s="60">
        <v>180000000</v>
      </c>
      <c r="R336" s="205">
        <v>45531</v>
      </c>
      <c r="S336" s="60">
        <v>20000000</v>
      </c>
      <c r="T336" s="61" t="s">
        <v>66</v>
      </c>
      <c r="U336" s="67">
        <v>72005158</v>
      </c>
      <c r="V336" s="67" t="s">
        <v>5156</v>
      </c>
      <c r="W336" s="68">
        <v>45530</v>
      </c>
      <c r="X336" s="68">
        <v>45531</v>
      </c>
      <c r="Y336" s="168" t="s">
        <v>75</v>
      </c>
      <c r="Z336" s="68">
        <v>45613</v>
      </c>
      <c r="AA336" s="67">
        <f t="shared" si="25"/>
        <v>82</v>
      </c>
      <c r="AB336" s="60">
        <v>0</v>
      </c>
      <c r="AC336" s="60">
        <v>0</v>
      </c>
      <c r="AD336" s="60">
        <v>0</v>
      </c>
      <c r="AE336" s="66" t="s">
        <v>75</v>
      </c>
      <c r="AF336" s="67">
        <f t="shared" si="26"/>
        <v>0</v>
      </c>
      <c r="AG336" s="60">
        <v>0</v>
      </c>
      <c r="AH336" s="60">
        <v>0</v>
      </c>
      <c r="AI336" s="65" t="s">
        <v>75</v>
      </c>
      <c r="AJ336" s="61">
        <v>0</v>
      </c>
      <c r="AK336" s="65" t="s">
        <v>75</v>
      </c>
      <c r="AL336" s="65" t="s">
        <v>75</v>
      </c>
      <c r="AM336" s="67">
        <f t="shared" si="27"/>
        <v>0</v>
      </c>
      <c r="AN336" s="67">
        <f>+K336+AC336-AH336</f>
        <v>20000000</v>
      </c>
      <c r="AO336" s="61" t="s">
        <v>86</v>
      </c>
      <c r="AP336" s="60">
        <v>20000000</v>
      </c>
      <c r="AQ336" s="61" t="s">
        <v>86</v>
      </c>
      <c r="AR336" s="60">
        <v>0</v>
      </c>
      <c r="AS336" s="69" t="s">
        <v>75</v>
      </c>
      <c r="AT336" s="70">
        <v>0</v>
      </c>
      <c r="AU336" s="71">
        <f t="shared" si="28"/>
        <v>20000000</v>
      </c>
      <c r="AV336" s="72">
        <f t="shared" si="29"/>
        <v>0</v>
      </c>
      <c r="AW336" s="69" t="s">
        <v>75</v>
      </c>
      <c r="AX336" s="61" t="s">
        <v>101</v>
      </c>
      <c r="AY336" s="73" t="s">
        <v>5187</v>
      </c>
      <c r="AZ336" s="58" t="s">
        <v>67</v>
      </c>
      <c r="BA336" s="58" t="s">
        <v>67</v>
      </c>
    </row>
    <row r="337" spans="2:53" s="116" customFormat="1" ht="15.6" customHeight="1" x14ac:dyDescent="0.25">
      <c r="B337" s="58">
        <v>2024</v>
      </c>
      <c r="C337" s="58">
        <v>891780111</v>
      </c>
      <c r="D337" s="59" t="s">
        <v>64</v>
      </c>
      <c r="E337" s="60" t="s">
        <v>5186</v>
      </c>
      <c r="F337" s="60" t="s">
        <v>5185</v>
      </c>
      <c r="G337" s="168">
        <v>0</v>
      </c>
      <c r="H337" s="61" t="s">
        <v>73</v>
      </c>
      <c r="I337" s="59" t="s">
        <v>125</v>
      </c>
      <c r="J337" s="60" t="s">
        <v>5184</v>
      </c>
      <c r="K337" s="60">
        <v>20000000</v>
      </c>
      <c r="L337" s="58" t="s">
        <v>68</v>
      </c>
      <c r="M337" s="67" t="s">
        <v>5183</v>
      </c>
      <c r="N337" s="67">
        <v>1082862195</v>
      </c>
      <c r="O337" s="67">
        <v>1896</v>
      </c>
      <c r="P337" s="205">
        <v>45520</v>
      </c>
      <c r="Q337" s="60">
        <v>180000000</v>
      </c>
      <c r="R337" s="205">
        <v>45531</v>
      </c>
      <c r="S337" s="60">
        <v>20000000</v>
      </c>
      <c r="T337" s="61" t="s">
        <v>66</v>
      </c>
      <c r="U337" s="67">
        <v>72005158</v>
      </c>
      <c r="V337" s="67" t="s">
        <v>5156</v>
      </c>
      <c r="W337" s="68">
        <v>45530</v>
      </c>
      <c r="X337" s="68">
        <v>45531</v>
      </c>
      <c r="Y337" s="168" t="s">
        <v>75</v>
      </c>
      <c r="Z337" s="68">
        <v>45643</v>
      </c>
      <c r="AA337" s="67">
        <f t="shared" si="25"/>
        <v>112</v>
      </c>
      <c r="AB337" s="60">
        <v>0</v>
      </c>
      <c r="AC337" s="60">
        <v>0</v>
      </c>
      <c r="AD337" s="60">
        <v>0</v>
      </c>
      <c r="AE337" s="66" t="s">
        <v>75</v>
      </c>
      <c r="AF337" s="67">
        <f t="shared" si="26"/>
        <v>0</v>
      </c>
      <c r="AG337" s="60">
        <v>0</v>
      </c>
      <c r="AH337" s="60">
        <v>0</v>
      </c>
      <c r="AI337" s="65" t="s">
        <v>75</v>
      </c>
      <c r="AJ337" s="61">
        <v>0</v>
      </c>
      <c r="AK337" s="65" t="s">
        <v>75</v>
      </c>
      <c r="AL337" s="65" t="s">
        <v>75</v>
      </c>
      <c r="AM337" s="67">
        <f t="shared" si="27"/>
        <v>0</v>
      </c>
      <c r="AN337" s="67">
        <f>+K337+AC337-AH337</f>
        <v>20000000</v>
      </c>
      <c r="AO337" s="61" t="s">
        <v>86</v>
      </c>
      <c r="AP337" s="60">
        <v>20000000</v>
      </c>
      <c r="AQ337" s="61" t="s">
        <v>86</v>
      </c>
      <c r="AR337" s="60">
        <v>0</v>
      </c>
      <c r="AS337" s="69" t="s">
        <v>75</v>
      </c>
      <c r="AT337" s="70">
        <v>0</v>
      </c>
      <c r="AU337" s="71">
        <f t="shared" si="28"/>
        <v>20000000</v>
      </c>
      <c r="AV337" s="72">
        <f t="shared" si="29"/>
        <v>0</v>
      </c>
      <c r="AW337" s="69" t="s">
        <v>5182</v>
      </c>
      <c r="AX337" s="61" t="s">
        <v>101</v>
      </c>
      <c r="AY337" s="73" t="s">
        <v>5181</v>
      </c>
      <c r="AZ337" s="58" t="s">
        <v>67</v>
      </c>
      <c r="BA337" s="58" t="s">
        <v>67</v>
      </c>
    </row>
    <row r="338" spans="2:53" s="116" customFormat="1" ht="15.6" customHeight="1" x14ac:dyDescent="0.25">
      <c r="B338" s="58">
        <v>2024</v>
      </c>
      <c r="C338" s="58">
        <v>891780111</v>
      </c>
      <c r="D338" s="59" t="s">
        <v>64</v>
      </c>
      <c r="E338" s="60" t="s">
        <v>5180</v>
      </c>
      <c r="F338" s="60" t="s">
        <v>5179</v>
      </c>
      <c r="G338" s="168">
        <v>0</v>
      </c>
      <c r="H338" s="61" t="s">
        <v>73</v>
      </c>
      <c r="I338" s="59" t="s">
        <v>125</v>
      </c>
      <c r="J338" s="60" t="s">
        <v>5178</v>
      </c>
      <c r="K338" s="60">
        <v>14000000</v>
      </c>
      <c r="L338" s="58" t="s">
        <v>68</v>
      </c>
      <c r="M338" s="67" t="s">
        <v>5177</v>
      </c>
      <c r="N338" s="67">
        <v>7143832</v>
      </c>
      <c r="O338" s="67">
        <v>1896</v>
      </c>
      <c r="P338" s="205">
        <v>45520</v>
      </c>
      <c r="Q338" s="60">
        <v>180000000</v>
      </c>
      <c r="R338" s="205">
        <v>45531</v>
      </c>
      <c r="S338" s="60">
        <v>14000000</v>
      </c>
      <c r="T338" s="61" t="s">
        <v>66</v>
      </c>
      <c r="U338" s="67">
        <v>72005158</v>
      </c>
      <c r="V338" s="67" t="s">
        <v>5156</v>
      </c>
      <c r="W338" s="68">
        <v>45530</v>
      </c>
      <c r="X338" s="68">
        <v>45531</v>
      </c>
      <c r="Y338" s="168" t="s">
        <v>75</v>
      </c>
      <c r="Z338" s="68">
        <v>45613</v>
      </c>
      <c r="AA338" s="67">
        <f t="shared" si="25"/>
        <v>82</v>
      </c>
      <c r="AB338" s="60">
        <v>0</v>
      </c>
      <c r="AC338" s="60">
        <v>0</v>
      </c>
      <c r="AD338" s="60">
        <v>0</v>
      </c>
      <c r="AE338" s="66" t="s">
        <v>75</v>
      </c>
      <c r="AF338" s="67">
        <f t="shared" si="26"/>
        <v>0</v>
      </c>
      <c r="AG338" s="60">
        <v>0</v>
      </c>
      <c r="AH338" s="60">
        <v>0</v>
      </c>
      <c r="AI338" s="65" t="s">
        <v>75</v>
      </c>
      <c r="AJ338" s="61">
        <v>0</v>
      </c>
      <c r="AK338" s="65" t="s">
        <v>75</v>
      </c>
      <c r="AL338" s="65" t="s">
        <v>75</v>
      </c>
      <c r="AM338" s="67">
        <f t="shared" si="27"/>
        <v>0</v>
      </c>
      <c r="AN338" s="67">
        <f>+K338+AC338-AH338</f>
        <v>14000000</v>
      </c>
      <c r="AO338" s="61" t="s">
        <v>86</v>
      </c>
      <c r="AP338" s="60">
        <v>14000000</v>
      </c>
      <c r="AQ338" s="61" t="s">
        <v>86</v>
      </c>
      <c r="AR338" s="60">
        <v>0</v>
      </c>
      <c r="AS338" s="69" t="s">
        <v>75</v>
      </c>
      <c r="AT338" s="70">
        <v>0</v>
      </c>
      <c r="AU338" s="71">
        <f t="shared" si="28"/>
        <v>14000000</v>
      </c>
      <c r="AV338" s="72">
        <f t="shared" si="29"/>
        <v>0</v>
      </c>
      <c r="AW338" s="69" t="s">
        <v>75</v>
      </c>
      <c r="AX338" s="61" t="s">
        <v>101</v>
      </c>
      <c r="AY338" s="73" t="s">
        <v>5176</v>
      </c>
      <c r="AZ338" s="58" t="s">
        <v>67</v>
      </c>
      <c r="BA338" s="58" t="s">
        <v>67</v>
      </c>
    </row>
    <row r="339" spans="2:53" s="116" customFormat="1" ht="15.6" customHeight="1" x14ac:dyDescent="0.25">
      <c r="B339" s="58">
        <v>2024</v>
      </c>
      <c r="C339" s="58">
        <v>891780111</v>
      </c>
      <c r="D339" s="59" t="s">
        <v>64</v>
      </c>
      <c r="E339" s="60" t="s">
        <v>5175</v>
      </c>
      <c r="F339" s="60" t="s">
        <v>5174</v>
      </c>
      <c r="G339" s="168">
        <v>0</v>
      </c>
      <c r="H339" s="61" t="s">
        <v>73</v>
      </c>
      <c r="I339" s="59" t="s">
        <v>125</v>
      </c>
      <c r="J339" s="60" t="s">
        <v>5173</v>
      </c>
      <c r="K339" s="60">
        <v>22000000</v>
      </c>
      <c r="L339" s="58" t="s">
        <v>68</v>
      </c>
      <c r="M339" s="67" t="s">
        <v>5172</v>
      </c>
      <c r="N339" s="67">
        <v>72213643</v>
      </c>
      <c r="O339" s="67">
        <v>1896</v>
      </c>
      <c r="P339" s="205">
        <v>45520</v>
      </c>
      <c r="Q339" s="60">
        <v>180000000</v>
      </c>
      <c r="R339" s="205">
        <v>45531</v>
      </c>
      <c r="S339" s="60">
        <v>22000000</v>
      </c>
      <c r="T339" s="61" t="s">
        <v>66</v>
      </c>
      <c r="U339" s="67">
        <v>72005158</v>
      </c>
      <c r="V339" s="67" t="s">
        <v>5156</v>
      </c>
      <c r="W339" s="68">
        <v>45530</v>
      </c>
      <c r="X339" s="68">
        <v>45531</v>
      </c>
      <c r="Y339" s="168" t="s">
        <v>75</v>
      </c>
      <c r="Z339" s="68">
        <v>45613</v>
      </c>
      <c r="AA339" s="67">
        <f t="shared" si="25"/>
        <v>82</v>
      </c>
      <c r="AB339" s="60">
        <v>0</v>
      </c>
      <c r="AC339" s="60">
        <v>0</v>
      </c>
      <c r="AD339" s="60">
        <v>0</v>
      </c>
      <c r="AE339" s="66" t="s">
        <v>75</v>
      </c>
      <c r="AF339" s="67">
        <f t="shared" si="26"/>
        <v>0</v>
      </c>
      <c r="AG339" s="60">
        <v>0</v>
      </c>
      <c r="AH339" s="60">
        <v>0</v>
      </c>
      <c r="AI339" s="65" t="s">
        <v>75</v>
      </c>
      <c r="AJ339" s="61">
        <v>0</v>
      </c>
      <c r="AK339" s="65" t="s">
        <v>75</v>
      </c>
      <c r="AL339" s="65" t="s">
        <v>75</v>
      </c>
      <c r="AM339" s="67">
        <f t="shared" si="27"/>
        <v>0</v>
      </c>
      <c r="AN339" s="67">
        <f>+K339+AC339-AH339</f>
        <v>22000000</v>
      </c>
      <c r="AO339" s="61" t="s">
        <v>86</v>
      </c>
      <c r="AP339" s="60">
        <v>22000000</v>
      </c>
      <c r="AQ339" s="61" t="s">
        <v>86</v>
      </c>
      <c r="AR339" s="60">
        <v>0</v>
      </c>
      <c r="AS339" s="69" t="s">
        <v>75</v>
      </c>
      <c r="AT339" s="70">
        <v>0</v>
      </c>
      <c r="AU339" s="71">
        <f t="shared" si="28"/>
        <v>22000000</v>
      </c>
      <c r="AV339" s="72">
        <f t="shared" si="29"/>
        <v>0</v>
      </c>
      <c r="AW339" s="69" t="s">
        <v>75</v>
      </c>
      <c r="AX339" s="61" t="s">
        <v>101</v>
      </c>
      <c r="AY339" s="73" t="s">
        <v>5171</v>
      </c>
      <c r="AZ339" s="58" t="s">
        <v>67</v>
      </c>
      <c r="BA339" s="58" t="s">
        <v>67</v>
      </c>
    </row>
    <row r="340" spans="2:53" s="116" customFormat="1" ht="15.6" customHeight="1" x14ac:dyDescent="0.25">
      <c r="B340" s="58">
        <v>2024</v>
      </c>
      <c r="C340" s="58">
        <v>891780111</v>
      </c>
      <c r="D340" s="59" t="s">
        <v>64</v>
      </c>
      <c r="E340" s="60" t="s">
        <v>5170</v>
      </c>
      <c r="F340" s="60" t="s">
        <v>5169</v>
      </c>
      <c r="G340" s="168">
        <v>0</v>
      </c>
      <c r="H340" s="61" t="s">
        <v>73</v>
      </c>
      <c r="I340" s="59" t="s">
        <v>125</v>
      </c>
      <c r="J340" s="60" t="s">
        <v>5168</v>
      </c>
      <c r="K340" s="60">
        <v>6750000</v>
      </c>
      <c r="L340" s="58" t="s">
        <v>68</v>
      </c>
      <c r="M340" s="67" t="s">
        <v>5167</v>
      </c>
      <c r="N340" s="67">
        <v>22460806</v>
      </c>
      <c r="O340" s="67">
        <v>1856</v>
      </c>
      <c r="P340" s="205">
        <v>45517</v>
      </c>
      <c r="Q340" s="60">
        <v>857550000</v>
      </c>
      <c r="R340" s="205">
        <v>45531</v>
      </c>
      <c r="S340" s="60">
        <v>6750000</v>
      </c>
      <c r="T340" s="61" t="s">
        <v>66</v>
      </c>
      <c r="U340" s="67">
        <v>1082939683</v>
      </c>
      <c r="V340" s="67" t="s">
        <v>4954</v>
      </c>
      <c r="W340" s="68">
        <v>45530</v>
      </c>
      <c r="X340" s="68">
        <v>45531</v>
      </c>
      <c r="Y340" s="168" t="s">
        <v>75</v>
      </c>
      <c r="Z340" s="68">
        <v>45580</v>
      </c>
      <c r="AA340" s="67">
        <f t="shared" si="25"/>
        <v>49</v>
      </c>
      <c r="AB340" s="60">
        <v>0</v>
      </c>
      <c r="AC340" s="60">
        <v>0</v>
      </c>
      <c r="AD340" s="60">
        <v>0</v>
      </c>
      <c r="AE340" s="66" t="s">
        <v>75</v>
      </c>
      <c r="AF340" s="67">
        <f t="shared" si="26"/>
        <v>0</v>
      </c>
      <c r="AG340" s="60">
        <v>0</v>
      </c>
      <c r="AH340" s="60">
        <v>0</v>
      </c>
      <c r="AI340" s="65" t="s">
        <v>75</v>
      </c>
      <c r="AJ340" s="61">
        <v>0</v>
      </c>
      <c r="AK340" s="65" t="s">
        <v>75</v>
      </c>
      <c r="AL340" s="65" t="s">
        <v>75</v>
      </c>
      <c r="AM340" s="67">
        <f t="shared" si="27"/>
        <v>0</v>
      </c>
      <c r="AN340" s="67">
        <f>+K340+AC340-AH340</f>
        <v>6750000</v>
      </c>
      <c r="AO340" s="61" t="s">
        <v>86</v>
      </c>
      <c r="AP340" s="60">
        <v>6750000</v>
      </c>
      <c r="AQ340" s="61" t="s">
        <v>86</v>
      </c>
      <c r="AR340" s="60">
        <v>0</v>
      </c>
      <c r="AS340" s="69" t="s">
        <v>75</v>
      </c>
      <c r="AT340" s="70">
        <v>0</v>
      </c>
      <c r="AU340" s="71">
        <f t="shared" si="28"/>
        <v>6750000</v>
      </c>
      <c r="AV340" s="72">
        <f t="shared" si="29"/>
        <v>0</v>
      </c>
      <c r="AW340" s="69" t="s">
        <v>75</v>
      </c>
      <c r="AX340" s="61" t="s">
        <v>101</v>
      </c>
      <c r="AY340" s="73" t="s">
        <v>5166</v>
      </c>
      <c r="AZ340" s="58" t="s">
        <v>67</v>
      </c>
      <c r="BA340" s="58" t="s">
        <v>67</v>
      </c>
    </row>
    <row r="341" spans="2:53" s="116" customFormat="1" ht="15.6" customHeight="1" x14ac:dyDescent="0.25">
      <c r="B341" s="58">
        <v>2024</v>
      </c>
      <c r="C341" s="58">
        <v>891780111</v>
      </c>
      <c r="D341" s="59" t="s">
        <v>64</v>
      </c>
      <c r="E341" s="60" t="s">
        <v>5165</v>
      </c>
      <c r="F341" s="60" t="s">
        <v>5164</v>
      </c>
      <c r="G341" s="168">
        <v>0</v>
      </c>
      <c r="H341" s="61" t="s">
        <v>73</v>
      </c>
      <c r="I341" s="59" t="s">
        <v>125</v>
      </c>
      <c r="J341" s="60" t="s">
        <v>5163</v>
      </c>
      <c r="K341" s="60">
        <v>12000000</v>
      </c>
      <c r="L341" s="58" t="s">
        <v>68</v>
      </c>
      <c r="M341" s="67" t="s">
        <v>5162</v>
      </c>
      <c r="N341" s="67">
        <v>1098775223</v>
      </c>
      <c r="O341" s="67">
        <v>1896</v>
      </c>
      <c r="P341" s="205">
        <v>45520</v>
      </c>
      <c r="Q341" s="60">
        <v>180000000</v>
      </c>
      <c r="R341" s="205">
        <v>45531</v>
      </c>
      <c r="S341" s="60">
        <v>12000000</v>
      </c>
      <c r="T341" s="61" t="s">
        <v>66</v>
      </c>
      <c r="U341" s="67">
        <v>72005158</v>
      </c>
      <c r="V341" s="67" t="s">
        <v>5156</v>
      </c>
      <c r="W341" s="68">
        <v>45530</v>
      </c>
      <c r="X341" s="68">
        <v>45531</v>
      </c>
      <c r="Y341" s="168" t="s">
        <v>75</v>
      </c>
      <c r="Z341" s="68">
        <v>45613</v>
      </c>
      <c r="AA341" s="67">
        <f t="shared" si="25"/>
        <v>82</v>
      </c>
      <c r="AB341" s="60">
        <v>0</v>
      </c>
      <c r="AC341" s="60">
        <v>0</v>
      </c>
      <c r="AD341" s="60">
        <v>0</v>
      </c>
      <c r="AE341" s="66" t="s">
        <v>75</v>
      </c>
      <c r="AF341" s="67">
        <f t="shared" si="26"/>
        <v>0</v>
      </c>
      <c r="AG341" s="60">
        <v>0</v>
      </c>
      <c r="AH341" s="60">
        <v>0</v>
      </c>
      <c r="AI341" s="65" t="s">
        <v>75</v>
      </c>
      <c r="AJ341" s="61">
        <v>0</v>
      </c>
      <c r="AK341" s="65" t="s">
        <v>75</v>
      </c>
      <c r="AL341" s="65" t="s">
        <v>75</v>
      </c>
      <c r="AM341" s="67">
        <f t="shared" si="27"/>
        <v>0</v>
      </c>
      <c r="AN341" s="67">
        <f>+K341+AC341-AH341</f>
        <v>12000000</v>
      </c>
      <c r="AO341" s="61" t="s">
        <v>86</v>
      </c>
      <c r="AP341" s="60">
        <v>12000000</v>
      </c>
      <c r="AQ341" s="61" t="s">
        <v>86</v>
      </c>
      <c r="AR341" s="60">
        <v>0</v>
      </c>
      <c r="AS341" s="69" t="s">
        <v>75</v>
      </c>
      <c r="AT341" s="70">
        <v>0</v>
      </c>
      <c r="AU341" s="71">
        <f t="shared" si="28"/>
        <v>12000000</v>
      </c>
      <c r="AV341" s="72">
        <f t="shared" si="29"/>
        <v>0</v>
      </c>
      <c r="AW341" s="69" t="s">
        <v>75</v>
      </c>
      <c r="AX341" s="61" t="s">
        <v>101</v>
      </c>
      <c r="AY341" s="73" t="s">
        <v>5161</v>
      </c>
      <c r="AZ341" s="58" t="s">
        <v>67</v>
      </c>
      <c r="BA341" s="58" t="s">
        <v>67</v>
      </c>
    </row>
    <row r="342" spans="2:53" s="116" customFormat="1" ht="15.6" customHeight="1" x14ac:dyDescent="0.25">
      <c r="B342" s="58">
        <v>2024</v>
      </c>
      <c r="C342" s="58">
        <v>891780111</v>
      </c>
      <c r="D342" s="59" t="s">
        <v>64</v>
      </c>
      <c r="E342" s="60" t="s">
        <v>5160</v>
      </c>
      <c r="F342" s="60" t="s">
        <v>5159</v>
      </c>
      <c r="G342" s="168">
        <v>0</v>
      </c>
      <c r="H342" s="61" t="s">
        <v>73</v>
      </c>
      <c r="I342" s="59" t="s">
        <v>125</v>
      </c>
      <c r="J342" s="60" t="s">
        <v>5158</v>
      </c>
      <c r="K342" s="60">
        <v>12000000</v>
      </c>
      <c r="L342" s="58" t="s">
        <v>68</v>
      </c>
      <c r="M342" s="67" t="s">
        <v>5157</v>
      </c>
      <c r="N342" s="67">
        <v>1083044865</v>
      </c>
      <c r="O342" s="67">
        <v>1896</v>
      </c>
      <c r="P342" s="205">
        <v>45520</v>
      </c>
      <c r="Q342" s="60">
        <v>180000000</v>
      </c>
      <c r="R342" s="205">
        <v>45531</v>
      </c>
      <c r="S342" s="60">
        <v>12000000</v>
      </c>
      <c r="T342" s="61" t="s">
        <v>66</v>
      </c>
      <c r="U342" s="67">
        <v>72005158</v>
      </c>
      <c r="V342" s="67" t="s">
        <v>5156</v>
      </c>
      <c r="W342" s="68">
        <v>45530</v>
      </c>
      <c r="X342" s="68">
        <v>45531</v>
      </c>
      <c r="Y342" s="168" t="s">
        <v>75</v>
      </c>
      <c r="Z342" s="68">
        <v>45643</v>
      </c>
      <c r="AA342" s="67">
        <f t="shared" si="25"/>
        <v>112</v>
      </c>
      <c r="AB342" s="60">
        <v>0</v>
      </c>
      <c r="AC342" s="60">
        <v>0</v>
      </c>
      <c r="AD342" s="60">
        <v>0</v>
      </c>
      <c r="AE342" s="66" t="s">
        <v>75</v>
      </c>
      <c r="AF342" s="67">
        <f t="shared" si="26"/>
        <v>0</v>
      </c>
      <c r="AG342" s="60">
        <v>0</v>
      </c>
      <c r="AH342" s="60">
        <v>0</v>
      </c>
      <c r="AI342" s="65" t="s">
        <v>75</v>
      </c>
      <c r="AJ342" s="61">
        <v>0</v>
      </c>
      <c r="AK342" s="65" t="s">
        <v>75</v>
      </c>
      <c r="AL342" s="65" t="s">
        <v>75</v>
      </c>
      <c r="AM342" s="67">
        <f t="shared" si="27"/>
        <v>0</v>
      </c>
      <c r="AN342" s="67">
        <f>+K342+AC342-AH342</f>
        <v>12000000</v>
      </c>
      <c r="AO342" s="61" t="s">
        <v>86</v>
      </c>
      <c r="AP342" s="60">
        <v>12000000</v>
      </c>
      <c r="AQ342" s="61" t="s">
        <v>86</v>
      </c>
      <c r="AR342" s="60">
        <v>0</v>
      </c>
      <c r="AS342" s="69" t="s">
        <v>75</v>
      </c>
      <c r="AT342" s="70">
        <v>0</v>
      </c>
      <c r="AU342" s="71">
        <f t="shared" si="28"/>
        <v>12000000</v>
      </c>
      <c r="AV342" s="72">
        <f t="shared" si="29"/>
        <v>0</v>
      </c>
      <c r="AW342" s="69" t="s">
        <v>75</v>
      </c>
      <c r="AX342" s="61" t="s">
        <v>101</v>
      </c>
      <c r="AY342" s="73" t="s">
        <v>5155</v>
      </c>
      <c r="AZ342" s="58" t="s">
        <v>67</v>
      </c>
      <c r="BA342" s="58" t="s">
        <v>67</v>
      </c>
    </row>
    <row r="343" spans="2:53" s="116" customFormat="1" ht="15.6" customHeight="1" x14ac:dyDescent="0.25">
      <c r="B343" s="58">
        <v>2024</v>
      </c>
      <c r="C343" s="58">
        <v>891780111</v>
      </c>
      <c r="D343" s="59" t="s">
        <v>64</v>
      </c>
      <c r="E343" s="60" t="s">
        <v>5154</v>
      </c>
      <c r="F343" s="60" t="s">
        <v>5153</v>
      </c>
      <c r="G343" s="168">
        <v>0</v>
      </c>
      <c r="H343" s="61" t="s">
        <v>73</v>
      </c>
      <c r="I343" s="59" t="s">
        <v>125</v>
      </c>
      <c r="J343" s="60" t="s">
        <v>5152</v>
      </c>
      <c r="K343" s="60">
        <v>25800000</v>
      </c>
      <c r="L343" s="58" t="s">
        <v>68</v>
      </c>
      <c r="M343" s="67" t="s">
        <v>5151</v>
      </c>
      <c r="N343" s="67">
        <v>84451821</v>
      </c>
      <c r="O343" s="67">
        <v>1856</v>
      </c>
      <c r="P343" s="205">
        <v>45517</v>
      </c>
      <c r="Q343" s="60">
        <v>857550000</v>
      </c>
      <c r="R343" s="205">
        <v>45532</v>
      </c>
      <c r="S343" s="60">
        <v>25800000</v>
      </c>
      <c r="T343" s="61" t="s">
        <v>66</v>
      </c>
      <c r="U343" s="67">
        <v>1082939683</v>
      </c>
      <c r="V343" s="67" t="s">
        <v>4954</v>
      </c>
      <c r="W343" s="68">
        <v>45531</v>
      </c>
      <c r="X343" s="68">
        <v>45532</v>
      </c>
      <c r="Y343" s="168" t="s">
        <v>75</v>
      </c>
      <c r="Z343" s="68">
        <v>45657</v>
      </c>
      <c r="AA343" s="67">
        <f t="shared" si="25"/>
        <v>125</v>
      </c>
      <c r="AB343" s="60">
        <v>0</v>
      </c>
      <c r="AC343" s="60">
        <v>0</v>
      </c>
      <c r="AD343" s="60">
        <v>0</v>
      </c>
      <c r="AE343" s="66" t="s">
        <v>75</v>
      </c>
      <c r="AF343" s="67">
        <f t="shared" si="26"/>
        <v>0</v>
      </c>
      <c r="AG343" s="60">
        <v>0</v>
      </c>
      <c r="AH343" s="60">
        <v>0</v>
      </c>
      <c r="AI343" s="65" t="s">
        <v>75</v>
      </c>
      <c r="AJ343" s="61">
        <v>0</v>
      </c>
      <c r="AK343" s="65" t="s">
        <v>75</v>
      </c>
      <c r="AL343" s="65" t="s">
        <v>75</v>
      </c>
      <c r="AM343" s="67">
        <f t="shared" si="27"/>
        <v>0</v>
      </c>
      <c r="AN343" s="67">
        <f>+K343+AC343-AH343</f>
        <v>25800000</v>
      </c>
      <c r="AO343" s="61" t="s">
        <v>86</v>
      </c>
      <c r="AP343" s="60">
        <v>25800000</v>
      </c>
      <c r="AQ343" s="61" t="s">
        <v>86</v>
      </c>
      <c r="AR343" s="60">
        <v>0</v>
      </c>
      <c r="AS343" s="69" t="s">
        <v>75</v>
      </c>
      <c r="AT343" s="70">
        <v>0</v>
      </c>
      <c r="AU343" s="71">
        <f t="shared" si="28"/>
        <v>25800000</v>
      </c>
      <c r="AV343" s="72">
        <f t="shared" si="29"/>
        <v>0</v>
      </c>
      <c r="AW343" s="69" t="s">
        <v>75</v>
      </c>
      <c r="AX343" s="61" t="s">
        <v>101</v>
      </c>
      <c r="AY343" s="73" t="s">
        <v>5150</v>
      </c>
      <c r="AZ343" s="58" t="s">
        <v>67</v>
      </c>
      <c r="BA343" s="58" t="s">
        <v>67</v>
      </c>
    </row>
    <row r="344" spans="2:53" s="116" customFormat="1" ht="15.6" customHeight="1" x14ac:dyDescent="0.25">
      <c r="B344" s="58">
        <v>2024</v>
      </c>
      <c r="C344" s="58">
        <v>891780111</v>
      </c>
      <c r="D344" s="59" t="s">
        <v>64</v>
      </c>
      <c r="E344" s="60" t="s">
        <v>5149</v>
      </c>
      <c r="F344" s="60" t="s">
        <v>5148</v>
      </c>
      <c r="G344" s="168">
        <v>0</v>
      </c>
      <c r="H344" s="61" t="s">
        <v>73</v>
      </c>
      <c r="I344" s="59" t="s">
        <v>125</v>
      </c>
      <c r="J344" s="60" t="s">
        <v>5147</v>
      </c>
      <c r="K344" s="60">
        <v>25800000</v>
      </c>
      <c r="L344" s="58" t="s">
        <v>68</v>
      </c>
      <c r="M344" s="67" t="s">
        <v>5146</v>
      </c>
      <c r="N344" s="67">
        <v>1083003296</v>
      </c>
      <c r="O344" s="67">
        <v>1856</v>
      </c>
      <c r="P344" s="205">
        <v>45517</v>
      </c>
      <c r="Q344" s="60">
        <v>857550000</v>
      </c>
      <c r="R344" s="205">
        <v>45532</v>
      </c>
      <c r="S344" s="60">
        <v>25800000</v>
      </c>
      <c r="T344" s="61" t="s">
        <v>66</v>
      </c>
      <c r="U344" s="67">
        <v>1082939683</v>
      </c>
      <c r="V344" s="67" t="s">
        <v>4954</v>
      </c>
      <c r="W344" s="68">
        <v>45531</v>
      </c>
      <c r="X344" s="68">
        <v>45532</v>
      </c>
      <c r="Y344" s="168" t="s">
        <v>75</v>
      </c>
      <c r="Z344" s="68">
        <v>45657</v>
      </c>
      <c r="AA344" s="67">
        <f t="shared" si="25"/>
        <v>125</v>
      </c>
      <c r="AB344" s="60">
        <v>0</v>
      </c>
      <c r="AC344" s="60">
        <v>0</v>
      </c>
      <c r="AD344" s="60">
        <v>0</v>
      </c>
      <c r="AE344" s="66" t="s">
        <v>75</v>
      </c>
      <c r="AF344" s="67">
        <f t="shared" si="26"/>
        <v>0</v>
      </c>
      <c r="AG344" s="60">
        <v>0</v>
      </c>
      <c r="AH344" s="60">
        <v>0</v>
      </c>
      <c r="AI344" s="65" t="s">
        <v>75</v>
      </c>
      <c r="AJ344" s="61">
        <v>0</v>
      </c>
      <c r="AK344" s="65" t="s">
        <v>75</v>
      </c>
      <c r="AL344" s="65" t="s">
        <v>75</v>
      </c>
      <c r="AM344" s="67">
        <f t="shared" si="27"/>
        <v>0</v>
      </c>
      <c r="AN344" s="67">
        <f>+K344+AC344-AH344</f>
        <v>25800000</v>
      </c>
      <c r="AO344" s="61" t="s">
        <v>86</v>
      </c>
      <c r="AP344" s="60">
        <v>25800000</v>
      </c>
      <c r="AQ344" s="61" t="s">
        <v>86</v>
      </c>
      <c r="AR344" s="60">
        <v>0</v>
      </c>
      <c r="AS344" s="69" t="s">
        <v>75</v>
      </c>
      <c r="AT344" s="70">
        <v>0</v>
      </c>
      <c r="AU344" s="71">
        <f t="shared" si="28"/>
        <v>25800000</v>
      </c>
      <c r="AV344" s="72">
        <f t="shared" si="29"/>
        <v>0</v>
      </c>
      <c r="AW344" s="69" t="s">
        <v>75</v>
      </c>
      <c r="AX344" s="61" t="s">
        <v>101</v>
      </c>
      <c r="AY344" s="73" t="s">
        <v>5145</v>
      </c>
      <c r="AZ344" s="58" t="s">
        <v>67</v>
      </c>
      <c r="BA344" s="58" t="s">
        <v>67</v>
      </c>
    </row>
    <row r="345" spans="2:53" s="116" customFormat="1" ht="15.6" customHeight="1" x14ac:dyDescent="0.25">
      <c r="B345" s="58">
        <v>2024</v>
      </c>
      <c r="C345" s="58">
        <v>891780111</v>
      </c>
      <c r="D345" s="59" t="s">
        <v>64</v>
      </c>
      <c r="E345" s="60" t="s">
        <v>5144</v>
      </c>
      <c r="F345" s="60" t="s">
        <v>5143</v>
      </c>
      <c r="G345" s="168">
        <v>0</v>
      </c>
      <c r="H345" s="61" t="s">
        <v>73</v>
      </c>
      <c r="I345" s="59" t="s">
        <v>125</v>
      </c>
      <c r="J345" s="60" t="s">
        <v>5142</v>
      </c>
      <c r="K345" s="60">
        <v>29000000</v>
      </c>
      <c r="L345" s="58" t="s">
        <v>68</v>
      </c>
      <c r="M345" s="67" t="s">
        <v>5141</v>
      </c>
      <c r="N345" s="67">
        <v>1065595875</v>
      </c>
      <c r="O345" s="67">
        <v>1834</v>
      </c>
      <c r="P345" s="205">
        <v>45516</v>
      </c>
      <c r="Q345" s="60">
        <v>827000000</v>
      </c>
      <c r="R345" s="205">
        <v>45533</v>
      </c>
      <c r="S345" s="60">
        <v>29000000</v>
      </c>
      <c r="T345" s="61" t="s">
        <v>66</v>
      </c>
      <c r="U345" s="67">
        <v>1082939683</v>
      </c>
      <c r="V345" s="67" t="s">
        <v>4954</v>
      </c>
      <c r="W345" s="68">
        <v>45531</v>
      </c>
      <c r="X345" s="68">
        <v>45533</v>
      </c>
      <c r="Y345" s="168" t="s">
        <v>75</v>
      </c>
      <c r="Z345" s="68">
        <v>45650</v>
      </c>
      <c r="AA345" s="67">
        <f t="shared" si="25"/>
        <v>117</v>
      </c>
      <c r="AB345" s="60">
        <v>0</v>
      </c>
      <c r="AC345" s="60">
        <v>0</v>
      </c>
      <c r="AD345" s="60">
        <v>0</v>
      </c>
      <c r="AE345" s="66" t="s">
        <v>75</v>
      </c>
      <c r="AF345" s="67">
        <f t="shared" si="26"/>
        <v>0</v>
      </c>
      <c r="AG345" s="60">
        <v>0</v>
      </c>
      <c r="AH345" s="60">
        <v>0</v>
      </c>
      <c r="AI345" s="65" t="s">
        <v>75</v>
      </c>
      <c r="AJ345" s="61">
        <v>0</v>
      </c>
      <c r="AK345" s="65" t="s">
        <v>75</v>
      </c>
      <c r="AL345" s="65" t="s">
        <v>75</v>
      </c>
      <c r="AM345" s="67">
        <f t="shared" si="27"/>
        <v>0</v>
      </c>
      <c r="AN345" s="67">
        <f>+K345+AC345-AH345</f>
        <v>29000000</v>
      </c>
      <c r="AO345" s="61" t="s">
        <v>86</v>
      </c>
      <c r="AP345" s="60">
        <v>29000000</v>
      </c>
      <c r="AQ345" s="61" t="s">
        <v>86</v>
      </c>
      <c r="AR345" s="60">
        <v>0</v>
      </c>
      <c r="AS345" s="69" t="s">
        <v>75</v>
      </c>
      <c r="AT345" s="70">
        <v>0</v>
      </c>
      <c r="AU345" s="71">
        <f t="shared" si="28"/>
        <v>29000000</v>
      </c>
      <c r="AV345" s="72">
        <f t="shared" si="29"/>
        <v>0</v>
      </c>
      <c r="AW345" s="69" t="s">
        <v>75</v>
      </c>
      <c r="AX345" s="61" t="s">
        <v>101</v>
      </c>
      <c r="AY345" s="73" t="s">
        <v>5140</v>
      </c>
      <c r="AZ345" s="58" t="s">
        <v>67</v>
      </c>
      <c r="BA345" s="58" t="s">
        <v>67</v>
      </c>
    </row>
    <row r="346" spans="2:53" s="116" customFormat="1" ht="15.6" customHeight="1" x14ac:dyDescent="0.25">
      <c r="B346" s="58">
        <v>2024</v>
      </c>
      <c r="C346" s="58">
        <v>891780111</v>
      </c>
      <c r="D346" s="59" t="s">
        <v>64</v>
      </c>
      <c r="E346" s="67" t="s">
        <v>5139</v>
      </c>
      <c r="F346" s="60" t="s">
        <v>5138</v>
      </c>
      <c r="G346" s="168">
        <v>0</v>
      </c>
      <c r="H346" s="61" t="s">
        <v>73</v>
      </c>
      <c r="I346" s="59" t="s">
        <v>125</v>
      </c>
      <c r="J346" s="60" t="s">
        <v>5137</v>
      </c>
      <c r="K346" s="60">
        <v>21000000</v>
      </c>
      <c r="L346" s="58" t="s">
        <v>68</v>
      </c>
      <c r="M346" s="67" t="s">
        <v>5136</v>
      </c>
      <c r="N346" s="67">
        <v>1083048496</v>
      </c>
      <c r="O346" s="67">
        <v>1856</v>
      </c>
      <c r="P346" s="205">
        <v>45517</v>
      </c>
      <c r="Q346" s="60">
        <v>857550000</v>
      </c>
      <c r="R346" s="205">
        <v>45533</v>
      </c>
      <c r="S346" s="60">
        <v>21000000</v>
      </c>
      <c r="T346" s="61" t="s">
        <v>66</v>
      </c>
      <c r="U346" s="67">
        <v>1082939683</v>
      </c>
      <c r="V346" s="67" t="s">
        <v>4954</v>
      </c>
      <c r="W346" s="68">
        <v>45531</v>
      </c>
      <c r="X346" s="68">
        <v>45533</v>
      </c>
      <c r="Y346" s="168" t="s">
        <v>75</v>
      </c>
      <c r="Z346" s="68">
        <v>45657</v>
      </c>
      <c r="AA346" s="67">
        <f t="shared" si="25"/>
        <v>124</v>
      </c>
      <c r="AB346" s="60">
        <v>0</v>
      </c>
      <c r="AC346" s="60">
        <v>0</v>
      </c>
      <c r="AD346" s="60">
        <v>0</v>
      </c>
      <c r="AE346" s="66" t="s">
        <v>75</v>
      </c>
      <c r="AF346" s="67">
        <f t="shared" si="26"/>
        <v>0</v>
      </c>
      <c r="AG346" s="60">
        <v>0</v>
      </c>
      <c r="AH346" s="60">
        <v>0</v>
      </c>
      <c r="AI346" s="65" t="s">
        <v>75</v>
      </c>
      <c r="AJ346" s="61">
        <v>0</v>
      </c>
      <c r="AK346" s="65" t="s">
        <v>75</v>
      </c>
      <c r="AL346" s="65" t="s">
        <v>75</v>
      </c>
      <c r="AM346" s="67">
        <f t="shared" si="27"/>
        <v>0</v>
      </c>
      <c r="AN346" s="67">
        <f>+K346+AC346-AH346</f>
        <v>21000000</v>
      </c>
      <c r="AO346" s="61" t="s">
        <v>86</v>
      </c>
      <c r="AP346" s="60">
        <v>21000000</v>
      </c>
      <c r="AQ346" s="61" t="s">
        <v>86</v>
      </c>
      <c r="AR346" s="60">
        <v>0</v>
      </c>
      <c r="AS346" s="69" t="s">
        <v>75</v>
      </c>
      <c r="AT346" s="70">
        <v>0</v>
      </c>
      <c r="AU346" s="71">
        <f t="shared" si="28"/>
        <v>21000000</v>
      </c>
      <c r="AV346" s="72">
        <f t="shared" si="29"/>
        <v>0</v>
      </c>
      <c r="AW346" s="69" t="s">
        <v>75</v>
      </c>
      <c r="AX346" s="61" t="s">
        <v>101</v>
      </c>
      <c r="AY346" s="73" t="s">
        <v>5135</v>
      </c>
      <c r="AZ346" s="58" t="s">
        <v>67</v>
      </c>
      <c r="BA346" s="58" t="s">
        <v>67</v>
      </c>
    </row>
    <row r="347" spans="2:53" s="116" customFormat="1" ht="15.6" customHeight="1" x14ac:dyDescent="0.25">
      <c r="B347" s="58">
        <v>2024</v>
      </c>
      <c r="C347" s="58">
        <v>891780111</v>
      </c>
      <c r="D347" s="59" t="s">
        <v>64</v>
      </c>
      <c r="E347" s="60" t="s">
        <v>5134</v>
      </c>
      <c r="F347" s="60" t="s">
        <v>5133</v>
      </c>
      <c r="G347" s="168">
        <v>0</v>
      </c>
      <c r="H347" s="61" t="s">
        <v>73</v>
      </c>
      <c r="I347" s="59" t="s">
        <v>125</v>
      </c>
      <c r="J347" s="60" t="s">
        <v>5132</v>
      </c>
      <c r="K347" s="60">
        <v>31000000</v>
      </c>
      <c r="L347" s="58" t="s">
        <v>68</v>
      </c>
      <c r="M347" s="67" t="s">
        <v>5131</v>
      </c>
      <c r="N347" s="67">
        <v>1082884684</v>
      </c>
      <c r="O347" s="67">
        <v>1834</v>
      </c>
      <c r="P347" s="205">
        <v>45516</v>
      </c>
      <c r="Q347" s="60">
        <v>827000000</v>
      </c>
      <c r="R347" s="205">
        <v>45533</v>
      </c>
      <c r="S347" s="60">
        <v>31000000</v>
      </c>
      <c r="T347" s="61" t="s">
        <v>66</v>
      </c>
      <c r="U347" s="67">
        <v>1082939683</v>
      </c>
      <c r="V347" s="67" t="s">
        <v>4954</v>
      </c>
      <c r="W347" s="68">
        <v>45531</v>
      </c>
      <c r="X347" s="68">
        <v>45533</v>
      </c>
      <c r="Y347" s="168" t="s">
        <v>75</v>
      </c>
      <c r="Z347" s="68">
        <v>45650</v>
      </c>
      <c r="AA347" s="67">
        <f t="shared" si="25"/>
        <v>117</v>
      </c>
      <c r="AB347" s="60">
        <v>0</v>
      </c>
      <c r="AC347" s="60">
        <v>0</v>
      </c>
      <c r="AD347" s="60">
        <v>0</v>
      </c>
      <c r="AE347" s="66" t="s">
        <v>75</v>
      </c>
      <c r="AF347" s="67">
        <f t="shared" si="26"/>
        <v>0</v>
      </c>
      <c r="AG347" s="60">
        <v>0</v>
      </c>
      <c r="AH347" s="60">
        <v>0</v>
      </c>
      <c r="AI347" s="65" t="s">
        <v>75</v>
      </c>
      <c r="AJ347" s="61">
        <v>0</v>
      </c>
      <c r="AK347" s="65" t="s">
        <v>75</v>
      </c>
      <c r="AL347" s="65" t="s">
        <v>75</v>
      </c>
      <c r="AM347" s="67">
        <f t="shared" si="27"/>
        <v>0</v>
      </c>
      <c r="AN347" s="67">
        <f>+K347+AC347-AH347</f>
        <v>31000000</v>
      </c>
      <c r="AO347" s="61" t="s">
        <v>86</v>
      </c>
      <c r="AP347" s="60">
        <v>31000000</v>
      </c>
      <c r="AQ347" s="61" t="s">
        <v>86</v>
      </c>
      <c r="AR347" s="60">
        <v>0</v>
      </c>
      <c r="AS347" s="69" t="s">
        <v>75</v>
      </c>
      <c r="AT347" s="70">
        <v>0</v>
      </c>
      <c r="AU347" s="71">
        <f t="shared" si="28"/>
        <v>31000000</v>
      </c>
      <c r="AV347" s="72">
        <f t="shared" si="29"/>
        <v>0</v>
      </c>
      <c r="AW347" s="69" t="s">
        <v>75</v>
      </c>
      <c r="AX347" s="61" t="s">
        <v>101</v>
      </c>
      <c r="AY347" s="73" t="s">
        <v>5130</v>
      </c>
      <c r="AZ347" s="58" t="s">
        <v>67</v>
      </c>
      <c r="BA347" s="58" t="s">
        <v>67</v>
      </c>
    </row>
    <row r="348" spans="2:53" s="116" customFormat="1" ht="15.6" customHeight="1" x14ac:dyDescent="0.25">
      <c r="B348" s="58">
        <v>2024</v>
      </c>
      <c r="C348" s="58">
        <v>891780111</v>
      </c>
      <c r="D348" s="59" t="s">
        <v>64</v>
      </c>
      <c r="E348" s="60" t="s">
        <v>5129</v>
      </c>
      <c r="F348" s="60" t="s">
        <v>5128</v>
      </c>
      <c r="G348" s="168">
        <v>0</v>
      </c>
      <c r="H348" s="61" t="s">
        <v>73</v>
      </c>
      <c r="I348" s="59" t="s">
        <v>125</v>
      </c>
      <c r="J348" s="60" t="s">
        <v>5127</v>
      </c>
      <c r="K348" s="60">
        <v>29000000</v>
      </c>
      <c r="L348" s="58" t="s">
        <v>68</v>
      </c>
      <c r="M348" s="67" t="s">
        <v>5126</v>
      </c>
      <c r="N348" s="67">
        <v>1054539415</v>
      </c>
      <c r="O348" s="67">
        <v>1834</v>
      </c>
      <c r="P348" s="205">
        <v>45516</v>
      </c>
      <c r="Q348" s="60">
        <v>827000000</v>
      </c>
      <c r="R348" s="205">
        <v>45534</v>
      </c>
      <c r="S348" s="60">
        <v>29000000</v>
      </c>
      <c r="T348" s="61" t="s">
        <v>66</v>
      </c>
      <c r="U348" s="67">
        <v>1082939683</v>
      </c>
      <c r="V348" s="67" t="s">
        <v>4954</v>
      </c>
      <c r="W348" s="68">
        <v>45532</v>
      </c>
      <c r="X348" s="68">
        <v>45534</v>
      </c>
      <c r="Y348" s="168" t="s">
        <v>75</v>
      </c>
      <c r="Z348" s="68">
        <v>45650</v>
      </c>
      <c r="AA348" s="67">
        <f t="shared" si="25"/>
        <v>116</v>
      </c>
      <c r="AB348" s="60">
        <v>0</v>
      </c>
      <c r="AC348" s="60">
        <v>0</v>
      </c>
      <c r="AD348" s="60">
        <v>0</v>
      </c>
      <c r="AE348" s="66" t="s">
        <v>75</v>
      </c>
      <c r="AF348" s="67">
        <f t="shared" si="26"/>
        <v>0</v>
      </c>
      <c r="AG348" s="60">
        <v>0</v>
      </c>
      <c r="AH348" s="60">
        <v>0</v>
      </c>
      <c r="AI348" s="65" t="s">
        <v>75</v>
      </c>
      <c r="AJ348" s="61">
        <v>0</v>
      </c>
      <c r="AK348" s="65" t="s">
        <v>75</v>
      </c>
      <c r="AL348" s="65" t="s">
        <v>75</v>
      </c>
      <c r="AM348" s="67">
        <f t="shared" si="27"/>
        <v>0</v>
      </c>
      <c r="AN348" s="67">
        <f>+K348+AC348-AH348</f>
        <v>29000000</v>
      </c>
      <c r="AO348" s="61" t="s">
        <v>86</v>
      </c>
      <c r="AP348" s="60">
        <v>29000000</v>
      </c>
      <c r="AQ348" s="61" t="s">
        <v>86</v>
      </c>
      <c r="AR348" s="60">
        <v>0</v>
      </c>
      <c r="AS348" s="69" t="s">
        <v>75</v>
      </c>
      <c r="AT348" s="70">
        <v>0</v>
      </c>
      <c r="AU348" s="71">
        <f t="shared" si="28"/>
        <v>29000000</v>
      </c>
      <c r="AV348" s="72">
        <f t="shared" si="29"/>
        <v>0</v>
      </c>
      <c r="AW348" s="69" t="s">
        <v>75</v>
      </c>
      <c r="AX348" s="61" t="s">
        <v>101</v>
      </c>
      <c r="AY348" s="73" t="s">
        <v>5125</v>
      </c>
      <c r="AZ348" s="58" t="s">
        <v>67</v>
      </c>
      <c r="BA348" s="58" t="s">
        <v>67</v>
      </c>
    </row>
    <row r="349" spans="2:53" s="116" customFormat="1" ht="15.6" customHeight="1" x14ac:dyDescent="0.25">
      <c r="B349" s="58">
        <v>2024</v>
      </c>
      <c r="C349" s="58">
        <v>891780111</v>
      </c>
      <c r="D349" s="59" t="s">
        <v>64</v>
      </c>
      <c r="E349" s="60" t="s">
        <v>5124</v>
      </c>
      <c r="F349" s="60" t="s">
        <v>5123</v>
      </c>
      <c r="G349" s="168">
        <v>0</v>
      </c>
      <c r="H349" s="61" t="s">
        <v>73</v>
      </c>
      <c r="I349" s="59" t="s">
        <v>125</v>
      </c>
      <c r="J349" s="60" t="s">
        <v>5122</v>
      </c>
      <c r="K349" s="60">
        <v>25800000</v>
      </c>
      <c r="L349" s="58" t="s">
        <v>68</v>
      </c>
      <c r="M349" s="67" t="s">
        <v>5121</v>
      </c>
      <c r="N349" s="67">
        <v>1083456487</v>
      </c>
      <c r="O349" s="67">
        <v>1856</v>
      </c>
      <c r="P349" s="205">
        <v>45517</v>
      </c>
      <c r="Q349" s="60">
        <v>857550000</v>
      </c>
      <c r="R349" s="205">
        <v>45534</v>
      </c>
      <c r="S349" s="60">
        <v>25800000</v>
      </c>
      <c r="T349" s="61" t="s">
        <v>66</v>
      </c>
      <c r="U349" s="67">
        <v>1082939683</v>
      </c>
      <c r="V349" s="67" t="s">
        <v>4954</v>
      </c>
      <c r="W349" s="68">
        <v>45532</v>
      </c>
      <c r="X349" s="68">
        <v>45534</v>
      </c>
      <c r="Y349" s="168" t="s">
        <v>75</v>
      </c>
      <c r="Z349" s="68">
        <v>45657</v>
      </c>
      <c r="AA349" s="67">
        <f t="shared" si="25"/>
        <v>123</v>
      </c>
      <c r="AB349" s="60">
        <v>0</v>
      </c>
      <c r="AC349" s="60">
        <v>0</v>
      </c>
      <c r="AD349" s="60">
        <v>0</v>
      </c>
      <c r="AE349" s="66" t="s">
        <v>75</v>
      </c>
      <c r="AF349" s="67">
        <f t="shared" si="26"/>
        <v>0</v>
      </c>
      <c r="AG349" s="60">
        <v>0</v>
      </c>
      <c r="AH349" s="60">
        <v>0</v>
      </c>
      <c r="AI349" s="65" t="s">
        <v>75</v>
      </c>
      <c r="AJ349" s="61">
        <v>0</v>
      </c>
      <c r="AK349" s="65" t="s">
        <v>75</v>
      </c>
      <c r="AL349" s="65" t="s">
        <v>75</v>
      </c>
      <c r="AM349" s="67">
        <f t="shared" si="27"/>
        <v>0</v>
      </c>
      <c r="AN349" s="67">
        <f>+K349+AC349-AH349</f>
        <v>25800000</v>
      </c>
      <c r="AO349" s="61" t="s">
        <v>86</v>
      </c>
      <c r="AP349" s="60">
        <v>25800000</v>
      </c>
      <c r="AQ349" s="61" t="s">
        <v>86</v>
      </c>
      <c r="AR349" s="60">
        <v>0</v>
      </c>
      <c r="AS349" s="69" t="s">
        <v>75</v>
      </c>
      <c r="AT349" s="70">
        <v>0</v>
      </c>
      <c r="AU349" s="71">
        <f t="shared" si="28"/>
        <v>25800000</v>
      </c>
      <c r="AV349" s="72">
        <f t="shared" si="29"/>
        <v>0</v>
      </c>
      <c r="AW349" s="69" t="s">
        <v>75</v>
      </c>
      <c r="AX349" s="61" t="s">
        <v>101</v>
      </c>
      <c r="AY349" s="73" t="s">
        <v>5120</v>
      </c>
      <c r="AZ349" s="58" t="s">
        <v>67</v>
      </c>
      <c r="BA349" s="58" t="s">
        <v>67</v>
      </c>
    </row>
    <row r="350" spans="2:53" s="116" customFormat="1" ht="15.6" customHeight="1" x14ac:dyDescent="0.25">
      <c r="B350" s="58">
        <v>2024</v>
      </c>
      <c r="C350" s="58">
        <v>891780111</v>
      </c>
      <c r="D350" s="59" t="s">
        <v>64</v>
      </c>
      <c r="E350" s="60" t="s">
        <v>5119</v>
      </c>
      <c r="F350" s="60" t="s">
        <v>5118</v>
      </c>
      <c r="G350" s="168">
        <v>0</v>
      </c>
      <c r="H350" s="61" t="s">
        <v>73</v>
      </c>
      <c r="I350" s="59" t="s">
        <v>125</v>
      </c>
      <c r="J350" s="60" t="s">
        <v>5117</v>
      </c>
      <c r="K350" s="60">
        <v>24500000</v>
      </c>
      <c r="L350" s="58" t="s">
        <v>68</v>
      </c>
      <c r="M350" s="67" t="s">
        <v>5116</v>
      </c>
      <c r="N350" s="67">
        <v>26813353</v>
      </c>
      <c r="O350" s="67">
        <v>1834</v>
      </c>
      <c r="P350" s="205">
        <v>45516</v>
      </c>
      <c r="Q350" s="60">
        <v>827000000</v>
      </c>
      <c r="R350" s="205">
        <v>45534</v>
      </c>
      <c r="S350" s="60">
        <v>24500000</v>
      </c>
      <c r="T350" s="61" t="s">
        <v>66</v>
      </c>
      <c r="U350" s="67">
        <v>1082939683</v>
      </c>
      <c r="V350" s="67" t="s">
        <v>4954</v>
      </c>
      <c r="W350" s="68">
        <v>45533</v>
      </c>
      <c r="X350" s="68">
        <v>45534</v>
      </c>
      <c r="Y350" s="168" t="s">
        <v>75</v>
      </c>
      <c r="Z350" s="68">
        <v>45650</v>
      </c>
      <c r="AA350" s="67">
        <f t="shared" si="25"/>
        <v>116</v>
      </c>
      <c r="AB350" s="60">
        <v>0</v>
      </c>
      <c r="AC350" s="60">
        <v>0</v>
      </c>
      <c r="AD350" s="60">
        <v>0</v>
      </c>
      <c r="AE350" s="66" t="s">
        <v>75</v>
      </c>
      <c r="AF350" s="67">
        <f t="shared" si="26"/>
        <v>0</v>
      </c>
      <c r="AG350" s="60">
        <v>0</v>
      </c>
      <c r="AH350" s="60">
        <v>0</v>
      </c>
      <c r="AI350" s="65" t="s">
        <v>75</v>
      </c>
      <c r="AJ350" s="61">
        <v>0</v>
      </c>
      <c r="AK350" s="65" t="s">
        <v>75</v>
      </c>
      <c r="AL350" s="65" t="s">
        <v>75</v>
      </c>
      <c r="AM350" s="67">
        <f t="shared" si="27"/>
        <v>0</v>
      </c>
      <c r="AN350" s="67">
        <f>+K350+AC350-AH350</f>
        <v>24500000</v>
      </c>
      <c r="AO350" s="61" t="s">
        <v>86</v>
      </c>
      <c r="AP350" s="60">
        <v>24500000</v>
      </c>
      <c r="AQ350" s="61" t="s">
        <v>86</v>
      </c>
      <c r="AR350" s="60">
        <v>0</v>
      </c>
      <c r="AS350" s="69" t="s">
        <v>75</v>
      </c>
      <c r="AT350" s="70">
        <v>0</v>
      </c>
      <c r="AU350" s="71">
        <f t="shared" si="28"/>
        <v>24500000</v>
      </c>
      <c r="AV350" s="72">
        <f t="shared" si="29"/>
        <v>0</v>
      </c>
      <c r="AW350" s="69" t="s">
        <v>75</v>
      </c>
      <c r="AX350" s="61" t="s">
        <v>101</v>
      </c>
      <c r="AY350" s="73" t="s">
        <v>5115</v>
      </c>
      <c r="AZ350" s="58" t="s">
        <v>67</v>
      </c>
      <c r="BA350" s="58" t="s">
        <v>67</v>
      </c>
    </row>
    <row r="351" spans="2:53" s="116" customFormat="1" ht="15.6" customHeight="1" x14ac:dyDescent="0.25">
      <c r="B351" s="58">
        <v>2024</v>
      </c>
      <c r="C351" s="58">
        <v>891780111</v>
      </c>
      <c r="D351" s="59" t="s">
        <v>64</v>
      </c>
      <c r="E351" s="60" t="s">
        <v>5114</v>
      </c>
      <c r="F351" s="60" t="s">
        <v>5113</v>
      </c>
      <c r="G351" s="168">
        <v>0</v>
      </c>
      <c r="H351" s="61" t="s">
        <v>73</v>
      </c>
      <c r="I351" s="59" t="s">
        <v>125</v>
      </c>
      <c r="J351" s="60" t="s">
        <v>5112</v>
      </c>
      <c r="K351" s="60">
        <v>34200000</v>
      </c>
      <c r="L351" s="58" t="s">
        <v>68</v>
      </c>
      <c r="M351" s="67" t="s">
        <v>5111</v>
      </c>
      <c r="N351" s="67">
        <v>1083455745</v>
      </c>
      <c r="O351" s="67">
        <v>1856</v>
      </c>
      <c r="P351" s="205">
        <v>45517</v>
      </c>
      <c r="Q351" s="60">
        <v>857550000</v>
      </c>
      <c r="R351" s="205">
        <v>45534</v>
      </c>
      <c r="S351" s="60">
        <v>34200000</v>
      </c>
      <c r="T351" s="61" t="s">
        <v>66</v>
      </c>
      <c r="U351" s="67">
        <v>1082939683</v>
      </c>
      <c r="V351" s="67" t="s">
        <v>4954</v>
      </c>
      <c r="W351" s="68">
        <v>45533</v>
      </c>
      <c r="X351" s="68">
        <v>45534</v>
      </c>
      <c r="Y351" s="168" t="s">
        <v>75</v>
      </c>
      <c r="Z351" s="68">
        <v>45657</v>
      </c>
      <c r="AA351" s="67">
        <f t="shared" si="25"/>
        <v>123</v>
      </c>
      <c r="AB351" s="60">
        <v>0</v>
      </c>
      <c r="AC351" s="60">
        <v>0</v>
      </c>
      <c r="AD351" s="60">
        <v>0</v>
      </c>
      <c r="AE351" s="66" t="s">
        <v>75</v>
      </c>
      <c r="AF351" s="67">
        <f t="shared" si="26"/>
        <v>0</v>
      </c>
      <c r="AG351" s="60">
        <v>0</v>
      </c>
      <c r="AH351" s="60">
        <v>0</v>
      </c>
      <c r="AI351" s="65" t="s">
        <v>75</v>
      </c>
      <c r="AJ351" s="61">
        <v>0</v>
      </c>
      <c r="AK351" s="65" t="s">
        <v>75</v>
      </c>
      <c r="AL351" s="65" t="s">
        <v>75</v>
      </c>
      <c r="AM351" s="67">
        <f t="shared" si="27"/>
        <v>0</v>
      </c>
      <c r="AN351" s="67">
        <f>+K351+AC351-AH351</f>
        <v>34200000</v>
      </c>
      <c r="AO351" s="61" t="s">
        <v>86</v>
      </c>
      <c r="AP351" s="60">
        <v>34200000</v>
      </c>
      <c r="AQ351" s="61" t="s">
        <v>86</v>
      </c>
      <c r="AR351" s="60">
        <v>0</v>
      </c>
      <c r="AS351" s="69" t="s">
        <v>75</v>
      </c>
      <c r="AT351" s="70">
        <v>0</v>
      </c>
      <c r="AU351" s="71">
        <f t="shared" si="28"/>
        <v>34200000</v>
      </c>
      <c r="AV351" s="72">
        <f t="shared" si="29"/>
        <v>0</v>
      </c>
      <c r="AW351" s="69" t="s">
        <v>75</v>
      </c>
      <c r="AX351" s="61" t="s">
        <v>101</v>
      </c>
      <c r="AY351" s="73" t="s">
        <v>5110</v>
      </c>
      <c r="AZ351" s="58" t="s">
        <v>67</v>
      </c>
      <c r="BA351" s="58" t="s">
        <v>67</v>
      </c>
    </row>
    <row r="352" spans="2:53" s="116" customFormat="1" ht="15.6" customHeight="1" x14ac:dyDescent="0.25">
      <c r="B352" s="58">
        <v>2024</v>
      </c>
      <c r="C352" s="58">
        <v>891780111</v>
      </c>
      <c r="D352" s="59" t="s">
        <v>64</v>
      </c>
      <c r="E352" s="60" t="s">
        <v>5109</v>
      </c>
      <c r="F352" s="60" t="s">
        <v>5108</v>
      </c>
      <c r="G352" s="168">
        <v>0</v>
      </c>
      <c r="H352" s="61" t="s">
        <v>73</v>
      </c>
      <c r="I352" s="59" t="s">
        <v>125</v>
      </c>
      <c r="J352" s="60" t="s">
        <v>5107</v>
      </c>
      <c r="K352" s="60">
        <v>25800000</v>
      </c>
      <c r="L352" s="58" t="s">
        <v>68</v>
      </c>
      <c r="M352" s="67" t="s">
        <v>5106</v>
      </c>
      <c r="N352" s="67">
        <v>36696134</v>
      </c>
      <c r="O352" s="67">
        <v>1856</v>
      </c>
      <c r="P352" s="205">
        <v>45517</v>
      </c>
      <c r="Q352" s="60">
        <v>857550000</v>
      </c>
      <c r="R352" s="205">
        <v>45534</v>
      </c>
      <c r="S352" s="60">
        <v>25800000</v>
      </c>
      <c r="T352" s="61" t="s">
        <v>66</v>
      </c>
      <c r="U352" s="67">
        <v>1082939683</v>
      </c>
      <c r="V352" s="67" t="s">
        <v>4954</v>
      </c>
      <c r="W352" s="68">
        <v>45533</v>
      </c>
      <c r="X352" s="68">
        <v>45534</v>
      </c>
      <c r="Y352" s="168" t="s">
        <v>75</v>
      </c>
      <c r="Z352" s="68">
        <v>45657</v>
      </c>
      <c r="AA352" s="67">
        <f t="shared" si="25"/>
        <v>123</v>
      </c>
      <c r="AB352" s="60">
        <v>0</v>
      </c>
      <c r="AC352" s="60">
        <v>0</v>
      </c>
      <c r="AD352" s="60">
        <v>0</v>
      </c>
      <c r="AE352" s="66" t="s">
        <v>75</v>
      </c>
      <c r="AF352" s="67">
        <f t="shared" si="26"/>
        <v>0</v>
      </c>
      <c r="AG352" s="60">
        <v>0</v>
      </c>
      <c r="AH352" s="60">
        <v>0</v>
      </c>
      <c r="AI352" s="65" t="s">
        <v>75</v>
      </c>
      <c r="AJ352" s="61">
        <v>0</v>
      </c>
      <c r="AK352" s="65" t="s">
        <v>75</v>
      </c>
      <c r="AL352" s="65" t="s">
        <v>75</v>
      </c>
      <c r="AM352" s="67">
        <f t="shared" si="27"/>
        <v>0</v>
      </c>
      <c r="AN352" s="67">
        <f>+K352+AC352-AH352</f>
        <v>25800000</v>
      </c>
      <c r="AO352" s="61" t="s">
        <v>86</v>
      </c>
      <c r="AP352" s="60">
        <v>25800000</v>
      </c>
      <c r="AQ352" s="61" t="s">
        <v>86</v>
      </c>
      <c r="AR352" s="60">
        <v>0</v>
      </c>
      <c r="AS352" s="69" t="s">
        <v>75</v>
      </c>
      <c r="AT352" s="70">
        <v>0</v>
      </c>
      <c r="AU352" s="71">
        <f t="shared" si="28"/>
        <v>25800000</v>
      </c>
      <c r="AV352" s="72">
        <f t="shared" si="29"/>
        <v>0</v>
      </c>
      <c r="AW352" s="69" t="s">
        <v>75</v>
      </c>
      <c r="AX352" s="61" t="s">
        <v>101</v>
      </c>
      <c r="AY352" s="73" t="s">
        <v>5105</v>
      </c>
      <c r="AZ352" s="58" t="s">
        <v>67</v>
      </c>
      <c r="BA352" s="58" t="s">
        <v>67</v>
      </c>
    </row>
    <row r="353" spans="2:53" s="116" customFormat="1" ht="15.6" customHeight="1" x14ac:dyDescent="0.25">
      <c r="B353" s="58">
        <v>2024</v>
      </c>
      <c r="C353" s="58">
        <v>891780111</v>
      </c>
      <c r="D353" s="59" t="s">
        <v>64</v>
      </c>
      <c r="E353" s="60" t="s">
        <v>5104</v>
      </c>
      <c r="F353" s="60" t="s">
        <v>5103</v>
      </c>
      <c r="G353" s="168">
        <v>0</v>
      </c>
      <c r="H353" s="61" t="s">
        <v>73</v>
      </c>
      <c r="I353" s="59" t="s">
        <v>125</v>
      </c>
      <c r="J353" s="60" t="s">
        <v>5102</v>
      </c>
      <c r="K353" s="60">
        <v>24500000</v>
      </c>
      <c r="L353" s="58" t="s">
        <v>68</v>
      </c>
      <c r="M353" s="67" t="s">
        <v>5101</v>
      </c>
      <c r="N353" s="67">
        <v>1082992761</v>
      </c>
      <c r="O353" s="67">
        <v>1834</v>
      </c>
      <c r="P353" s="205">
        <v>45516</v>
      </c>
      <c r="Q353" s="60">
        <v>827000000</v>
      </c>
      <c r="R353" s="205">
        <v>45534</v>
      </c>
      <c r="S353" s="60">
        <v>24500000</v>
      </c>
      <c r="T353" s="61" t="s">
        <v>66</v>
      </c>
      <c r="U353" s="67">
        <v>1082939683</v>
      </c>
      <c r="V353" s="67" t="s">
        <v>4954</v>
      </c>
      <c r="W353" s="68">
        <v>45533</v>
      </c>
      <c r="X353" s="68">
        <v>45534</v>
      </c>
      <c r="Y353" s="168" t="s">
        <v>75</v>
      </c>
      <c r="Z353" s="68">
        <v>45650</v>
      </c>
      <c r="AA353" s="67">
        <f t="shared" si="25"/>
        <v>116</v>
      </c>
      <c r="AB353" s="60">
        <v>0</v>
      </c>
      <c r="AC353" s="60">
        <v>0</v>
      </c>
      <c r="AD353" s="60">
        <v>0</v>
      </c>
      <c r="AE353" s="66" t="s">
        <v>75</v>
      </c>
      <c r="AF353" s="67">
        <f t="shared" si="26"/>
        <v>0</v>
      </c>
      <c r="AG353" s="60">
        <v>0</v>
      </c>
      <c r="AH353" s="60">
        <v>0</v>
      </c>
      <c r="AI353" s="65" t="s">
        <v>75</v>
      </c>
      <c r="AJ353" s="61">
        <v>0</v>
      </c>
      <c r="AK353" s="65" t="s">
        <v>75</v>
      </c>
      <c r="AL353" s="65" t="s">
        <v>75</v>
      </c>
      <c r="AM353" s="67">
        <f t="shared" si="27"/>
        <v>0</v>
      </c>
      <c r="AN353" s="67">
        <f>+K353+AC353-AH353</f>
        <v>24500000</v>
      </c>
      <c r="AO353" s="61" t="s">
        <v>86</v>
      </c>
      <c r="AP353" s="60">
        <v>24500000</v>
      </c>
      <c r="AQ353" s="61" t="s">
        <v>86</v>
      </c>
      <c r="AR353" s="60">
        <v>0</v>
      </c>
      <c r="AS353" s="69" t="s">
        <v>75</v>
      </c>
      <c r="AT353" s="70">
        <v>0</v>
      </c>
      <c r="AU353" s="71">
        <f t="shared" si="28"/>
        <v>24500000</v>
      </c>
      <c r="AV353" s="72">
        <f t="shared" si="29"/>
        <v>0</v>
      </c>
      <c r="AW353" s="69" t="s">
        <v>75</v>
      </c>
      <c r="AX353" s="61" t="s">
        <v>101</v>
      </c>
      <c r="AY353" s="73" t="s">
        <v>5100</v>
      </c>
      <c r="AZ353" s="58" t="s">
        <v>67</v>
      </c>
      <c r="BA353" s="58" t="s">
        <v>67</v>
      </c>
    </row>
    <row r="354" spans="2:53" s="116" customFormat="1" ht="15.6" customHeight="1" x14ac:dyDescent="0.25">
      <c r="B354" s="58">
        <v>2024</v>
      </c>
      <c r="C354" s="58">
        <v>891780111</v>
      </c>
      <c r="D354" s="59" t="s">
        <v>64</v>
      </c>
      <c r="E354" s="60" t="s">
        <v>5099</v>
      </c>
      <c r="F354" s="60" t="s">
        <v>5098</v>
      </c>
      <c r="G354" s="168">
        <v>0</v>
      </c>
      <c r="H354" s="61" t="s">
        <v>73</v>
      </c>
      <c r="I354" s="59" t="s">
        <v>125</v>
      </c>
      <c r="J354" s="60" t="s">
        <v>5097</v>
      </c>
      <c r="K354" s="60">
        <v>24500000</v>
      </c>
      <c r="L354" s="58" t="s">
        <v>68</v>
      </c>
      <c r="M354" s="67" t="s">
        <v>5096</v>
      </c>
      <c r="N354" s="67">
        <v>1121331957</v>
      </c>
      <c r="O354" s="67">
        <v>1834</v>
      </c>
      <c r="P354" s="205">
        <v>45516</v>
      </c>
      <c r="Q354" s="60">
        <v>827000000</v>
      </c>
      <c r="R354" s="205">
        <v>45534</v>
      </c>
      <c r="S354" s="60">
        <v>24500000</v>
      </c>
      <c r="T354" s="61" t="s">
        <v>66</v>
      </c>
      <c r="U354" s="67">
        <v>1082939683</v>
      </c>
      <c r="V354" s="67" t="s">
        <v>4954</v>
      </c>
      <c r="W354" s="68">
        <v>45533</v>
      </c>
      <c r="X354" s="68">
        <v>45534</v>
      </c>
      <c r="Y354" s="168" t="s">
        <v>75</v>
      </c>
      <c r="Z354" s="68">
        <v>45650</v>
      </c>
      <c r="AA354" s="67">
        <f t="shared" si="25"/>
        <v>116</v>
      </c>
      <c r="AB354" s="60">
        <v>0</v>
      </c>
      <c r="AC354" s="60">
        <v>0</v>
      </c>
      <c r="AD354" s="60">
        <v>0</v>
      </c>
      <c r="AE354" s="66" t="s">
        <v>75</v>
      </c>
      <c r="AF354" s="67">
        <f t="shared" si="26"/>
        <v>0</v>
      </c>
      <c r="AG354" s="60">
        <v>0</v>
      </c>
      <c r="AH354" s="60">
        <v>0</v>
      </c>
      <c r="AI354" s="65" t="s">
        <v>75</v>
      </c>
      <c r="AJ354" s="61">
        <v>0</v>
      </c>
      <c r="AK354" s="65" t="s">
        <v>75</v>
      </c>
      <c r="AL354" s="65" t="s">
        <v>75</v>
      </c>
      <c r="AM354" s="67">
        <f t="shared" si="27"/>
        <v>0</v>
      </c>
      <c r="AN354" s="67">
        <f>+K354+AC354-AH354</f>
        <v>24500000</v>
      </c>
      <c r="AO354" s="61" t="s">
        <v>86</v>
      </c>
      <c r="AP354" s="60">
        <v>24500000</v>
      </c>
      <c r="AQ354" s="61" t="s">
        <v>86</v>
      </c>
      <c r="AR354" s="60">
        <v>0</v>
      </c>
      <c r="AS354" s="69" t="s">
        <v>75</v>
      </c>
      <c r="AT354" s="70">
        <v>0</v>
      </c>
      <c r="AU354" s="71">
        <f t="shared" si="28"/>
        <v>24500000</v>
      </c>
      <c r="AV354" s="72">
        <f t="shared" si="29"/>
        <v>0</v>
      </c>
      <c r="AW354" s="69" t="s">
        <v>75</v>
      </c>
      <c r="AX354" s="61" t="s">
        <v>101</v>
      </c>
      <c r="AY354" s="73" t="s">
        <v>5095</v>
      </c>
      <c r="AZ354" s="58" t="s">
        <v>67</v>
      </c>
      <c r="BA354" s="58" t="s">
        <v>67</v>
      </c>
    </row>
    <row r="355" spans="2:53" s="116" customFormat="1" ht="15.6" customHeight="1" x14ac:dyDescent="0.25">
      <c r="B355" s="58">
        <v>2024</v>
      </c>
      <c r="C355" s="58">
        <v>891780111</v>
      </c>
      <c r="D355" s="59" t="s">
        <v>64</v>
      </c>
      <c r="E355" s="60" t="s">
        <v>5094</v>
      </c>
      <c r="F355" s="60" t="s">
        <v>5093</v>
      </c>
      <c r="G355" s="168">
        <v>0</v>
      </c>
      <c r="H355" s="61" t="s">
        <v>73</v>
      </c>
      <c r="I355" s="59" t="s">
        <v>125</v>
      </c>
      <c r="J355" s="60" t="s">
        <v>5092</v>
      </c>
      <c r="K355" s="60">
        <v>10500000</v>
      </c>
      <c r="L355" s="58" t="s">
        <v>68</v>
      </c>
      <c r="M355" s="67" t="s">
        <v>5091</v>
      </c>
      <c r="N355" s="67">
        <v>1082999611</v>
      </c>
      <c r="O355" s="67">
        <v>1834</v>
      </c>
      <c r="P355" s="205">
        <v>45516</v>
      </c>
      <c r="Q355" s="60">
        <v>827000000</v>
      </c>
      <c r="R355" s="205">
        <v>45534</v>
      </c>
      <c r="S355" s="60">
        <v>10500000</v>
      </c>
      <c r="T355" s="61" t="s">
        <v>66</v>
      </c>
      <c r="U355" s="67">
        <v>1082939683</v>
      </c>
      <c r="V355" s="67" t="s">
        <v>4954</v>
      </c>
      <c r="W355" s="68">
        <v>45533</v>
      </c>
      <c r="X355" s="68">
        <v>45534</v>
      </c>
      <c r="Y355" s="168" t="s">
        <v>75</v>
      </c>
      <c r="Z355" s="68">
        <v>45650</v>
      </c>
      <c r="AA355" s="67">
        <f t="shared" si="25"/>
        <v>116</v>
      </c>
      <c r="AB355" s="60">
        <v>0</v>
      </c>
      <c r="AC355" s="60">
        <v>0</v>
      </c>
      <c r="AD355" s="60">
        <v>0</v>
      </c>
      <c r="AE355" s="66" t="s">
        <v>75</v>
      </c>
      <c r="AF355" s="67">
        <f t="shared" si="26"/>
        <v>0</v>
      </c>
      <c r="AG355" s="60">
        <v>0</v>
      </c>
      <c r="AH355" s="60">
        <v>0</v>
      </c>
      <c r="AI355" s="65" t="s">
        <v>75</v>
      </c>
      <c r="AJ355" s="61">
        <v>0</v>
      </c>
      <c r="AK355" s="65" t="s">
        <v>75</v>
      </c>
      <c r="AL355" s="65" t="s">
        <v>75</v>
      </c>
      <c r="AM355" s="67">
        <f t="shared" si="27"/>
        <v>0</v>
      </c>
      <c r="AN355" s="67">
        <f>+K355+AC355-AH355</f>
        <v>10500000</v>
      </c>
      <c r="AO355" s="61" t="s">
        <v>86</v>
      </c>
      <c r="AP355" s="60">
        <v>10500000</v>
      </c>
      <c r="AQ355" s="61" t="s">
        <v>86</v>
      </c>
      <c r="AR355" s="60">
        <v>0</v>
      </c>
      <c r="AS355" s="69" t="s">
        <v>75</v>
      </c>
      <c r="AT355" s="70">
        <v>0</v>
      </c>
      <c r="AU355" s="71">
        <f t="shared" si="28"/>
        <v>10500000</v>
      </c>
      <c r="AV355" s="72">
        <f t="shared" si="29"/>
        <v>0</v>
      </c>
      <c r="AW355" s="69" t="s">
        <v>75</v>
      </c>
      <c r="AX355" s="61" t="s">
        <v>101</v>
      </c>
      <c r="AY355" s="73" t="s">
        <v>5090</v>
      </c>
      <c r="AZ355" s="58" t="s">
        <v>67</v>
      </c>
      <c r="BA355" s="58" t="s">
        <v>67</v>
      </c>
    </row>
    <row r="356" spans="2:53" s="116" customFormat="1" ht="15.6" customHeight="1" x14ac:dyDescent="0.25">
      <c r="B356" s="58">
        <v>2024</v>
      </c>
      <c r="C356" s="58">
        <v>891780111</v>
      </c>
      <c r="D356" s="59" t="s">
        <v>64</v>
      </c>
      <c r="E356" s="60" t="s">
        <v>5089</v>
      </c>
      <c r="F356" s="60" t="s">
        <v>5088</v>
      </c>
      <c r="G356" s="168">
        <v>0</v>
      </c>
      <c r="H356" s="61" t="s">
        <v>73</v>
      </c>
      <c r="I356" s="59" t="s">
        <v>125</v>
      </c>
      <c r="J356" s="60" t="s">
        <v>5087</v>
      </c>
      <c r="K356" s="60">
        <v>24500000</v>
      </c>
      <c r="L356" s="58" t="s">
        <v>68</v>
      </c>
      <c r="M356" s="67" t="s">
        <v>5086</v>
      </c>
      <c r="N356" s="67">
        <v>1082905195</v>
      </c>
      <c r="O356" s="67">
        <v>1834</v>
      </c>
      <c r="P356" s="205">
        <v>45516</v>
      </c>
      <c r="Q356" s="60">
        <v>827000000</v>
      </c>
      <c r="R356" s="205">
        <v>45534</v>
      </c>
      <c r="S356" s="60">
        <v>24500000</v>
      </c>
      <c r="T356" s="61" t="s">
        <v>66</v>
      </c>
      <c r="U356" s="67">
        <v>1082939683</v>
      </c>
      <c r="V356" s="67" t="s">
        <v>4954</v>
      </c>
      <c r="W356" s="68">
        <v>45533</v>
      </c>
      <c r="X356" s="68">
        <v>45534</v>
      </c>
      <c r="Y356" s="168" t="s">
        <v>75</v>
      </c>
      <c r="Z356" s="68">
        <v>45650</v>
      </c>
      <c r="AA356" s="67">
        <f t="shared" si="25"/>
        <v>116</v>
      </c>
      <c r="AB356" s="60">
        <v>0</v>
      </c>
      <c r="AC356" s="60">
        <v>0</v>
      </c>
      <c r="AD356" s="60">
        <v>0</v>
      </c>
      <c r="AE356" s="66" t="s">
        <v>75</v>
      </c>
      <c r="AF356" s="67">
        <f t="shared" si="26"/>
        <v>0</v>
      </c>
      <c r="AG356" s="60">
        <v>0</v>
      </c>
      <c r="AH356" s="60">
        <v>0</v>
      </c>
      <c r="AI356" s="65" t="s">
        <v>75</v>
      </c>
      <c r="AJ356" s="61">
        <v>0</v>
      </c>
      <c r="AK356" s="65" t="s">
        <v>75</v>
      </c>
      <c r="AL356" s="65" t="s">
        <v>75</v>
      </c>
      <c r="AM356" s="67">
        <f t="shared" si="27"/>
        <v>0</v>
      </c>
      <c r="AN356" s="67">
        <f>+K356+AC356-AH356</f>
        <v>24500000</v>
      </c>
      <c r="AO356" s="61" t="s">
        <v>86</v>
      </c>
      <c r="AP356" s="60">
        <v>24500000</v>
      </c>
      <c r="AQ356" s="61" t="s">
        <v>86</v>
      </c>
      <c r="AR356" s="60">
        <v>0</v>
      </c>
      <c r="AS356" s="69" t="s">
        <v>75</v>
      </c>
      <c r="AT356" s="70">
        <v>0</v>
      </c>
      <c r="AU356" s="71">
        <f t="shared" si="28"/>
        <v>24500000</v>
      </c>
      <c r="AV356" s="72">
        <f t="shared" si="29"/>
        <v>0</v>
      </c>
      <c r="AW356" s="69" t="s">
        <v>75</v>
      </c>
      <c r="AX356" s="61" t="s">
        <v>101</v>
      </c>
      <c r="AY356" s="73" t="s">
        <v>5085</v>
      </c>
      <c r="AZ356" s="58" t="s">
        <v>67</v>
      </c>
      <c r="BA356" s="58" t="s">
        <v>67</v>
      </c>
    </row>
    <row r="357" spans="2:53" s="116" customFormat="1" ht="15.6" customHeight="1" x14ac:dyDescent="0.25">
      <c r="B357" s="58">
        <v>2024</v>
      </c>
      <c r="C357" s="58">
        <v>891780111</v>
      </c>
      <c r="D357" s="59" t="s">
        <v>64</v>
      </c>
      <c r="E357" s="60" t="s">
        <v>5084</v>
      </c>
      <c r="F357" s="60" t="s">
        <v>5083</v>
      </c>
      <c r="G357" s="168">
        <v>0</v>
      </c>
      <c r="H357" s="61" t="s">
        <v>73</v>
      </c>
      <c r="I357" s="59" t="s">
        <v>125</v>
      </c>
      <c r="J357" s="60" t="s">
        <v>5082</v>
      </c>
      <c r="K357" s="60">
        <v>25800000</v>
      </c>
      <c r="L357" s="58" t="s">
        <v>68</v>
      </c>
      <c r="M357" s="67" t="s">
        <v>5081</v>
      </c>
      <c r="N357" s="67">
        <v>26850331</v>
      </c>
      <c r="O357" s="67">
        <v>1856</v>
      </c>
      <c r="P357" s="205">
        <v>45517</v>
      </c>
      <c r="Q357" s="60">
        <v>857550000</v>
      </c>
      <c r="R357" s="205">
        <v>45534</v>
      </c>
      <c r="S357" s="60">
        <v>25800000</v>
      </c>
      <c r="T357" s="61" t="s">
        <v>66</v>
      </c>
      <c r="U357" s="67">
        <v>1082939683</v>
      </c>
      <c r="V357" s="67" t="s">
        <v>4954</v>
      </c>
      <c r="W357" s="68">
        <v>45533</v>
      </c>
      <c r="X357" s="68">
        <v>45534</v>
      </c>
      <c r="Y357" s="168" t="s">
        <v>75</v>
      </c>
      <c r="Z357" s="68">
        <v>45657</v>
      </c>
      <c r="AA357" s="67">
        <f t="shared" si="25"/>
        <v>123</v>
      </c>
      <c r="AB357" s="60">
        <v>0</v>
      </c>
      <c r="AC357" s="60">
        <v>0</v>
      </c>
      <c r="AD357" s="60">
        <v>0</v>
      </c>
      <c r="AE357" s="66" t="s">
        <v>75</v>
      </c>
      <c r="AF357" s="67">
        <f t="shared" si="26"/>
        <v>0</v>
      </c>
      <c r="AG357" s="60">
        <v>0</v>
      </c>
      <c r="AH357" s="60">
        <v>0</v>
      </c>
      <c r="AI357" s="65" t="s">
        <v>75</v>
      </c>
      <c r="AJ357" s="61">
        <v>0</v>
      </c>
      <c r="AK357" s="65" t="s">
        <v>75</v>
      </c>
      <c r="AL357" s="65" t="s">
        <v>75</v>
      </c>
      <c r="AM357" s="67">
        <f t="shared" si="27"/>
        <v>0</v>
      </c>
      <c r="AN357" s="67">
        <f>+K357+AC357-AH357</f>
        <v>25800000</v>
      </c>
      <c r="AO357" s="61" t="s">
        <v>86</v>
      </c>
      <c r="AP357" s="60">
        <v>25800000</v>
      </c>
      <c r="AQ357" s="61" t="s">
        <v>86</v>
      </c>
      <c r="AR357" s="60">
        <v>0</v>
      </c>
      <c r="AS357" s="69" t="s">
        <v>75</v>
      </c>
      <c r="AT357" s="70">
        <v>0</v>
      </c>
      <c r="AU357" s="71">
        <f t="shared" si="28"/>
        <v>25800000</v>
      </c>
      <c r="AV357" s="72">
        <f t="shared" si="29"/>
        <v>0</v>
      </c>
      <c r="AW357" s="69" t="s">
        <v>75</v>
      </c>
      <c r="AX357" s="61" t="s">
        <v>101</v>
      </c>
      <c r="AY357" s="73" t="s">
        <v>5080</v>
      </c>
      <c r="AZ357" s="58" t="s">
        <v>67</v>
      </c>
      <c r="BA357" s="58" t="s">
        <v>67</v>
      </c>
    </row>
    <row r="358" spans="2:53" s="116" customFormat="1" ht="15.6" customHeight="1" x14ac:dyDescent="0.25">
      <c r="B358" s="58">
        <v>2024</v>
      </c>
      <c r="C358" s="58">
        <v>891780111</v>
      </c>
      <c r="D358" s="59" t="s">
        <v>64</v>
      </c>
      <c r="E358" s="60" t="s">
        <v>5079</v>
      </c>
      <c r="F358" s="60" t="s">
        <v>5078</v>
      </c>
      <c r="G358" s="168">
        <v>0</v>
      </c>
      <c r="H358" s="61" t="s">
        <v>73</v>
      </c>
      <c r="I358" s="59" t="s">
        <v>125</v>
      </c>
      <c r="J358" s="60" t="s">
        <v>5077</v>
      </c>
      <c r="K358" s="60">
        <v>25800000</v>
      </c>
      <c r="L358" s="58" t="s">
        <v>68</v>
      </c>
      <c r="M358" s="67" t="s">
        <v>5076</v>
      </c>
      <c r="N358" s="67">
        <v>1082374788</v>
      </c>
      <c r="O358" s="67">
        <v>1856</v>
      </c>
      <c r="P358" s="205">
        <v>45517</v>
      </c>
      <c r="Q358" s="60">
        <v>857550000</v>
      </c>
      <c r="R358" s="205">
        <v>45534</v>
      </c>
      <c r="S358" s="60">
        <v>25800000</v>
      </c>
      <c r="T358" s="61" t="s">
        <v>66</v>
      </c>
      <c r="U358" s="67">
        <v>1082939683</v>
      </c>
      <c r="V358" s="67" t="s">
        <v>4954</v>
      </c>
      <c r="W358" s="68">
        <v>45533</v>
      </c>
      <c r="X358" s="68">
        <v>45534</v>
      </c>
      <c r="Y358" s="168" t="s">
        <v>75</v>
      </c>
      <c r="Z358" s="68">
        <v>45657</v>
      </c>
      <c r="AA358" s="67">
        <f t="shared" si="25"/>
        <v>123</v>
      </c>
      <c r="AB358" s="60">
        <v>0</v>
      </c>
      <c r="AC358" s="60">
        <v>0</v>
      </c>
      <c r="AD358" s="60">
        <v>0</v>
      </c>
      <c r="AE358" s="66" t="s">
        <v>75</v>
      </c>
      <c r="AF358" s="67">
        <f t="shared" si="26"/>
        <v>0</v>
      </c>
      <c r="AG358" s="60">
        <v>0</v>
      </c>
      <c r="AH358" s="60">
        <v>0</v>
      </c>
      <c r="AI358" s="65" t="s">
        <v>75</v>
      </c>
      <c r="AJ358" s="61">
        <v>0</v>
      </c>
      <c r="AK358" s="65" t="s">
        <v>75</v>
      </c>
      <c r="AL358" s="65" t="s">
        <v>75</v>
      </c>
      <c r="AM358" s="67">
        <f t="shared" si="27"/>
        <v>0</v>
      </c>
      <c r="AN358" s="67">
        <f>+K358+AC358-AH358</f>
        <v>25800000</v>
      </c>
      <c r="AO358" s="61" t="s">
        <v>86</v>
      </c>
      <c r="AP358" s="60">
        <v>25800000</v>
      </c>
      <c r="AQ358" s="61" t="s">
        <v>86</v>
      </c>
      <c r="AR358" s="60">
        <v>0</v>
      </c>
      <c r="AS358" s="69" t="s">
        <v>75</v>
      </c>
      <c r="AT358" s="70">
        <v>0</v>
      </c>
      <c r="AU358" s="71">
        <f t="shared" si="28"/>
        <v>25800000</v>
      </c>
      <c r="AV358" s="72">
        <f t="shared" si="29"/>
        <v>0</v>
      </c>
      <c r="AW358" s="69" t="s">
        <v>75</v>
      </c>
      <c r="AX358" s="61" t="s">
        <v>101</v>
      </c>
      <c r="AY358" s="73" t="s">
        <v>5075</v>
      </c>
      <c r="AZ358" s="58" t="s">
        <v>67</v>
      </c>
      <c r="BA358" s="58" t="s">
        <v>67</v>
      </c>
    </row>
    <row r="359" spans="2:53" s="116" customFormat="1" ht="15.6" customHeight="1" x14ac:dyDescent="0.25">
      <c r="B359" s="58">
        <v>2024</v>
      </c>
      <c r="C359" s="58">
        <v>891780111</v>
      </c>
      <c r="D359" s="59" t="s">
        <v>64</v>
      </c>
      <c r="E359" s="60" t="s">
        <v>5074</v>
      </c>
      <c r="F359" s="60" t="s">
        <v>5073</v>
      </c>
      <c r="G359" s="168">
        <v>0</v>
      </c>
      <c r="H359" s="61" t="s">
        <v>73</v>
      </c>
      <c r="I359" s="59" t="s">
        <v>125</v>
      </c>
      <c r="J359" s="60" t="s">
        <v>5072</v>
      </c>
      <c r="K359" s="60">
        <v>34200000</v>
      </c>
      <c r="L359" s="58" t="s">
        <v>68</v>
      </c>
      <c r="M359" s="67" t="s">
        <v>5071</v>
      </c>
      <c r="N359" s="67">
        <v>57433531</v>
      </c>
      <c r="O359" s="67">
        <v>1856</v>
      </c>
      <c r="P359" s="205">
        <v>45517</v>
      </c>
      <c r="Q359" s="60">
        <v>857550000</v>
      </c>
      <c r="R359" s="205">
        <v>45534</v>
      </c>
      <c r="S359" s="60">
        <v>34200000</v>
      </c>
      <c r="T359" s="61" t="s">
        <v>66</v>
      </c>
      <c r="U359" s="67">
        <v>1082939683</v>
      </c>
      <c r="V359" s="67" t="s">
        <v>4954</v>
      </c>
      <c r="W359" s="68">
        <v>45533</v>
      </c>
      <c r="X359" s="68">
        <v>45534</v>
      </c>
      <c r="Y359" s="168" t="s">
        <v>75</v>
      </c>
      <c r="Z359" s="68">
        <v>45657</v>
      </c>
      <c r="AA359" s="67">
        <f t="shared" si="25"/>
        <v>123</v>
      </c>
      <c r="AB359" s="60">
        <v>0</v>
      </c>
      <c r="AC359" s="60">
        <v>0</v>
      </c>
      <c r="AD359" s="60">
        <v>0</v>
      </c>
      <c r="AE359" s="66" t="s">
        <v>75</v>
      </c>
      <c r="AF359" s="67">
        <f t="shared" si="26"/>
        <v>0</v>
      </c>
      <c r="AG359" s="60">
        <v>0</v>
      </c>
      <c r="AH359" s="60">
        <v>0</v>
      </c>
      <c r="AI359" s="65" t="s">
        <v>75</v>
      </c>
      <c r="AJ359" s="61">
        <v>0</v>
      </c>
      <c r="AK359" s="65" t="s">
        <v>75</v>
      </c>
      <c r="AL359" s="65" t="s">
        <v>75</v>
      </c>
      <c r="AM359" s="67">
        <f t="shared" si="27"/>
        <v>0</v>
      </c>
      <c r="AN359" s="67">
        <f>+K359+AC359-AH359</f>
        <v>34200000</v>
      </c>
      <c r="AO359" s="61" t="s">
        <v>86</v>
      </c>
      <c r="AP359" s="60">
        <v>34200000</v>
      </c>
      <c r="AQ359" s="61" t="s">
        <v>86</v>
      </c>
      <c r="AR359" s="60">
        <v>0</v>
      </c>
      <c r="AS359" s="69" t="s">
        <v>75</v>
      </c>
      <c r="AT359" s="70">
        <v>0</v>
      </c>
      <c r="AU359" s="71">
        <f t="shared" si="28"/>
        <v>34200000</v>
      </c>
      <c r="AV359" s="72">
        <f t="shared" si="29"/>
        <v>0</v>
      </c>
      <c r="AW359" s="69" t="s">
        <v>75</v>
      </c>
      <c r="AX359" s="61" t="s">
        <v>101</v>
      </c>
      <c r="AY359" s="73" t="s">
        <v>5070</v>
      </c>
      <c r="AZ359" s="58" t="s">
        <v>67</v>
      </c>
      <c r="BA359" s="58" t="s">
        <v>67</v>
      </c>
    </row>
    <row r="360" spans="2:53" s="116" customFormat="1" ht="15.6" customHeight="1" x14ac:dyDescent="0.25">
      <c r="B360" s="58">
        <v>2024</v>
      </c>
      <c r="C360" s="58">
        <v>891780111</v>
      </c>
      <c r="D360" s="59" t="s">
        <v>64</v>
      </c>
      <c r="E360" s="60" t="s">
        <v>5069</v>
      </c>
      <c r="F360" s="60" t="s">
        <v>5068</v>
      </c>
      <c r="G360" s="168">
        <v>0</v>
      </c>
      <c r="H360" s="61" t="s">
        <v>73</v>
      </c>
      <c r="I360" s="59" t="s">
        <v>125</v>
      </c>
      <c r="J360" s="60" t="s">
        <v>5067</v>
      </c>
      <c r="K360" s="60">
        <v>25800000</v>
      </c>
      <c r="L360" s="58" t="s">
        <v>68</v>
      </c>
      <c r="M360" s="67" t="s">
        <v>5066</v>
      </c>
      <c r="N360" s="67">
        <v>57115360</v>
      </c>
      <c r="O360" s="67">
        <v>1856</v>
      </c>
      <c r="P360" s="205">
        <v>45517</v>
      </c>
      <c r="Q360" s="60">
        <v>857550000</v>
      </c>
      <c r="R360" s="205">
        <v>45534</v>
      </c>
      <c r="S360" s="60">
        <v>25800000</v>
      </c>
      <c r="T360" s="61" t="s">
        <v>66</v>
      </c>
      <c r="U360" s="67">
        <v>1082939683</v>
      </c>
      <c r="V360" s="67" t="s">
        <v>4954</v>
      </c>
      <c r="W360" s="68">
        <v>45533</v>
      </c>
      <c r="X360" s="68">
        <v>45534</v>
      </c>
      <c r="Y360" s="168" t="s">
        <v>75</v>
      </c>
      <c r="Z360" s="68">
        <v>45657</v>
      </c>
      <c r="AA360" s="67">
        <f t="shared" si="25"/>
        <v>123</v>
      </c>
      <c r="AB360" s="60">
        <v>0</v>
      </c>
      <c r="AC360" s="60">
        <v>0</v>
      </c>
      <c r="AD360" s="60">
        <v>0</v>
      </c>
      <c r="AE360" s="66" t="s">
        <v>75</v>
      </c>
      <c r="AF360" s="67">
        <f t="shared" si="26"/>
        <v>0</v>
      </c>
      <c r="AG360" s="60">
        <v>0</v>
      </c>
      <c r="AH360" s="60">
        <v>0</v>
      </c>
      <c r="AI360" s="65" t="s">
        <v>75</v>
      </c>
      <c r="AJ360" s="61">
        <v>0</v>
      </c>
      <c r="AK360" s="65" t="s">
        <v>75</v>
      </c>
      <c r="AL360" s="65" t="s">
        <v>75</v>
      </c>
      <c r="AM360" s="67">
        <f t="shared" si="27"/>
        <v>0</v>
      </c>
      <c r="AN360" s="67">
        <f>+K360+AC360-AH360</f>
        <v>25800000</v>
      </c>
      <c r="AO360" s="61" t="s">
        <v>86</v>
      </c>
      <c r="AP360" s="60">
        <v>25800000</v>
      </c>
      <c r="AQ360" s="61" t="s">
        <v>86</v>
      </c>
      <c r="AR360" s="60">
        <v>0</v>
      </c>
      <c r="AS360" s="69" t="s">
        <v>75</v>
      </c>
      <c r="AT360" s="70">
        <v>0</v>
      </c>
      <c r="AU360" s="71">
        <f t="shared" si="28"/>
        <v>25800000</v>
      </c>
      <c r="AV360" s="72">
        <f t="shared" si="29"/>
        <v>0</v>
      </c>
      <c r="AW360" s="69" t="s">
        <v>75</v>
      </c>
      <c r="AX360" s="61" t="s">
        <v>101</v>
      </c>
      <c r="AY360" s="73" t="s">
        <v>5065</v>
      </c>
      <c r="AZ360" s="58" t="s">
        <v>67</v>
      </c>
      <c r="BA360" s="58" t="s">
        <v>67</v>
      </c>
    </row>
    <row r="361" spans="2:53" s="116" customFormat="1" ht="15.6" customHeight="1" x14ac:dyDescent="0.25">
      <c r="B361" s="58">
        <v>2024</v>
      </c>
      <c r="C361" s="58">
        <v>891780111</v>
      </c>
      <c r="D361" s="59" t="s">
        <v>64</v>
      </c>
      <c r="E361" s="60" t="s">
        <v>5064</v>
      </c>
      <c r="F361" s="60" t="s">
        <v>5063</v>
      </c>
      <c r="G361" s="168">
        <v>0</v>
      </c>
      <c r="H361" s="61" t="s">
        <v>73</v>
      </c>
      <c r="I361" s="59" t="s">
        <v>125</v>
      </c>
      <c r="J361" s="60" t="s">
        <v>5062</v>
      </c>
      <c r="K361" s="60">
        <v>24500000</v>
      </c>
      <c r="L361" s="58" t="s">
        <v>68</v>
      </c>
      <c r="M361" s="67" t="s">
        <v>5061</v>
      </c>
      <c r="N361" s="67">
        <v>1083000946</v>
      </c>
      <c r="O361" s="67">
        <v>1834</v>
      </c>
      <c r="P361" s="205">
        <v>45516</v>
      </c>
      <c r="Q361" s="60">
        <v>827000000</v>
      </c>
      <c r="R361" s="205">
        <v>45534</v>
      </c>
      <c r="S361" s="60">
        <v>24500000</v>
      </c>
      <c r="T361" s="61" t="s">
        <v>66</v>
      </c>
      <c r="U361" s="67">
        <v>1082939683</v>
      </c>
      <c r="V361" s="67" t="s">
        <v>4954</v>
      </c>
      <c r="W361" s="68">
        <v>45533</v>
      </c>
      <c r="X361" s="68">
        <v>45534</v>
      </c>
      <c r="Y361" s="168" t="s">
        <v>75</v>
      </c>
      <c r="Z361" s="68">
        <v>45650</v>
      </c>
      <c r="AA361" s="67">
        <f t="shared" si="25"/>
        <v>116</v>
      </c>
      <c r="AB361" s="60">
        <v>0</v>
      </c>
      <c r="AC361" s="60">
        <v>0</v>
      </c>
      <c r="AD361" s="60">
        <v>0</v>
      </c>
      <c r="AE361" s="66" t="s">
        <v>75</v>
      </c>
      <c r="AF361" s="67">
        <f t="shared" si="26"/>
        <v>0</v>
      </c>
      <c r="AG361" s="60">
        <v>0</v>
      </c>
      <c r="AH361" s="60">
        <v>0</v>
      </c>
      <c r="AI361" s="65" t="s">
        <v>75</v>
      </c>
      <c r="AJ361" s="61">
        <v>0</v>
      </c>
      <c r="AK361" s="65" t="s">
        <v>75</v>
      </c>
      <c r="AL361" s="65" t="s">
        <v>75</v>
      </c>
      <c r="AM361" s="67">
        <f t="shared" si="27"/>
        <v>0</v>
      </c>
      <c r="AN361" s="67">
        <f>+K361+AC361-AH361</f>
        <v>24500000</v>
      </c>
      <c r="AO361" s="61" t="s">
        <v>86</v>
      </c>
      <c r="AP361" s="60">
        <v>24500000</v>
      </c>
      <c r="AQ361" s="61" t="s">
        <v>86</v>
      </c>
      <c r="AR361" s="60">
        <v>0</v>
      </c>
      <c r="AS361" s="69" t="s">
        <v>75</v>
      </c>
      <c r="AT361" s="70">
        <v>0</v>
      </c>
      <c r="AU361" s="71">
        <f t="shared" si="28"/>
        <v>24500000</v>
      </c>
      <c r="AV361" s="72">
        <f t="shared" si="29"/>
        <v>0</v>
      </c>
      <c r="AW361" s="69" t="s">
        <v>75</v>
      </c>
      <c r="AX361" s="61" t="s">
        <v>101</v>
      </c>
      <c r="AY361" s="73" t="s">
        <v>5060</v>
      </c>
      <c r="AZ361" s="58" t="s">
        <v>67</v>
      </c>
      <c r="BA361" s="58" t="s">
        <v>67</v>
      </c>
    </row>
    <row r="362" spans="2:53" s="116" customFormat="1" ht="15.6" customHeight="1" x14ac:dyDescent="0.25">
      <c r="B362" s="58">
        <v>2024</v>
      </c>
      <c r="C362" s="58">
        <v>891780111</v>
      </c>
      <c r="D362" s="59" t="s">
        <v>64</v>
      </c>
      <c r="E362" s="60" t="s">
        <v>5059</v>
      </c>
      <c r="F362" s="60" t="s">
        <v>5058</v>
      </c>
      <c r="G362" s="168">
        <v>0</v>
      </c>
      <c r="H362" s="61" t="s">
        <v>73</v>
      </c>
      <c r="I362" s="59" t="s">
        <v>125</v>
      </c>
      <c r="J362" s="60" t="s">
        <v>5057</v>
      </c>
      <c r="K362" s="60">
        <v>25800000</v>
      </c>
      <c r="L362" s="58" t="s">
        <v>68</v>
      </c>
      <c r="M362" s="67" t="s">
        <v>5056</v>
      </c>
      <c r="N362" s="60">
        <v>1085175076</v>
      </c>
      <c r="O362" s="67">
        <v>1856</v>
      </c>
      <c r="P362" s="205">
        <v>45517</v>
      </c>
      <c r="Q362" s="60">
        <v>857550000</v>
      </c>
      <c r="R362" s="205">
        <v>45534</v>
      </c>
      <c r="S362" s="60">
        <v>25800000</v>
      </c>
      <c r="T362" s="61" t="s">
        <v>66</v>
      </c>
      <c r="U362" s="67">
        <v>1082939683</v>
      </c>
      <c r="V362" s="67" t="s">
        <v>4954</v>
      </c>
      <c r="W362" s="68">
        <v>45533</v>
      </c>
      <c r="X362" s="68">
        <v>45534</v>
      </c>
      <c r="Y362" s="168" t="s">
        <v>75</v>
      </c>
      <c r="Z362" s="68">
        <v>45657</v>
      </c>
      <c r="AA362" s="67">
        <f t="shared" si="25"/>
        <v>123</v>
      </c>
      <c r="AB362" s="60">
        <v>0</v>
      </c>
      <c r="AC362" s="60">
        <v>0</v>
      </c>
      <c r="AD362" s="60">
        <v>0</v>
      </c>
      <c r="AE362" s="66" t="s">
        <v>75</v>
      </c>
      <c r="AF362" s="67">
        <f t="shared" si="26"/>
        <v>0</v>
      </c>
      <c r="AG362" s="60">
        <v>0</v>
      </c>
      <c r="AH362" s="60">
        <v>0</v>
      </c>
      <c r="AI362" s="65" t="s">
        <v>75</v>
      </c>
      <c r="AJ362" s="61">
        <v>0</v>
      </c>
      <c r="AK362" s="65" t="s">
        <v>75</v>
      </c>
      <c r="AL362" s="65" t="s">
        <v>75</v>
      </c>
      <c r="AM362" s="67">
        <f t="shared" si="27"/>
        <v>0</v>
      </c>
      <c r="AN362" s="67">
        <f>+K362+AC362-AH362</f>
        <v>25800000</v>
      </c>
      <c r="AO362" s="61" t="s">
        <v>86</v>
      </c>
      <c r="AP362" s="60">
        <v>25800000</v>
      </c>
      <c r="AQ362" s="61" t="s">
        <v>86</v>
      </c>
      <c r="AR362" s="60">
        <v>0</v>
      </c>
      <c r="AS362" s="69" t="s">
        <v>75</v>
      </c>
      <c r="AT362" s="70">
        <v>0</v>
      </c>
      <c r="AU362" s="71">
        <f t="shared" si="28"/>
        <v>25800000</v>
      </c>
      <c r="AV362" s="72">
        <f t="shared" si="29"/>
        <v>0</v>
      </c>
      <c r="AW362" s="69" t="s">
        <v>75</v>
      </c>
      <c r="AX362" s="61" t="s">
        <v>101</v>
      </c>
      <c r="AY362" s="73" t="s">
        <v>5055</v>
      </c>
      <c r="AZ362" s="58" t="s">
        <v>67</v>
      </c>
      <c r="BA362" s="58" t="s">
        <v>67</v>
      </c>
    </row>
    <row r="363" spans="2:53" s="116" customFormat="1" ht="15.6" customHeight="1" x14ac:dyDescent="0.25">
      <c r="B363" s="58">
        <v>2024</v>
      </c>
      <c r="C363" s="58">
        <v>891780111</v>
      </c>
      <c r="D363" s="59" t="s">
        <v>64</v>
      </c>
      <c r="E363" s="60" t="s">
        <v>5054</v>
      </c>
      <c r="F363" s="60" t="s">
        <v>5053</v>
      </c>
      <c r="G363" s="168">
        <v>0</v>
      </c>
      <c r="H363" s="61" t="s">
        <v>73</v>
      </c>
      <c r="I363" s="59" t="s">
        <v>125</v>
      </c>
      <c r="J363" s="60" t="s">
        <v>5052</v>
      </c>
      <c r="K363" s="60">
        <v>24500000</v>
      </c>
      <c r="L363" s="58" t="s">
        <v>68</v>
      </c>
      <c r="M363" s="67" t="s">
        <v>5051</v>
      </c>
      <c r="N363" s="67">
        <v>57462588</v>
      </c>
      <c r="O363" s="67">
        <v>1834</v>
      </c>
      <c r="P363" s="205">
        <v>45516</v>
      </c>
      <c r="Q363" s="60">
        <v>827000000</v>
      </c>
      <c r="R363" s="205">
        <v>45534</v>
      </c>
      <c r="S363" s="60">
        <v>24500000</v>
      </c>
      <c r="T363" s="61" t="s">
        <v>66</v>
      </c>
      <c r="U363" s="67">
        <v>1082939683</v>
      </c>
      <c r="V363" s="67" t="s">
        <v>4954</v>
      </c>
      <c r="W363" s="68">
        <v>45534</v>
      </c>
      <c r="X363" s="68">
        <v>45534</v>
      </c>
      <c r="Y363" s="168" t="s">
        <v>75</v>
      </c>
      <c r="Z363" s="68">
        <v>45650</v>
      </c>
      <c r="AA363" s="67">
        <f t="shared" si="25"/>
        <v>116</v>
      </c>
      <c r="AB363" s="60">
        <v>0</v>
      </c>
      <c r="AC363" s="60">
        <v>0</v>
      </c>
      <c r="AD363" s="60">
        <v>0</v>
      </c>
      <c r="AE363" s="66" t="s">
        <v>75</v>
      </c>
      <c r="AF363" s="67">
        <f t="shared" si="26"/>
        <v>0</v>
      </c>
      <c r="AG363" s="60">
        <v>0</v>
      </c>
      <c r="AH363" s="60">
        <v>0</v>
      </c>
      <c r="AI363" s="65" t="s">
        <v>75</v>
      </c>
      <c r="AJ363" s="61">
        <v>0</v>
      </c>
      <c r="AK363" s="65" t="s">
        <v>75</v>
      </c>
      <c r="AL363" s="65" t="s">
        <v>75</v>
      </c>
      <c r="AM363" s="67">
        <f t="shared" si="27"/>
        <v>0</v>
      </c>
      <c r="AN363" s="67">
        <f>+K363+AC363-AH363</f>
        <v>24500000</v>
      </c>
      <c r="AO363" s="61" t="s">
        <v>86</v>
      </c>
      <c r="AP363" s="60">
        <v>24500000</v>
      </c>
      <c r="AQ363" s="61" t="s">
        <v>86</v>
      </c>
      <c r="AR363" s="60">
        <v>0</v>
      </c>
      <c r="AS363" s="69" t="s">
        <v>75</v>
      </c>
      <c r="AT363" s="70">
        <v>0</v>
      </c>
      <c r="AU363" s="71">
        <f t="shared" si="28"/>
        <v>24500000</v>
      </c>
      <c r="AV363" s="72">
        <f t="shared" si="29"/>
        <v>0</v>
      </c>
      <c r="AW363" s="69" t="s">
        <v>75</v>
      </c>
      <c r="AX363" s="61" t="s">
        <v>101</v>
      </c>
      <c r="AY363" s="73" t="s">
        <v>5050</v>
      </c>
      <c r="AZ363" s="58" t="s">
        <v>67</v>
      </c>
      <c r="BA363" s="58" t="s">
        <v>67</v>
      </c>
    </row>
    <row r="364" spans="2:53" s="116" customFormat="1" ht="15.6" customHeight="1" x14ac:dyDescent="0.25">
      <c r="B364" s="58">
        <v>2024</v>
      </c>
      <c r="C364" s="58">
        <v>891780111</v>
      </c>
      <c r="D364" s="59" t="s">
        <v>64</v>
      </c>
      <c r="E364" s="60" t="s">
        <v>5049</v>
      </c>
      <c r="F364" s="60" t="s">
        <v>5048</v>
      </c>
      <c r="G364" s="168">
        <v>0</v>
      </c>
      <c r="H364" s="61" t="s">
        <v>73</v>
      </c>
      <c r="I364" s="59" t="s">
        <v>125</v>
      </c>
      <c r="J364" s="60" t="s">
        <v>5047</v>
      </c>
      <c r="K364" s="60">
        <v>25800000</v>
      </c>
      <c r="L364" s="58" t="s">
        <v>68</v>
      </c>
      <c r="M364" s="67" t="s">
        <v>5046</v>
      </c>
      <c r="N364" s="67">
        <v>1082067009</v>
      </c>
      <c r="O364" s="67">
        <v>1856</v>
      </c>
      <c r="P364" s="205">
        <v>45517</v>
      </c>
      <c r="Q364" s="60">
        <v>857550000</v>
      </c>
      <c r="R364" s="205">
        <v>45534</v>
      </c>
      <c r="S364" s="60">
        <v>25800000</v>
      </c>
      <c r="T364" s="61" t="s">
        <v>66</v>
      </c>
      <c r="U364" s="67">
        <v>1082939683</v>
      </c>
      <c r="V364" s="67" t="s">
        <v>4954</v>
      </c>
      <c r="W364" s="68">
        <v>45534</v>
      </c>
      <c r="X364" s="68">
        <v>45534</v>
      </c>
      <c r="Y364" s="168" t="s">
        <v>75</v>
      </c>
      <c r="Z364" s="68">
        <v>45657</v>
      </c>
      <c r="AA364" s="67">
        <f t="shared" si="25"/>
        <v>123</v>
      </c>
      <c r="AB364" s="60">
        <v>0</v>
      </c>
      <c r="AC364" s="60">
        <v>0</v>
      </c>
      <c r="AD364" s="60">
        <v>0</v>
      </c>
      <c r="AE364" s="66" t="s">
        <v>75</v>
      </c>
      <c r="AF364" s="67">
        <f t="shared" si="26"/>
        <v>0</v>
      </c>
      <c r="AG364" s="60">
        <v>0</v>
      </c>
      <c r="AH364" s="60">
        <v>0</v>
      </c>
      <c r="AI364" s="65" t="s">
        <v>75</v>
      </c>
      <c r="AJ364" s="61">
        <v>0</v>
      </c>
      <c r="AK364" s="65" t="s">
        <v>75</v>
      </c>
      <c r="AL364" s="65" t="s">
        <v>75</v>
      </c>
      <c r="AM364" s="67">
        <f t="shared" si="27"/>
        <v>0</v>
      </c>
      <c r="AN364" s="67">
        <f>+K364+AC364-AH364</f>
        <v>25800000</v>
      </c>
      <c r="AO364" s="61" t="s">
        <v>86</v>
      </c>
      <c r="AP364" s="60">
        <v>25800000</v>
      </c>
      <c r="AQ364" s="61" t="s">
        <v>86</v>
      </c>
      <c r="AR364" s="60">
        <v>0</v>
      </c>
      <c r="AS364" s="69" t="s">
        <v>75</v>
      </c>
      <c r="AT364" s="70">
        <v>0</v>
      </c>
      <c r="AU364" s="71">
        <f t="shared" si="28"/>
        <v>25800000</v>
      </c>
      <c r="AV364" s="72">
        <f t="shared" si="29"/>
        <v>0</v>
      </c>
      <c r="AW364" s="69" t="s">
        <v>75</v>
      </c>
      <c r="AX364" s="61" t="s">
        <v>101</v>
      </c>
      <c r="AY364" s="73" t="s">
        <v>5045</v>
      </c>
      <c r="AZ364" s="58" t="s">
        <v>67</v>
      </c>
      <c r="BA364" s="58" t="s">
        <v>67</v>
      </c>
    </row>
    <row r="365" spans="2:53" s="116" customFormat="1" ht="15.6" customHeight="1" x14ac:dyDescent="0.25">
      <c r="B365" s="58">
        <v>2024</v>
      </c>
      <c r="C365" s="58">
        <v>891780111</v>
      </c>
      <c r="D365" s="59" t="s">
        <v>64</v>
      </c>
      <c r="E365" s="60" t="s">
        <v>5044</v>
      </c>
      <c r="F365" s="60" t="s">
        <v>5043</v>
      </c>
      <c r="G365" s="168">
        <v>0</v>
      </c>
      <c r="H365" s="61" t="s">
        <v>73</v>
      </c>
      <c r="I365" s="59" t="s">
        <v>125</v>
      </c>
      <c r="J365" s="60" t="s">
        <v>5042</v>
      </c>
      <c r="K365" s="60">
        <v>25800000</v>
      </c>
      <c r="L365" s="58" t="s">
        <v>68</v>
      </c>
      <c r="M365" s="67" t="s">
        <v>5041</v>
      </c>
      <c r="N365" s="67">
        <v>36552039</v>
      </c>
      <c r="O365" s="67">
        <v>1856</v>
      </c>
      <c r="P365" s="205">
        <v>45517</v>
      </c>
      <c r="Q365" s="60">
        <v>857550000</v>
      </c>
      <c r="R365" s="205">
        <v>45534</v>
      </c>
      <c r="S365" s="60">
        <v>25800000</v>
      </c>
      <c r="T365" s="61" t="s">
        <v>66</v>
      </c>
      <c r="U365" s="67">
        <v>1082939683</v>
      </c>
      <c r="V365" s="67" t="s">
        <v>4954</v>
      </c>
      <c r="W365" s="68">
        <v>45534</v>
      </c>
      <c r="X365" s="68">
        <v>45534</v>
      </c>
      <c r="Y365" s="168" t="s">
        <v>75</v>
      </c>
      <c r="Z365" s="68">
        <v>45657</v>
      </c>
      <c r="AA365" s="67">
        <f t="shared" si="25"/>
        <v>123</v>
      </c>
      <c r="AB365" s="60">
        <v>0</v>
      </c>
      <c r="AC365" s="60">
        <v>0</v>
      </c>
      <c r="AD365" s="60">
        <v>0</v>
      </c>
      <c r="AE365" s="66" t="s">
        <v>75</v>
      </c>
      <c r="AF365" s="67">
        <f t="shared" si="26"/>
        <v>0</v>
      </c>
      <c r="AG365" s="60">
        <v>0</v>
      </c>
      <c r="AH365" s="60">
        <v>0</v>
      </c>
      <c r="AI365" s="65" t="s">
        <v>75</v>
      </c>
      <c r="AJ365" s="61">
        <v>0</v>
      </c>
      <c r="AK365" s="65" t="s">
        <v>75</v>
      </c>
      <c r="AL365" s="65" t="s">
        <v>75</v>
      </c>
      <c r="AM365" s="67">
        <f t="shared" si="27"/>
        <v>0</v>
      </c>
      <c r="AN365" s="67">
        <f>+K365+AC365-AH365</f>
        <v>25800000</v>
      </c>
      <c r="AO365" s="61" t="s">
        <v>86</v>
      </c>
      <c r="AP365" s="60">
        <v>25800000</v>
      </c>
      <c r="AQ365" s="61" t="s">
        <v>86</v>
      </c>
      <c r="AR365" s="60">
        <v>0</v>
      </c>
      <c r="AS365" s="69" t="s">
        <v>75</v>
      </c>
      <c r="AT365" s="70">
        <v>0</v>
      </c>
      <c r="AU365" s="71">
        <f t="shared" si="28"/>
        <v>25800000</v>
      </c>
      <c r="AV365" s="72">
        <f t="shared" si="29"/>
        <v>0</v>
      </c>
      <c r="AW365" s="69" t="s">
        <v>75</v>
      </c>
      <c r="AX365" s="61" t="s">
        <v>101</v>
      </c>
      <c r="AY365" s="73" t="s">
        <v>5040</v>
      </c>
      <c r="AZ365" s="58" t="s">
        <v>67</v>
      </c>
      <c r="BA365" s="58" t="s">
        <v>67</v>
      </c>
    </row>
    <row r="366" spans="2:53" s="116" customFormat="1" ht="15.6" customHeight="1" x14ac:dyDescent="0.25">
      <c r="B366" s="58">
        <v>2024</v>
      </c>
      <c r="C366" s="58">
        <v>891780111</v>
      </c>
      <c r="D366" s="59" t="s">
        <v>64</v>
      </c>
      <c r="E366" s="60" t="s">
        <v>5039</v>
      </c>
      <c r="F366" s="60" t="s">
        <v>5038</v>
      </c>
      <c r="G366" s="168">
        <v>0</v>
      </c>
      <c r="H366" s="61" t="s">
        <v>73</v>
      </c>
      <c r="I366" s="59" t="s">
        <v>125</v>
      </c>
      <c r="J366" s="60" t="s">
        <v>5037</v>
      </c>
      <c r="K366" s="60">
        <v>24500000</v>
      </c>
      <c r="L366" s="58" t="s">
        <v>68</v>
      </c>
      <c r="M366" s="67" t="s">
        <v>5036</v>
      </c>
      <c r="N366" s="67">
        <v>1079931675</v>
      </c>
      <c r="O366" s="67">
        <v>1834</v>
      </c>
      <c r="P366" s="205">
        <v>45516</v>
      </c>
      <c r="Q366" s="60">
        <v>827000000</v>
      </c>
      <c r="R366" s="205">
        <v>45534</v>
      </c>
      <c r="S366" s="60">
        <v>24500000</v>
      </c>
      <c r="T366" s="61" t="s">
        <v>66</v>
      </c>
      <c r="U366" s="67">
        <v>1082939683</v>
      </c>
      <c r="V366" s="67" t="s">
        <v>4954</v>
      </c>
      <c r="W366" s="68">
        <v>45534</v>
      </c>
      <c r="X366" s="68">
        <v>45534</v>
      </c>
      <c r="Y366" s="168" t="s">
        <v>75</v>
      </c>
      <c r="Z366" s="68">
        <v>45650</v>
      </c>
      <c r="AA366" s="67">
        <f t="shared" si="25"/>
        <v>116</v>
      </c>
      <c r="AB366" s="60">
        <v>0</v>
      </c>
      <c r="AC366" s="60">
        <v>0</v>
      </c>
      <c r="AD366" s="60">
        <v>0</v>
      </c>
      <c r="AE366" s="66" t="s">
        <v>75</v>
      </c>
      <c r="AF366" s="67">
        <f t="shared" si="26"/>
        <v>0</v>
      </c>
      <c r="AG366" s="60">
        <v>0</v>
      </c>
      <c r="AH366" s="60">
        <v>0</v>
      </c>
      <c r="AI366" s="65" t="s">
        <v>75</v>
      </c>
      <c r="AJ366" s="61">
        <v>0</v>
      </c>
      <c r="AK366" s="65" t="s">
        <v>75</v>
      </c>
      <c r="AL366" s="65" t="s">
        <v>75</v>
      </c>
      <c r="AM366" s="67">
        <f t="shared" si="27"/>
        <v>0</v>
      </c>
      <c r="AN366" s="67">
        <f>+K366+AC366-AH366</f>
        <v>24500000</v>
      </c>
      <c r="AO366" s="61" t="s">
        <v>86</v>
      </c>
      <c r="AP366" s="60">
        <v>24500000</v>
      </c>
      <c r="AQ366" s="61" t="s">
        <v>86</v>
      </c>
      <c r="AR366" s="60">
        <v>0</v>
      </c>
      <c r="AS366" s="69" t="s">
        <v>75</v>
      </c>
      <c r="AT366" s="70">
        <v>0</v>
      </c>
      <c r="AU366" s="71">
        <f t="shared" si="28"/>
        <v>24500000</v>
      </c>
      <c r="AV366" s="72">
        <f t="shared" si="29"/>
        <v>0</v>
      </c>
      <c r="AW366" s="69" t="s">
        <v>75</v>
      </c>
      <c r="AX366" s="61" t="s">
        <v>101</v>
      </c>
      <c r="AY366" s="73" t="s">
        <v>5035</v>
      </c>
      <c r="AZ366" s="58" t="s">
        <v>67</v>
      </c>
      <c r="BA366" s="58" t="s">
        <v>67</v>
      </c>
    </row>
    <row r="367" spans="2:53" s="116" customFormat="1" ht="15.6" customHeight="1" x14ac:dyDescent="0.25">
      <c r="B367" s="58">
        <v>2024</v>
      </c>
      <c r="C367" s="58">
        <v>891780111</v>
      </c>
      <c r="D367" s="59" t="s">
        <v>64</v>
      </c>
      <c r="E367" s="60" t="s">
        <v>5034</v>
      </c>
      <c r="F367" s="60" t="s">
        <v>5033</v>
      </c>
      <c r="G367" s="168">
        <v>0</v>
      </c>
      <c r="H367" s="61" t="s">
        <v>73</v>
      </c>
      <c r="I367" s="59" t="s">
        <v>125</v>
      </c>
      <c r="J367" s="60" t="s">
        <v>5032</v>
      </c>
      <c r="K367" s="60">
        <v>25800000</v>
      </c>
      <c r="L367" s="58" t="s">
        <v>68</v>
      </c>
      <c r="M367" s="67" t="s">
        <v>5031</v>
      </c>
      <c r="N367" s="67">
        <v>57297483</v>
      </c>
      <c r="O367" s="67">
        <v>1856</v>
      </c>
      <c r="P367" s="205">
        <v>45517</v>
      </c>
      <c r="Q367" s="60">
        <v>857550000</v>
      </c>
      <c r="R367" s="205">
        <v>45534</v>
      </c>
      <c r="S367" s="60">
        <v>25800000</v>
      </c>
      <c r="T367" s="61" t="s">
        <v>66</v>
      </c>
      <c r="U367" s="67">
        <v>1082939683</v>
      </c>
      <c r="V367" s="67" t="s">
        <v>4954</v>
      </c>
      <c r="W367" s="68">
        <v>45534</v>
      </c>
      <c r="X367" s="68">
        <v>45534</v>
      </c>
      <c r="Y367" s="168" t="s">
        <v>75</v>
      </c>
      <c r="Z367" s="68">
        <v>45657</v>
      </c>
      <c r="AA367" s="67">
        <f t="shared" si="25"/>
        <v>123</v>
      </c>
      <c r="AB367" s="60">
        <v>0</v>
      </c>
      <c r="AC367" s="60">
        <v>0</v>
      </c>
      <c r="AD367" s="60">
        <v>0</v>
      </c>
      <c r="AE367" s="66" t="s">
        <v>75</v>
      </c>
      <c r="AF367" s="67">
        <f t="shared" si="26"/>
        <v>0</v>
      </c>
      <c r="AG367" s="60">
        <v>0</v>
      </c>
      <c r="AH367" s="60">
        <v>0</v>
      </c>
      <c r="AI367" s="65" t="s">
        <v>75</v>
      </c>
      <c r="AJ367" s="61">
        <v>0</v>
      </c>
      <c r="AK367" s="65" t="s">
        <v>75</v>
      </c>
      <c r="AL367" s="65" t="s">
        <v>75</v>
      </c>
      <c r="AM367" s="67">
        <f t="shared" si="27"/>
        <v>0</v>
      </c>
      <c r="AN367" s="67">
        <f>+K367+AC367-AH367</f>
        <v>25800000</v>
      </c>
      <c r="AO367" s="61" t="s">
        <v>86</v>
      </c>
      <c r="AP367" s="60">
        <v>25800000</v>
      </c>
      <c r="AQ367" s="61" t="s">
        <v>86</v>
      </c>
      <c r="AR367" s="60">
        <v>0</v>
      </c>
      <c r="AS367" s="69" t="s">
        <v>75</v>
      </c>
      <c r="AT367" s="70">
        <v>0</v>
      </c>
      <c r="AU367" s="71">
        <f t="shared" si="28"/>
        <v>25800000</v>
      </c>
      <c r="AV367" s="72">
        <f t="shared" si="29"/>
        <v>0</v>
      </c>
      <c r="AW367" s="69" t="s">
        <v>75</v>
      </c>
      <c r="AX367" s="61" t="s">
        <v>101</v>
      </c>
      <c r="AY367" s="73" t="s">
        <v>5030</v>
      </c>
      <c r="AZ367" s="58" t="s">
        <v>67</v>
      </c>
      <c r="BA367" s="58" t="s">
        <v>67</v>
      </c>
    </row>
    <row r="368" spans="2:53" s="116" customFormat="1" ht="15.6" customHeight="1" x14ac:dyDescent="0.25">
      <c r="B368" s="58">
        <v>2024</v>
      </c>
      <c r="C368" s="58">
        <v>891780111</v>
      </c>
      <c r="D368" s="59" t="s">
        <v>64</v>
      </c>
      <c r="E368" s="60" t="s">
        <v>5029</v>
      </c>
      <c r="F368" s="60" t="s">
        <v>5028</v>
      </c>
      <c r="G368" s="168">
        <v>0</v>
      </c>
      <c r="H368" s="61" t="s">
        <v>73</v>
      </c>
      <c r="I368" s="59" t="s">
        <v>125</v>
      </c>
      <c r="J368" s="60" t="s">
        <v>5027</v>
      </c>
      <c r="K368" s="60">
        <v>25800000</v>
      </c>
      <c r="L368" s="58" t="s">
        <v>68</v>
      </c>
      <c r="M368" s="67" t="s">
        <v>5026</v>
      </c>
      <c r="N368" s="67">
        <v>1082983920</v>
      </c>
      <c r="O368" s="67">
        <v>1856</v>
      </c>
      <c r="P368" s="205">
        <v>45517</v>
      </c>
      <c r="Q368" s="60">
        <v>857550000</v>
      </c>
      <c r="R368" s="205">
        <v>45539</v>
      </c>
      <c r="S368" s="60">
        <v>25800000</v>
      </c>
      <c r="T368" s="61" t="s">
        <v>66</v>
      </c>
      <c r="U368" s="67">
        <v>1082939683</v>
      </c>
      <c r="V368" s="67" t="s">
        <v>4954</v>
      </c>
      <c r="W368" s="68">
        <v>45534</v>
      </c>
      <c r="X368" s="68">
        <v>45539</v>
      </c>
      <c r="Y368" s="168" t="s">
        <v>75</v>
      </c>
      <c r="Z368" s="68">
        <v>45657</v>
      </c>
      <c r="AA368" s="67">
        <f t="shared" si="25"/>
        <v>118</v>
      </c>
      <c r="AB368" s="60">
        <v>0</v>
      </c>
      <c r="AC368" s="60">
        <v>0</v>
      </c>
      <c r="AD368" s="60">
        <v>0</v>
      </c>
      <c r="AE368" s="66" t="s">
        <v>75</v>
      </c>
      <c r="AF368" s="67">
        <f t="shared" si="26"/>
        <v>0</v>
      </c>
      <c r="AG368" s="60">
        <v>0</v>
      </c>
      <c r="AH368" s="60">
        <v>0</v>
      </c>
      <c r="AI368" s="65" t="s">
        <v>75</v>
      </c>
      <c r="AJ368" s="61">
        <v>0</v>
      </c>
      <c r="AK368" s="65" t="s">
        <v>75</v>
      </c>
      <c r="AL368" s="65" t="s">
        <v>75</v>
      </c>
      <c r="AM368" s="67">
        <f t="shared" si="27"/>
        <v>0</v>
      </c>
      <c r="AN368" s="67">
        <f>+K368+AC368-AH368</f>
        <v>25800000</v>
      </c>
      <c r="AO368" s="61" t="s">
        <v>86</v>
      </c>
      <c r="AP368" s="60">
        <v>25800000</v>
      </c>
      <c r="AQ368" s="61" t="s">
        <v>86</v>
      </c>
      <c r="AR368" s="60">
        <v>0</v>
      </c>
      <c r="AS368" s="69" t="s">
        <v>75</v>
      </c>
      <c r="AT368" s="70">
        <v>0</v>
      </c>
      <c r="AU368" s="71">
        <f t="shared" si="28"/>
        <v>25800000</v>
      </c>
      <c r="AV368" s="72">
        <f t="shared" si="29"/>
        <v>0</v>
      </c>
      <c r="AW368" s="69" t="s">
        <v>75</v>
      </c>
      <c r="AX368" s="61" t="s">
        <v>101</v>
      </c>
      <c r="AY368" s="73" t="s">
        <v>5025</v>
      </c>
      <c r="AZ368" s="58" t="s">
        <v>67</v>
      </c>
      <c r="BA368" s="58" t="s">
        <v>67</v>
      </c>
    </row>
    <row r="369" spans="2:53" s="116" customFormat="1" ht="15.6" customHeight="1" x14ac:dyDescent="0.25">
      <c r="B369" s="58">
        <v>2024</v>
      </c>
      <c r="C369" s="58">
        <v>891780111</v>
      </c>
      <c r="D369" s="59" t="s">
        <v>64</v>
      </c>
      <c r="E369" s="60" t="s">
        <v>5024</v>
      </c>
      <c r="F369" s="60" t="s">
        <v>5023</v>
      </c>
      <c r="G369" s="168">
        <v>0</v>
      </c>
      <c r="H369" s="61" t="s">
        <v>73</v>
      </c>
      <c r="I369" s="59" t="s">
        <v>125</v>
      </c>
      <c r="J369" s="60" t="s">
        <v>5022</v>
      </c>
      <c r="K369" s="60">
        <v>25800000</v>
      </c>
      <c r="L369" s="58" t="s">
        <v>68</v>
      </c>
      <c r="M369" s="67" t="s">
        <v>5021</v>
      </c>
      <c r="N369" s="67">
        <v>1221965477</v>
      </c>
      <c r="O369" s="67">
        <v>1856</v>
      </c>
      <c r="P369" s="205">
        <v>45517</v>
      </c>
      <c r="Q369" s="60">
        <v>857550000</v>
      </c>
      <c r="R369" s="205">
        <v>45538</v>
      </c>
      <c r="S369" s="60">
        <v>25800000</v>
      </c>
      <c r="T369" s="61" t="s">
        <v>66</v>
      </c>
      <c r="U369" s="67">
        <v>1082939683</v>
      </c>
      <c r="V369" s="67" t="s">
        <v>4954</v>
      </c>
      <c r="W369" s="68">
        <v>45534</v>
      </c>
      <c r="X369" s="68">
        <v>45538</v>
      </c>
      <c r="Y369" s="168" t="s">
        <v>75</v>
      </c>
      <c r="Z369" s="68">
        <v>45657</v>
      </c>
      <c r="AA369" s="67">
        <f t="shared" si="25"/>
        <v>119</v>
      </c>
      <c r="AB369" s="60">
        <v>0</v>
      </c>
      <c r="AC369" s="60">
        <v>0</v>
      </c>
      <c r="AD369" s="60">
        <v>0</v>
      </c>
      <c r="AE369" s="66" t="s">
        <v>75</v>
      </c>
      <c r="AF369" s="67">
        <f t="shared" si="26"/>
        <v>0</v>
      </c>
      <c r="AG369" s="60">
        <v>0</v>
      </c>
      <c r="AH369" s="60">
        <v>0</v>
      </c>
      <c r="AI369" s="65" t="s">
        <v>75</v>
      </c>
      <c r="AJ369" s="61">
        <v>0</v>
      </c>
      <c r="AK369" s="65" t="s">
        <v>75</v>
      </c>
      <c r="AL369" s="65" t="s">
        <v>75</v>
      </c>
      <c r="AM369" s="67">
        <f t="shared" si="27"/>
        <v>0</v>
      </c>
      <c r="AN369" s="67">
        <f>+K369+AC369-AH369</f>
        <v>25800000</v>
      </c>
      <c r="AO369" s="61" t="s">
        <v>86</v>
      </c>
      <c r="AP369" s="60">
        <v>25800000</v>
      </c>
      <c r="AQ369" s="61" t="s">
        <v>86</v>
      </c>
      <c r="AR369" s="60">
        <v>0</v>
      </c>
      <c r="AS369" s="69" t="s">
        <v>75</v>
      </c>
      <c r="AT369" s="70">
        <v>0</v>
      </c>
      <c r="AU369" s="71">
        <f t="shared" si="28"/>
        <v>25800000</v>
      </c>
      <c r="AV369" s="72">
        <f t="shared" si="29"/>
        <v>0</v>
      </c>
      <c r="AW369" s="69" t="s">
        <v>75</v>
      </c>
      <c r="AX369" s="61" t="s">
        <v>101</v>
      </c>
      <c r="AY369" s="73" t="s">
        <v>5020</v>
      </c>
      <c r="AZ369" s="58" t="s">
        <v>67</v>
      </c>
      <c r="BA369" s="58" t="s">
        <v>67</v>
      </c>
    </row>
    <row r="370" spans="2:53" s="116" customFormat="1" ht="15.6" customHeight="1" x14ac:dyDescent="0.25">
      <c r="B370" s="58">
        <v>2024</v>
      </c>
      <c r="C370" s="58">
        <v>891780111</v>
      </c>
      <c r="D370" s="59" t="s">
        <v>64</v>
      </c>
      <c r="E370" s="60" t="s">
        <v>5019</v>
      </c>
      <c r="F370" s="60" t="s">
        <v>5018</v>
      </c>
      <c r="G370" s="168">
        <v>0</v>
      </c>
      <c r="H370" s="61" t="s">
        <v>73</v>
      </c>
      <c r="I370" s="59" t="s">
        <v>125</v>
      </c>
      <c r="J370" s="60" t="s">
        <v>5017</v>
      </c>
      <c r="K370" s="60">
        <v>25800000</v>
      </c>
      <c r="L370" s="58" t="s">
        <v>68</v>
      </c>
      <c r="M370" s="67" t="s">
        <v>5016</v>
      </c>
      <c r="N370" s="67">
        <v>32879777</v>
      </c>
      <c r="O370" s="67">
        <v>1856</v>
      </c>
      <c r="P370" s="205">
        <v>45517</v>
      </c>
      <c r="Q370" s="60">
        <v>857550000</v>
      </c>
      <c r="R370" s="205">
        <v>45539</v>
      </c>
      <c r="S370" s="60">
        <v>25800000</v>
      </c>
      <c r="T370" s="61" t="s">
        <v>66</v>
      </c>
      <c r="U370" s="67">
        <v>1082939683</v>
      </c>
      <c r="V370" s="67" t="s">
        <v>4954</v>
      </c>
      <c r="W370" s="68">
        <v>45534</v>
      </c>
      <c r="X370" s="68">
        <v>45539</v>
      </c>
      <c r="Y370" s="168" t="s">
        <v>75</v>
      </c>
      <c r="Z370" s="68">
        <v>45657</v>
      </c>
      <c r="AA370" s="67">
        <f t="shared" si="25"/>
        <v>118</v>
      </c>
      <c r="AB370" s="60">
        <v>0</v>
      </c>
      <c r="AC370" s="60">
        <v>0</v>
      </c>
      <c r="AD370" s="60">
        <v>0</v>
      </c>
      <c r="AE370" s="66" t="s">
        <v>75</v>
      </c>
      <c r="AF370" s="67">
        <f t="shared" si="26"/>
        <v>0</v>
      </c>
      <c r="AG370" s="60">
        <v>0</v>
      </c>
      <c r="AH370" s="60">
        <v>0</v>
      </c>
      <c r="AI370" s="65" t="s">
        <v>75</v>
      </c>
      <c r="AJ370" s="61">
        <v>0</v>
      </c>
      <c r="AK370" s="65" t="s">
        <v>75</v>
      </c>
      <c r="AL370" s="65" t="s">
        <v>75</v>
      </c>
      <c r="AM370" s="67">
        <f t="shared" si="27"/>
        <v>0</v>
      </c>
      <c r="AN370" s="67">
        <f>+K370+AC370-AH370</f>
        <v>25800000</v>
      </c>
      <c r="AO370" s="61" t="s">
        <v>86</v>
      </c>
      <c r="AP370" s="60">
        <v>25800000</v>
      </c>
      <c r="AQ370" s="61" t="s">
        <v>86</v>
      </c>
      <c r="AR370" s="60">
        <v>0</v>
      </c>
      <c r="AS370" s="69" t="s">
        <v>75</v>
      </c>
      <c r="AT370" s="70">
        <v>0</v>
      </c>
      <c r="AU370" s="71">
        <f t="shared" si="28"/>
        <v>25800000</v>
      </c>
      <c r="AV370" s="72">
        <f t="shared" si="29"/>
        <v>0</v>
      </c>
      <c r="AW370" s="69" t="s">
        <v>75</v>
      </c>
      <c r="AX370" s="61" t="s">
        <v>101</v>
      </c>
      <c r="AY370" s="73" t="s">
        <v>5015</v>
      </c>
      <c r="AZ370" s="58" t="s">
        <v>67</v>
      </c>
      <c r="BA370" s="58" t="s">
        <v>67</v>
      </c>
    </row>
    <row r="371" spans="2:53" s="116" customFormat="1" ht="15.6" customHeight="1" x14ac:dyDescent="0.25">
      <c r="B371" s="58">
        <v>2024</v>
      </c>
      <c r="C371" s="58">
        <v>891780111</v>
      </c>
      <c r="D371" s="59" t="s">
        <v>64</v>
      </c>
      <c r="E371" s="67" t="s">
        <v>5014</v>
      </c>
      <c r="F371" s="60" t="s">
        <v>5013</v>
      </c>
      <c r="G371" s="168">
        <v>0</v>
      </c>
      <c r="H371" s="61" t="s">
        <v>73</v>
      </c>
      <c r="I371" s="59" t="s">
        <v>125</v>
      </c>
      <c r="J371" s="60" t="s">
        <v>5012</v>
      </c>
      <c r="K371" s="60">
        <v>25800000</v>
      </c>
      <c r="L371" s="58" t="s">
        <v>68</v>
      </c>
      <c r="M371" s="67" t="s">
        <v>5011</v>
      </c>
      <c r="N371" s="67">
        <v>1083469114</v>
      </c>
      <c r="O371" s="67">
        <v>1856</v>
      </c>
      <c r="P371" s="205">
        <v>45517</v>
      </c>
      <c r="Q371" s="60">
        <v>857550000</v>
      </c>
      <c r="R371" s="205">
        <v>45538</v>
      </c>
      <c r="S371" s="60">
        <v>25800000</v>
      </c>
      <c r="T371" s="61" t="s">
        <v>66</v>
      </c>
      <c r="U371" s="67">
        <v>1082939683</v>
      </c>
      <c r="V371" s="67" t="s">
        <v>4954</v>
      </c>
      <c r="W371" s="68">
        <v>45534</v>
      </c>
      <c r="X371" s="68">
        <v>45538</v>
      </c>
      <c r="Y371" s="168" t="s">
        <v>75</v>
      </c>
      <c r="Z371" s="68">
        <v>45657</v>
      </c>
      <c r="AA371" s="67">
        <f t="shared" si="25"/>
        <v>119</v>
      </c>
      <c r="AB371" s="60">
        <v>0</v>
      </c>
      <c r="AC371" s="60">
        <v>0</v>
      </c>
      <c r="AD371" s="60">
        <v>0</v>
      </c>
      <c r="AE371" s="66" t="s">
        <v>75</v>
      </c>
      <c r="AF371" s="67">
        <f t="shared" si="26"/>
        <v>0</v>
      </c>
      <c r="AG371" s="60">
        <v>0</v>
      </c>
      <c r="AH371" s="60">
        <v>0</v>
      </c>
      <c r="AI371" s="65" t="s">
        <v>75</v>
      </c>
      <c r="AJ371" s="61">
        <v>0</v>
      </c>
      <c r="AK371" s="65" t="s">
        <v>75</v>
      </c>
      <c r="AL371" s="65" t="s">
        <v>75</v>
      </c>
      <c r="AM371" s="67">
        <f t="shared" si="27"/>
        <v>0</v>
      </c>
      <c r="AN371" s="67">
        <f>+K371+AC371-AH371</f>
        <v>25800000</v>
      </c>
      <c r="AO371" s="61" t="s">
        <v>86</v>
      </c>
      <c r="AP371" s="60">
        <v>25800000</v>
      </c>
      <c r="AQ371" s="61" t="s">
        <v>86</v>
      </c>
      <c r="AR371" s="60">
        <v>0</v>
      </c>
      <c r="AS371" s="69" t="s">
        <v>75</v>
      </c>
      <c r="AT371" s="70">
        <v>0</v>
      </c>
      <c r="AU371" s="71">
        <f t="shared" si="28"/>
        <v>25800000</v>
      </c>
      <c r="AV371" s="72">
        <f t="shared" si="29"/>
        <v>0</v>
      </c>
      <c r="AW371" s="69" t="s">
        <v>75</v>
      </c>
      <c r="AX371" s="61" t="s">
        <v>101</v>
      </c>
      <c r="AY371" s="73" t="s">
        <v>5010</v>
      </c>
      <c r="AZ371" s="58" t="s">
        <v>67</v>
      </c>
      <c r="BA371" s="58" t="s">
        <v>67</v>
      </c>
    </row>
    <row r="372" spans="2:53" s="116" customFormat="1" ht="15.6" customHeight="1" x14ac:dyDescent="0.25">
      <c r="B372" s="58">
        <v>2024</v>
      </c>
      <c r="C372" s="58">
        <v>891780111</v>
      </c>
      <c r="D372" s="59" t="s">
        <v>64</v>
      </c>
      <c r="E372" s="60" t="s">
        <v>5009</v>
      </c>
      <c r="F372" s="60" t="s">
        <v>5008</v>
      </c>
      <c r="G372" s="168">
        <v>0</v>
      </c>
      <c r="H372" s="61" t="s">
        <v>73</v>
      </c>
      <c r="I372" s="59" t="s">
        <v>125</v>
      </c>
      <c r="J372" s="60" t="s">
        <v>5007</v>
      </c>
      <c r="K372" s="60">
        <v>25800000</v>
      </c>
      <c r="L372" s="58" t="s">
        <v>68</v>
      </c>
      <c r="M372" s="67" t="s">
        <v>5006</v>
      </c>
      <c r="N372" s="67">
        <v>26801778</v>
      </c>
      <c r="O372" s="67">
        <v>1856</v>
      </c>
      <c r="P372" s="205">
        <v>45517</v>
      </c>
      <c r="Q372" s="60">
        <v>857550000</v>
      </c>
      <c r="R372" s="205">
        <v>45539</v>
      </c>
      <c r="S372" s="60">
        <v>25800000</v>
      </c>
      <c r="T372" s="61" t="s">
        <v>66</v>
      </c>
      <c r="U372" s="67">
        <v>1082939683</v>
      </c>
      <c r="V372" s="67" t="s">
        <v>4954</v>
      </c>
      <c r="W372" s="68">
        <v>45534</v>
      </c>
      <c r="X372" s="68">
        <v>45539</v>
      </c>
      <c r="Y372" s="168" t="s">
        <v>75</v>
      </c>
      <c r="Z372" s="68">
        <v>45657</v>
      </c>
      <c r="AA372" s="67">
        <f t="shared" si="25"/>
        <v>118</v>
      </c>
      <c r="AB372" s="60">
        <v>0</v>
      </c>
      <c r="AC372" s="60">
        <v>0</v>
      </c>
      <c r="AD372" s="60">
        <v>0</v>
      </c>
      <c r="AE372" s="66" t="s">
        <v>75</v>
      </c>
      <c r="AF372" s="67">
        <f t="shared" si="26"/>
        <v>0</v>
      </c>
      <c r="AG372" s="60">
        <v>0</v>
      </c>
      <c r="AH372" s="60">
        <v>0</v>
      </c>
      <c r="AI372" s="65" t="s">
        <v>75</v>
      </c>
      <c r="AJ372" s="61">
        <v>0</v>
      </c>
      <c r="AK372" s="65" t="s">
        <v>75</v>
      </c>
      <c r="AL372" s="65" t="s">
        <v>75</v>
      </c>
      <c r="AM372" s="67">
        <f t="shared" si="27"/>
        <v>0</v>
      </c>
      <c r="AN372" s="67">
        <f>+K372+AC372-AH372</f>
        <v>25800000</v>
      </c>
      <c r="AO372" s="61" t="s">
        <v>86</v>
      </c>
      <c r="AP372" s="60">
        <v>25800000</v>
      </c>
      <c r="AQ372" s="61" t="s">
        <v>86</v>
      </c>
      <c r="AR372" s="60">
        <v>0</v>
      </c>
      <c r="AS372" s="69" t="s">
        <v>75</v>
      </c>
      <c r="AT372" s="70">
        <v>0</v>
      </c>
      <c r="AU372" s="71">
        <f t="shared" si="28"/>
        <v>25800000</v>
      </c>
      <c r="AV372" s="72">
        <f t="shared" si="29"/>
        <v>0</v>
      </c>
      <c r="AW372" s="69" t="s">
        <v>75</v>
      </c>
      <c r="AX372" s="61" t="s">
        <v>101</v>
      </c>
      <c r="AY372" s="73" t="s">
        <v>5005</v>
      </c>
      <c r="AZ372" s="58" t="s">
        <v>67</v>
      </c>
      <c r="BA372" s="58" t="s">
        <v>67</v>
      </c>
    </row>
    <row r="373" spans="2:53" s="116" customFormat="1" ht="15.6" customHeight="1" x14ac:dyDescent="0.25">
      <c r="B373" s="58">
        <v>2024</v>
      </c>
      <c r="C373" s="58">
        <v>891780111</v>
      </c>
      <c r="D373" s="59" t="s">
        <v>64</v>
      </c>
      <c r="E373" s="60" t="s">
        <v>5004</v>
      </c>
      <c r="F373" s="60" t="s">
        <v>5003</v>
      </c>
      <c r="G373" s="168">
        <v>0</v>
      </c>
      <c r="H373" s="61" t="s">
        <v>73</v>
      </c>
      <c r="I373" s="59" t="s">
        <v>125</v>
      </c>
      <c r="J373" s="60" t="s">
        <v>5002</v>
      </c>
      <c r="K373" s="60">
        <v>24500000</v>
      </c>
      <c r="L373" s="58" t="s">
        <v>68</v>
      </c>
      <c r="M373" s="67" t="s">
        <v>5001</v>
      </c>
      <c r="N373" s="67">
        <v>1083010394</v>
      </c>
      <c r="O373" s="67">
        <v>1834</v>
      </c>
      <c r="P373" s="205">
        <v>45516</v>
      </c>
      <c r="Q373" s="60">
        <v>827000000</v>
      </c>
      <c r="R373" s="205">
        <v>45538</v>
      </c>
      <c r="S373" s="60">
        <v>24500000</v>
      </c>
      <c r="T373" s="61" t="s">
        <v>66</v>
      </c>
      <c r="U373" s="67">
        <v>1082939683</v>
      </c>
      <c r="V373" s="67" t="s">
        <v>4954</v>
      </c>
      <c r="W373" s="68">
        <v>45534</v>
      </c>
      <c r="X373" s="68">
        <v>45538</v>
      </c>
      <c r="Y373" s="168" t="s">
        <v>75</v>
      </c>
      <c r="Z373" s="68">
        <v>45650</v>
      </c>
      <c r="AA373" s="67">
        <f t="shared" si="25"/>
        <v>112</v>
      </c>
      <c r="AB373" s="60">
        <v>0</v>
      </c>
      <c r="AC373" s="60">
        <v>0</v>
      </c>
      <c r="AD373" s="60">
        <v>0</v>
      </c>
      <c r="AE373" s="66" t="s">
        <v>75</v>
      </c>
      <c r="AF373" s="67">
        <f t="shared" si="26"/>
        <v>0</v>
      </c>
      <c r="AG373" s="60">
        <v>0</v>
      </c>
      <c r="AH373" s="60">
        <v>0</v>
      </c>
      <c r="AI373" s="65" t="s">
        <v>75</v>
      </c>
      <c r="AJ373" s="61">
        <v>0</v>
      </c>
      <c r="AK373" s="65" t="s">
        <v>75</v>
      </c>
      <c r="AL373" s="65" t="s">
        <v>75</v>
      </c>
      <c r="AM373" s="67">
        <f t="shared" si="27"/>
        <v>0</v>
      </c>
      <c r="AN373" s="67">
        <f>+K373+AC373-AH373</f>
        <v>24500000</v>
      </c>
      <c r="AO373" s="61" t="s">
        <v>86</v>
      </c>
      <c r="AP373" s="60">
        <v>24500000</v>
      </c>
      <c r="AQ373" s="61" t="s">
        <v>86</v>
      </c>
      <c r="AR373" s="60">
        <v>0</v>
      </c>
      <c r="AS373" s="69" t="s">
        <v>75</v>
      </c>
      <c r="AT373" s="70">
        <v>0</v>
      </c>
      <c r="AU373" s="71">
        <f t="shared" si="28"/>
        <v>24500000</v>
      </c>
      <c r="AV373" s="72">
        <f t="shared" si="29"/>
        <v>0</v>
      </c>
      <c r="AW373" s="69" t="s">
        <v>75</v>
      </c>
      <c r="AX373" s="61" t="s">
        <v>101</v>
      </c>
      <c r="AY373" s="73" t="s">
        <v>5000</v>
      </c>
      <c r="AZ373" s="58" t="s">
        <v>67</v>
      </c>
      <c r="BA373" s="58" t="s">
        <v>67</v>
      </c>
    </row>
    <row r="374" spans="2:53" s="116" customFormat="1" ht="15.6" customHeight="1" x14ac:dyDescent="0.25">
      <c r="B374" s="58">
        <v>2024</v>
      </c>
      <c r="C374" s="58">
        <v>891780111</v>
      </c>
      <c r="D374" s="59" t="s">
        <v>64</v>
      </c>
      <c r="E374" s="60" t="s">
        <v>4999</v>
      </c>
      <c r="F374" s="60" t="s">
        <v>4998</v>
      </c>
      <c r="G374" s="168">
        <v>0</v>
      </c>
      <c r="H374" s="61" t="s">
        <v>73</v>
      </c>
      <c r="I374" s="59" t="s">
        <v>125</v>
      </c>
      <c r="J374" s="60" t="s">
        <v>4997</v>
      </c>
      <c r="K374" s="60">
        <v>25800000</v>
      </c>
      <c r="L374" s="58" t="s">
        <v>68</v>
      </c>
      <c r="M374" s="67" t="s">
        <v>4996</v>
      </c>
      <c r="N374" s="67">
        <v>1083034732</v>
      </c>
      <c r="O374" s="67">
        <v>1856</v>
      </c>
      <c r="P374" s="205">
        <v>45517</v>
      </c>
      <c r="Q374" s="60">
        <v>857550000</v>
      </c>
      <c r="R374" s="205">
        <v>45538</v>
      </c>
      <c r="S374" s="60">
        <v>25800000</v>
      </c>
      <c r="T374" s="61" t="s">
        <v>66</v>
      </c>
      <c r="U374" s="67">
        <v>1082939683</v>
      </c>
      <c r="V374" s="67" t="s">
        <v>4954</v>
      </c>
      <c r="W374" s="68">
        <v>45534</v>
      </c>
      <c r="X374" s="68">
        <v>45538</v>
      </c>
      <c r="Y374" s="168" t="s">
        <v>75</v>
      </c>
      <c r="Z374" s="68">
        <v>45657</v>
      </c>
      <c r="AA374" s="67">
        <f t="shared" si="25"/>
        <v>119</v>
      </c>
      <c r="AB374" s="60">
        <v>0</v>
      </c>
      <c r="AC374" s="60">
        <v>0</v>
      </c>
      <c r="AD374" s="60">
        <v>0</v>
      </c>
      <c r="AE374" s="66" t="s">
        <v>75</v>
      </c>
      <c r="AF374" s="67">
        <f t="shared" si="26"/>
        <v>0</v>
      </c>
      <c r="AG374" s="60">
        <v>0</v>
      </c>
      <c r="AH374" s="60">
        <v>0</v>
      </c>
      <c r="AI374" s="65" t="s">
        <v>75</v>
      </c>
      <c r="AJ374" s="61">
        <v>0</v>
      </c>
      <c r="AK374" s="65" t="s">
        <v>75</v>
      </c>
      <c r="AL374" s="65" t="s">
        <v>75</v>
      </c>
      <c r="AM374" s="67">
        <f t="shared" si="27"/>
        <v>0</v>
      </c>
      <c r="AN374" s="67">
        <f>+K374+AC374-AH374</f>
        <v>25800000</v>
      </c>
      <c r="AO374" s="61" t="s">
        <v>86</v>
      </c>
      <c r="AP374" s="60">
        <v>25800000</v>
      </c>
      <c r="AQ374" s="61" t="s">
        <v>86</v>
      </c>
      <c r="AR374" s="60">
        <v>0</v>
      </c>
      <c r="AS374" s="69" t="s">
        <v>75</v>
      </c>
      <c r="AT374" s="70">
        <v>0</v>
      </c>
      <c r="AU374" s="71">
        <f t="shared" si="28"/>
        <v>25800000</v>
      </c>
      <c r="AV374" s="72">
        <f t="shared" si="29"/>
        <v>0</v>
      </c>
      <c r="AW374" s="69" t="s">
        <v>75</v>
      </c>
      <c r="AX374" s="61" t="s">
        <v>101</v>
      </c>
      <c r="AY374" s="73" t="s">
        <v>4995</v>
      </c>
      <c r="AZ374" s="58" t="s">
        <v>67</v>
      </c>
      <c r="BA374" s="58" t="s">
        <v>67</v>
      </c>
    </row>
    <row r="375" spans="2:53" s="116" customFormat="1" ht="15.6" customHeight="1" x14ac:dyDescent="0.25">
      <c r="B375" s="58">
        <v>2024</v>
      </c>
      <c r="C375" s="58">
        <v>891780111</v>
      </c>
      <c r="D375" s="59" t="s">
        <v>64</v>
      </c>
      <c r="E375" s="60" t="s">
        <v>4994</v>
      </c>
      <c r="F375" s="60" t="s">
        <v>4993</v>
      </c>
      <c r="G375" s="168">
        <v>0</v>
      </c>
      <c r="H375" s="61" t="s">
        <v>73</v>
      </c>
      <c r="I375" s="59" t="s">
        <v>125</v>
      </c>
      <c r="J375" s="60" t="s">
        <v>4992</v>
      </c>
      <c r="K375" s="60">
        <v>25800000</v>
      </c>
      <c r="L375" s="58" t="s">
        <v>68</v>
      </c>
      <c r="M375" s="67" t="s">
        <v>4991</v>
      </c>
      <c r="N375" s="67">
        <v>1221981085</v>
      </c>
      <c r="O375" s="67">
        <v>1856</v>
      </c>
      <c r="P375" s="205">
        <v>45517</v>
      </c>
      <c r="Q375" s="60">
        <v>857550000</v>
      </c>
      <c r="R375" s="205">
        <v>45538</v>
      </c>
      <c r="S375" s="60">
        <v>25800000</v>
      </c>
      <c r="T375" s="61" t="s">
        <v>66</v>
      </c>
      <c r="U375" s="67">
        <v>1082939683</v>
      </c>
      <c r="V375" s="67" t="s">
        <v>4954</v>
      </c>
      <c r="W375" s="68">
        <v>45534</v>
      </c>
      <c r="X375" s="68">
        <v>45538</v>
      </c>
      <c r="Y375" s="168" t="s">
        <v>75</v>
      </c>
      <c r="Z375" s="68">
        <v>45657</v>
      </c>
      <c r="AA375" s="67">
        <f t="shared" si="25"/>
        <v>119</v>
      </c>
      <c r="AB375" s="60">
        <v>0</v>
      </c>
      <c r="AC375" s="60">
        <v>0</v>
      </c>
      <c r="AD375" s="60">
        <v>0</v>
      </c>
      <c r="AE375" s="66" t="s">
        <v>75</v>
      </c>
      <c r="AF375" s="67">
        <f t="shared" si="26"/>
        <v>0</v>
      </c>
      <c r="AG375" s="60">
        <v>0</v>
      </c>
      <c r="AH375" s="60">
        <v>0</v>
      </c>
      <c r="AI375" s="65" t="s">
        <v>75</v>
      </c>
      <c r="AJ375" s="61">
        <v>0</v>
      </c>
      <c r="AK375" s="65" t="s">
        <v>75</v>
      </c>
      <c r="AL375" s="65" t="s">
        <v>75</v>
      </c>
      <c r="AM375" s="67">
        <f t="shared" si="27"/>
        <v>0</v>
      </c>
      <c r="AN375" s="67">
        <f>+K375+AC375-AH375</f>
        <v>25800000</v>
      </c>
      <c r="AO375" s="61" t="s">
        <v>86</v>
      </c>
      <c r="AP375" s="60">
        <v>25800000</v>
      </c>
      <c r="AQ375" s="61" t="s">
        <v>86</v>
      </c>
      <c r="AR375" s="60">
        <v>0</v>
      </c>
      <c r="AS375" s="69" t="s">
        <v>75</v>
      </c>
      <c r="AT375" s="70">
        <v>0</v>
      </c>
      <c r="AU375" s="71">
        <f t="shared" si="28"/>
        <v>25800000</v>
      </c>
      <c r="AV375" s="72">
        <f t="shared" si="29"/>
        <v>0</v>
      </c>
      <c r="AW375" s="69" t="s">
        <v>75</v>
      </c>
      <c r="AX375" s="61" t="s">
        <v>101</v>
      </c>
      <c r="AY375" s="73" t="s">
        <v>4990</v>
      </c>
      <c r="AZ375" s="58" t="s">
        <v>67</v>
      </c>
      <c r="BA375" s="58" t="s">
        <v>67</v>
      </c>
    </row>
    <row r="376" spans="2:53" s="116" customFormat="1" ht="15.6" customHeight="1" x14ac:dyDescent="0.25">
      <c r="B376" s="58">
        <v>2024</v>
      </c>
      <c r="C376" s="58">
        <v>891780111</v>
      </c>
      <c r="D376" s="59" t="s">
        <v>64</v>
      </c>
      <c r="E376" s="60" t="s">
        <v>4989</v>
      </c>
      <c r="F376" s="60" t="s">
        <v>4988</v>
      </c>
      <c r="G376" s="168">
        <v>0</v>
      </c>
      <c r="H376" s="61" t="s">
        <v>73</v>
      </c>
      <c r="I376" s="59" t="s">
        <v>125</v>
      </c>
      <c r="J376" s="60" t="s">
        <v>4987</v>
      </c>
      <c r="K376" s="60">
        <v>25800000</v>
      </c>
      <c r="L376" s="58" t="s">
        <v>68</v>
      </c>
      <c r="M376" s="67" t="s">
        <v>4986</v>
      </c>
      <c r="N376" s="67">
        <v>26669862</v>
      </c>
      <c r="O376" s="67">
        <v>1856</v>
      </c>
      <c r="P376" s="205">
        <v>45517</v>
      </c>
      <c r="Q376" s="60">
        <v>857550000</v>
      </c>
      <c r="R376" s="205">
        <v>45538</v>
      </c>
      <c r="S376" s="60">
        <v>25800000</v>
      </c>
      <c r="T376" s="61" t="s">
        <v>66</v>
      </c>
      <c r="U376" s="67">
        <v>1082939683</v>
      </c>
      <c r="V376" s="67" t="s">
        <v>4954</v>
      </c>
      <c r="W376" s="68">
        <v>45534</v>
      </c>
      <c r="X376" s="68">
        <v>45538</v>
      </c>
      <c r="Y376" s="168" t="s">
        <v>75</v>
      </c>
      <c r="Z376" s="68">
        <v>45657</v>
      </c>
      <c r="AA376" s="67">
        <f t="shared" si="25"/>
        <v>119</v>
      </c>
      <c r="AB376" s="60">
        <v>0</v>
      </c>
      <c r="AC376" s="60">
        <v>0</v>
      </c>
      <c r="AD376" s="60">
        <v>0</v>
      </c>
      <c r="AE376" s="66" t="s">
        <v>75</v>
      </c>
      <c r="AF376" s="67">
        <f t="shared" si="26"/>
        <v>0</v>
      </c>
      <c r="AG376" s="60">
        <v>0</v>
      </c>
      <c r="AH376" s="60">
        <v>0</v>
      </c>
      <c r="AI376" s="65" t="s">
        <v>75</v>
      </c>
      <c r="AJ376" s="61">
        <v>0</v>
      </c>
      <c r="AK376" s="65" t="s">
        <v>75</v>
      </c>
      <c r="AL376" s="65" t="s">
        <v>75</v>
      </c>
      <c r="AM376" s="67">
        <f t="shared" si="27"/>
        <v>0</v>
      </c>
      <c r="AN376" s="67">
        <f>+K376+AC376-AH376</f>
        <v>25800000</v>
      </c>
      <c r="AO376" s="61" t="s">
        <v>86</v>
      </c>
      <c r="AP376" s="60">
        <v>25800000</v>
      </c>
      <c r="AQ376" s="61" t="s">
        <v>86</v>
      </c>
      <c r="AR376" s="60">
        <v>0</v>
      </c>
      <c r="AS376" s="69" t="s">
        <v>75</v>
      </c>
      <c r="AT376" s="70">
        <v>0</v>
      </c>
      <c r="AU376" s="71">
        <f t="shared" si="28"/>
        <v>25800000</v>
      </c>
      <c r="AV376" s="72">
        <f t="shared" si="29"/>
        <v>0</v>
      </c>
      <c r="AW376" s="69" t="s">
        <v>75</v>
      </c>
      <c r="AX376" s="61" t="s">
        <v>101</v>
      </c>
      <c r="AY376" s="73" t="s">
        <v>4985</v>
      </c>
      <c r="AZ376" s="58" t="s">
        <v>67</v>
      </c>
      <c r="BA376" s="58" t="s">
        <v>67</v>
      </c>
    </row>
    <row r="377" spans="2:53" s="116" customFormat="1" ht="15.6" customHeight="1" x14ac:dyDescent="0.25">
      <c r="B377" s="58">
        <v>2024</v>
      </c>
      <c r="C377" s="58">
        <v>891780111</v>
      </c>
      <c r="D377" s="59" t="s">
        <v>64</v>
      </c>
      <c r="E377" s="60" t="s">
        <v>4984</v>
      </c>
      <c r="F377" s="60" t="s">
        <v>4983</v>
      </c>
      <c r="G377" s="168">
        <v>0</v>
      </c>
      <c r="H377" s="61" t="s">
        <v>73</v>
      </c>
      <c r="I377" s="59" t="s">
        <v>125</v>
      </c>
      <c r="J377" s="60" t="s">
        <v>4982</v>
      </c>
      <c r="K377" s="60">
        <v>25800000</v>
      </c>
      <c r="L377" s="58" t="s">
        <v>68</v>
      </c>
      <c r="M377" s="67" t="s">
        <v>4981</v>
      </c>
      <c r="N377" s="67">
        <v>1081911491</v>
      </c>
      <c r="O377" s="67">
        <v>1856</v>
      </c>
      <c r="P377" s="205">
        <v>45517</v>
      </c>
      <c r="Q377" s="60">
        <v>857550000</v>
      </c>
      <c r="R377" s="205">
        <v>45538</v>
      </c>
      <c r="S377" s="60">
        <v>25800000</v>
      </c>
      <c r="T377" s="61" t="s">
        <v>66</v>
      </c>
      <c r="U377" s="67">
        <v>1082939683</v>
      </c>
      <c r="V377" s="67" t="s">
        <v>4954</v>
      </c>
      <c r="W377" s="68">
        <v>45534</v>
      </c>
      <c r="X377" s="68">
        <v>45538</v>
      </c>
      <c r="Y377" s="168" t="s">
        <v>75</v>
      </c>
      <c r="Z377" s="68">
        <v>45657</v>
      </c>
      <c r="AA377" s="67">
        <f t="shared" si="25"/>
        <v>119</v>
      </c>
      <c r="AB377" s="60">
        <v>0</v>
      </c>
      <c r="AC377" s="60">
        <v>0</v>
      </c>
      <c r="AD377" s="60">
        <v>0</v>
      </c>
      <c r="AE377" s="66" t="s">
        <v>75</v>
      </c>
      <c r="AF377" s="67">
        <f t="shared" si="26"/>
        <v>0</v>
      </c>
      <c r="AG377" s="60">
        <v>0</v>
      </c>
      <c r="AH377" s="60">
        <v>0</v>
      </c>
      <c r="AI377" s="65" t="s">
        <v>75</v>
      </c>
      <c r="AJ377" s="61">
        <v>0</v>
      </c>
      <c r="AK377" s="65" t="s">
        <v>75</v>
      </c>
      <c r="AL377" s="65" t="s">
        <v>75</v>
      </c>
      <c r="AM377" s="67">
        <f t="shared" si="27"/>
        <v>0</v>
      </c>
      <c r="AN377" s="67">
        <f>+K377+AC377-AH377</f>
        <v>25800000</v>
      </c>
      <c r="AO377" s="61" t="s">
        <v>86</v>
      </c>
      <c r="AP377" s="60">
        <v>25800000</v>
      </c>
      <c r="AQ377" s="61" t="s">
        <v>86</v>
      </c>
      <c r="AR377" s="60">
        <v>0</v>
      </c>
      <c r="AS377" s="69" t="s">
        <v>75</v>
      </c>
      <c r="AT377" s="70">
        <v>0</v>
      </c>
      <c r="AU377" s="71">
        <f t="shared" si="28"/>
        <v>25800000</v>
      </c>
      <c r="AV377" s="72">
        <f t="shared" si="29"/>
        <v>0</v>
      </c>
      <c r="AW377" s="69" t="s">
        <v>75</v>
      </c>
      <c r="AX377" s="61" t="s">
        <v>101</v>
      </c>
      <c r="AY377" s="73" t="s">
        <v>4980</v>
      </c>
      <c r="AZ377" s="58" t="s">
        <v>67</v>
      </c>
      <c r="BA377" s="58" t="s">
        <v>67</v>
      </c>
    </row>
    <row r="378" spans="2:53" s="116" customFormat="1" ht="15.6" customHeight="1" x14ac:dyDescent="0.25">
      <c r="B378" s="58">
        <v>2024</v>
      </c>
      <c r="C378" s="58">
        <v>891780111</v>
      </c>
      <c r="D378" s="59" t="s">
        <v>64</v>
      </c>
      <c r="E378" s="60" t="s">
        <v>4979</v>
      </c>
      <c r="F378" s="60" t="s">
        <v>4978</v>
      </c>
      <c r="G378" s="168">
        <v>0</v>
      </c>
      <c r="H378" s="61" t="s">
        <v>73</v>
      </c>
      <c r="I378" s="59" t="s">
        <v>125</v>
      </c>
      <c r="J378" s="60" t="s">
        <v>4977</v>
      </c>
      <c r="K378" s="60">
        <v>24500000</v>
      </c>
      <c r="L378" s="58" t="s">
        <v>68</v>
      </c>
      <c r="M378" s="67" t="s">
        <v>4976</v>
      </c>
      <c r="N378" s="67">
        <v>1082916827</v>
      </c>
      <c r="O378" s="67">
        <v>1834</v>
      </c>
      <c r="P378" s="205">
        <v>45516</v>
      </c>
      <c r="Q378" s="60">
        <v>827000000</v>
      </c>
      <c r="R378" s="205">
        <v>45538</v>
      </c>
      <c r="S378" s="60">
        <v>24500000</v>
      </c>
      <c r="T378" s="61" t="s">
        <v>66</v>
      </c>
      <c r="U378" s="67">
        <v>1082939683</v>
      </c>
      <c r="V378" s="67" t="s">
        <v>4954</v>
      </c>
      <c r="W378" s="68">
        <v>45534</v>
      </c>
      <c r="X378" s="68">
        <v>45538</v>
      </c>
      <c r="Y378" s="168" t="s">
        <v>75</v>
      </c>
      <c r="Z378" s="68">
        <v>45650</v>
      </c>
      <c r="AA378" s="67">
        <f t="shared" si="25"/>
        <v>112</v>
      </c>
      <c r="AB378" s="60">
        <v>0</v>
      </c>
      <c r="AC378" s="60">
        <v>0</v>
      </c>
      <c r="AD378" s="60">
        <v>0</v>
      </c>
      <c r="AE378" s="66" t="s">
        <v>75</v>
      </c>
      <c r="AF378" s="67">
        <f t="shared" si="26"/>
        <v>0</v>
      </c>
      <c r="AG378" s="60">
        <v>0</v>
      </c>
      <c r="AH378" s="60">
        <v>0</v>
      </c>
      <c r="AI378" s="65" t="s">
        <v>75</v>
      </c>
      <c r="AJ378" s="61">
        <v>0</v>
      </c>
      <c r="AK378" s="65" t="s">
        <v>75</v>
      </c>
      <c r="AL378" s="65" t="s">
        <v>75</v>
      </c>
      <c r="AM378" s="67">
        <f t="shared" si="27"/>
        <v>0</v>
      </c>
      <c r="AN378" s="67">
        <f>+K378+AC378-AH378</f>
        <v>24500000</v>
      </c>
      <c r="AO378" s="61" t="s">
        <v>86</v>
      </c>
      <c r="AP378" s="60">
        <v>24500000</v>
      </c>
      <c r="AQ378" s="61" t="s">
        <v>86</v>
      </c>
      <c r="AR378" s="60">
        <v>0</v>
      </c>
      <c r="AS378" s="69" t="s">
        <v>75</v>
      </c>
      <c r="AT378" s="70">
        <v>0</v>
      </c>
      <c r="AU378" s="71">
        <f t="shared" si="28"/>
        <v>24500000</v>
      </c>
      <c r="AV378" s="72">
        <f t="shared" si="29"/>
        <v>0</v>
      </c>
      <c r="AW378" s="69" t="s">
        <v>75</v>
      </c>
      <c r="AX378" s="61" t="s">
        <v>101</v>
      </c>
      <c r="AY378" s="73" t="s">
        <v>4975</v>
      </c>
      <c r="AZ378" s="58" t="s">
        <v>67</v>
      </c>
      <c r="BA378" s="58" t="s">
        <v>67</v>
      </c>
    </row>
    <row r="379" spans="2:53" s="116" customFormat="1" ht="15.6" customHeight="1" x14ac:dyDescent="0.25">
      <c r="B379" s="58">
        <v>2024</v>
      </c>
      <c r="C379" s="58">
        <v>891780111</v>
      </c>
      <c r="D379" s="59" t="s">
        <v>64</v>
      </c>
      <c r="E379" s="67" t="s">
        <v>4974</v>
      </c>
      <c r="F379" s="60" t="s">
        <v>4973</v>
      </c>
      <c r="G379" s="168">
        <v>0</v>
      </c>
      <c r="H379" s="61" t="s">
        <v>73</v>
      </c>
      <c r="I379" s="59" t="s">
        <v>125</v>
      </c>
      <c r="J379" s="60" t="s">
        <v>4972</v>
      </c>
      <c r="K379" s="60">
        <v>24500000</v>
      </c>
      <c r="L379" s="58" t="s">
        <v>68</v>
      </c>
      <c r="M379" s="67" t="s">
        <v>4971</v>
      </c>
      <c r="N379" s="67">
        <v>1082867068</v>
      </c>
      <c r="O379" s="67">
        <v>1834</v>
      </c>
      <c r="P379" s="205">
        <v>45516</v>
      </c>
      <c r="Q379" s="60">
        <v>827000000</v>
      </c>
      <c r="R379" s="205">
        <v>45538</v>
      </c>
      <c r="S379" s="60">
        <v>24500000</v>
      </c>
      <c r="T379" s="61" t="s">
        <v>66</v>
      </c>
      <c r="U379" s="67">
        <v>1082939683</v>
      </c>
      <c r="V379" s="67" t="s">
        <v>4954</v>
      </c>
      <c r="W379" s="68">
        <v>45534</v>
      </c>
      <c r="X379" s="68">
        <v>45538</v>
      </c>
      <c r="Y379" s="168" t="s">
        <v>75</v>
      </c>
      <c r="Z379" s="68">
        <v>45650</v>
      </c>
      <c r="AA379" s="67">
        <f t="shared" si="25"/>
        <v>112</v>
      </c>
      <c r="AB379" s="60">
        <v>0</v>
      </c>
      <c r="AC379" s="60">
        <v>0</v>
      </c>
      <c r="AD379" s="60">
        <v>0</v>
      </c>
      <c r="AE379" s="66" t="s">
        <v>75</v>
      </c>
      <c r="AF379" s="67">
        <f t="shared" si="26"/>
        <v>0</v>
      </c>
      <c r="AG379" s="60">
        <v>0</v>
      </c>
      <c r="AH379" s="60">
        <v>0</v>
      </c>
      <c r="AI379" s="65" t="s">
        <v>75</v>
      </c>
      <c r="AJ379" s="61">
        <v>0</v>
      </c>
      <c r="AK379" s="65" t="s">
        <v>75</v>
      </c>
      <c r="AL379" s="65" t="s">
        <v>75</v>
      </c>
      <c r="AM379" s="67">
        <f t="shared" si="27"/>
        <v>0</v>
      </c>
      <c r="AN379" s="67">
        <f>+K379+AC379-AH379</f>
        <v>24500000</v>
      </c>
      <c r="AO379" s="61" t="s">
        <v>86</v>
      </c>
      <c r="AP379" s="60">
        <v>24500000</v>
      </c>
      <c r="AQ379" s="61" t="s">
        <v>86</v>
      </c>
      <c r="AR379" s="60">
        <v>0</v>
      </c>
      <c r="AS379" s="69" t="s">
        <v>75</v>
      </c>
      <c r="AT379" s="70">
        <v>0</v>
      </c>
      <c r="AU379" s="71">
        <f t="shared" si="28"/>
        <v>24500000</v>
      </c>
      <c r="AV379" s="72">
        <f t="shared" si="29"/>
        <v>0</v>
      </c>
      <c r="AW379" s="69" t="s">
        <v>75</v>
      </c>
      <c r="AX379" s="61" t="s">
        <v>101</v>
      </c>
      <c r="AY379" s="73" t="s">
        <v>4970</v>
      </c>
      <c r="AZ379" s="58" t="s">
        <v>67</v>
      </c>
      <c r="BA379" s="58" t="s">
        <v>67</v>
      </c>
    </row>
    <row r="380" spans="2:53" s="116" customFormat="1" ht="15.6" customHeight="1" x14ac:dyDescent="0.25">
      <c r="B380" s="58">
        <v>2024</v>
      </c>
      <c r="C380" s="58">
        <v>891780111</v>
      </c>
      <c r="D380" s="59" t="s">
        <v>64</v>
      </c>
      <c r="E380" s="60" t="s">
        <v>4969</v>
      </c>
      <c r="F380" s="60" t="s">
        <v>4968</v>
      </c>
      <c r="G380" s="168">
        <v>0</v>
      </c>
      <c r="H380" s="61" t="s">
        <v>73</v>
      </c>
      <c r="I380" s="59" t="s">
        <v>65</v>
      </c>
      <c r="J380" s="60" t="s">
        <v>4967</v>
      </c>
      <c r="K380" s="60">
        <v>27375380</v>
      </c>
      <c r="L380" s="58" t="s">
        <v>68</v>
      </c>
      <c r="M380" s="67" t="s">
        <v>241</v>
      </c>
      <c r="N380" s="67">
        <v>1082881269</v>
      </c>
      <c r="O380" s="67">
        <v>1994</v>
      </c>
      <c r="P380" s="205">
        <v>45532</v>
      </c>
      <c r="Q380" s="60">
        <v>27375380</v>
      </c>
      <c r="R380" s="205">
        <v>45534</v>
      </c>
      <c r="S380" s="67">
        <v>27375380</v>
      </c>
      <c r="T380" s="61" t="s">
        <v>66</v>
      </c>
      <c r="U380" s="67">
        <v>1082939683</v>
      </c>
      <c r="V380" s="67" t="s">
        <v>4954</v>
      </c>
      <c r="W380" s="68">
        <v>45534</v>
      </c>
      <c r="X380" s="68">
        <v>45534</v>
      </c>
      <c r="Y380" s="168" t="s">
        <v>75</v>
      </c>
      <c r="Z380" s="68">
        <v>45539</v>
      </c>
      <c r="AA380" s="67">
        <f t="shared" si="25"/>
        <v>5</v>
      </c>
      <c r="AB380" s="60">
        <v>0</v>
      </c>
      <c r="AC380" s="60">
        <v>0</v>
      </c>
      <c r="AD380" s="60">
        <v>0</v>
      </c>
      <c r="AE380" s="66" t="s">
        <v>75</v>
      </c>
      <c r="AF380" s="67">
        <f t="shared" si="26"/>
        <v>0</v>
      </c>
      <c r="AG380" s="60">
        <v>0</v>
      </c>
      <c r="AH380" s="60">
        <v>0</v>
      </c>
      <c r="AI380" s="65" t="s">
        <v>75</v>
      </c>
      <c r="AJ380" s="61">
        <v>0</v>
      </c>
      <c r="AK380" s="65" t="s">
        <v>75</v>
      </c>
      <c r="AL380" s="65" t="s">
        <v>75</v>
      </c>
      <c r="AM380" s="67">
        <f t="shared" si="27"/>
        <v>0</v>
      </c>
      <c r="AN380" s="67">
        <f>+K380+AC380-AH380</f>
        <v>27375380</v>
      </c>
      <c r="AO380" s="61" t="s">
        <v>67</v>
      </c>
      <c r="AP380" s="60">
        <v>27375380</v>
      </c>
      <c r="AQ380" s="61" t="s">
        <v>86</v>
      </c>
      <c r="AR380" s="60">
        <v>0</v>
      </c>
      <c r="AS380" s="69" t="s">
        <v>75</v>
      </c>
      <c r="AT380" s="70">
        <v>0</v>
      </c>
      <c r="AU380" s="71">
        <f t="shared" si="28"/>
        <v>27375380</v>
      </c>
      <c r="AV380" s="72">
        <f t="shared" si="29"/>
        <v>0</v>
      </c>
      <c r="AW380" s="69" t="s">
        <v>75</v>
      </c>
      <c r="AX380" s="61" t="s">
        <v>101</v>
      </c>
      <c r="AY380" s="73" t="s">
        <v>4966</v>
      </c>
      <c r="AZ380" s="58" t="s">
        <v>67</v>
      </c>
      <c r="BA380" s="58" t="s">
        <v>67</v>
      </c>
    </row>
    <row r="381" spans="2:53" s="116" customFormat="1" ht="15.6" customHeight="1" x14ac:dyDescent="0.25">
      <c r="B381" s="58">
        <v>2024</v>
      </c>
      <c r="C381" s="58">
        <v>891780111</v>
      </c>
      <c r="D381" s="59" t="s">
        <v>64</v>
      </c>
      <c r="E381" s="60" t="s">
        <v>4965</v>
      </c>
      <c r="F381" s="60" t="s">
        <v>4964</v>
      </c>
      <c r="G381" s="168">
        <v>0</v>
      </c>
      <c r="H381" s="61" t="s">
        <v>73</v>
      </c>
      <c r="I381" s="59" t="s">
        <v>125</v>
      </c>
      <c r="J381" s="60" t="s">
        <v>4963</v>
      </c>
      <c r="K381" s="60">
        <v>25800000</v>
      </c>
      <c r="L381" s="58" t="s">
        <v>68</v>
      </c>
      <c r="M381" s="67" t="s">
        <v>4962</v>
      </c>
      <c r="N381" s="67">
        <v>1081786410</v>
      </c>
      <c r="O381" s="67">
        <v>1856</v>
      </c>
      <c r="P381" s="205">
        <v>45517</v>
      </c>
      <c r="Q381" s="60">
        <v>857550000</v>
      </c>
      <c r="R381" s="205">
        <v>45538</v>
      </c>
      <c r="S381" s="60">
        <v>25800000</v>
      </c>
      <c r="T381" s="61" t="s">
        <v>66</v>
      </c>
      <c r="U381" s="67">
        <v>1082939683</v>
      </c>
      <c r="V381" s="67" t="s">
        <v>4954</v>
      </c>
      <c r="W381" s="68">
        <v>45534</v>
      </c>
      <c r="X381" s="68">
        <v>45538</v>
      </c>
      <c r="Y381" s="168" t="s">
        <v>75</v>
      </c>
      <c r="Z381" s="68">
        <v>45657</v>
      </c>
      <c r="AA381" s="67">
        <f t="shared" si="25"/>
        <v>119</v>
      </c>
      <c r="AB381" s="60">
        <v>0</v>
      </c>
      <c r="AC381" s="60">
        <v>0</v>
      </c>
      <c r="AD381" s="60">
        <v>0</v>
      </c>
      <c r="AE381" s="66" t="s">
        <v>75</v>
      </c>
      <c r="AF381" s="67">
        <f t="shared" si="26"/>
        <v>0</v>
      </c>
      <c r="AG381" s="60">
        <v>0</v>
      </c>
      <c r="AH381" s="60">
        <v>0</v>
      </c>
      <c r="AI381" s="65" t="s">
        <v>75</v>
      </c>
      <c r="AJ381" s="61">
        <v>0</v>
      </c>
      <c r="AK381" s="65" t="s">
        <v>75</v>
      </c>
      <c r="AL381" s="65" t="s">
        <v>75</v>
      </c>
      <c r="AM381" s="67">
        <f t="shared" si="27"/>
        <v>0</v>
      </c>
      <c r="AN381" s="67">
        <f>+K381+AC381-AH381</f>
        <v>25800000</v>
      </c>
      <c r="AO381" s="61" t="s">
        <v>86</v>
      </c>
      <c r="AP381" s="60">
        <v>25800000</v>
      </c>
      <c r="AQ381" s="61" t="s">
        <v>86</v>
      </c>
      <c r="AR381" s="60">
        <v>0</v>
      </c>
      <c r="AS381" s="69" t="s">
        <v>75</v>
      </c>
      <c r="AT381" s="70">
        <v>0</v>
      </c>
      <c r="AU381" s="71">
        <f t="shared" si="28"/>
        <v>25800000</v>
      </c>
      <c r="AV381" s="72">
        <f t="shared" si="29"/>
        <v>0</v>
      </c>
      <c r="AW381" s="69" t="s">
        <v>75</v>
      </c>
      <c r="AX381" s="61" t="s">
        <v>101</v>
      </c>
      <c r="AY381" s="73" t="s">
        <v>4961</v>
      </c>
      <c r="AZ381" s="58" t="s">
        <v>67</v>
      </c>
      <c r="BA381" s="58" t="s">
        <v>67</v>
      </c>
    </row>
    <row r="382" spans="2:53" s="116" customFormat="1" ht="15.6" customHeight="1" thickBot="1" x14ac:dyDescent="0.3">
      <c r="B382" s="105">
        <v>2024</v>
      </c>
      <c r="C382" s="105">
        <v>891780111</v>
      </c>
      <c r="D382" s="106" t="s">
        <v>64</v>
      </c>
      <c r="E382" s="76" t="s">
        <v>4960</v>
      </c>
      <c r="F382" s="76" t="s">
        <v>4959</v>
      </c>
      <c r="G382" s="211">
        <v>0</v>
      </c>
      <c r="H382" s="75" t="s">
        <v>73</v>
      </c>
      <c r="I382" s="106" t="s">
        <v>125</v>
      </c>
      <c r="J382" s="76" t="s">
        <v>4958</v>
      </c>
      <c r="K382" s="76">
        <v>53416800</v>
      </c>
      <c r="L382" s="105" t="s">
        <v>68</v>
      </c>
      <c r="M382" s="81" t="s">
        <v>4957</v>
      </c>
      <c r="N382" s="81">
        <v>900587026</v>
      </c>
      <c r="O382" s="212" t="s">
        <v>4956</v>
      </c>
      <c r="P382" s="213" t="s">
        <v>4955</v>
      </c>
      <c r="Q382" s="76">
        <v>53433400</v>
      </c>
      <c r="R382" s="213">
        <v>45534</v>
      </c>
      <c r="S382" s="76">
        <v>53416800</v>
      </c>
      <c r="T382" s="75" t="s">
        <v>66</v>
      </c>
      <c r="U382" s="81">
        <v>1082939683</v>
      </c>
      <c r="V382" s="81" t="s">
        <v>4954</v>
      </c>
      <c r="W382" s="80">
        <v>45534</v>
      </c>
      <c r="X382" s="80">
        <v>45534</v>
      </c>
      <c r="Y382" s="211" t="s">
        <v>75</v>
      </c>
      <c r="Z382" s="80">
        <v>45565</v>
      </c>
      <c r="AA382" s="81">
        <f t="shared" si="25"/>
        <v>31</v>
      </c>
      <c r="AB382" s="76">
        <v>0</v>
      </c>
      <c r="AC382" s="76">
        <v>0</v>
      </c>
      <c r="AD382" s="76">
        <v>0</v>
      </c>
      <c r="AE382" s="82" t="s">
        <v>75</v>
      </c>
      <c r="AF382" s="81">
        <f t="shared" si="26"/>
        <v>0</v>
      </c>
      <c r="AG382" s="76">
        <v>0</v>
      </c>
      <c r="AH382" s="76">
        <v>0</v>
      </c>
      <c r="AI382" s="83" t="s">
        <v>75</v>
      </c>
      <c r="AJ382" s="75">
        <v>0</v>
      </c>
      <c r="AK382" s="83" t="s">
        <v>75</v>
      </c>
      <c r="AL382" s="83" t="s">
        <v>75</v>
      </c>
      <c r="AM382" s="81">
        <f t="shared" si="27"/>
        <v>0</v>
      </c>
      <c r="AN382" s="81">
        <f>+K382+AC382-AH382</f>
        <v>53416800</v>
      </c>
      <c r="AO382" s="75" t="s">
        <v>67</v>
      </c>
      <c r="AP382" s="76">
        <v>53416800</v>
      </c>
      <c r="AQ382" s="75" t="s">
        <v>86</v>
      </c>
      <c r="AR382" s="76">
        <v>0</v>
      </c>
      <c r="AS382" s="84" t="s">
        <v>75</v>
      </c>
      <c r="AT382" s="194">
        <v>0</v>
      </c>
      <c r="AU382" s="86">
        <f t="shared" si="28"/>
        <v>53416800</v>
      </c>
      <c r="AV382" s="87">
        <f t="shared" si="29"/>
        <v>0</v>
      </c>
      <c r="AW382" s="84" t="s">
        <v>75</v>
      </c>
      <c r="AX382" s="75" t="s">
        <v>101</v>
      </c>
      <c r="AY382" s="214" t="s">
        <v>4953</v>
      </c>
      <c r="AZ382" s="105" t="s">
        <v>67</v>
      </c>
      <c r="BA382" s="105" t="s">
        <v>67</v>
      </c>
    </row>
    <row r="383" spans="2:53" s="23" customFormat="1" x14ac:dyDescent="0.25">
      <c r="B383" s="599" t="s">
        <v>69</v>
      </c>
      <c r="C383" s="599"/>
      <c r="D383" s="599"/>
      <c r="E383" s="190">
        <f>+SUBTOTAL(3,E8:E382)</f>
        <v>375</v>
      </c>
      <c r="F383" s="191"/>
      <c r="G383" s="191"/>
      <c r="H383" s="191"/>
      <c r="I383" s="191"/>
      <c r="J383" s="191"/>
      <c r="K383" s="192">
        <f>SUM(K8:K382)</f>
        <v>7990627051.9899998</v>
      </c>
      <c r="L383" s="598"/>
      <c r="M383" s="598"/>
      <c r="N383" s="598"/>
      <c r="O383" s="598"/>
      <c r="P383" s="598"/>
      <c r="Q383" s="598"/>
      <c r="R383" s="598"/>
      <c r="S383" s="598"/>
      <c r="T383" s="598"/>
      <c r="U383" s="598"/>
      <c r="V383" s="598"/>
      <c r="W383" s="598"/>
      <c r="X383" s="598"/>
      <c r="Y383" s="598"/>
      <c r="Z383" s="598"/>
      <c r="AA383" s="598"/>
      <c r="AB383" s="192">
        <f>SUM(AB8:AB382)</f>
        <v>24</v>
      </c>
      <c r="AC383" s="192">
        <f>SUM(AC8:AC382)</f>
        <v>60747000</v>
      </c>
      <c r="AD383" s="192">
        <f>SUM(AD8:AD382)</f>
        <v>26</v>
      </c>
      <c r="AE383" s="191"/>
      <c r="AF383" s="192">
        <f>SUM(AF8:AF382)</f>
        <v>684</v>
      </c>
      <c r="AG383" s="192">
        <f>SUM(AG8:AG382)</f>
        <v>1</v>
      </c>
      <c r="AH383" s="192">
        <f>SUM(AH8:AH382)</f>
        <v>6500000</v>
      </c>
      <c r="AI383" s="191"/>
      <c r="AJ383" s="190">
        <f>SUM(AJ8:AJ382)</f>
        <v>0</v>
      </c>
      <c r="AK383" s="598"/>
      <c r="AL383" s="598"/>
      <c r="AM383" s="598"/>
      <c r="AN383" s="192">
        <f>SUM(AN8:AN382)</f>
        <v>8044874051.9899998</v>
      </c>
      <c r="AO383" s="191"/>
      <c r="AP383" s="192">
        <f>SUM(AP8:AP382)</f>
        <v>7993627051.9899998</v>
      </c>
      <c r="AQ383" s="191"/>
      <c r="AR383" s="192">
        <f>SUM(AR8:AR382)</f>
        <v>567058078</v>
      </c>
      <c r="AS383" s="191"/>
      <c r="AT383" s="193">
        <f>SUM(AT8:AT382)</f>
        <v>2837615827</v>
      </c>
      <c r="AU383" s="193">
        <f>SUM(AU8:AU382)</f>
        <v>5207258224.9899998</v>
      </c>
      <c r="AV383" s="598"/>
      <c r="AW383" s="598"/>
      <c r="AX383" s="598"/>
      <c r="AY383" s="598"/>
      <c r="AZ383" s="598"/>
      <c r="BA383" s="598"/>
    </row>
    <row r="385" spans="5:5" x14ac:dyDescent="0.25">
      <c r="E385" s="189"/>
    </row>
    <row r="386" spans="5:5" x14ac:dyDescent="0.25">
      <c r="E386" s="188"/>
    </row>
    <row r="387" spans="5:5" x14ac:dyDescent="0.25">
      <c r="E387" s="188"/>
    </row>
    <row r="388" spans="5:5" x14ac:dyDescent="0.25">
      <c r="E388" s="188"/>
    </row>
    <row r="389" spans="5:5" x14ac:dyDescent="0.25">
      <c r="E389" s="188"/>
    </row>
    <row r="390" spans="5:5" x14ac:dyDescent="0.25">
      <c r="E390" s="188"/>
    </row>
    <row r="391" spans="5:5" x14ac:dyDescent="0.25">
      <c r="E391" s="188"/>
    </row>
    <row r="392" spans="5:5" x14ac:dyDescent="0.25">
      <c r="E392" s="188"/>
    </row>
    <row r="393" spans="5:5" x14ac:dyDescent="0.25">
      <c r="E393" s="188"/>
    </row>
    <row r="394" spans="5:5" x14ac:dyDescent="0.25">
      <c r="E394" s="188"/>
    </row>
    <row r="395" spans="5:5" x14ac:dyDescent="0.25">
      <c r="E395" s="188"/>
    </row>
    <row r="396" spans="5:5" x14ac:dyDescent="0.25">
      <c r="E396" s="188"/>
    </row>
    <row r="397" spans="5:5" x14ac:dyDescent="0.25">
      <c r="E397" s="188"/>
    </row>
    <row r="398" spans="5:5" x14ac:dyDescent="0.25">
      <c r="E398" s="188"/>
    </row>
    <row r="399" spans="5:5" x14ac:dyDescent="0.25">
      <c r="E399" s="188"/>
    </row>
    <row r="400" spans="5:5" x14ac:dyDescent="0.25">
      <c r="E400" s="188"/>
    </row>
    <row r="401" spans="5:5" x14ac:dyDescent="0.25">
      <c r="E401" s="188"/>
    </row>
    <row r="402" spans="5:5" x14ac:dyDescent="0.25">
      <c r="E402" s="188"/>
    </row>
    <row r="403" spans="5:5" x14ac:dyDescent="0.25">
      <c r="E403" s="188"/>
    </row>
    <row r="404" spans="5:5" x14ac:dyDescent="0.25">
      <c r="E404" s="188"/>
    </row>
    <row r="405" spans="5:5" x14ac:dyDescent="0.25">
      <c r="E405" s="188"/>
    </row>
    <row r="406" spans="5:5" x14ac:dyDescent="0.25">
      <c r="E406" s="188"/>
    </row>
    <row r="407" spans="5:5" x14ac:dyDescent="0.25">
      <c r="E407" s="188"/>
    </row>
    <row r="408" spans="5:5" x14ac:dyDescent="0.25">
      <c r="E408" s="188"/>
    </row>
    <row r="409" spans="5:5" x14ac:dyDescent="0.25">
      <c r="E409" s="188"/>
    </row>
    <row r="410" spans="5:5" x14ac:dyDescent="0.25">
      <c r="E410" s="188"/>
    </row>
    <row r="411" spans="5:5" x14ac:dyDescent="0.25">
      <c r="E411" s="188"/>
    </row>
  </sheetData>
  <sheetProtection formatCells="0" formatColumns="0" formatRows="0" insertRows="0" deleteRows="0" autoFilter="0"/>
  <mergeCells count="22">
    <mergeCell ref="B3:C6"/>
    <mergeCell ref="D3:G4"/>
    <mergeCell ref="H3:I5"/>
    <mergeCell ref="E6:G6"/>
    <mergeCell ref="AV383:BA383"/>
    <mergeCell ref="AO6:AP6"/>
    <mergeCell ref="B383:D383"/>
    <mergeCell ref="L383:AA383"/>
    <mergeCell ref="AY6:BA6"/>
    <mergeCell ref="M6:N6"/>
    <mergeCell ref="O6:Q6"/>
    <mergeCell ref="R6:S6"/>
    <mergeCell ref="AK383:AM383"/>
    <mergeCell ref="T6:V6"/>
    <mergeCell ref="AV6:AX6"/>
    <mergeCell ref="AQ6:AU6"/>
    <mergeCell ref="F5:G5"/>
    <mergeCell ref="AB5:AM5"/>
    <mergeCell ref="W6:AA6"/>
    <mergeCell ref="AB6:AF6"/>
    <mergeCell ref="AG6:AI6"/>
    <mergeCell ref="AJ6:AM6"/>
  </mergeCells>
  <conditionalFormatting sqref="E183:E256 E146:E175 E177:E181 E1:E144 E380:E1048576 E372:E378 E347:E370 E299:E345">
    <cfRule type="duplicateValues" dxfId="5" priority="1"/>
  </conditionalFormatting>
  <conditionalFormatting sqref="F5 E6">
    <cfRule type="containsText" dxfId="4" priority="4" operator="containsText" text="Seleccione Ordenador">
      <formula>NOT(ISERROR(SEARCH("Seleccione Ordenador",E5)))</formula>
    </cfRule>
  </conditionalFormatting>
  <conditionalFormatting sqref="F5:G5">
    <cfRule type="colorScale" priority="3">
      <colorScale>
        <cfvo type="min"/>
        <cfvo type="percentile" val="50"/>
        <cfvo type="max"/>
        <color rgb="FFF8696B"/>
        <color rgb="FFFFEB84"/>
        <color rgb="FF63BE7B"/>
      </colorScale>
    </cfRule>
  </conditionalFormatting>
  <conditionalFormatting sqref="AM8:AP15 AA8:AA382 AF8:AF382 AU8:AV382 AM16:AO21 AM22:AP175 AM176:AN268 AO177:AP181 AO183:AP268 AM269:AP382">
    <cfRule type="expression" dxfId="3" priority="2">
      <formula>+_xlfn.ISFORMULA(AA8)</formula>
    </cfRule>
  </conditionalFormatting>
  <dataValidations count="9">
    <dataValidation type="list" allowBlank="1" showInputMessage="1" showErrorMessage="1" sqref="BA8:BA382" xr:uid="{7299B4FF-1FDF-4CCF-8E6C-D62CC1F07AC6}">
      <formula1>"SI,NA por TIPO Contrato"</formula1>
    </dataValidation>
    <dataValidation type="list" allowBlank="1" showInputMessage="1" showErrorMessage="1" sqref="AZ8:AZ382" xr:uid="{C999323E-82E4-4B22-A9EA-DF4DDEFC5E8D}">
      <formula1>"SI,NO HA INICIADO"</formula1>
    </dataValidation>
    <dataValidation type="list" allowBlank="1" showInputMessage="1" showErrorMessage="1" sqref="AX8:AX382" xr:uid="{63DA7620-CE4C-4F8A-896E-61CFBC4FF58E}">
      <formula1>"Por iniciar,En ejecucion,Suspendido,Terminado,Liquidado"</formula1>
    </dataValidation>
    <dataValidation type="list" allowBlank="1" showInputMessage="1" showErrorMessage="1" sqref="H8:H382" xr:uid="{0702C2A5-72D9-4820-8D3B-D816F8654FDD}">
      <formula1>"OTRO SECTOR"</formula1>
    </dataValidation>
    <dataValidation type="list" allowBlank="1" showInputMessage="1" showErrorMessage="1" sqref="L8:L382" xr:uid="{EE8EE2F2-8BC1-46D7-B28C-9776309D777D}">
      <formula1>"DIRECTA"</formula1>
    </dataValidation>
    <dataValidation type="list" allowBlank="1" showInputMessage="1" showErrorMessage="1" sqref="T8:T382 AO183:AO382 AO8:AO175 AO177:AO181 AQ8:AQ382" xr:uid="{301B71B2-D3E4-4E77-88BC-DCB7485E0C66}">
      <formula1>"SI,NO"</formula1>
    </dataValidation>
    <dataValidation type="list" allowBlank="1" showInputMessage="1" showErrorMessage="1" sqref="I8:I31 I63:I66 I75:I144 I183:I382 I146:I181" xr:uid="{824282D2-6949-47C9-9CE1-93CEB98509B5}">
      <formula1>"FUNCIONAMIENTO,INVERSION,OTROS"</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J4" xr:uid="{119A65B2-1C8E-4B58-BB14-57AEDBCBD383}">
      <formula1>"42,250,1000,3000"</formula1>
    </dataValidation>
  </dataValidations>
  <hyperlinks>
    <hyperlink ref="AY8" r:id="rId1" xr:uid="{BC51CC5A-13A9-4791-97BD-B21769428E12}"/>
    <hyperlink ref="AY9" r:id="rId2" xr:uid="{5B47016F-45BB-4808-82A4-96E1A5DC092C}"/>
    <hyperlink ref="AY10" r:id="rId3" xr:uid="{19881F54-7133-4C67-8C93-E46C2E53A36B}"/>
    <hyperlink ref="AY11" r:id="rId4" xr:uid="{3520E90D-9AAF-4625-A9B7-70DFABFB8E0A}"/>
    <hyperlink ref="AY12" r:id="rId5" xr:uid="{91F9AE20-BDAF-4FE0-B460-9D21710EF8FB}"/>
    <hyperlink ref="AY13" r:id="rId6" xr:uid="{11CDFE19-E984-49FA-86E9-229B73282C7F}"/>
    <hyperlink ref="AY14" r:id="rId7" xr:uid="{2E7E2CFB-7189-4CE0-8895-CBAD38F1CB25}"/>
    <hyperlink ref="AY16" r:id="rId8" xr:uid="{D51FBBE0-C7A4-4C55-A62C-3D40F19DC9A3}"/>
    <hyperlink ref="AY17" r:id="rId9" xr:uid="{9332C2C6-8898-49A7-8E79-EB1367DBA470}"/>
    <hyperlink ref="AY18" r:id="rId10" xr:uid="{C5ADAAC9-B6DB-4D0C-8206-0217968E4243}"/>
    <hyperlink ref="AY19" r:id="rId11" xr:uid="{EF65A9F8-4955-4828-B542-D1F693185325}"/>
    <hyperlink ref="AY20" r:id="rId12" xr:uid="{CA4B92D4-7656-4870-B388-072D15ED80D6}"/>
    <hyperlink ref="AY21" r:id="rId13" xr:uid="{0AF29E37-AC16-49C5-B75C-9B9A6F69F2AE}"/>
    <hyperlink ref="AY22" r:id="rId14" xr:uid="{DB4B3688-DB94-4CFD-A292-C529C22389F1}"/>
    <hyperlink ref="AY23" r:id="rId15" xr:uid="{8F50B836-0CE1-479E-906D-1737A1307C07}"/>
    <hyperlink ref="AY24" r:id="rId16" xr:uid="{B4A68D3D-70A7-4A21-812E-D34F996FF0C9}"/>
    <hyperlink ref="AY25" r:id="rId17" xr:uid="{DEA488D0-319F-40A0-A367-00A2901F3D84}"/>
    <hyperlink ref="AY26" r:id="rId18" xr:uid="{42DCF002-8BDF-4053-8095-A72F9FC9789F}"/>
    <hyperlink ref="AY27" r:id="rId19" xr:uid="{4609FEB0-0912-4F71-A415-66296C215AA6}"/>
    <hyperlink ref="AY28" r:id="rId20" xr:uid="{A98BE4B1-CB0C-4193-AC5F-533EE76CD22C}"/>
    <hyperlink ref="AY15" r:id="rId21" xr:uid="{A67F8DA4-6E7C-4357-AB48-86D36EBE7BEE}"/>
    <hyperlink ref="AY30" r:id="rId22" xr:uid="{F34E7003-91C3-4BFA-A160-1982DCED2D62}"/>
    <hyperlink ref="AY29" r:id="rId23" xr:uid="{EBA08421-AD14-402F-A102-B7EBA29845F6}"/>
    <hyperlink ref="AY31" r:id="rId24" xr:uid="{81A0EF57-6D97-49D4-8BEA-0A21DE1B3A74}"/>
    <hyperlink ref="AY32" r:id="rId25" xr:uid="{EC1D5E43-69CA-44C3-B349-785A4B3B9D8E}"/>
    <hyperlink ref="AY33" r:id="rId26" xr:uid="{CB421556-3C62-48FD-B2C1-DDE7369E7090}"/>
    <hyperlink ref="AY35" r:id="rId27" xr:uid="{1B0C9D46-005B-4420-BB8F-FC6D4AF160B5}"/>
    <hyperlink ref="AY36" r:id="rId28" xr:uid="{A40D60B4-9E52-4EF3-9197-A4E807070FB5}"/>
    <hyperlink ref="AY34" r:id="rId29" xr:uid="{8EFA9F7F-1C0A-4B84-90FB-E0315AF030B4}"/>
    <hyperlink ref="AY37" r:id="rId30" xr:uid="{3E96E263-BB64-44A0-8BFF-5F600182C1AA}"/>
    <hyperlink ref="AY40" r:id="rId31" xr:uid="{FD23DDFE-6F4E-44FF-8EE4-496CF72291E9}"/>
    <hyperlink ref="AY38" r:id="rId32" xr:uid="{BEE801D0-FBC1-4211-9F7F-2B068515F03E}"/>
    <hyperlink ref="AY39" r:id="rId33" xr:uid="{2766B4E6-C577-48B7-A3F8-83029FDA3C0D}"/>
    <hyperlink ref="AY41" r:id="rId34" xr:uid="{7DD7B432-1011-44CB-838C-C0977AEC29EB}"/>
    <hyperlink ref="AY42" r:id="rId35" xr:uid="{D3E2BE90-1C2C-4AE3-BB17-E97B03E8AB99}"/>
    <hyperlink ref="AY43" r:id="rId36" xr:uid="{22083294-031E-4D86-A991-448E6C05AB6D}"/>
    <hyperlink ref="AY44" r:id="rId37" xr:uid="{87CA429A-6323-4255-AAD1-36FF0DD2FF6B}"/>
    <hyperlink ref="AY45" r:id="rId38" xr:uid="{27BC6F26-8D2C-4924-A792-20457539DDED}"/>
    <hyperlink ref="AY46" r:id="rId39" xr:uid="{52253050-BB67-49E5-BBE7-EEA2A85D7A5F}"/>
    <hyperlink ref="AY47" r:id="rId40" xr:uid="{0A16B624-26B7-4F3B-A431-FE9377047583}"/>
    <hyperlink ref="AY48" r:id="rId41" xr:uid="{D2B8EE9B-3593-4A84-82E1-F96CA456D64E}"/>
    <hyperlink ref="AY49" r:id="rId42" xr:uid="{7984CF77-9F6A-45A8-AA41-94C1C2C80948}"/>
    <hyperlink ref="AY50" r:id="rId43" xr:uid="{DCACCDEA-62FB-4507-BF5E-1ED67DF4F93C}"/>
    <hyperlink ref="AY51" r:id="rId44" xr:uid="{95FBBAD3-0A0C-45F4-8695-86D8064303C3}"/>
    <hyperlink ref="AY52" r:id="rId45" xr:uid="{BFD1865E-FAA1-4923-9D0F-831891B41D5B}"/>
    <hyperlink ref="AY54" r:id="rId46" xr:uid="{349255B8-F715-49AF-BC8D-0312844E38DD}"/>
    <hyperlink ref="AY55" r:id="rId47" xr:uid="{B8230AF4-1362-4028-B22B-5DDD6682F1A3}"/>
    <hyperlink ref="AY56" r:id="rId48" xr:uid="{3483AAB0-3B08-40FF-B011-20AF0B643A6B}"/>
    <hyperlink ref="AY57" r:id="rId49" xr:uid="{F8F75584-9D6D-41BA-A49A-5AACD98FC7BE}"/>
    <hyperlink ref="AY58" r:id="rId50" xr:uid="{16224EFD-BF2E-4C42-A5FB-C814B7CECA50}"/>
    <hyperlink ref="AY59" r:id="rId51" xr:uid="{BE066DB9-AF4A-4B43-B513-C025F7D2A528}"/>
    <hyperlink ref="AY61" r:id="rId52" xr:uid="{9468AA1A-F84A-4304-A639-9FD129AA90F5}"/>
    <hyperlink ref="AY60" r:id="rId53" xr:uid="{F620D01E-1244-452F-953A-7BBF6A216A8B}"/>
    <hyperlink ref="AY63" r:id="rId54" xr:uid="{BA378DC6-B5A8-4040-9318-640A2CB15F9F}"/>
    <hyperlink ref="AY64" r:id="rId55" xr:uid="{886C5D7A-6561-4F7C-AD6A-A8B37BF2352C}"/>
    <hyperlink ref="AY53" r:id="rId56" xr:uid="{236C5A76-D974-4288-8754-9AC4717A5D87}"/>
    <hyperlink ref="AY62" r:id="rId57" xr:uid="{185CD175-BFB6-4D59-B717-F3280F97D4C5}"/>
    <hyperlink ref="AY67" r:id="rId58" xr:uid="{EF676556-E9F2-454C-8AAB-18CA24C19597}"/>
    <hyperlink ref="AY66" r:id="rId59" xr:uid="{11ED99E4-33D8-49BF-919E-4930B11491AF}"/>
    <hyperlink ref="AY68" r:id="rId60" xr:uid="{8A389662-522B-4958-8E2E-F2FAD917989F}"/>
    <hyperlink ref="AY69" r:id="rId61" xr:uid="{1EED7820-48B9-4032-A865-05F00FA984F1}"/>
    <hyperlink ref="AY65" r:id="rId62" xr:uid="{B188AFDA-448A-4F2D-9D0B-3C2E672ADCBA}"/>
    <hyperlink ref="AY70" r:id="rId63" xr:uid="{3A39E027-1C19-4ADD-9C97-B1114CCAD4C1}"/>
    <hyperlink ref="AY71" r:id="rId64" xr:uid="{C07DB20A-C0B2-44A4-934E-4AB2ECDC475F}"/>
    <hyperlink ref="AY72" r:id="rId65" xr:uid="{D79BF65A-899F-484D-924E-42256C2ADC6D}"/>
    <hyperlink ref="AY73" r:id="rId66" xr:uid="{E61CEBBB-8452-42A4-83C6-F7C88F235D6A}"/>
    <hyperlink ref="AY75" r:id="rId67" xr:uid="{A4570DC3-8A1B-40C7-8BD7-A8CFA25D5141}"/>
    <hyperlink ref="AY76" r:id="rId68" xr:uid="{A6E3DC22-8BAF-4A92-B3A8-6948AD45C5FC}"/>
    <hyperlink ref="AY77" r:id="rId69" xr:uid="{ACBBE9AE-1D05-4650-88A2-2D72E2C12E39}"/>
    <hyperlink ref="AY78" r:id="rId70" xr:uid="{1F5453D1-0F65-45CA-9E01-4147246EAE4B}"/>
    <hyperlink ref="AY79" r:id="rId71" xr:uid="{A3F93CE1-ABEC-407F-95E5-FB028BBED69E}"/>
    <hyperlink ref="AY74" r:id="rId72" xr:uid="{5EC6C291-28CC-4AA2-9E32-6415AC2374D9}"/>
    <hyperlink ref="AY80" r:id="rId73" xr:uid="{BB4D3288-C1D5-481B-925F-69F91FBDED55}"/>
    <hyperlink ref="AY81" r:id="rId74" xr:uid="{6EFD2E16-E94F-4AE0-BAD3-0C532EC0107F}"/>
    <hyperlink ref="AY82" r:id="rId75" xr:uid="{43C55DF6-2914-472A-A62A-C516A1F85D1C}"/>
    <hyperlink ref="AY83" r:id="rId76" xr:uid="{5E572060-A5AD-4515-91AA-5EEED5141231}"/>
    <hyperlink ref="AY84" r:id="rId77" xr:uid="{3D7C7670-85BD-480F-BFBB-90CC4E7ADBE2}"/>
    <hyperlink ref="AY85" r:id="rId78" xr:uid="{85D85ED7-3CF5-4120-8DAA-D952F0185114}"/>
    <hyperlink ref="AY86" r:id="rId79" xr:uid="{686563DA-B7E9-4263-B147-16317F77CA06}"/>
    <hyperlink ref="AY87" r:id="rId80" xr:uid="{2478A5D3-E3F2-4B1F-A46C-4DC57C1AF966}"/>
    <hyperlink ref="AY88" r:id="rId81" xr:uid="{E5914AD4-591C-44F9-B7D5-C562D7478A4F}"/>
    <hyperlink ref="AY89" r:id="rId82" xr:uid="{3A76B69E-5FC4-488F-BBBB-70F32E6C4F02}"/>
    <hyperlink ref="AY90" r:id="rId83" xr:uid="{CFC937EE-D7F1-445C-B0D7-83DC4BD2B733}"/>
    <hyperlink ref="AY91" r:id="rId84" xr:uid="{686AFDB7-5B3B-4447-B36E-361900BACC02}"/>
    <hyperlink ref="AY92" r:id="rId85" xr:uid="{D2BECE8C-4A9B-4E8B-819F-40F9A0DC8596}"/>
    <hyperlink ref="AY93" r:id="rId86" xr:uid="{AEF957B5-BF80-4FB3-869C-6A75A9E5F3B5}"/>
    <hyperlink ref="AY94" r:id="rId87" xr:uid="{96B0742B-90FF-44D7-952D-7C0EEBD8122D}"/>
    <hyperlink ref="AY95" r:id="rId88" xr:uid="{9D9B47E1-73B4-440A-98A7-A5A24345999B}"/>
    <hyperlink ref="AY96" r:id="rId89" xr:uid="{B6DDF1F0-9B2D-4BD2-8E1F-0AF1A999781F}"/>
    <hyperlink ref="AY97" r:id="rId90" xr:uid="{06F6B3D5-9349-4D2A-BD94-0F44099ED796}"/>
    <hyperlink ref="AY98" r:id="rId91" xr:uid="{BF2B575C-8D5F-4E9B-B32A-96DC91F200AF}"/>
    <hyperlink ref="AY99" r:id="rId92" xr:uid="{AB8F0226-8BAB-4E08-AE1D-E43470CAD7FF}"/>
    <hyperlink ref="AY100" r:id="rId93" xr:uid="{E5E146AC-868D-4F60-BDC5-EB6E0D31AF23}"/>
    <hyperlink ref="AY101" r:id="rId94" xr:uid="{91FF4E0A-5214-41ED-98A8-305365E32A92}"/>
    <hyperlink ref="AY102" r:id="rId95" xr:uid="{CCD65DBE-0672-4BE1-9D65-9B30DA45643D}"/>
    <hyperlink ref="AY103" r:id="rId96" xr:uid="{FCD51B8E-5C4B-4ECF-8BB0-DDF8FF38AC1B}"/>
    <hyperlink ref="AY104" r:id="rId97" xr:uid="{A19B528B-3B45-4EA6-B178-673E8EF1090C}"/>
    <hyperlink ref="AY105" r:id="rId98" xr:uid="{F2291854-8F89-4510-B5D8-5D9FE73D1B70}"/>
    <hyperlink ref="AY106" r:id="rId99" xr:uid="{39C9BF78-9DC0-425E-A778-237E34C7E832}"/>
    <hyperlink ref="AY107" r:id="rId100" xr:uid="{936081A7-6033-40A3-81A4-7CD67B77FA9B}"/>
    <hyperlink ref="AY108" r:id="rId101" xr:uid="{30CB9777-3947-49CA-8A7A-21D1032FC3E8}"/>
    <hyperlink ref="AY110" r:id="rId102" xr:uid="{6DFB1B35-7015-4943-A0BF-1EF29DC82D8A}"/>
    <hyperlink ref="AY109" r:id="rId103" xr:uid="{1422D0FC-979E-4C1D-8B8F-28B0966F219B}"/>
    <hyperlink ref="AY111" r:id="rId104" xr:uid="{FB5ED142-3923-461D-B5AE-058383104FE6}"/>
    <hyperlink ref="AY112" r:id="rId105" xr:uid="{96E86BD9-554A-42F7-BDC8-D9251F64D57D}"/>
    <hyperlink ref="AY113" r:id="rId106" xr:uid="{3B04FA93-766E-4E92-B8BB-534D25AED5D0}"/>
    <hyperlink ref="AY114" r:id="rId107" xr:uid="{A346BCA8-6D72-47E1-96AA-F659595D85E2}"/>
    <hyperlink ref="AY115" r:id="rId108" xr:uid="{5424BBA8-63C1-4F1F-966D-65CA09FBEFB2}"/>
    <hyperlink ref="AY116" r:id="rId109" xr:uid="{E9584B05-D4A9-4B0C-AE02-12D6DD5AC2CA}"/>
    <hyperlink ref="AY117" r:id="rId110" xr:uid="{12B966EF-8A24-4799-8E4B-BEE202A1E9EF}"/>
    <hyperlink ref="AY118" r:id="rId111" xr:uid="{68DC9713-9A19-4AEF-9916-2DAEF245F2B1}"/>
    <hyperlink ref="AY119" r:id="rId112" xr:uid="{8302D3C2-DCBE-4EF5-9044-5653FEA44AED}"/>
    <hyperlink ref="AY120" r:id="rId113" xr:uid="{CB4D9D60-E51C-4E09-822D-047E0B239258}"/>
    <hyperlink ref="AY122" r:id="rId114" xr:uid="{FA3A455D-D550-4E0F-BBE2-49421C2790F3}"/>
    <hyperlink ref="AY123" r:id="rId115" xr:uid="{7800D918-ED00-406B-9ED7-EA0A2174BA7E}"/>
    <hyperlink ref="AY127" r:id="rId116" xr:uid="{5B1A3CEF-47C5-452C-B7BD-3C83549FDEFF}"/>
    <hyperlink ref="AY124" r:id="rId117" xr:uid="{CB6204D4-B63D-45C1-A857-77B748AD4234}"/>
    <hyperlink ref="AY125" r:id="rId118" xr:uid="{95F5C27C-F427-47D4-A9C8-80180299A98B}"/>
    <hyperlink ref="AY121" r:id="rId119" xr:uid="{1298DB27-857B-4A5F-931B-5E166886185F}"/>
    <hyperlink ref="AY126" r:id="rId120" xr:uid="{0FA5CBC3-A66F-4FD2-BE4D-EA95856A273D}"/>
    <hyperlink ref="AY128" r:id="rId121" xr:uid="{D3E915BF-67D6-4B0B-A0FB-ADB76577F85F}"/>
    <hyperlink ref="AY132" r:id="rId122" xr:uid="{839DD89B-24B5-4725-B92B-2EB7E920631B}"/>
    <hyperlink ref="AY133" r:id="rId123" xr:uid="{A1DAE448-B86A-467A-87B3-4FB262CABC86}"/>
    <hyperlink ref="AY129" r:id="rId124" xr:uid="{46B5EEF7-66D5-4567-ADC1-2D26D3B0729F}"/>
    <hyperlink ref="AY130" r:id="rId125" xr:uid="{CAE6F286-B872-4379-B267-82594259458A}"/>
    <hyperlink ref="AY131" r:id="rId126" xr:uid="{36EC2D06-59AD-43A1-814C-86576A53C1B2}"/>
    <hyperlink ref="AY134" r:id="rId127" xr:uid="{482D15DE-DBEF-4F92-A69B-AA5C7395A103}"/>
    <hyperlink ref="AY135" r:id="rId128" xr:uid="{35552722-06A2-4481-B409-9E50FAA78E22}"/>
    <hyperlink ref="AY137" r:id="rId129" xr:uid="{F99AABB4-250C-413C-ACBB-02FC74AFBB19}"/>
    <hyperlink ref="AY136" r:id="rId130" xr:uid="{1A265FE0-6DAA-4B76-8E1A-E60BF5E76270}"/>
    <hyperlink ref="AY138" r:id="rId131" xr:uid="{228DAAEA-430D-414E-A810-CBE257C3440F}"/>
    <hyperlink ref="AY139" r:id="rId132" xr:uid="{10BC76D4-66FA-429B-A1BF-E01D76B38153}"/>
    <hyperlink ref="AY140" r:id="rId133" xr:uid="{1CB70206-65E2-4218-8BA5-8C9F898CFF82}"/>
    <hyperlink ref="AY142" r:id="rId134" xr:uid="{6A6A3054-A748-4BC5-B16B-983BD18FC4AD}"/>
    <hyperlink ref="AY143" r:id="rId135" xr:uid="{A7A6B269-EC59-4779-81D6-0CF89E371398}"/>
    <hyperlink ref="AY144" r:id="rId136" xr:uid="{B80FC127-073E-4E74-828C-C632ACD2ABD1}"/>
    <hyperlink ref="AY141" r:id="rId137" xr:uid="{7BA88A87-0298-4131-A04D-F97B17D45511}"/>
    <hyperlink ref="AY145" r:id="rId138" xr:uid="{33A46F69-49E2-4C50-992F-0C626972FBF8}"/>
    <hyperlink ref="AY148" r:id="rId139" xr:uid="{C877DDAC-8F81-458A-9DF6-AB5E7735445F}"/>
    <hyperlink ref="AY147" r:id="rId140" xr:uid="{90E40AF5-757C-4D06-AC7C-D29795C0C50F}"/>
    <hyperlink ref="AY146" r:id="rId141" xr:uid="{47315958-637C-45F2-8DF8-AAB5109D52D3}"/>
    <hyperlink ref="AY149" r:id="rId142" xr:uid="{055E7481-CDAE-4799-8F6F-FD34A132BAA3}"/>
    <hyperlink ref="AY150" r:id="rId143" xr:uid="{809A9970-742A-408C-8EB6-2759796E0336}"/>
    <hyperlink ref="AY151" r:id="rId144" xr:uid="{BE3937A5-FB54-49A6-AB5E-4955F41F4DDC}"/>
    <hyperlink ref="AY152" r:id="rId145" xr:uid="{766C30F7-EBDC-4AB0-8649-DC8D121DFB36}"/>
    <hyperlink ref="AY153" r:id="rId146" xr:uid="{A1601CD8-8EDE-4D33-BC37-24AA882E9A0A}"/>
    <hyperlink ref="AY156" r:id="rId147" xr:uid="{218D5996-9FC8-4336-98EC-87822CAC3A0C}"/>
    <hyperlink ref="AY154" r:id="rId148" xr:uid="{927D295B-8C8A-4096-BFC0-77A37CD573D5}"/>
    <hyperlink ref="AY155" r:id="rId149" xr:uid="{31B0366E-C524-48DC-BEEF-4CC9C9D233DA}"/>
    <hyperlink ref="AY157" r:id="rId150" xr:uid="{6EEC58F2-305E-4BE5-97C7-8CF69A152BBA}"/>
    <hyperlink ref="AY160" r:id="rId151" xr:uid="{CDE44F47-FC3B-463B-8531-4BC3755F5780}"/>
    <hyperlink ref="AY158" r:id="rId152" xr:uid="{CC47D8EC-CD92-4808-9CC7-D662C6E6B4CB}"/>
    <hyperlink ref="AY159" r:id="rId153" xr:uid="{AD219546-0B50-4DD4-815A-410A777EEF56}"/>
    <hyperlink ref="AY161" r:id="rId154" xr:uid="{86C378D0-835C-4BD8-9966-9D31C0D16A0F}"/>
    <hyperlink ref="AY162" r:id="rId155" xr:uid="{20E82744-E3DA-4C1B-BF58-8264B4370130}"/>
    <hyperlink ref="AY163" r:id="rId156" xr:uid="{9E68AF7C-C88E-4F97-91BD-D370CE7600FA}"/>
    <hyperlink ref="AY164" r:id="rId157" xr:uid="{39117969-7111-4E61-93E6-E60C5063994B}"/>
    <hyperlink ref="AY166" r:id="rId158" xr:uid="{74DAA8F5-1EC0-45A4-9928-314E5FCCC9BC}"/>
    <hyperlink ref="AY165" r:id="rId159" xr:uid="{BF27A8AC-7030-4152-BAAE-5D14E2001994}"/>
    <hyperlink ref="AY167" r:id="rId160" xr:uid="{74D21D32-8BD7-4974-8CF0-34957DD63434}"/>
    <hyperlink ref="AY168" r:id="rId161" xr:uid="{83337541-DE21-42F5-8771-68A882E6D750}"/>
    <hyperlink ref="AY169" r:id="rId162" xr:uid="{ED4266AB-B5FA-4F14-8BD8-22F4B8BE2788}"/>
    <hyperlink ref="AY170" r:id="rId163" xr:uid="{0ACDE453-3B1D-422E-AEC3-4EC867AE9438}"/>
    <hyperlink ref="AY171" r:id="rId164" xr:uid="{647AAA46-2D52-4FD3-8746-1FD50FD9EBB1}"/>
    <hyperlink ref="AY172" r:id="rId165" xr:uid="{425E92EB-0D37-498B-AA06-6884CA9CA2EE}"/>
    <hyperlink ref="AY173" r:id="rId166" xr:uid="{53A6DD8E-9583-46BF-889D-F9606CAFE09C}"/>
    <hyperlink ref="AY174" r:id="rId167" xr:uid="{8107A9AB-EDE1-45F8-9EC3-3BB119D32BC8}"/>
    <hyperlink ref="AY175" r:id="rId168" xr:uid="{1E92E3B9-971F-42B6-8799-8CC0723BB7F1}"/>
    <hyperlink ref="AY176" r:id="rId169" xr:uid="{A372018C-9296-4500-BC95-62973173B159}"/>
    <hyperlink ref="AY177" r:id="rId170" xr:uid="{15C9686D-6ED9-413C-99AE-C80C9C0C0B66}"/>
    <hyperlink ref="AY178" r:id="rId171" xr:uid="{3BC7BF9D-728B-43ED-BDA3-3383996CF03C}"/>
    <hyperlink ref="AY181" r:id="rId172" xr:uid="{4083C2B6-3663-4145-A463-A95E365C7750}"/>
    <hyperlink ref="AY179" r:id="rId173" xr:uid="{1CD2C96E-7A8C-4628-9016-F4DDF57F2A29}"/>
    <hyperlink ref="AY180" r:id="rId174" xr:uid="{2FF34BD7-8173-4741-BF42-07E0F5A98F94}"/>
    <hyperlink ref="AY182" r:id="rId175" xr:uid="{8DC46F5A-2E8E-4D04-89D6-185F1FADBD1C}"/>
    <hyperlink ref="AY183" r:id="rId176" xr:uid="{38E5C376-CBA2-4623-8BAF-6A7BEC93E629}"/>
    <hyperlink ref="AY184" r:id="rId177" xr:uid="{D3C3AB02-3BA3-47A1-AAAB-C994CBD0A09D}"/>
    <hyperlink ref="AY186" r:id="rId178" xr:uid="{3AA23B99-4BED-4C7B-9373-0B5E6AB19036}"/>
    <hyperlink ref="AY188" r:id="rId179" xr:uid="{E795890C-543E-4686-B2FB-A7E58CE08780}"/>
    <hyperlink ref="AY189" r:id="rId180" xr:uid="{88F89C22-E0EE-4462-B95A-F596475C1E72}"/>
    <hyperlink ref="AY190" r:id="rId181" xr:uid="{4AD8CE72-6E27-47F9-9100-58C3C88DAD37}"/>
    <hyperlink ref="AY191" r:id="rId182" xr:uid="{3E986296-1847-4796-9BB5-98D6DAA8F95E}"/>
    <hyperlink ref="AY185" r:id="rId183" xr:uid="{B577BAED-C33E-4CED-B04C-1B5F8F8F3BD2}"/>
    <hyperlink ref="AY187" r:id="rId184" xr:uid="{24FA552E-08E6-43A6-9701-A8210D20E3F7}"/>
    <hyperlink ref="AY192" r:id="rId185" xr:uid="{CF30510C-0F66-4927-A9F8-EF2BED0C974E}"/>
    <hyperlink ref="AY193" r:id="rId186" xr:uid="{A7AC7F9B-5323-43DF-8AD6-73517E751A28}"/>
    <hyperlink ref="AY194" r:id="rId187" xr:uid="{682F2C3D-A2BD-434C-B882-CE907EFACA0A}"/>
    <hyperlink ref="AY196" r:id="rId188" xr:uid="{2402DD87-4E3D-4E86-94E7-7D0F0E769AFC}"/>
    <hyperlink ref="AY195" r:id="rId189" xr:uid="{9602BE5D-2E63-4244-B7FA-A755E7D6C0BE}"/>
    <hyperlink ref="AY197" r:id="rId190" xr:uid="{55104540-7A0E-4B91-A86D-E902E8B6B032}"/>
    <hyperlink ref="AY198" r:id="rId191" xr:uid="{4E0A54D0-F725-4FB7-ADC9-64BCA6EA05D6}"/>
    <hyperlink ref="AY199" r:id="rId192" xr:uid="{3E9EF5C5-E247-40F8-B6F6-3D1A2DCA916A}"/>
    <hyperlink ref="AY201" r:id="rId193" xr:uid="{DA3728AE-8CB4-43DA-A9F7-F4806D87A9C7}"/>
    <hyperlink ref="AY200" r:id="rId194" xr:uid="{33867A63-207D-4493-A87A-6CE644FDDA78}"/>
    <hyperlink ref="AY202" r:id="rId195" xr:uid="{627311AE-6B37-4A43-B60B-01EF6E148E5E}"/>
    <hyperlink ref="AY204" r:id="rId196" xr:uid="{16001048-C3E4-4323-B5B4-BBA3F21DB65F}"/>
    <hyperlink ref="AY205" r:id="rId197" xr:uid="{B92B87DC-37B4-4845-B408-67353D5257BA}"/>
    <hyperlink ref="AY208" r:id="rId198" xr:uid="{FD05478C-EDC2-408D-869D-653F6E87D3CC}"/>
    <hyperlink ref="AY209" r:id="rId199" xr:uid="{F66FE438-4EA8-44E0-9F64-41194DF061FB}"/>
    <hyperlink ref="AY210" r:id="rId200" xr:uid="{53A24016-2454-4311-B118-82F60E4A6833}"/>
    <hyperlink ref="AY211" r:id="rId201" xr:uid="{051A5720-44EC-4889-9753-36E68C2D061E}"/>
    <hyperlink ref="AY212" r:id="rId202" xr:uid="{78988FF3-9DCF-4462-90CE-D58947B5F76C}"/>
    <hyperlink ref="AY214" r:id="rId203" xr:uid="{B38E481A-1148-4768-BB7D-569320F2AB6F}"/>
    <hyperlink ref="AY203" r:id="rId204" xr:uid="{9A352DE8-36CF-498F-8A1C-B27443119757}"/>
    <hyperlink ref="AY206" r:id="rId205" xr:uid="{26703C0A-CDA9-47EF-B2C9-781C28754EA9}"/>
    <hyperlink ref="AY207" r:id="rId206" xr:uid="{8515F9C5-C428-4F89-877B-E9A792599D41}"/>
    <hyperlink ref="AY213" r:id="rId207" xr:uid="{7193BD83-C592-4879-B037-C4A95BF1986A}"/>
    <hyperlink ref="AY215" r:id="rId208" xr:uid="{A262574E-5A74-40E5-86F7-08F3101AE2A3}"/>
    <hyperlink ref="AY216" r:id="rId209" xr:uid="{46CB382F-7435-4D65-AB77-B1404A8A1C19}"/>
    <hyperlink ref="AY217" r:id="rId210" xr:uid="{DDFAA1B5-88E6-4DC0-8FB6-94298C4437C3}"/>
    <hyperlink ref="AY219" r:id="rId211" xr:uid="{A34E8688-DE08-4B98-8B7E-D1BE4224C6E9}"/>
    <hyperlink ref="AY218" r:id="rId212" xr:uid="{6FA90F90-6942-479E-9178-B2CC67A52276}"/>
    <hyperlink ref="AY220" r:id="rId213" xr:uid="{C9F40B34-D6D8-4995-8BDF-C47A8D76A80D}"/>
    <hyperlink ref="AY221" r:id="rId214" xr:uid="{4304F94A-CFE0-4B23-8B18-F11C1988B905}"/>
    <hyperlink ref="AY222" r:id="rId215" xr:uid="{8359A511-DD6B-4AD8-BDA4-2A421B6B02F6}"/>
    <hyperlink ref="AY223" r:id="rId216" xr:uid="{56FA8F2C-908F-4E19-98E0-E2F6FF68705A}"/>
    <hyperlink ref="AY225" r:id="rId217" xr:uid="{29B93123-996F-4FE5-A180-CACD2CBA8A36}"/>
    <hyperlink ref="AY226" r:id="rId218" xr:uid="{1C132BAD-7057-4291-B128-3450232F3619}"/>
    <hyperlink ref="AY227" r:id="rId219" xr:uid="{7E9D5E10-8B94-47AF-927E-82A1A5A8B414}"/>
    <hyperlink ref="AY228" r:id="rId220" xr:uid="{9C5A5672-6003-416E-B356-C3DCA1F3CAED}"/>
    <hyperlink ref="AY229" r:id="rId221" xr:uid="{2B5F19B8-A9AC-4606-810D-7962291667FF}"/>
    <hyperlink ref="AY224" r:id="rId222" xr:uid="{0096EF91-B17F-416A-B8DC-E76AD009B024}"/>
    <hyperlink ref="AY230" r:id="rId223" xr:uid="{195C9361-85E3-4F62-99C7-E98A5F3A97C8}"/>
    <hyperlink ref="AY231" r:id="rId224" xr:uid="{86BE303B-0470-4A96-A0B1-9BE46257275F}"/>
    <hyperlink ref="AY232" r:id="rId225" xr:uid="{7D8955DD-308A-4DCC-9985-E2A625F809AC}"/>
    <hyperlink ref="AY233" r:id="rId226" xr:uid="{98782578-0467-4A81-91E0-40EE0DBD9F57}"/>
    <hyperlink ref="AY235" r:id="rId227" xr:uid="{71DD2F9E-5603-415B-811E-AA54D4D1B7AE}"/>
    <hyperlink ref="AY236" r:id="rId228" xr:uid="{579822CE-2A3B-4748-89D8-81264805EE9D}"/>
    <hyperlink ref="AY234" r:id="rId229" xr:uid="{F8D74CB0-F2C5-4CEE-A7C3-DE7BD47EB466}"/>
    <hyperlink ref="AY237" r:id="rId230" xr:uid="{51F28BFB-5C3C-4626-AF14-91AC34B7982B}"/>
    <hyperlink ref="AY238" r:id="rId231" xr:uid="{8F334C8F-3592-45B5-9C1C-7BAB65A2A467}"/>
    <hyperlink ref="AY239" r:id="rId232" xr:uid="{0BBB02A4-900D-4398-BE0B-8B2B8A160748}"/>
    <hyperlink ref="AY240" r:id="rId233" xr:uid="{8EF9CB74-D310-47FC-891E-87F431BF3737}"/>
    <hyperlink ref="AY241" r:id="rId234" xr:uid="{320140A7-08B8-4394-BA87-03A21742474E}"/>
    <hyperlink ref="AY242" r:id="rId235" xr:uid="{98DF9488-6534-4BB1-984F-EE27F3577D6C}"/>
    <hyperlink ref="AY243" r:id="rId236" xr:uid="{851B91CB-E6A7-4B0B-BD7D-97434037A63A}"/>
    <hyperlink ref="AY244" r:id="rId237" xr:uid="{B05C8A17-E355-495E-B535-C43A7FBAEFA7}"/>
    <hyperlink ref="AY245" r:id="rId238" xr:uid="{A37B9BE1-419B-4C67-9844-3EC1C2395E01}"/>
    <hyperlink ref="AY246" r:id="rId239" xr:uid="{EA10871B-BEF9-41C4-A599-8C1AE030F4C8}"/>
    <hyperlink ref="AY247" r:id="rId240" xr:uid="{9397B4A8-18E4-4763-94AE-00B21FFE99CE}"/>
    <hyperlink ref="AY248" r:id="rId241" xr:uid="{6A221E96-AAD3-4C86-B001-E14715F498FA}"/>
    <hyperlink ref="AY249" r:id="rId242" xr:uid="{83FB9062-9469-499B-89B8-61E9387669F7}"/>
    <hyperlink ref="AY250" r:id="rId243" xr:uid="{00214DB4-31B6-46EE-8977-1BF21EC30FC1}"/>
    <hyperlink ref="AY252" r:id="rId244" xr:uid="{0B7AC786-2551-451F-80DB-CB2D7C7258F7}"/>
    <hyperlink ref="AY251" r:id="rId245" xr:uid="{7BB16E01-8CE0-4F11-A141-BE9B23D345EB}"/>
    <hyperlink ref="AY253" r:id="rId246" xr:uid="{D36BBAFC-56F6-49E5-9BCE-17541BF6F3BC}"/>
    <hyperlink ref="AY254" r:id="rId247" xr:uid="{9B9E7E01-AF30-48E5-A6A1-C747B8F17591}"/>
    <hyperlink ref="AY255" r:id="rId248" xr:uid="{2E39A98C-AC08-4394-BAD8-7B7237FD97CD}"/>
    <hyperlink ref="AY256" r:id="rId249" xr:uid="{EC86E900-36FF-440B-88BB-16EAF25E81C0}"/>
    <hyperlink ref="AY257" r:id="rId250" xr:uid="{DD039584-9894-450A-8AA8-FD7BF5B8F71B}"/>
    <hyperlink ref="AY258" r:id="rId251" xr:uid="{7766B628-1DFC-4915-AC95-C11399C5EC53}"/>
    <hyperlink ref="AY259" r:id="rId252" xr:uid="{FCA93CD4-46AE-4D79-B633-398B67B58D6A}"/>
    <hyperlink ref="AY260" r:id="rId253" xr:uid="{26AC00C4-3D67-4313-AFFD-BA854B31EC67}"/>
    <hyperlink ref="AY262" r:id="rId254" xr:uid="{239185B7-ADFE-42C9-9C60-7D86CDDF6D70}"/>
    <hyperlink ref="AY266" r:id="rId255" xr:uid="{E63D3913-A03D-4892-9D24-E6CE43467D2A}"/>
    <hyperlink ref="AY261" r:id="rId256" xr:uid="{5B707E9C-5A46-443A-8508-7F6959739DD8}"/>
    <hyperlink ref="AY263" r:id="rId257" xr:uid="{C576B218-B538-4238-BB87-5F59E7E33C89}"/>
    <hyperlink ref="AY264" r:id="rId258" xr:uid="{8530AC79-4F45-4E5F-98ED-D6397BA6EDC5}"/>
    <hyperlink ref="AY265" r:id="rId259" xr:uid="{35B794D0-80CC-4EE2-9B6B-110BC5DD616C}"/>
    <hyperlink ref="AY267" r:id="rId260" xr:uid="{EA763354-1A1F-4FB2-842E-2222F88A03DA}"/>
    <hyperlink ref="AY268" r:id="rId261" xr:uid="{3D8A7231-C52F-4B33-825E-57317C072CED}"/>
    <hyperlink ref="AY269" r:id="rId262" xr:uid="{AFF18CA1-DA4B-41DE-A209-45DF9F16DE70}"/>
    <hyperlink ref="AY270" r:id="rId263" xr:uid="{032CB9B4-3EBE-4DB5-9D8F-5A0ED0C0027F}"/>
    <hyperlink ref="AY271" r:id="rId264" xr:uid="{8B198737-0B8D-46DF-BDE3-FDACEA9EF261}"/>
    <hyperlink ref="AY272" r:id="rId265" xr:uid="{D0DCF0D9-95DC-4779-A31D-C1E32CB2CC7A}"/>
    <hyperlink ref="AY273" r:id="rId266" xr:uid="{01A1D12B-B2D3-4209-A2AF-B3AA90BAA119}"/>
    <hyperlink ref="AY275" r:id="rId267" xr:uid="{D171C3A0-6D12-44D1-AA50-9DB0716D2026}"/>
    <hyperlink ref="AY276" r:id="rId268" xr:uid="{B2174958-72D2-4E9D-9E3E-C6AE2125963A}"/>
    <hyperlink ref="AY277" r:id="rId269" xr:uid="{AC255A57-4DE6-4C24-9737-ECC6555F6083}"/>
    <hyperlink ref="AY278" r:id="rId270" xr:uid="{D146465C-4B3C-4D8A-9113-5D97EA6555DC}"/>
    <hyperlink ref="AY279" r:id="rId271" xr:uid="{1C1CE04F-8418-4D60-94ED-4C415D0FBAF3}"/>
    <hyperlink ref="AY274" r:id="rId272" xr:uid="{FA7E6D40-6308-4D14-9015-DB05D149C94E}"/>
    <hyperlink ref="AY280" r:id="rId273" xr:uid="{FBF8369F-54DB-4F3E-883E-7494E4A2A6CD}"/>
    <hyperlink ref="AY281" r:id="rId274" xr:uid="{30871C34-1C38-4047-B28E-527020351A21}"/>
    <hyperlink ref="AY282" r:id="rId275" xr:uid="{04696FF5-3390-47DD-A51B-AB2ACF223632}"/>
    <hyperlink ref="AY283" r:id="rId276" xr:uid="{F3F89922-0308-4DE9-A0AC-D38BF3A8D28C}"/>
    <hyperlink ref="AY284" r:id="rId277" xr:uid="{019CB2F5-D322-4EBB-8565-79CC5539FBB3}"/>
    <hyperlink ref="AY285" r:id="rId278" xr:uid="{256CB920-61B4-4C94-98D8-03FC13AC248A}"/>
    <hyperlink ref="AY287" r:id="rId279" xr:uid="{FED0BFD5-2AD7-4239-AC2C-01C602D3FA1A}"/>
    <hyperlink ref="AY289" r:id="rId280" xr:uid="{9E5D504E-4F2A-4651-8AF2-549043DAC212}"/>
    <hyperlink ref="AY290" r:id="rId281" xr:uid="{E4D73E7F-C2A3-429F-B2CE-3FF5E02DB529}"/>
    <hyperlink ref="AY286" r:id="rId282" xr:uid="{B88C2636-9D35-43C8-A5F1-8076A8F8B936}"/>
    <hyperlink ref="AY288" r:id="rId283" xr:uid="{8613C118-A634-4DDB-8520-162BD10A00F5}"/>
    <hyperlink ref="AY291" r:id="rId284" xr:uid="{8F602B49-5AA1-41AD-AD0F-6676DEDBFF91}"/>
    <hyperlink ref="AY292" r:id="rId285" xr:uid="{576FCCF7-42E1-4CDD-AF88-D209D82D8FEE}"/>
    <hyperlink ref="AY293" r:id="rId286" xr:uid="{8012DED4-873A-44B7-854F-2391F8E6E762}"/>
    <hyperlink ref="AY294" r:id="rId287" xr:uid="{9873295C-1326-4298-B278-AB2C355C6152}"/>
    <hyperlink ref="AY295" r:id="rId288" xr:uid="{698D7C2E-A616-48FC-9483-34DA7FF2FC96}"/>
    <hyperlink ref="AY296" r:id="rId289" xr:uid="{B4F0D878-6D7C-4341-A2B2-481E5627092A}"/>
    <hyperlink ref="AY297" r:id="rId290" xr:uid="{9431F401-3FB7-47BB-A13C-2728CAE4185E}"/>
    <hyperlink ref="AY298" r:id="rId291" xr:uid="{144B8FBF-5801-478A-906F-3BC1AC5A749A}"/>
    <hyperlink ref="AY299" r:id="rId292" xr:uid="{613CA366-BA75-4B9B-B727-D47A12EE70B4}"/>
    <hyperlink ref="AY300" r:id="rId293" xr:uid="{1B90812E-F51E-4BE0-9009-9544ABBEB1FD}"/>
    <hyperlink ref="AY301" r:id="rId294" xr:uid="{C4DA0112-B148-466F-9AA0-4D2B245978C8}"/>
    <hyperlink ref="AY302" r:id="rId295" xr:uid="{CC866863-9EDD-4E9E-AD75-CD28061A29A4}"/>
    <hyperlink ref="AY303" r:id="rId296" xr:uid="{6EE12336-1B1D-4045-BD74-634D01681DDB}"/>
    <hyperlink ref="AY304" r:id="rId297" xr:uid="{61D1F667-706A-42DF-A9B2-5BABA03B1FE6}"/>
    <hyperlink ref="AY305" r:id="rId298" xr:uid="{41AB3EBB-B250-4AC9-999E-24D6D7892731}"/>
    <hyperlink ref="AY306" r:id="rId299" xr:uid="{0EC87C64-9957-4748-9A94-C7740741A28F}"/>
    <hyperlink ref="AY307" r:id="rId300" xr:uid="{B712FD8D-C64F-4518-ADBD-63BF84CAE9AF}"/>
    <hyperlink ref="AY308" r:id="rId301" xr:uid="{3A9C7697-7485-4924-9FBB-C2A6492D9B1C}"/>
    <hyperlink ref="AY312" r:id="rId302" xr:uid="{FFC537C2-2AB2-4D2C-9B18-3CBDEA4B64C7}"/>
    <hyperlink ref="AY314" r:id="rId303" xr:uid="{522D4ED4-8967-4C38-895D-B6CFE9F528FB}"/>
    <hyperlink ref="AY315" r:id="rId304" xr:uid="{D44EC720-00CD-4C40-BD69-40A1ED78B808}"/>
    <hyperlink ref="AY316" r:id="rId305" xr:uid="{B5AD0940-EF64-4A72-A8D3-631E753D3177}"/>
    <hyperlink ref="AY310" r:id="rId306" xr:uid="{D9A6D18D-3AFE-4211-BB3E-03392CAD73AB}"/>
    <hyperlink ref="AY311" r:id="rId307" xr:uid="{D4AB505D-DE49-40D2-9EEF-E8C04BF21687}"/>
    <hyperlink ref="AY309" r:id="rId308" xr:uid="{1683F142-FC99-448C-92ED-4E000481B7FF}"/>
    <hyperlink ref="AY313" r:id="rId309" xr:uid="{C74B9A3F-6349-409B-A28F-6CF429FE9F49}"/>
    <hyperlink ref="AY318" r:id="rId310" xr:uid="{6C8DC715-1F53-4AC8-AB08-2DBE3B29BA66}"/>
    <hyperlink ref="AY317" r:id="rId311" xr:uid="{FA143EAC-B385-4CD5-8A34-8C795B1F39D5}"/>
    <hyperlink ref="AY325" r:id="rId312" xr:uid="{1AC45E60-5824-4A2F-99C3-28F01F790E9E}"/>
    <hyperlink ref="AY320" r:id="rId313" xr:uid="{4E1CF5B8-37D2-447E-9F82-1B772F9963F9}"/>
    <hyperlink ref="AY319" r:id="rId314" xr:uid="{3FA6BEE0-AAF5-45B2-9E5F-E821EAB2FA43}"/>
    <hyperlink ref="AY321" r:id="rId315" xr:uid="{B4B07044-6F45-4DDA-BB2A-480DA616268D}"/>
    <hyperlink ref="AY322" r:id="rId316" xr:uid="{9FA03CD5-3ABE-4389-B207-67619DFCC373}"/>
    <hyperlink ref="AY323" r:id="rId317" xr:uid="{189CF46C-9CEB-4DB0-8CAB-236B83AB1BCC}"/>
    <hyperlink ref="AY324" r:id="rId318" xr:uid="{6EB05172-A1D2-40CD-A7BF-195D38C241E4}"/>
    <hyperlink ref="AY326" r:id="rId319" xr:uid="{4ABF7B0B-2EE6-4C5D-9238-819FBCA51751}"/>
    <hyperlink ref="AY327" r:id="rId320" xr:uid="{D69E65C3-9EA0-4B0F-B8DE-51D546838246}"/>
    <hyperlink ref="AY328" r:id="rId321" xr:uid="{98101A93-0313-48E4-9059-5DDCB0AB3EA2}"/>
    <hyperlink ref="AY330" r:id="rId322" xr:uid="{0B6E9B15-CF68-498A-BC3F-7D7D4125E745}"/>
    <hyperlink ref="AY329" r:id="rId323" xr:uid="{606BC31C-78ED-4DEC-8E03-CD44535EB634}"/>
    <hyperlink ref="AY332" r:id="rId324" xr:uid="{E7DFD3BB-9BCE-4169-BE24-2EA3DF5B2049}"/>
    <hyperlink ref="AY331" r:id="rId325" xr:uid="{7B4C5FFF-B00F-4682-9031-B698912C3348}"/>
    <hyperlink ref="AY333" r:id="rId326" xr:uid="{C54C8F32-B8A1-4367-8049-BC3433D99906}"/>
    <hyperlink ref="AY334" r:id="rId327" xr:uid="{007FD306-9B7C-49D7-A4E3-970A91E55290}"/>
    <hyperlink ref="AY335" r:id="rId328" xr:uid="{0866F910-9D1C-47FD-A217-A5B2B8B7FEF1}"/>
    <hyperlink ref="AY336" r:id="rId329" xr:uid="{F1C2F03E-79F9-4625-889A-B82C8B48D10F}"/>
    <hyperlink ref="AY337" r:id="rId330" xr:uid="{92E906EE-D200-4FAE-9E21-E695AC6A6EC3}"/>
    <hyperlink ref="AY338" r:id="rId331" xr:uid="{5AAE8372-8F11-4A0E-86CC-F6C5FD3F8B67}"/>
    <hyperlink ref="AY339" r:id="rId332" xr:uid="{FE2135A8-4EFE-4E7D-A401-7D2A54FA1691}"/>
    <hyperlink ref="AY340" r:id="rId333" xr:uid="{67E23B84-88DF-41C9-8633-895E06E6E8F0}"/>
    <hyperlink ref="AY341" r:id="rId334" xr:uid="{A646F376-7D6F-4F49-AF29-D919D7651315}"/>
    <hyperlink ref="AY342" r:id="rId335" xr:uid="{85E5FC1F-940E-4A45-AC36-9770935249D8}"/>
    <hyperlink ref="AY343" r:id="rId336" xr:uid="{F3D7BAC5-ADF8-445F-BF99-D481D08F820E}"/>
    <hyperlink ref="AY344" r:id="rId337" xr:uid="{9E9995DD-5905-4AAB-9FF2-2B9855FA121C}"/>
    <hyperlink ref="AY345" r:id="rId338" xr:uid="{47710ACF-679B-4E7D-AC57-7F82EBE013DD}"/>
    <hyperlink ref="AY346" r:id="rId339" xr:uid="{42B9341A-F402-4F15-A056-AD05BE95C615}"/>
    <hyperlink ref="AY347" r:id="rId340" xr:uid="{4A21D0DF-A7BB-4F46-8288-E0E09C2D4F21}"/>
    <hyperlink ref="AY348" r:id="rId341" xr:uid="{A9A98EB0-5625-4FF7-9A29-FE59BED9C048}"/>
    <hyperlink ref="AY349" r:id="rId342" xr:uid="{F97E5A6D-C3C7-4C14-BC90-950421FFC42F}"/>
    <hyperlink ref="AY350" r:id="rId343" xr:uid="{394036DF-A5BA-4C6A-981D-6812C102CACE}"/>
    <hyperlink ref="AY351" r:id="rId344" xr:uid="{D014AB39-E941-4BA3-A3AB-1D7E47CF0B3B}"/>
    <hyperlink ref="AY352" r:id="rId345" xr:uid="{26C6D91E-7BF8-4FE3-99B0-90A5ED9B9B5C}"/>
    <hyperlink ref="AY353" r:id="rId346" xr:uid="{20A66D94-2538-46A9-8548-DB4F00F1F327}"/>
    <hyperlink ref="AY354" r:id="rId347" xr:uid="{9350E1B2-E33A-4DE7-BD9F-32FD222192A3}"/>
    <hyperlink ref="AY355" r:id="rId348" xr:uid="{E00F25CA-F41B-44FF-8C24-160EB1B449F7}"/>
    <hyperlink ref="AY356" r:id="rId349" xr:uid="{4D1CAB33-A852-4D8B-8D62-DB888685C267}"/>
    <hyperlink ref="AY357" r:id="rId350" xr:uid="{399A14C1-BB97-4564-ACF8-19F84FF80ABF}"/>
    <hyperlink ref="AY358" r:id="rId351" xr:uid="{D89257AA-7A0C-470D-A2A8-D25E47C3FA51}"/>
    <hyperlink ref="AY359" r:id="rId352" xr:uid="{8AA66D5D-58A4-4F59-A204-B7503119A353}"/>
    <hyperlink ref="AY360" r:id="rId353" xr:uid="{C1C6D93E-B07B-4358-9BD1-A86609B43677}"/>
    <hyperlink ref="AY361" r:id="rId354" xr:uid="{572C71B2-C2FE-4258-8C60-ED034A33F2E2}"/>
    <hyperlink ref="AY362" r:id="rId355" xr:uid="{5767CB63-7BFC-4F43-8224-95286261A345}"/>
    <hyperlink ref="AY363" r:id="rId356" xr:uid="{9B9936BC-EE70-40FA-BDAA-520F69648A21}"/>
    <hyperlink ref="AY364" r:id="rId357" xr:uid="{C1904B06-A328-44BA-B970-19A68BD7A5B4}"/>
    <hyperlink ref="AY365" r:id="rId358" xr:uid="{07B6AFAB-9072-4F17-ACE9-DFD054AF0E55}"/>
    <hyperlink ref="AY366" r:id="rId359" xr:uid="{CD60D416-7978-4A35-B4D1-2A938A3A6D12}"/>
    <hyperlink ref="AY367" r:id="rId360" xr:uid="{F7DD29BD-6530-4496-B2BC-9B0B2529C0BB}"/>
    <hyperlink ref="AY380" r:id="rId361" xr:uid="{86BB82BD-6D4B-43FD-8F24-46DF707B0285}"/>
    <hyperlink ref="AY369" r:id="rId362" xr:uid="{49673276-7EC5-4BE1-B3D6-0B64869B1952}"/>
    <hyperlink ref="AY371" r:id="rId363" xr:uid="{F04411E5-6ED0-4345-BC53-5793E828CA57}"/>
    <hyperlink ref="AY373" r:id="rId364" xr:uid="{4F628A31-607C-4B59-8CA1-23F4ED31A71D}"/>
    <hyperlink ref="AY374" r:id="rId365" xr:uid="{67D3015A-35E9-44CB-88FA-F1FA694BBE79}"/>
    <hyperlink ref="AY375" r:id="rId366" xr:uid="{724AAE6A-BFD8-47AA-9F70-727B3CEAAFE9}"/>
    <hyperlink ref="AY376" r:id="rId367" xr:uid="{1A54B254-E161-4174-B0D3-199E5B5BC43B}"/>
    <hyperlink ref="AY377" r:id="rId368" xr:uid="{F65234EB-ED26-446D-97D3-BF48D0D70F76}"/>
    <hyperlink ref="AY378" r:id="rId369" xr:uid="{CA898862-7D00-4E47-B767-75863B06FF2A}"/>
    <hyperlink ref="AY379" r:id="rId370" xr:uid="{39EE5B62-CFB1-4336-A620-1F4C3D019C07}"/>
    <hyperlink ref="AY381" r:id="rId371" xr:uid="{3840DC09-37BB-46C1-9C9E-511F6385E57E}"/>
    <hyperlink ref="AY382" r:id="rId372" xr:uid="{81C333AA-61BF-4D66-BD6B-DE23C0E1416F}"/>
    <hyperlink ref="AY368" r:id="rId373" xr:uid="{5B3E868F-22AC-41E1-B8B8-9FE0A6190777}"/>
    <hyperlink ref="AY370" r:id="rId374" xr:uid="{3262B762-C2C0-4200-92D4-C795AB885E66}"/>
    <hyperlink ref="AY372" r:id="rId375" xr:uid="{2266E6F8-39DA-41E0-A865-A3E80A730192}"/>
  </hyperlinks>
  <pageMargins left="0.7" right="0.7" top="0.75" bottom="0.75" header="0.3" footer="0.3"/>
  <pageSetup orientation="portrait" horizontalDpi="300" verticalDpi="300" r:id="rId376"/>
  <drawing r:id="rId377"/>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24C95-5504-47AF-83F7-BF2CBE934C7C}">
  <dimension ref="A1:BT471"/>
  <sheetViews>
    <sheetView showGridLines="0" zoomScaleNormal="100" workbookViewId="0">
      <selection activeCell="BF8" sqref="BF7:BF8"/>
    </sheetView>
  </sheetViews>
  <sheetFormatPr baseColWidth="10" defaultRowHeight="15" x14ac:dyDescent="0.25"/>
  <cols>
    <col min="1" max="1" width="2.5703125" customWidth="1"/>
    <col min="2" max="2" width="9.28515625" customWidth="1"/>
    <col min="3" max="3" width="13.5703125" customWidth="1"/>
    <col min="4" max="4" width="24.7109375" customWidth="1"/>
    <col min="5" max="5" width="19.140625" customWidth="1"/>
    <col min="6" max="6" width="16.85546875" style="116" customWidth="1"/>
    <col min="7" max="7" width="14" customWidth="1"/>
    <col min="8" max="8" width="15.7109375" customWidth="1"/>
    <col min="9" max="9" width="13.7109375" style="94" customWidth="1"/>
    <col min="10" max="10" width="23" style="116" customWidth="1"/>
    <col min="11" max="11" width="17.5703125" style="116" customWidth="1"/>
    <col min="12" max="12" width="13.42578125" style="116" customWidth="1"/>
    <col min="13" max="13" width="19.7109375" style="116" customWidth="1"/>
    <col min="14" max="14" width="16.42578125" style="117" customWidth="1"/>
    <col min="15" max="15" width="11.85546875" style="118" customWidth="1"/>
    <col min="16" max="16" width="12.42578125" style="119" customWidth="1"/>
    <col min="17" max="17" width="13.85546875" style="118" customWidth="1"/>
    <col min="18" max="18" width="14.7109375" style="119" customWidth="1"/>
    <col min="19" max="19" width="15.7109375" customWidth="1"/>
    <col min="20" max="20" width="14.140625" customWidth="1"/>
    <col min="21" max="21" width="14.42578125" customWidth="1"/>
    <col min="22" max="22" width="17.140625" customWidth="1"/>
    <col min="23" max="23" width="13.85546875" customWidth="1"/>
    <col min="24" max="24" width="14.42578125" customWidth="1"/>
    <col min="25" max="25" width="13.85546875" customWidth="1"/>
    <col min="26" max="26" width="13.5703125" customWidth="1"/>
    <col min="27" max="27" width="12" customWidth="1"/>
    <col min="28" max="28" width="11.7109375" customWidth="1"/>
    <col min="29" max="29" width="17.5703125" customWidth="1"/>
    <col min="30" max="30" width="13.42578125" customWidth="1"/>
    <col min="31" max="31" width="13.28515625" customWidth="1"/>
    <col min="32" max="32" width="13.5703125" customWidth="1"/>
    <col min="33" max="33" width="16.5703125" customWidth="1"/>
    <col min="34" max="34" width="14.28515625" customWidth="1"/>
    <col min="35" max="35" width="13.85546875" customWidth="1"/>
    <col min="36" max="36" width="15.5703125" customWidth="1"/>
    <col min="37" max="38" width="13.28515625" customWidth="1"/>
    <col min="39" max="39" width="14" customWidth="1"/>
    <col min="40" max="40" width="18.5703125" style="120" customWidth="1"/>
    <col min="41" max="41" width="14.85546875" customWidth="1"/>
    <col min="42" max="42" width="17.5703125" style="120" customWidth="1"/>
    <col min="43" max="43" width="14.7109375" customWidth="1"/>
    <col min="44" max="45" width="14.28515625" customWidth="1"/>
    <col min="46" max="46" width="19" customWidth="1"/>
    <col min="47" max="47" width="14.85546875" customWidth="1"/>
    <col min="48" max="48" width="12" customWidth="1"/>
    <col min="49" max="49" width="14.42578125" customWidth="1"/>
    <col min="50" max="50" width="12.42578125" customWidth="1"/>
    <col min="51" max="51" width="11.42578125" style="116" customWidth="1"/>
    <col min="52" max="52" width="11.42578125" customWidth="1"/>
    <col min="53" max="53" width="22.28515625" customWidth="1"/>
  </cols>
  <sheetData>
    <row r="1" spans="1:72" ht="7.5" customHeight="1" x14ac:dyDescent="0.25">
      <c r="V1" s="1"/>
    </row>
    <row r="2" spans="1:72" ht="11.25" customHeight="1" thickBot="1" x14ac:dyDescent="0.3">
      <c r="H2" s="2"/>
      <c r="V2" s="1"/>
    </row>
    <row r="3" spans="1:72" ht="21" customHeight="1" thickBot="1" x14ac:dyDescent="0.3">
      <c r="B3" s="540"/>
      <c r="C3" s="541"/>
      <c r="D3" s="546" t="s">
        <v>71</v>
      </c>
      <c r="E3" s="547"/>
      <c r="F3" s="547"/>
      <c r="G3" s="548"/>
      <c r="H3" s="552" t="s">
        <v>0</v>
      </c>
      <c r="I3" s="553"/>
      <c r="J3" s="121" t="s">
        <v>76</v>
      </c>
      <c r="K3" s="122"/>
      <c r="L3" s="123"/>
      <c r="M3" s="123"/>
      <c r="N3" s="124"/>
      <c r="O3" s="125"/>
      <c r="P3" s="126"/>
      <c r="Q3" s="125"/>
      <c r="R3" s="126"/>
      <c r="S3" s="5"/>
      <c r="T3" s="5"/>
      <c r="U3" s="5"/>
      <c r="V3" s="6"/>
      <c r="W3" s="6"/>
      <c r="X3" s="5"/>
      <c r="Y3" s="6"/>
      <c r="Z3" s="5"/>
      <c r="AA3" s="6"/>
      <c r="AB3" s="5"/>
      <c r="AC3" s="6"/>
      <c r="AD3" s="5"/>
      <c r="AE3" s="6"/>
      <c r="AF3" s="5"/>
      <c r="AG3" s="6"/>
      <c r="AH3" s="5"/>
      <c r="AI3" s="6"/>
      <c r="AJ3" s="5"/>
      <c r="AK3" s="6"/>
      <c r="AL3" s="5"/>
      <c r="AM3" s="6"/>
      <c r="AN3" s="127"/>
      <c r="AO3" s="5"/>
      <c r="AP3" s="127"/>
      <c r="AQ3" s="5"/>
      <c r="AR3" s="5"/>
      <c r="AS3" s="5"/>
      <c r="AT3" s="6"/>
      <c r="AU3" s="5"/>
      <c r="AV3" s="6"/>
      <c r="AW3" s="5"/>
      <c r="AX3" s="6"/>
      <c r="AY3" s="123"/>
      <c r="AZ3" s="6"/>
      <c r="BA3" s="5"/>
    </row>
    <row r="4" spans="1:72" ht="28.5" customHeight="1" thickBot="1" x14ac:dyDescent="0.3">
      <c r="B4" s="542"/>
      <c r="C4" s="543"/>
      <c r="D4" s="549"/>
      <c r="E4" s="550"/>
      <c r="F4" s="550"/>
      <c r="G4" s="551"/>
      <c r="H4" s="554"/>
      <c r="I4" s="555"/>
      <c r="J4" s="128">
        <v>1000</v>
      </c>
      <c r="K4" s="121" t="s">
        <v>1</v>
      </c>
      <c r="L4" s="123"/>
      <c r="M4" s="123"/>
      <c r="N4" s="124"/>
      <c r="O4" s="125"/>
      <c r="P4" s="126"/>
      <c r="Q4" s="125"/>
      <c r="R4" s="126"/>
      <c r="S4" s="5"/>
      <c r="T4" s="5"/>
      <c r="U4" s="5"/>
      <c r="V4" s="6"/>
      <c r="W4" s="6"/>
      <c r="X4" s="5"/>
      <c r="Y4" s="6"/>
      <c r="Z4" s="5"/>
      <c r="AA4" s="6"/>
      <c r="AB4" s="5"/>
      <c r="AC4" s="6"/>
      <c r="AD4" s="5"/>
      <c r="AE4" s="6"/>
      <c r="AF4" s="5"/>
      <c r="AG4" s="6"/>
      <c r="AH4" s="5"/>
      <c r="AI4" s="6"/>
      <c r="AJ4" s="5"/>
      <c r="AK4" s="6"/>
      <c r="AL4" s="5"/>
      <c r="AM4" s="6"/>
      <c r="AN4" s="127"/>
      <c r="AO4" s="5"/>
      <c r="AP4" s="127"/>
      <c r="AQ4" s="5"/>
      <c r="AR4" s="5"/>
      <c r="AS4" s="5"/>
      <c r="AT4" s="6"/>
      <c r="AU4" s="5"/>
      <c r="AV4" s="6"/>
      <c r="AW4" s="5"/>
      <c r="AX4" s="6"/>
      <c r="AY4" s="123"/>
      <c r="AZ4" s="6"/>
      <c r="BA4" s="5"/>
    </row>
    <row r="5" spans="1:72" ht="23.25" customHeight="1" thickBot="1" x14ac:dyDescent="0.3">
      <c r="B5" s="542"/>
      <c r="C5" s="543"/>
      <c r="D5" s="7" t="s">
        <v>2</v>
      </c>
      <c r="E5" s="8"/>
      <c r="F5" s="558" t="s">
        <v>106</v>
      </c>
      <c r="G5" s="558"/>
      <c r="H5" s="556"/>
      <c r="I5" s="557"/>
      <c r="J5" s="129">
        <f>+K6*J4</f>
        <v>1300000000</v>
      </c>
      <c r="K5" s="130" t="s">
        <v>3</v>
      </c>
      <c r="L5" s="123"/>
      <c r="M5" s="123"/>
      <c r="N5" s="124"/>
      <c r="O5" s="125"/>
      <c r="P5" s="126"/>
      <c r="Q5" s="125"/>
      <c r="R5" s="126"/>
      <c r="S5" s="5"/>
      <c r="T5" s="5"/>
      <c r="U5" s="5"/>
      <c r="V5" s="6"/>
      <c r="W5" s="6"/>
      <c r="X5" s="6"/>
      <c r="Y5" s="6"/>
      <c r="Z5" s="6"/>
      <c r="AA5" s="6"/>
      <c r="AB5" s="537" t="s">
        <v>4</v>
      </c>
      <c r="AC5" s="538"/>
      <c r="AD5" s="538"/>
      <c r="AE5" s="538"/>
      <c r="AF5" s="538"/>
      <c r="AG5" s="538"/>
      <c r="AH5" s="538"/>
      <c r="AI5" s="538"/>
      <c r="AJ5" s="538"/>
      <c r="AK5" s="538"/>
      <c r="AL5" s="538"/>
      <c r="AM5" s="539"/>
      <c r="AN5" s="127"/>
      <c r="AO5" s="5"/>
      <c r="AP5" s="127"/>
      <c r="AQ5" s="5"/>
      <c r="AR5" s="5"/>
      <c r="AS5" s="5"/>
      <c r="AT5" s="5"/>
      <c r="AU5" s="5"/>
      <c r="AV5" s="5"/>
      <c r="AW5" s="5"/>
      <c r="AX5" s="5"/>
      <c r="AY5" s="123"/>
      <c r="AZ5" s="5"/>
      <c r="BA5" s="5"/>
    </row>
    <row r="6" spans="1:72" s="12" customFormat="1" ht="23.25" customHeight="1" thickBot="1" x14ac:dyDescent="0.25">
      <c r="B6" s="544"/>
      <c r="C6" s="545"/>
      <c r="D6" s="332" t="s">
        <v>5</v>
      </c>
      <c r="E6" s="578" t="s">
        <v>344</v>
      </c>
      <c r="F6" s="578"/>
      <c r="G6" s="579"/>
      <c r="H6" s="333" t="s">
        <v>12784</v>
      </c>
      <c r="I6" s="334"/>
      <c r="J6" s="335"/>
      <c r="K6" s="131">
        <v>1300000</v>
      </c>
      <c r="L6" s="336"/>
      <c r="M6" s="600" t="s">
        <v>6</v>
      </c>
      <c r="N6" s="601"/>
      <c r="O6" s="600" t="s">
        <v>7</v>
      </c>
      <c r="P6" s="601"/>
      <c r="Q6" s="602"/>
      <c r="R6" s="603" t="s">
        <v>8</v>
      </c>
      <c r="S6" s="604"/>
      <c r="T6" s="572" t="s">
        <v>9</v>
      </c>
      <c r="U6" s="573"/>
      <c r="V6" s="574"/>
      <c r="W6" s="575" t="s">
        <v>10</v>
      </c>
      <c r="X6" s="576"/>
      <c r="Y6" s="576"/>
      <c r="Z6" s="576"/>
      <c r="AA6" s="577"/>
      <c r="AB6" s="575" t="s">
        <v>11</v>
      </c>
      <c r="AC6" s="576"/>
      <c r="AD6" s="576"/>
      <c r="AE6" s="576"/>
      <c r="AF6" s="577"/>
      <c r="AG6" s="572" t="s">
        <v>12</v>
      </c>
      <c r="AH6" s="573"/>
      <c r="AI6" s="574"/>
      <c r="AJ6" s="572" t="s">
        <v>13</v>
      </c>
      <c r="AK6" s="573"/>
      <c r="AL6" s="573"/>
      <c r="AM6" s="574"/>
      <c r="AN6" s="337"/>
      <c r="AO6" s="572" t="s">
        <v>78</v>
      </c>
      <c r="AP6" s="574"/>
      <c r="AQ6" s="572" t="s">
        <v>14</v>
      </c>
      <c r="AR6" s="573"/>
      <c r="AS6" s="573"/>
      <c r="AT6" s="573"/>
      <c r="AU6" s="574"/>
      <c r="AV6" s="572" t="s">
        <v>74</v>
      </c>
      <c r="AW6" s="573"/>
      <c r="AX6" s="574"/>
      <c r="AY6" s="572" t="s">
        <v>15</v>
      </c>
      <c r="AZ6" s="573"/>
      <c r="BA6" s="574"/>
    </row>
    <row r="7" spans="1:72" s="306" customFormat="1" ht="77.25" thickBot="1" x14ac:dyDescent="0.3">
      <c r="A7" s="294"/>
      <c r="B7" s="295" t="s">
        <v>16</v>
      </c>
      <c r="C7" s="296" t="s">
        <v>17</v>
      </c>
      <c r="D7" s="297" t="s">
        <v>18</v>
      </c>
      <c r="E7" s="136" t="s">
        <v>19</v>
      </c>
      <c r="F7" s="136" t="s">
        <v>20</v>
      </c>
      <c r="G7" s="297" t="s">
        <v>21</v>
      </c>
      <c r="H7" s="295" t="s">
        <v>22</v>
      </c>
      <c r="I7" s="295" t="s">
        <v>72</v>
      </c>
      <c r="J7" s="295" t="s">
        <v>23</v>
      </c>
      <c r="K7" s="295" t="s">
        <v>24</v>
      </c>
      <c r="L7" s="295" t="s">
        <v>25</v>
      </c>
      <c r="M7" s="295" t="s">
        <v>26</v>
      </c>
      <c r="N7" s="296" t="s">
        <v>27</v>
      </c>
      <c r="O7" s="296" t="s">
        <v>28</v>
      </c>
      <c r="P7" s="298" t="s">
        <v>29</v>
      </c>
      <c r="Q7" s="295" t="s">
        <v>30</v>
      </c>
      <c r="R7" s="298" t="s">
        <v>31</v>
      </c>
      <c r="S7" s="295" t="s">
        <v>32</v>
      </c>
      <c r="T7" s="295" t="s">
        <v>33</v>
      </c>
      <c r="U7" s="296" t="s">
        <v>34</v>
      </c>
      <c r="V7" s="295" t="s">
        <v>35</v>
      </c>
      <c r="W7" s="295" t="s">
        <v>70</v>
      </c>
      <c r="X7" s="295" t="s">
        <v>36</v>
      </c>
      <c r="Y7" s="295" t="s">
        <v>37</v>
      </c>
      <c r="Z7" s="299" t="s">
        <v>38</v>
      </c>
      <c r="AA7" s="300" t="s">
        <v>39</v>
      </c>
      <c r="AB7" s="295" t="s">
        <v>40</v>
      </c>
      <c r="AC7" s="295" t="s">
        <v>41</v>
      </c>
      <c r="AD7" s="295" t="s">
        <v>42</v>
      </c>
      <c r="AE7" s="299" t="s">
        <v>43</v>
      </c>
      <c r="AF7" s="300" t="s">
        <v>44</v>
      </c>
      <c r="AG7" s="295" t="s">
        <v>45</v>
      </c>
      <c r="AH7" s="295" t="s">
        <v>46</v>
      </c>
      <c r="AI7" s="299" t="s">
        <v>47</v>
      </c>
      <c r="AJ7" s="295" t="s">
        <v>48</v>
      </c>
      <c r="AK7" s="299" t="s">
        <v>49</v>
      </c>
      <c r="AL7" s="299" t="s">
        <v>50</v>
      </c>
      <c r="AM7" s="300" t="s">
        <v>51</v>
      </c>
      <c r="AN7" s="301" t="s">
        <v>52</v>
      </c>
      <c r="AO7" s="295" t="s">
        <v>79</v>
      </c>
      <c r="AP7" s="302" t="s">
        <v>80</v>
      </c>
      <c r="AQ7" s="295" t="s">
        <v>53</v>
      </c>
      <c r="AR7" s="295" t="s">
        <v>54</v>
      </c>
      <c r="AS7" s="295" t="s">
        <v>55</v>
      </c>
      <c r="AT7" s="303" t="s">
        <v>56</v>
      </c>
      <c r="AU7" s="304" t="s">
        <v>57</v>
      </c>
      <c r="AV7" s="305" t="s">
        <v>58</v>
      </c>
      <c r="AW7" s="295" t="s">
        <v>59</v>
      </c>
      <c r="AX7" s="295" t="s">
        <v>60</v>
      </c>
      <c r="AY7" s="296" t="s">
        <v>61</v>
      </c>
      <c r="AZ7" s="296" t="s">
        <v>62</v>
      </c>
      <c r="BA7" s="296" t="s">
        <v>63</v>
      </c>
      <c r="BB7" s="294"/>
      <c r="BC7" s="294"/>
      <c r="BD7" s="294"/>
      <c r="BE7" s="294"/>
      <c r="BF7" s="294"/>
      <c r="BG7" s="294"/>
      <c r="BH7" s="294"/>
      <c r="BI7" s="294"/>
      <c r="BJ7" s="294"/>
      <c r="BK7" s="294"/>
      <c r="BL7" s="294"/>
      <c r="BM7" s="294"/>
      <c r="BN7" s="294"/>
      <c r="BO7" s="294"/>
      <c r="BP7" s="294"/>
      <c r="BQ7" s="294"/>
      <c r="BR7" s="294"/>
      <c r="BS7" s="294"/>
      <c r="BT7" s="294"/>
    </row>
    <row r="8" spans="1:72" s="142" customFormat="1" ht="12.75" x14ac:dyDescent="0.2">
      <c r="B8" s="43">
        <v>2024</v>
      </c>
      <c r="C8" s="43">
        <v>891780111</v>
      </c>
      <c r="D8" s="47" t="s">
        <v>64</v>
      </c>
      <c r="E8" s="95" t="s">
        <v>345</v>
      </c>
      <c r="F8" s="476" t="s">
        <v>346</v>
      </c>
      <c r="G8" s="198">
        <v>0</v>
      </c>
      <c r="H8" s="477" t="s">
        <v>73</v>
      </c>
      <c r="I8" s="43" t="s">
        <v>125</v>
      </c>
      <c r="J8" s="95" t="s">
        <v>347</v>
      </c>
      <c r="K8" s="163">
        <v>13000000</v>
      </c>
      <c r="L8" s="43" t="s">
        <v>68</v>
      </c>
      <c r="M8" s="478" t="s">
        <v>348</v>
      </c>
      <c r="N8" s="276">
        <v>1079915385</v>
      </c>
      <c r="O8" s="276">
        <v>35</v>
      </c>
      <c r="P8" s="508">
        <v>45306</v>
      </c>
      <c r="Q8" s="163">
        <v>807300000</v>
      </c>
      <c r="R8" s="479">
        <v>45323</v>
      </c>
      <c r="S8" s="163">
        <v>13000000</v>
      </c>
      <c r="T8" s="46" t="s">
        <v>67</v>
      </c>
      <c r="U8" s="276">
        <v>57461852</v>
      </c>
      <c r="V8" s="276" t="s">
        <v>349</v>
      </c>
      <c r="W8" s="479">
        <v>45323</v>
      </c>
      <c r="X8" s="479">
        <v>45323</v>
      </c>
      <c r="Y8" s="480" t="s">
        <v>75</v>
      </c>
      <c r="Z8" s="479">
        <v>45473</v>
      </c>
      <c r="AA8" s="476">
        <f t="shared" ref="AA8:AA92" si="0">+IF(Y8="1800-01-01",Z8-X8,Z8-Y8)</f>
        <v>150</v>
      </c>
      <c r="AB8" s="95">
        <v>0</v>
      </c>
      <c r="AC8" s="95">
        <v>0</v>
      </c>
      <c r="AD8" s="95">
        <v>0</v>
      </c>
      <c r="AE8" s="514" t="s">
        <v>75</v>
      </c>
      <c r="AF8" s="476">
        <f t="shared" ref="AF8:AF92" si="1">+IF(AE8="1800-01-01",0,AE8-Z8)</f>
        <v>0</v>
      </c>
      <c r="AG8" s="95">
        <v>0</v>
      </c>
      <c r="AH8" s="95">
        <v>0</v>
      </c>
      <c r="AI8" s="514" t="s">
        <v>75</v>
      </c>
      <c r="AJ8" s="95">
        <v>0</v>
      </c>
      <c r="AK8" s="514" t="s">
        <v>75</v>
      </c>
      <c r="AL8" s="514" t="s">
        <v>75</v>
      </c>
      <c r="AM8" s="476">
        <f t="shared" ref="AM8:AM92" si="2">+IF(AK8="1800-01-01",0,AL8-AK8)</f>
        <v>0</v>
      </c>
      <c r="AN8" s="517">
        <f>+K8+AC8-AH8</f>
        <v>13000000</v>
      </c>
      <c r="AO8" s="46" t="s">
        <v>67</v>
      </c>
      <c r="AP8" s="163">
        <v>13000000</v>
      </c>
      <c r="AQ8" s="46" t="s">
        <v>86</v>
      </c>
      <c r="AR8" s="49">
        <v>0</v>
      </c>
      <c r="AS8" s="514" t="s">
        <v>75</v>
      </c>
      <c r="AT8" s="521">
        <f t="shared" ref="AT8:AT92" si="3">+AN8-AU8</f>
        <v>13000000</v>
      </c>
      <c r="AU8" s="163">
        <v>0</v>
      </c>
      <c r="AV8" s="57">
        <f t="shared" ref="AV8:AV92" si="4">+IFERROR(AT8/AN8,"_")</f>
        <v>1</v>
      </c>
      <c r="AW8" s="514" t="s">
        <v>75</v>
      </c>
      <c r="AX8" s="46" t="s">
        <v>98</v>
      </c>
      <c r="AY8" s="476" t="s">
        <v>350</v>
      </c>
      <c r="AZ8" s="43" t="s">
        <v>67</v>
      </c>
      <c r="BA8" s="43" t="s">
        <v>67</v>
      </c>
    </row>
    <row r="9" spans="1:72" s="142" customFormat="1" ht="12.75" x14ac:dyDescent="0.2">
      <c r="B9" s="58">
        <v>2024</v>
      </c>
      <c r="C9" s="58">
        <v>891780111</v>
      </c>
      <c r="D9" s="62" t="s">
        <v>64</v>
      </c>
      <c r="E9" s="167" t="s">
        <v>351</v>
      </c>
      <c r="F9" s="180" t="s">
        <v>352</v>
      </c>
      <c r="G9" s="168">
        <v>0</v>
      </c>
      <c r="H9" s="481" t="s">
        <v>73</v>
      </c>
      <c r="I9" s="58" t="s">
        <v>125</v>
      </c>
      <c r="J9" s="167" t="s">
        <v>353</v>
      </c>
      <c r="K9" s="156">
        <v>13970000</v>
      </c>
      <c r="L9" s="58" t="s">
        <v>68</v>
      </c>
      <c r="M9" s="482" t="s">
        <v>354</v>
      </c>
      <c r="N9" s="184">
        <v>80875536</v>
      </c>
      <c r="O9" s="184">
        <v>194</v>
      </c>
      <c r="P9" s="509">
        <v>45321</v>
      </c>
      <c r="Q9" s="156">
        <v>80000000</v>
      </c>
      <c r="R9" s="483">
        <v>45337</v>
      </c>
      <c r="S9" s="156">
        <v>13970000</v>
      </c>
      <c r="T9" s="61" t="s">
        <v>67</v>
      </c>
      <c r="U9" s="184">
        <v>85155551</v>
      </c>
      <c r="V9" s="184" t="s">
        <v>355</v>
      </c>
      <c r="W9" s="483">
        <v>45337</v>
      </c>
      <c r="X9" s="483">
        <v>45337</v>
      </c>
      <c r="Y9" s="484" t="s">
        <v>75</v>
      </c>
      <c r="Z9" s="483">
        <v>45412</v>
      </c>
      <c r="AA9" s="180">
        <f t="shared" si="0"/>
        <v>75</v>
      </c>
      <c r="AB9" s="167">
        <v>0</v>
      </c>
      <c r="AC9" s="167">
        <v>0</v>
      </c>
      <c r="AD9" s="167">
        <v>0</v>
      </c>
      <c r="AE9" s="515" t="s">
        <v>75</v>
      </c>
      <c r="AF9" s="180">
        <f t="shared" si="1"/>
        <v>0</v>
      </c>
      <c r="AG9" s="167">
        <v>0</v>
      </c>
      <c r="AH9" s="167">
        <v>0</v>
      </c>
      <c r="AI9" s="515" t="s">
        <v>75</v>
      </c>
      <c r="AJ9" s="167">
        <v>0</v>
      </c>
      <c r="AK9" s="515" t="s">
        <v>75</v>
      </c>
      <c r="AL9" s="515" t="s">
        <v>75</v>
      </c>
      <c r="AM9" s="180">
        <f t="shared" si="2"/>
        <v>0</v>
      </c>
      <c r="AN9" s="505">
        <f>+K9+AC9-AH9</f>
        <v>13970000</v>
      </c>
      <c r="AO9" s="61" t="s">
        <v>67</v>
      </c>
      <c r="AP9" s="156">
        <v>13970000</v>
      </c>
      <c r="AQ9" s="61" t="s">
        <v>86</v>
      </c>
      <c r="AR9" s="64">
        <v>0</v>
      </c>
      <c r="AS9" s="515" t="s">
        <v>75</v>
      </c>
      <c r="AT9" s="522">
        <f t="shared" si="3"/>
        <v>13970000</v>
      </c>
      <c r="AU9" s="156">
        <v>0</v>
      </c>
      <c r="AV9" s="72">
        <f t="shared" si="4"/>
        <v>1</v>
      </c>
      <c r="AW9" s="515" t="s">
        <v>75</v>
      </c>
      <c r="AX9" s="61" t="s">
        <v>98</v>
      </c>
      <c r="AY9" s="180" t="s">
        <v>356</v>
      </c>
      <c r="AZ9" s="58" t="s">
        <v>67</v>
      </c>
      <c r="BA9" s="58" t="s">
        <v>67</v>
      </c>
    </row>
    <row r="10" spans="1:72" s="142" customFormat="1" ht="12.75" x14ac:dyDescent="0.2">
      <c r="B10" s="58">
        <v>2024</v>
      </c>
      <c r="C10" s="58">
        <v>891780111</v>
      </c>
      <c r="D10" s="62" t="s">
        <v>64</v>
      </c>
      <c r="E10" s="167" t="s">
        <v>357</v>
      </c>
      <c r="F10" s="180" t="s">
        <v>358</v>
      </c>
      <c r="G10" s="168">
        <v>0</v>
      </c>
      <c r="H10" s="481" t="s">
        <v>73</v>
      </c>
      <c r="I10" s="58" t="s">
        <v>125</v>
      </c>
      <c r="J10" s="167" t="s">
        <v>359</v>
      </c>
      <c r="K10" s="156">
        <v>10000000</v>
      </c>
      <c r="L10" s="58" t="s">
        <v>68</v>
      </c>
      <c r="M10" s="482" t="s">
        <v>360</v>
      </c>
      <c r="N10" s="184">
        <v>1082912748</v>
      </c>
      <c r="O10" s="184">
        <v>184</v>
      </c>
      <c r="P10" s="509">
        <v>45321</v>
      </c>
      <c r="Q10" s="156">
        <v>210000000</v>
      </c>
      <c r="R10" s="483">
        <v>45356</v>
      </c>
      <c r="S10" s="156">
        <v>10000000</v>
      </c>
      <c r="T10" s="61" t="s">
        <v>67</v>
      </c>
      <c r="U10" s="184">
        <v>19474750</v>
      </c>
      <c r="V10" s="184" t="s">
        <v>361</v>
      </c>
      <c r="W10" s="483">
        <v>45356</v>
      </c>
      <c r="X10" s="483">
        <v>45356</v>
      </c>
      <c r="Y10" s="484" t="s">
        <v>75</v>
      </c>
      <c r="Z10" s="483">
        <v>45473</v>
      </c>
      <c r="AA10" s="180">
        <f t="shared" si="0"/>
        <v>117</v>
      </c>
      <c r="AB10" s="167">
        <v>0</v>
      </c>
      <c r="AC10" s="167">
        <v>0</v>
      </c>
      <c r="AD10" s="167">
        <v>0</v>
      </c>
      <c r="AE10" s="515" t="s">
        <v>75</v>
      </c>
      <c r="AF10" s="180">
        <f t="shared" si="1"/>
        <v>0</v>
      </c>
      <c r="AG10" s="167">
        <v>0</v>
      </c>
      <c r="AH10" s="167">
        <v>0</v>
      </c>
      <c r="AI10" s="515" t="s">
        <v>75</v>
      </c>
      <c r="AJ10" s="167">
        <v>0</v>
      </c>
      <c r="AK10" s="515" t="s">
        <v>75</v>
      </c>
      <c r="AL10" s="515" t="s">
        <v>75</v>
      </c>
      <c r="AM10" s="180">
        <f t="shared" si="2"/>
        <v>0</v>
      </c>
      <c r="AN10" s="505">
        <f>+K10+AC10-AH10</f>
        <v>10000000</v>
      </c>
      <c r="AO10" s="61" t="s">
        <v>67</v>
      </c>
      <c r="AP10" s="156">
        <v>10000000</v>
      </c>
      <c r="AQ10" s="61" t="s">
        <v>86</v>
      </c>
      <c r="AR10" s="64">
        <v>0</v>
      </c>
      <c r="AS10" s="515" t="s">
        <v>75</v>
      </c>
      <c r="AT10" s="522">
        <f t="shared" si="3"/>
        <v>10000000</v>
      </c>
      <c r="AU10" s="156">
        <v>0</v>
      </c>
      <c r="AV10" s="72">
        <f t="shared" si="4"/>
        <v>1</v>
      </c>
      <c r="AW10" s="515" t="s">
        <v>75</v>
      </c>
      <c r="AX10" s="61" t="s">
        <v>98</v>
      </c>
      <c r="AY10" s="180" t="s">
        <v>362</v>
      </c>
      <c r="AZ10" s="58" t="s">
        <v>67</v>
      </c>
      <c r="BA10" s="58" t="s">
        <v>67</v>
      </c>
    </row>
    <row r="11" spans="1:72" s="142" customFormat="1" ht="12.75" x14ac:dyDescent="0.2">
      <c r="B11" s="58">
        <v>2024</v>
      </c>
      <c r="C11" s="58">
        <v>891780111</v>
      </c>
      <c r="D11" s="62" t="s">
        <v>64</v>
      </c>
      <c r="E11" s="167" t="s">
        <v>363</v>
      </c>
      <c r="F11" s="184" t="s">
        <v>364</v>
      </c>
      <c r="G11" s="168">
        <v>0</v>
      </c>
      <c r="H11" s="481" t="s">
        <v>73</v>
      </c>
      <c r="I11" s="58" t="s">
        <v>125</v>
      </c>
      <c r="J11" s="167" t="s">
        <v>365</v>
      </c>
      <c r="K11" s="156">
        <v>6133333</v>
      </c>
      <c r="L11" s="58" t="s">
        <v>68</v>
      </c>
      <c r="M11" s="482" t="s">
        <v>366</v>
      </c>
      <c r="N11" s="184">
        <v>84451753</v>
      </c>
      <c r="O11" s="184">
        <v>559</v>
      </c>
      <c r="P11" s="509">
        <v>45355</v>
      </c>
      <c r="Q11" s="156">
        <v>524300000</v>
      </c>
      <c r="R11" s="483">
        <v>45394</v>
      </c>
      <c r="S11" s="156">
        <f>+K11</f>
        <v>6133333</v>
      </c>
      <c r="T11" s="61" t="s">
        <v>67</v>
      </c>
      <c r="U11" s="184">
        <v>36669284</v>
      </c>
      <c r="V11" s="184" t="s">
        <v>367</v>
      </c>
      <c r="W11" s="483">
        <v>45394</v>
      </c>
      <c r="X11" s="483">
        <v>45394</v>
      </c>
      <c r="Y11" s="484" t="s">
        <v>75</v>
      </c>
      <c r="Z11" s="483">
        <v>45473</v>
      </c>
      <c r="AA11" s="180">
        <f t="shared" si="0"/>
        <v>79</v>
      </c>
      <c r="AB11" s="167">
        <v>0</v>
      </c>
      <c r="AC11" s="167">
        <v>0</v>
      </c>
      <c r="AD11" s="167">
        <v>0</v>
      </c>
      <c r="AE11" s="515" t="s">
        <v>75</v>
      </c>
      <c r="AF11" s="180">
        <f t="shared" si="1"/>
        <v>0</v>
      </c>
      <c r="AG11" s="167">
        <v>0</v>
      </c>
      <c r="AH11" s="167">
        <v>0</v>
      </c>
      <c r="AI11" s="515" t="s">
        <v>75</v>
      </c>
      <c r="AJ11" s="167">
        <v>0</v>
      </c>
      <c r="AK11" s="515" t="s">
        <v>75</v>
      </c>
      <c r="AL11" s="515" t="s">
        <v>75</v>
      </c>
      <c r="AM11" s="180">
        <f t="shared" si="2"/>
        <v>0</v>
      </c>
      <c r="AN11" s="505">
        <f>+K11+AC11-AH11</f>
        <v>6133333</v>
      </c>
      <c r="AO11" s="61" t="s">
        <v>67</v>
      </c>
      <c r="AP11" s="156">
        <v>6133333</v>
      </c>
      <c r="AQ11" s="61" t="s">
        <v>86</v>
      </c>
      <c r="AR11" s="64">
        <v>0</v>
      </c>
      <c r="AS11" s="515" t="s">
        <v>75</v>
      </c>
      <c r="AT11" s="522">
        <f t="shared" si="3"/>
        <v>6133333</v>
      </c>
      <c r="AU11" s="156">
        <v>0</v>
      </c>
      <c r="AV11" s="72">
        <f t="shared" si="4"/>
        <v>1</v>
      </c>
      <c r="AW11" s="515" t="s">
        <v>75</v>
      </c>
      <c r="AX11" s="61" t="s">
        <v>98</v>
      </c>
      <c r="AY11" s="485" t="s">
        <v>368</v>
      </c>
      <c r="AZ11" s="58" t="s">
        <v>67</v>
      </c>
      <c r="BA11" s="58" t="s">
        <v>67</v>
      </c>
    </row>
    <row r="12" spans="1:72" s="142" customFormat="1" ht="12.75" x14ac:dyDescent="0.2">
      <c r="B12" s="58">
        <v>2024</v>
      </c>
      <c r="C12" s="58">
        <v>891780111</v>
      </c>
      <c r="D12" s="62" t="s">
        <v>64</v>
      </c>
      <c r="E12" s="167" t="s">
        <v>369</v>
      </c>
      <c r="F12" s="184" t="s">
        <v>370</v>
      </c>
      <c r="G12" s="168">
        <v>0</v>
      </c>
      <c r="H12" s="481" t="s">
        <v>73</v>
      </c>
      <c r="I12" s="58" t="s">
        <v>125</v>
      </c>
      <c r="J12" s="167" t="s">
        <v>371</v>
      </c>
      <c r="K12" s="156">
        <v>15000000</v>
      </c>
      <c r="L12" s="58" t="s">
        <v>68</v>
      </c>
      <c r="M12" s="482" t="s">
        <v>372</v>
      </c>
      <c r="N12" s="486">
        <v>22647780</v>
      </c>
      <c r="O12" s="184">
        <v>380</v>
      </c>
      <c r="P12" s="509">
        <v>45338</v>
      </c>
      <c r="Q12" s="156">
        <v>92978545.349999994</v>
      </c>
      <c r="R12" s="483">
        <v>45406</v>
      </c>
      <c r="S12" s="156">
        <f>+K12</f>
        <v>15000000</v>
      </c>
      <c r="T12" s="61" t="s">
        <v>67</v>
      </c>
      <c r="U12" s="184">
        <v>19474750</v>
      </c>
      <c r="V12" s="184" t="s">
        <v>361</v>
      </c>
      <c r="W12" s="483">
        <v>45406</v>
      </c>
      <c r="X12" s="483">
        <v>45406</v>
      </c>
      <c r="Y12" s="484" t="s">
        <v>75</v>
      </c>
      <c r="Z12" s="483">
        <v>45581</v>
      </c>
      <c r="AA12" s="180">
        <f t="shared" si="0"/>
        <v>175</v>
      </c>
      <c r="AB12" s="167">
        <v>0</v>
      </c>
      <c r="AC12" s="167">
        <v>0</v>
      </c>
      <c r="AD12" s="167">
        <v>0</v>
      </c>
      <c r="AE12" s="515" t="s">
        <v>75</v>
      </c>
      <c r="AF12" s="180">
        <f t="shared" si="1"/>
        <v>0</v>
      </c>
      <c r="AG12" s="167">
        <v>0</v>
      </c>
      <c r="AH12" s="167">
        <v>0</v>
      </c>
      <c r="AI12" s="515" t="s">
        <v>75</v>
      </c>
      <c r="AJ12" s="167">
        <v>0</v>
      </c>
      <c r="AK12" s="515" t="s">
        <v>75</v>
      </c>
      <c r="AL12" s="515" t="s">
        <v>75</v>
      </c>
      <c r="AM12" s="180">
        <f t="shared" si="2"/>
        <v>0</v>
      </c>
      <c r="AN12" s="505">
        <f>+K12+AC12-AH12</f>
        <v>15000000</v>
      </c>
      <c r="AO12" s="61" t="s">
        <v>86</v>
      </c>
      <c r="AP12" s="156">
        <v>0</v>
      </c>
      <c r="AQ12" s="61" t="s">
        <v>86</v>
      </c>
      <c r="AR12" s="64">
        <v>0</v>
      </c>
      <c r="AS12" s="515" t="s">
        <v>75</v>
      </c>
      <c r="AT12" s="522">
        <f t="shared" si="3"/>
        <v>5000000</v>
      </c>
      <c r="AU12" s="156">
        <v>10000000</v>
      </c>
      <c r="AV12" s="72">
        <f t="shared" si="4"/>
        <v>0.33333333333333331</v>
      </c>
      <c r="AW12" s="515" t="s">
        <v>75</v>
      </c>
      <c r="AX12" s="61" t="s">
        <v>101</v>
      </c>
      <c r="AY12" s="485" t="s">
        <v>373</v>
      </c>
      <c r="AZ12" s="58" t="s">
        <v>67</v>
      </c>
      <c r="BA12" s="58" t="s">
        <v>67</v>
      </c>
    </row>
    <row r="13" spans="1:72" s="142" customFormat="1" ht="12.75" x14ac:dyDescent="0.2">
      <c r="B13" s="58">
        <v>2024</v>
      </c>
      <c r="C13" s="58">
        <v>891780111</v>
      </c>
      <c r="D13" s="62" t="s">
        <v>64</v>
      </c>
      <c r="E13" s="167" t="s">
        <v>374</v>
      </c>
      <c r="F13" s="184" t="s">
        <v>375</v>
      </c>
      <c r="G13" s="168">
        <v>0</v>
      </c>
      <c r="H13" s="481" t="s">
        <v>73</v>
      </c>
      <c r="I13" s="58" t="s">
        <v>125</v>
      </c>
      <c r="J13" s="167" t="s">
        <v>376</v>
      </c>
      <c r="K13" s="156">
        <v>4962500</v>
      </c>
      <c r="L13" s="58" t="s">
        <v>68</v>
      </c>
      <c r="M13" s="482" t="s">
        <v>377</v>
      </c>
      <c r="N13" s="482" t="s">
        <v>378</v>
      </c>
      <c r="O13" s="184">
        <v>235</v>
      </c>
      <c r="P13" s="509">
        <v>45323</v>
      </c>
      <c r="Q13" s="156">
        <v>524300000</v>
      </c>
      <c r="R13" s="483">
        <v>45432</v>
      </c>
      <c r="S13" s="156">
        <f>+K13</f>
        <v>4962500</v>
      </c>
      <c r="T13" s="61" t="s">
        <v>67</v>
      </c>
      <c r="U13" s="184">
        <v>52705148</v>
      </c>
      <c r="V13" s="184" t="s">
        <v>379</v>
      </c>
      <c r="W13" s="483">
        <v>45432</v>
      </c>
      <c r="X13" s="483">
        <v>45432</v>
      </c>
      <c r="Y13" s="484" t="s">
        <v>75</v>
      </c>
      <c r="Z13" s="483">
        <v>45492</v>
      </c>
      <c r="AA13" s="180">
        <f t="shared" si="0"/>
        <v>60</v>
      </c>
      <c r="AB13" s="167">
        <v>0</v>
      </c>
      <c r="AC13" s="167">
        <v>0</v>
      </c>
      <c r="AD13" s="167">
        <v>0</v>
      </c>
      <c r="AE13" s="515" t="s">
        <v>75</v>
      </c>
      <c r="AF13" s="180">
        <f t="shared" si="1"/>
        <v>0</v>
      </c>
      <c r="AG13" s="167">
        <v>0</v>
      </c>
      <c r="AH13" s="167">
        <v>0</v>
      </c>
      <c r="AI13" s="515" t="s">
        <v>75</v>
      </c>
      <c r="AJ13" s="167">
        <v>0</v>
      </c>
      <c r="AK13" s="515" t="s">
        <v>75</v>
      </c>
      <c r="AL13" s="515" t="s">
        <v>75</v>
      </c>
      <c r="AM13" s="180">
        <f t="shared" si="2"/>
        <v>0</v>
      </c>
      <c r="AN13" s="505">
        <f>+K13+AC13-AH13</f>
        <v>4962500</v>
      </c>
      <c r="AO13" s="61" t="s">
        <v>86</v>
      </c>
      <c r="AP13" s="156">
        <v>0</v>
      </c>
      <c r="AQ13" s="61" t="s">
        <v>86</v>
      </c>
      <c r="AR13" s="64">
        <v>0</v>
      </c>
      <c r="AS13" s="515" t="s">
        <v>75</v>
      </c>
      <c r="AT13" s="522">
        <f t="shared" si="3"/>
        <v>4962500</v>
      </c>
      <c r="AU13" s="156">
        <v>0</v>
      </c>
      <c r="AV13" s="72">
        <f t="shared" si="4"/>
        <v>1</v>
      </c>
      <c r="AW13" s="515" t="s">
        <v>75</v>
      </c>
      <c r="AX13" s="61" t="s">
        <v>98</v>
      </c>
      <c r="AY13" s="485" t="s">
        <v>380</v>
      </c>
      <c r="AZ13" s="58" t="s">
        <v>67</v>
      </c>
      <c r="BA13" s="58" t="s">
        <v>67</v>
      </c>
    </row>
    <row r="14" spans="1:72" s="142" customFormat="1" ht="12.75" x14ac:dyDescent="0.2">
      <c r="B14" s="58">
        <v>2024</v>
      </c>
      <c r="C14" s="58">
        <v>891780111</v>
      </c>
      <c r="D14" s="62" t="s">
        <v>64</v>
      </c>
      <c r="E14" s="167" t="s">
        <v>381</v>
      </c>
      <c r="F14" s="184" t="s">
        <v>382</v>
      </c>
      <c r="G14" s="210">
        <v>2023000100072</v>
      </c>
      <c r="H14" s="481" t="s">
        <v>73</v>
      </c>
      <c r="I14" s="58" t="s">
        <v>383</v>
      </c>
      <c r="J14" s="184" t="s">
        <v>384</v>
      </c>
      <c r="K14" s="156">
        <v>12480000</v>
      </c>
      <c r="L14" s="58" t="s">
        <v>68</v>
      </c>
      <c r="M14" s="184" t="s">
        <v>385</v>
      </c>
      <c r="N14" s="486">
        <v>1003382835</v>
      </c>
      <c r="O14" s="184">
        <v>174</v>
      </c>
      <c r="P14" s="509">
        <v>45335</v>
      </c>
      <c r="Q14" s="156">
        <v>2122162432</v>
      </c>
      <c r="R14" s="483">
        <v>45441</v>
      </c>
      <c r="S14" s="156">
        <f>+K14</f>
        <v>12480000</v>
      </c>
      <c r="T14" s="61" t="s">
        <v>67</v>
      </c>
      <c r="U14" s="184">
        <v>16078654</v>
      </c>
      <c r="V14" s="184" t="s">
        <v>386</v>
      </c>
      <c r="W14" s="483">
        <v>45441</v>
      </c>
      <c r="X14" s="483">
        <v>45441</v>
      </c>
      <c r="Y14" s="484" t="s">
        <v>75</v>
      </c>
      <c r="Z14" s="483">
        <v>45624</v>
      </c>
      <c r="AA14" s="180">
        <f t="shared" si="0"/>
        <v>183</v>
      </c>
      <c r="AB14" s="167">
        <v>0</v>
      </c>
      <c r="AC14" s="167">
        <v>0</v>
      </c>
      <c r="AD14" s="167">
        <v>0</v>
      </c>
      <c r="AE14" s="515" t="s">
        <v>75</v>
      </c>
      <c r="AF14" s="180">
        <f t="shared" si="1"/>
        <v>0</v>
      </c>
      <c r="AG14" s="167">
        <v>0</v>
      </c>
      <c r="AH14" s="167">
        <v>0</v>
      </c>
      <c r="AI14" s="515" t="s">
        <v>75</v>
      </c>
      <c r="AJ14" s="167">
        <v>0</v>
      </c>
      <c r="AK14" s="515" t="s">
        <v>75</v>
      </c>
      <c r="AL14" s="515" t="s">
        <v>75</v>
      </c>
      <c r="AM14" s="180">
        <f t="shared" si="2"/>
        <v>0</v>
      </c>
      <c r="AN14" s="505">
        <f>+K14+AC14-AH14</f>
        <v>12480000</v>
      </c>
      <c r="AO14" s="61" t="s">
        <v>86</v>
      </c>
      <c r="AP14" s="156">
        <v>0</v>
      </c>
      <c r="AQ14" s="61" t="s">
        <v>86</v>
      </c>
      <c r="AR14" s="64">
        <v>0</v>
      </c>
      <c r="AS14" s="515" t="s">
        <v>75</v>
      </c>
      <c r="AT14" s="522">
        <f t="shared" si="3"/>
        <v>4160000</v>
      </c>
      <c r="AU14" s="156">
        <v>8320000</v>
      </c>
      <c r="AV14" s="72">
        <f t="shared" si="4"/>
        <v>0.33333333333333331</v>
      </c>
      <c r="AW14" s="515" t="s">
        <v>75</v>
      </c>
      <c r="AX14" s="61" t="s">
        <v>101</v>
      </c>
      <c r="AY14" s="485" t="s">
        <v>387</v>
      </c>
      <c r="AZ14" s="58" t="s">
        <v>67</v>
      </c>
      <c r="BA14" s="58" t="s">
        <v>67</v>
      </c>
    </row>
    <row r="15" spans="1:72" s="142" customFormat="1" ht="12.75" x14ac:dyDescent="0.2">
      <c r="B15" s="58">
        <v>2024</v>
      </c>
      <c r="C15" s="58">
        <v>891780111</v>
      </c>
      <c r="D15" s="62" t="s">
        <v>64</v>
      </c>
      <c r="E15" s="167" t="s">
        <v>388</v>
      </c>
      <c r="F15" s="180" t="s">
        <v>389</v>
      </c>
      <c r="G15" s="503">
        <v>0</v>
      </c>
      <c r="H15" s="481" t="s">
        <v>73</v>
      </c>
      <c r="I15" s="58" t="s">
        <v>125</v>
      </c>
      <c r="J15" s="184" t="s">
        <v>390</v>
      </c>
      <c r="K15" s="156">
        <v>12190000</v>
      </c>
      <c r="L15" s="58" t="s">
        <v>68</v>
      </c>
      <c r="M15" s="184" t="s">
        <v>366</v>
      </c>
      <c r="N15" s="487">
        <v>84451753</v>
      </c>
      <c r="O15" s="180">
        <v>35</v>
      </c>
      <c r="P15" s="154">
        <v>45306</v>
      </c>
      <c r="Q15" s="156">
        <v>807300000</v>
      </c>
      <c r="R15" s="483">
        <v>45481</v>
      </c>
      <c r="S15" s="156">
        <f>+K15</f>
        <v>12190000</v>
      </c>
      <c r="T15" s="61" t="s">
        <v>67</v>
      </c>
      <c r="U15" s="180">
        <v>36669284</v>
      </c>
      <c r="V15" s="184" t="s">
        <v>367</v>
      </c>
      <c r="W15" s="488">
        <v>45481</v>
      </c>
      <c r="X15" s="488">
        <v>45481</v>
      </c>
      <c r="Y15" s="484" t="s">
        <v>75</v>
      </c>
      <c r="Z15" s="488">
        <v>45642</v>
      </c>
      <c r="AA15" s="180">
        <f t="shared" si="0"/>
        <v>161</v>
      </c>
      <c r="AB15" s="167">
        <v>0</v>
      </c>
      <c r="AC15" s="167">
        <v>0</v>
      </c>
      <c r="AD15" s="167">
        <v>0</v>
      </c>
      <c r="AE15" s="515" t="s">
        <v>75</v>
      </c>
      <c r="AF15" s="180">
        <f t="shared" si="1"/>
        <v>0</v>
      </c>
      <c r="AG15" s="167">
        <v>0</v>
      </c>
      <c r="AH15" s="167">
        <v>0</v>
      </c>
      <c r="AI15" s="515" t="s">
        <v>75</v>
      </c>
      <c r="AJ15" s="167">
        <v>0</v>
      </c>
      <c r="AK15" s="515" t="s">
        <v>75</v>
      </c>
      <c r="AL15" s="515" t="s">
        <v>75</v>
      </c>
      <c r="AM15" s="180">
        <f t="shared" si="2"/>
        <v>0</v>
      </c>
      <c r="AN15" s="505">
        <f>+K15+AC15-AH15</f>
        <v>12190000</v>
      </c>
      <c r="AO15" s="61" t="s">
        <v>67</v>
      </c>
      <c r="AP15" s="156">
        <v>12190000</v>
      </c>
      <c r="AQ15" s="61" t="s">
        <v>86</v>
      </c>
      <c r="AR15" s="64">
        <v>0</v>
      </c>
      <c r="AS15" s="515" t="s">
        <v>75</v>
      </c>
      <c r="AT15" s="522">
        <f t="shared" si="3"/>
        <v>4063333</v>
      </c>
      <c r="AU15" s="156">
        <v>8126667</v>
      </c>
      <c r="AV15" s="72">
        <f t="shared" si="4"/>
        <v>0.33333330598851518</v>
      </c>
      <c r="AW15" s="515" t="s">
        <v>75</v>
      </c>
      <c r="AX15" s="61" t="s">
        <v>101</v>
      </c>
      <c r="AY15" s="180" t="s">
        <v>391</v>
      </c>
      <c r="AZ15" s="58" t="s">
        <v>67</v>
      </c>
      <c r="BA15" s="58" t="s">
        <v>67</v>
      </c>
    </row>
    <row r="16" spans="1:72" s="142" customFormat="1" ht="12.75" x14ac:dyDescent="0.2">
      <c r="B16" s="58">
        <v>2024</v>
      </c>
      <c r="C16" s="58">
        <v>891780111</v>
      </c>
      <c r="D16" s="62" t="s">
        <v>64</v>
      </c>
      <c r="E16" s="167" t="s">
        <v>392</v>
      </c>
      <c r="F16" s="180" t="s">
        <v>393</v>
      </c>
      <c r="G16" s="504">
        <v>0</v>
      </c>
      <c r="H16" s="481" t="s">
        <v>73</v>
      </c>
      <c r="I16" s="58" t="s">
        <v>125</v>
      </c>
      <c r="J16" s="184" t="s">
        <v>394</v>
      </c>
      <c r="K16" s="156">
        <v>13780000</v>
      </c>
      <c r="L16" s="58" t="s">
        <v>68</v>
      </c>
      <c r="M16" s="184" t="s">
        <v>348</v>
      </c>
      <c r="N16" s="487">
        <v>1079915385</v>
      </c>
      <c r="O16" s="180">
        <v>35</v>
      </c>
      <c r="P16" s="154">
        <v>45306</v>
      </c>
      <c r="Q16" s="156">
        <v>807300000</v>
      </c>
      <c r="R16" s="483">
        <v>45481</v>
      </c>
      <c r="S16" s="156">
        <f>+K16</f>
        <v>13780000</v>
      </c>
      <c r="T16" s="61" t="s">
        <v>67</v>
      </c>
      <c r="U16" s="180">
        <v>57461852</v>
      </c>
      <c r="V16" s="184" t="s">
        <v>349</v>
      </c>
      <c r="W16" s="488">
        <v>45481</v>
      </c>
      <c r="X16" s="488">
        <v>45481</v>
      </c>
      <c r="Y16" s="484" t="s">
        <v>75</v>
      </c>
      <c r="Z16" s="488">
        <v>45641</v>
      </c>
      <c r="AA16" s="180">
        <f t="shared" si="0"/>
        <v>160</v>
      </c>
      <c r="AB16" s="167">
        <v>0</v>
      </c>
      <c r="AC16" s="167">
        <v>0</v>
      </c>
      <c r="AD16" s="167">
        <v>0</v>
      </c>
      <c r="AE16" s="515" t="s">
        <v>75</v>
      </c>
      <c r="AF16" s="180">
        <f t="shared" si="1"/>
        <v>0</v>
      </c>
      <c r="AG16" s="167">
        <v>0</v>
      </c>
      <c r="AH16" s="167">
        <v>0</v>
      </c>
      <c r="AI16" s="515" t="s">
        <v>75</v>
      </c>
      <c r="AJ16" s="167">
        <v>0</v>
      </c>
      <c r="AK16" s="515" t="s">
        <v>75</v>
      </c>
      <c r="AL16" s="515" t="s">
        <v>75</v>
      </c>
      <c r="AM16" s="180">
        <f t="shared" si="2"/>
        <v>0</v>
      </c>
      <c r="AN16" s="505">
        <f>+K16+AC16-AH16</f>
        <v>13780000</v>
      </c>
      <c r="AO16" s="61" t="s">
        <v>67</v>
      </c>
      <c r="AP16" s="156">
        <v>13780000</v>
      </c>
      <c r="AQ16" s="61" t="s">
        <v>86</v>
      </c>
      <c r="AR16" s="64">
        <v>0</v>
      </c>
      <c r="AS16" s="515" t="s">
        <v>75</v>
      </c>
      <c r="AT16" s="522">
        <f t="shared" si="3"/>
        <v>2080000</v>
      </c>
      <c r="AU16" s="156">
        <v>11700000</v>
      </c>
      <c r="AV16" s="72">
        <f t="shared" si="4"/>
        <v>0.15094339622641509</v>
      </c>
      <c r="AW16" s="515" t="s">
        <v>75</v>
      </c>
      <c r="AX16" s="61" t="s">
        <v>101</v>
      </c>
      <c r="AY16" s="180" t="s">
        <v>395</v>
      </c>
      <c r="AZ16" s="58" t="s">
        <v>67</v>
      </c>
      <c r="BA16" s="58" t="s">
        <v>67</v>
      </c>
    </row>
    <row r="17" spans="2:53" s="142" customFormat="1" ht="12.75" x14ac:dyDescent="0.2">
      <c r="B17" s="58">
        <v>2024</v>
      </c>
      <c r="C17" s="58">
        <v>891780111</v>
      </c>
      <c r="D17" s="62" t="s">
        <v>64</v>
      </c>
      <c r="E17" s="167" t="s">
        <v>396</v>
      </c>
      <c r="F17" s="180" t="s">
        <v>397</v>
      </c>
      <c r="G17" s="504">
        <v>0</v>
      </c>
      <c r="H17" s="481" t="s">
        <v>73</v>
      </c>
      <c r="I17" s="58" t="s">
        <v>125</v>
      </c>
      <c r="J17" s="184" t="s">
        <v>398</v>
      </c>
      <c r="K17" s="156">
        <v>2000000</v>
      </c>
      <c r="L17" s="58" t="s">
        <v>68</v>
      </c>
      <c r="M17" s="184" t="s">
        <v>399</v>
      </c>
      <c r="N17" s="487">
        <v>85461198</v>
      </c>
      <c r="O17" s="184">
        <v>35</v>
      </c>
      <c r="P17" s="509">
        <v>45306</v>
      </c>
      <c r="Q17" s="156">
        <v>807300000</v>
      </c>
      <c r="R17" s="483">
        <v>45484</v>
      </c>
      <c r="S17" s="156">
        <f>+K17</f>
        <v>2000000</v>
      </c>
      <c r="T17" s="61" t="s">
        <v>67</v>
      </c>
      <c r="U17" s="180">
        <v>36669284</v>
      </c>
      <c r="V17" s="184" t="s">
        <v>367</v>
      </c>
      <c r="W17" s="488">
        <v>45484</v>
      </c>
      <c r="X17" s="488">
        <v>45484</v>
      </c>
      <c r="Y17" s="484" t="s">
        <v>75</v>
      </c>
      <c r="Z17" s="488">
        <v>45504</v>
      </c>
      <c r="AA17" s="180">
        <f t="shared" si="0"/>
        <v>20</v>
      </c>
      <c r="AB17" s="167">
        <v>0</v>
      </c>
      <c r="AC17" s="167">
        <v>0</v>
      </c>
      <c r="AD17" s="167">
        <v>0</v>
      </c>
      <c r="AE17" s="515" t="s">
        <v>75</v>
      </c>
      <c r="AF17" s="180">
        <f t="shared" si="1"/>
        <v>0</v>
      </c>
      <c r="AG17" s="167">
        <v>0</v>
      </c>
      <c r="AH17" s="167">
        <v>0</v>
      </c>
      <c r="AI17" s="515" t="s">
        <v>75</v>
      </c>
      <c r="AJ17" s="167">
        <v>0</v>
      </c>
      <c r="AK17" s="515" t="s">
        <v>75</v>
      </c>
      <c r="AL17" s="515" t="s">
        <v>75</v>
      </c>
      <c r="AM17" s="180">
        <f t="shared" si="2"/>
        <v>0</v>
      </c>
      <c r="AN17" s="505">
        <f>+K17+AC17-AH17</f>
        <v>2000000</v>
      </c>
      <c r="AO17" s="61" t="s">
        <v>67</v>
      </c>
      <c r="AP17" s="156">
        <v>2000000</v>
      </c>
      <c r="AQ17" s="61" t="s">
        <v>86</v>
      </c>
      <c r="AR17" s="64">
        <v>0</v>
      </c>
      <c r="AS17" s="515" t="s">
        <v>75</v>
      </c>
      <c r="AT17" s="522">
        <f t="shared" si="3"/>
        <v>2000000</v>
      </c>
      <c r="AU17" s="156">
        <v>0</v>
      </c>
      <c r="AV17" s="72">
        <f t="shared" si="4"/>
        <v>1</v>
      </c>
      <c r="AW17" s="515" t="s">
        <v>75</v>
      </c>
      <c r="AX17" s="61" t="s">
        <v>98</v>
      </c>
      <c r="AY17" s="180" t="s">
        <v>400</v>
      </c>
      <c r="AZ17" s="58" t="s">
        <v>67</v>
      </c>
      <c r="BA17" s="58" t="s">
        <v>67</v>
      </c>
    </row>
    <row r="18" spans="2:53" s="142" customFormat="1" ht="12.75" x14ac:dyDescent="0.2">
      <c r="B18" s="58">
        <v>2024</v>
      </c>
      <c r="C18" s="58">
        <v>891780111</v>
      </c>
      <c r="D18" s="62" t="s">
        <v>64</v>
      </c>
      <c r="E18" s="167" t="s">
        <v>401</v>
      </c>
      <c r="F18" s="180" t="s">
        <v>402</v>
      </c>
      <c r="G18" s="503">
        <v>0</v>
      </c>
      <c r="H18" s="481" t="s">
        <v>73</v>
      </c>
      <c r="I18" s="58" t="s">
        <v>125</v>
      </c>
      <c r="J18" s="184" t="s">
        <v>403</v>
      </c>
      <c r="K18" s="156">
        <v>8050000</v>
      </c>
      <c r="L18" s="58" t="s">
        <v>68</v>
      </c>
      <c r="M18" s="184" t="s">
        <v>404</v>
      </c>
      <c r="N18" s="487">
        <v>1004364652</v>
      </c>
      <c r="O18" s="184">
        <v>36</v>
      </c>
      <c r="P18" s="509">
        <v>45306</v>
      </c>
      <c r="Q18" s="505">
        <v>734700000</v>
      </c>
      <c r="R18" s="483">
        <v>45485</v>
      </c>
      <c r="S18" s="156">
        <f>+K18</f>
        <v>8050000</v>
      </c>
      <c r="T18" s="61" t="s">
        <v>67</v>
      </c>
      <c r="U18" s="184">
        <v>85155551</v>
      </c>
      <c r="V18" s="184" t="s">
        <v>355</v>
      </c>
      <c r="W18" s="488">
        <v>45485</v>
      </c>
      <c r="X18" s="488">
        <v>45485</v>
      </c>
      <c r="Y18" s="484" t="s">
        <v>75</v>
      </c>
      <c r="Z18" s="488">
        <v>45646</v>
      </c>
      <c r="AA18" s="180">
        <f t="shared" si="0"/>
        <v>161</v>
      </c>
      <c r="AB18" s="167">
        <v>0</v>
      </c>
      <c r="AC18" s="167">
        <v>0</v>
      </c>
      <c r="AD18" s="167">
        <v>0</v>
      </c>
      <c r="AE18" s="515" t="s">
        <v>75</v>
      </c>
      <c r="AF18" s="180">
        <f t="shared" si="1"/>
        <v>0</v>
      </c>
      <c r="AG18" s="167">
        <v>0</v>
      </c>
      <c r="AH18" s="167">
        <v>0</v>
      </c>
      <c r="AI18" s="515" t="s">
        <v>75</v>
      </c>
      <c r="AJ18" s="167">
        <v>0</v>
      </c>
      <c r="AK18" s="515" t="s">
        <v>75</v>
      </c>
      <c r="AL18" s="515" t="s">
        <v>75</v>
      </c>
      <c r="AM18" s="180">
        <f t="shared" si="2"/>
        <v>0</v>
      </c>
      <c r="AN18" s="505">
        <f>+K18+AC18-AH18</f>
        <v>8050000</v>
      </c>
      <c r="AO18" s="61" t="s">
        <v>67</v>
      </c>
      <c r="AP18" s="156">
        <v>8050000</v>
      </c>
      <c r="AQ18" s="61" t="s">
        <v>86</v>
      </c>
      <c r="AR18" s="64">
        <v>0</v>
      </c>
      <c r="AS18" s="515" t="s">
        <v>75</v>
      </c>
      <c r="AT18" s="522">
        <f t="shared" si="3"/>
        <v>2450000</v>
      </c>
      <c r="AU18" s="156">
        <v>5600000</v>
      </c>
      <c r="AV18" s="72">
        <f t="shared" si="4"/>
        <v>0.30434782608695654</v>
      </c>
      <c r="AW18" s="515" t="s">
        <v>75</v>
      </c>
      <c r="AX18" s="61" t="s">
        <v>101</v>
      </c>
      <c r="AY18" s="180" t="s">
        <v>405</v>
      </c>
      <c r="AZ18" s="58" t="s">
        <v>67</v>
      </c>
      <c r="BA18" s="58" t="s">
        <v>67</v>
      </c>
    </row>
    <row r="19" spans="2:53" s="142" customFormat="1" ht="12.75" x14ac:dyDescent="0.2">
      <c r="B19" s="58">
        <v>2024</v>
      </c>
      <c r="C19" s="58">
        <v>891780111</v>
      </c>
      <c r="D19" s="62" t="s">
        <v>64</v>
      </c>
      <c r="E19" s="167" t="s">
        <v>406</v>
      </c>
      <c r="F19" s="180" t="s">
        <v>407</v>
      </c>
      <c r="G19" s="504">
        <v>0</v>
      </c>
      <c r="H19" s="481" t="s">
        <v>73</v>
      </c>
      <c r="I19" s="58" t="s">
        <v>125</v>
      </c>
      <c r="J19" s="184" t="s">
        <v>408</v>
      </c>
      <c r="K19" s="156">
        <v>12001000</v>
      </c>
      <c r="L19" s="58" t="s">
        <v>68</v>
      </c>
      <c r="M19" s="184" t="s">
        <v>354</v>
      </c>
      <c r="N19" s="487">
        <v>80875536</v>
      </c>
      <c r="O19" s="184">
        <v>194</v>
      </c>
      <c r="P19" s="509">
        <v>45321</v>
      </c>
      <c r="Q19" s="505">
        <v>80000000</v>
      </c>
      <c r="R19" s="483">
        <v>45497</v>
      </c>
      <c r="S19" s="156">
        <f>+K19</f>
        <v>12001000</v>
      </c>
      <c r="T19" s="61" t="s">
        <v>67</v>
      </c>
      <c r="U19" s="184">
        <v>85155551</v>
      </c>
      <c r="V19" s="184" t="s">
        <v>355</v>
      </c>
      <c r="W19" s="488">
        <v>45497</v>
      </c>
      <c r="X19" s="488">
        <v>45497</v>
      </c>
      <c r="Y19" s="484" t="s">
        <v>75</v>
      </c>
      <c r="Z19" s="488">
        <v>45588</v>
      </c>
      <c r="AA19" s="180">
        <f t="shared" si="0"/>
        <v>91</v>
      </c>
      <c r="AB19" s="167">
        <v>0</v>
      </c>
      <c r="AC19" s="167">
        <v>0</v>
      </c>
      <c r="AD19" s="167">
        <v>0</v>
      </c>
      <c r="AE19" s="515" t="s">
        <v>75</v>
      </c>
      <c r="AF19" s="180">
        <f t="shared" si="1"/>
        <v>0</v>
      </c>
      <c r="AG19" s="167">
        <v>0</v>
      </c>
      <c r="AH19" s="167">
        <v>0</v>
      </c>
      <c r="AI19" s="515" t="s">
        <v>75</v>
      </c>
      <c r="AJ19" s="167">
        <v>0</v>
      </c>
      <c r="AK19" s="515" t="s">
        <v>75</v>
      </c>
      <c r="AL19" s="515" t="s">
        <v>75</v>
      </c>
      <c r="AM19" s="180">
        <f t="shared" si="2"/>
        <v>0</v>
      </c>
      <c r="AN19" s="505">
        <f>+K19+AC19-AH19</f>
        <v>12001000</v>
      </c>
      <c r="AO19" s="61" t="s">
        <v>67</v>
      </c>
      <c r="AP19" s="156">
        <v>12001000</v>
      </c>
      <c r="AQ19" s="61" t="s">
        <v>86</v>
      </c>
      <c r="AR19" s="64">
        <v>0</v>
      </c>
      <c r="AS19" s="515" t="s">
        <v>75</v>
      </c>
      <c r="AT19" s="522">
        <f t="shared" si="3"/>
        <v>0</v>
      </c>
      <c r="AU19" s="156">
        <v>12001000</v>
      </c>
      <c r="AV19" s="72">
        <f t="shared" si="4"/>
        <v>0</v>
      </c>
      <c r="AW19" s="515" t="s">
        <v>75</v>
      </c>
      <c r="AX19" s="61" t="s">
        <v>101</v>
      </c>
      <c r="AY19" s="180" t="s">
        <v>409</v>
      </c>
      <c r="AZ19" s="58" t="s">
        <v>67</v>
      </c>
      <c r="BA19" s="58" t="s">
        <v>67</v>
      </c>
    </row>
    <row r="20" spans="2:53" s="142" customFormat="1" ht="12.75" x14ac:dyDescent="0.2">
      <c r="B20" s="58">
        <v>2024</v>
      </c>
      <c r="C20" s="58">
        <v>891780111</v>
      </c>
      <c r="D20" s="62" t="s">
        <v>64</v>
      </c>
      <c r="E20" s="167" t="s">
        <v>410</v>
      </c>
      <c r="F20" s="184" t="s">
        <v>411</v>
      </c>
      <c r="G20" s="504">
        <v>0</v>
      </c>
      <c r="H20" s="481" t="s">
        <v>73</v>
      </c>
      <c r="I20" s="58" t="s">
        <v>125</v>
      </c>
      <c r="J20" s="184" t="s">
        <v>412</v>
      </c>
      <c r="K20" s="156">
        <v>10000000</v>
      </c>
      <c r="L20" s="58" t="s">
        <v>68</v>
      </c>
      <c r="M20" s="184" t="s">
        <v>360</v>
      </c>
      <c r="N20" s="486">
        <v>1082912748</v>
      </c>
      <c r="O20" s="184">
        <v>184</v>
      </c>
      <c r="P20" s="509">
        <v>45321</v>
      </c>
      <c r="Q20" s="156">
        <v>210000000</v>
      </c>
      <c r="R20" s="483">
        <v>45525</v>
      </c>
      <c r="S20" s="156">
        <f>+K20</f>
        <v>10000000</v>
      </c>
      <c r="T20" s="61" t="s">
        <v>67</v>
      </c>
      <c r="U20" s="184">
        <v>19474750</v>
      </c>
      <c r="V20" s="184" t="s">
        <v>361</v>
      </c>
      <c r="W20" s="483">
        <v>45525</v>
      </c>
      <c r="X20" s="483">
        <v>45525</v>
      </c>
      <c r="Y20" s="484" t="s">
        <v>75</v>
      </c>
      <c r="Z20" s="483">
        <v>45646</v>
      </c>
      <c r="AA20" s="180">
        <f t="shared" si="0"/>
        <v>121</v>
      </c>
      <c r="AB20" s="167">
        <v>0</v>
      </c>
      <c r="AC20" s="167">
        <v>0</v>
      </c>
      <c r="AD20" s="167">
        <v>0</v>
      </c>
      <c r="AE20" s="515" t="s">
        <v>75</v>
      </c>
      <c r="AF20" s="180">
        <f t="shared" si="1"/>
        <v>0</v>
      </c>
      <c r="AG20" s="167">
        <v>0</v>
      </c>
      <c r="AH20" s="167">
        <v>0</v>
      </c>
      <c r="AI20" s="515" t="s">
        <v>75</v>
      </c>
      <c r="AJ20" s="167">
        <v>0</v>
      </c>
      <c r="AK20" s="515" t="s">
        <v>75</v>
      </c>
      <c r="AL20" s="515" t="s">
        <v>75</v>
      </c>
      <c r="AM20" s="180">
        <f t="shared" si="2"/>
        <v>0</v>
      </c>
      <c r="AN20" s="505">
        <f>+K20+AC20-AH20</f>
        <v>10000000</v>
      </c>
      <c r="AO20" s="61" t="s">
        <v>67</v>
      </c>
      <c r="AP20" s="156">
        <v>6030000</v>
      </c>
      <c r="AQ20" s="61" t="s">
        <v>86</v>
      </c>
      <c r="AR20" s="64">
        <v>0</v>
      </c>
      <c r="AS20" s="515" t="s">
        <v>75</v>
      </c>
      <c r="AT20" s="522">
        <f t="shared" si="3"/>
        <v>0</v>
      </c>
      <c r="AU20" s="156">
        <v>10000000</v>
      </c>
      <c r="AV20" s="72">
        <f t="shared" si="4"/>
        <v>0</v>
      </c>
      <c r="AW20" s="515" t="s">
        <v>75</v>
      </c>
      <c r="AX20" s="61" t="s">
        <v>101</v>
      </c>
      <c r="AY20" s="485" t="s">
        <v>413</v>
      </c>
      <c r="AZ20" s="58" t="s">
        <v>67</v>
      </c>
      <c r="BA20" s="58" t="s">
        <v>67</v>
      </c>
    </row>
    <row r="21" spans="2:53" s="142" customFormat="1" ht="12.75" x14ac:dyDescent="0.2">
      <c r="B21" s="58">
        <v>2024</v>
      </c>
      <c r="C21" s="58">
        <v>891780111</v>
      </c>
      <c r="D21" s="62" t="s">
        <v>64</v>
      </c>
      <c r="E21" s="167" t="s">
        <v>414</v>
      </c>
      <c r="F21" s="184" t="s">
        <v>415</v>
      </c>
      <c r="G21" s="504">
        <v>0</v>
      </c>
      <c r="H21" s="481" t="s">
        <v>73</v>
      </c>
      <c r="I21" s="58" t="s">
        <v>125</v>
      </c>
      <c r="J21" s="184" t="s">
        <v>416</v>
      </c>
      <c r="K21" s="156">
        <v>2800000</v>
      </c>
      <c r="L21" s="58" t="s">
        <v>68</v>
      </c>
      <c r="M21" s="184" t="s">
        <v>417</v>
      </c>
      <c r="N21" s="486">
        <v>1000077838</v>
      </c>
      <c r="O21" s="184">
        <v>776</v>
      </c>
      <c r="P21" s="509">
        <v>45372</v>
      </c>
      <c r="Q21" s="156">
        <v>32014380</v>
      </c>
      <c r="R21" s="483">
        <v>45527</v>
      </c>
      <c r="S21" s="156">
        <f>+K21</f>
        <v>2800000</v>
      </c>
      <c r="T21" s="61" t="s">
        <v>67</v>
      </c>
      <c r="U21" s="184">
        <v>1082845514</v>
      </c>
      <c r="V21" s="184" t="s">
        <v>418</v>
      </c>
      <c r="W21" s="483">
        <v>45527</v>
      </c>
      <c r="X21" s="483">
        <v>45527</v>
      </c>
      <c r="Y21" s="484" t="s">
        <v>75</v>
      </c>
      <c r="Z21" s="483">
        <v>45535</v>
      </c>
      <c r="AA21" s="180">
        <f t="shared" si="0"/>
        <v>8</v>
      </c>
      <c r="AB21" s="167">
        <v>0</v>
      </c>
      <c r="AC21" s="167">
        <v>0</v>
      </c>
      <c r="AD21" s="167">
        <v>0</v>
      </c>
      <c r="AE21" s="515" t="s">
        <v>75</v>
      </c>
      <c r="AF21" s="180">
        <f t="shared" si="1"/>
        <v>0</v>
      </c>
      <c r="AG21" s="167">
        <v>0</v>
      </c>
      <c r="AH21" s="167">
        <v>0</v>
      </c>
      <c r="AI21" s="515" t="s">
        <v>75</v>
      </c>
      <c r="AJ21" s="167">
        <v>0</v>
      </c>
      <c r="AK21" s="515" t="s">
        <v>75</v>
      </c>
      <c r="AL21" s="515" t="s">
        <v>75</v>
      </c>
      <c r="AM21" s="180">
        <f t="shared" si="2"/>
        <v>0</v>
      </c>
      <c r="AN21" s="505">
        <f>+K21+AC21-AH21</f>
        <v>2800000</v>
      </c>
      <c r="AO21" s="61" t="s">
        <v>67</v>
      </c>
      <c r="AP21" s="156">
        <v>2060000</v>
      </c>
      <c r="AQ21" s="61" t="s">
        <v>86</v>
      </c>
      <c r="AR21" s="64">
        <v>0</v>
      </c>
      <c r="AS21" s="515" t="s">
        <v>75</v>
      </c>
      <c r="AT21" s="522">
        <f t="shared" si="3"/>
        <v>0</v>
      </c>
      <c r="AU21" s="156">
        <v>2800000</v>
      </c>
      <c r="AV21" s="72">
        <f t="shared" si="4"/>
        <v>0</v>
      </c>
      <c r="AW21" s="515" t="s">
        <v>75</v>
      </c>
      <c r="AX21" s="61" t="s">
        <v>101</v>
      </c>
      <c r="AY21" s="485" t="s">
        <v>419</v>
      </c>
      <c r="AZ21" s="58" t="s">
        <v>67</v>
      </c>
      <c r="BA21" s="58" t="s">
        <v>67</v>
      </c>
    </row>
    <row r="22" spans="2:53" s="142" customFormat="1" ht="12.75" x14ac:dyDescent="0.2">
      <c r="B22" s="58">
        <v>2024</v>
      </c>
      <c r="C22" s="58">
        <v>891780111</v>
      </c>
      <c r="D22" s="62" t="s">
        <v>64</v>
      </c>
      <c r="E22" s="167" t="s">
        <v>420</v>
      </c>
      <c r="F22" s="180" t="s">
        <v>421</v>
      </c>
      <c r="G22" s="504">
        <v>0</v>
      </c>
      <c r="H22" s="481" t="s">
        <v>73</v>
      </c>
      <c r="I22" s="58" t="s">
        <v>125</v>
      </c>
      <c r="J22" s="167" t="s">
        <v>422</v>
      </c>
      <c r="K22" s="156">
        <v>12195648</v>
      </c>
      <c r="L22" s="58" t="s">
        <v>68</v>
      </c>
      <c r="M22" s="482" t="s">
        <v>423</v>
      </c>
      <c r="N22" s="184">
        <v>36719980</v>
      </c>
      <c r="O22" s="184">
        <v>187</v>
      </c>
      <c r="P22" s="509">
        <v>45321</v>
      </c>
      <c r="Q22" s="156">
        <v>15600000</v>
      </c>
      <c r="R22" s="483">
        <v>45343</v>
      </c>
      <c r="S22" s="156">
        <v>12195648</v>
      </c>
      <c r="T22" s="61" t="s">
        <v>67</v>
      </c>
      <c r="U22" s="184">
        <v>85155551</v>
      </c>
      <c r="V22" s="184" t="s">
        <v>355</v>
      </c>
      <c r="W22" s="483">
        <v>45343</v>
      </c>
      <c r="X22" s="483">
        <v>45344</v>
      </c>
      <c r="Y22" s="484" t="s">
        <v>75</v>
      </c>
      <c r="Z22" s="483">
        <v>45709</v>
      </c>
      <c r="AA22" s="180">
        <f t="shared" si="0"/>
        <v>365</v>
      </c>
      <c r="AB22" s="167">
        <v>0</v>
      </c>
      <c r="AC22" s="167">
        <v>0</v>
      </c>
      <c r="AD22" s="167">
        <v>0</v>
      </c>
      <c r="AE22" s="515" t="s">
        <v>75</v>
      </c>
      <c r="AF22" s="180">
        <f t="shared" si="1"/>
        <v>0</v>
      </c>
      <c r="AG22" s="167">
        <v>0</v>
      </c>
      <c r="AH22" s="167">
        <v>0</v>
      </c>
      <c r="AI22" s="515" t="s">
        <v>75</v>
      </c>
      <c r="AJ22" s="167">
        <v>0</v>
      </c>
      <c r="AK22" s="515" t="s">
        <v>75</v>
      </c>
      <c r="AL22" s="515" t="s">
        <v>75</v>
      </c>
      <c r="AM22" s="180">
        <f t="shared" si="2"/>
        <v>0</v>
      </c>
      <c r="AN22" s="505">
        <f>+K22+AC22-AH22</f>
        <v>12195648</v>
      </c>
      <c r="AO22" s="61" t="s">
        <v>67</v>
      </c>
      <c r="AP22" s="156">
        <v>12195648</v>
      </c>
      <c r="AQ22" s="61" t="s">
        <v>86</v>
      </c>
      <c r="AR22" s="64">
        <v>0</v>
      </c>
      <c r="AS22" s="515" t="s">
        <v>75</v>
      </c>
      <c r="AT22" s="522">
        <f t="shared" si="3"/>
        <v>7114128</v>
      </c>
      <c r="AU22" s="156">
        <v>5081520</v>
      </c>
      <c r="AV22" s="72">
        <f t="shared" si="4"/>
        <v>0.58333333333333337</v>
      </c>
      <c r="AW22" s="515" t="s">
        <v>75</v>
      </c>
      <c r="AX22" s="61" t="s">
        <v>101</v>
      </c>
      <c r="AY22" s="180" t="s">
        <v>424</v>
      </c>
      <c r="AZ22" s="58" t="s">
        <v>67</v>
      </c>
      <c r="BA22" s="58" t="s">
        <v>119</v>
      </c>
    </row>
    <row r="23" spans="2:53" s="142" customFormat="1" ht="12.75" x14ac:dyDescent="0.2">
      <c r="B23" s="58">
        <v>2024</v>
      </c>
      <c r="C23" s="58">
        <v>891780111</v>
      </c>
      <c r="D23" s="62" t="s">
        <v>64</v>
      </c>
      <c r="E23" s="167" t="s">
        <v>425</v>
      </c>
      <c r="F23" s="184" t="s">
        <v>426</v>
      </c>
      <c r="G23" s="504">
        <v>0</v>
      </c>
      <c r="H23" s="481" t="s">
        <v>73</v>
      </c>
      <c r="I23" s="58" t="s">
        <v>125</v>
      </c>
      <c r="J23" s="167" t="s">
        <v>427</v>
      </c>
      <c r="K23" s="156">
        <v>13113600</v>
      </c>
      <c r="L23" s="58" t="s">
        <v>68</v>
      </c>
      <c r="M23" s="482" t="s">
        <v>423</v>
      </c>
      <c r="N23" s="184">
        <v>36719980</v>
      </c>
      <c r="O23" s="184">
        <v>296</v>
      </c>
      <c r="P23" s="509">
        <v>45329</v>
      </c>
      <c r="Q23" s="156">
        <v>16800000</v>
      </c>
      <c r="R23" s="483">
        <v>45349</v>
      </c>
      <c r="S23" s="156">
        <v>13113600</v>
      </c>
      <c r="T23" s="61" t="s">
        <v>67</v>
      </c>
      <c r="U23" s="184">
        <v>84452442</v>
      </c>
      <c r="V23" s="184" t="s">
        <v>428</v>
      </c>
      <c r="W23" s="483">
        <v>45349</v>
      </c>
      <c r="X23" s="483">
        <v>45351</v>
      </c>
      <c r="Y23" s="484" t="s">
        <v>75</v>
      </c>
      <c r="Z23" s="483">
        <v>45716</v>
      </c>
      <c r="AA23" s="180">
        <f t="shared" si="0"/>
        <v>365</v>
      </c>
      <c r="AB23" s="167">
        <v>0</v>
      </c>
      <c r="AC23" s="167">
        <v>0</v>
      </c>
      <c r="AD23" s="167">
        <v>0</v>
      </c>
      <c r="AE23" s="515" t="s">
        <v>75</v>
      </c>
      <c r="AF23" s="180">
        <f t="shared" si="1"/>
        <v>0</v>
      </c>
      <c r="AG23" s="167">
        <v>0</v>
      </c>
      <c r="AH23" s="167">
        <v>0</v>
      </c>
      <c r="AI23" s="515" t="s">
        <v>75</v>
      </c>
      <c r="AJ23" s="167">
        <v>0</v>
      </c>
      <c r="AK23" s="515" t="s">
        <v>75</v>
      </c>
      <c r="AL23" s="515" t="s">
        <v>75</v>
      </c>
      <c r="AM23" s="180">
        <f t="shared" si="2"/>
        <v>0</v>
      </c>
      <c r="AN23" s="505">
        <f>+K23+AC23-AH23</f>
        <v>13113600</v>
      </c>
      <c r="AO23" s="61" t="s">
        <v>67</v>
      </c>
      <c r="AP23" s="156">
        <v>13113600</v>
      </c>
      <c r="AQ23" s="61" t="s">
        <v>86</v>
      </c>
      <c r="AR23" s="64">
        <v>0</v>
      </c>
      <c r="AS23" s="515" t="s">
        <v>75</v>
      </c>
      <c r="AT23" s="522">
        <f t="shared" si="3"/>
        <v>6556800</v>
      </c>
      <c r="AU23" s="156">
        <v>6556800</v>
      </c>
      <c r="AV23" s="72">
        <f t="shared" si="4"/>
        <v>0.5</v>
      </c>
      <c r="AW23" s="515" t="s">
        <v>75</v>
      </c>
      <c r="AX23" s="61" t="s">
        <v>101</v>
      </c>
      <c r="AY23" s="490" t="s">
        <v>429</v>
      </c>
      <c r="AZ23" s="58" t="s">
        <v>67</v>
      </c>
      <c r="BA23" s="58" t="s">
        <v>119</v>
      </c>
    </row>
    <row r="24" spans="2:53" s="142" customFormat="1" ht="12.75" x14ac:dyDescent="0.2">
      <c r="B24" s="58">
        <v>2024</v>
      </c>
      <c r="C24" s="58">
        <v>891780111</v>
      </c>
      <c r="D24" s="62" t="s">
        <v>64</v>
      </c>
      <c r="E24" s="167" t="s">
        <v>430</v>
      </c>
      <c r="F24" s="180" t="s">
        <v>431</v>
      </c>
      <c r="G24" s="504">
        <v>0</v>
      </c>
      <c r="H24" s="481" t="s">
        <v>73</v>
      </c>
      <c r="I24" s="58" t="s">
        <v>125</v>
      </c>
      <c r="J24" s="167" t="s">
        <v>432</v>
      </c>
      <c r="K24" s="156">
        <v>13113600</v>
      </c>
      <c r="L24" s="58" t="s">
        <v>68</v>
      </c>
      <c r="M24" s="482" t="s">
        <v>423</v>
      </c>
      <c r="N24" s="184">
        <v>36719980</v>
      </c>
      <c r="O24" s="184">
        <v>295</v>
      </c>
      <c r="P24" s="509">
        <v>45329</v>
      </c>
      <c r="Q24" s="156">
        <v>16800000</v>
      </c>
      <c r="R24" s="483">
        <v>45352</v>
      </c>
      <c r="S24" s="156">
        <v>13113600</v>
      </c>
      <c r="T24" s="61" t="s">
        <v>67</v>
      </c>
      <c r="U24" s="184">
        <v>1082903415</v>
      </c>
      <c r="V24" s="184" t="s">
        <v>433</v>
      </c>
      <c r="W24" s="483">
        <v>45352</v>
      </c>
      <c r="X24" s="483">
        <v>45352</v>
      </c>
      <c r="Y24" s="484" t="s">
        <v>75</v>
      </c>
      <c r="Z24" s="483">
        <v>45713</v>
      </c>
      <c r="AA24" s="180">
        <f t="shared" si="0"/>
        <v>361</v>
      </c>
      <c r="AB24" s="167">
        <v>0</v>
      </c>
      <c r="AC24" s="167">
        <v>0</v>
      </c>
      <c r="AD24" s="167">
        <v>0</v>
      </c>
      <c r="AE24" s="515" t="s">
        <v>75</v>
      </c>
      <c r="AF24" s="180">
        <f t="shared" si="1"/>
        <v>0</v>
      </c>
      <c r="AG24" s="167">
        <v>0</v>
      </c>
      <c r="AH24" s="167">
        <v>0</v>
      </c>
      <c r="AI24" s="515" t="s">
        <v>75</v>
      </c>
      <c r="AJ24" s="167">
        <v>0</v>
      </c>
      <c r="AK24" s="515" t="s">
        <v>75</v>
      </c>
      <c r="AL24" s="515" t="s">
        <v>75</v>
      </c>
      <c r="AM24" s="180">
        <f t="shared" si="2"/>
        <v>0</v>
      </c>
      <c r="AN24" s="505">
        <f>+K24+AC24-AH24</f>
        <v>13113600</v>
      </c>
      <c r="AO24" s="61" t="s">
        <v>67</v>
      </c>
      <c r="AP24" s="156">
        <v>13113600</v>
      </c>
      <c r="AQ24" s="61" t="s">
        <v>86</v>
      </c>
      <c r="AR24" s="64">
        <v>0</v>
      </c>
      <c r="AS24" s="515" t="s">
        <v>75</v>
      </c>
      <c r="AT24" s="522">
        <f t="shared" si="3"/>
        <v>5464000</v>
      </c>
      <c r="AU24" s="156">
        <v>7649600</v>
      </c>
      <c r="AV24" s="72">
        <f t="shared" si="4"/>
        <v>0.41666666666666669</v>
      </c>
      <c r="AW24" s="515" t="s">
        <v>75</v>
      </c>
      <c r="AX24" s="61" t="s">
        <v>101</v>
      </c>
      <c r="AY24" s="180" t="s">
        <v>434</v>
      </c>
      <c r="AZ24" s="58" t="s">
        <v>67</v>
      </c>
      <c r="BA24" s="58" t="s">
        <v>119</v>
      </c>
    </row>
    <row r="25" spans="2:53" s="142" customFormat="1" ht="12.75" x14ac:dyDescent="0.2">
      <c r="B25" s="58">
        <v>2024</v>
      </c>
      <c r="C25" s="58">
        <v>891780111</v>
      </c>
      <c r="D25" s="62" t="s">
        <v>64</v>
      </c>
      <c r="E25" s="167" t="s">
        <v>435</v>
      </c>
      <c r="F25" s="180" t="s">
        <v>436</v>
      </c>
      <c r="G25" s="504">
        <v>0</v>
      </c>
      <c r="H25" s="481" t="s">
        <v>73</v>
      </c>
      <c r="I25" s="58" t="s">
        <v>125</v>
      </c>
      <c r="J25" s="167" t="s">
        <v>437</v>
      </c>
      <c r="K25" s="156">
        <v>1716400</v>
      </c>
      <c r="L25" s="58" t="s">
        <v>68</v>
      </c>
      <c r="M25" s="482" t="s">
        <v>423</v>
      </c>
      <c r="N25" s="486">
        <v>36719980</v>
      </c>
      <c r="O25" s="184">
        <v>1747</v>
      </c>
      <c r="P25" s="509">
        <v>45505</v>
      </c>
      <c r="Q25" s="156">
        <v>2000000</v>
      </c>
      <c r="R25" s="483">
        <v>45512</v>
      </c>
      <c r="S25" s="156">
        <v>13725568</v>
      </c>
      <c r="T25" s="61" t="s">
        <v>67</v>
      </c>
      <c r="U25" s="180">
        <v>1082884010</v>
      </c>
      <c r="V25" s="184" t="s">
        <v>438</v>
      </c>
      <c r="W25" s="483">
        <v>45512</v>
      </c>
      <c r="X25" s="483">
        <v>45518</v>
      </c>
      <c r="Y25" s="484" t="s">
        <v>75</v>
      </c>
      <c r="Z25" s="483">
        <v>45524</v>
      </c>
      <c r="AA25" s="180">
        <f t="shared" si="0"/>
        <v>6</v>
      </c>
      <c r="AB25" s="167">
        <v>0</v>
      </c>
      <c r="AC25" s="167">
        <v>0</v>
      </c>
      <c r="AD25" s="167">
        <v>0</v>
      </c>
      <c r="AE25" s="515" t="s">
        <v>75</v>
      </c>
      <c r="AF25" s="180">
        <f t="shared" si="1"/>
        <v>0</v>
      </c>
      <c r="AG25" s="167">
        <v>0</v>
      </c>
      <c r="AH25" s="167">
        <v>0</v>
      </c>
      <c r="AI25" s="515" t="s">
        <v>75</v>
      </c>
      <c r="AJ25" s="167">
        <v>0</v>
      </c>
      <c r="AK25" s="515" t="s">
        <v>75</v>
      </c>
      <c r="AL25" s="515" t="s">
        <v>75</v>
      </c>
      <c r="AM25" s="180">
        <f t="shared" si="2"/>
        <v>0</v>
      </c>
      <c r="AN25" s="505">
        <f>+K25+AC25-AH25</f>
        <v>1716400</v>
      </c>
      <c r="AO25" s="61" t="s">
        <v>67</v>
      </c>
      <c r="AP25" s="156">
        <v>13725568</v>
      </c>
      <c r="AQ25" s="61" t="s">
        <v>86</v>
      </c>
      <c r="AR25" s="64">
        <v>0</v>
      </c>
      <c r="AS25" s="515" t="s">
        <v>75</v>
      </c>
      <c r="AT25" s="522">
        <f t="shared" si="3"/>
        <v>0</v>
      </c>
      <c r="AU25" s="156">
        <v>1716400</v>
      </c>
      <c r="AV25" s="72">
        <f t="shared" si="4"/>
        <v>0</v>
      </c>
      <c r="AW25" s="515" t="s">
        <v>75</v>
      </c>
      <c r="AX25" s="61" t="s">
        <v>101</v>
      </c>
      <c r="AY25" s="180" t="s">
        <v>439</v>
      </c>
      <c r="AZ25" s="58" t="s">
        <v>67</v>
      </c>
      <c r="BA25" s="58" t="s">
        <v>119</v>
      </c>
    </row>
    <row r="26" spans="2:53" s="142" customFormat="1" ht="12.75" x14ac:dyDescent="0.2">
      <c r="B26" s="58">
        <v>2024</v>
      </c>
      <c r="C26" s="58">
        <v>891780111</v>
      </c>
      <c r="D26" s="62" t="s">
        <v>64</v>
      </c>
      <c r="E26" s="167" t="s">
        <v>440</v>
      </c>
      <c r="F26" s="180" t="s">
        <v>441</v>
      </c>
      <c r="G26" s="61">
        <v>0</v>
      </c>
      <c r="H26" s="167" t="s">
        <v>73</v>
      </c>
      <c r="I26" s="58" t="s">
        <v>125</v>
      </c>
      <c r="J26" s="167" t="s">
        <v>442</v>
      </c>
      <c r="K26" s="156">
        <v>98067002</v>
      </c>
      <c r="L26" s="58" t="s">
        <v>68</v>
      </c>
      <c r="M26" s="184" t="s">
        <v>443</v>
      </c>
      <c r="N26" s="486">
        <v>890916911</v>
      </c>
      <c r="O26" s="184">
        <v>606</v>
      </c>
      <c r="P26" s="509">
        <v>45357</v>
      </c>
      <c r="Q26" s="156">
        <v>98067002</v>
      </c>
      <c r="R26" s="483">
        <v>45359</v>
      </c>
      <c r="S26" s="156">
        <v>98067002</v>
      </c>
      <c r="T26" s="61" t="s">
        <v>67</v>
      </c>
      <c r="U26" s="184">
        <v>85081920</v>
      </c>
      <c r="V26" s="184" t="s">
        <v>444</v>
      </c>
      <c r="W26" s="483">
        <v>45359</v>
      </c>
      <c r="X26" s="483">
        <v>45359</v>
      </c>
      <c r="Y26" s="484" t="s">
        <v>75</v>
      </c>
      <c r="Z26" s="483">
        <v>45389</v>
      </c>
      <c r="AA26" s="180">
        <f t="shared" si="0"/>
        <v>30</v>
      </c>
      <c r="AB26" s="167">
        <v>0</v>
      </c>
      <c r="AC26" s="167">
        <v>0</v>
      </c>
      <c r="AD26" s="167">
        <v>0</v>
      </c>
      <c r="AE26" s="515" t="s">
        <v>75</v>
      </c>
      <c r="AF26" s="180">
        <f t="shared" si="1"/>
        <v>0</v>
      </c>
      <c r="AG26" s="167">
        <v>0</v>
      </c>
      <c r="AH26" s="167">
        <v>0</v>
      </c>
      <c r="AI26" s="515" t="s">
        <v>75</v>
      </c>
      <c r="AJ26" s="167">
        <v>0</v>
      </c>
      <c r="AK26" s="515" t="s">
        <v>75</v>
      </c>
      <c r="AL26" s="515" t="s">
        <v>75</v>
      </c>
      <c r="AM26" s="180">
        <f t="shared" si="2"/>
        <v>0</v>
      </c>
      <c r="AN26" s="505">
        <f>+K26+AC26-AH26</f>
        <v>98067002</v>
      </c>
      <c r="AO26" s="61" t="s">
        <v>67</v>
      </c>
      <c r="AP26" s="156">
        <v>98067002</v>
      </c>
      <c r="AQ26" s="61" t="s">
        <v>86</v>
      </c>
      <c r="AR26" s="64">
        <v>0</v>
      </c>
      <c r="AS26" s="515" t="s">
        <v>75</v>
      </c>
      <c r="AT26" s="522">
        <f t="shared" si="3"/>
        <v>98067002</v>
      </c>
      <c r="AU26" s="156">
        <v>0</v>
      </c>
      <c r="AV26" s="72">
        <f t="shared" si="4"/>
        <v>1</v>
      </c>
      <c r="AW26" s="515" t="s">
        <v>75</v>
      </c>
      <c r="AX26" s="61" t="s">
        <v>98</v>
      </c>
      <c r="AY26" s="180" t="s">
        <v>445</v>
      </c>
      <c r="AZ26" s="58" t="s">
        <v>67</v>
      </c>
      <c r="BA26" s="58" t="s">
        <v>119</v>
      </c>
    </row>
    <row r="27" spans="2:53" s="142" customFormat="1" ht="12.75" x14ac:dyDescent="0.2">
      <c r="B27" s="58">
        <v>2024</v>
      </c>
      <c r="C27" s="58">
        <v>891780111</v>
      </c>
      <c r="D27" s="62" t="s">
        <v>64</v>
      </c>
      <c r="E27" s="167" t="s">
        <v>446</v>
      </c>
      <c r="F27" s="180" t="s">
        <v>447</v>
      </c>
      <c r="G27" s="61">
        <v>0</v>
      </c>
      <c r="H27" s="167" t="s">
        <v>73</v>
      </c>
      <c r="I27" s="58" t="s">
        <v>125</v>
      </c>
      <c r="J27" s="167" t="s">
        <v>448</v>
      </c>
      <c r="K27" s="156">
        <v>7844480</v>
      </c>
      <c r="L27" s="58" t="s">
        <v>68</v>
      </c>
      <c r="M27" s="482" t="s">
        <v>449</v>
      </c>
      <c r="N27" s="184">
        <v>830037946</v>
      </c>
      <c r="O27" s="184">
        <v>618</v>
      </c>
      <c r="P27" s="509">
        <v>45358</v>
      </c>
      <c r="Q27" s="156">
        <v>7844480</v>
      </c>
      <c r="R27" s="483">
        <v>45359</v>
      </c>
      <c r="S27" s="156">
        <v>7844480</v>
      </c>
      <c r="T27" s="61" t="s">
        <v>67</v>
      </c>
      <c r="U27" s="184">
        <v>1082884010</v>
      </c>
      <c r="V27" s="184" t="s">
        <v>438</v>
      </c>
      <c r="W27" s="483">
        <v>45359</v>
      </c>
      <c r="X27" s="483">
        <v>45359</v>
      </c>
      <c r="Y27" s="484" t="s">
        <v>75</v>
      </c>
      <c r="Z27" s="483">
        <v>45359</v>
      </c>
      <c r="AA27" s="180">
        <f t="shared" si="0"/>
        <v>0</v>
      </c>
      <c r="AB27" s="167">
        <v>0</v>
      </c>
      <c r="AC27" s="167">
        <v>0</v>
      </c>
      <c r="AD27" s="167">
        <v>0</v>
      </c>
      <c r="AE27" s="515" t="s">
        <v>75</v>
      </c>
      <c r="AF27" s="180">
        <f t="shared" si="1"/>
        <v>0</v>
      </c>
      <c r="AG27" s="167">
        <v>0</v>
      </c>
      <c r="AH27" s="167">
        <v>0</v>
      </c>
      <c r="AI27" s="515" t="s">
        <v>75</v>
      </c>
      <c r="AJ27" s="167">
        <v>0</v>
      </c>
      <c r="AK27" s="515" t="s">
        <v>75</v>
      </c>
      <c r="AL27" s="515" t="s">
        <v>75</v>
      </c>
      <c r="AM27" s="180">
        <f t="shared" si="2"/>
        <v>0</v>
      </c>
      <c r="AN27" s="505">
        <f>+K27+AC27-AH27</f>
        <v>7844480</v>
      </c>
      <c r="AO27" s="61" t="s">
        <v>67</v>
      </c>
      <c r="AP27" s="156">
        <v>7844480</v>
      </c>
      <c r="AQ27" s="61" t="s">
        <v>86</v>
      </c>
      <c r="AR27" s="64">
        <v>0</v>
      </c>
      <c r="AS27" s="515" t="s">
        <v>75</v>
      </c>
      <c r="AT27" s="522">
        <f t="shared" si="3"/>
        <v>7844480</v>
      </c>
      <c r="AU27" s="156">
        <v>0</v>
      </c>
      <c r="AV27" s="72">
        <f t="shared" si="4"/>
        <v>1</v>
      </c>
      <c r="AW27" s="515" t="s">
        <v>75</v>
      </c>
      <c r="AX27" s="61" t="s">
        <v>98</v>
      </c>
      <c r="AY27" s="180" t="s">
        <v>450</v>
      </c>
      <c r="AZ27" s="58" t="s">
        <v>67</v>
      </c>
      <c r="BA27" s="58" t="s">
        <v>119</v>
      </c>
    </row>
    <row r="28" spans="2:53" s="142" customFormat="1" ht="12.75" x14ac:dyDescent="0.2">
      <c r="B28" s="58">
        <v>2024</v>
      </c>
      <c r="C28" s="58">
        <v>891780111</v>
      </c>
      <c r="D28" s="62" t="s">
        <v>64</v>
      </c>
      <c r="E28" s="167" t="s">
        <v>451</v>
      </c>
      <c r="F28" s="180" t="s">
        <v>452</v>
      </c>
      <c r="G28" s="61">
        <v>0</v>
      </c>
      <c r="H28" s="167" t="s">
        <v>73</v>
      </c>
      <c r="I28" s="58" t="s">
        <v>125</v>
      </c>
      <c r="J28" s="167" t="s">
        <v>453</v>
      </c>
      <c r="K28" s="156">
        <v>3745529</v>
      </c>
      <c r="L28" s="58" t="s">
        <v>68</v>
      </c>
      <c r="M28" s="482" t="s">
        <v>454</v>
      </c>
      <c r="N28" s="184">
        <v>900763287</v>
      </c>
      <c r="O28" s="184">
        <v>700</v>
      </c>
      <c r="P28" s="509">
        <v>45366</v>
      </c>
      <c r="Q28" s="156">
        <v>3745529</v>
      </c>
      <c r="R28" s="483">
        <v>45366</v>
      </c>
      <c r="S28" s="156">
        <v>3745529</v>
      </c>
      <c r="T28" s="61" t="s">
        <v>67</v>
      </c>
      <c r="U28" s="184">
        <v>1082884010</v>
      </c>
      <c r="V28" s="184" t="s">
        <v>438</v>
      </c>
      <c r="W28" s="483">
        <v>45366</v>
      </c>
      <c r="X28" s="483">
        <v>45366</v>
      </c>
      <c r="Y28" s="484" t="s">
        <v>75</v>
      </c>
      <c r="Z28" s="483">
        <v>45367</v>
      </c>
      <c r="AA28" s="180">
        <f t="shared" si="0"/>
        <v>1</v>
      </c>
      <c r="AB28" s="167">
        <v>0</v>
      </c>
      <c r="AC28" s="167">
        <v>0</v>
      </c>
      <c r="AD28" s="167">
        <v>0</v>
      </c>
      <c r="AE28" s="515" t="s">
        <v>75</v>
      </c>
      <c r="AF28" s="180">
        <f t="shared" si="1"/>
        <v>0</v>
      </c>
      <c r="AG28" s="167">
        <v>0</v>
      </c>
      <c r="AH28" s="167">
        <v>0</v>
      </c>
      <c r="AI28" s="515" t="s">
        <v>75</v>
      </c>
      <c r="AJ28" s="167">
        <v>0</v>
      </c>
      <c r="AK28" s="515" t="s">
        <v>75</v>
      </c>
      <c r="AL28" s="515" t="s">
        <v>75</v>
      </c>
      <c r="AM28" s="180">
        <f t="shared" si="2"/>
        <v>0</v>
      </c>
      <c r="AN28" s="505">
        <f>+K28+AC28-AH28</f>
        <v>3745529</v>
      </c>
      <c r="AO28" s="61" t="s">
        <v>67</v>
      </c>
      <c r="AP28" s="156">
        <v>3745529</v>
      </c>
      <c r="AQ28" s="61" t="s">
        <v>86</v>
      </c>
      <c r="AR28" s="64">
        <v>0</v>
      </c>
      <c r="AS28" s="515" t="s">
        <v>75</v>
      </c>
      <c r="AT28" s="522">
        <f t="shared" si="3"/>
        <v>0</v>
      </c>
      <c r="AU28" s="156">
        <v>3745529</v>
      </c>
      <c r="AV28" s="72">
        <f t="shared" si="4"/>
        <v>0</v>
      </c>
      <c r="AW28" s="515" t="s">
        <v>75</v>
      </c>
      <c r="AX28" s="61" t="s">
        <v>101</v>
      </c>
      <c r="AY28" s="180" t="s">
        <v>455</v>
      </c>
      <c r="AZ28" s="58" t="s">
        <v>67</v>
      </c>
      <c r="BA28" s="58" t="s">
        <v>119</v>
      </c>
    </row>
    <row r="29" spans="2:53" s="142" customFormat="1" ht="12.75" x14ac:dyDescent="0.2">
      <c r="B29" s="58">
        <v>2024</v>
      </c>
      <c r="C29" s="58">
        <v>891780111</v>
      </c>
      <c r="D29" s="62" t="s">
        <v>64</v>
      </c>
      <c r="E29" s="167" t="s">
        <v>456</v>
      </c>
      <c r="F29" s="180" t="s">
        <v>457</v>
      </c>
      <c r="G29" s="61">
        <v>0</v>
      </c>
      <c r="H29" s="167" t="s">
        <v>73</v>
      </c>
      <c r="I29" s="58" t="s">
        <v>125</v>
      </c>
      <c r="J29" s="167" t="s">
        <v>458</v>
      </c>
      <c r="K29" s="156">
        <v>4496534</v>
      </c>
      <c r="L29" s="58" t="s">
        <v>68</v>
      </c>
      <c r="M29" s="482" t="s">
        <v>459</v>
      </c>
      <c r="N29" s="184">
        <v>800154351</v>
      </c>
      <c r="O29" s="184">
        <v>498</v>
      </c>
      <c r="P29" s="509">
        <v>45349</v>
      </c>
      <c r="Q29" s="156">
        <f>426348465+28800000</f>
        <v>455148465</v>
      </c>
      <c r="R29" s="483">
        <v>45372</v>
      </c>
      <c r="S29" s="156">
        <v>4496534</v>
      </c>
      <c r="T29" s="61" t="s">
        <v>67</v>
      </c>
      <c r="U29" s="184">
        <v>51909946</v>
      </c>
      <c r="V29" s="184" t="s">
        <v>460</v>
      </c>
      <c r="W29" s="483">
        <v>45372</v>
      </c>
      <c r="X29" s="483">
        <v>45372</v>
      </c>
      <c r="Y29" s="484" t="s">
        <v>75</v>
      </c>
      <c r="Z29" s="483">
        <v>45493</v>
      </c>
      <c r="AA29" s="180">
        <f t="shared" si="0"/>
        <v>121</v>
      </c>
      <c r="AB29" s="167">
        <v>0</v>
      </c>
      <c r="AC29" s="167">
        <v>0</v>
      </c>
      <c r="AD29" s="167">
        <v>0</v>
      </c>
      <c r="AE29" s="515" t="s">
        <v>75</v>
      </c>
      <c r="AF29" s="180">
        <f t="shared" si="1"/>
        <v>0</v>
      </c>
      <c r="AG29" s="167">
        <v>0</v>
      </c>
      <c r="AH29" s="167">
        <v>0</v>
      </c>
      <c r="AI29" s="515" t="s">
        <v>75</v>
      </c>
      <c r="AJ29" s="167">
        <v>0</v>
      </c>
      <c r="AK29" s="515" t="s">
        <v>75</v>
      </c>
      <c r="AL29" s="515" t="s">
        <v>75</v>
      </c>
      <c r="AM29" s="180">
        <f t="shared" si="2"/>
        <v>0</v>
      </c>
      <c r="AN29" s="505">
        <f>+K29+AC29-AH29</f>
        <v>4496534</v>
      </c>
      <c r="AO29" s="61" t="s">
        <v>86</v>
      </c>
      <c r="AP29" s="156">
        <v>0</v>
      </c>
      <c r="AQ29" s="61" t="s">
        <v>86</v>
      </c>
      <c r="AR29" s="64">
        <v>0</v>
      </c>
      <c r="AS29" s="515" t="s">
        <v>75</v>
      </c>
      <c r="AT29" s="522">
        <f t="shared" si="3"/>
        <v>4496534</v>
      </c>
      <c r="AU29" s="156">
        <v>0</v>
      </c>
      <c r="AV29" s="72">
        <f t="shared" si="4"/>
        <v>1</v>
      </c>
      <c r="AW29" s="515" t="s">
        <v>75</v>
      </c>
      <c r="AX29" s="61" t="s">
        <v>98</v>
      </c>
      <c r="AY29" s="180" t="s">
        <v>461</v>
      </c>
      <c r="AZ29" s="58" t="s">
        <v>67</v>
      </c>
      <c r="BA29" s="58" t="s">
        <v>119</v>
      </c>
    </row>
    <row r="30" spans="2:53" s="142" customFormat="1" ht="12.75" x14ac:dyDescent="0.2">
      <c r="B30" s="58">
        <v>2024</v>
      </c>
      <c r="C30" s="58">
        <v>891780111</v>
      </c>
      <c r="D30" s="62" t="s">
        <v>64</v>
      </c>
      <c r="E30" s="167" t="s">
        <v>462</v>
      </c>
      <c r="F30" s="184" t="s">
        <v>463</v>
      </c>
      <c r="G30" s="61">
        <v>0</v>
      </c>
      <c r="H30" s="167" t="s">
        <v>73</v>
      </c>
      <c r="I30" s="58" t="s">
        <v>125</v>
      </c>
      <c r="J30" s="167" t="s">
        <v>464</v>
      </c>
      <c r="K30" s="156">
        <v>875424</v>
      </c>
      <c r="L30" s="58" t="s">
        <v>68</v>
      </c>
      <c r="M30" s="482" t="s">
        <v>465</v>
      </c>
      <c r="N30" s="184">
        <v>830508200</v>
      </c>
      <c r="O30" s="184">
        <v>796</v>
      </c>
      <c r="P30" s="509">
        <v>45373</v>
      </c>
      <c r="Q30" s="156">
        <v>56711533.5</v>
      </c>
      <c r="R30" s="483">
        <v>45385</v>
      </c>
      <c r="S30" s="156">
        <f>+K30</f>
        <v>875424</v>
      </c>
      <c r="T30" s="61" t="s">
        <v>67</v>
      </c>
      <c r="U30" s="184">
        <v>45498601</v>
      </c>
      <c r="V30" s="184" t="s">
        <v>466</v>
      </c>
      <c r="W30" s="483">
        <v>45385</v>
      </c>
      <c r="X30" s="483">
        <v>45385</v>
      </c>
      <c r="Y30" s="484" t="s">
        <v>75</v>
      </c>
      <c r="Z30" s="483">
        <v>45414</v>
      </c>
      <c r="AA30" s="180">
        <f t="shared" si="0"/>
        <v>29</v>
      </c>
      <c r="AB30" s="167">
        <v>0</v>
      </c>
      <c r="AC30" s="167">
        <v>0</v>
      </c>
      <c r="AD30" s="167">
        <v>0</v>
      </c>
      <c r="AE30" s="515" t="s">
        <v>75</v>
      </c>
      <c r="AF30" s="180">
        <f t="shared" si="1"/>
        <v>0</v>
      </c>
      <c r="AG30" s="167">
        <v>0</v>
      </c>
      <c r="AH30" s="167">
        <v>0</v>
      </c>
      <c r="AI30" s="515" t="s">
        <v>75</v>
      </c>
      <c r="AJ30" s="167">
        <v>0</v>
      </c>
      <c r="AK30" s="515" t="s">
        <v>75</v>
      </c>
      <c r="AL30" s="515" t="s">
        <v>75</v>
      </c>
      <c r="AM30" s="180">
        <f t="shared" si="2"/>
        <v>0</v>
      </c>
      <c r="AN30" s="505">
        <f>+K30+AC30-AH30</f>
        <v>875424</v>
      </c>
      <c r="AO30" s="61" t="s">
        <v>67</v>
      </c>
      <c r="AP30" s="156">
        <v>875424</v>
      </c>
      <c r="AQ30" s="61" t="s">
        <v>86</v>
      </c>
      <c r="AR30" s="64">
        <v>0</v>
      </c>
      <c r="AS30" s="515" t="s">
        <v>75</v>
      </c>
      <c r="AT30" s="522">
        <f t="shared" si="3"/>
        <v>0</v>
      </c>
      <c r="AU30" s="156">
        <v>875424</v>
      </c>
      <c r="AV30" s="72">
        <f t="shared" si="4"/>
        <v>0</v>
      </c>
      <c r="AW30" s="515" t="s">
        <v>75</v>
      </c>
      <c r="AX30" s="61" t="s">
        <v>101</v>
      </c>
      <c r="AY30" s="485" t="s">
        <v>467</v>
      </c>
      <c r="AZ30" s="58" t="s">
        <v>67</v>
      </c>
      <c r="BA30" s="58" t="s">
        <v>119</v>
      </c>
    </row>
    <row r="31" spans="2:53" s="142" customFormat="1" ht="12.75" x14ac:dyDescent="0.2">
      <c r="B31" s="58">
        <v>2024</v>
      </c>
      <c r="C31" s="58">
        <v>891780111</v>
      </c>
      <c r="D31" s="62" t="s">
        <v>64</v>
      </c>
      <c r="E31" s="167" t="s">
        <v>468</v>
      </c>
      <c r="F31" s="184" t="s">
        <v>469</v>
      </c>
      <c r="G31" s="61">
        <v>0</v>
      </c>
      <c r="H31" s="167" t="s">
        <v>73</v>
      </c>
      <c r="I31" s="58" t="s">
        <v>125</v>
      </c>
      <c r="J31" s="167" t="s">
        <v>470</v>
      </c>
      <c r="K31" s="156">
        <v>2357320</v>
      </c>
      <c r="L31" s="58" t="s">
        <v>68</v>
      </c>
      <c r="M31" s="482" t="s">
        <v>471</v>
      </c>
      <c r="N31" s="184">
        <v>860035467</v>
      </c>
      <c r="O31" s="184">
        <v>790</v>
      </c>
      <c r="P31" s="509">
        <v>45373</v>
      </c>
      <c r="Q31" s="156">
        <v>3557320</v>
      </c>
      <c r="R31" s="483">
        <v>45385</v>
      </c>
      <c r="S31" s="156">
        <f>+K31</f>
        <v>2357320</v>
      </c>
      <c r="T31" s="61" t="s">
        <v>67</v>
      </c>
      <c r="U31" s="184">
        <v>1082851808</v>
      </c>
      <c r="V31" s="184" t="s">
        <v>472</v>
      </c>
      <c r="W31" s="483">
        <v>45385</v>
      </c>
      <c r="X31" s="483">
        <v>45385</v>
      </c>
      <c r="Y31" s="484" t="s">
        <v>75</v>
      </c>
      <c r="Z31" s="483">
        <v>45475</v>
      </c>
      <c r="AA31" s="180">
        <f t="shared" si="0"/>
        <v>90</v>
      </c>
      <c r="AB31" s="167">
        <v>0</v>
      </c>
      <c r="AC31" s="167">
        <v>0</v>
      </c>
      <c r="AD31" s="167">
        <v>0</v>
      </c>
      <c r="AE31" s="515" t="s">
        <v>75</v>
      </c>
      <c r="AF31" s="180">
        <f t="shared" si="1"/>
        <v>0</v>
      </c>
      <c r="AG31" s="167">
        <v>0</v>
      </c>
      <c r="AH31" s="167">
        <v>0</v>
      </c>
      <c r="AI31" s="515" t="s">
        <v>75</v>
      </c>
      <c r="AJ31" s="167">
        <v>0</v>
      </c>
      <c r="AK31" s="515" t="s">
        <v>75</v>
      </c>
      <c r="AL31" s="515" t="s">
        <v>75</v>
      </c>
      <c r="AM31" s="180">
        <f t="shared" si="2"/>
        <v>0</v>
      </c>
      <c r="AN31" s="505">
        <f>+K31+AC31-AH31</f>
        <v>2357320</v>
      </c>
      <c r="AO31" s="61" t="s">
        <v>67</v>
      </c>
      <c r="AP31" s="156">
        <v>2357320</v>
      </c>
      <c r="AQ31" s="61" t="s">
        <v>86</v>
      </c>
      <c r="AR31" s="64">
        <v>0</v>
      </c>
      <c r="AS31" s="515" t="s">
        <v>75</v>
      </c>
      <c r="AT31" s="522">
        <f t="shared" si="3"/>
        <v>2357320</v>
      </c>
      <c r="AU31" s="156">
        <v>0</v>
      </c>
      <c r="AV31" s="72">
        <f t="shared" si="4"/>
        <v>1</v>
      </c>
      <c r="AW31" s="515" t="s">
        <v>75</v>
      </c>
      <c r="AX31" s="61" t="s">
        <v>98</v>
      </c>
      <c r="AY31" s="485" t="s">
        <v>473</v>
      </c>
      <c r="AZ31" s="58" t="s">
        <v>67</v>
      </c>
      <c r="BA31" s="58" t="s">
        <v>119</v>
      </c>
    </row>
    <row r="32" spans="2:53" s="142" customFormat="1" ht="12.75" x14ac:dyDescent="0.2">
      <c r="B32" s="58">
        <v>2024</v>
      </c>
      <c r="C32" s="58">
        <v>891780111</v>
      </c>
      <c r="D32" s="62" t="s">
        <v>64</v>
      </c>
      <c r="E32" s="167" t="s">
        <v>474</v>
      </c>
      <c r="F32" s="184" t="s">
        <v>475</v>
      </c>
      <c r="G32" s="61">
        <v>0</v>
      </c>
      <c r="H32" s="167" t="s">
        <v>73</v>
      </c>
      <c r="I32" s="58" t="s">
        <v>125</v>
      </c>
      <c r="J32" s="167" t="s">
        <v>476</v>
      </c>
      <c r="K32" s="156">
        <v>38551240</v>
      </c>
      <c r="L32" s="58" t="s">
        <v>68</v>
      </c>
      <c r="M32" s="482" t="s">
        <v>477</v>
      </c>
      <c r="N32" s="184">
        <v>901805373</v>
      </c>
      <c r="O32" s="184">
        <v>505</v>
      </c>
      <c r="P32" s="509">
        <v>45350</v>
      </c>
      <c r="Q32" s="156">
        <v>170975000</v>
      </c>
      <c r="R32" s="483">
        <v>45385</v>
      </c>
      <c r="S32" s="156">
        <f>+K32</f>
        <v>38551240</v>
      </c>
      <c r="T32" s="61" t="s">
        <v>67</v>
      </c>
      <c r="U32" s="184">
        <v>19516224</v>
      </c>
      <c r="V32" s="184" t="s">
        <v>478</v>
      </c>
      <c r="W32" s="483">
        <v>45385</v>
      </c>
      <c r="X32" s="483">
        <v>45385</v>
      </c>
      <c r="Y32" s="484" t="s">
        <v>75</v>
      </c>
      <c r="Z32" s="483">
        <v>45414</v>
      </c>
      <c r="AA32" s="180">
        <f t="shared" si="0"/>
        <v>29</v>
      </c>
      <c r="AB32" s="167">
        <v>0</v>
      </c>
      <c r="AC32" s="167">
        <v>0</v>
      </c>
      <c r="AD32" s="167">
        <v>0</v>
      </c>
      <c r="AE32" s="515" t="s">
        <v>75</v>
      </c>
      <c r="AF32" s="180">
        <f t="shared" si="1"/>
        <v>0</v>
      </c>
      <c r="AG32" s="167">
        <v>0</v>
      </c>
      <c r="AH32" s="167">
        <v>0</v>
      </c>
      <c r="AI32" s="515" t="s">
        <v>75</v>
      </c>
      <c r="AJ32" s="167">
        <v>0</v>
      </c>
      <c r="AK32" s="515" t="s">
        <v>75</v>
      </c>
      <c r="AL32" s="515" t="s">
        <v>75</v>
      </c>
      <c r="AM32" s="180">
        <f t="shared" si="2"/>
        <v>0</v>
      </c>
      <c r="AN32" s="505">
        <f>+K32+AC32-AH32</f>
        <v>38551240</v>
      </c>
      <c r="AO32" s="61" t="s">
        <v>86</v>
      </c>
      <c r="AP32" s="156">
        <v>0</v>
      </c>
      <c r="AQ32" s="61" t="s">
        <v>86</v>
      </c>
      <c r="AR32" s="64">
        <v>0</v>
      </c>
      <c r="AS32" s="515" t="s">
        <v>75</v>
      </c>
      <c r="AT32" s="522">
        <f t="shared" si="3"/>
        <v>38551240</v>
      </c>
      <c r="AU32" s="156">
        <v>0</v>
      </c>
      <c r="AV32" s="72">
        <f t="shared" si="4"/>
        <v>1</v>
      </c>
      <c r="AW32" s="515" t="s">
        <v>75</v>
      </c>
      <c r="AX32" s="61" t="s">
        <v>98</v>
      </c>
      <c r="AY32" s="485" t="s">
        <v>479</v>
      </c>
      <c r="AZ32" s="58" t="s">
        <v>67</v>
      </c>
      <c r="BA32" s="58" t="s">
        <v>119</v>
      </c>
    </row>
    <row r="33" spans="2:53" s="142" customFormat="1" ht="12.75" x14ac:dyDescent="0.2">
      <c r="B33" s="58">
        <v>2024</v>
      </c>
      <c r="C33" s="58">
        <v>891780111</v>
      </c>
      <c r="D33" s="62" t="s">
        <v>64</v>
      </c>
      <c r="E33" s="167" t="s">
        <v>480</v>
      </c>
      <c r="F33" s="184" t="s">
        <v>481</v>
      </c>
      <c r="G33" s="61">
        <v>0</v>
      </c>
      <c r="H33" s="167" t="s">
        <v>73</v>
      </c>
      <c r="I33" s="58" t="s">
        <v>125</v>
      </c>
      <c r="J33" s="167" t="s">
        <v>482</v>
      </c>
      <c r="K33" s="156">
        <v>15755600</v>
      </c>
      <c r="L33" s="58" t="s">
        <v>68</v>
      </c>
      <c r="M33" s="482" t="s">
        <v>483</v>
      </c>
      <c r="N33" s="184">
        <v>800053310</v>
      </c>
      <c r="O33" s="184">
        <v>669</v>
      </c>
      <c r="P33" s="509">
        <v>45364</v>
      </c>
      <c r="Q33" s="156">
        <v>531000000</v>
      </c>
      <c r="R33" s="483">
        <v>45386</v>
      </c>
      <c r="S33" s="156">
        <f>+K33</f>
        <v>15755600</v>
      </c>
      <c r="T33" s="61" t="s">
        <v>67</v>
      </c>
      <c r="U33" s="184">
        <v>26670405</v>
      </c>
      <c r="V33" s="184" t="s">
        <v>484</v>
      </c>
      <c r="W33" s="483">
        <v>45386</v>
      </c>
      <c r="X33" s="483">
        <v>45386</v>
      </c>
      <c r="Y33" s="484" t="s">
        <v>75</v>
      </c>
      <c r="Z33" s="483">
        <v>45476</v>
      </c>
      <c r="AA33" s="180">
        <f t="shared" si="0"/>
        <v>90</v>
      </c>
      <c r="AB33" s="167">
        <v>0</v>
      </c>
      <c r="AC33" s="167">
        <v>0</v>
      </c>
      <c r="AD33" s="167">
        <v>0</v>
      </c>
      <c r="AE33" s="515" t="s">
        <v>75</v>
      </c>
      <c r="AF33" s="180">
        <f t="shared" si="1"/>
        <v>0</v>
      </c>
      <c r="AG33" s="167">
        <v>0</v>
      </c>
      <c r="AH33" s="167">
        <v>0</v>
      </c>
      <c r="AI33" s="515" t="s">
        <v>75</v>
      </c>
      <c r="AJ33" s="167">
        <v>0</v>
      </c>
      <c r="AK33" s="515" t="s">
        <v>75</v>
      </c>
      <c r="AL33" s="515" t="s">
        <v>75</v>
      </c>
      <c r="AM33" s="180">
        <f t="shared" si="2"/>
        <v>0</v>
      </c>
      <c r="AN33" s="505">
        <f>+K33+AC33-AH33</f>
        <v>15755600</v>
      </c>
      <c r="AO33" s="61" t="s">
        <v>86</v>
      </c>
      <c r="AP33" s="156">
        <v>0</v>
      </c>
      <c r="AQ33" s="61" t="s">
        <v>86</v>
      </c>
      <c r="AR33" s="64">
        <v>0</v>
      </c>
      <c r="AS33" s="515" t="s">
        <v>75</v>
      </c>
      <c r="AT33" s="522">
        <f t="shared" si="3"/>
        <v>15755600</v>
      </c>
      <c r="AU33" s="156">
        <v>0</v>
      </c>
      <c r="AV33" s="72">
        <f t="shared" si="4"/>
        <v>1</v>
      </c>
      <c r="AW33" s="515" t="s">
        <v>75</v>
      </c>
      <c r="AX33" s="61" t="s">
        <v>98</v>
      </c>
      <c r="AY33" s="485" t="s">
        <v>485</v>
      </c>
      <c r="AZ33" s="58" t="s">
        <v>67</v>
      </c>
      <c r="BA33" s="58" t="s">
        <v>119</v>
      </c>
    </row>
    <row r="34" spans="2:53" s="142" customFormat="1" ht="12.75" x14ac:dyDescent="0.2">
      <c r="B34" s="58">
        <v>2024</v>
      </c>
      <c r="C34" s="58">
        <v>891780111</v>
      </c>
      <c r="D34" s="62" t="s">
        <v>64</v>
      </c>
      <c r="E34" s="167" t="s">
        <v>486</v>
      </c>
      <c r="F34" s="184" t="s">
        <v>487</v>
      </c>
      <c r="G34" s="61">
        <v>0</v>
      </c>
      <c r="H34" s="167" t="s">
        <v>73</v>
      </c>
      <c r="I34" s="58" t="s">
        <v>125</v>
      </c>
      <c r="J34" s="167" t="s">
        <v>488</v>
      </c>
      <c r="K34" s="156">
        <v>3999590</v>
      </c>
      <c r="L34" s="58" t="s">
        <v>68</v>
      </c>
      <c r="M34" s="482" t="s">
        <v>454</v>
      </c>
      <c r="N34" s="184">
        <v>900763287</v>
      </c>
      <c r="O34" s="184">
        <v>774</v>
      </c>
      <c r="P34" s="509">
        <v>45372</v>
      </c>
      <c r="Q34" s="156">
        <v>4000000</v>
      </c>
      <c r="R34" s="483">
        <v>45386</v>
      </c>
      <c r="S34" s="156">
        <f>+K34</f>
        <v>3999590</v>
      </c>
      <c r="T34" s="61" t="s">
        <v>67</v>
      </c>
      <c r="U34" s="184">
        <v>12542472</v>
      </c>
      <c r="V34" s="184" t="s">
        <v>489</v>
      </c>
      <c r="W34" s="483">
        <v>45386</v>
      </c>
      <c r="X34" s="483">
        <v>45386</v>
      </c>
      <c r="Y34" s="484" t="s">
        <v>75</v>
      </c>
      <c r="Z34" s="483">
        <v>45415</v>
      </c>
      <c r="AA34" s="180">
        <f t="shared" si="0"/>
        <v>29</v>
      </c>
      <c r="AB34" s="167">
        <v>0</v>
      </c>
      <c r="AC34" s="167">
        <v>0</v>
      </c>
      <c r="AD34" s="167">
        <v>0</v>
      </c>
      <c r="AE34" s="515" t="s">
        <v>75</v>
      </c>
      <c r="AF34" s="180">
        <f t="shared" si="1"/>
        <v>0</v>
      </c>
      <c r="AG34" s="167">
        <v>0</v>
      </c>
      <c r="AH34" s="167">
        <v>0</v>
      </c>
      <c r="AI34" s="515" t="s">
        <v>75</v>
      </c>
      <c r="AJ34" s="167">
        <v>0</v>
      </c>
      <c r="AK34" s="515" t="s">
        <v>75</v>
      </c>
      <c r="AL34" s="515" t="s">
        <v>75</v>
      </c>
      <c r="AM34" s="180">
        <f t="shared" si="2"/>
        <v>0</v>
      </c>
      <c r="AN34" s="505">
        <f>+K34+AC34-AH34</f>
        <v>3999590</v>
      </c>
      <c r="AO34" s="61" t="s">
        <v>67</v>
      </c>
      <c r="AP34" s="156">
        <v>3999590</v>
      </c>
      <c r="AQ34" s="61" t="s">
        <v>86</v>
      </c>
      <c r="AR34" s="64">
        <v>0</v>
      </c>
      <c r="AS34" s="515" t="s">
        <v>75</v>
      </c>
      <c r="AT34" s="522">
        <f t="shared" si="3"/>
        <v>0</v>
      </c>
      <c r="AU34" s="156">
        <v>3999590</v>
      </c>
      <c r="AV34" s="72">
        <f t="shared" si="4"/>
        <v>0</v>
      </c>
      <c r="AW34" s="515" t="s">
        <v>75</v>
      </c>
      <c r="AX34" s="61" t="s">
        <v>101</v>
      </c>
      <c r="AY34" s="485" t="s">
        <v>490</v>
      </c>
      <c r="AZ34" s="58" t="s">
        <v>67</v>
      </c>
      <c r="BA34" s="58" t="s">
        <v>119</v>
      </c>
    </row>
    <row r="35" spans="2:53" s="142" customFormat="1" ht="12.75" x14ac:dyDescent="0.2">
      <c r="B35" s="58">
        <v>2024</v>
      </c>
      <c r="C35" s="58">
        <v>891780111</v>
      </c>
      <c r="D35" s="62" t="s">
        <v>64</v>
      </c>
      <c r="E35" s="167" t="s">
        <v>491</v>
      </c>
      <c r="F35" s="184" t="s">
        <v>492</v>
      </c>
      <c r="G35" s="61">
        <v>0</v>
      </c>
      <c r="H35" s="167" t="s">
        <v>73</v>
      </c>
      <c r="I35" s="58" t="s">
        <v>125</v>
      </c>
      <c r="J35" s="167" t="s">
        <v>493</v>
      </c>
      <c r="K35" s="156">
        <v>5807200</v>
      </c>
      <c r="L35" s="58" t="s">
        <v>68</v>
      </c>
      <c r="M35" s="482" t="s">
        <v>494</v>
      </c>
      <c r="N35" s="184">
        <v>900730558</v>
      </c>
      <c r="O35" s="184">
        <v>796</v>
      </c>
      <c r="P35" s="509">
        <v>45373</v>
      </c>
      <c r="Q35" s="156">
        <v>56711533.5</v>
      </c>
      <c r="R35" s="483">
        <v>45387</v>
      </c>
      <c r="S35" s="156">
        <f>+K35</f>
        <v>5807200</v>
      </c>
      <c r="T35" s="61" t="s">
        <v>67</v>
      </c>
      <c r="U35" s="184">
        <v>45498601</v>
      </c>
      <c r="V35" s="184" t="s">
        <v>466</v>
      </c>
      <c r="W35" s="483">
        <v>45387</v>
      </c>
      <c r="X35" s="483">
        <v>45387</v>
      </c>
      <c r="Y35" s="484" t="s">
        <v>75</v>
      </c>
      <c r="Z35" s="483">
        <v>45447</v>
      </c>
      <c r="AA35" s="180">
        <f t="shared" si="0"/>
        <v>60</v>
      </c>
      <c r="AB35" s="167">
        <v>0</v>
      </c>
      <c r="AC35" s="167">
        <v>0</v>
      </c>
      <c r="AD35" s="167">
        <v>1</v>
      </c>
      <c r="AE35" s="515">
        <v>45486</v>
      </c>
      <c r="AF35" s="180">
        <f t="shared" si="1"/>
        <v>39</v>
      </c>
      <c r="AG35" s="167">
        <v>0</v>
      </c>
      <c r="AH35" s="167">
        <v>0</v>
      </c>
      <c r="AI35" s="515" t="s">
        <v>75</v>
      </c>
      <c r="AJ35" s="167">
        <v>1</v>
      </c>
      <c r="AK35" s="515">
        <v>45482</v>
      </c>
      <c r="AL35" s="515">
        <v>45496</v>
      </c>
      <c r="AM35" s="180">
        <f t="shared" si="2"/>
        <v>14</v>
      </c>
      <c r="AN35" s="505">
        <f>+K35+AC35-AH35</f>
        <v>5807200</v>
      </c>
      <c r="AO35" s="61" t="s">
        <v>67</v>
      </c>
      <c r="AP35" s="156">
        <v>5807200</v>
      </c>
      <c r="AQ35" s="61" t="s">
        <v>86</v>
      </c>
      <c r="AR35" s="64">
        <v>0</v>
      </c>
      <c r="AS35" s="515" t="s">
        <v>75</v>
      </c>
      <c r="AT35" s="522">
        <f t="shared" si="3"/>
        <v>0</v>
      </c>
      <c r="AU35" s="156">
        <v>5807200</v>
      </c>
      <c r="AV35" s="72">
        <f t="shared" si="4"/>
        <v>0</v>
      </c>
      <c r="AW35" s="515" t="s">
        <v>75</v>
      </c>
      <c r="AX35" s="61" t="s">
        <v>101</v>
      </c>
      <c r="AY35" s="485" t="s">
        <v>495</v>
      </c>
      <c r="AZ35" s="58" t="s">
        <v>67</v>
      </c>
      <c r="BA35" s="58" t="s">
        <v>119</v>
      </c>
    </row>
    <row r="36" spans="2:53" s="142" customFormat="1" ht="12.75" x14ac:dyDescent="0.2">
      <c r="B36" s="58">
        <v>2024</v>
      </c>
      <c r="C36" s="58">
        <v>891780111</v>
      </c>
      <c r="D36" s="62" t="s">
        <v>64</v>
      </c>
      <c r="E36" s="167" t="s">
        <v>496</v>
      </c>
      <c r="F36" s="184" t="s">
        <v>497</v>
      </c>
      <c r="G36" s="61">
        <v>0</v>
      </c>
      <c r="H36" s="167" t="s">
        <v>73</v>
      </c>
      <c r="I36" s="58" t="s">
        <v>125</v>
      </c>
      <c r="J36" s="167" t="s">
        <v>498</v>
      </c>
      <c r="K36" s="156">
        <v>300000</v>
      </c>
      <c r="L36" s="58" t="s">
        <v>68</v>
      </c>
      <c r="M36" s="482" t="s">
        <v>499</v>
      </c>
      <c r="N36" s="184">
        <v>900967434</v>
      </c>
      <c r="O36" s="184">
        <v>715</v>
      </c>
      <c r="P36" s="509">
        <v>45369</v>
      </c>
      <c r="Q36" s="156">
        <v>5300000</v>
      </c>
      <c r="R36" s="483">
        <v>45387</v>
      </c>
      <c r="S36" s="156">
        <f>+K36</f>
        <v>300000</v>
      </c>
      <c r="T36" s="61" t="s">
        <v>67</v>
      </c>
      <c r="U36" s="184">
        <v>28548913</v>
      </c>
      <c r="V36" s="184" t="s">
        <v>500</v>
      </c>
      <c r="W36" s="483">
        <v>45387</v>
      </c>
      <c r="X36" s="483">
        <v>45387</v>
      </c>
      <c r="Y36" s="484" t="s">
        <v>75</v>
      </c>
      <c r="Z36" s="483">
        <v>45416</v>
      </c>
      <c r="AA36" s="180">
        <f t="shared" si="0"/>
        <v>29</v>
      </c>
      <c r="AB36" s="167">
        <v>0</v>
      </c>
      <c r="AC36" s="167">
        <v>0</v>
      </c>
      <c r="AD36" s="167">
        <v>0</v>
      </c>
      <c r="AE36" s="515" t="s">
        <v>75</v>
      </c>
      <c r="AF36" s="180">
        <f t="shared" si="1"/>
        <v>0</v>
      </c>
      <c r="AG36" s="167">
        <v>0</v>
      </c>
      <c r="AH36" s="167">
        <v>0</v>
      </c>
      <c r="AI36" s="515" t="s">
        <v>75</v>
      </c>
      <c r="AJ36" s="167">
        <v>0</v>
      </c>
      <c r="AK36" s="515" t="s">
        <v>75</v>
      </c>
      <c r="AL36" s="515" t="s">
        <v>75</v>
      </c>
      <c r="AM36" s="180">
        <f t="shared" si="2"/>
        <v>0</v>
      </c>
      <c r="AN36" s="505">
        <f>+K36+AC36-AH36</f>
        <v>300000</v>
      </c>
      <c r="AO36" s="61" t="s">
        <v>67</v>
      </c>
      <c r="AP36" s="156">
        <v>300000</v>
      </c>
      <c r="AQ36" s="61" t="s">
        <v>86</v>
      </c>
      <c r="AR36" s="64">
        <v>0</v>
      </c>
      <c r="AS36" s="515" t="s">
        <v>75</v>
      </c>
      <c r="AT36" s="522">
        <f t="shared" si="3"/>
        <v>0</v>
      </c>
      <c r="AU36" s="156">
        <v>300000</v>
      </c>
      <c r="AV36" s="72">
        <f t="shared" si="4"/>
        <v>0</v>
      </c>
      <c r="AW36" s="515" t="s">
        <v>75</v>
      </c>
      <c r="AX36" s="61" t="s">
        <v>101</v>
      </c>
      <c r="AY36" s="485" t="s">
        <v>501</v>
      </c>
      <c r="AZ36" s="58" t="s">
        <v>67</v>
      </c>
      <c r="BA36" s="58" t="s">
        <v>119</v>
      </c>
    </row>
    <row r="37" spans="2:53" s="142" customFormat="1" ht="12.75" x14ac:dyDescent="0.2">
      <c r="B37" s="58">
        <v>2024</v>
      </c>
      <c r="C37" s="58">
        <v>891780111</v>
      </c>
      <c r="D37" s="62" t="s">
        <v>64</v>
      </c>
      <c r="E37" s="167" t="s">
        <v>502</v>
      </c>
      <c r="F37" s="184" t="s">
        <v>503</v>
      </c>
      <c r="G37" s="61">
        <v>0</v>
      </c>
      <c r="H37" s="167" t="s">
        <v>73</v>
      </c>
      <c r="I37" s="58" t="s">
        <v>125</v>
      </c>
      <c r="J37" s="167" t="s">
        <v>504</v>
      </c>
      <c r="K37" s="156">
        <v>400000</v>
      </c>
      <c r="L37" s="58" t="s">
        <v>68</v>
      </c>
      <c r="M37" s="482" t="s">
        <v>499</v>
      </c>
      <c r="N37" s="184">
        <v>900967434</v>
      </c>
      <c r="O37" s="184">
        <v>716</v>
      </c>
      <c r="P37" s="509">
        <v>45369</v>
      </c>
      <c r="Q37" s="156">
        <v>400000</v>
      </c>
      <c r="R37" s="483">
        <v>45387</v>
      </c>
      <c r="S37" s="156">
        <f>+K37</f>
        <v>400000</v>
      </c>
      <c r="T37" s="61" t="s">
        <v>67</v>
      </c>
      <c r="U37" s="184">
        <v>28548913</v>
      </c>
      <c r="V37" s="184" t="s">
        <v>500</v>
      </c>
      <c r="W37" s="483">
        <v>45387</v>
      </c>
      <c r="X37" s="483">
        <v>45387</v>
      </c>
      <c r="Y37" s="484" t="s">
        <v>75</v>
      </c>
      <c r="Z37" s="483">
        <v>45416</v>
      </c>
      <c r="AA37" s="180">
        <f t="shared" si="0"/>
        <v>29</v>
      </c>
      <c r="AB37" s="167">
        <v>0</v>
      </c>
      <c r="AC37" s="167">
        <v>0</v>
      </c>
      <c r="AD37" s="167">
        <v>0</v>
      </c>
      <c r="AE37" s="515" t="s">
        <v>75</v>
      </c>
      <c r="AF37" s="180">
        <f t="shared" si="1"/>
        <v>0</v>
      </c>
      <c r="AG37" s="167">
        <v>0</v>
      </c>
      <c r="AH37" s="167">
        <v>0</v>
      </c>
      <c r="AI37" s="515" t="s">
        <v>75</v>
      </c>
      <c r="AJ37" s="167">
        <v>0</v>
      </c>
      <c r="AK37" s="515" t="s">
        <v>75</v>
      </c>
      <c r="AL37" s="515" t="s">
        <v>75</v>
      </c>
      <c r="AM37" s="180">
        <f t="shared" si="2"/>
        <v>0</v>
      </c>
      <c r="AN37" s="505">
        <f>+K37+AC37-AH37</f>
        <v>400000</v>
      </c>
      <c r="AO37" s="61" t="s">
        <v>67</v>
      </c>
      <c r="AP37" s="156">
        <v>400000</v>
      </c>
      <c r="AQ37" s="61" t="s">
        <v>86</v>
      </c>
      <c r="AR37" s="64">
        <v>0</v>
      </c>
      <c r="AS37" s="515" t="s">
        <v>75</v>
      </c>
      <c r="AT37" s="522">
        <f t="shared" si="3"/>
        <v>0</v>
      </c>
      <c r="AU37" s="156">
        <v>400000</v>
      </c>
      <c r="AV37" s="72">
        <f t="shared" si="4"/>
        <v>0</v>
      </c>
      <c r="AW37" s="515" t="s">
        <v>75</v>
      </c>
      <c r="AX37" s="61" t="s">
        <v>101</v>
      </c>
      <c r="AY37" s="485" t="s">
        <v>505</v>
      </c>
      <c r="AZ37" s="58" t="s">
        <v>67</v>
      </c>
      <c r="BA37" s="58" t="s">
        <v>119</v>
      </c>
    </row>
    <row r="38" spans="2:53" s="142" customFormat="1" ht="12.75" x14ac:dyDescent="0.2">
      <c r="B38" s="58">
        <v>2024</v>
      </c>
      <c r="C38" s="58">
        <v>891780111</v>
      </c>
      <c r="D38" s="62" t="s">
        <v>64</v>
      </c>
      <c r="E38" s="167" t="s">
        <v>506</v>
      </c>
      <c r="F38" s="184" t="s">
        <v>507</v>
      </c>
      <c r="G38" s="61">
        <v>0</v>
      </c>
      <c r="H38" s="167" t="s">
        <v>73</v>
      </c>
      <c r="I38" s="58" t="s">
        <v>125</v>
      </c>
      <c r="J38" s="167" t="s">
        <v>508</v>
      </c>
      <c r="K38" s="156">
        <v>7140000</v>
      </c>
      <c r="L38" s="58" t="s">
        <v>68</v>
      </c>
      <c r="M38" s="482" t="s">
        <v>509</v>
      </c>
      <c r="N38" s="184">
        <v>901301704</v>
      </c>
      <c r="O38" s="184">
        <v>498</v>
      </c>
      <c r="P38" s="509">
        <v>45349</v>
      </c>
      <c r="Q38" s="156">
        <f>426348465+28800000</f>
        <v>455148465</v>
      </c>
      <c r="R38" s="483">
        <v>45387</v>
      </c>
      <c r="S38" s="156">
        <f>+K38</f>
        <v>7140000</v>
      </c>
      <c r="T38" s="61" t="s">
        <v>67</v>
      </c>
      <c r="U38" s="184">
        <v>51909946</v>
      </c>
      <c r="V38" s="184" t="s">
        <v>510</v>
      </c>
      <c r="W38" s="483">
        <v>45387</v>
      </c>
      <c r="X38" s="483">
        <v>45387</v>
      </c>
      <c r="Y38" s="484" t="s">
        <v>75</v>
      </c>
      <c r="Z38" s="483">
        <v>45416</v>
      </c>
      <c r="AA38" s="180">
        <f t="shared" si="0"/>
        <v>29</v>
      </c>
      <c r="AB38" s="167">
        <v>0</v>
      </c>
      <c r="AC38" s="167">
        <v>0</v>
      </c>
      <c r="AD38" s="167">
        <v>0</v>
      </c>
      <c r="AE38" s="515" t="s">
        <v>75</v>
      </c>
      <c r="AF38" s="180">
        <f t="shared" si="1"/>
        <v>0</v>
      </c>
      <c r="AG38" s="167">
        <v>0</v>
      </c>
      <c r="AH38" s="167">
        <v>0</v>
      </c>
      <c r="AI38" s="515" t="s">
        <v>75</v>
      </c>
      <c r="AJ38" s="167">
        <v>0</v>
      </c>
      <c r="AK38" s="515" t="s">
        <v>75</v>
      </c>
      <c r="AL38" s="515" t="s">
        <v>75</v>
      </c>
      <c r="AM38" s="180">
        <f t="shared" si="2"/>
        <v>0</v>
      </c>
      <c r="AN38" s="505">
        <f>+K38+AC38-AH38</f>
        <v>7140000</v>
      </c>
      <c r="AO38" s="61" t="s">
        <v>86</v>
      </c>
      <c r="AP38" s="156">
        <v>0</v>
      </c>
      <c r="AQ38" s="61" t="s">
        <v>86</v>
      </c>
      <c r="AR38" s="64">
        <v>0</v>
      </c>
      <c r="AS38" s="515" t="s">
        <v>75</v>
      </c>
      <c r="AT38" s="522">
        <f t="shared" si="3"/>
        <v>7140000</v>
      </c>
      <c r="AU38" s="156">
        <v>0</v>
      </c>
      <c r="AV38" s="72">
        <f t="shared" si="4"/>
        <v>1</v>
      </c>
      <c r="AW38" s="515" t="s">
        <v>75</v>
      </c>
      <c r="AX38" s="61" t="s">
        <v>98</v>
      </c>
      <c r="AY38" s="485" t="s">
        <v>511</v>
      </c>
      <c r="AZ38" s="58" t="s">
        <v>67</v>
      </c>
      <c r="BA38" s="58" t="s">
        <v>119</v>
      </c>
    </row>
    <row r="39" spans="2:53" s="142" customFormat="1" ht="12.75" x14ac:dyDescent="0.2">
      <c r="B39" s="58">
        <v>2024</v>
      </c>
      <c r="C39" s="58">
        <v>891780111</v>
      </c>
      <c r="D39" s="62" t="s">
        <v>64</v>
      </c>
      <c r="E39" s="167" t="s">
        <v>512</v>
      </c>
      <c r="F39" s="184" t="s">
        <v>513</v>
      </c>
      <c r="G39" s="61">
        <v>0</v>
      </c>
      <c r="H39" s="167" t="s">
        <v>73</v>
      </c>
      <c r="I39" s="58" t="s">
        <v>125</v>
      </c>
      <c r="J39" s="167" t="s">
        <v>514</v>
      </c>
      <c r="K39" s="156">
        <v>4960000</v>
      </c>
      <c r="L39" s="58" t="s">
        <v>68</v>
      </c>
      <c r="M39" s="482" t="s">
        <v>515</v>
      </c>
      <c r="N39" s="184">
        <v>901246775</v>
      </c>
      <c r="O39" s="184">
        <v>403</v>
      </c>
      <c r="P39" s="509">
        <v>45341</v>
      </c>
      <c r="Q39" s="156">
        <v>524300000</v>
      </c>
      <c r="R39" s="483">
        <v>45391</v>
      </c>
      <c r="S39" s="156">
        <f>+K39</f>
        <v>4960000</v>
      </c>
      <c r="T39" s="61" t="s">
        <v>67</v>
      </c>
      <c r="U39" s="184">
        <v>22545553</v>
      </c>
      <c r="V39" s="184" t="s">
        <v>516</v>
      </c>
      <c r="W39" s="483">
        <v>45391</v>
      </c>
      <c r="X39" s="483">
        <v>45391</v>
      </c>
      <c r="Y39" s="484" t="s">
        <v>75</v>
      </c>
      <c r="Z39" s="483">
        <v>45420</v>
      </c>
      <c r="AA39" s="180">
        <f t="shared" si="0"/>
        <v>29</v>
      </c>
      <c r="AB39" s="167">
        <v>0</v>
      </c>
      <c r="AC39" s="167">
        <v>0</v>
      </c>
      <c r="AD39" s="167">
        <v>0</v>
      </c>
      <c r="AE39" s="515" t="s">
        <v>75</v>
      </c>
      <c r="AF39" s="180">
        <f t="shared" si="1"/>
        <v>0</v>
      </c>
      <c r="AG39" s="167">
        <v>0</v>
      </c>
      <c r="AH39" s="167">
        <v>0</v>
      </c>
      <c r="AI39" s="515" t="s">
        <v>75</v>
      </c>
      <c r="AJ39" s="167">
        <v>0</v>
      </c>
      <c r="AK39" s="515" t="s">
        <v>75</v>
      </c>
      <c r="AL39" s="515" t="s">
        <v>75</v>
      </c>
      <c r="AM39" s="180">
        <f t="shared" si="2"/>
        <v>0</v>
      </c>
      <c r="AN39" s="505">
        <f>+K39+AC39-AH39</f>
        <v>4960000</v>
      </c>
      <c r="AO39" s="61" t="s">
        <v>86</v>
      </c>
      <c r="AP39" s="156">
        <v>0</v>
      </c>
      <c r="AQ39" s="61" t="s">
        <v>86</v>
      </c>
      <c r="AR39" s="64">
        <v>0</v>
      </c>
      <c r="AS39" s="515" t="s">
        <v>75</v>
      </c>
      <c r="AT39" s="522">
        <f t="shared" si="3"/>
        <v>4960000</v>
      </c>
      <c r="AU39" s="156">
        <v>0</v>
      </c>
      <c r="AV39" s="72">
        <f t="shared" si="4"/>
        <v>1</v>
      </c>
      <c r="AW39" s="515" t="s">
        <v>75</v>
      </c>
      <c r="AX39" s="61" t="s">
        <v>98</v>
      </c>
      <c r="AY39" s="485" t="s">
        <v>517</v>
      </c>
      <c r="AZ39" s="58" t="s">
        <v>67</v>
      </c>
      <c r="BA39" s="58" t="s">
        <v>119</v>
      </c>
    </row>
    <row r="40" spans="2:53" s="142" customFormat="1" ht="12.75" x14ac:dyDescent="0.2">
      <c r="B40" s="58">
        <v>2024</v>
      </c>
      <c r="C40" s="58">
        <v>891780111</v>
      </c>
      <c r="D40" s="62" t="s">
        <v>64</v>
      </c>
      <c r="E40" s="167" t="s">
        <v>518</v>
      </c>
      <c r="F40" s="184" t="s">
        <v>519</v>
      </c>
      <c r="G40" s="61">
        <v>0</v>
      </c>
      <c r="H40" s="167" t="s">
        <v>73</v>
      </c>
      <c r="I40" s="58" t="s">
        <v>125</v>
      </c>
      <c r="J40" s="167" t="s">
        <v>520</v>
      </c>
      <c r="K40" s="156">
        <v>10210200</v>
      </c>
      <c r="L40" s="58" t="s">
        <v>68</v>
      </c>
      <c r="M40" s="482" t="s">
        <v>499</v>
      </c>
      <c r="N40" s="184">
        <v>900967434</v>
      </c>
      <c r="O40" s="184">
        <v>792</v>
      </c>
      <c r="P40" s="509">
        <v>45373</v>
      </c>
      <c r="Q40" s="156">
        <v>80000000</v>
      </c>
      <c r="R40" s="483">
        <v>45392</v>
      </c>
      <c r="S40" s="156">
        <f>+K40</f>
        <v>10210200</v>
      </c>
      <c r="T40" s="61" t="s">
        <v>67</v>
      </c>
      <c r="U40" s="184">
        <v>85155551</v>
      </c>
      <c r="V40" s="184" t="s">
        <v>355</v>
      </c>
      <c r="W40" s="483">
        <v>45392</v>
      </c>
      <c r="X40" s="483">
        <v>45392</v>
      </c>
      <c r="Y40" s="484" t="s">
        <v>75</v>
      </c>
      <c r="Z40" s="483">
        <v>45421</v>
      </c>
      <c r="AA40" s="180">
        <f t="shared" si="0"/>
        <v>29</v>
      </c>
      <c r="AB40" s="167">
        <v>0</v>
      </c>
      <c r="AC40" s="167">
        <v>0</v>
      </c>
      <c r="AD40" s="167">
        <v>0</v>
      </c>
      <c r="AE40" s="515" t="s">
        <v>75</v>
      </c>
      <c r="AF40" s="180">
        <f t="shared" si="1"/>
        <v>0</v>
      </c>
      <c r="AG40" s="167">
        <v>0</v>
      </c>
      <c r="AH40" s="167">
        <v>0</v>
      </c>
      <c r="AI40" s="515" t="s">
        <v>75</v>
      </c>
      <c r="AJ40" s="167">
        <v>0</v>
      </c>
      <c r="AK40" s="515" t="s">
        <v>75</v>
      </c>
      <c r="AL40" s="515" t="s">
        <v>75</v>
      </c>
      <c r="AM40" s="180">
        <f t="shared" si="2"/>
        <v>0</v>
      </c>
      <c r="AN40" s="505">
        <f>+K40+AC40-AH40</f>
        <v>10210200</v>
      </c>
      <c r="AO40" s="61" t="s">
        <v>67</v>
      </c>
      <c r="AP40" s="156">
        <f>+AN40</f>
        <v>10210200</v>
      </c>
      <c r="AQ40" s="61" t="s">
        <v>86</v>
      </c>
      <c r="AR40" s="64">
        <v>0</v>
      </c>
      <c r="AS40" s="515" t="s">
        <v>75</v>
      </c>
      <c r="AT40" s="522">
        <f t="shared" si="3"/>
        <v>10210200</v>
      </c>
      <c r="AU40" s="156">
        <v>0</v>
      </c>
      <c r="AV40" s="72">
        <f t="shared" si="4"/>
        <v>1</v>
      </c>
      <c r="AW40" s="515" t="s">
        <v>75</v>
      </c>
      <c r="AX40" s="61" t="s">
        <v>98</v>
      </c>
      <c r="AY40" s="485" t="s">
        <v>521</v>
      </c>
      <c r="AZ40" s="58" t="s">
        <v>67</v>
      </c>
      <c r="BA40" s="58" t="s">
        <v>119</v>
      </c>
    </row>
    <row r="41" spans="2:53" s="142" customFormat="1" ht="12.75" x14ac:dyDescent="0.2">
      <c r="B41" s="58">
        <v>2024</v>
      </c>
      <c r="C41" s="58">
        <v>891780111</v>
      </c>
      <c r="D41" s="62" t="s">
        <v>64</v>
      </c>
      <c r="E41" s="167" t="s">
        <v>522</v>
      </c>
      <c r="F41" s="184" t="s">
        <v>523</v>
      </c>
      <c r="G41" s="61">
        <v>0</v>
      </c>
      <c r="H41" s="167" t="s">
        <v>73</v>
      </c>
      <c r="I41" s="58" t="s">
        <v>125</v>
      </c>
      <c r="J41" s="167" t="s">
        <v>524</v>
      </c>
      <c r="K41" s="156">
        <f>190400+327250+381989+309400+156000+3808000+357000+2832200+345100+83300+276000+166600+705670+90000</f>
        <v>10028909</v>
      </c>
      <c r="L41" s="58" t="s">
        <v>68</v>
      </c>
      <c r="M41" s="482" t="s">
        <v>525</v>
      </c>
      <c r="N41" s="184">
        <v>900428481</v>
      </c>
      <c r="O41" s="184">
        <v>796</v>
      </c>
      <c r="P41" s="509">
        <v>45373</v>
      </c>
      <c r="Q41" s="156">
        <v>56711533.5</v>
      </c>
      <c r="R41" s="483">
        <v>45392</v>
      </c>
      <c r="S41" s="156">
        <f>+K41</f>
        <v>10028909</v>
      </c>
      <c r="T41" s="61" t="s">
        <v>67</v>
      </c>
      <c r="U41" s="184">
        <v>45498601</v>
      </c>
      <c r="V41" s="184" t="s">
        <v>466</v>
      </c>
      <c r="W41" s="483">
        <v>45392</v>
      </c>
      <c r="X41" s="483">
        <v>45392</v>
      </c>
      <c r="Y41" s="484" t="s">
        <v>75</v>
      </c>
      <c r="Z41" s="483">
        <v>45452</v>
      </c>
      <c r="AA41" s="180">
        <f t="shared" si="0"/>
        <v>60</v>
      </c>
      <c r="AB41" s="167">
        <v>0</v>
      </c>
      <c r="AC41" s="167">
        <v>0</v>
      </c>
      <c r="AD41" s="167">
        <v>0</v>
      </c>
      <c r="AE41" s="515" t="s">
        <v>75</v>
      </c>
      <c r="AF41" s="180">
        <f t="shared" si="1"/>
        <v>0</v>
      </c>
      <c r="AG41" s="167">
        <v>0</v>
      </c>
      <c r="AH41" s="167">
        <v>0</v>
      </c>
      <c r="AI41" s="515" t="s">
        <v>75</v>
      </c>
      <c r="AJ41" s="167">
        <v>0</v>
      </c>
      <c r="AK41" s="515" t="s">
        <v>75</v>
      </c>
      <c r="AL41" s="515" t="s">
        <v>75</v>
      </c>
      <c r="AM41" s="180">
        <f t="shared" si="2"/>
        <v>0</v>
      </c>
      <c r="AN41" s="505">
        <f>+K41+AC41-AH41</f>
        <v>10028909</v>
      </c>
      <c r="AO41" s="61" t="s">
        <v>67</v>
      </c>
      <c r="AP41" s="156">
        <f>+AN41</f>
        <v>10028909</v>
      </c>
      <c r="AQ41" s="61" t="s">
        <v>86</v>
      </c>
      <c r="AR41" s="64">
        <v>0</v>
      </c>
      <c r="AS41" s="515" t="s">
        <v>75</v>
      </c>
      <c r="AT41" s="522">
        <f t="shared" si="3"/>
        <v>0</v>
      </c>
      <c r="AU41" s="156">
        <v>10028909</v>
      </c>
      <c r="AV41" s="72">
        <f t="shared" si="4"/>
        <v>0</v>
      </c>
      <c r="AW41" s="515" t="s">
        <v>75</v>
      </c>
      <c r="AX41" s="61" t="s">
        <v>101</v>
      </c>
      <c r="AY41" s="485" t="s">
        <v>526</v>
      </c>
      <c r="AZ41" s="58" t="s">
        <v>67</v>
      </c>
      <c r="BA41" s="58" t="s">
        <v>119</v>
      </c>
    </row>
    <row r="42" spans="2:53" s="142" customFormat="1" ht="12.75" x14ac:dyDescent="0.2">
      <c r="B42" s="58">
        <v>2024</v>
      </c>
      <c r="C42" s="58">
        <v>891780111</v>
      </c>
      <c r="D42" s="62" t="s">
        <v>64</v>
      </c>
      <c r="E42" s="167" t="s">
        <v>527</v>
      </c>
      <c r="F42" s="184" t="s">
        <v>528</v>
      </c>
      <c r="G42" s="61">
        <v>0</v>
      </c>
      <c r="H42" s="167" t="s">
        <v>73</v>
      </c>
      <c r="I42" s="58" t="s">
        <v>125</v>
      </c>
      <c r="J42" s="167" t="s">
        <v>529</v>
      </c>
      <c r="K42" s="156">
        <v>49373100</v>
      </c>
      <c r="L42" s="58" t="s">
        <v>68</v>
      </c>
      <c r="M42" s="482" t="s">
        <v>454</v>
      </c>
      <c r="N42" s="184">
        <v>900763287</v>
      </c>
      <c r="O42" s="184">
        <v>792</v>
      </c>
      <c r="P42" s="509">
        <v>45373</v>
      </c>
      <c r="Q42" s="156">
        <v>80000000</v>
      </c>
      <c r="R42" s="483">
        <v>45392</v>
      </c>
      <c r="S42" s="156">
        <f>+K42</f>
        <v>49373100</v>
      </c>
      <c r="T42" s="61" t="s">
        <v>67</v>
      </c>
      <c r="U42" s="184">
        <v>1082903415</v>
      </c>
      <c r="V42" s="184" t="s">
        <v>433</v>
      </c>
      <c r="W42" s="483">
        <v>45392</v>
      </c>
      <c r="X42" s="483">
        <v>45392</v>
      </c>
      <c r="Y42" s="484" t="s">
        <v>75</v>
      </c>
      <c r="Z42" s="483">
        <v>45421</v>
      </c>
      <c r="AA42" s="180">
        <f t="shared" si="0"/>
        <v>29</v>
      </c>
      <c r="AB42" s="167">
        <v>0</v>
      </c>
      <c r="AC42" s="167">
        <v>0</v>
      </c>
      <c r="AD42" s="167">
        <v>0</v>
      </c>
      <c r="AE42" s="515" t="s">
        <v>75</v>
      </c>
      <c r="AF42" s="180">
        <f t="shared" si="1"/>
        <v>0</v>
      </c>
      <c r="AG42" s="167">
        <v>0</v>
      </c>
      <c r="AH42" s="167">
        <v>0</v>
      </c>
      <c r="AI42" s="515" t="s">
        <v>75</v>
      </c>
      <c r="AJ42" s="167">
        <v>0</v>
      </c>
      <c r="AK42" s="515" t="s">
        <v>75</v>
      </c>
      <c r="AL42" s="515" t="s">
        <v>75</v>
      </c>
      <c r="AM42" s="180">
        <f t="shared" si="2"/>
        <v>0</v>
      </c>
      <c r="AN42" s="505">
        <f>+K42+AC42-AH42</f>
        <v>49373100</v>
      </c>
      <c r="AO42" s="61" t="s">
        <v>67</v>
      </c>
      <c r="AP42" s="156">
        <f>+AN42</f>
        <v>49373100</v>
      </c>
      <c r="AQ42" s="61" t="s">
        <v>86</v>
      </c>
      <c r="AR42" s="64">
        <v>0</v>
      </c>
      <c r="AS42" s="515" t="s">
        <v>75</v>
      </c>
      <c r="AT42" s="522">
        <f t="shared" si="3"/>
        <v>49373100</v>
      </c>
      <c r="AU42" s="156">
        <v>0</v>
      </c>
      <c r="AV42" s="72">
        <f t="shared" si="4"/>
        <v>1</v>
      </c>
      <c r="AW42" s="515" t="s">
        <v>75</v>
      </c>
      <c r="AX42" s="61" t="s">
        <v>98</v>
      </c>
      <c r="AY42" s="485" t="s">
        <v>530</v>
      </c>
      <c r="AZ42" s="58" t="s">
        <v>67</v>
      </c>
      <c r="BA42" s="58" t="s">
        <v>119</v>
      </c>
    </row>
    <row r="43" spans="2:53" s="142" customFormat="1" ht="12.75" x14ac:dyDescent="0.2">
      <c r="B43" s="58">
        <v>2024</v>
      </c>
      <c r="C43" s="58">
        <v>891780111</v>
      </c>
      <c r="D43" s="62" t="s">
        <v>64</v>
      </c>
      <c r="E43" s="167" t="s">
        <v>531</v>
      </c>
      <c r="F43" s="184" t="s">
        <v>532</v>
      </c>
      <c r="G43" s="61">
        <v>0</v>
      </c>
      <c r="H43" s="167" t="s">
        <v>73</v>
      </c>
      <c r="I43" s="58" t="s">
        <v>125</v>
      </c>
      <c r="J43" s="167" t="s">
        <v>533</v>
      </c>
      <c r="K43" s="156">
        <v>7000000</v>
      </c>
      <c r="L43" s="58" t="s">
        <v>68</v>
      </c>
      <c r="M43" s="482" t="s">
        <v>534</v>
      </c>
      <c r="N43" s="184">
        <v>57445330</v>
      </c>
      <c r="O43" s="184">
        <v>235</v>
      </c>
      <c r="P43" s="509">
        <v>45323</v>
      </c>
      <c r="Q43" s="156">
        <v>524300000</v>
      </c>
      <c r="R43" s="483">
        <v>45398</v>
      </c>
      <c r="S43" s="156">
        <f>+K43</f>
        <v>7000000</v>
      </c>
      <c r="T43" s="61" t="s">
        <v>67</v>
      </c>
      <c r="U43" s="184">
        <v>52705148</v>
      </c>
      <c r="V43" s="184" t="s">
        <v>535</v>
      </c>
      <c r="W43" s="483">
        <v>45398</v>
      </c>
      <c r="X43" s="483">
        <v>45398</v>
      </c>
      <c r="Y43" s="484" t="s">
        <v>75</v>
      </c>
      <c r="Z43" s="483">
        <v>45402</v>
      </c>
      <c r="AA43" s="180">
        <f t="shared" si="0"/>
        <v>4</v>
      </c>
      <c r="AB43" s="167">
        <v>0</v>
      </c>
      <c r="AC43" s="167">
        <v>0</v>
      </c>
      <c r="AD43" s="167">
        <v>0</v>
      </c>
      <c r="AE43" s="515" t="s">
        <v>75</v>
      </c>
      <c r="AF43" s="180">
        <f t="shared" si="1"/>
        <v>0</v>
      </c>
      <c r="AG43" s="167">
        <v>0</v>
      </c>
      <c r="AH43" s="167">
        <v>0</v>
      </c>
      <c r="AI43" s="515" t="s">
        <v>75</v>
      </c>
      <c r="AJ43" s="167">
        <v>0</v>
      </c>
      <c r="AK43" s="515" t="s">
        <v>75</v>
      </c>
      <c r="AL43" s="515" t="s">
        <v>75</v>
      </c>
      <c r="AM43" s="180">
        <f t="shared" si="2"/>
        <v>0</v>
      </c>
      <c r="AN43" s="505">
        <f>+K43+AC43-AH43</f>
        <v>7000000</v>
      </c>
      <c r="AO43" s="61" t="s">
        <v>86</v>
      </c>
      <c r="AP43" s="156">
        <v>0</v>
      </c>
      <c r="AQ43" s="61" t="s">
        <v>86</v>
      </c>
      <c r="AR43" s="64">
        <v>0</v>
      </c>
      <c r="AS43" s="515" t="s">
        <v>75</v>
      </c>
      <c r="AT43" s="522">
        <f t="shared" si="3"/>
        <v>7000000</v>
      </c>
      <c r="AU43" s="156">
        <v>0</v>
      </c>
      <c r="AV43" s="72">
        <f t="shared" si="4"/>
        <v>1</v>
      </c>
      <c r="AW43" s="515" t="s">
        <v>75</v>
      </c>
      <c r="AX43" s="61" t="s">
        <v>98</v>
      </c>
      <c r="AY43" s="485" t="s">
        <v>536</v>
      </c>
      <c r="AZ43" s="58" t="s">
        <v>67</v>
      </c>
      <c r="BA43" s="58" t="s">
        <v>119</v>
      </c>
    </row>
    <row r="44" spans="2:53" s="142" customFormat="1" ht="12.75" x14ac:dyDescent="0.2">
      <c r="B44" s="58">
        <v>2024</v>
      </c>
      <c r="C44" s="58">
        <v>891780111</v>
      </c>
      <c r="D44" s="62" t="s">
        <v>64</v>
      </c>
      <c r="E44" s="167" t="s">
        <v>537</v>
      </c>
      <c r="F44" s="184" t="s">
        <v>538</v>
      </c>
      <c r="G44" s="61">
        <v>0</v>
      </c>
      <c r="H44" s="167" t="s">
        <v>73</v>
      </c>
      <c r="I44" s="58" t="s">
        <v>125</v>
      </c>
      <c r="J44" s="167" t="s">
        <v>539</v>
      </c>
      <c r="K44" s="156">
        <f>552160+2469000</f>
        <v>3021160</v>
      </c>
      <c r="L44" s="58" t="s">
        <v>68</v>
      </c>
      <c r="M44" s="482" t="s">
        <v>525</v>
      </c>
      <c r="N44" s="184">
        <v>900428481</v>
      </c>
      <c r="O44" s="184">
        <v>652</v>
      </c>
      <c r="P44" s="509">
        <v>45363</v>
      </c>
      <c r="Q44" s="156">
        <v>67115763</v>
      </c>
      <c r="R44" s="483">
        <v>45400</v>
      </c>
      <c r="S44" s="156">
        <f>+K44</f>
        <v>3021160</v>
      </c>
      <c r="T44" s="61" t="s">
        <v>67</v>
      </c>
      <c r="U44" s="184">
        <v>52389076</v>
      </c>
      <c r="V44" s="184" t="s">
        <v>540</v>
      </c>
      <c r="W44" s="483">
        <v>45400</v>
      </c>
      <c r="X44" s="483">
        <v>45400</v>
      </c>
      <c r="Y44" s="484" t="s">
        <v>75</v>
      </c>
      <c r="Z44" s="483">
        <v>45460</v>
      </c>
      <c r="AA44" s="180">
        <f t="shared" si="0"/>
        <v>60</v>
      </c>
      <c r="AB44" s="167">
        <v>0</v>
      </c>
      <c r="AC44" s="167">
        <v>0</v>
      </c>
      <c r="AD44" s="167">
        <v>0</v>
      </c>
      <c r="AE44" s="515" t="s">
        <v>75</v>
      </c>
      <c r="AF44" s="180">
        <f t="shared" si="1"/>
        <v>0</v>
      </c>
      <c r="AG44" s="167">
        <v>0</v>
      </c>
      <c r="AH44" s="167">
        <v>0</v>
      </c>
      <c r="AI44" s="515" t="s">
        <v>75</v>
      </c>
      <c r="AJ44" s="167">
        <v>0</v>
      </c>
      <c r="AK44" s="515" t="s">
        <v>75</v>
      </c>
      <c r="AL44" s="515" t="s">
        <v>75</v>
      </c>
      <c r="AM44" s="180">
        <f t="shared" si="2"/>
        <v>0</v>
      </c>
      <c r="AN44" s="505">
        <f>+K44+AC44-AH44</f>
        <v>3021160</v>
      </c>
      <c r="AO44" s="61" t="s">
        <v>67</v>
      </c>
      <c r="AP44" s="156">
        <f>+AN44</f>
        <v>3021160</v>
      </c>
      <c r="AQ44" s="61" t="s">
        <v>86</v>
      </c>
      <c r="AR44" s="64">
        <v>0</v>
      </c>
      <c r="AS44" s="515" t="s">
        <v>75</v>
      </c>
      <c r="AT44" s="522">
        <f t="shared" si="3"/>
        <v>3021160</v>
      </c>
      <c r="AU44" s="156">
        <v>0</v>
      </c>
      <c r="AV44" s="72">
        <f t="shared" si="4"/>
        <v>1</v>
      </c>
      <c r="AW44" s="515" t="s">
        <v>75</v>
      </c>
      <c r="AX44" s="61" t="s">
        <v>98</v>
      </c>
      <c r="AY44" s="485" t="s">
        <v>541</v>
      </c>
      <c r="AZ44" s="58" t="s">
        <v>67</v>
      </c>
      <c r="BA44" s="58" t="s">
        <v>119</v>
      </c>
    </row>
    <row r="45" spans="2:53" s="142" customFormat="1" ht="12.75" x14ac:dyDescent="0.2">
      <c r="B45" s="58">
        <v>2024</v>
      </c>
      <c r="C45" s="58">
        <v>891780111</v>
      </c>
      <c r="D45" s="62" t="s">
        <v>64</v>
      </c>
      <c r="E45" s="167" t="s">
        <v>542</v>
      </c>
      <c r="F45" s="184" t="s">
        <v>543</v>
      </c>
      <c r="G45" s="61">
        <v>0</v>
      </c>
      <c r="H45" s="167" t="s">
        <v>73</v>
      </c>
      <c r="I45" s="58" t="s">
        <v>125</v>
      </c>
      <c r="J45" s="167" t="s">
        <v>544</v>
      </c>
      <c r="K45" s="156">
        <v>1143600</v>
      </c>
      <c r="L45" s="58" t="s">
        <v>68</v>
      </c>
      <c r="M45" s="482" t="s">
        <v>545</v>
      </c>
      <c r="N45" s="184">
        <v>1124010239</v>
      </c>
      <c r="O45" s="184">
        <v>431</v>
      </c>
      <c r="P45" s="509">
        <v>45343</v>
      </c>
      <c r="Q45" s="156">
        <f>278325415+32284468</f>
        <v>310609883</v>
      </c>
      <c r="R45" s="483">
        <v>45406</v>
      </c>
      <c r="S45" s="156">
        <f>+K45</f>
        <v>1143600</v>
      </c>
      <c r="T45" s="61" t="s">
        <v>67</v>
      </c>
      <c r="U45" s="184">
        <v>51909946</v>
      </c>
      <c r="V45" s="184" t="s">
        <v>460</v>
      </c>
      <c r="W45" s="483">
        <v>45406</v>
      </c>
      <c r="X45" s="483">
        <v>45407</v>
      </c>
      <c r="Y45" s="484" t="s">
        <v>75</v>
      </c>
      <c r="Z45" s="483">
        <v>45467</v>
      </c>
      <c r="AA45" s="180">
        <f t="shared" si="0"/>
        <v>60</v>
      </c>
      <c r="AB45" s="167">
        <v>0</v>
      </c>
      <c r="AC45" s="167">
        <v>0</v>
      </c>
      <c r="AD45" s="167">
        <v>0</v>
      </c>
      <c r="AE45" s="515" t="s">
        <v>75</v>
      </c>
      <c r="AF45" s="180">
        <f t="shared" si="1"/>
        <v>0</v>
      </c>
      <c r="AG45" s="167">
        <v>0</v>
      </c>
      <c r="AH45" s="167">
        <v>0</v>
      </c>
      <c r="AI45" s="515" t="s">
        <v>75</v>
      </c>
      <c r="AJ45" s="167">
        <v>0</v>
      </c>
      <c r="AK45" s="515" t="s">
        <v>75</v>
      </c>
      <c r="AL45" s="515" t="s">
        <v>75</v>
      </c>
      <c r="AM45" s="180">
        <f t="shared" si="2"/>
        <v>0</v>
      </c>
      <c r="AN45" s="505">
        <f>+K45+AC45-AH45</f>
        <v>1143600</v>
      </c>
      <c r="AO45" s="61" t="s">
        <v>86</v>
      </c>
      <c r="AP45" s="156">
        <v>0</v>
      </c>
      <c r="AQ45" s="61" t="s">
        <v>86</v>
      </c>
      <c r="AR45" s="64">
        <v>0</v>
      </c>
      <c r="AS45" s="515" t="s">
        <v>75</v>
      </c>
      <c r="AT45" s="522">
        <f t="shared" si="3"/>
        <v>0</v>
      </c>
      <c r="AU45" s="156">
        <v>1143600</v>
      </c>
      <c r="AV45" s="72">
        <f t="shared" si="4"/>
        <v>0</v>
      </c>
      <c r="AW45" s="515" t="s">
        <v>75</v>
      </c>
      <c r="AX45" s="61" t="s">
        <v>101</v>
      </c>
      <c r="AY45" s="485" t="s">
        <v>546</v>
      </c>
      <c r="AZ45" s="58" t="s">
        <v>67</v>
      </c>
      <c r="BA45" s="58" t="s">
        <v>119</v>
      </c>
    </row>
    <row r="46" spans="2:53" s="142" customFormat="1" ht="12.75" x14ac:dyDescent="0.2">
      <c r="B46" s="58">
        <v>2024</v>
      </c>
      <c r="C46" s="58">
        <v>891780111</v>
      </c>
      <c r="D46" s="62" t="s">
        <v>64</v>
      </c>
      <c r="E46" s="167" t="s">
        <v>547</v>
      </c>
      <c r="F46" s="184" t="s">
        <v>548</v>
      </c>
      <c r="G46" s="61">
        <v>0</v>
      </c>
      <c r="H46" s="167" t="s">
        <v>73</v>
      </c>
      <c r="I46" s="58" t="s">
        <v>125</v>
      </c>
      <c r="J46" s="167" t="s">
        <v>549</v>
      </c>
      <c r="K46" s="156">
        <v>3968650</v>
      </c>
      <c r="L46" s="58" t="s">
        <v>68</v>
      </c>
      <c r="M46" s="482" t="s">
        <v>454</v>
      </c>
      <c r="N46" s="184">
        <v>900763287</v>
      </c>
      <c r="O46" s="184">
        <v>908</v>
      </c>
      <c r="P46" s="509">
        <v>45392</v>
      </c>
      <c r="Q46" s="156">
        <v>3968650</v>
      </c>
      <c r="R46" s="483">
        <v>45406</v>
      </c>
      <c r="S46" s="156">
        <f>+K46</f>
        <v>3968650</v>
      </c>
      <c r="T46" s="61" t="s">
        <v>67</v>
      </c>
      <c r="U46" s="184">
        <v>85155551</v>
      </c>
      <c r="V46" s="184" t="s">
        <v>355</v>
      </c>
      <c r="W46" s="483">
        <v>45407</v>
      </c>
      <c r="X46" s="483">
        <v>45407</v>
      </c>
      <c r="Y46" s="484" t="s">
        <v>75</v>
      </c>
      <c r="Z46" s="483">
        <v>45436</v>
      </c>
      <c r="AA46" s="180">
        <f t="shared" si="0"/>
        <v>29</v>
      </c>
      <c r="AB46" s="167">
        <v>0</v>
      </c>
      <c r="AC46" s="167">
        <v>0</v>
      </c>
      <c r="AD46" s="167">
        <v>0</v>
      </c>
      <c r="AE46" s="515" t="s">
        <v>75</v>
      </c>
      <c r="AF46" s="180">
        <f t="shared" si="1"/>
        <v>0</v>
      </c>
      <c r="AG46" s="167">
        <v>0</v>
      </c>
      <c r="AH46" s="167">
        <v>0</v>
      </c>
      <c r="AI46" s="515" t="s">
        <v>75</v>
      </c>
      <c r="AJ46" s="167">
        <v>0</v>
      </c>
      <c r="AK46" s="515" t="s">
        <v>75</v>
      </c>
      <c r="AL46" s="515" t="s">
        <v>75</v>
      </c>
      <c r="AM46" s="180">
        <f t="shared" si="2"/>
        <v>0</v>
      </c>
      <c r="AN46" s="505">
        <f>+K46+AC46-AH46</f>
        <v>3968650</v>
      </c>
      <c r="AO46" s="61" t="s">
        <v>67</v>
      </c>
      <c r="AP46" s="156">
        <f>+AN46</f>
        <v>3968650</v>
      </c>
      <c r="AQ46" s="61" t="s">
        <v>86</v>
      </c>
      <c r="AR46" s="64">
        <v>0</v>
      </c>
      <c r="AS46" s="515" t="s">
        <v>75</v>
      </c>
      <c r="AT46" s="522">
        <f t="shared" si="3"/>
        <v>3968650</v>
      </c>
      <c r="AU46" s="156">
        <v>0</v>
      </c>
      <c r="AV46" s="72">
        <f t="shared" si="4"/>
        <v>1</v>
      </c>
      <c r="AW46" s="515" t="s">
        <v>75</v>
      </c>
      <c r="AX46" s="61" t="s">
        <v>98</v>
      </c>
      <c r="AY46" s="485" t="s">
        <v>550</v>
      </c>
      <c r="AZ46" s="58" t="s">
        <v>67</v>
      </c>
      <c r="BA46" s="58" t="s">
        <v>119</v>
      </c>
    </row>
    <row r="47" spans="2:53" s="142" customFormat="1" ht="12.75" x14ac:dyDescent="0.2">
      <c r="B47" s="58">
        <v>2024</v>
      </c>
      <c r="C47" s="58">
        <v>891780111</v>
      </c>
      <c r="D47" s="62" t="s">
        <v>64</v>
      </c>
      <c r="E47" s="167" t="s">
        <v>551</v>
      </c>
      <c r="F47" s="184" t="s">
        <v>552</v>
      </c>
      <c r="G47" s="61">
        <v>0</v>
      </c>
      <c r="H47" s="167" t="s">
        <v>73</v>
      </c>
      <c r="I47" s="58" t="s">
        <v>125</v>
      </c>
      <c r="J47" s="167" t="s">
        <v>553</v>
      </c>
      <c r="K47" s="156">
        <v>1309000</v>
      </c>
      <c r="L47" s="58" t="s">
        <v>68</v>
      </c>
      <c r="M47" s="482" t="s">
        <v>554</v>
      </c>
      <c r="N47" s="184">
        <v>860028662</v>
      </c>
      <c r="O47" s="184">
        <v>431</v>
      </c>
      <c r="P47" s="509">
        <v>45343</v>
      </c>
      <c r="Q47" s="156">
        <f>278325415+32284468</f>
        <v>310609883</v>
      </c>
      <c r="R47" s="483">
        <v>45422</v>
      </c>
      <c r="S47" s="156">
        <f>+K47</f>
        <v>1309000</v>
      </c>
      <c r="T47" s="61" t="s">
        <v>67</v>
      </c>
      <c r="U47" s="184">
        <v>51909946</v>
      </c>
      <c r="V47" s="184" t="s">
        <v>460</v>
      </c>
      <c r="W47" s="483">
        <v>45422</v>
      </c>
      <c r="X47" s="483">
        <v>45422</v>
      </c>
      <c r="Y47" s="484" t="s">
        <v>75</v>
      </c>
      <c r="Z47" s="483">
        <v>45452</v>
      </c>
      <c r="AA47" s="180">
        <f t="shared" si="0"/>
        <v>30</v>
      </c>
      <c r="AB47" s="167">
        <v>0</v>
      </c>
      <c r="AC47" s="167">
        <v>0</v>
      </c>
      <c r="AD47" s="167">
        <v>0</v>
      </c>
      <c r="AE47" s="515" t="s">
        <v>75</v>
      </c>
      <c r="AF47" s="180">
        <f t="shared" si="1"/>
        <v>0</v>
      </c>
      <c r="AG47" s="167">
        <v>0</v>
      </c>
      <c r="AH47" s="167">
        <v>0</v>
      </c>
      <c r="AI47" s="515" t="s">
        <v>75</v>
      </c>
      <c r="AJ47" s="167">
        <v>0</v>
      </c>
      <c r="AK47" s="515" t="s">
        <v>75</v>
      </c>
      <c r="AL47" s="515" t="s">
        <v>75</v>
      </c>
      <c r="AM47" s="180">
        <f t="shared" si="2"/>
        <v>0</v>
      </c>
      <c r="AN47" s="505">
        <f>+K47+AC47-AH47</f>
        <v>1309000</v>
      </c>
      <c r="AO47" s="61" t="s">
        <v>86</v>
      </c>
      <c r="AP47" s="156">
        <v>0</v>
      </c>
      <c r="AQ47" s="61" t="s">
        <v>86</v>
      </c>
      <c r="AR47" s="64">
        <v>0</v>
      </c>
      <c r="AS47" s="515" t="s">
        <v>75</v>
      </c>
      <c r="AT47" s="522">
        <f t="shared" si="3"/>
        <v>1309000</v>
      </c>
      <c r="AU47" s="156">
        <v>0</v>
      </c>
      <c r="AV47" s="72">
        <f t="shared" si="4"/>
        <v>1</v>
      </c>
      <c r="AW47" s="515" t="s">
        <v>75</v>
      </c>
      <c r="AX47" s="61" t="s">
        <v>98</v>
      </c>
      <c r="AY47" s="184" t="s">
        <v>555</v>
      </c>
      <c r="AZ47" s="58" t="s">
        <v>67</v>
      </c>
      <c r="BA47" s="58" t="s">
        <v>119</v>
      </c>
    </row>
    <row r="48" spans="2:53" s="142" customFormat="1" ht="12.75" x14ac:dyDescent="0.2">
      <c r="B48" s="58">
        <v>2024</v>
      </c>
      <c r="C48" s="58">
        <v>891780111</v>
      </c>
      <c r="D48" s="62" t="s">
        <v>64</v>
      </c>
      <c r="E48" s="167" t="s">
        <v>556</v>
      </c>
      <c r="F48" s="184" t="s">
        <v>557</v>
      </c>
      <c r="G48" s="61">
        <v>0</v>
      </c>
      <c r="H48" s="167" t="s">
        <v>73</v>
      </c>
      <c r="I48" s="58" t="s">
        <v>125</v>
      </c>
      <c r="J48" s="167" t="s">
        <v>558</v>
      </c>
      <c r="K48" s="156">
        <v>2013480</v>
      </c>
      <c r="L48" s="58" t="s">
        <v>68</v>
      </c>
      <c r="M48" s="482" t="s">
        <v>559</v>
      </c>
      <c r="N48" s="184">
        <v>901398327</v>
      </c>
      <c r="O48" s="184">
        <v>498</v>
      </c>
      <c r="P48" s="509">
        <v>45349</v>
      </c>
      <c r="Q48" s="156">
        <f>426348465+28800000</f>
        <v>455148465</v>
      </c>
      <c r="R48" s="483">
        <v>45432</v>
      </c>
      <c r="S48" s="156">
        <f>+K48</f>
        <v>2013480</v>
      </c>
      <c r="T48" s="61" t="s">
        <v>67</v>
      </c>
      <c r="U48" s="184">
        <v>51909946</v>
      </c>
      <c r="V48" s="184" t="s">
        <v>510</v>
      </c>
      <c r="W48" s="483">
        <v>45432</v>
      </c>
      <c r="X48" s="483">
        <v>45432</v>
      </c>
      <c r="Y48" s="484" t="s">
        <v>75</v>
      </c>
      <c r="Z48" s="483">
        <v>45462</v>
      </c>
      <c r="AA48" s="180">
        <f t="shared" si="0"/>
        <v>30</v>
      </c>
      <c r="AB48" s="167">
        <v>0</v>
      </c>
      <c r="AC48" s="167">
        <v>0</v>
      </c>
      <c r="AD48" s="167">
        <v>0</v>
      </c>
      <c r="AE48" s="515" t="s">
        <v>75</v>
      </c>
      <c r="AF48" s="180">
        <f t="shared" si="1"/>
        <v>0</v>
      </c>
      <c r="AG48" s="167">
        <v>0</v>
      </c>
      <c r="AH48" s="167">
        <v>0</v>
      </c>
      <c r="AI48" s="515" t="s">
        <v>75</v>
      </c>
      <c r="AJ48" s="167">
        <v>0</v>
      </c>
      <c r="AK48" s="515" t="s">
        <v>75</v>
      </c>
      <c r="AL48" s="515" t="s">
        <v>75</v>
      </c>
      <c r="AM48" s="180">
        <f t="shared" si="2"/>
        <v>0</v>
      </c>
      <c r="AN48" s="505">
        <f>+K48+AC48-AH48</f>
        <v>2013480</v>
      </c>
      <c r="AO48" s="61" t="s">
        <v>86</v>
      </c>
      <c r="AP48" s="156">
        <v>0</v>
      </c>
      <c r="AQ48" s="61" t="s">
        <v>86</v>
      </c>
      <c r="AR48" s="64">
        <v>0</v>
      </c>
      <c r="AS48" s="515" t="s">
        <v>75</v>
      </c>
      <c r="AT48" s="522">
        <f t="shared" si="3"/>
        <v>2013480</v>
      </c>
      <c r="AU48" s="156">
        <v>0</v>
      </c>
      <c r="AV48" s="72">
        <f t="shared" si="4"/>
        <v>1</v>
      </c>
      <c r="AW48" s="515" t="s">
        <v>75</v>
      </c>
      <c r="AX48" s="61" t="s">
        <v>98</v>
      </c>
      <c r="AY48" s="485" t="s">
        <v>560</v>
      </c>
      <c r="AZ48" s="58" t="s">
        <v>67</v>
      </c>
      <c r="BA48" s="58" t="s">
        <v>119</v>
      </c>
    </row>
    <row r="49" spans="2:53" s="142" customFormat="1" ht="12.75" x14ac:dyDescent="0.2">
      <c r="B49" s="58">
        <v>2024</v>
      </c>
      <c r="C49" s="58">
        <v>891780111</v>
      </c>
      <c r="D49" s="62" t="s">
        <v>64</v>
      </c>
      <c r="E49" s="167" t="s">
        <v>561</v>
      </c>
      <c r="F49" s="180" t="s">
        <v>562</v>
      </c>
      <c r="G49" s="61">
        <v>0</v>
      </c>
      <c r="H49" s="167" t="s">
        <v>73</v>
      </c>
      <c r="I49" s="58" t="s">
        <v>125</v>
      </c>
      <c r="J49" s="167" t="s">
        <v>563</v>
      </c>
      <c r="K49" s="156">
        <v>4282250</v>
      </c>
      <c r="L49" s="58" t="s">
        <v>68</v>
      </c>
      <c r="M49" s="482" t="s">
        <v>564</v>
      </c>
      <c r="N49" s="184">
        <v>1082848119</v>
      </c>
      <c r="O49" s="184">
        <v>442</v>
      </c>
      <c r="P49" s="509">
        <v>45344</v>
      </c>
      <c r="Q49" s="156">
        <f>234891482+47708780</f>
        <v>282600262</v>
      </c>
      <c r="R49" s="483">
        <v>45433</v>
      </c>
      <c r="S49" s="156">
        <f>+K49</f>
        <v>4282250</v>
      </c>
      <c r="T49" s="61" t="s">
        <v>67</v>
      </c>
      <c r="U49" s="184">
        <v>51913961</v>
      </c>
      <c r="V49" s="184" t="s">
        <v>565</v>
      </c>
      <c r="W49" s="483">
        <v>45433</v>
      </c>
      <c r="X49" s="483">
        <v>45433</v>
      </c>
      <c r="Y49" s="484" t="s">
        <v>75</v>
      </c>
      <c r="Z49" s="483">
        <v>45463</v>
      </c>
      <c r="AA49" s="180">
        <f t="shared" si="0"/>
        <v>30</v>
      </c>
      <c r="AB49" s="167">
        <v>0</v>
      </c>
      <c r="AC49" s="167">
        <v>0</v>
      </c>
      <c r="AD49" s="167">
        <v>1</v>
      </c>
      <c r="AE49" s="515">
        <v>45494</v>
      </c>
      <c r="AF49" s="180">
        <f t="shared" si="1"/>
        <v>31</v>
      </c>
      <c r="AG49" s="167">
        <v>0</v>
      </c>
      <c r="AH49" s="167">
        <v>0</v>
      </c>
      <c r="AI49" s="515" t="s">
        <v>75</v>
      </c>
      <c r="AJ49" s="167">
        <v>0</v>
      </c>
      <c r="AK49" s="515" t="s">
        <v>75</v>
      </c>
      <c r="AL49" s="515" t="s">
        <v>75</v>
      </c>
      <c r="AM49" s="180">
        <f t="shared" si="2"/>
        <v>0</v>
      </c>
      <c r="AN49" s="505">
        <f>+K49+AC49-AH49</f>
        <v>4282250</v>
      </c>
      <c r="AO49" s="61" t="s">
        <v>86</v>
      </c>
      <c r="AP49" s="156">
        <v>0</v>
      </c>
      <c r="AQ49" s="61" t="s">
        <v>86</v>
      </c>
      <c r="AR49" s="64">
        <v>0</v>
      </c>
      <c r="AS49" s="515" t="s">
        <v>75</v>
      </c>
      <c r="AT49" s="522">
        <f t="shared" si="3"/>
        <v>4282250</v>
      </c>
      <c r="AU49" s="156">
        <v>0</v>
      </c>
      <c r="AV49" s="72">
        <f t="shared" si="4"/>
        <v>1</v>
      </c>
      <c r="AW49" s="515" t="s">
        <v>75</v>
      </c>
      <c r="AX49" s="61" t="s">
        <v>98</v>
      </c>
      <c r="AY49" s="180" t="s">
        <v>566</v>
      </c>
      <c r="AZ49" s="58" t="s">
        <v>67</v>
      </c>
      <c r="BA49" s="58" t="s">
        <v>119</v>
      </c>
    </row>
    <row r="50" spans="2:53" s="142" customFormat="1" ht="12.75" x14ac:dyDescent="0.2">
      <c r="B50" s="58">
        <v>2024</v>
      </c>
      <c r="C50" s="58">
        <v>891780111</v>
      </c>
      <c r="D50" s="62" t="s">
        <v>64</v>
      </c>
      <c r="E50" s="167" t="s">
        <v>567</v>
      </c>
      <c r="F50" s="180" t="s">
        <v>568</v>
      </c>
      <c r="G50" s="61">
        <v>0</v>
      </c>
      <c r="H50" s="167" t="s">
        <v>73</v>
      </c>
      <c r="I50" s="58" t="s">
        <v>125</v>
      </c>
      <c r="J50" s="167" t="s">
        <v>569</v>
      </c>
      <c r="K50" s="156">
        <v>9103500</v>
      </c>
      <c r="L50" s="58" t="s">
        <v>68</v>
      </c>
      <c r="M50" s="482" t="s">
        <v>570</v>
      </c>
      <c r="N50" s="184">
        <v>900949224</v>
      </c>
      <c r="O50" s="184">
        <v>1165</v>
      </c>
      <c r="P50" s="509">
        <v>45422</v>
      </c>
      <c r="Q50" s="156">
        <v>21406500</v>
      </c>
      <c r="R50" s="483">
        <v>45433</v>
      </c>
      <c r="S50" s="156">
        <f>+K50</f>
        <v>9103500</v>
      </c>
      <c r="T50" s="61" t="s">
        <v>67</v>
      </c>
      <c r="U50" s="184">
        <v>1082851808</v>
      </c>
      <c r="V50" s="184" t="s">
        <v>571</v>
      </c>
      <c r="W50" s="483">
        <v>45433</v>
      </c>
      <c r="X50" s="483">
        <v>45433</v>
      </c>
      <c r="Y50" s="484" t="s">
        <v>75</v>
      </c>
      <c r="Z50" s="483">
        <v>45463</v>
      </c>
      <c r="AA50" s="180">
        <f t="shared" si="0"/>
        <v>30</v>
      </c>
      <c r="AB50" s="167">
        <v>0</v>
      </c>
      <c r="AC50" s="167">
        <v>0</v>
      </c>
      <c r="AD50" s="167">
        <v>0</v>
      </c>
      <c r="AE50" s="515" t="s">
        <v>75</v>
      </c>
      <c r="AF50" s="180">
        <f t="shared" si="1"/>
        <v>0</v>
      </c>
      <c r="AG50" s="167">
        <v>0</v>
      </c>
      <c r="AH50" s="167">
        <v>0</v>
      </c>
      <c r="AI50" s="515" t="s">
        <v>75</v>
      </c>
      <c r="AJ50" s="167">
        <v>0</v>
      </c>
      <c r="AK50" s="515" t="s">
        <v>75</v>
      </c>
      <c r="AL50" s="515" t="s">
        <v>75</v>
      </c>
      <c r="AM50" s="180">
        <f t="shared" si="2"/>
        <v>0</v>
      </c>
      <c r="AN50" s="505">
        <f>+K50+AC50-AH50</f>
        <v>9103500</v>
      </c>
      <c r="AO50" s="61" t="s">
        <v>67</v>
      </c>
      <c r="AP50" s="156">
        <f>+AN50</f>
        <v>9103500</v>
      </c>
      <c r="AQ50" s="61" t="s">
        <v>86</v>
      </c>
      <c r="AR50" s="64">
        <v>0</v>
      </c>
      <c r="AS50" s="515" t="s">
        <v>75</v>
      </c>
      <c r="AT50" s="522">
        <f t="shared" si="3"/>
        <v>9103500</v>
      </c>
      <c r="AU50" s="156">
        <v>0</v>
      </c>
      <c r="AV50" s="72">
        <f t="shared" si="4"/>
        <v>1</v>
      </c>
      <c r="AW50" s="515" t="s">
        <v>75</v>
      </c>
      <c r="AX50" s="61" t="s">
        <v>98</v>
      </c>
      <c r="AY50" s="180" t="s">
        <v>572</v>
      </c>
      <c r="AZ50" s="58" t="s">
        <v>67</v>
      </c>
      <c r="BA50" s="58" t="s">
        <v>119</v>
      </c>
    </row>
    <row r="51" spans="2:53" s="142" customFormat="1" ht="12.75" x14ac:dyDescent="0.2">
      <c r="B51" s="58">
        <v>2024</v>
      </c>
      <c r="C51" s="58">
        <v>891780111</v>
      </c>
      <c r="D51" s="62" t="s">
        <v>64</v>
      </c>
      <c r="E51" s="167" t="s">
        <v>573</v>
      </c>
      <c r="F51" s="180" t="s">
        <v>574</v>
      </c>
      <c r="G51" s="61">
        <v>0</v>
      </c>
      <c r="H51" s="167" t="s">
        <v>73</v>
      </c>
      <c r="I51" s="58" t="s">
        <v>125</v>
      </c>
      <c r="J51" s="167" t="s">
        <v>575</v>
      </c>
      <c r="K51" s="156">
        <v>1097474</v>
      </c>
      <c r="L51" s="58" t="s">
        <v>68</v>
      </c>
      <c r="M51" s="482" t="s">
        <v>576</v>
      </c>
      <c r="N51" s="482" t="s">
        <v>577</v>
      </c>
      <c r="O51" s="184">
        <v>441</v>
      </c>
      <c r="P51" s="509">
        <v>45344</v>
      </c>
      <c r="Q51" s="156">
        <v>270522388</v>
      </c>
      <c r="R51" s="483">
        <v>45435</v>
      </c>
      <c r="S51" s="156">
        <f>+K51</f>
        <v>1097474</v>
      </c>
      <c r="T51" s="61" t="s">
        <v>67</v>
      </c>
      <c r="U51" s="184">
        <v>51909946</v>
      </c>
      <c r="V51" s="184" t="s">
        <v>510</v>
      </c>
      <c r="W51" s="483">
        <v>45435</v>
      </c>
      <c r="X51" s="483">
        <v>45435</v>
      </c>
      <c r="Y51" s="484" t="s">
        <v>75</v>
      </c>
      <c r="Z51" s="483">
        <v>45495</v>
      </c>
      <c r="AA51" s="180">
        <f t="shared" si="0"/>
        <v>60</v>
      </c>
      <c r="AB51" s="167">
        <v>0</v>
      </c>
      <c r="AC51" s="167">
        <v>0</v>
      </c>
      <c r="AD51" s="167">
        <v>0</v>
      </c>
      <c r="AE51" s="515" t="s">
        <v>75</v>
      </c>
      <c r="AF51" s="180">
        <f t="shared" si="1"/>
        <v>0</v>
      </c>
      <c r="AG51" s="167">
        <v>0</v>
      </c>
      <c r="AH51" s="167">
        <v>0</v>
      </c>
      <c r="AI51" s="515" t="s">
        <v>75</v>
      </c>
      <c r="AJ51" s="167">
        <v>0</v>
      </c>
      <c r="AK51" s="515" t="s">
        <v>75</v>
      </c>
      <c r="AL51" s="515" t="s">
        <v>75</v>
      </c>
      <c r="AM51" s="180">
        <f t="shared" si="2"/>
        <v>0</v>
      </c>
      <c r="AN51" s="505">
        <f>+K51+AC51-AH51</f>
        <v>1097474</v>
      </c>
      <c r="AO51" s="61" t="s">
        <v>86</v>
      </c>
      <c r="AP51" s="156">
        <v>0</v>
      </c>
      <c r="AQ51" s="61" t="s">
        <v>86</v>
      </c>
      <c r="AR51" s="64">
        <v>0</v>
      </c>
      <c r="AS51" s="515" t="s">
        <v>75</v>
      </c>
      <c r="AT51" s="522">
        <f t="shared" si="3"/>
        <v>1097474</v>
      </c>
      <c r="AU51" s="156">
        <v>0</v>
      </c>
      <c r="AV51" s="72">
        <f t="shared" si="4"/>
        <v>1</v>
      </c>
      <c r="AW51" s="515" t="s">
        <v>75</v>
      </c>
      <c r="AX51" s="61" t="s">
        <v>98</v>
      </c>
      <c r="AY51" s="180" t="s">
        <v>578</v>
      </c>
      <c r="AZ51" s="58" t="s">
        <v>67</v>
      </c>
      <c r="BA51" s="58" t="s">
        <v>119</v>
      </c>
    </row>
    <row r="52" spans="2:53" s="142" customFormat="1" ht="12.75" x14ac:dyDescent="0.2">
      <c r="B52" s="58">
        <v>2024</v>
      </c>
      <c r="C52" s="58">
        <v>891780111</v>
      </c>
      <c r="D52" s="62" t="s">
        <v>64</v>
      </c>
      <c r="E52" s="167" t="s">
        <v>579</v>
      </c>
      <c r="F52" s="180" t="s">
        <v>580</v>
      </c>
      <c r="G52" s="61">
        <v>0</v>
      </c>
      <c r="H52" s="167" t="s">
        <v>73</v>
      </c>
      <c r="I52" s="58" t="s">
        <v>125</v>
      </c>
      <c r="J52" s="167" t="s">
        <v>581</v>
      </c>
      <c r="K52" s="156">
        <v>2532769</v>
      </c>
      <c r="L52" s="58" t="s">
        <v>68</v>
      </c>
      <c r="M52" s="482" t="s">
        <v>582</v>
      </c>
      <c r="N52" s="482" t="s">
        <v>583</v>
      </c>
      <c r="O52" s="184">
        <v>652</v>
      </c>
      <c r="P52" s="509">
        <v>45363</v>
      </c>
      <c r="Q52" s="156">
        <v>67115763</v>
      </c>
      <c r="R52" s="483">
        <v>45440</v>
      </c>
      <c r="S52" s="156">
        <f>+K52</f>
        <v>2532769</v>
      </c>
      <c r="T52" s="61" t="s">
        <v>67</v>
      </c>
      <c r="U52" s="184">
        <v>16078654</v>
      </c>
      <c r="V52" s="184" t="s">
        <v>386</v>
      </c>
      <c r="W52" s="483">
        <v>45440</v>
      </c>
      <c r="X52" s="483">
        <v>45440</v>
      </c>
      <c r="Y52" s="484" t="s">
        <v>75</v>
      </c>
      <c r="Z52" s="483">
        <v>45470</v>
      </c>
      <c r="AA52" s="180">
        <f t="shared" si="0"/>
        <v>30</v>
      </c>
      <c r="AB52" s="167">
        <v>0</v>
      </c>
      <c r="AC52" s="167">
        <v>0</v>
      </c>
      <c r="AD52" s="167">
        <v>0</v>
      </c>
      <c r="AE52" s="515" t="s">
        <v>75</v>
      </c>
      <c r="AF52" s="180">
        <f t="shared" si="1"/>
        <v>0</v>
      </c>
      <c r="AG52" s="167">
        <v>0</v>
      </c>
      <c r="AH52" s="167">
        <v>0</v>
      </c>
      <c r="AI52" s="515" t="s">
        <v>75</v>
      </c>
      <c r="AJ52" s="167">
        <v>0</v>
      </c>
      <c r="AK52" s="515" t="s">
        <v>75</v>
      </c>
      <c r="AL52" s="515" t="s">
        <v>75</v>
      </c>
      <c r="AM52" s="180">
        <f t="shared" si="2"/>
        <v>0</v>
      </c>
      <c r="AN52" s="505">
        <f>+K52+AC52-AH52</f>
        <v>2532769</v>
      </c>
      <c r="AO52" s="61" t="s">
        <v>67</v>
      </c>
      <c r="AP52" s="156">
        <f>+AN52</f>
        <v>2532769</v>
      </c>
      <c r="AQ52" s="61" t="s">
        <v>86</v>
      </c>
      <c r="AR52" s="64">
        <v>0</v>
      </c>
      <c r="AS52" s="515" t="s">
        <v>75</v>
      </c>
      <c r="AT52" s="522">
        <f t="shared" si="3"/>
        <v>0</v>
      </c>
      <c r="AU52" s="156">
        <v>2532769</v>
      </c>
      <c r="AV52" s="72">
        <f t="shared" si="4"/>
        <v>0</v>
      </c>
      <c r="AW52" s="515" t="s">
        <v>75</v>
      </c>
      <c r="AX52" s="61" t="s">
        <v>101</v>
      </c>
      <c r="AY52" s="481" t="s">
        <v>584</v>
      </c>
      <c r="AZ52" s="58" t="s">
        <v>67</v>
      </c>
      <c r="BA52" s="58" t="s">
        <v>119</v>
      </c>
    </row>
    <row r="53" spans="2:53" s="142" customFormat="1" ht="12.75" x14ac:dyDescent="0.2">
      <c r="B53" s="58">
        <v>2024</v>
      </c>
      <c r="C53" s="58">
        <v>891780111</v>
      </c>
      <c r="D53" s="62" t="s">
        <v>64</v>
      </c>
      <c r="E53" s="167" t="s">
        <v>585</v>
      </c>
      <c r="F53" s="180" t="s">
        <v>586</v>
      </c>
      <c r="G53" s="61">
        <v>0</v>
      </c>
      <c r="H53" s="167" t="s">
        <v>73</v>
      </c>
      <c r="I53" s="58" t="s">
        <v>125</v>
      </c>
      <c r="J53" s="167" t="s">
        <v>587</v>
      </c>
      <c r="K53" s="156">
        <v>4184040</v>
      </c>
      <c r="L53" s="58" t="s">
        <v>68</v>
      </c>
      <c r="M53" s="482" t="s">
        <v>588</v>
      </c>
      <c r="N53" s="184">
        <v>800031682</v>
      </c>
      <c r="O53" s="184">
        <v>525</v>
      </c>
      <c r="P53" s="509">
        <v>45351</v>
      </c>
      <c r="Q53" s="156">
        <f>299477744+15000000</f>
        <v>314477744</v>
      </c>
      <c r="R53" s="483">
        <v>45447</v>
      </c>
      <c r="S53" s="156">
        <f>+K53</f>
        <v>4184040</v>
      </c>
      <c r="T53" s="61" t="s">
        <v>67</v>
      </c>
      <c r="U53" s="184">
        <v>50897478</v>
      </c>
      <c r="V53" s="184" t="s">
        <v>589</v>
      </c>
      <c r="W53" s="483">
        <v>45447</v>
      </c>
      <c r="X53" s="483">
        <v>45447</v>
      </c>
      <c r="Y53" s="484" t="s">
        <v>75</v>
      </c>
      <c r="Z53" s="483">
        <v>45599</v>
      </c>
      <c r="AA53" s="180">
        <f t="shared" si="0"/>
        <v>152</v>
      </c>
      <c r="AB53" s="167">
        <v>0</v>
      </c>
      <c r="AC53" s="167">
        <v>0</v>
      </c>
      <c r="AD53" s="167">
        <v>0</v>
      </c>
      <c r="AE53" s="515" t="s">
        <v>75</v>
      </c>
      <c r="AF53" s="180">
        <f t="shared" si="1"/>
        <v>0</v>
      </c>
      <c r="AG53" s="167">
        <v>0</v>
      </c>
      <c r="AH53" s="167">
        <v>0</v>
      </c>
      <c r="AI53" s="515" t="s">
        <v>75</v>
      </c>
      <c r="AJ53" s="167">
        <v>0</v>
      </c>
      <c r="AK53" s="515" t="s">
        <v>75</v>
      </c>
      <c r="AL53" s="515" t="s">
        <v>75</v>
      </c>
      <c r="AM53" s="180">
        <f t="shared" si="2"/>
        <v>0</v>
      </c>
      <c r="AN53" s="505">
        <f>+K53+AC53-AH53</f>
        <v>4184040</v>
      </c>
      <c r="AO53" s="61" t="s">
        <v>86</v>
      </c>
      <c r="AP53" s="156">
        <v>0</v>
      </c>
      <c r="AQ53" s="61" t="s">
        <v>86</v>
      </c>
      <c r="AR53" s="64">
        <v>0</v>
      </c>
      <c r="AS53" s="515" t="s">
        <v>75</v>
      </c>
      <c r="AT53" s="522">
        <f t="shared" si="3"/>
        <v>0</v>
      </c>
      <c r="AU53" s="156">
        <v>4184040</v>
      </c>
      <c r="AV53" s="72">
        <f t="shared" si="4"/>
        <v>0</v>
      </c>
      <c r="AW53" s="515" t="s">
        <v>75</v>
      </c>
      <c r="AX53" s="61" t="s">
        <v>98</v>
      </c>
      <c r="AY53" s="180" t="s">
        <v>590</v>
      </c>
      <c r="AZ53" s="58" t="s">
        <v>67</v>
      </c>
      <c r="BA53" s="58" t="s">
        <v>119</v>
      </c>
    </row>
    <row r="54" spans="2:53" s="142" customFormat="1" ht="12.75" x14ac:dyDescent="0.2">
      <c r="B54" s="58">
        <v>2024</v>
      </c>
      <c r="C54" s="58">
        <v>891780111</v>
      </c>
      <c r="D54" s="62" t="s">
        <v>64</v>
      </c>
      <c r="E54" s="167" t="s">
        <v>591</v>
      </c>
      <c r="F54" s="180" t="s">
        <v>592</v>
      </c>
      <c r="G54" s="61">
        <v>0</v>
      </c>
      <c r="H54" s="167" t="s">
        <v>73</v>
      </c>
      <c r="I54" s="58" t="s">
        <v>125</v>
      </c>
      <c r="J54" s="167" t="s">
        <v>593</v>
      </c>
      <c r="K54" s="156">
        <v>5140681</v>
      </c>
      <c r="L54" s="58" t="s">
        <v>68</v>
      </c>
      <c r="M54" s="482" t="s">
        <v>594</v>
      </c>
      <c r="N54" s="184">
        <v>900815934</v>
      </c>
      <c r="O54" s="184">
        <v>525</v>
      </c>
      <c r="P54" s="509">
        <v>45351</v>
      </c>
      <c r="Q54" s="156">
        <f>299477744+15000000</f>
        <v>314477744</v>
      </c>
      <c r="R54" s="483">
        <v>45447</v>
      </c>
      <c r="S54" s="156">
        <f>+K54</f>
        <v>5140681</v>
      </c>
      <c r="T54" s="61" t="s">
        <v>67</v>
      </c>
      <c r="U54" s="184">
        <v>50897478</v>
      </c>
      <c r="V54" s="184" t="s">
        <v>589</v>
      </c>
      <c r="W54" s="483">
        <v>45447</v>
      </c>
      <c r="X54" s="483">
        <v>45447</v>
      </c>
      <c r="Y54" s="484" t="s">
        <v>75</v>
      </c>
      <c r="Z54" s="483">
        <v>45476</v>
      </c>
      <c r="AA54" s="180">
        <f t="shared" si="0"/>
        <v>29</v>
      </c>
      <c r="AB54" s="167">
        <v>0</v>
      </c>
      <c r="AC54" s="167">
        <v>0</v>
      </c>
      <c r="AD54" s="167">
        <v>0</v>
      </c>
      <c r="AE54" s="515" t="s">
        <v>75</v>
      </c>
      <c r="AF54" s="180">
        <f t="shared" si="1"/>
        <v>0</v>
      </c>
      <c r="AG54" s="167">
        <v>0</v>
      </c>
      <c r="AH54" s="167">
        <v>0</v>
      </c>
      <c r="AI54" s="515" t="s">
        <v>75</v>
      </c>
      <c r="AJ54" s="167">
        <v>0</v>
      </c>
      <c r="AK54" s="515" t="s">
        <v>75</v>
      </c>
      <c r="AL54" s="515" t="s">
        <v>75</v>
      </c>
      <c r="AM54" s="180">
        <f t="shared" si="2"/>
        <v>0</v>
      </c>
      <c r="AN54" s="505">
        <f>+K54+AC54-AH54</f>
        <v>5140681</v>
      </c>
      <c r="AO54" s="61" t="s">
        <v>86</v>
      </c>
      <c r="AP54" s="156">
        <v>0</v>
      </c>
      <c r="AQ54" s="61" t="s">
        <v>86</v>
      </c>
      <c r="AR54" s="64">
        <v>0</v>
      </c>
      <c r="AS54" s="515" t="s">
        <v>75</v>
      </c>
      <c r="AT54" s="522">
        <f t="shared" si="3"/>
        <v>0</v>
      </c>
      <c r="AU54" s="156">
        <v>5140681</v>
      </c>
      <c r="AV54" s="72">
        <f t="shared" si="4"/>
        <v>0</v>
      </c>
      <c r="AW54" s="515" t="s">
        <v>75</v>
      </c>
      <c r="AX54" s="61" t="s">
        <v>101</v>
      </c>
      <c r="AY54" s="180" t="s">
        <v>595</v>
      </c>
      <c r="AZ54" s="58" t="s">
        <v>67</v>
      </c>
      <c r="BA54" s="58" t="s">
        <v>119</v>
      </c>
    </row>
    <row r="55" spans="2:53" s="142" customFormat="1" ht="12.75" x14ac:dyDescent="0.2">
      <c r="B55" s="58">
        <v>2024</v>
      </c>
      <c r="C55" s="58">
        <v>891780111</v>
      </c>
      <c r="D55" s="62" t="s">
        <v>64</v>
      </c>
      <c r="E55" s="167" t="s">
        <v>596</v>
      </c>
      <c r="F55" s="180" t="s">
        <v>597</v>
      </c>
      <c r="G55" s="61">
        <v>0</v>
      </c>
      <c r="H55" s="167" t="s">
        <v>73</v>
      </c>
      <c r="I55" s="58" t="s">
        <v>125</v>
      </c>
      <c r="J55" s="167" t="s">
        <v>598</v>
      </c>
      <c r="K55" s="156">
        <v>9172489</v>
      </c>
      <c r="L55" s="58" t="s">
        <v>68</v>
      </c>
      <c r="M55" s="482" t="s">
        <v>599</v>
      </c>
      <c r="N55" s="184">
        <v>890101977</v>
      </c>
      <c r="O55" s="184">
        <v>525</v>
      </c>
      <c r="P55" s="509">
        <v>45351</v>
      </c>
      <c r="Q55" s="156">
        <f>299477744+15000000</f>
        <v>314477744</v>
      </c>
      <c r="R55" s="483">
        <v>45448</v>
      </c>
      <c r="S55" s="156">
        <f>+K55</f>
        <v>9172489</v>
      </c>
      <c r="T55" s="61" t="s">
        <v>67</v>
      </c>
      <c r="U55" s="184">
        <v>50897478</v>
      </c>
      <c r="V55" s="184" t="s">
        <v>589</v>
      </c>
      <c r="W55" s="483">
        <v>45448</v>
      </c>
      <c r="X55" s="483">
        <v>45448</v>
      </c>
      <c r="Y55" s="484" t="s">
        <v>75</v>
      </c>
      <c r="Z55" s="483">
        <v>45569</v>
      </c>
      <c r="AA55" s="180">
        <f t="shared" si="0"/>
        <v>121</v>
      </c>
      <c r="AB55" s="167">
        <v>0</v>
      </c>
      <c r="AC55" s="167">
        <v>0</v>
      </c>
      <c r="AD55" s="167">
        <v>0</v>
      </c>
      <c r="AE55" s="515" t="s">
        <v>75</v>
      </c>
      <c r="AF55" s="180">
        <f t="shared" si="1"/>
        <v>0</v>
      </c>
      <c r="AG55" s="167">
        <v>0</v>
      </c>
      <c r="AH55" s="167">
        <v>0</v>
      </c>
      <c r="AI55" s="515" t="s">
        <v>75</v>
      </c>
      <c r="AJ55" s="167">
        <v>0</v>
      </c>
      <c r="AK55" s="515" t="s">
        <v>75</v>
      </c>
      <c r="AL55" s="515" t="s">
        <v>75</v>
      </c>
      <c r="AM55" s="180">
        <f t="shared" si="2"/>
        <v>0</v>
      </c>
      <c r="AN55" s="505">
        <f>+K55+AC55-AH55</f>
        <v>9172489</v>
      </c>
      <c r="AO55" s="61" t="s">
        <v>86</v>
      </c>
      <c r="AP55" s="156">
        <v>0</v>
      </c>
      <c r="AQ55" s="61" t="s">
        <v>86</v>
      </c>
      <c r="AR55" s="64">
        <v>0</v>
      </c>
      <c r="AS55" s="515" t="s">
        <v>75</v>
      </c>
      <c r="AT55" s="522">
        <f t="shared" si="3"/>
        <v>0</v>
      </c>
      <c r="AU55" s="156">
        <v>9172489</v>
      </c>
      <c r="AV55" s="72">
        <f t="shared" si="4"/>
        <v>0</v>
      </c>
      <c r="AW55" s="515" t="s">
        <v>75</v>
      </c>
      <c r="AX55" s="61" t="s">
        <v>101</v>
      </c>
      <c r="AY55" s="180" t="s">
        <v>600</v>
      </c>
      <c r="AZ55" s="58" t="s">
        <v>67</v>
      </c>
      <c r="BA55" s="58" t="s">
        <v>119</v>
      </c>
    </row>
    <row r="56" spans="2:53" s="142" customFormat="1" ht="12.75" x14ac:dyDescent="0.2">
      <c r="B56" s="58">
        <v>2024</v>
      </c>
      <c r="C56" s="58">
        <v>891780111</v>
      </c>
      <c r="D56" s="62" t="s">
        <v>64</v>
      </c>
      <c r="E56" s="167" t="s">
        <v>601</v>
      </c>
      <c r="F56" s="180" t="s">
        <v>602</v>
      </c>
      <c r="G56" s="61">
        <v>0</v>
      </c>
      <c r="H56" s="167" t="s">
        <v>73</v>
      </c>
      <c r="I56" s="58" t="s">
        <v>125</v>
      </c>
      <c r="J56" s="167" t="s">
        <v>603</v>
      </c>
      <c r="K56" s="156">
        <v>6047120</v>
      </c>
      <c r="L56" s="58" t="s">
        <v>68</v>
      </c>
      <c r="M56" s="482" t="s">
        <v>582</v>
      </c>
      <c r="N56" s="184">
        <v>901640333</v>
      </c>
      <c r="O56" s="184">
        <v>889</v>
      </c>
      <c r="P56" s="509">
        <v>45391</v>
      </c>
      <c r="Q56" s="156">
        <v>41409519</v>
      </c>
      <c r="R56" s="483">
        <v>45448</v>
      </c>
      <c r="S56" s="156">
        <f>+K56</f>
        <v>6047120</v>
      </c>
      <c r="T56" s="61" t="s">
        <v>67</v>
      </c>
      <c r="U56" s="184">
        <v>91156594</v>
      </c>
      <c r="V56" s="184" t="s">
        <v>604</v>
      </c>
      <c r="W56" s="483">
        <v>45448</v>
      </c>
      <c r="X56" s="483">
        <v>45448</v>
      </c>
      <c r="Y56" s="484" t="s">
        <v>75</v>
      </c>
      <c r="Z56" s="483">
        <v>45508</v>
      </c>
      <c r="AA56" s="180">
        <f t="shared" si="0"/>
        <v>60</v>
      </c>
      <c r="AB56" s="167">
        <v>0</v>
      </c>
      <c r="AC56" s="167">
        <v>0</v>
      </c>
      <c r="AD56" s="167">
        <v>0</v>
      </c>
      <c r="AE56" s="515" t="s">
        <v>75</v>
      </c>
      <c r="AF56" s="180">
        <f t="shared" si="1"/>
        <v>0</v>
      </c>
      <c r="AG56" s="167">
        <v>0</v>
      </c>
      <c r="AH56" s="167">
        <v>0</v>
      </c>
      <c r="AI56" s="515" t="s">
        <v>75</v>
      </c>
      <c r="AJ56" s="167">
        <v>0</v>
      </c>
      <c r="AK56" s="515" t="s">
        <v>75</v>
      </c>
      <c r="AL56" s="515" t="s">
        <v>75</v>
      </c>
      <c r="AM56" s="180">
        <f t="shared" si="2"/>
        <v>0</v>
      </c>
      <c r="AN56" s="505">
        <f>+K56+AC56-AH56</f>
        <v>6047120</v>
      </c>
      <c r="AO56" s="61" t="s">
        <v>67</v>
      </c>
      <c r="AP56" s="156">
        <f>+AN56</f>
        <v>6047120</v>
      </c>
      <c r="AQ56" s="61" t="s">
        <v>86</v>
      </c>
      <c r="AR56" s="64">
        <v>0</v>
      </c>
      <c r="AS56" s="515" t="s">
        <v>75</v>
      </c>
      <c r="AT56" s="522">
        <f t="shared" si="3"/>
        <v>0</v>
      </c>
      <c r="AU56" s="156">
        <v>6047120</v>
      </c>
      <c r="AV56" s="72">
        <f t="shared" si="4"/>
        <v>0</v>
      </c>
      <c r="AW56" s="515" t="s">
        <v>75</v>
      </c>
      <c r="AX56" s="61" t="s">
        <v>101</v>
      </c>
      <c r="AY56" s="180" t="s">
        <v>605</v>
      </c>
      <c r="AZ56" s="58" t="s">
        <v>67</v>
      </c>
      <c r="BA56" s="58" t="s">
        <v>119</v>
      </c>
    </row>
    <row r="57" spans="2:53" s="142" customFormat="1" ht="12.75" x14ac:dyDescent="0.2">
      <c r="B57" s="58">
        <v>2024</v>
      </c>
      <c r="C57" s="58">
        <v>891780111</v>
      </c>
      <c r="D57" s="62" t="s">
        <v>64</v>
      </c>
      <c r="E57" s="167" t="s">
        <v>606</v>
      </c>
      <c r="F57" s="184" t="s">
        <v>607</v>
      </c>
      <c r="G57" s="61">
        <v>0</v>
      </c>
      <c r="H57" s="167" t="s">
        <v>73</v>
      </c>
      <c r="I57" s="58" t="s">
        <v>125</v>
      </c>
      <c r="J57" s="167" t="s">
        <v>608</v>
      </c>
      <c r="K57" s="156">
        <v>2755207</v>
      </c>
      <c r="L57" s="58" t="s">
        <v>68</v>
      </c>
      <c r="M57" s="482" t="s">
        <v>609</v>
      </c>
      <c r="N57" s="184">
        <v>900034424</v>
      </c>
      <c r="O57" s="184">
        <v>889</v>
      </c>
      <c r="P57" s="509">
        <v>45391</v>
      </c>
      <c r="Q57" s="156">
        <v>41409519</v>
      </c>
      <c r="R57" s="483">
        <v>45454</v>
      </c>
      <c r="S57" s="156">
        <f>+K57</f>
        <v>2755207</v>
      </c>
      <c r="T57" s="61" t="s">
        <v>67</v>
      </c>
      <c r="U57" s="184">
        <v>91156594</v>
      </c>
      <c r="V57" s="184" t="s">
        <v>604</v>
      </c>
      <c r="W57" s="483">
        <v>45454</v>
      </c>
      <c r="X57" s="483">
        <v>45454</v>
      </c>
      <c r="Y57" s="484" t="s">
        <v>75</v>
      </c>
      <c r="Z57" s="483">
        <v>45483</v>
      </c>
      <c r="AA57" s="180">
        <f t="shared" si="0"/>
        <v>29</v>
      </c>
      <c r="AB57" s="167">
        <v>0</v>
      </c>
      <c r="AC57" s="167">
        <v>0</v>
      </c>
      <c r="AD57" s="167">
        <v>0</v>
      </c>
      <c r="AE57" s="515" t="s">
        <v>75</v>
      </c>
      <c r="AF57" s="180">
        <f t="shared" si="1"/>
        <v>0</v>
      </c>
      <c r="AG57" s="167">
        <v>0</v>
      </c>
      <c r="AH57" s="167">
        <v>0</v>
      </c>
      <c r="AI57" s="515" t="s">
        <v>75</v>
      </c>
      <c r="AJ57" s="167">
        <v>0</v>
      </c>
      <c r="AK57" s="515" t="s">
        <v>75</v>
      </c>
      <c r="AL57" s="515" t="s">
        <v>75</v>
      </c>
      <c r="AM57" s="180">
        <f t="shared" si="2"/>
        <v>0</v>
      </c>
      <c r="AN57" s="505">
        <f>+K57+AC57-AH57</f>
        <v>2755207</v>
      </c>
      <c r="AO57" s="61" t="s">
        <v>67</v>
      </c>
      <c r="AP57" s="156">
        <f>+AN57</f>
        <v>2755207</v>
      </c>
      <c r="AQ57" s="61" t="s">
        <v>86</v>
      </c>
      <c r="AR57" s="64">
        <v>0</v>
      </c>
      <c r="AS57" s="515" t="s">
        <v>75</v>
      </c>
      <c r="AT57" s="522">
        <f t="shared" si="3"/>
        <v>0</v>
      </c>
      <c r="AU57" s="156">
        <v>2755207</v>
      </c>
      <c r="AV57" s="72">
        <f t="shared" si="4"/>
        <v>0</v>
      </c>
      <c r="AW57" s="515" t="s">
        <v>75</v>
      </c>
      <c r="AX57" s="61" t="s">
        <v>101</v>
      </c>
      <c r="AY57" s="491" t="s">
        <v>610</v>
      </c>
      <c r="AZ57" s="58" t="s">
        <v>67</v>
      </c>
      <c r="BA57" s="58" t="s">
        <v>119</v>
      </c>
    </row>
    <row r="58" spans="2:53" s="142" customFormat="1" ht="12.75" x14ac:dyDescent="0.2">
      <c r="B58" s="58">
        <v>2024</v>
      </c>
      <c r="C58" s="58">
        <v>891780111</v>
      </c>
      <c r="D58" s="62" t="s">
        <v>64</v>
      </c>
      <c r="E58" s="167" t="s">
        <v>611</v>
      </c>
      <c r="F58" s="184" t="s">
        <v>612</v>
      </c>
      <c r="G58" s="61">
        <v>0</v>
      </c>
      <c r="H58" s="167" t="s">
        <v>73</v>
      </c>
      <c r="I58" s="58" t="s">
        <v>125</v>
      </c>
      <c r="J58" s="167" t="s">
        <v>613</v>
      </c>
      <c r="K58" s="156">
        <v>3492696</v>
      </c>
      <c r="L58" s="58" t="s">
        <v>68</v>
      </c>
      <c r="M58" s="482" t="s">
        <v>594</v>
      </c>
      <c r="N58" s="184">
        <v>900815934</v>
      </c>
      <c r="O58" s="184">
        <v>483</v>
      </c>
      <c r="P58" s="509">
        <v>45348</v>
      </c>
      <c r="Q58" s="156">
        <v>258069886</v>
      </c>
      <c r="R58" s="483">
        <v>45454</v>
      </c>
      <c r="S58" s="156">
        <f>+K58</f>
        <v>3492696</v>
      </c>
      <c r="T58" s="61" t="s">
        <v>67</v>
      </c>
      <c r="U58" s="184">
        <v>5056184</v>
      </c>
      <c r="V58" s="184" t="s">
        <v>614</v>
      </c>
      <c r="W58" s="483">
        <v>45454</v>
      </c>
      <c r="X58" s="483">
        <v>45454</v>
      </c>
      <c r="Y58" s="484" t="s">
        <v>75</v>
      </c>
      <c r="Z58" s="483">
        <v>45483</v>
      </c>
      <c r="AA58" s="180">
        <f t="shared" si="0"/>
        <v>29</v>
      </c>
      <c r="AB58" s="167">
        <v>0</v>
      </c>
      <c r="AC58" s="167">
        <v>0</v>
      </c>
      <c r="AD58" s="167">
        <v>0</v>
      </c>
      <c r="AE58" s="515" t="s">
        <v>75</v>
      </c>
      <c r="AF58" s="180">
        <f t="shared" si="1"/>
        <v>0</v>
      </c>
      <c r="AG58" s="167">
        <v>0</v>
      </c>
      <c r="AH58" s="167">
        <v>0</v>
      </c>
      <c r="AI58" s="515" t="s">
        <v>75</v>
      </c>
      <c r="AJ58" s="167">
        <v>0</v>
      </c>
      <c r="AK58" s="515" t="s">
        <v>75</v>
      </c>
      <c r="AL58" s="515" t="s">
        <v>75</v>
      </c>
      <c r="AM58" s="180">
        <f t="shared" si="2"/>
        <v>0</v>
      </c>
      <c r="AN58" s="505">
        <f>+K58+AC58-AH58</f>
        <v>3492696</v>
      </c>
      <c r="AO58" s="61" t="s">
        <v>86</v>
      </c>
      <c r="AP58" s="156">
        <v>0</v>
      </c>
      <c r="AQ58" s="61" t="s">
        <v>86</v>
      </c>
      <c r="AR58" s="64">
        <v>0</v>
      </c>
      <c r="AS58" s="515" t="s">
        <v>75</v>
      </c>
      <c r="AT58" s="522">
        <f t="shared" si="3"/>
        <v>0</v>
      </c>
      <c r="AU58" s="156">
        <v>3492696</v>
      </c>
      <c r="AV58" s="72">
        <f t="shared" si="4"/>
        <v>0</v>
      </c>
      <c r="AW58" s="515" t="s">
        <v>75</v>
      </c>
      <c r="AX58" s="61" t="s">
        <v>101</v>
      </c>
      <c r="AY58" s="491" t="s">
        <v>615</v>
      </c>
      <c r="AZ58" s="58" t="s">
        <v>67</v>
      </c>
      <c r="BA58" s="58" t="s">
        <v>119</v>
      </c>
    </row>
    <row r="59" spans="2:53" s="142" customFormat="1" ht="12.75" x14ac:dyDescent="0.2">
      <c r="B59" s="58">
        <v>2024</v>
      </c>
      <c r="C59" s="58">
        <v>891780111</v>
      </c>
      <c r="D59" s="62" t="s">
        <v>64</v>
      </c>
      <c r="E59" s="167" t="s">
        <v>616</v>
      </c>
      <c r="F59" s="184" t="s">
        <v>617</v>
      </c>
      <c r="G59" s="61">
        <v>0</v>
      </c>
      <c r="H59" s="167" t="s">
        <v>73</v>
      </c>
      <c r="I59" s="58" t="s">
        <v>125</v>
      </c>
      <c r="J59" s="167" t="s">
        <v>618</v>
      </c>
      <c r="K59" s="156">
        <v>736182</v>
      </c>
      <c r="L59" s="58" t="s">
        <v>68</v>
      </c>
      <c r="M59" s="482" t="s">
        <v>619</v>
      </c>
      <c r="N59" s="184">
        <v>800154351</v>
      </c>
      <c r="O59" s="184">
        <v>441</v>
      </c>
      <c r="P59" s="509">
        <v>45344</v>
      </c>
      <c r="Q59" s="156">
        <v>270522388</v>
      </c>
      <c r="R59" s="483">
        <v>45456</v>
      </c>
      <c r="S59" s="156">
        <f>+K59</f>
        <v>736182</v>
      </c>
      <c r="T59" s="61" t="s">
        <v>67</v>
      </c>
      <c r="U59" s="184">
        <v>7597888</v>
      </c>
      <c r="V59" s="184" t="s">
        <v>620</v>
      </c>
      <c r="W59" s="483">
        <v>45456</v>
      </c>
      <c r="X59" s="483">
        <v>45456</v>
      </c>
      <c r="Y59" s="484" t="s">
        <v>75</v>
      </c>
      <c r="Z59" s="483">
        <v>45485</v>
      </c>
      <c r="AA59" s="180">
        <f t="shared" si="0"/>
        <v>29</v>
      </c>
      <c r="AB59" s="167">
        <v>0</v>
      </c>
      <c r="AC59" s="167">
        <v>0</v>
      </c>
      <c r="AD59" s="167">
        <v>0</v>
      </c>
      <c r="AE59" s="515" t="s">
        <v>75</v>
      </c>
      <c r="AF59" s="180">
        <f t="shared" si="1"/>
        <v>0</v>
      </c>
      <c r="AG59" s="167">
        <v>0</v>
      </c>
      <c r="AH59" s="167">
        <v>0</v>
      </c>
      <c r="AI59" s="515" t="s">
        <v>75</v>
      </c>
      <c r="AJ59" s="167">
        <v>0</v>
      </c>
      <c r="AK59" s="515" t="s">
        <v>75</v>
      </c>
      <c r="AL59" s="515" t="s">
        <v>75</v>
      </c>
      <c r="AM59" s="180">
        <f t="shared" si="2"/>
        <v>0</v>
      </c>
      <c r="AN59" s="505">
        <f>+K59+AC59-AH59</f>
        <v>736182</v>
      </c>
      <c r="AO59" s="61" t="s">
        <v>86</v>
      </c>
      <c r="AP59" s="156">
        <v>0</v>
      </c>
      <c r="AQ59" s="61" t="s">
        <v>86</v>
      </c>
      <c r="AR59" s="64">
        <v>0</v>
      </c>
      <c r="AS59" s="515" t="s">
        <v>75</v>
      </c>
      <c r="AT59" s="522">
        <f t="shared" si="3"/>
        <v>736182</v>
      </c>
      <c r="AU59" s="156">
        <v>0</v>
      </c>
      <c r="AV59" s="72">
        <f t="shared" si="4"/>
        <v>1</v>
      </c>
      <c r="AW59" s="515" t="s">
        <v>75</v>
      </c>
      <c r="AX59" s="61" t="s">
        <v>98</v>
      </c>
      <c r="AY59" s="485" t="s">
        <v>621</v>
      </c>
      <c r="AZ59" s="58" t="s">
        <v>67</v>
      </c>
      <c r="BA59" s="58" t="s">
        <v>119</v>
      </c>
    </row>
    <row r="60" spans="2:53" s="142" customFormat="1" ht="12.75" x14ac:dyDescent="0.2">
      <c r="B60" s="58">
        <v>2024</v>
      </c>
      <c r="C60" s="58">
        <v>891780111</v>
      </c>
      <c r="D60" s="62" t="s">
        <v>64</v>
      </c>
      <c r="E60" s="167" t="s">
        <v>622</v>
      </c>
      <c r="F60" s="184" t="s">
        <v>623</v>
      </c>
      <c r="G60" s="61">
        <v>0</v>
      </c>
      <c r="H60" s="167" t="s">
        <v>73</v>
      </c>
      <c r="I60" s="58" t="s">
        <v>125</v>
      </c>
      <c r="J60" s="167" t="s">
        <v>624</v>
      </c>
      <c r="K60" s="156">
        <v>418550</v>
      </c>
      <c r="L60" s="58" t="s">
        <v>68</v>
      </c>
      <c r="M60" s="482" t="s">
        <v>625</v>
      </c>
      <c r="N60" s="184">
        <v>900263172</v>
      </c>
      <c r="O60" s="184">
        <v>875</v>
      </c>
      <c r="P60" s="509">
        <v>45391</v>
      </c>
      <c r="Q60" s="156">
        <v>67919885</v>
      </c>
      <c r="R60" s="483">
        <v>45457</v>
      </c>
      <c r="S60" s="156">
        <f>+K60</f>
        <v>418550</v>
      </c>
      <c r="T60" s="61" t="s">
        <v>67</v>
      </c>
      <c r="U60" s="184">
        <v>3377635</v>
      </c>
      <c r="V60" s="184" t="s">
        <v>626</v>
      </c>
      <c r="W60" s="483">
        <v>45457</v>
      </c>
      <c r="X60" s="483">
        <v>45457</v>
      </c>
      <c r="Y60" s="484" t="s">
        <v>75</v>
      </c>
      <c r="Z60" s="483">
        <v>45486</v>
      </c>
      <c r="AA60" s="180">
        <f t="shared" si="0"/>
        <v>29</v>
      </c>
      <c r="AB60" s="167">
        <v>0</v>
      </c>
      <c r="AC60" s="167">
        <v>0</v>
      </c>
      <c r="AD60" s="167">
        <v>0</v>
      </c>
      <c r="AE60" s="515" t="s">
        <v>75</v>
      </c>
      <c r="AF60" s="180">
        <f t="shared" si="1"/>
        <v>0</v>
      </c>
      <c r="AG60" s="167">
        <v>0</v>
      </c>
      <c r="AH60" s="167">
        <v>0</v>
      </c>
      <c r="AI60" s="515" t="s">
        <v>75</v>
      </c>
      <c r="AJ60" s="167">
        <v>0</v>
      </c>
      <c r="AK60" s="515" t="s">
        <v>75</v>
      </c>
      <c r="AL60" s="515" t="s">
        <v>75</v>
      </c>
      <c r="AM60" s="180">
        <f t="shared" si="2"/>
        <v>0</v>
      </c>
      <c r="AN60" s="505">
        <f>+K60+AC60-AH60</f>
        <v>418550</v>
      </c>
      <c r="AO60" s="61" t="s">
        <v>67</v>
      </c>
      <c r="AP60" s="156">
        <f>+AN60</f>
        <v>418550</v>
      </c>
      <c r="AQ60" s="61" t="s">
        <v>86</v>
      </c>
      <c r="AR60" s="64">
        <v>0</v>
      </c>
      <c r="AS60" s="515" t="s">
        <v>75</v>
      </c>
      <c r="AT60" s="522">
        <f t="shared" si="3"/>
        <v>0</v>
      </c>
      <c r="AU60" s="156">
        <v>418550</v>
      </c>
      <c r="AV60" s="72">
        <f t="shared" si="4"/>
        <v>0</v>
      </c>
      <c r="AW60" s="515" t="s">
        <v>75</v>
      </c>
      <c r="AX60" s="61" t="s">
        <v>101</v>
      </c>
      <c r="AY60" s="485" t="s">
        <v>627</v>
      </c>
      <c r="AZ60" s="58" t="s">
        <v>67</v>
      </c>
      <c r="BA60" s="58" t="s">
        <v>119</v>
      </c>
    </row>
    <row r="61" spans="2:53" s="142" customFormat="1" ht="12.75" x14ac:dyDescent="0.2">
      <c r="B61" s="58">
        <v>2024</v>
      </c>
      <c r="C61" s="58">
        <v>891780111</v>
      </c>
      <c r="D61" s="62" t="s">
        <v>64</v>
      </c>
      <c r="E61" s="167" t="s">
        <v>628</v>
      </c>
      <c r="F61" s="184" t="s">
        <v>629</v>
      </c>
      <c r="G61" s="61">
        <v>0</v>
      </c>
      <c r="H61" s="167" t="s">
        <v>73</v>
      </c>
      <c r="I61" s="58" t="s">
        <v>125</v>
      </c>
      <c r="J61" s="167" t="s">
        <v>630</v>
      </c>
      <c r="K61" s="156">
        <v>1101700</v>
      </c>
      <c r="L61" s="58" t="s">
        <v>68</v>
      </c>
      <c r="M61" s="482" t="s">
        <v>465</v>
      </c>
      <c r="N61" s="184">
        <v>830508200</v>
      </c>
      <c r="O61" s="184">
        <v>875</v>
      </c>
      <c r="P61" s="509">
        <v>45391</v>
      </c>
      <c r="Q61" s="156">
        <v>67919885</v>
      </c>
      <c r="R61" s="483">
        <v>45457</v>
      </c>
      <c r="S61" s="156">
        <f>+K61</f>
        <v>1101700</v>
      </c>
      <c r="T61" s="61" t="s">
        <v>67</v>
      </c>
      <c r="U61" s="184">
        <v>3377635</v>
      </c>
      <c r="V61" s="184" t="s">
        <v>631</v>
      </c>
      <c r="W61" s="483">
        <v>45457</v>
      </c>
      <c r="X61" s="483">
        <v>45457</v>
      </c>
      <c r="Y61" s="484" t="s">
        <v>75</v>
      </c>
      <c r="Z61" s="483">
        <v>45486</v>
      </c>
      <c r="AA61" s="180">
        <f t="shared" si="0"/>
        <v>29</v>
      </c>
      <c r="AB61" s="167">
        <v>0</v>
      </c>
      <c r="AC61" s="167">
        <v>0</v>
      </c>
      <c r="AD61" s="167">
        <v>0</v>
      </c>
      <c r="AE61" s="515" t="s">
        <v>75</v>
      </c>
      <c r="AF61" s="180">
        <f t="shared" si="1"/>
        <v>0</v>
      </c>
      <c r="AG61" s="167">
        <v>0</v>
      </c>
      <c r="AH61" s="167">
        <v>0</v>
      </c>
      <c r="AI61" s="515" t="s">
        <v>75</v>
      </c>
      <c r="AJ61" s="167">
        <v>0</v>
      </c>
      <c r="AK61" s="515" t="s">
        <v>75</v>
      </c>
      <c r="AL61" s="515" t="s">
        <v>75</v>
      </c>
      <c r="AM61" s="180">
        <f t="shared" si="2"/>
        <v>0</v>
      </c>
      <c r="AN61" s="505">
        <f>+K61+AC61-AH61</f>
        <v>1101700</v>
      </c>
      <c r="AO61" s="61" t="s">
        <v>67</v>
      </c>
      <c r="AP61" s="156">
        <f>+AN61</f>
        <v>1101700</v>
      </c>
      <c r="AQ61" s="61" t="s">
        <v>86</v>
      </c>
      <c r="AR61" s="64">
        <v>0</v>
      </c>
      <c r="AS61" s="515" t="s">
        <v>75</v>
      </c>
      <c r="AT61" s="522">
        <f t="shared" si="3"/>
        <v>0</v>
      </c>
      <c r="AU61" s="156">
        <v>1101700</v>
      </c>
      <c r="AV61" s="72">
        <f t="shared" si="4"/>
        <v>0</v>
      </c>
      <c r="AW61" s="515" t="s">
        <v>75</v>
      </c>
      <c r="AX61" s="61" t="s">
        <v>101</v>
      </c>
      <c r="AY61" s="485" t="s">
        <v>632</v>
      </c>
      <c r="AZ61" s="58" t="s">
        <v>67</v>
      </c>
      <c r="BA61" s="58" t="s">
        <v>119</v>
      </c>
    </row>
    <row r="62" spans="2:53" s="142" customFormat="1" ht="12.75" x14ac:dyDescent="0.2">
      <c r="B62" s="58">
        <v>2024</v>
      </c>
      <c r="C62" s="58">
        <v>891780111</v>
      </c>
      <c r="D62" s="62" t="s">
        <v>64</v>
      </c>
      <c r="E62" s="167" t="s">
        <v>633</v>
      </c>
      <c r="F62" s="180" t="s">
        <v>634</v>
      </c>
      <c r="G62" s="61">
        <v>0</v>
      </c>
      <c r="H62" s="167" t="s">
        <v>73</v>
      </c>
      <c r="I62" s="58" t="s">
        <v>125</v>
      </c>
      <c r="J62" s="167" t="s">
        <v>635</v>
      </c>
      <c r="K62" s="156">
        <v>4156670</v>
      </c>
      <c r="L62" s="58" t="s">
        <v>68</v>
      </c>
      <c r="M62" s="482" t="s">
        <v>636</v>
      </c>
      <c r="N62" s="184">
        <v>830014721</v>
      </c>
      <c r="O62" s="184">
        <v>875</v>
      </c>
      <c r="P62" s="509">
        <v>45391</v>
      </c>
      <c r="Q62" s="156">
        <v>67919885</v>
      </c>
      <c r="R62" s="483">
        <v>45452</v>
      </c>
      <c r="S62" s="156">
        <f>+K62</f>
        <v>4156670</v>
      </c>
      <c r="T62" s="61" t="s">
        <v>67</v>
      </c>
      <c r="U62" s="184">
        <v>3377635</v>
      </c>
      <c r="V62" s="184" t="s">
        <v>626</v>
      </c>
      <c r="W62" s="483">
        <v>45462</v>
      </c>
      <c r="X62" s="483">
        <v>45462</v>
      </c>
      <c r="Y62" s="484" t="s">
        <v>75</v>
      </c>
      <c r="Z62" s="483">
        <v>45522</v>
      </c>
      <c r="AA62" s="180">
        <f t="shared" si="0"/>
        <v>60</v>
      </c>
      <c r="AB62" s="167">
        <v>0</v>
      </c>
      <c r="AC62" s="167">
        <v>0</v>
      </c>
      <c r="AD62" s="167">
        <v>0</v>
      </c>
      <c r="AE62" s="515" t="s">
        <v>75</v>
      </c>
      <c r="AF62" s="180">
        <f t="shared" si="1"/>
        <v>0</v>
      </c>
      <c r="AG62" s="167">
        <v>0</v>
      </c>
      <c r="AH62" s="167">
        <v>0</v>
      </c>
      <c r="AI62" s="515" t="s">
        <v>75</v>
      </c>
      <c r="AJ62" s="167">
        <v>0</v>
      </c>
      <c r="AK62" s="515" t="s">
        <v>75</v>
      </c>
      <c r="AL62" s="515" t="s">
        <v>75</v>
      </c>
      <c r="AM62" s="180">
        <f t="shared" si="2"/>
        <v>0</v>
      </c>
      <c r="AN62" s="505">
        <f>+K62+AC62-AH62</f>
        <v>4156670</v>
      </c>
      <c r="AO62" s="61" t="s">
        <v>67</v>
      </c>
      <c r="AP62" s="156">
        <f>+AN62</f>
        <v>4156670</v>
      </c>
      <c r="AQ62" s="61" t="s">
        <v>86</v>
      </c>
      <c r="AR62" s="64">
        <v>0</v>
      </c>
      <c r="AS62" s="515" t="s">
        <v>75</v>
      </c>
      <c r="AT62" s="522">
        <f t="shared" si="3"/>
        <v>0</v>
      </c>
      <c r="AU62" s="156">
        <v>4156670</v>
      </c>
      <c r="AV62" s="72">
        <f t="shared" si="4"/>
        <v>0</v>
      </c>
      <c r="AW62" s="515" t="s">
        <v>75</v>
      </c>
      <c r="AX62" s="61" t="s">
        <v>101</v>
      </c>
      <c r="AY62" s="180" t="s">
        <v>637</v>
      </c>
      <c r="AZ62" s="58" t="s">
        <v>67</v>
      </c>
      <c r="BA62" s="58" t="s">
        <v>119</v>
      </c>
    </row>
    <row r="63" spans="2:53" s="142" customFormat="1" ht="12.75" x14ac:dyDescent="0.2">
      <c r="B63" s="58">
        <v>2024</v>
      </c>
      <c r="C63" s="58">
        <v>891780111</v>
      </c>
      <c r="D63" s="62" t="s">
        <v>64</v>
      </c>
      <c r="E63" s="167" t="s">
        <v>638</v>
      </c>
      <c r="F63" s="180" t="s">
        <v>639</v>
      </c>
      <c r="G63" s="61">
        <v>0</v>
      </c>
      <c r="H63" s="167" t="s">
        <v>73</v>
      </c>
      <c r="I63" s="58" t="s">
        <v>125</v>
      </c>
      <c r="J63" s="167" t="s">
        <v>640</v>
      </c>
      <c r="K63" s="156">
        <v>365925</v>
      </c>
      <c r="L63" s="58" t="s">
        <v>68</v>
      </c>
      <c r="M63" s="482" t="s">
        <v>454</v>
      </c>
      <c r="N63" s="184">
        <v>900763287</v>
      </c>
      <c r="O63" s="184">
        <v>652</v>
      </c>
      <c r="P63" s="509">
        <v>45363</v>
      </c>
      <c r="Q63" s="156">
        <v>67115763</v>
      </c>
      <c r="R63" s="483">
        <v>45462</v>
      </c>
      <c r="S63" s="156">
        <f>+K63</f>
        <v>365925</v>
      </c>
      <c r="T63" s="61" t="s">
        <v>67</v>
      </c>
      <c r="U63" s="184">
        <v>79141011</v>
      </c>
      <c r="V63" s="184" t="s">
        <v>641</v>
      </c>
      <c r="W63" s="483">
        <v>45462</v>
      </c>
      <c r="X63" s="483">
        <v>45462</v>
      </c>
      <c r="Y63" s="484" t="s">
        <v>75</v>
      </c>
      <c r="Z63" s="483">
        <v>45491</v>
      </c>
      <c r="AA63" s="180">
        <f t="shared" si="0"/>
        <v>29</v>
      </c>
      <c r="AB63" s="167">
        <v>0</v>
      </c>
      <c r="AC63" s="167">
        <v>0</v>
      </c>
      <c r="AD63" s="167">
        <v>0</v>
      </c>
      <c r="AE63" s="515" t="s">
        <v>75</v>
      </c>
      <c r="AF63" s="180">
        <f t="shared" si="1"/>
        <v>0</v>
      </c>
      <c r="AG63" s="167">
        <v>0</v>
      </c>
      <c r="AH63" s="167">
        <v>0</v>
      </c>
      <c r="AI63" s="515" t="s">
        <v>75</v>
      </c>
      <c r="AJ63" s="167">
        <v>0</v>
      </c>
      <c r="AK63" s="515" t="s">
        <v>75</v>
      </c>
      <c r="AL63" s="515" t="s">
        <v>75</v>
      </c>
      <c r="AM63" s="180">
        <f t="shared" si="2"/>
        <v>0</v>
      </c>
      <c r="AN63" s="505">
        <f>+K63+AC63-AH63</f>
        <v>365925</v>
      </c>
      <c r="AO63" s="61" t="s">
        <v>67</v>
      </c>
      <c r="AP63" s="156">
        <f>+AN63</f>
        <v>365925</v>
      </c>
      <c r="AQ63" s="61" t="s">
        <v>86</v>
      </c>
      <c r="AR63" s="64">
        <v>0</v>
      </c>
      <c r="AS63" s="515" t="s">
        <v>75</v>
      </c>
      <c r="AT63" s="522">
        <f t="shared" si="3"/>
        <v>0</v>
      </c>
      <c r="AU63" s="156">
        <v>365925</v>
      </c>
      <c r="AV63" s="72">
        <f t="shared" si="4"/>
        <v>0</v>
      </c>
      <c r="AW63" s="515" t="s">
        <v>75</v>
      </c>
      <c r="AX63" s="61" t="s">
        <v>101</v>
      </c>
      <c r="AY63" s="180" t="s">
        <v>642</v>
      </c>
      <c r="AZ63" s="58" t="s">
        <v>67</v>
      </c>
      <c r="BA63" s="58" t="s">
        <v>119</v>
      </c>
    </row>
    <row r="64" spans="2:53" s="142" customFormat="1" ht="12.75" x14ac:dyDescent="0.2">
      <c r="B64" s="58">
        <v>2024</v>
      </c>
      <c r="C64" s="58">
        <v>891780111</v>
      </c>
      <c r="D64" s="62" t="s">
        <v>64</v>
      </c>
      <c r="E64" s="167" t="s">
        <v>643</v>
      </c>
      <c r="F64" s="180" t="s">
        <v>644</v>
      </c>
      <c r="G64" s="61">
        <v>0</v>
      </c>
      <c r="H64" s="167" t="s">
        <v>73</v>
      </c>
      <c r="I64" s="58" t="s">
        <v>125</v>
      </c>
      <c r="J64" s="167" t="s">
        <v>645</v>
      </c>
      <c r="K64" s="156">
        <v>1383800</v>
      </c>
      <c r="L64" s="58" t="s">
        <v>68</v>
      </c>
      <c r="M64" s="482" t="s">
        <v>625</v>
      </c>
      <c r="N64" s="184">
        <v>900263172</v>
      </c>
      <c r="O64" s="184">
        <v>525</v>
      </c>
      <c r="P64" s="509">
        <v>45351</v>
      </c>
      <c r="Q64" s="156">
        <f>299477744+15000000</f>
        <v>314477744</v>
      </c>
      <c r="R64" s="483">
        <v>45463</v>
      </c>
      <c r="S64" s="156">
        <f>+K64</f>
        <v>1383800</v>
      </c>
      <c r="T64" s="61" t="s">
        <v>67</v>
      </c>
      <c r="U64" s="184">
        <v>50897478</v>
      </c>
      <c r="V64" s="184" t="s">
        <v>589</v>
      </c>
      <c r="W64" s="483">
        <v>45463</v>
      </c>
      <c r="X64" s="483">
        <v>45463</v>
      </c>
      <c r="Y64" s="484" t="s">
        <v>75</v>
      </c>
      <c r="Z64" s="483">
        <v>45492</v>
      </c>
      <c r="AA64" s="180">
        <f t="shared" si="0"/>
        <v>29</v>
      </c>
      <c r="AB64" s="167">
        <v>0</v>
      </c>
      <c r="AC64" s="167">
        <v>0</v>
      </c>
      <c r="AD64" s="167">
        <v>0</v>
      </c>
      <c r="AE64" s="515" t="s">
        <v>75</v>
      </c>
      <c r="AF64" s="180">
        <f t="shared" si="1"/>
        <v>0</v>
      </c>
      <c r="AG64" s="167">
        <v>0</v>
      </c>
      <c r="AH64" s="167">
        <v>0</v>
      </c>
      <c r="AI64" s="515" t="s">
        <v>75</v>
      </c>
      <c r="AJ64" s="167">
        <v>0</v>
      </c>
      <c r="AK64" s="515" t="s">
        <v>75</v>
      </c>
      <c r="AL64" s="515" t="s">
        <v>75</v>
      </c>
      <c r="AM64" s="180">
        <f t="shared" si="2"/>
        <v>0</v>
      </c>
      <c r="AN64" s="505">
        <f>+K64+AC64-AH64</f>
        <v>1383800</v>
      </c>
      <c r="AO64" s="519" t="s">
        <v>86</v>
      </c>
      <c r="AP64" s="505">
        <v>0</v>
      </c>
      <c r="AQ64" s="61" t="s">
        <v>86</v>
      </c>
      <c r="AR64" s="64">
        <v>0</v>
      </c>
      <c r="AS64" s="515" t="s">
        <v>75</v>
      </c>
      <c r="AT64" s="522">
        <f t="shared" si="3"/>
        <v>1383800</v>
      </c>
      <c r="AU64" s="156">
        <v>0</v>
      </c>
      <c r="AV64" s="72">
        <f t="shared" si="4"/>
        <v>1</v>
      </c>
      <c r="AW64" s="515" t="s">
        <v>75</v>
      </c>
      <c r="AX64" s="61" t="s">
        <v>98</v>
      </c>
      <c r="AY64" s="180" t="s">
        <v>646</v>
      </c>
      <c r="AZ64" s="58" t="s">
        <v>67</v>
      </c>
      <c r="BA64" s="58" t="s">
        <v>119</v>
      </c>
    </row>
    <row r="65" spans="2:53" s="142" customFormat="1" ht="12.75" x14ac:dyDescent="0.2">
      <c r="B65" s="58">
        <v>2024</v>
      </c>
      <c r="C65" s="58">
        <v>891780111</v>
      </c>
      <c r="D65" s="62" t="s">
        <v>64</v>
      </c>
      <c r="E65" s="167" t="s">
        <v>647</v>
      </c>
      <c r="F65" s="180" t="s">
        <v>648</v>
      </c>
      <c r="G65" s="61">
        <v>0</v>
      </c>
      <c r="H65" s="167" t="s">
        <v>73</v>
      </c>
      <c r="I65" s="58" t="s">
        <v>125</v>
      </c>
      <c r="J65" s="167" t="s">
        <v>649</v>
      </c>
      <c r="K65" s="156">
        <v>9888543</v>
      </c>
      <c r="L65" s="58" t="s">
        <v>68</v>
      </c>
      <c r="M65" s="482" t="s">
        <v>554</v>
      </c>
      <c r="N65" s="184">
        <v>860028662</v>
      </c>
      <c r="O65" s="184">
        <v>497</v>
      </c>
      <c r="P65" s="509">
        <v>45349</v>
      </c>
      <c r="Q65" s="156">
        <v>374015292</v>
      </c>
      <c r="R65" s="483">
        <v>45463</v>
      </c>
      <c r="S65" s="156">
        <f>+K65</f>
        <v>9888543</v>
      </c>
      <c r="T65" s="61" t="s">
        <v>67</v>
      </c>
      <c r="U65" s="184">
        <v>28548913</v>
      </c>
      <c r="V65" s="184" t="s">
        <v>650</v>
      </c>
      <c r="W65" s="483">
        <v>45463</v>
      </c>
      <c r="X65" s="483">
        <v>45463</v>
      </c>
      <c r="Y65" s="484" t="s">
        <v>75</v>
      </c>
      <c r="Z65" s="483">
        <v>45492</v>
      </c>
      <c r="AA65" s="180">
        <f t="shared" si="0"/>
        <v>29</v>
      </c>
      <c r="AB65" s="167">
        <v>0</v>
      </c>
      <c r="AC65" s="167">
        <v>0</v>
      </c>
      <c r="AD65" s="167">
        <v>0</v>
      </c>
      <c r="AE65" s="515" t="s">
        <v>75</v>
      </c>
      <c r="AF65" s="180">
        <f t="shared" si="1"/>
        <v>0</v>
      </c>
      <c r="AG65" s="167">
        <v>0</v>
      </c>
      <c r="AH65" s="167">
        <v>0</v>
      </c>
      <c r="AI65" s="515" t="s">
        <v>75</v>
      </c>
      <c r="AJ65" s="167">
        <v>0</v>
      </c>
      <c r="AK65" s="515" t="s">
        <v>75</v>
      </c>
      <c r="AL65" s="515" t="s">
        <v>75</v>
      </c>
      <c r="AM65" s="180">
        <f t="shared" si="2"/>
        <v>0</v>
      </c>
      <c r="AN65" s="505">
        <f>+K65+AC65-AH65</f>
        <v>9888543</v>
      </c>
      <c r="AO65" s="61" t="s">
        <v>86</v>
      </c>
      <c r="AP65" s="156">
        <v>0</v>
      </c>
      <c r="AQ65" s="61" t="s">
        <v>86</v>
      </c>
      <c r="AR65" s="64">
        <v>0</v>
      </c>
      <c r="AS65" s="515" t="s">
        <v>75</v>
      </c>
      <c r="AT65" s="522">
        <f t="shared" si="3"/>
        <v>0</v>
      </c>
      <c r="AU65" s="156">
        <v>9888543</v>
      </c>
      <c r="AV65" s="72">
        <f t="shared" si="4"/>
        <v>0</v>
      </c>
      <c r="AW65" s="515" t="s">
        <v>75</v>
      </c>
      <c r="AX65" s="61" t="s">
        <v>101</v>
      </c>
      <c r="AY65" s="180" t="s">
        <v>651</v>
      </c>
      <c r="AZ65" s="58" t="s">
        <v>67</v>
      </c>
      <c r="BA65" s="58" t="s">
        <v>119</v>
      </c>
    </row>
    <row r="66" spans="2:53" s="142" customFormat="1" ht="12.75" x14ac:dyDescent="0.2">
      <c r="B66" s="58">
        <v>2024</v>
      </c>
      <c r="C66" s="58">
        <v>891780111</v>
      </c>
      <c r="D66" s="62" t="s">
        <v>64</v>
      </c>
      <c r="E66" s="167" t="s">
        <v>652</v>
      </c>
      <c r="F66" s="180" t="s">
        <v>653</v>
      </c>
      <c r="G66" s="61">
        <v>0</v>
      </c>
      <c r="H66" s="167" t="s">
        <v>73</v>
      </c>
      <c r="I66" s="58" t="s">
        <v>125</v>
      </c>
      <c r="J66" s="167" t="s">
        <v>654</v>
      </c>
      <c r="K66" s="156">
        <v>6656265</v>
      </c>
      <c r="L66" s="58" t="s">
        <v>68</v>
      </c>
      <c r="M66" s="482" t="s">
        <v>454</v>
      </c>
      <c r="N66" s="184">
        <v>900763287</v>
      </c>
      <c r="O66" s="184">
        <v>1121</v>
      </c>
      <c r="P66" s="509">
        <v>45415</v>
      </c>
      <c r="Q66" s="156">
        <v>8000000</v>
      </c>
      <c r="R66" s="483">
        <v>45463</v>
      </c>
      <c r="S66" s="156">
        <f>+K66</f>
        <v>6656265</v>
      </c>
      <c r="T66" s="61" t="s">
        <v>67</v>
      </c>
      <c r="U66" s="184">
        <v>1082884010</v>
      </c>
      <c r="V66" s="184" t="s">
        <v>655</v>
      </c>
      <c r="W66" s="483">
        <v>45463</v>
      </c>
      <c r="X66" s="483">
        <v>45463</v>
      </c>
      <c r="Y66" s="484" t="s">
        <v>75</v>
      </c>
      <c r="Z66" s="483">
        <v>45492</v>
      </c>
      <c r="AA66" s="180">
        <f t="shared" si="0"/>
        <v>29</v>
      </c>
      <c r="AB66" s="167">
        <v>0</v>
      </c>
      <c r="AC66" s="167">
        <v>0</v>
      </c>
      <c r="AD66" s="167">
        <v>0</v>
      </c>
      <c r="AE66" s="515" t="s">
        <v>75</v>
      </c>
      <c r="AF66" s="180">
        <f t="shared" si="1"/>
        <v>0</v>
      </c>
      <c r="AG66" s="167">
        <v>0</v>
      </c>
      <c r="AH66" s="167">
        <v>0</v>
      </c>
      <c r="AI66" s="515" t="s">
        <v>75</v>
      </c>
      <c r="AJ66" s="167">
        <v>0</v>
      </c>
      <c r="AK66" s="515" t="s">
        <v>75</v>
      </c>
      <c r="AL66" s="515" t="s">
        <v>75</v>
      </c>
      <c r="AM66" s="180">
        <f t="shared" si="2"/>
        <v>0</v>
      </c>
      <c r="AN66" s="505">
        <f>+K66+AC66-AH66</f>
        <v>6656265</v>
      </c>
      <c r="AO66" s="61" t="s">
        <v>67</v>
      </c>
      <c r="AP66" s="156">
        <f>+AN66</f>
        <v>6656265</v>
      </c>
      <c r="AQ66" s="61" t="s">
        <v>86</v>
      </c>
      <c r="AR66" s="64">
        <v>0</v>
      </c>
      <c r="AS66" s="515" t="s">
        <v>75</v>
      </c>
      <c r="AT66" s="522">
        <f t="shared" si="3"/>
        <v>0</v>
      </c>
      <c r="AU66" s="156">
        <v>6656265</v>
      </c>
      <c r="AV66" s="72">
        <f t="shared" si="4"/>
        <v>0</v>
      </c>
      <c r="AW66" s="515" t="s">
        <v>75</v>
      </c>
      <c r="AX66" s="61" t="s">
        <v>101</v>
      </c>
      <c r="AY66" s="180" t="s">
        <v>656</v>
      </c>
      <c r="AZ66" s="58" t="s">
        <v>67</v>
      </c>
      <c r="BA66" s="58" t="s">
        <v>119</v>
      </c>
    </row>
    <row r="67" spans="2:53" s="142" customFormat="1" ht="12.75" x14ac:dyDescent="0.2">
      <c r="B67" s="58">
        <v>2024</v>
      </c>
      <c r="C67" s="58">
        <v>891780111</v>
      </c>
      <c r="D67" s="62" t="s">
        <v>64</v>
      </c>
      <c r="E67" s="167" t="s">
        <v>657</v>
      </c>
      <c r="F67" s="180" t="s">
        <v>658</v>
      </c>
      <c r="G67" s="61">
        <v>0</v>
      </c>
      <c r="H67" s="167" t="s">
        <v>73</v>
      </c>
      <c r="I67" s="58" t="s">
        <v>125</v>
      </c>
      <c r="J67" s="167" t="s">
        <v>659</v>
      </c>
      <c r="K67" s="156">
        <v>16921800</v>
      </c>
      <c r="L67" s="58" t="s">
        <v>68</v>
      </c>
      <c r="M67" s="482" t="s">
        <v>660</v>
      </c>
      <c r="N67" s="184">
        <v>860028662</v>
      </c>
      <c r="O67" s="184">
        <v>441</v>
      </c>
      <c r="P67" s="509">
        <v>45344</v>
      </c>
      <c r="Q67" s="156">
        <v>270522388</v>
      </c>
      <c r="R67" s="483">
        <v>45464</v>
      </c>
      <c r="S67" s="156">
        <f>+K67</f>
        <v>16921800</v>
      </c>
      <c r="T67" s="61" t="s">
        <v>67</v>
      </c>
      <c r="U67" s="184">
        <v>51909946</v>
      </c>
      <c r="V67" s="184" t="s">
        <v>460</v>
      </c>
      <c r="W67" s="483">
        <v>45464</v>
      </c>
      <c r="X67" s="483">
        <v>45464</v>
      </c>
      <c r="Y67" s="484" t="s">
        <v>75</v>
      </c>
      <c r="Z67" s="483">
        <v>45493</v>
      </c>
      <c r="AA67" s="180">
        <f t="shared" si="0"/>
        <v>29</v>
      </c>
      <c r="AB67" s="167">
        <v>0</v>
      </c>
      <c r="AC67" s="167">
        <v>0</v>
      </c>
      <c r="AD67" s="167">
        <v>1</v>
      </c>
      <c r="AE67" s="515">
        <v>45524</v>
      </c>
      <c r="AF67" s="180">
        <f t="shared" si="1"/>
        <v>31</v>
      </c>
      <c r="AG67" s="167">
        <v>0</v>
      </c>
      <c r="AH67" s="167">
        <v>0</v>
      </c>
      <c r="AI67" s="515" t="s">
        <v>75</v>
      </c>
      <c r="AJ67" s="167">
        <v>0</v>
      </c>
      <c r="AK67" s="515" t="s">
        <v>75</v>
      </c>
      <c r="AL67" s="515" t="s">
        <v>75</v>
      </c>
      <c r="AM67" s="180">
        <f t="shared" si="2"/>
        <v>0</v>
      </c>
      <c r="AN67" s="505">
        <f>+K67+AC67-AH67</f>
        <v>16921800</v>
      </c>
      <c r="AO67" s="61" t="s">
        <v>86</v>
      </c>
      <c r="AP67" s="156">
        <v>0</v>
      </c>
      <c r="AQ67" s="61" t="s">
        <v>86</v>
      </c>
      <c r="AR67" s="64">
        <v>0</v>
      </c>
      <c r="AS67" s="515" t="s">
        <v>75</v>
      </c>
      <c r="AT67" s="522">
        <f t="shared" si="3"/>
        <v>0</v>
      </c>
      <c r="AU67" s="156">
        <v>16921800</v>
      </c>
      <c r="AV67" s="72">
        <f t="shared" si="4"/>
        <v>0</v>
      </c>
      <c r="AW67" s="515" t="s">
        <v>75</v>
      </c>
      <c r="AX67" s="61" t="s">
        <v>101</v>
      </c>
      <c r="AY67" s="180" t="s">
        <v>661</v>
      </c>
      <c r="AZ67" s="58" t="s">
        <v>67</v>
      </c>
      <c r="BA67" s="58" t="s">
        <v>119</v>
      </c>
    </row>
    <row r="68" spans="2:53" s="142" customFormat="1" ht="12.75" x14ac:dyDescent="0.2">
      <c r="B68" s="58">
        <v>2024</v>
      </c>
      <c r="C68" s="58">
        <v>891780111</v>
      </c>
      <c r="D68" s="62" t="s">
        <v>64</v>
      </c>
      <c r="E68" s="167" t="s">
        <v>662</v>
      </c>
      <c r="F68" s="180" t="s">
        <v>663</v>
      </c>
      <c r="G68" s="61">
        <v>0</v>
      </c>
      <c r="H68" s="167" t="s">
        <v>73</v>
      </c>
      <c r="I68" s="58" t="s">
        <v>125</v>
      </c>
      <c r="J68" s="167" t="s">
        <v>664</v>
      </c>
      <c r="K68" s="156">
        <v>2142000</v>
      </c>
      <c r="L68" s="58" t="s">
        <v>68</v>
      </c>
      <c r="M68" s="482" t="s">
        <v>465</v>
      </c>
      <c r="N68" s="184">
        <v>830508200</v>
      </c>
      <c r="O68" s="184">
        <v>652</v>
      </c>
      <c r="P68" s="509">
        <v>45363</v>
      </c>
      <c r="Q68" s="156">
        <v>67115763</v>
      </c>
      <c r="R68" s="483">
        <v>45469</v>
      </c>
      <c r="S68" s="156">
        <f>+K68</f>
        <v>2142000</v>
      </c>
      <c r="T68" s="61" t="s">
        <v>67</v>
      </c>
      <c r="U68" s="184">
        <v>31981915</v>
      </c>
      <c r="V68" s="184" t="s">
        <v>665</v>
      </c>
      <c r="W68" s="483">
        <v>45469</v>
      </c>
      <c r="X68" s="483">
        <v>45469</v>
      </c>
      <c r="Y68" s="484" t="s">
        <v>75</v>
      </c>
      <c r="Z68" s="483">
        <v>45498</v>
      </c>
      <c r="AA68" s="180">
        <f t="shared" si="0"/>
        <v>29</v>
      </c>
      <c r="AB68" s="167">
        <v>0</v>
      </c>
      <c r="AC68" s="167">
        <v>0</v>
      </c>
      <c r="AD68" s="167">
        <v>0</v>
      </c>
      <c r="AE68" s="515" t="s">
        <v>75</v>
      </c>
      <c r="AF68" s="180">
        <f t="shared" si="1"/>
        <v>0</v>
      </c>
      <c r="AG68" s="167">
        <v>0</v>
      </c>
      <c r="AH68" s="167">
        <v>0</v>
      </c>
      <c r="AI68" s="515" t="s">
        <v>75</v>
      </c>
      <c r="AJ68" s="167">
        <v>0</v>
      </c>
      <c r="AK68" s="515" t="s">
        <v>75</v>
      </c>
      <c r="AL68" s="515" t="s">
        <v>75</v>
      </c>
      <c r="AM68" s="180">
        <f t="shared" si="2"/>
        <v>0</v>
      </c>
      <c r="AN68" s="505">
        <f>+K68+AC68-AH68</f>
        <v>2142000</v>
      </c>
      <c r="AO68" s="61" t="s">
        <v>67</v>
      </c>
      <c r="AP68" s="156">
        <f>+AN68</f>
        <v>2142000</v>
      </c>
      <c r="AQ68" s="61" t="s">
        <v>86</v>
      </c>
      <c r="AR68" s="64">
        <v>0</v>
      </c>
      <c r="AS68" s="515" t="s">
        <v>75</v>
      </c>
      <c r="AT68" s="522">
        <f t="shared" si="3"/>
        <v>0</v>
      </c>
      <c r="AU68" s="156">
        <v>2142000</v>
      </c>
      <c r="AV68" s="72">
        <f t="shared" si="4"/>
        <v>0</v>
      </c>
      <c r="AW68" s="515" t="s">
        <v>75</v>
      </c>
      <c r="AX68" s="61" t="s">
        <v>101</v>
      </c>
      <c r="AY68" s="492" t="s">
        <v>666</v>
      </c>
      <c r="AZ68" s="58" t="s">
        <v>67</v>
      </c>
      <c r="BA68" s="58" t="s">
        <v>119</v>
      </c>
    </row>
    <row r="69" spans="2:53" s="142" customFormat="1" ht="12.75" x14ac:dyDescent="0.2">
      <c r="B69" s="58">
        <v>2024</v>
      </c>
      <c r="C69" s="58">
        <v>891780111</v>
      </c>
      <c r="D69" s="62" t="s">
        <v>64</v>
      </c>
      <c r="E69" s="167" t="s">
        <v>667</v>
      </c>
      <c r="F69" s="180" t="s">
        <v>668</v>
      </c>
      <c r="G69" s="61">
        <v>0</v>
      </c>
      <c r="H69" s="167" t="s">
        <v>73</v>
      </c>
      <c r="I69" s="58" t="s">
        <v>125</v>
      </c>
      <c r="J69" s="167" t="s">
        <v>669</v>
      </c>
      <c r="K69" s="156">
        <v>9817500</v>
      </c>
      <c r="L69" s="58" t="s">
        <v>68</v>
      </c>
      <c r="M69" s="482" t="s">
        <v>670</v>
      </c>
      <c r="N69" s="184">
        <v>830145062</v>
      </c>
      <c r="O69" s="184">
        <v>431</v>
      </c>
      <c r="P69" s="509">
        <v>45343</v>
      </c>
      <c r="Q69" s="156">
        <f>278325415+32284468</f>
        <v>310609883</v>
      </c>
      <c r="R69" s="483">
        <v>45469</v>
      </c>
      <c r="S69" s="156">
        <f>+K69</f>
        <v>9817500</v>
      </c>
      <c r="T69" s="61" t="s">
        <v>67</v>
      </c>
      <c r="U69" s="184">
        <v>51909946</v>
      </c>
      <c r="V69" s="184" t="s">
        <v>510</v>
      </c>
      <c r="W69" s="483">
        <v>45469</v>
      </c>
      <c r="X69" s="483">
        <v>45469</v>
      </c>
      <c r="Y69" s="484" t="s">
        <v>75</v>
      </c>
      <c r="Z69" s="483">
        <v>45529</v>
      </c>
      <c r="AA69" s="180">
        <f t="shared" si="0"/>
        <v>60</v>
      </c>
      <c r="AB69" s="167">
        <v>0</v>
      </c>
      <c r="AC69" s="167">
        <v>0</v>
      </c>
      <c r="AD69" s="167">
        <v>0</v>
      </c>
      <c r="AE69" s="515" t="s">
        <v>75</v>
      </c>
      <c r="AF69" s="180">
        <f t="shared" si="1"/>
        <v>0</v>
      </c>
      <c r="AG69" s="167">
        <v>0</v>
      </c>
      <c r="AH69" s="167">
        <v>0</v>
      </c>
      <c r="AI69" s="515" t="s">
        <v>75</v>
      </c>
      <c r="AJ69" s="167">
        <v>0</v>
      </c>
      <c r="AK69" s="515" t="s">
        <v>75</v>
      </c>
      <c r="AL69" s="515" t="s">
        <v>75</v>
      </c>
      <c r="AM69" s="180">
        <f t="shared" si="2"/>
        <v>0</v>
      </c>
      <c r="AN69" s="505">
        <f>+K69+AC69-AH69</f>
        <v>9817500</v>
      </c>
      <c r="AO69" s="61" t="s">
        <v>86</v>
      </c>
      <c r="AP69" s="156">
        <v>0</v>
      </c>
      <c r="AQ69" s="61" t="s">
        <v>86</v>
      </c>
      <c r="AR69" s="64">
        <v>0</v>
      </c>
      <c r="AS69" s="515" t="s">
        <v>75</v>
      </c>
      <c r="AT69" s="522">
        <f t="shared" si="3"/>
        <v>0</v>
      </c>
      <c r="AU69" s="156">
        <v>9817500</v>
      </c>
      <c r="AV69" s="72">
        <f t="shared" si="4"/>
        <v>0</v>
      </c>
      <c r="AW69" s="515" t="s">
        <v>75</v>
      </c>
      <c r="AX69" s="61" t="s">
        <v>101</v>
      </c>
      <c r="AY69" s="492" t="s">
        <v>671</v>
      </c>
      <c r="AZ69" s="58" t="s">
        <v>67</v>
      </c>
      <c r="BA69" s="58" t="s">
        <v>119</v>
      </c>
    </row>
    <row r="70" spans="2:53" s="142" customFormat="1" ht="14.25" customHeight="1" x14ac:dyDescent="0.2">
      <c r="B70" s="58">
        <v>2024</v>
      </c>
      <c r="C70" s="58">
        <v>891780111</v>
      </c>
      <c r="D70" s="62" t="s">
        <v>64</v>
      </c>
      <c r="E70" s="167" t="s">
        <v>672</v>
      </c>
      <c r="F70" s="180" t="s">
        <v>673</v>
      </c>
      <c r="G70" s="61">
        <v>0</v>
      </c>
      <c r="H70" s="167" t="s">
        <v>73</v>
      </c>
      <c r="I70" s="58" t="s">
        <v>125</v>
      </c>
      <c r="J70" s="167" t="s">
        <v>674</v>
      </c>
      <c r="K70" s="156">
        <v>740941</v>
      </c>
      <c r="L70" s="58" t="s">
        <v>68</v>
      </c>
      <c r="M70" s="482" t="s">
        <v>675</v>
      </c>
      <c r="N70" s="184">
        <v>819005564</v>
      </c>
      <c r="O70" s="184">
        <v>428</v>
      </c>
      <c r="P70" s="509">
        <v>45343</v>
      </c>
      <c r="Q70" s="156">
        <v>299346315</v>
      </c>
      <c r="R70" s="483">
        <v>45469</v>
      </c>
      <c r="S70" s="156">
        <f>+K70</f>
        <v>740941</v>
      </c>
      <c r="T70" s="61" t="s">
        <v>67</v>
      </c>
      <c r="U70" s="184">
        <v>51909946</v>
      </c>
      <c r="V70" s="184" t="s">
        <v>676</v>
      </c>
      <c r="W70" s="483">
        <v>45469</v>
      </c>
      <c r="X70" s="483">
        <v>45469</v>
      </c>
      <c r="Y70" s="484" t="s">
        <v>75</v>
      </c>
      <c r="Z70" s="483">
        <v>45498</v>
      </c>
      <c r="AA70" s="180">
        <f t="shared" si="0"/>
        <v>29</v>
      </c>
      <c r="AB70" s="167">
        <v>0</v>
      </c>
      <c r="AC70" s="167">
        <v>0</v>
      </c>
      <c r="AD70" s="167">
        <v>0</v>
      </c>
      <c r="AE70" s="515" t="s">
        <v>75</v>
      </c>
      <c r="AF70" s="180">
        <f t="shared" si="1"/>
        <v>0</v>
      </c>
      <c r="AG70" s="167">
        <v>0</v>
      </c>
      <c r="AH70" s="167">
        <v>0</v>
      </c>
      <c r="AI70" s="515" t="s">
        <v>75</v>
      </c>
      <c r="AJ70" s="167">
        <v>0</v>
      </c>
      <c r="AK70" s="515" t="s">
        <v>75</v>
      </c>
      <c r="AL70" s="515" t="s">
        <v>75</v>
      </c>
      <c r="AM70" s="180">
        <f t="shared" si="2"/>
        <v>0</v>
      </c>
      <c r="AN70" s="505">
        <f>+K70+AC70-AH70</f>
        <v>740941</v>
      </c>
      <c r="AO70" s="61" t="s">
        <v>86</v>
      </c>
      <c r="AP70" s="156">
        <v>0</v>
      </c>
      <c r="AQ70" s="61" t="s">
        <v>86</v>
      </c>
      <c r="AR70" s="64">
        <v>0</v>
      </c>
      <c r="AS70" s="515" t="s">
        <v>75</v>
      </c>
      <c r="AT70" s="522">
        <f t="shared" si="3"/>
        <v>740941</v>
      </c>
      <c r="AU70" s="156">
        <v>0</v>
      </c>
      <c r="AV70" s="72">
        <f t="shared" si="4"/>
        <v>1</v>
      </c>
      <c r="AW70" s="515" t="s">
        <v>75</v>
      </c>
      <c r="AX70" s="61" t="s">
        <v>98</v>
      </c>
      <c r="AY70" s="492" t="s">
        <v>677</v>
      </c>
      <c r="AZ70" s="58" t="s">
        <v>67</v>
      </c>
      <c r="BA70" s="58" t="s">
        <v>119</v>
      </c>
    </row>
    <row r="71" spans="2:53" s="142" customFormat="1" ht="14.25" customHeight="1" x14ac:dyDescent="0.2">
      <c r="B71" s="58">
        <v>2024</v>
      </c>
      <c r="C71" s="58">
        <v>891780111</v>
      </c>
      <c r="D71" s="62" t="s">
        <v>64</v>
      </c>
      <c r="E71" s="167" t="s">
        <v>678</v>
      </c>
      <c r="F71" s="180" t="s">
        <v>679</v>
      </c>
      <c r="G71" s="61">
        <v>0</v>
      </c>
      <c r="H71" s="167" t="s">
        <v>73</v>
      </c>
      <c r="I71" s="58" t="s">
        <v>125</v>
      </c>
      <c r="J71" s="167" t="s">
        <v>680</v>
      </c>
      <c r="K71" s="505">
        <v>1232684</v>
      </c>
      <c r="L71" s="58" t="s">
        <v>68</v>
      </c>
      <c r="M71" s="180" t="s">
        <v>681</v>
      </c>
      <c r="N71" s="487">
        <v>802005634</v>
      </c>
      <c r="O71" s="184">
        <v>652</v>
      </c>
      <c r="P71" s="509">
        <v>45363</v>
      </c>
      <c r="Q71" s="505">
        <v>67115763</v>
      </c>
      <c r="R71" s="483">
        <v>45484</v>
      </c>
      <c r="S71" s="156">
        <f>+K71</f>
        <v>1232684</v>
      </c>
      <c r="T71" s="61" t="s">
        <v>67</v>
      </c>
      <c r="U71" s="180">
        <v>31981915</v>
      </c>
      <c r="V71" s="184" t="s">
        <v>665</v>
      </c>
      <c r="W71" s="488">
        <v>45484</v>
      </c>
      <c r="X71" s="488">
        <v>45484</v>
      </c>
      <c r="Y71" s="484" t="s">
        <v>75</v>
      </c>
      <c r="Z71" s="488">
        <v>45514</v>
      </c>
      <c r="AA71" s="180">
        <f t="shared" si="0"/>
        <v>30</v>
      </c>
      <c r="AB71" s="167">
        <v>0</v>
      </c>
      <c r="AC71" s="167">
        <v>0</v>
      </c>
      <c r="AD71" s="167">
        <v>0</v>
      </c>
      <c r="AE71" s="515" t="s">
        <v>75</v>
      </c>
      <c r="AF71" s="180">
        <f t="shared" si="1"/>
        <v>0</v>
      </c>
      <c r="AG71" s="167">
        <v>0</v>
      </c>
      <c r="AH71" s="167">
        <v>0</v>
      </c>
      <c r="AI71" s="515" t="s">
        <v>75</v>
      </c>
      <c r="AJ71" s="167">
        <v>0</v>
      </c>
      <c r="AK71" s="515" t="s">
        <v>75</v>
      </c>
      <c r="AL71" s="515" t="s">
        <v>75</v>
      </c>
      <c r="AM71" s="180">
        <f t="shared" si="2"/>
        <v>0</v>
      </c>
      <c r="AN71" s="505">
        <f>+K71+AC71-AH71</f>
        <v>1232684</v>
      </c>
      <c r="AO71" s="61" t="s">
        <v>67</v>
      </c>
      <c r="AP71" s="156">
        <f>+AN71</f>
        <v>1232684</v>
      </c>
      <c r="AQ71" s="61" t="s">
        <v>86</v>
      </c>
      <c r="AR71" s="64">
        <v>0</v>
      </c>
      <c r="AS71" s="515" t="s">
        <v>75</v>
      </c>
      <c r="AT71" s="522">
        <f t="shared" si="3"/>
        <v>0</v>
      </c>
      <c r="AU71" s="156">
        <v>1232684</v>
      </c>
      <c r="AV71" s="72">
        <f t="shared" si="4"/>
        <v>0</v>
      </c>
      <c r="AW71" s="515" t="s">
        <v>75</v>
      </c>
      <c r="AX71" s="61" t="s">
        <v>101</v>
      </c>
      <c r="AY71" s="180" t="s">
        <v>682</v>
      </c>
      <c r="AZ71" s="58" t="s">
        <v>67</v>
      </c>
      <c r="BA71" s="58" t="s">
        <v>119</v>
      </c>
    </row>
    <row r="72" spans="2:53" s="142" customFormat="1" ht="14.25" customHeight="1" x14ac:dyDescent="0.2">
      <c r="B72" s="58">
        <v>2024</v>
      </c>
      <c r="C72" s="58">
        <v>891780111</v>
      </c>
      <c r="D72" s="62" t="s">
        <v>64</v>
      </c>
      <c r="E72" s="167" t="s">
        <v>683</v>
      </c>
      <c r="F72" s="180" t="s">
        <v>684</v>
      </c>
      <c r="G72" s="61">
        <v>0</v>
      </c>
      <c r="H72" s="167" t="s">
        <v>73</v>
      </c>
      <c r="I72" s="58" t="s">
        <v>125</v>
      </c>
      <c r="J72" s="167" t="s">
        <v>685</v>
      </c>
      <c r="K72" s="505">
        <v>10000000</v>
      </c>
      <c r="L72" s="58" t="s">
        <v>68</v>
      </c>
      <c r="M72" s="180" t="s">
        <v>686</v>
      </c>
      <c r="N72" s="180">
        <v>901126484</v>
      </c>
      <c r="O72" s="184">
        <v>1378</v>
      </c>
      <c r="P72" s="509">
        <v>45461</v>
      </c>
      <c r="Q72" s="505">
        <v>140880000</v>
      </c>
      <c r="R72" s="483">
        <v>45495</v>
      </c>
      <c r="S72" s="156">
        <f>+K72</f>
        <v>10000000</v>
      </c>
      <c r="T72" s="61" t="s">
        <v>67</v>
      </c>
      <c r="U72" s="184">
        <v>52389076</v>
      </c>
      <c r="V72" s="184" t="s">
        <v>687</v>
      </c>
      <c r="W72" s="488">
        <v>45495</v>
      </c>
      <c r="X72" s="488">
        <v>45495</v>
      </c>
      <c r="Y72" s="484" t="s">
        <v>75</v>
      </c>
      <c r="Z72" s="488">
        <v>45525</v>
      </c>
      <c r="AA72" s="180">
        <f t="shared" si="0"/>
        <v>30</v>
      </c>
      <c r="AB72" s="167">
        <v>0</v>
      </c>
      <c r="AC72" s="167">
        <v>0</v>
      </c>
      <c r="AD72" s="167">
        <v>0</v>
      </c>
      <c r="AE72" s="515" t="s">
        <v>75</v>
      </c>
      <c r="AF72" s="180">
        <f t="shared" si="1"/>
        <v>0</v>
      </c>
      <c r="AG72" s="167">
        <v>0</v>
      </c>
      <c r="AH72" s="167">
        <v>0</v>
      </c>
      <c r="AI72" s="515" t="s">
        <v>75</v>
      </c>
      <c r="AJ72" s="167">
        <v>0</v>
      </c>
      <c r="AK72" s="515" t="s">
        <v>75</v>
      </c>
      <c r="AL72" s="515" t="s">
        <v>75</v>
      </c>
      <c r="AM72" s="180">
        <f t="shared" si="2"/>
        <v>0</v>
      </c>
      <c r="AN72" s="505">
        <f>+K72+AC72-AH72</f>
        <v>10000000</v>
      </c>
      <c r="AO72" s="61" t="s">
        <v>67</v>
      </c>
      <c r="AP72" s="156">
        <f>+AN72</f>
        <v>10000000</v>
      </c>
      <c r="AQ72" s="61" t="s">
        <v>86</v>
      </c>
      <c r="AR72" s="64">
        <v>0</v>
      </c>
      <c r="AS72" s="515" t="s">
        <v>75</v>
      </c>
      <c r="AT72" s="522">
        <f t="shared" si="3"/>
        <v>0</v>
      </c>
      <c r="AU72" s="156">
        <v>10000000</v>
      </c>
      <c r="AV72" s="72">
        <f t="shared" si="4"/>
        <v>0</v>
      </c>
      <c r="AW72" s="515" t="s">
        <v>75</v>
      </c>
      <c r="AX72" s="61" t="s">
        <v>101</v>
      </c>
      <c r="AY72" s="180" t="s">
        <v>688</v>
      </c>
      <c r="AZ72" s="58" t="s">
        <v>67</v>
      </c>
      <c r="BA72" s="58" t="s">
        <v>119</v>
      </c>
    </row>
    <row r="73" spans="2:53" s="142" customFormat="1" ht="14.25" customHeight="1" x14ac:dyDescent="0.2">
      <c r="B73" s="58">
        <v>2024</v>
      </c>
      <c r="C73" s="58">
        <v>891780111</v>
      </c>
      <c r="D73" s="62" t="s">
        <v>64</v>
      </c>
      <c r="E73" s="167" t="s">
        <v>689</v>
      </c>
      <c r="F73" s="180" t="s">
        <v>690</v>
      </c>
      <c r="G73" s="61">
        <v>0</v>
      </c>
      <c r="H73" s="167" t="s">
        <v>73</v>
      </c>
      <c r="I73" s="58" t="s">
        <v>125</v>
      </c>
      <c r="J73" s="167" t="s">
        <v>691</v>
      </c>
      <c r="K73" s="156">
        <v>3634602</v>
      </c>
      <c r="L73" s="58" t="s">
        <v>68</v>
      </c>
      <c r="M73" s="184" t="s">
        <v>692</v>
      </c>
      <c r="N73" s="486">
        <v>900352772</v>
      </c>
      <c r="O73" s="180">
        <v>482</v>
      </c>
      <c r="P73" s="509">
        <v>45348</v>
      </c>
      <c r="Q73" s="156">
        <v>396558147</v>
      </c>
      <c r="R73" s="483">
        <v>45505</v>
      </c>
      <c r="S73" s="156">
        <f>+K73</f>
        <v>3634602</v>
      </c>
      <c r="T73" s="61" t="s">
        <v>67</v>
      </c>
      <c r="U73" s="184">
        <v>57466882</v>
      </c>
      <c r="V73" s="184" t="s">
        <v>693</v>
      </c>
      <c r="W73" s="483">
        <v>45505</v>
      </c>
      <c r="X73" s="483">
        <v>45505</v>
      </c>
      <c r="Y73" s="484" t="s">
        <v>75</v>
      </c>
      <c r="Z73" s="483">
        <v>45535</v>
      </c>
      <c r="AA73" s="180">
        <f t="shared" si="0"/>
        <v>30</v>
      </c>
      <c r="AB73" s="167">
        <v>0</v>
      </c>
      <c r="AC73" s="167">
        <v>0</v>
      </c>
      <c r="AD73" s="167">
        <v>0</v>
      </c>
      <c r="AE73" s="515" t="s">
        <v>75</v>
      </c>
      <c r="AF73" s="180">
        <f t="shared" si="1"/>
        <v>0</v>
      </c>
      <c r="AG73" s="167">
        <v>0</v>
      </c>
      <c r="AH73" s="167">
        <v>0</v>
      </c>
      <c r="AI73" s="515" t="s">
        <v>75</v>
      </c>
      <c r="AJ73" s="167">
        <v>0</v>
      </c>
      <c r="AK73" s="515" t="s">
        <v>75</v>
      </c>
      <c r="AL73" s="515" t="s">
        <v>75</v>
      </c>
      <c r="AM73" s="180">
        <f t="shared" si="2"/>
        <v>0</v>
      </c>
      <c r="AN73" s="505">
        <f>+K73+AC73-AH73</f>
        <v>3634602</v>
      </c>
      <c r="AO73" s="61" t="s">
        <v>86</v>
      </c>
      <c r="AP73" s="156">
        <v>0</v>
      </c>
      <c r="AQ73" s="61" t="s">
        <v>86</v>
      </c>
      <c r="AR73" s="64">
        <v>0</v>
      </c>
      <c r="AS73" s="515" t="s">
        <v>75</v>
      </c>
      <c r="AT73" s="522">
        <f t="shared" si="3"/>
        <v>0</v>
      </c>
      <c r="AU73" s="156">
        <v>3634602</v>
      </c>
      <c r="AV73" s="72">
        <f t="shared" si="4"/>
        <v>0</v>
      </c>
      <c r="AW73" s="515" t="s">
        <v>75</v>
      </c>
      <c r="AX73" s="61" t="s">
        <v>101</v>
      </c>
      <c r="AY73" s="180" t="s">
        <v>694</v>
      </c>
      <c r="AZ73" s="58" t="s">
        <v>67</v>
      </c>
      <c r="BA73" s="58" t="s">
        <v>119</v>
      </c>
    </row>
    <row r="74" spans="2:53" s="142" customFormat="1" ht="14.25" customHeight="1" x14ac:dyDescent="0.2">
      <c r="B74" s="58">
        <v>2024</v>
      </c>
      <c r="C74" s="58">
        <v>891780111</v>
      </c>
      <c r="D74" s="62" t="s">
        <v>64</v>
      </c>
      <c r="E74" s="167" t="s">
        <v>695</v>
      </c>
      <c r="F74" s="180" t="s">
        <v>696</v>
      </c>
      <c r="G74" s="61">
        <v>0</v>
      </c>
      <c r="H74" s="167" t="s">
        <v>73</v>
      </c>
      <c r="I74" s="58" t="s">
        <v>125</v>
      </c>
      <c r="J74" s="167" t="s">
        <v>697</v>
      </c>
      <c r="K74" s="505">
        <v>2808400</v>
      </c>
      <c r="L74" s="58" t="s">
        <v>68</v>
      </c>
      <c r="M74" s="180" t="s">
        <v>698</v>
      </c>
      <c r="N74" s="487">
        <v>830136779</v>
      </c>
      <c r="O74" s="180">
        <v>379</v>
      </c>
      <c r="P74" s="154">
        <v>45338</v>
      </c>
      <c r="Q74" s="156">
        <v>396558147</v>
      </c>
      <c r="R74" s="483">
        <v>45505</v>
      </c>
      <c r="S74" s="156">
        <f>+K74</f>
        <v>2808400</v>
      </c>
      <c r="T74" s="61" t="s">
        <v>67</v>
      </c>
      <c r="U74" s="184">
        <v>57466882</v>
      </c>
      <c r="V74" s="184" t="s">
        <v>693</v>
      </c>
      <c r="W74" s="483">
        <v>45505</v>
      </c>
      <c r="X74" s="483">
        <v>45505</v>
      </c>
      <c r="Y74" s="484" t="s">
        <v>75</v>
      </c>
      <c r="Z74" s="483">
        <v>45535</v>
      </c>
      <c r="AA74" s="180">
        <f t="shared" si="0"/>
        <v>30</v>
      </c>
      <c r="AB74" s="167">
        <v>0</v>
      </c>
      <c r="AC74" s="167">
        <v>0</v>
      </c>
      <c r="AD74" s="167">
        <v>0</v>
      </c>
      <c r="AE74" s="515" t="s">
        <v>75</v>
      </c>
      <c r="AF74" s="180">
        <f t="shared" si="1"/>
        <v>0</v>
      </c>
      <c r="AG74" s="167">
        <v>0</v>
      </c>
      <c r="AH74" s="167">
        <v>0</v>
      </c>
      <c r="AI74" s="515" t="s">
        <v>75</v>
      </c>
      <c r="AJ74" s="167">
        <v>0</v>
      </c>
      <c r="AK74" s="515" t="s">
        <v>75</v>
      </c>
      <c r="AL74" s="515" t="s">
        <v>75</v>
      </c>
      <c r="AM74" s="180">
        <f t="shared" si="2"/>
        <v>0</v>
      </c>
      <c r="AN74" s="505">
        <f>+K74+AC74-AH74</f>
        <v>2808400</v>
      </c>
      <c r="AO74" s="61" t="s">
        <v>86</v>
      </c>
      <c r="AP74" s="156">
        <v>0</v>
      </c>
      <c r="AQ74" s="61" t="s">
        <v>86</v>
      </c>
      <c r="AR74" s="64">
        <v>0</v>
      </c>
      <c r="AS74" s="515" t="s">
        <v>75</v>
      </c>
      <c r="AT74" s="522">
        <f t="shared" si="3"/>
        <v>0</v>
      </c>
      <c r="AU74" s="156">
        <v>2808400</v>
      </c>
      <c r="AV74" s="72">
        <f t="shared" si="4"/>
        <v>0</v>
      </c>
      <c r="AW74" s="515" t="s">
        <v>75</v>
      </c>
      <c r="AX74" s="61" t="s">
        <v>101</v>
      </c>
      <c r="AY74" s="180" t="s">
        <v>699</v>
      </c>
      <c r="AZ74" s="58" t="s">
        <v>67</v>
      </c>
      <c r="BA74" s="58" t="s">
        <v>119</v>
      </c>
    </row>
    <row r="75" spans="2:53" s="142" customFormat="1" ht="14.25" customHeight="1" x14ac:dyDescent="0.2">
      <c r="B75" s="58">
        <v>2024</v>
      </c>
      <c r="C75" s="58">
        <v>891780111</v>
      </c>
      <c r="D75" s="62" t="s">
        <v>64</v>
      </c>
      <c r="E75" s="167" t="s">
        <v>700</v>
      </c>
      <c r="F75" s="180" t="s">
        <v>701</v>
      </c>
      <c r="G75" s="61">
        <v>0</v>
      </c>
      <c r="H75" s="167" t="s">
        <v>73</v>
      </c>
      <c r="I75" s="58" t="s">
        <v>125</v>
      </c>
      <c r="J75" s="167" t="s">
        <v>702</v>
      </c>
      <c r="K75" s="156">
        <v>51308278</v>
      </c>
      <c r="L75" s="58" t="s">
        <v>68</v>
      </c>
      <c r="M75" s="180" t="s">
        <v>703</v>
      </c>
      <c r="N75" s="487">
        <v>900763287</v>
      </c>
      <c r="O75" s="180">
        <v>1139</v>
      </c>
      <c r="P75" s="154">
        <v>45418</v>
      </c>
      <c r="Q75" s="505">
        <v>190725798</v>
      </c>
      <c r="R75" s="483">
        <v>45509</v>
      </c>
      <c r="S75" s="156">
        <f>+K75</f>
        <v>51308278</v>
      </c>
      <c r="T75" s="61" t="s">
        <v>67</v>
      </c>
      <c r="U75" s="184">
        <v>84452442</v>
      </c>
      <c r="V75" s="184" t="s">
        <v>704</v>
      </c>
      <c r="W75" s="483">
        <v>45509</v>
      </c>
      <c r="X75" s="483">
        <v>45509</v>
      </c>
      <c r="Y75" s="484" t="s">
        <v>75</v>
      </c>
      <c r="Z75" s="483">
        <v>45569</v>
      </c>
      <c r="AA75" s="180">
        <f t="shared" si="0"/>
        <v>60</v>
      </c>
      <c r="AB75" s="167">
        <v>0</v>
      </c>
      <c r="AC75" s="167">
        <v>0</v>
      </c>
      <c r="AD75" s="167">
        <v>0</v>
      </c>
      <c r="AE75" s="515" t="s">
        <v>75</v>
      </c>
      <c r="AF75" s="180">
        <f t="shared" si="1"/>
        <v>0</v>
      </c>
      <c r="AG75" s="167">
        <v>0</v>
      </c>
      <c r="AH75" s="167">
        <v>0</v>
      </c>
      <c r="AI75" s="515" t="s">
        <v>75</v>
      </c>
      <c r="AJ75" s="167">
        <v>0</v>
      </c>
      <c r="AK75" s="515" t="s">
        <v>75</v>
      </c>
      <c r="AL75" s="515" t="s">
        <v>75</v>
      </c>
      <c r="AM75" s="180">
        <f t="shared" si="2"/>
        <v>0</v>
      </c>
      <c r="AN75" s="505">
        <f>+K75+AC75-AH75</f>
        <v>51308278</v>
      </c>
      <c r="AO75" s="61" t="s">
        <v>86</v>
      </c>
      <c r="AP75" s="156">
        <v>0</v>
      </c>
      <c r="AQ75" s="61" t="s">
        <v>86</v>
      </c>
      <c r="AR75" s="64">
        <v>0</v>
      </c>
      <c r="AS75" s="515" t="s">
        <v>75</v>
      </c>
      <c r="AT75" s="522">
        <f t="shared" si="3"/>
        <v>0</v>
      </c>
      <c r="AU75" s="156">
        <v>51308278</v>
      </c>
      <c r="AV75" s="72">
        <f t="shared" si="4"/>
        <v>0</v>
      </c>
      <c r="AW75" s="515" t="s">
        <v>75</v>
      </c>
      <c r="AX75" s="61" t="s">
        <v>101</v>
      </c>
      <c r="AY75" s="180" t="s">
        <v>705</v>
      </c>
      <c r="AZ75" s="58" t="s">
        <v>67</v>
      </c>
      <c r="BA75" s="58" t="s">
        <v>119</v>
      </c>
    </row>
    <row r="76" spans="2:53" s="142" customFormat="1" ht="14.25" customHeight="1" x14ac:dyDescent="0.2">
      <c r="B76" s="58">
        <v>2024</v>
      </c>
      <c r="C76" s="58">
        <v>891780111</v>
      </c>
      <c r="D76" s="62" t="s">
        <v>64</v>
      </c>
      <c r="E76" s="167" t="s">
        <v>706</v>
      </c>
      <c r="F76" s="180" t="s">
        <v>707</v>
      </c>
      <c r="G76" s="61">
        <v>0</v>
      </c>
      <c r="H76" s="167" t="s">
        <v>73</v>
      </c>
      <c r="I76" s="58" t="s">
        <v>125</v>
      </c>
      <c r="J76" s="167" t="s">
        <v>708</v>
      </c>
      <c r="K76" s="156">
        <v>2296700</v>
      </c>
      <c r="L76" s="58" t="s">
        <v>68</v>
      </c>
      <c r="M76" s="482" t="s">
        <v>703</v>
      </c>
      <c r="N76" s="487">
        <v>900763287</v>
      </c>
      <c r="O76" s="180">
        <v>482</v>
      </c>
      <c r="P76" s="154">
        <v>45348</v>
      </c>
      <c r="Q76" s="156">
        <v>396558147</v>
      </c>
      <c r="R76" s="483">
        <v>45509</v>
      </c>
      <c r="S76" s="156">
        <f>+K76</f>
        <v>2296700</v>
      </c>
      <c r="T76" s="61" t="s">
        <v>67</v>
      </c>
      <c r="U76" s="184">
        <v>57466882</v>
      </c>
      <c r="V76" s="184" t="s">
        <v>709</v>
      </c>
      <c r="W76" s="483">
        <v>45509</v>
      </c>
      <c r="X76" s="483">
        <v>45509</v>
      </c>
      <c r="Y76" s="484" t="s">
        <v>75</v>
      </c>
      <c r="Z76" s="483">
        <v>45539</v>
      </c>
      <c r="AA76" s="180">
        <f t="shared" si="0"/>
        <v>30</v>
      </c>
      <c r="AB76" s="167">
        <v>0</v>
      </c>
      <c r="AC76" s="167">
        <v>0</v>
      </c>
      <c r="AD76" s="167">
        <v>0</v>
      </c>
      <c r="AE76" s="515" t="s">
        <v>75</v>
      </c>
      <c r="AF76" s="180">
        <f t="shared" si="1"/>
        <v>0</v>
      </c>
      <c r="AG76" s="167">
        <v>0</v>
      </c>
      <c r="AH76" s="167">
        <v>0</v>
      </c>
      <c r="AI76" s="515" t="s">
        <v>75</v>
      </c>
      <c r="AJ76" s="167">
        <v>0</v>
      </c>
      <c r="AK76" s="515" t="s">
        <v>75</v>
      </c>
      <c r="AL76" s="515" t="s">
        <v>75</v>
      </c>
      <c r="AM76" s="180">
        <f t="shared" si="2"/>
        <v>0</v>
      </c>
      <c r="AN76" s="505">
        <f>+K76+AC76-AH76</f>
        <v>2296700</v>
      </c>
      <c r="AO76" s="61" t="s">
        <v>86</v>
      </c>
      <c r="AP76" s="156">
        <v>0</v>
      </c>
      <c r="AQ76" s="61" t="s">
        <v>86</v>
      </c>
      <c r="AR76" s="64">
        <v>0</v>
      </c>
      <c r="AS76" s="515" t="s">
        <v>75</v>
      </c>
      <c r="AT76" s="522">
        <f t="shared" si="3"/>
        <v>0</v>
      </c>
      <c r="AU76" s="156">
        <v>2296700</v>
      </c>
      <c r="AV76" s="72">
        <f t="shared" si="4"/>
        <v>0</v>
      </c>
      <c r="AW76" s="515" t="s">
        <v>75</v>
      </c>
      <c r="AX76" s="61" t="s">
        <v>101</v>
      </c>
      <c r="AY76" s="180" t="s">
        <v>710</v>
      </c>
      <c r="AZ76" s="58" t="s">
        <v>67</v>
      </c>
      <c r="BA76" s="58" t="s">
        <v>119</v>
      </c>
    </row>
    <row r="77" spans="2:53" s="142" customFormat="1" ht="14.25" customHeight="1" x14ac:dyDescent="0.2">
      <c r="B77" s="58">
        <v>2024</v>
      </c>
      <c r="C77" s="58">
        <v>891780111</v>
      </c>
      <c r="D77" s="62" t="s">
        <v>64</v>
      </c>
      <c r="E77" s="167" t="s">
        <v>711</v>
      </c>
      <c r="F77" s="180" t="s">
        <v>712</v>
      </c>
      <c r="G77" s="61">
        <v>0</v>
      </c>
      <c r="H77" s="167" t="s">
        <v>73</v>
      </c>
      <c r="I77" s="58" t="s">
        <v>125</v>
      </c>
      <c r="J77" s="167" t="s">
        <v>713</v>
      </c>
      <c r="K77" s="505">
        <v>424830</v>
      </c>
      <c r="L77" s="58" t="s">
        <v>68</v>
      </c>
      <c r="M77" s="180" t="s">
        <v>714</v>
      </c>
      <c r="N77" s="487">
        <v>800031682</v>
      </c>
      <c r="O77" s="180">
        <v>669</v>
      </c>
      <c r="P77" s="509">
        <v>45364</v>
      </c>
      <c r="Q77" s="156">
        <v>531000000</v>
      </c>
      <c r="R77" s="483">
        <v>45510</v>
      </c>
      <c r="S77" s="156">
        <f>+K77</f>
        <v>424830</v>
      </c>
      <c r="T77" s="61" t="s">
        <v>67</v>
      </c>
      <c r="U77" s="184">
        <v>52030501</v>
      </c>
      <c r="V77" s="184" t="s">
        <v>715</v>
      </c>
      <c r="W77" s="483">
        <v>45510</v>
      </c>
      <c r="X77" s="483">
        <v>45510</v>
      </c>
      <c r="Y77" s="484" t="s">
        <v>75</v>
      </c>
      <c r="Z77" s="483">
        <v>45631</v>
      </c>
      <c r="AA77" s="180">
        <f t="shared" si="0"/>
        <v>121</v>
      </c>
      <c r="AB77" s="167">
        <v>0</v>
      </c>
      <c r="AC77" s="167">
        <v>0</v>
      </c>
      <c r="AD77" s="167">
        <v>0</v>
      </c>
      <c r="AE77" s="515" t="s">
        <v>75</v>
      </c>
      <c r="AF77" s="180">
        <f t="shared" si="1"/>
        <v>0</v>
      </c>
      <c r="AG77" s="167">
        <v>0</v>
      </c>
      <c r="AH77" s="167">
        <v>0</v>
      </c>
      <c r="AI77" s="515" t="s">
        <v>75</v>
      </c>
      <c r="AJ77" s="167">
        <v>0</v>
      </c>
      <c r="AK77" s="515" t="s">
        <v>75</v>
      </c>
      <c r="AL77" s="515" t="s">
        <v>75</v>
      </c>
      <c r="AM77" s="180">
        <f t="shared" si="2"/>
        <v>0</v>
      </c>
      <c r="AN77" s="505">
        <f>+K77+AC77-AH77</f>
        <v>424830</v>
      </c>
      <c r="AO77" s="61" t="s">
        <v>86</v>
      </c>
      <c r="AP77" s="156">
        <v>0</v>
      </c>
      <c r="AQ77" s="61" t="s">
        <v>86</v>
      </c>
      <c r="AR77" s="64">
        <v>0</v>
      </c>
      <c r="AS77" s="515" t="s">
        <v>75</v>
      </c>
      <c r="AT77" s="522">
        <f t="shared" si="3"/>
        <v>0</v>
      </c>
      <c r="AU77" s="156">
        <v>424830</v>
      </c>
      <c r="AV77" s="72">
        <f t="shared" si="4"/>
        <v>0</v>
      </c>
      <c r="AW77" s="515" t="s">
        <v>75</v>
      </c>
      <c r="AX77" s="61" t="s">
        <v>101</v>
      </c>
      <c r="AY77" s="180" t="s">
        <v>716</v>
      </c>
      <c r="AZ77" s="58" t="s">
        <v>67</v>
      </c>
      <c r="BA77" s="58" t="s">
        <v>119</v>
      </c>
    </row>
    <row r="78" spans="2:53" s="142" customFormat="1" ht="14.25" customHeight="1" x14ac:dyDescent="0.2">
      <c r="B78" s="58">
        <v>2024</v>
      </c>
      <c r="C78" s="58">
        <v>891780111</v>
      </c>
      <c r="D78" s="62" t="s">
        <v>64</v>
      </c>
      <c r="E78" s="167" t="s">
        <v>717</v>
      </c>
      <c r="F78" s="180" t="s">
        <v>718</v>
      </c>
      <c r="G78" s="61">
        <v>0</v>
      </c>
      <c r="H78" s="167" t="s">
        <v>73</v>
      </c>
      <c r="I78" s="58" t="s">
        <v>125</v>
      </c>
      <c r="J78" s="167" t="s">
        <v>719</v>
      </c>
      <c r="K78" s="505">
        <v>8940989</v>
      </c>
      <c r="L78" s="58" t="s">
        <v>68</v>
      </c>
      <c r="M78" s="180" t="s">
        <v>720</v>
      </c>
      <c r="N78" s="487">
        <v>901640333</v>
      </c>
      <c r="O78" s="184">
        <v>874</v>
      </c>
      <c r="P78" s="154">
        <v>45391</v>
      </c>
      <c r="Q78" s="505">
        <v>100000000</v>
      </c>
      <c r="R78" s="483">
        <v>45510</v>
      </c>
      <c r="S78" s="156">
        <f>+K78</f>
        <v>8940989</v>
      </c>
      <c r="T78" s="61" t="s">
        <v>67</v>
      </c>
      <c r="U78" s="184">
        <v>22735544</v>
      </c>
      <c r="V78" s="184" t="s">
        <v>721</v>
      </c>
      <c r="W78" s="483">
        <v>45510</v>
      </c>
      <c r="X78" s="483">
        <v>45510</v>
      </c>
      <c r="Y78" s="484" t="s">
        <v>75</v>
      </c>
      <c r="Z78" s="483">
        <v>45570</v>
      </c>
      <c r="AA78" s="180">
        <f t="shared" si="0"/>
        <v>60</v>
      </c>
      <c r="AB78" s="167">
        <v>0</v>
      </c>
      <c r="AC78" s="167">
        <v>0</v>
      </c>
      <c r="AD78" s="167">
        <v>0</v>
      </c>
      <c r="AE78" s="515" t="s">
        <v>75</v>
      </c>
      <c r="AF78" s="180">
        <f t="shared" si="1"/>
        <v>0</v>
      </c>
      <c r="AG78" s="167">
        <v>0</v>
      </c>
      <c r="AH78" s="167">
        <v>0</v>
      </c>
      <c r="AI78" s="515" t="s">
        <v>75</v>
      </c>
      <c r="AJ78" s="167">
        <v>0</v>
      </c>
      <c r="AK78" s="515" t="s">
        <v>75</v>
      </c>
      <c r="AL78" s="515" t="s">
        <v>75</v>
      </c>
      <c r="AM78" s="180">
        <f t="shared" si="2"/>
        <v>0</v>
      </c>
      <c r="AN78" s="505">
        <f>+K78+AC78-AH78</f>
        <v>8940989</v>
      </c>
      <c r="AO78" s="61" t="s">
        <v>67</v>
      </c>
      <c r="AP78" s="156">
        <f>+AN78</f>
        <v>8940989</v>
      </c>
      <c r="AQ78" s="61" t="s">
        <v>86</v>
      </c>
      <c r="AR78" s="64">
        <v>0</v>
      </c>
      <c r="AS78" s="515" t="s">
        <v>75</v>
      </c>
      <c r="AT78" s="522">
        <f t="shared" si="3"/>
        <v>0</v>
      </c>
      <c r="AU78" s="156">
        <v>8940989</v>
      </c>
      <c r="AV78" s="72">
        <f t="shared" si="4"/>
        <v>0</v>
      </c>
      <c r="AW78" s="515" t="s">
        <v>75</v>
      </c>
      <c r="AX78" s="61" t="s">
        <v>101</v>
      </c>
      <c r="AY78" s="180" t="s">
        <v>722</v>
      </c>
      <c r="AZ78" s="58" t="s">
        <v>67</v>
      </c>
      <c r="BA78" s="58" t="s">
        <v>119</v>
      </c>
    </row>
    <row r="79" spans="2:53" s="142" customFormat="1" ht="14.25" customHeight="1" x14ac:dyDescent="0.2">
      <c r="B79" s="58">
        <v>2024</v>
      </c>
      <c r="C79" s="58">
        <v>891780111</v>
      </c>
      <c r="D79" s="62" t="s">
        <v>64</v>
      </c>
      <c r="E79" s="167" t="s">
        <v>723</v>
      </c>
      <c r="F79" s="180" t="s">
        <v>724</v>
      </c>
      <c r="G79" s="61">
        <v>0</v>
      </c>
      <c r="H79" s="167" t="s">
        <v>73</v>
      </c>
      <c r="I79" s="58" t="s">
        <v>125</v>
      </c>
      <c r="J79" s="167" t="s">
        <v>725</v>
      </c>
      <c r="K79" s="156">
        <v>4938500</v>
      </c>
      <c r="L79" s="58" t="s">
        <v>68</v>
      </c>
      <c r="M79" s="482" t="s">
        <v>454</v>
      </c>
      <c r="N79" s="482" t="s">
        <v>726</v>
      </c>
      <c r="O79" s="184">
        <v>1401</v>
      </c>
      <c r="P79" s="509">
        <v>45463</v>
      </c>
      <c r="Q79" s="505">
        <v>63836420</v>
      </c>
      <c r="R79" s="483">
        <v>45518</v>
      </c>
      <c r="S79" s="156">
        <f>+K79</f>
        <v>4938500</v>
      </c>
      <c r="T79" s="61" t="s">
        <v>67</v>
      </c>
      <c r="U79" s="184">
        <v>55221172</v>
      </c>
      <c r="V79" s="184" t="s">
        <v>727</v>
      </c>
      <c r="W79" s="483">
        <v>45518</v>
      </c>
      <c r="X79" s="483">
        <v>45518</v>
      </c>
      <c r="Y79" s="484" t="s">
        <v>75</v>
      </c>
      <c r="Z79" s="483">
        <v>45548</v>
      </c>
      <c r="AA79" s="180">
        <f t="shared" si="0"/>
        <v>30</v>
      </c>
      <c r="AB79" s="167">
        <v>0</v>
      </c>
      <c r="AC79" s="167">
        <v>0</v>
      </c>
      <c r="AD79" s="167">
        <v>0</v>
      </c>
      <c r="AE79" s="515" t="s">
        <v>75</v>
      </c>
      <c r="AF79" s="180">
        <f t="shared" si="1"/>
        <v>0</v>
      </c>
      <c r="AG79" s="167">
        <v>0</v>
      </c>
      <c r="AH79" s="167">
        <v>0</v>
      </c>
      <c r="AI79" s="515" t="s">
        <v>75</v>
      </c>
      <c r="AJ79" s="167">
        <v>0</v>
      </c>
      <c r="AK79" s="515" t="s">
        <v>75</v>
      </c>
      <c r="AL79" s="515" t="s">
        <v>75</v>
      </c>
      <c r="AM79" s="180">
        <f t="shared" si="2"/>
        <v>0</v>
      </c>
      <c r="AN79" s="505">
        <f>+K79+AC79-AH79</f>
        <v>4938500</v>
      </c>
      <c r="AO79" s="61" t="s">
        <v>67</v>
      </c>
      <c r="AP79" s="156">
        <f>+AN79</f>
        <v>4938500</v>
      </c>
      <c r="AQ79" s="61" t="s">
        <v>86</v>
      </c>
      <c r="AR79" s="64">
        <v>0</v>
      </c>
      <c r="AS79" s="515" t="s">
        <v>75</v>
      </c>
      <c r="AT79" s="522">
        <f t="shared" si="3"/>
        <v>0</v>
      </c>
      <c r="AU79" s="156">
        <v>4938500</v>
      </c>
      <c r="AV79" s="72">
        <f t="shared" si="4"/>
        <v>0</v>
      </c>
      <c r="AW79" s="515" t="s">
        <v>75</v>
      </c>
      <c r="AX79" s="61" t="s">
        <v>101</v>
      </c>
      <c r="AY79" s="481" t="s">
        <v>728</v>
      </c>
      <c r="AZ79" s="58" t="s">
        <v>67</v>
      </c>
      <c r="BA79" s="58" t="s">
        <v>119</v>
      </c>
    </row>
    <row r="80" spans="2:53" s="142" customFormat="1" ht="14.25" customHeight="1" x14ac:dyDescent="0.2">
      <c r="B80" s="58">
        <v>2024</v>
      </c>
      <c r="C80" s="58">
        <v>891780111</v>
      </c>
      <c r="D80" s="62" t="s">
        <v>64</v>
      </c>
      <c r="E80" s="167" t="s">
        <v>729</v>
      </c>
      <c r="F80" s="180" t="s">
        <v>730</v>
      </c>
      <c r="G80" s="61">
        <v>0</v>
      </c>
      <c r="H80" s="167" t="s">
        <v>73</v>
      </c>
      <c r="I80" s="58" t="s">
        <v>125</v>
      </c>
      <c r="J80" s="167" t="s">
        <v>731</v>
      </c>
      <c r="K80" s="156">
        <v>858632</v>
      </c>
      <c r="L80" s="58" t="s">
        <v>68</v>
      </c>
      <c r="M80" s="482" t="s">
        <v>732</v>
      </c>
      <c r="N80" s="482" t="s">
        <v>733</v>
      </c>
      <c r="O80" s="184">
        <v>482</v>
      </c>
      <c r="P80" s="509">
        <v>45348</v>
      </c>
      <c r="Q80" s="156">
        <v>396558147</v>
      </c>
      <c r="R80" s="483">
        <v>45518</v>
      </c>
      <c r="S80" s="156">
        <f>+K80</f>
        <v>858632</v>
      </c>
      <c r="T80" s="61" t="s">
        <v>67</v>
      </c>
      <c r="U80" s="184">
        <v>57466882</v>
      </c>
      <c r="V80" s="184" t="s">
        <v>709</v>
      </c>
      <c r="W80" s="483">
        <v>45518</v>
      </c>
      <c r="X80" s="483">
        <v>45518</v>
      </c>
      <c r="Y80" s="484" t="s">
        <v>75</v>
      </c>
      <c r="Z80" s="483">
        <v>45609</v>
      </c>
      <c r="AA80" s="180">
        <f t="shared" si="0"/>
        <v>91</v>
      </c>
      <c r="AB80" s="167">
        <v>0</v>
      </c>
      <c r="AC80" s="167">
        <v>0</v>
      </c>
      <c r="AD80" s="167">
        <v>0</v>
      </c>
      <c r="AE80" s="515" t="s">
        <v>75</v>
      </c>
      <c r="AF80" s="180">
        <f t="shared" si="1"/>
        <v>0</v>
      </c>
      <c r="AG80" s="167">
        <v>0</v>
      </c>
      <c r="AH80" s="167">
        <v>0</v>
      </c>
      <c r="AI80" s="515" t="s">
        <v>75</v>
      </c>
      <c r="AJ80" s="167">
        <v>0</v>
      </c>
      <c r="AK80" s="515" t="s">
        <v>75</v>
      </c>
      <c r="AL80" s="515" t="s">
        <v>75</v>
      </c>
      <c r="AM80" s="180">
        <f t="shared" si="2"/>
        <v>0</v>
      </c>
      <c r="AN80" s="505">
        <f>+K80+AC80-AH80</f>
        <v>858632</v>
      </c>
      <c r="AO80" s="61" t="s">
        <v>86</v>
      </c>
      <c r="AP80" s="156">
        <v>0</v>
      </c>
      <c r="AQ80" s="61" t="s">
        <v>86</v>
      </c>
      <c r="AR80" s="64">
        <v>0</v>
      </c>
      <c r="AS80" s="515" t="s">
        <v>75</v>
      </c>
      <c r="AT80" s="522">
        <f t="shared" si="3"/>
        <v>0</v>
      </c>
      <c r="AU80" s="156">
        <v>858632</v>
      </c>
      <c r="AV80" s="72">
        <f t="shared" si="4"/>
        <v>0</v>
      </c>
      <c r="AW80" s="515" t="s">
        <v>75</v>
      </c>
      <c r="AX80" s="61" t="s">
        <v>101</v>
      </c>
      <c r="AY80" s="481" t="s">
        <v>734</v>
      </c>
      <c r="AZ80" s="58" t="s">
        <v>67</v>
      </c>
      <c r="BA80" s="58" t="s">
        <v>119</v>
      </c>
    </row>
    <row r="81" spans="2:53" s="142" customFormat="1" ht="14.25" customHeight="1" x14ac:dyDescent="0.2">
      <c r="B81" s="58">
        <v>2024</v>
      </c>
      <c r="C81" s="58">
        <v>891780111</v>
      </c>
      <c r="D81" s="62" t="s">
        <v>64</v>
      </c>
      <c r="E81" s="167" t="s">
        <v>735</v>
      </c>
      <c r="F81" s="180" t="s">
        <v>736</v>
      </c>
      <c r="G81" s="61">
        <v>0</v>
      </c>
      <c r="H81" s="167" t="s">
        <v>73</v>
      </c>
      <c r="I81" s="58" t="s">
        <v>125</v>
      </c>
      <c r="J81" s="167" t="s">
        <v>737</v>
      </c>
      <c r="K81" s="156">
        <v>2181112</v>
      </c>
      <c r="L81" s="58" t="s">
        <v>68</v>
      </c>
      <c r="M81" s="482" t="s">
        <v>483</v>
      </c>
      <c r="N81" s="482" t="s">
        <v>738</v>
      </c>
      <c r="O81" s="184">
        <v>652</v>
      </c>
      <c r="P81" s="509">
        <v>45363</v>
      </c>
      <c r="Q81" s="505">
        <v>67115763</v>
      </c>
      <c r="R81" s="483">
        <v>45519</v>
      </c>
      <c r="S81" s="156">
        <f>+K81</f>
        <v>2181112</v>
      </c>
      <c r="T81" s="61" t="s">
        <v>67</v>
      </c>
      <c r="U81" s="184">
        <v>3377635</v>
      </c>
      <c r="V81" s="184" t="s">
        <v>626</v>
      </c>
      <c r="W81" s="483">
        <v>45519</v>
      </c>
      <c r="X81" s="483">
        <v>45519</v>
      </c>
      <c r="Y81" s="484" t="s">
        <v>75</v>
      </c>
      <c r="Z81" s="483">
        <v>45640</v>
      </c>
      <c r="AA81" s="180">
        <f t="shared" si="0"/>
        <v>121</v>
      </c>
      <c r="AB81" s="167">
        <v>0</v>
      </c>
      <c r="AC81" s="167">
        <v>0</v>
      </c>
      <c r="AD81" s="167">
        <v>0</v>
      </c>
      <c r="AE81" s="515" t="s">
        <v>75</v>
      </c>
      <c r="AF81" s="180">
        <f t="shared" si="1"/>
        <v>0</v>
      </c>
      <c r="AG81" s="167">
        <v>0</v>
      </c>
      <c r="AH81" s="167">
        <v>0</v>
      </c>
      <c r="AI81" s="515" t="s">
        <v>75</v>
      </c>
      <c r="AJ81" s="167">
        <v>0</v>
      </c>
      <c r="AK81" s="515" t="s">
        <v>75</v>
      </c>
      <c r="AL81" s="515" t="s">
        <v>75</v>
      </c>
      <c r="AM81" s="180">
        <f t="shared" si="2"/>
        <v>0</v>
      </c>
      <c r="AN81" s="505">
        <f>+K81+AC81-AH81</f>
        <v>2181112</v>
      </c>
      <c r="AO81" s="61" t="s">
        <v>67</v>
      </c>
      <c r="AP81" s="156">
        <f>+AN81</f>
        <v>2181112</v>
      </c>
      <c r="AQ81" s="61" t="s">
        <v>86</v>
      </c>
      <c r="AR81" s="64">
        <v>0</v>
      </c>
      <c r="AS81" s="515" t="s">
        <v>75</v>
      </c>
      <c r="AT81" s="522">
        <f t="shared" si="3"/>
        <v>0</v>
      </c>
      <c r="AU81" s="156">
        <v>2181112</v>
      </c>
      <c r="AV81" s="72">
        <f t="shared" si="4"/>
        <v>0</v>
      </c>
      <c r="AW81" s="515" t="s">
        <v>75</v>
      </c>
      <c r="AX81" s="61" t="s">
        <v>101</v>
      </c>
      <c r="AY81" s="481" t="s">
        <v>739</v>
      </c>
      <c r="AZ81" s="58" t="s">
        <v>67</v>
      </c>
      <c r="BA81" s="58" t="s">
        <v>119</v>
      </c>
    </row>
    <row r="82" spans="2:53" s="142" customFormat="1" ht="14.25" customHeight="1" x14ac:dyDescent="0.2">
      <c r="B82" s="58">
        <v>2024</v>
      </c>
      <c r="C82" s="58">
        <v>891780111</v>
      </c>
      <c r="D82" s="62" t="s">
        <v>64</v>
      </c>
      <c r="E82" s="167" t="s">
        <v>740</v>
      </c>
      <c r="F82" s="180" t="s">
        <v>741</v>
      </c>
      <c r="G82" s="61">
        <v>0</v>
      </c>
      <c r="H82" s="167" t="s">
        <v>73</v>
      </c>
      <c r="I82" s="58" t="s">
        <v>125</v>
      </c>
      <c r="J82" s="167" t="s">
        <v>742</v>
      </c>
      <c r="K82" s="156">
        <v>3240608</v>
      </c>
      <c r="L82" s="58" t="s">
        <v>68</v>
      </c>
      <c r="M82" s="482" t="s">
        <v>454</v>
      </c>
      <c r="N82" s="482" t="s">
        <v>726</v>
      </c>
      <c r="O82" s="184">
        <v>482</v>
      </c>
      <c r="P82" s="509">
        <v>45348</v>
      </c>
      <c r="Q82" s="156">
        <v>396558147</v>
      </c>
      <c r="R82" s="483">
        <v>45519</v>
      </c>
      <c r="S82" s="156">
        <f>+K82</f>
        <v>3240608</v>
      </c>
      <c r="T82" s="61" t="s">
        <v>67</v>
      </c>
      <c r="U82" s="184">
        <v>57466882</v>
      </c>
      <c r="V82" s="184" t="s">
        <v>709</v>
      </c>
      <c r="W82" s="483">
        <v>45519</v>
      </c>
      <c r="X82" s="483">
        <v>45519</v>
      </c>
      <c r="Y82" s="484" t="s">
        <v>75</v>
      </c>
      <c r="Z82" s="483">
        <v>45549</v>
      </c>
      <c r="AA82" s="180">
        <f t="shared" si="0"/>
        <v>30</v>
      </c>
      <c r="AB82" s="167">
        <v>0</v>
      </c>
      <c r="AC82" s="167">
        <v>0</v>
      </c>
      <c r="AD82" s="167">
        <v>0</v>
      </c>
      <c r="AE82" s="515" t="s">
        <v>75</v>
      </c>
      <c r="AF82" s="180">
        <f t="shared" si="1"/>
        <v>0</v>
      </c>
      <c r="AG82" s="167">
        <v>0</v>
      </c>
      <c r="AH82" s="167">
        <v>0</v>
      </c>
      <c r="AI82" s="515" t="s">
        <v>75</v>
      </c>
      <c r="AJ82" s="167">
        <v>0</v>
      </c>
      <c r="AK82" s="515" t="s">
        <v>75</v>
      </c>
      <c r="AL82" s="515" t="s">
        <v>75</v>
      </c>
      <c r="AM82" s="180">
        <f t="shared" si="2"/>
        <v>0</v>
      </c>
      <c r="AN82" s="505">
        <f>+K82+AC82-AH82</f>
        <v>3240608</v>
      </c>
      <c r="AO82" s="61" t="s">
        <v>86</v>
      </c>
      <c r="AP82" s="156">
        <v>0</v>
      </c>
      <c r="AQ82" s="61" t="s">
        <v>86</v>
      </c>
      <c r="AR82" s="64">
        <v>0</v>
      </c>
      <c r="AS82" s="515" t="s">
        <v>75</v>
      </c>
      <c r="AT82" s="522">
        <f t="shared" si="3"/>
        <v>0</v>
      </c>
      <c r="AU82" s="156">
        <v>3240608</v>
      </c>
      <c r="AV82" s="72">
        <f t="shared" si="4"/>
        <v>0</v>
      </c>
      <c r="AW82" s="515" t="s">
        <v>75</v>
      </c>
      <c r="AX82" s="61" t="s">
        <v>101</v>
      </c>
      <c r="AY82" s="481" t="s">
        <v>743</v>
      </c>
      <c r="AZ82" s="58" t="s">
        <v>67</v>
      </c>
      <c r="BA82" s="58" t="s">
        <v>119</v>
      </c>
    </row>
    <row r="83" spans="2:53" s="142" customFormat="1" ht="14.25" customHeight="1" x14ac:dyDescent="0.2">
      <c r="B83" s="58">
        <v>2024</v>
      </c>
      <c r="C83" s="58">
        <v>891780111</v>
      </c>
      <c r="D83" s="62" t="s">
        <v>64</v>
      </c>
      <c r="E83" s="167" t="s">
        <v>744</v>
      </c>
      <c r="F83" s="180" t="s">
        <v>745</v>
      </c>
      <c r="G83" s="61">
        <v>0</v>
      </c>
      <c r="H83" s="167" t="s">
        <v>73</v>
      </c>
      <c r="I83" s="58" t="s">
        <v>125</v>
      </c>
      <c r="J83" s="167" t="s">
        <v>746</v>
      </c>
      <c r="K83" s="156">
        <v>1799991</v>
      </c>
      <c r="L83" s="58" t="s">
        <v>68</v>
      </c>
      <c r="M83" s="184" t="s">
        <v>747</v>
      </c>
      <c r="N83" s="486">
        <v>901789710</v>
      </c>
      <c r="O83" s="184">
        <v>1665</v>
      </c>
      <c r="P83" s="509">
        <v>45495</v>
      </c>
      <c r="Q83" s="505">
        <v>80000000</v>
      </c>
      <c r="R83" s="483">
        <v>45524</v>
      </c>
      <c r="S83" s="156">
        <f>+K83</f>
        <v>1799991</v>
      </c>
      <c r="T83" s="61" t="s">
        <v>67</v>
      </c>
      <c r="U83" s="180">
        <v>72220242</v>
      </c>
      <c r="V83" s="184" t="s">
        <v>748</v>
      </c>
      <c r="W83" s="483">
        <v>45524</v>
      </c>
      <c r="X83" s="483">
        <v>45524</v>
      </c>
      <c r="Y83" s="484" t="s">
        <v>75</v>
      </c>
      <c r="Z83" s="483">
        <v>45530</v>
      </c>
      <c r="AA83" s="180">
        <f t="shared" si="0"/>
        <v>6</v>
      </c>
      <c r="AB83" s="167">
        <v>0</v>
      </c>
      <c r="AC83" s="167">
        <v>0</v>
      </c>
      <c r="AD83" s="167">
        <v>0</v>
      </c>
      <c r="AE83" s="515" t="s">
        <v>75</v>
      </c>
      <c r="AF83" s="180">
        <f t="shared" si="1"/>
        <v>0</v>
      </c>
      <c r="AG83" s="167">
        <v>0</v>
      </c>
      <c r="AH83" s="167">
        <v>0</v>
      </c>
      <c r="AI83" s="515" t="s">
        <v>75</v>
      </c>
      <c r="AJ83" s="167">
        <v>0</v>
      </c>
      <c r="AK83" s="515" t="s">
        <v>75</v>
      </c>
      <c r="AL83" s="515" t="s">
        <v>75</v>
      </c>
      <c r="AM83" s="180">
        <f t="shared" si="2"/>
        <v>0</v>
      </c>
      <c r="AN83" s="505">
        <f>+K83+AC83-AH83</f>
        <v>1799991</v>
      </c>
      <c r="AO83" s="61" t="s">
        <v>86</v>
      </c>
      <c r="AP83" s="156">
        <v>0</v>
      </c>
      <c r="AQ83" s="61" t="s">
        <v>86</v>
      </c>
      <c r="AR83" s="64">
        <v>0</v>
      </c>
      <c r="AS83" s="515" t="s">
        <v>75</v>
      </c>
      <c r="AT83" s="522">
        <f t="shared" si="3"/>
        <v>0</v>
      </c>
      <c r="AU83" s="156">
        <v>1799991</v>
      </c>
      <c r="AV83" s="72">
        <f t="shared" si="4"/>
        <v>0</v>
      </c>
      <c r="AW83" s="515" t="s">
        <v>75</v>
      </c>
      <c r="AX83" s="61" t="s">
        <v>101</v>
      </c>
      <c r="AY83" s="180" t="s">
        <v>749</v>
      </c>
      <c r="AZ83" s="58" t="s">
        <v>67</v>
      </c>
      <c r="BA83" s="58" t="s">
        <v>119</v>
      </c>
    </row>
    <row r="84" spans="2:53" s="142" customFormat="1" ht="14.25" customHeight="1" x14ac:dyDescent="0.2">
      <c r="B84" s="58">
        <v>2024</v>
      </c>
      <c r="C84" s="58">
        <v>891780111</v>
      </c>
      <c r="D84" s="62" t="s">
        <v>64</v>
      </c>
      <c r="E84" s="167" t="s">
        <v>750</v>
      </c>
      <c r="F84" s="180" t="s">
        <v>751</v>
      </c>
      <c r="G84" s="61">
        <v>0</v>
      </c>
      <c r="H84" s="167" t="s">
        <v>73</v>
      </c>
      <c r="I84" s="58" t="s">
        <v>125</v>
      </c>
      <c r="J84" s="167" t="s">
        <v>752</v>
      </c>
      <c r="K84" s="156">
        <v>19569550</v>
      </c>
      <c r="L84" s="58" t="s">
        <v>68</v>
      </c>
      <c r="M84" s="482" t="s">
        <v>454</v>
      </c>
      <c r="N84" s="482" t="s">
        <v>726</v>
      </c>
      <c r="O84" s="184">
        <v>792</v>
      </c>
      <c r="P84" s="509">
        <v>45373</v>
      </c>
      <c r="Q84" s="156">
        <v>80000000</v>
      </c>
      <c r="R84" s="483">
        <v>45524</v>
      </c>
      <c r="S84" s="156">
        <f>+K84</f>
        <v>19569550</v>
      </c>
      <c r="T84" s="61" t="s">
        <v>67</v>
      </c>
      <c r="U84" s="180">
        <v>1082903415</v>
      </c>
      <c r="V84" s="184" t="s">
        <v>753</v>
      </c>
      <c r="W84" s="483">
        <v>45524</v>
      </c>
      <c r="X84" s="483">
        <v>45524</v>
      </c>
      <c r="Y84" s="484" t="s">
        <v>75</v>
      </c>
      <c r="Z84" s="483">
        <v>45554</v>
      </c>
      <c r="AA84" s="180">
        <f t="shared" si="0"/>
        <v>30</v>
      </c>
      <c r="AB84" s="167">
        <v>0</v>
      </c>
      <c r="AC84" s="167">
        <v>0</v>
      </c>
      <c r="AD84" s="167">
        <v>0</v>
      </c>
      <c r="AE84" s="515" t="s">
        <v>75</v>
      </c>
      <c r="AF84" s="180">
        <f t="shared" si="1"/>
        <v>0</v>
      </c>
      <c r="AG84" s="167">
        <v>0</v>
      </c>
      <c r="AH84" s="167">
        <v>0</v>
      </c>
      <c r="AI84" s="515" t="s">
        <v>75</v>
      </c>
      <c r="AJ84" s="167">
        <v>0</v>
      </c>
      <c r="AK84" s="515" t="s">
        <v>75</v>
      </c>
      <c r="AL84" s="515" t="s">
        <v>75</v>
      </c>
      <c r="AM84" s="180">
        <f t="shared" si="2"/>
        <v>0</v>
      </c>
      <c r="AN84" s="505">
        <f>+K84+AC84-AH84</f>
        <v>19569550</v>
      </c>
      <c r="AO84" s="61" t="s">
        <v>67</v>
      </c>
      <c r="AP84" s="156">
        <f>+AN84</f>
        <v>19569550</v>
      </c>
      <c r="AQ84" s="61" t="s">
        <v>86</v>
      </c>
      <c r="AR84" s="64">
        <v>0</v>
      </c>
      <c r="AS84" s="515" t="s">
        <v>75</v>
      </c>
      <c r="AT84" s="522">
        <f t="shared" si="3"/>
        <v>0</v>
      </c>
      <c r="AU84" s="156">
        <v>19569550</v>
      </c>
      <c r="AV84" s="72">
        <f t="shared" si="4"/>
        <v>0</v>
      </c>
      <c r="AW84" s="515" t="s">
        <v>75</v>
      </c>
      <c r="AX84" s="61" t="s">
        <v>101</v>
      </c>
      <c r="AY84" s="180" t="s">
        <v>754</v>
      </c>
      <c r="AZ84" s="58" t="s">
        <v>67</v>
      </c>
      <c r="BA84" s="58" t="s">
        <v>119</v>
      </c>
    </row>
    <row r="85" spans="2:53" s="142" customFormat="1" ht="14.25" customHeight="1" x14ac:dyDescent="0.2">
      <c r="B85" s="58">
        <v>2024</v>
      </c>
      <c r="C85" s="58">
        <v>891780111</v>
      </c>
      <c r="D85" s="62" t="s">
        <v>64</v>
      </c>
      <c r="E85" s="167" t="s">
        <v>755</v>
      </c>
      <c r="F85" s="180" t="s">
        <v>756</v>
      </c>
      <c r="G85" s="61">
        <v>0</v>
      </c>
      <c r="H85" s="167" t="s">
        <v>73</v>
      </c>
      <c r="I85" s="58" t="s">
        <v>125</v>
      </c>
      <c r="J85" s="167" t="s">
        <v>757</v>
      </c>
      <c r="K85" s="156">
        <f>1542740+980060</f>
        <v>2522800</v>
      </c>
      <c r="L85" s="58" t="s">
        <v>68</v>
      </c>
      <c r="M85" s="482" t="s">
        <v>758</v>
      </c>
      <c r="N85" s="482" t="s">
        <v>759</v>
      </c>
      <c r="O85" s="184">
        <v>652</v>
      </c>
      <c r="P85" s="509">
        <v>45363</v>
      </c>
      <c r="Q85" s="505">
        <v>67115763</v>
      </c>
      <c r="R85" s="483">
        <v>45525</v>
      </c>
      <c r="S85" s="156">
        <f>+K85</f>
        <v>2522800</v>
      </c>
      <c r="T85" s="61" t="s">
        <v>67</v>
      </c>
      <c r="U85" s="184">
        <v>3377635</v>
      </c>
      <c r="V85" s="184" t="s">
        <v>626</v>
      </c>
      <c r="W85" s="483">
        <v>45525</v>
      </c>
      <c r="X85" s="483">
        <v>45525</v>
      </c>
      <c r="Y85" s="484" t="s">
        <v>75</v>
      </c>
      <c r="Z85" s="483">
        <v>45585</v>
      </c>
      <c r="AA85" s="180">
        <f t="shared" si="0"/>
        <v>60</v>
      </c>
      <c r="AB85" s="167">
        <v>0</v>
      </c>
      <c r="AC85" s="167">
        <v>0</v>
      </c>
      <c r="AD85" s="167">
        <v>0</v>
      </c>
      <c r="AE85" s="515" t="s">
        <v>75</v>
      </c>
      <c r="AF85" s="180">
        <f t="shared" si="1"/>
        <v>0</v>
      </c>
      <c r="AG85" s="167">
        <v>0</v>
      </c>
      <c r="AH85" s="167">
        <v>0</v>
      </c>
      <c r="AI85" s="515" t="s">
        <v>75</v>
      </c>
      <c r="AJ85" s="167">
        <v>0</v>
      </c>
      <c r="AK85" s="515" t="s">
        <v>75</v>
      </c>
      <c r="AL85" s="515" t="s">
        <v>75</v>
      </c>
      <c r="AM85" s="180">
        <f t="shared" si="2"/>
        <v>0</v>
      </c>
      <c r="AN85" s="505">
        <f>+K85+AC85-AH85</f>
        <v>2522800</v>
      </c>
      <c r="AO85" s="61" t="s">
        <v>67</v>
      </c>
      <c r="AP85" s="156">
        <f t="shared" ref="AP85:AP88" si="5">+AN85</f>
        <v>2522800</v>
      </c>
      <c r="AQ85" s="61" t="s">
        <v>86</v>
      </c>
      <c r="AR85" s="64">
        <v>0</v>
      </c>
      <c r="AS85" s="515" t="s">
        <v>75</v>
      </c>
      <c r="AT85" s="522">
        <f t="shared" si="3"/>
        <v>0</v>
      </c>
      <c r="AU85" s="156">
        <v>2522800</v>
      </c>
      <c r="AV85" s="72">
        <f t="shared" si="4"/>
        <v>0</v>
      </c>
      <c r="AW85" s="515" t="s">
        <v>75</v>
      </c>
      <c r="AX85" s="61" t="s">
        <v>101</v>
      </c>
      <c r="AY85" s="180" t="s">
        <v>760</v>
      </c>
      <c r="AZ85" s="58" t="s">
        <v>67</v>
      </c>
      <c r="BA85" s="58" t="s">
        <v>119</v>
      </c>
    </row>
    <row r="86" spans="2:53" s="142" customFormat="1" ht="14.25" customHeight="1" x14ac:dyDescent="0.2">
      <c r="B86" s="58">
        <v>2024</v>
      </c>
      <c r="C86" s="58">
        <v>891780111</v>
      </c>
      <c r="D86" s="62" t="s">
        <v>64</v>
      </c>
      <c r="E86" s="167" t="s">
        <v>761</v>
      </c>
      <c r="F86" s="180" t="s">
        <v>762</v>
      </c>
      <c r="G86" s="61">
        <v>0</v>
      </c>
      <c r="H86" s="167" t="s">
        <v>73</v>
      </c>
      <c r="I86" s="58" t="s">
        <v>125</v>
      </c>
      <c r="J86" s="167" t="s">
        <v>763</v>
      </c>
      <c r="K86" s="156">
        <v>25999061</v>
      </c>
      <c r="L86" s="58" t="s">
        <v>68</v>
      </c>
      <c r="M86" s="482" t="s">
        <v>764</v>
      </c>
      <c r="N86" s="482" t="s">
        <v>765</v>
      </c>
      <c r="O86" s="184">
        <v>1635</v>
      </c>
      <c r="P86" s="509">
        <v>45491</v>
      </c>
      <c r="Q86" s="505">
        <v>50000000</v>
      </c>
      <c r="R86" s="483">
        <v>45525</v>
      </c>
      <c r="S86" s="156">
        <f>+K86</f>
        <v>25999061</v>
      </c>
      <c r="T86" s="61" t="s">
        <v>67</v>
      </c>
      <c r="U86" s="184">
        <v>19590980</v>
      </c>
      <c r="V86" s="184" t="s">
        <v>766</v>
      </c>
      <c r="W86" s="483">
        <v>45525</v>
      </c>
      <c r="X86" s="483">
        <v>45525</v>
      </c>
      <c r="Y86" s="484" t="s">
        <v>75</v>
      </c>
      <c r="Z86" s="483">
        <v>45646</v>
      </c>
      <c r="AA86" s="180">
        <f t="shared" si="0"/>
        <v>121</v>
      </c>
      <c r="AB86" s="167">
        <v>0</v>
      </c>
      <c r="AC86" s="167">
        <v>0</v>
      </c>
      <c r="AD86" s="167">
        <v>0</v>
      </c>
      <c r="AE86" s="515" t="s">
        <v>75</v>
      </c>
      <c r="AF86" s="180">
        <f t="shared" si="1"/>
        <v>0</v>
      </c>
      <c r="AG86" s="167">
        <v>0</v>
      </c>
      <c r="AH86" s="167">
        <v>0</v>
      </c>
      <c r="AI86" s="515" t="s">
        <v>75</v>
      </c>
      <c r="AJ86" s="167">
        <v>0</v>
      </c>
      <c r="AK86" s="515" t="s">
        <v>75</v>
      </c>
      <c r="AL86" s="515" t="s">
        <v>75</v>
      </c>
      <c r="AM86" s="180">
        <f t="shared" si="2"/>
        <v>0</v>
      </c>
      <c r="AN86" s="505">
        <f>+K86+AC86-AH86</f>
        <v>25999061</v>
      </c>
      <c r="AO86" s="61" t="s">
        <v>67</v>
      </c>
      <c r="AP86" s="156">
        <f t="shared" si="5"/>
        <v>25999061</v>
      </c>
      <c r="AQ86" s="61" t="s">
        <v>86</v>
      </c>
      <c r="AR86" s="64">
        <v>0</v>
      </c>
      <c r="AS86" s="515" t="s">
        <v>75</v>
      </c>
      <c r="AT86" s="522">
        <f t="shared" si="3"/>
        <v>0</v>
      </c>
      <c r="AU86" s="156">
        <v>25999061</v>
      </c>
      <c r="AV86" s="72">
        <f t="shared" si="4"/>
        <v>0</v>
      </c>
      <c r="AW86" s="515" t="s">
        <v>75</v>
      </c>
      <c r="AX86" s="61" t="s">
        <v>101</v>
      </c>
      <c r="AY86" s="180" t="s">
        <v>767</v>
      </c>
      <c r="AZ86" s="58" t="s">
        <v>67</v>
      </c>
      <c r="BA86" s="58" t="s">
        <v>119</v>
      </c>
    </row>
    <row r="87" spans="2:53" s="142" customFormat="1" ht="14.25" customHeight="1" x14ac:dyDescent="0.2">
      <c r="B87" s="58">
        <v>2024</v>
      </c>
      <c r="C87" s="58">
        <v>891780111</v>
      </c>
      <c r="D87" s="62" t="s">
        <v>64</v>
      </c>
      <c r="E87" s="167" t="s">
        <v>768</v>
      </c>
      <c r="F87" s="184" t="s">
        <v>769</v>
      </c>
      <c r="G87" s="61">
        <v>0</v>
      </c>
      <c r="H87" s="167" t="s">
        <v>73</v>
      </c>
      <c r="I87" s="58" t="s">
        <v>125</v>
      </c>
      <c r="J87" s="167" t="s">
        <v>770</v>
      </c>
      <c r="K87" s="156">
        <v>13000000</v>
      </c>
      <c r="L87" s="58" t="s">
        <v>68</v>
      </c>
      <c r="M87" s="482" t="s">
        <v>771</v>
      </c>
      <c r="N87" s="482" t="s">
        <v>772</v>
      </c>
      <c r="O87" s="184">
        <v>1635</v>
      </c>
      <c r="P87" s="509">
        <v>45491</v>
      </c>
      <c r="Q87" s="505">
        <v>50000000</v>
      </c>
      <c r="R87" s="483">
        <v>45530</v>
      </c>
      <c r="S87" s="156">
        <f>+K87</f>
        <v>13000000</v>
      </c>
      <c r="T87" s="61" t="s">
        <v>67</v>
      </c>
      <c r="U87" s="184">
        <v>19590980</v>
      </c>
      <c r="V87" s="184" t="s">
        <v>766</v>
      </c>
      <c r="W87" s="483">
        <v>45530</v>
      </c>
      <c r="X87" s="483">
        <v>45530</v>
      </c>
      <c r="Y87" s="484" t="s">
        <v>75</v>
      </c>
      <c r="Z87" s="483">
        <v>45560</v>
      </c>
      <c r="AA87" s="180">
        <f t="shared" si="0"/>
        <v>30</v>
      </c>
      <c r="AB87" s="167">
        <v>0</v>
      </c>
      <c r="AC87" s="167">
        <v>0</v>
      </c>
      <c r="AD87" s="167">
        <v>0</v>
      </c>
      <c r="AE87" s="515" t="s">
        <v>75</v>
      </c>
      <c r="AF87" s="180">
        <f t="shared" si="1"/>
        <v>0</v>
      </c>
      <c r="AG87" s="167">
        <v>0</v>
      </c>
      <c r="AH87" s="167">
        <v>0</v>
      </c>
      <c r="AI87" s="515" t="s">
        <v>75</v>
      </c>
      <c r="AJ87" s="167">
        <v>0</v>
      </c>
      <c r="AK87" s="515" t="s">
        <v>75</v>
      </c>
      <c r="AL87" s="515" t="s">
        <v>75</v>
      </c>
      <c r="AM87" s="180">
        <f t="shared" si="2"/>
        <v>0</v>
      </c>
      <c r="AN87" s="505">
        <f>+K87+AC87-AH87</f>
        <v>13000000</v>
      </c>
      <c r="AO87" s="61" t="s">
        <v>67</v>
      </c>
      <c r="AP87" s="156">
        <f t="shared" si="5"/>
        <v>13000000</v>
      </c>
      <c r="AQ87" s="61" t="s">
        <v>86</v>
      </c>
      <c r="AR87" s="64">
        <v>0</v>
      </c>
      <c r="AS87" s="515" t="s">
        <v>75</v>
      </c>
      <c r="AT87" s="522">
        <f t="shared" si="3"/>
        <v>0</v>
      </c>
      <c r="AU87" s="156">
        <v>13000000</v>
      </c>
      <c r="AV87" s="72">
        <f t="shared" si="4"/>
        <v>0</v>
      </c>
      <c r="AW87" s="515" t="s">
        <v>75</v>
      </c>
      <c r="AX87" s="61" t="s">
        <v>101</v>
      </c>
      <c r="AY87" s="485" t="s">
        <v>773</v>
      </c>
      <c r="AZ87" s="58" t="s">
        <v>67</v>
      </c>
      <c r="BA87" s="58" t="s">
        <v>119</v>
      </c>
    </row>
    <row r="88" spans="2:53" s="142" customFormat="1" ht="14.25" customHeight="1" x14ac:dyDescent="0.2">
      <c r="B88" s="58">
        <v>2024</v>
      </c>
      <c r="C88" s="58">
        <v>891780111</v>
      </c>
      <c r="D88" s="62" t="s">
        <v>64</v>
      </c>
      <c r="E88" s="167" t="s">
        <v>774</v>
      </c>
      <c r="F88" s="184" t="s">
        <v>775</v>
      </c>
      <c r="G88" s="61">
        <v>0</v>
      </c>
      <c r="H88" s="167" t="s">
        <v>73</v>
      </c>
      <c r="I88" s="58" t="s">
        <v>125</v>
      </c>
      <c r="J88" s="167" t="s">
        <v>776</v>
      </c>
      <c r="K88" s="156">
        <v>8404800</v>
      </c>
      <c r="L88" s="58" t="s">
        <v>68</v>
      </c>
      <c r="M88" s="482" t="s">
        <v>449</v>
      </c>
      <c r="N88" s="482" t="s">
        <v>777</v>
      </c>
      <c r="O88" s="184">
        <v>1925</v>
      </c>
      <c r="P88" s="509">
        <v>45526</v>
      </c>
      <c r="Q88" s="505">
        <v>9000000</v>
      </c>
      <c r="R88" s="483">
        <v>45530</v>
      </c>
      <c r="S88" s="156">
        <f>+K88</f>
        <v>8404800</v>
      </c>
      <c r="T88" s="61" t="s">
        <v>67</v>
      </c>
      <c r="U88" s="180">
        <v>36669284</v>
      </c>
      <c r="V88" s="184" t="s">
        <v>778</v>
      </c>
      <c r="W88" s="483">
        <v>45530</v>
      </c>
      <c r="X88" s="483">
        <v>45530</v>
      </c>
      <c r="Y88" s="484" t="s">
        <v>75</v>
      </c>
      <c r="Z88" s="483">
        <v>45530</v>
      </c>
      <c r="AA88" s="180">
        <f t="shared" si="0"/>
        <v>0</v>
      </c>
      <c r="AB88" s="167">
        <v>0</v>
      </c>
      <c r="AC88" s="167">
        <v>0</v>
      </c>
      <c r="AD88" s="167">
        <v>0</v>
      </c>
      <c r="AE88" s="515" t="s">
        <v>75</v>
      </c>
      <c r="AF88" s="180">
        <f t="shared" si="1"/>
        <v>0</v>
      </c>
      <c r="AG88" s="167">
        <v>0</v>
      </c>
      <c r="AH88" s="167">
        <v>0</v>
      </c>
      <c r="AI88" s="515" t="s">
        <v>75</v>
      </c>
      <c r="AJ88" s="167">
        <v>0</v>
      </c>
      <c r="AK88" s="515" t="s">
        <v>75</v>
      </c>
      <c r="AL88" s="515" t="s">
        <v>75</v>
      </c>
      <c r="AM88" s="180">
        <f t="shared" si="2"/>
        <v>0</v>
      </c>
      <c r="AN88" s="505">
        <f>+K88+AC88-AH88</f>
        <v>8404800</v>
      </c>
      <c r="AO88" s="61" t="s">
        <v>67</v>
      </c>
      <c r="AP88" s="156">
        <f t="shared" si="5"/>
        <v>8404800</v>
      </c>
      <c r="AQ88" s="61" t="s">
        <v>86</v>
      </c>
      <c r="AR88" s="64">
        <v>0</v>
      </c>
      <c r="AS88" s="515" t="s">
        <v>75</v>
      </c>
      <c r="AT88" s="522">
        <f t="shared" si="3"/>
        <v>0</v>
      </c>
      <c r="AU88" s="156">
        <v>8404800</v>
      </c>
      <c r="AV88" s="72">
        <f t="shared" si="4"/>
        <v>0</v>
      </c>
      <c r="AW88" s="515" t="s">
        <v>75</v>
      </c>
      <c r="AX88" s="61" t="s">
        <v>101</v>
      </c>
      <c r="AY88" s="485" t="s">
        <v>779</v>
      </c>
      <c r="AZ88" s="58" t="s">
        <v>67</v>
      </c>
      <c r="BA88" s="58" t="s">
        <v>119</v>
      </c>
    </row>
    <row r="89" spans="2:53" s="142" customFormat="1" ht="14.25" customHeight="1" x14ac:dyDescent="0.2">
      <c r="B89" s="58">
        <v>2024</v>
      </c>
      <c r="C89" s="58">
        <v>891780111</v>
      </c>
      <c r="D89" s="62" t="s">
        <v>64</v>
      </c>
      <c r="E89" s="167" t="s">
        <v>780</v>
      </c>
      <c r="F89" s="184" t="s">
        <v>781</v>
      </c>
      <c r="G89" s="61">
        <v>0</v>
      </c>
      <c r="H89" s="167" t="s">
        <v>73</v>
      </c>
      <c r="I89" s="58" t="s">
        <v>125</v>
      </c>
      <c r="J89" s="167" t="s">
        <v>782</v>
      </c>
      <c r="K89" s="156">
        <v>3034500</v>
      </c>
      <c r="L89" s="58" t="s">
        <v>68</v>
      </c>
      <c r="M89" s="482" t="s">
        <v>454</v>
      </c>
      <c r="N89" s="482" t="s">
        <v>726</v>
      </c>
      <c r="O89" s="184">
        <v>669</v>
      </c>
      <c r="P89" s="509">
        <v>45364</v>
      </c>
      <c r="Q89" s="156">
        <v>531000000</v>
      </c>
      <c r="R89" s="483">
        <v>45532</v>
      </c>
      <c r="S89" s="156">
        <f>+K89</f>
        <v>3034500</v>
      </c>
      <c r="T89" s="61" t="s">
        <v>67</v>
      </c>
      <c r="U89" s="184">
        <v>52030501</v>
      </c>
      <c r="V89" s="184" t="s">
        <v>715</v>
      </c>
      <c r="W89" s="483">
        <v>45532</v>
      </c>
      <c r="X89" s="483">
        <v>45532</v>
      </c>
      <c r="Y89" s="484" t="s">
        <v>75</v>
      </c>
      <c r="Z89" s="483">
        <v>45562</v>
      </c>
      <c r="AA89" s="180">
        <f t="shared" si="0"/>
        <v>30</v>
      </c>
      <c r="AB89" s="167">
        <v>0</v>
      </c>
      <c r="AC89" s="167">
        <v>0</v>
      </c>
      <c r="AD89" s="167">
        <v>0</v>
      </c>
      <c r="AE89" s="515" t="s">
        <v>75</v>
      </c>
      <c r="AF89" s="180">
        <f t="shared" si="1"/>
        <v>0</v>
      </c>
      <c r="AG89" s="167">
        <v>0</v>
      </c>
      <c r="AH89" s="167">
        <v>0</v>
      </c>
      <c r="AI89" s="515" t="s">
        <v>75</v>
      </c>
      <c r="AJ89" s="167">
        <v>0</v>
      </c>
      <c r="AK89" s="515" t="s">
        <v>75</v>
      </c>
      <c r="AL89" s="515" t="s">
        <v>75</v>
      </c>
      <c r="AM89" s="180">
        <f t="shared" si="2"/>
        <v>0</v>
      </c>
      <c r="AN89" s="505">
        <f>+K89+AC89-AH89</f>
        <v>3034500</v>
      </c>
      <c r="AO89" s="61" t="s">
        <v>86</v>
      </c>
      <c r="AP89" s="156">
        <v>0</v>
      </c>
      <c r="AQ89" s="61" t="s">
        <v>86</v>
      </c>
      <c r="AR89" s="64">
        <v>0</v>
      </c>
      <c r="AS89" s="515" t="s">
        <v>75</v>
      </c>
      <c r="AT89" s="522">
        <f t="shared" si="3"/>
        <v>0</v>
      </c>
      <c r="AU89" s="156">
        <v>3034500</v>
      </c>
      <c r="AV89" s="72">
        <f t="shared" si="4"/>
        <v>0</v>
      </c>
      <c r="AW89" s="515" t="s">
        <v>75</v>
      </c>
      <c r="AX89" s="61" t="s">
        <v>101</v>
      </c>
      <c r="AY89" s="485" t="s">
        <v>783</v>
      </c>
      <c r="AZ89" s="58" t="s">
        <v>67</v>
      </c>
      <c r="BA89" s="58" t="s">
        <v>119</v>
      </c>
    </row>
    <row r="90" spans="2:53" s="142" customFormat="1" ht="14.25" customHeight="1" x14ac:dyDescent="0.2">
      <c r="B90" s="58">
        <v>2024</v>
      </c>
      <c r="C90" s="58">
        <v>891780111</v>
      </c>
      <c r="D90" s="62" t="s">
        <v>64</v>
      </c>
      <c r="E90" s="167" t="s">
        <v>784</v>
      </c>
      <c r="F90" s="184" t="s">
        <v>785</v>
      </c>
      <c r="G90" s="61">
        <v>0</v>
      </c>
      <c r="H90" s="167" t="s">
        <v>73</v>
      </c>
      <c r="I90" s="58" t="s">
        <v>125</v>
      </c>
      <c r="J90" s="167" t="s">
        <v>786</v>
      </c>
      <c r="K90" s="156">
        <v>6647340</v>
      </c>
      <c r="L90" s="58" t="s">
        <v>68</v>
      </c>
      <c r="M90" s="482" t="s">
        <v>787</v>
      </c>
      <c r="N90" s="482" t="s">
        <v>788</v>
      </c>
      <c r="O90" s="184">
        <v>429</v>
      </c>
      <c r="P90" s="509">
        <v>45343</v>
      </c>
      <c r="Q90" s="156">
        <v>524300000</v>
      </c>
      <c r="R90" s="483">
        <v>45532</v>
      </c>
      <c r="S90" s="156">
        <f>+K90</f>
        <v>6647340</v>
      </c>
      <c r="T90" s="61" t="s">
        <v>67</v>
      </c>
      <c r="U90" s="184">
        <v>33104165</v>
      </c>
      <c r="V90" s="184" t="s">
        <v>789</v>
      </c>
      <c r="W90" s="483">
        <v>45532</v>
      </c>
      <c r="X90" s="483">
        <v>45532</v>
      </c>
      <c r="Y90" s="484" t="s">
        <v>75</v>
      </c>
      <c r="Z90" s="483">
        <v>45592</v>
      </c>
      <c r="AA90" s="180">
        <f t="shared" si="0"/>
        <v>60</v>
      </c>
      <c r="AB90" s="167">
        <v>0</v>
      </c>
      <c r="AC90" s="167">
        <v>0</v>
      </c>
      <c r="AD90" s="167">
        <v>0</v>
      </c>
      <c r="AE90" s="515" t="s">
        <v>75</v>
      </c>
      <c r="AF90" s="180">
        <f t="shared" si="1"/>
        <v>0</v>
      </c>
      <c r="AG90" s="167">
        <v>0</v>
      </c>
      <c r="AH90" s="167">
        <v>0</v>
      </c>
      <c r="AI90" s="515" t="s">
        <v>75</v>
      </c>
      <c r="AJ90" s="167">
        <v>0</v>
      </c>
      <c r="AK90" s="515" t="s">
        <v>75</v>
      </c>
      <c r="AL90" s="515" t="s">
        <v>75</v>
      </c>
      <c r="AM90" s="180">
        <f t="shared" si="2"/>
        <v>0</v>
      </c>
      <c r="AN90" s="505">
        <f>+K90+AC90-AH90</f>
        <v>6647340</v>
      </c>
      <c r="AO90" s="61" t="s">
        <v>86</v>
      </c>
      <c r="AP90" s="156">
        <v>0</v>
      </c>
      <c r="AQ90" s="61" t="s">
        <v>86</v>
      </c>
      <c r="AR90" s="64">
        <v>0</v>
      </c>
      <c r="AS90" s="515" t="s">
        <v>75</v>
      </c>
      <c r="AT90" s="522">
        <f t="shared" si="3"/>
        <v>0</v>
      </c>
      <c r="AU90" s="156">
        <v>6647340</v>
      </c>
      <c r="AV90" s="72">
        <f t="shared" si="4"/>
        <v>0</v>
      </c>
      <c r="AW90" s="515" t="s">
        <v>75</v>
      </c>
      <c r="AX90" s="61" t="s">
        <v>101</v>
      </c>
      <c r="AY90" s="485" t="s">
        <v>790</v>
      </c>
      <c r="AZ90" s="58" t="s">
        <v>67</v>
      </c>
      <c r="BA90" s="58" t="s">
        <v>119</v>
      </c>
    </row>
    <row r="91" spans="2:53" s="142" customFormat="1" ht="14.25" customHeight="1" x14ac:dyDescent="0.2">
      <c r="B91" s="58">
        <v>2024</v>
      </c>
      <c r="C91" s="58">
        <v>891780111</v>
      </c>
      <c r="D91" s="62" t="s">
        <v>64</v>
      </c>
      <c r="E91" s="167" t="s">
        <v>791</v>
      </c>
      <c r="F91" s="180" t="s">
        <v>792</v>
      </c>
      <c r="G91" s="210">
        <v>2023000100072</v>
      </c>
      <c r="H91" s="167" t="s">
        <v>73</v>
      </c>
      <c r="I91" s="58" t="s">
        <v>383</v>
      </c>
      <c r="J91" s="167" t="s">
        <v>793</v>
      </c>
      <c r="K91" s="505">
        <v>83230368</v>
      </c>
      <c r="L91" s="58" t="s">
        <v>68</v>
      </c>
      <c r="M91" s="180" t="s">
        <v>794</v>
      </c>
      <c r="N91" s="180" t="s">
        <v>795</v>
      </c>
      <c r="O91" s="184">
        <v>174</v>
      </c>
      <c r="P91" s="509">
        <v>45335</v>
      </c>
      <c r="Q91" s="505">
        <v>2122162432</v>
      </c>
      <c r="R91" s="483">
        <v>45492</v>
      </c>
      <c r="S91" s="156">
        <f>+K91</f>
        <v>83230368</v>
      </c>
      <c r="T91" s="61" t="s">
        <v>67</v>
      </c>
      <c r="U91" s="180">
        <v>16078654</v>
      </c>
      <c r="V91" s="184" t="s">
        <v>386</v>
      </c>
      <c r="W91" s="488">
        <v>45492</v>
      </c>
      <c r="X91" s="488">
        <v>45492</v>
      </c>
      <c r="Y91" s="484" t="s">
        <v>75</v>
      </c>
      <c r="Z91" s="488">
        <v>45703</v>
      </c>
      <c r="AA91" s="180">
        <f t="shared" si="0"/>
        <v>211</v>
      </c>
      <c r="AB91" s="167">
        <v>0</v>
      </c>
      <c r="AC91" s="167">
        <v>0</v>
      </c>
      <c r="AD91" s="167">
        <v>0</v>
      </c>
      <c r="AE91" s="515" t="s">
        <v>75</v>
      </c>
      <c r="AF91" s="180">
        <f t="shared" si="1"/>
        <v>0</v>
      </c>
      <c r="AG91" s="167">
        <v>0</v>
      </c>
      <c r="AH91" s="167">
        <v>0</v>
      </c>
      <c r="AI91" s="515" t="s">
        <v>75</v>
      </c>
      <c r="AJ91" s="167">
        <v>0</v>
      </c>
      <c r="AK91" s="515" t="s">
        <v>75</v>
      </c>
      <c r="AL91" s="515" t="s">
        <v>75</v>
      </c>
      <c r="AM91" s="180">
        <f t="shared" si="2"/>
        <v>0</v>
      </c>
      <c r="AN91" s="505">
        <f>+K91+AC91-AH91</f>
        <v>83230368</v>
      </c>
      <c r="AO91" s="61" t="s">
        <v>86</v>
      </c>
      <c r="AP91" s="156">
        <v>0</v>
      </c>
      <c r="AQ91" s="61" t="s">
        <v>86</v>
      </c>
      <c r="AR91" s="64">
        <v>0</v>
      </c>
      <c r="AS91" s="515" t="s">
        <v>75</v>
      </c>
      <c r="AT91" s="522">
        <f t="shared" si="3"/>
        <v>0</v>
      </c>
      <c r="AU91" s="156">
        <v>83230368</v>
      </c>
      <c r="AV91" s="72">
        <f t="shared" si="4"/>
        <v>0</v>
      </c>
      <c r="AW91" s="515" t="s">
        <v>75</v>
      </c>
      <c r="AX91" s="61" t="s">
        <v>101</v>
      </c>
      <c r="AY91" s="493" t="s">
        <v>796</v>
      </c>
      <c r="AZ91" s="58" t="s">
        <v>67</v>
      </c>
      <c r="BA91" s="58" t="s">
        <v>67</v>
      </c>
    </row>
    <row r="92" spans="2:53" s="142" customFormat="1" ht="14.25" customHeight="1" x14ac:dyDescent="0.2">
      <c r="B92" s="58">
        <v>2024</v>
      </c>
      <c r="C92" s="58">
        <v>891780111</v>
      </c>
      <c r="D92" s="62" t="s">
        <v>64</v>
      </c>
      <c r="E92" s="167" t="s">
        <v>797</v>
      </c>
      <c r="F92" s="180" t="s">
        <v>798</v>
      </c>
      <c r="G92" s="210">
        <v>2023000100072</v>
      </c>
      <c r="H92" s="167" t="s">
        <v>73</v>
      </c>
      <c r="I92" s="58" t="s">
        <v>383</v>
      </c>
      <c r="J92" s="167" t="s">
        <v>799</v>
      </c>
      <c r="K92" s="505">
        <v>92545440</v>
      </c>
      <c r="L92" s="58" t="s">
        <v>68</v>
      </c>
      <c r="M92" s="180" t="s">
        <v>800</v>
      </c>
      <c r="N92" s="180" t="s">
        <v>801</v>
      </c>
      <c r="O92" s="184">
        <v>174</v>
      </c>
      <c r="P92" s="509">
        <v>45335</v>
      </c>
      <c r="Q92" s="505">
        <v>2122162432</v>
      </c>
      <c r="R92" s="483">
        <v>45492</v>
      </c>
      <c r="S92" s="156">
        <f>+K92</f>
        <v>92545440</v>
      </c>
      <c r="T92" s="61" t="s">
        <v>67</v>
      </c>
      <c r="U92" s="180">
        <v>16078654</v>
      </c>
      <c r="V92" s="184" t="s">
        <v>386</v>
      </c>
      <c r="W92" s="488">
        <v>45492</v>
      </c>
      <c r="X92" s="488">
        <v>45492</v>
      </c>
      <c r="Y92" s="484" t="s">
        <v>75</v>
      </c>
      <c r="Z92" s="488">
        <v>45703</v>
      </c>
      <c r="AA92" s="180">
        <f t="shared" si="0"/>
        <v>211</v>
      </c>
      <c r="AB92" s="167">
        <v>0</v>
      </c>
      <c r="AC92" s="167">
        <v>0</v>
      </c>
      <c r="AD92" s="167">
        <v>0</v>
      </c>
      <c r="AE92" s="515" t="s">
        <v>75</v>
      </c>
      <c r="AF92" s="180">
        <f t="shared" si="1"/>
        <v>0</v>
      </c>
      <c r="AG92" s="167">
        <v>0</v>
      </c>
      <c r="AH92" s="167">
        <v>0</v>
      </c>
      <c r="AI92" s="515" t="s">
        <v>75</v>
      </c>
      <c r="AJ92" s="167">
        <v>0</v>
      </c>
      <c r="AK92" s="515" t="s">
        <v>75</v>
      </c>
      <c r="AL92" s="515" t="s">
        <v>75</v>
      </c>
      <c r="AM92" s="180">
        <f t="shared" si="2"/>
        <v>0</v>
      </c>
      <c r="AN92" s="505">
        <f>+K92+AC92-AH92</f>
        <v>92545440</v>
      </c>
      <c r="AO92" s="61" t="s">
        <v>86</v>
      </c>
      <c r="AP92" s="156">
        <v>0</v>
      </c>
      <c r="AQ92" s="61" t="s">
        <v>86</v>
      </c>
      <c r="AR92" s="64">
        <v>0</v>
      </c>
      <c r="AS92" s="515" t="s">
        <v>75</v>
      </c>
      <c r="AT92" s="522">
        <f t="shared" si="3"/>
        <v>0</v>
      </c>
      <c r="AU92" s="156">
        <v>92545440</v>
      </c>
      <c r="AV92" s="72">
        <f t="shared" si="4"/>
        <v>0</v>
      </c>
      <c r="AW92" s="515" t="s">
        <v>75</v>
      </c>
      <c r="AX92" s="61" t="s">
        <v>101</v>
      </c>
      <c r="AY92" s="180" t="s">
        <v>802</v>
      </c>
      <c r="AZ92" s="58" t="s">
        <v>67</v>
      </c>
      <c r="BA92" s="58" t="s">
        <v>67</v>
      </c>
    </row>
    <row r="93" spans="2:53" s="142" customFormat="1" ht="14.25" customHeight="1" x14ac:dyDescent="0.2">
      <c r="B93" s="58">
        <v>2024</v>
      </c>
      <c r="C93" s="58">
        <v>891780111</v>
      </c>
      <c r="D93" s="62" t="s">
        <v>64</v>
      </c>
      <c r="E93" s="167" t="s">
        <v>803</v>
      </c>
      <c r="F93" s="180" t="s">
        <v>804</v>
      </c>
      <c r="G93" s="210">
        <v>2023000100072</v>
      </c>
      <c r="H93" s="167" t="s">
        <v>73</v>
      </c>
      <c r="I93" s="58" t="s">
        <v>383</v>
      </c>
      <c r="J93" s="167" t="s">
        <v>805</v>
      </c>
      <c r="K93" s="505">
        <v>92545440</v>
      </c>
      <c r="L93" s="58" t="s">
        <v>68</v>
      </c>
      <c r="M93" s="180" t="s">
        <v>806</v>
      </c>
      <c r="N93" s="180" t="s">
        <v>807</v>
      </c>
      <c r="O93" s="184">
        <v>174</v>
      </c>
      <c r="P93" s="509">
        <v>45335</v>
      </c>
      <c r="Q93" s="505">
        <v>2122162432</v>
      </c>
      <c r="R93" s="483">
        <v>45492</v>
      </c>
      <c r="S93" s="156">
        <f>+K93</f>
        <v>92545440</v>
      </c>
      <c r="T93" s="61" t="s">
        <v>67</v>
      </c>
      <c r="U93" s="180">
        <v>16078654</v>
      </c>
      <c r="V93" s="184" t="s">
        <v>386</v>
      </c>
      <c r="W93" s="488">
        <v>45492</v>
      </c>
      <c r="X93" s="488">
        <v>45492</v>
      </c>
      <c r="Y93" s="484" t="s">
        <v>75</v>
      </c>
      <c r="Z93" s="488">
        <v>45703</v>
      </c>
      <c r="AA93" s="180">
        <f t="shared" ref="AA93:AA156" si="6">+IF(Y93="1800-01-01",Z93-X93,Z93-Y93)</f>
        <v>211</v>
      </c>
      <c r="AB93" s="167">
        <v>0</v>
      </c>
      <c r="AC93" s="167">
        <v>0</v>
      </c>
      <c r="AD93" s="167">
        <v>0</v>
      </c>
      <c r="AE93" s="515" t="s">
        <v>75</v>
      </c>
      <c r="AF93" s="180">
        <f t="shared" ref="AF93:AF156" si="7">+IF(AE93="1800-01-01",0,AE93-Z93)</f>
        <v>0</v>
      </c>
      <c r="AG93" s="167">
        <v>0</v>
      </c>
      <c r="AH93" s="167">
        <v>0</v>
      </c>
      <c r="AI93" s="515" t="s">
        <v>75</v>
      </c>
      <c r="AJ93" s="167">
        <v>0</v>
      </c>
      <c r="AK93" s="515" t="s">
        <v>75</v>
      </c>
      <c r="AL93" s="515" t="s">
        <v>75</v>
      </c>
      <c r="AM93" s="180">
        <f t="shared" ref="AM93:AM156" si="8">+IF(AK93="1800-01-01",0,AL93-AK93)</f>
        <v>0</v>
      </c>
      <c r="AN93" s="505">
        <f>+K93+AC93-AH93</f>
        <v>92545440</v>
      </c>
      <c r="AO93" s="61" t="s">
        <v>86</v>
      </c>
      <c r="AP93" s="156">
        <v>0</v>
      </c>
      <c r="AQ93" s="61" t="s">
        <v>86</v>
      </c>
      <c r="AR93" s="64">
        <v>0</v>
      </c>
      <c r="AS93" s="515" t="s">
        <v>75</v>
      </c>
      <c r="AT93" s="522">
        <f t="shared" ref="AT93:AT156" si="9">+AN93-AU93</f>
        <v>0</v>
      </c>
      <c r="AU93" s="156">
        <v>92545440</v>
      </c>
      <c r="AV93" s="72">
        <f t="shared" ref="AV93:AV156" si="10">+IFERROR(AT93/AN93,"_")</f>
        <v>0</v>
      </c>
      <c r="AW93" s="515" t="s">
        <v>75</v>
      </c>
      <c r="AX93" s="61" t="s">
        <v>101</v>
      </c>
      <c r="AY93" s="180" t="s">
        <v>808</v>
      </c>
      <c r="AZ93" s="58" t="s">
        <v>67</v>
      </c>
      <c r="BA93" s="58" t="s">
        <v>67</v>
      </c>
    </row>
    <row r="94" spans="2:53" s="142" customFormat="1" ht="14.25" customHeight="1" x14ac:dyDescent="0.2">
      <c r="B94" s="58">
        <v>2024</v>
      </c>
      <c r="C94" s="58">
        <v>891780111</v>
      </c>
      <c r="D94" s="62" t="s">
        <v>64</v>
      </c>
      <c r="E94" s="167" t="s">
        <v>809</v>
      </c>
      <c r="F94" s="184" t="s">
        <v>810</v>
      </c>
      <c r="G94" s="61">
        <v>0</v>
      </c>
      <c r="H94" s="167" t="s">
        <v>73</v>
      </c>
      <c r="I94" s="58" t="s">
        <v>125</v>
      </c>
      <c r="J94" s="167" t="s">
        <v>811</v>
      </c>
      <c r="K94" s="506">
        <v>24510000</v>
      </c>
      <c r="L94" s="58" t="s">
        <v>68</v>
      </c>
      <c r="M94" s="167" t="s">
        <v>812</v>
      </c>
      <c r="N94" s="184">
        <v>1082944860</v>
      </c>
      <c r="O94" s="184">
        <v>35</v>
      </c>
      <c r="P94" s="509">
        <v>45306</v>
      </c>
      <c r="Q94" s="156">
        <v>807300000</v>
      </c>
      <c r="R94" s="483">
        <v>45306</v>
      </c>
      <c r="S94" s="506">
        <f>+K94</f>
        <v>24510000</v>
      </c>
      <c r="T94" s="61" t="s">
        <v>67</v>
      </c>
      <c r="U94" s="184">
        <v>57461852</v>
      </c>
      <c r="V94" s="167" t="s">
        <v>349</v>
      </c>
      <c r="W94" s="483">
        <v>45306</v>
      </c>
      <c r="X94" s="483">
        <v>45306</v>
      </c>
      <c r="Y94" s="484" t="s">
        <v>75</v>
      </c>
      <c r="Z94" s="483">
        <v>45473</v>
      </c>
      <c r="AA94" s="180">
        <f t="shared" si="6"/>
        <v>167</v>
      </c>
      <c r="AB94" s="167">
        <v>0</v>
      </c>
      <c r="AC94" s="167">
        <v>0</v>
      </c>
      <c r="AD94" s="167">
        <v>0</v>
      </c>
      <c r="AE94" s="515" t="s">
        <v>75</v>
      </c>
      <c r="AF94" s="180">
        <f t="shared" si="7"/>
        <v>0</v>
      </c>
      <c r="AG94" s="167">
        <v>0</v>
      </c>
      <c r="AH94" s="167">
        <v>0</v>
      </c>
      <c r="AI94" s="515" t="s">
        <v>75</v>
      </c>
      <c r="AJ94" s="167">
        <v>0</v>
      </c>
      <c r="AK94" s="515" t="s">
        <v>75</v>
      </c>
      <c r="AL94" s="515" t="s">
        <v>75</v>
      </c>
      <c r="AM94" s="180">
        <f t="shared" si="8"/>
        <v>0</v>
      </c>
      <c r="AN94" s="505">
        <f>+K94+AC94-AH94</f>
        <v>24510000</v>
      </c>
      <c r="AO94" s="61" t="s">
        <v>67</v>
      </c>
      <c r="AP94" s="506">
        <v>24510000</v>
      </c>
      <c r="AQ94" s="61" t="s">
        <v>86</v>
      </c>
      <c r="AR94" s="64">
        <v>0</v>
      </c>
      <c r="AS94" s="515" t="s">
        <v>75</v>
      </c>
      <c r="AT94" s="522">
        <f t="shared" si="9"/>
        <v>24510000</v>
      </c>
      <c r="AU94" s="156">
        <v>0</v>
      </c>
      <c r="AV94" s="72">
        <f t="shared" si="10"/>
        <v>1</v>
      </c>
      <c r="AW94" s="515" t="s">
        <v>75</v>
      </c>
      <c r="AX94" s="61" t="s">
        <v>98</v>
      </c>
      <c r="AY94" s="485" t="s">
        <v>813</v>
      </c>
      <c r="AZ94" s="58" t="s">
        <v>67</v>
      </c>
      <c r="BA94" s="58" t="s">
        <v>67</v>
      </c>
    </row>
    <row r="95" spans="2:53" s="142" customFormat="1" ht="14.25" customHeight="1" x14ac:dyDescent="0.2">
      <c r="B95" s="58">
        <v>2024</v>
      </c>
      <c r="C95" s="58">
        <v>891780111</v>
      </c>
      <c r="D95" s="62" t="s">
        <v>64</v>
      </c>
      <c r="E95" s="167" t="s">
        <v>814</v>
      </c>
      <c r="F95" s="184" t="s">
        <v>815</v>
      </c>
      <c r="G95" s="61">
        <v>0</v>
      </c>
      <c r="H95" s="167" t="s">
        <v>73</v>
      </c>
      <c r="I95" s="58" t="s">
        <v>125</v>
      </c>
      <c r="J95" s="167" t="s">
        <v>816</v>
      </c>
      <c r="K95" s="506">
        <v>32300000</v>
      </c>
      <c r="L95" s="58" t="s">
        <v>68</v>
      </c>
      <c r="M95" s="167" t="s">
        <v>817</v>
      </c>
      <c r="N95" s="184">
        <v>80766019</v>
      </c>
      <c r="O95" s="184">
        <v>35</v>
      </c>
      <c r="P95" s="509">
        <v>45306</v>
      </c>
      <c r="Q95" s="156">
        <v>807300000</v>
      </c>
      <c r="R95" s="483">
        <v>45306</v>
      </c>
      <c r="S95" s="506">
        <f>+K95</f>
        <v>32300000</v>
      </c>
      <c r="T95" s="61" t="s">
        <v>67</v>
      </c>
      <c r="U95" s="184">
        <v>57461852</v>
      </c>
      <c r="V95" s="167" t="s">
        <v>349</v>
      </c>
      <c r="W95" s="483">
        <v>45306</v>
      </c>
      <c r="X95" s="483">
        <v>45306</v>
      </c>
      <c r="Y95" s="484" t="s">
        <v>75</v>
      </c>
      <c r="Z95" s="483">
        <v>45473</v>
      </c>
      <c r="AA95" s="180">
        <f t="shared" si="6"/>
        <v>167</v>
      </c>
      <c r="AB95" s="167">
        <v>0</v>
      </c>
      <c r="AC95" s="167">
        <v>0</v>
      </c>
      <c r="AD95" s="167">
        <v>0</v>
      </c>
      <c r="AE95" s="515" t="s">
        <v>75</v>
      </c>
      <c r="AF95" s="180">
        <f t="shared" si="7"/>
        <v>0</v>
      </c>
      <c r="AG95" s="167">
        <v>0</v>
      </c>
      <c r="AH95" s="167">
        <v>0</v>
      </c>
      <c r="AI95" s="515" t="s">
        <v>75</v>
      </c>
      <c r="AJ95" s="167">
        <v>0</v>
      </c>
      <c r="AK95" s="515" t="s">
        <v>75</v>
      </c>
      <c r="AL95" s="515" t="s">
        <v>75</v>
      </c>
      <c r="AM95" s="180">
        <f t="shared" si="8"/>
        <v>0</v>
      </c>
      <c r="AN95" s="505">
        <f>+K95+AC95-AH95</f>
        <v>32300000</v>
      </c>
      <c r="AO95" s="61" t="s">
        <v>67</v>
      </c>
      <c r="AP95" s="506">
        <v>32300000</v>
      </c>
      <c r="AQ95" s="61" t="s">
        <v>86</v>
      </c>
      <c r="AR95" s="64">
        <v>0</v>
      </c>
      <c r="AS95" s="515" t="s">
        <v>75</v>
      </c>
      <c r="AT95" s="522">
        <f t="shared" si="9"/>
        <v>32300000</v>
      </c>
      <c r="AU95" s="156">
        <v>0</v>
      </c>
      <c r="AV95" s="72">
        <f t="shared" si="10"/>
        <v>1</v>
      </c>
      <c r="AW95" s="515" t="s">
        <v>75</v>
      </c>
      <c r="AX95" s="61" t="s">
        <v>98</v>
      </c>
      <c r="AY95" s="485" t="s">
        <v>818</v>
      </c>
      <c r="AZ95" s="58" t="s">
        <v>67</v>
      </c>
      <c r="BA95" s="58" t="s">
        <v>67</v>
      </c>
    </row>
    <row r="96" spans="2:53" s="142" customFormat="1" ht="14.25" customHeight="1" x14ac:dyDescent="0.2">
      <c r="B96" s="58">
        <v>2024</v>
      </c>
      <c r="C96" s="58">
        <v>891780111</v>
      </c>
      <c r="D96" s="62" t="s">
        <v>64</v>
      </c>
      <c r="E96" s="167" t="s">
        <v>819</v>
      </c>
      <c r="F96" s="184" t="s">
        <v>820</v>
      </c>
      <c r="G96" s="61">
        <v>0</v>
      </c>
      <c r="H96" s="167" t="s">
        <v>73</v>
      </c>
      <c r="I96" s="58" t="s">
        <v>125</v>
      </c>
      <c r="J96" s="167" t="s">
        <v>821</v>
      </c>
      <c r="K96" s="506">
        <v>21533333</v>
      </c>
      <c r="L96" s="58" t="s">
        <v>68</v>
      </c>
      <c r="M96" s="167" t="s">
        <v>822</v>
      </c>
      <c r="N96" s="184">
        <v>1082981781</v>
      </c>
      <c r="O96" s="184">
        <v>35</v>
      </c>
      <c r="P96" s="509">
        <v>45306</v>
      </c>
      <c r="Q96" s="156">
        <v>807300000</v>
      </c>
      <c r="R96" s="483">
        <v>45306</v>
      </c>
      <c r="S96" s="506">
        <f>+K96</f>
        <v>21533333</v>
      </c>
      <c r="T96" s="61" t="s">
        <v>67</v>
      </c>
      <c r="U96" s="184">
        <v>57461852</v>
      </c>
      <c r="V96" s="167" t="s">
        <v>349</v>
      </c>
      <c r="W96" s="483">
        <v>45306</v>
      </c>
      <c r="X96" s="483">
        <v>45306</v>
      </c>
      <c r="Y96" s="484" t="s">
        <v>75</v>
      </c>
      <c r="Z96" s="483">
        <v>45473</v>
      </c>
      <c r="AA96" s="180">
        <f t="shared" si="6"/>
        <v>167</v>
      </c>
      <c r="AB96" s="167">
        <v>0</v>
      </c>
      <c r="AC96" s="167">
        <v>0</v>
      </c>
      <c r="AD96" s="167">
        <v>0</v>
      </c>
      <c r="AE96" s="515" t="s">
        <v>75</v>
      </c>
      <c r="AF96" s="180">
        <f t="shared" si="7"/>
        <v>0</v>
      </c>
      <c r="AG96" s="167">
        <v>0</v>
      </c>
      <c r="AH96" s="167">
        <v>0</v>
      </c>
      <c r="AI96" s="515" t="s">
        <v>75</v>
      </c>
      <c r="AJ96" s="167">
        <v>0</v>
      </c>
      <c r="AK96" s="515" t="s">
        <v>75</v>
      </c>
      <c r="AL96" s="515" t="s">
        <v>75</v>
      </c>
      <c r="AM96" s="180">
        <f t="shared" si="8"/>
        <v>0</v>
      </c>
      <c r="AN96" s="505">
        <f>+K96+AC96-AH96</f>
        <v>21533333</v>
      </c>
      <c r="AO96" s="61" t="s">
        <v>67</v>
      </c>
      <c r="AP96" s="506">
        <v>21533333</v>
      </c>
      <c r="AQ96" s="61" t="s">
        <v>86</v>
      </c>
      <c r="AR96" s="64">
        <v>0</v>
      </c>
      <c r="AS96" s="515" t="s">
        <v>75</v>
      </c>
      <c r="AT96" s="522">
        <f t="shared" si="9"/>
        <v>21533333</v>
      </c>
      <c r="AU96" s="156">
        <v>0</v>
      </c>
      <c r="AV96" s="72">
        <f t="shared" si="10"/>
        <v>1</v>
      </c>
      <c r="AW96" s="515" t="s">
        <v>75</v>
      </c>
      <c r="AX96" s="61" t="s">
        <v>98</v>
      </c>
      <c r="AY96" s="485" t="s">
        <v>823</v>
      </c>
      <c r="AZ96" s="58" t="s">
        <v>67</v>
      </c>
      <c r="BA96" s="58" t="s">
        <v>67</v>
      </c>
    </row>
    <row r="97" spans="2:53" s="142" customFormat="1" ht="14.25" customHeight="1" x14ac:dyDescent="0.2">
      <c r="B97" s="58">
        <v>2024</v>
      </c>
      <c r="C97" s="58">
        <v>891780111</v>
      </c>
      <c r="D97" s="62" t="s">
        <v>64</v>
      </c>
      <c r="E97" s="167" t="s">
        <v>824</v>
      </c>
      <c r="F97" s="184" t="s">
        <v>825</v>
      </c>
      <c r="G97" s="61">
        <v>0</v>
      </c>
      <c r="H97" s="167" t="s">
        <v>73</v>
      </c>
      <c r="I97" s="58" t="s">
        <v>125</v>
      </c>
      <c r="J97" s="167" t="s">
        <v>826</v>
      </c>
      <c r="K97" s="506">
        <v>21153333</v>
      </c>
      <c r="L97" s="58" t="s">
        <v>68</v>
      </c>
      <c r="M97" s="167" t="s">
        <v>827</v>
      </c>
      <c r="N97" s="184">
        <v>1082943812</v>
      </c>
      <c r="O97" s="184">
        <v>35</v>
      </c>
      <c r="P97" s="509">
        <v>45306</v>
      </c>
      <c r="Q97" s="156">
        <v>807300000</v>
      </c>
      <c r="R97" s="483">
        <v>45306</v>
      </c>
      <c r="S97" s="506">
        <f>+K97</f>
        <v>21153333</v>
      </c>
      <c r="T97" s="61" t="s">
        <v>67</v>
      </c>
      <c r="U97" s="184">
        <v>57461852</v>
      </c>
      <c r="V97" s="167" t="s">
        <v>349</v>
      </c>
      <c r="W97" s="483">
        <v>45306</v>
      </c>
      <c r="X97" s="483">
        <v>45306</v>
      </c>
      <c r="Y97" s="484" t="s">
        <v>75</v>
      </c>
      <c r="Z97" s="483">
        <v>45473</v>
      </c>
      <c r="AA97" s="180">
        <f t="shared" si="6"/>
        <v>167</v>
      </c>
      <c r="AB97" s="167">
        <v>0</v>
      </c>
      <c r="AC97" s="167">
        <v>0</v>
      </c>
      <c r="AD97" s="167">
        <v>0</v>
      </c>
      <c r="AE97" s="515" t="s">
        <v>75</v>
      </c>
      <c r="AF97" s="180">
        <f t="shared" si="7"/>
        <v>0</v>
      </c>
      <c r="AG97" s="167">
        <v>0</v>
      </c>
      <c r="AH97" s="167">
        <v>0</v>
      </c>
      <c r="AI97" s="515" t="s">
        <v>75</v>
      </c>
      <c r="AJ97" s="167">
        <v>0</v>
      </c>
      <c r="AK97" s="515" t="s">
        <v>75</v>
      </c>
      <c r="AL97" s="515" t="s">
        <v>75</v>
      </c>
      <c r="AM97" s="180">
        <f t="shared" si="8"/>
        <v>0</v>
      </c>
      <c r="AN97" s="505">
        <f>+K97+AC97-AH97</f>
        <v>21153333</v>
      </c>
      <c r="AO97" s="61" t="s">
        <v>67</v>
      </c>
      <c r="AP97" s="506">
        <v>21153333</v>
      </c>
      <c r="AQ97" s="61" t="s">
        <v>86</v>
      </c>
      <c r="AR97" s="64">
        <v>0</v>
      </c>
      <c r="AS97" s="515" t="s">
        <v>75</v>
      </c>
      <c r="AT97" s="522">
        <f t="shared" si="9"/>
        <v>21153333</v>
      </c>
      <c r="AU97" s="156">
        <v>0</v>
      </c>
      <c r="AV97" s="72">
        <f t="shared" si="10"/>
        <v>1</v>
      </c>
      <c r="AW97" s="515" t="s">
        <v>75</v>
      </c>
      <c r="AX97" s="61" t="s">
        <v>98</v>
      </c>
      <c r="AY97" s="485" t="s">
        <v>828</v>
      </c>
      <c r="AZ97" s="58" t="s">
        <v>67</v>
      </c>
      <c r="BA97" s="58" t="s">
        <v>67</v>
      </c>
    </row>
    <row r="98" spans="2:53" s="142" customFormat="1" ht="14.25" customHeight="1" x14ac:dyDescent="0.2">
      <c r="B98" s="58">
        <v>2024</v>
      </c>
      <c r="C98" s="58">
        <v>891780111</v>
      </c>
      <c r="D98" s="62" t="s">
        <v>64</v>
      </c>
      <c r="E98" s="167" t="s">
        <v>829</v>
      </c>
      <c r="F98" s="184" t="s">
        <v>830</v>
      </c>
      <c r="G98" s="61">
        <v>0</v>
      </c>
      <c r="H98" s="167" t="s">
        <v>73</v>
      </c>
      <c r="I98" s="58" t="s">
        <v>125</v>
      </c>
      <c r="J98" s="167" t="s">
        <v>831</v>
      </c>
      <c r="K98" s="506">
        <v>21026667</v>
      </c>
      <c r="L98" s="58" t="s">
        <v>68</v>
      </c>
      <c r="M98" s="167" t="s">
        <v>832</v>
      </c>
      <c r="N98" s="184">
        <v>1082984183</v>
      </c>
      <c r="O98" s="184">
        <v>36</v>
      </c>
      <c r="P98" s="509">
        <v>45306</v>
      </c>
      <c r="Q98" s="156">
        <v>734700000</v>
      </c>
      <c r="R98" s="483">
        <v>45306</v>
      </c>
      <c r="S98" s="506">
        <f>+K98</f>
        <v>21026667</v>
      </c>
      <c r="T98" s="61" t="s">
        <v>67</v>
      </c>
      <c r="U98" s="184">
        <v>85155551</v>
      </c>
      <c r="V98" s="167" t="s">
        <v>355</v>
      </c>
      <c r="W98" s="483">
        <v>45306</v>
      </c>
      <c r="X98" s="483">
        <v>45306</v>
      </c>
      <c r="Y98" s="484" t="s">
        <v>75</v>
      </c>
      <c r="Z98" s="483">
        <v>45473</v>
      </c>
      <c r="AA98" s="180">
        <f t="shared" si="6"/>
        <v>167</v>
      </c>
      <c r="AB98" s="167">
        <v>0</v>
      </c>
      <c r="AC98" s="167">
        <v>0</v>
      </c>
      <c r="AD98" s="167">
        <v>0</v>
      </c>
      <c r="AE98" s="515" t="s">
        <v>75</v>
      </c>
      <c r="AF98" s="180">
        <f t="shared" si="7"/>
        <v>0</v>
      </c>
      <c r="AG98" s="167">
        <v>0</v>
      </c>
      <c r="AH98" s="167">
        <v>0</v>
      </c>
      <c r="AI98" s="515" t="s">
        <v>75</v>
      </c>
      <c r="AJ98" s="167">
        <v>0</v>
      </c>
      <c r="AK98" s="515" t="s">
        <v>75</v>
      </c>
      <c r="AL98" s="515" t="s">
        <v>75</v>
      </c>
      <c r="AM98" s="180">
        <f t="shared" si="8"/>
        <v>0</v>
      </c>
      <c r="AN98" s="505">
        <f>+K98+AC98-AH98</f>
        <v>21026667</v>
      </c>
      <c r="AO98" s="61" t="s">
        <v>67</v>
      </c>
      <c r="AP98" s="506">
        <v>21026667</v>
      </c>
      <c r="AQ98" s="61" t="s">
        <v>86</v>
      </c>
      <c r="AR98" s="64">
        <v>0</v>
      </c>
      <c r="AS98" s="515" t="s">
        <v>75</v>
      </c>
      <c r="AT98" s="522">
        <f t="shared" si="9"/>
        <v>21026667</v>
      </c>
      <c r="AU98" s="156">
        <v>0</v>
      </c>
      <c r="AV98" s="72">
        <f t="shared" si="10"/>
        <v>1</v>
      </c>
      <c r="AW98" s="515" t="s">
        <v>75</v>
      </c>
      <c r="AX98" s="61" t="s">
        <v>98</v>
      </c>
      <c r="AY98" s="485" t="s">
        <v>833</v>
      </c>
      <c r="AZ98" s="58" t="s">
        <v>67</v>
      </c>
      <c r="BA98" s="58" t="s">
        <v>67</v>
      </c>
    </row>
    <row r="99" spans="2:53" s="142" customFormat="1" ht="14.25" customHeight="1" x14ac:dyDescent="0.2">
      <c r="B99" s="58">
        <v>2024</v>
      </c>
      <c r="C99" s="58">
        <v>891780111</v>
      </c>
      <c r="D99" s="62" t="s">
        <v>64</v>
      </c>
      <c r="E99" s="167" t="s">
        <v>834</v>
      </c>
      <c r="F99" s="184" t="s">
        <v>835</v>
      </c>
      <c r="G99" s="61">
        <v>0</v>
      </c>
      <c r="H99" s="167" t="s">
        <v>73</v>
      </c>
      <c r="I99" s="58" t="s">
        <v>125</v>
      </c>
      <c r="J99" s="167" t="s">
        <v>836</v>
      </c>
      <c r="K99" s="506">
        <v>21153333</v>
      </c>
      <c r="L99" s="58" t="s">
        <v>68</v>
      </c>
      <c r="M99" s="167" t="s">
        <v>837</v>
      </c>
      <c r="N99" s="184">
        <v>1082966865</v>
      </c>
      <c r="O99" s="184">
        <v>35</v>
      </c>
      <c r="P99" s="509">
        <v>45306</v>
      </c>
      <c r="Q99" s="156">
        <v>807300000</v>
      </c>
      <c r="R99" s="483">
        <v>45306</v>
      </c>
      <c r="S99" s="506">
        <f>+K99</f>
        <v>21153333</v>
      </c>
      <c r="T99" s="61" t="s">
        <v>67</v>
      </c>
      <c r="U99" s="184">
        <v>57461852</v>
      </c>
      <c r="V99" s="167" t="s">
        <v>349</v>
      </c>
      <c r="W99" s="483">
        <v>45306</v>
      </c>
      <c r="X99" s="483">
        <v>45306</v>
      </c>
      <c r="Y99" s="484" t="s">
        <v>75</v>
      </c>
      <c r="Z99" s="483">
        <v>45473</v>
      </c>
      <c r="AA99" s="180">
        <f t="shared" si="6"/>
        <v>167</v>
      </c>
      <c r="AB99" s="167">
        <v>0</v>
      </c>
      <c r="AC99" s="167">
        <v>0</v>
      </c>
      <c r="AD99" s="167">
        <v>0</v>
      </c>
      <c r="AE99" s="515" t="s">
        <v>75</v>
      </c>
      <c r="AF99" s="180">
        <f t="shared" si="7"/>
        <v>0</v>
      </c>
      <c r="AG99" s="167">
        <v>0</v>
      </c>
      <c r="AH99" s="167">
        <v>0</v>
      </c>
      <c r="AI99" s="515" t="s">
        <v>75</v>
      </c>
      <c r="AJ99" s="167">
        <v>0</v>
      </c>
      <c r="AK99" s="515" t="s">
        <v>75</v>
      </c>
      <c r="AL99" s="515" t="s">
        <v>75</v>
      </c>
      <c r="AM99" s="180">
        <f t="shared" si="8"/>
        <v>0</v>
      </c>
      <c r="AN99" s="505">
        <f>+K99+AC99-AH99</f>
        <v>21153333</v>
      </c>
      <c r="AO99" s="61" t="s">
        <v>67</v>
      </c>
      <c r="AP99" s="506">
        <v>21153333</v>
      </c>
      <c r="AQ99" s="61" t="s">
        <v>86</v>
      </c>
      <c r="AR99" s="64">
        <v>0</v>
      </c>
      <c r="AS99" s="515" t="s">
        <v>75</v>
      </c>
      <c r="AT99" s="522">
        <f t="shared" si="9"/>
        <v>21153333</v>
      </c>
      <c r="AU99" s="156">
        <v>0</v>
      </c>
      <c r="AV99" s="72">
        <f t="shared" si="10"/>
        <v>1</v>
      </c>
      <c r="AW99" s="515" t="s">
        <v>75</v>
      </c>
      <c r="AX99" s="61" t="s">
        <v>98</v>
      </c>
      <c r="AY99" s="485" t="s">
        <v>838</v>
      </c>
      <c r="AZ99" s="58" t="s">
        <v>67</v>
      </c>
      <c r="BA99" s="58" t="s">
        <v>67</v>
      </c>
    </row>
    <row r="100" spans="2:53" s="142" customFormat="1" ht="14.25" customHeight="1" x14ac:dyDescent="0.2">
      <c r="B100" s="58">
        <v>2024</v>
      </c>
      <c r="C100" s="58">
        <v>891780111</v>
      </c>
      <c r="D100" s="62" t="s">
        <v>64</v>
      </c>
      <c r="E100" s="167" t="s">
        <v>839</v>
      </c>
      <c r="F100" s="184" t="s">
        <v>840</v>
      </c>
      <c r="G100" s="61">
        <v>0</v>
      </c>
      <c r="H100" s="167" t="s">
        <v>73</v>
      </c>
      <c r="I100" s="58" t="s">
        <v>125</v>
      </c>
      <c r="J100" s="167" t="s">
        <v>841</v>
      </c>
      <c r="K100" s="506">
        <v>21153333</v>
      </c>
      <c r="L100" s="58" t="s">
        <v>68</v>
      </c>
      <c r="M100" s="167" t="s">
        <v>842</v>
      </c>
      <c r="N100" s="184">
        <v>1082966245</v>
      </c>
      <c r="O100" s="184">
        <v>35</v>
      </c>
      <c r="P100" s="509">
        <v>45306</v>
      </c>
      <c r="Q100" s="156">
        <v>807300000</v>
      </c>
      <c r="R100" s="483">
        <v>45306</v>
      </c>
      <c r="S100" s="506">
        <f>+K100</f>
        <v>21153333</v>
      </c>
      <c r="T100" s="61" t="s">
        <v>67</v>
      </c>
      <c r="U100" s="184">
        <v>57461852</v>
      </c>
      <c r="V100" s="167" t="s">
        <v>349</v>
      </c>
      <c r="W100" s="483">
        <v>45306</v>
      </c>
      <c r="X100" s="483">
        <v>45306</v>
      </c>
      <c r="Y100" s="484" t="s">
        <v>75</v>
      </c>
      <c r="Z100" s="483">
        <v>45473</v>
      </c>
      <c r="AA100" s="180">
        <f t="shared" si="6"/>
        <v>167</v>
      </c>
      <c r="AB100" s="167">
        <v>0</v>
      </c>
      <c r="AC100" s="167">
        <v>0</v>
      </c>
      <c r="AD100" s="167">
        <v>0</v>
      </c>
      <c r="AE100" s="515" t="s">
        <v>75</v>
      </c>
      <c r="AF100" s="180">
        <f t="shared" si="7"/>
        <v>0</v>
      </c>
      <c r="AG100" s="167">
        <v>0</v>
      </c>
      <c r="AH100" s="167">
        <v>0</v>
      </c>
      <c r="AI100" s="515" t="s">
        <v>75</v>
      </c>
      <c r="AJ100" s="167">
        <v>0</v>
      </c>
      <c r="AK100" s="515" t="s">
        <v>75</v>
      </c>
      <c r="AL100" s="515" t="s">
        <v>75</v>
      </c>
      <c r="AM100" s="180">
        <f t="shared" si="8"/>
        <v>0</v>
      </c>
      <c r="AN100" s="505">
        <f>+K100+AC100-AH100</f>
        <v>21153333</v>
      </c>
      <c r="AO100" s="61" t="s">
        <v>67</v>
      </c>
      <c r="AP100" s="506">
        <v>21153333</v>
      </c>
      <c r="AQ100" s="61" t="s">
        <v>86</v>
      </c>
      <c r="AR100" s="64">
        <v>0</v>
      </c>
      <c r="AS100" s="515" t="s">
        <v>75</v>
      </c>
      <c r="AT100" s="522">
        <f t="shared" si="9"/>
        <v>21153333</v>
      </c>
      <c r="AU100" s="156">
        <v>0</v>
      </c>
      <c r="AV100" s="72">
        <f t="shared" si="10"/>
        <v>1</v>
      </c>
      <c r="AW100" s="515" t="s">
        <v>75</v>
      </c>
      <c r="AX100" s="61" t="s">
        <v>98</v>
      </c>
      <c r="AY100" s="485" t="s">
        <v>843</v>
      </c>
      <c r="AZ100" s="58" t="s">
        <v>67</v>
      </c>
      <c r="BA100" s="58" t="s">
        <v>67</v>
      </c>
    </row>
    <row r="101" spans="2:53" s="142" customFormat="1" ht="14.25" customHeight="1" x14ac:dyDescent="0.2">
      <c r="B101" s="58">
        <v>2024</v>
      </c>
      <c r="C101" s="58">
        <v>891780111</v>
      </c>
      <c r="D101" s="62" t="s">
        <v>64</v>
      </c>
      <c r="E101" s="167" t="s">
        <v>844</v>
      </c>
      <c r="F101" s="184" t="s">
        <v>845</v>
      </c>
      <c r="G101" s="61">
        <v>0</v>
      </c>
      <c r="H101" s="167" t="s">
        <v>73</v>
      </c>
      <c r="I101" s="58" t="s">
        <v>125</v>
      </c>
      <c r="J101" s="167" t="s">
        <v>846</v>
      </c>
      <c r="K101" s="506">
        <v>21153333</v>
      </c>
      <c r="L101" s="58" t="s">
        <v>68</v>
      </c>
      <c r="M101" s="167" t="s">
        <v>847</v>
      </c>
      <c r="N101" s="184">
        <v>1075258984</v>
      </c>
      <c r="O101" s="184">
        <v>35</v>
      </c>
      <c r="P101" s="509">
        <v>45306</v>
      </c>
      <c r="Q101" s="156">
        <v>807300000</v>
      </c>
      <c r="R101" s="483">
        <v>45306</v>
      </c>
      <c r="S101" s="506">
        <f>+K101</f>
        <v>21153333</v>
      </c>
      <c r="T101" s="61" t="s">
        <v>67</v>
      </c>
      <c r="U101" s="184">
        <v>57461852</v>
      </c>
      <c r="V101" s="167" t="s">
        <v>349</v>
      </c>
      <c r="W101" s="483">
        <v>45306</v>
      </c>
      <c r="X101" s="483">
        <v>45306</v>
      </c>
      <c r="Y101" s="484" t="s">
        <v>75</v>
      </c>
      <c r="Z101" s="483">
        <v>45473</v>
      </c>
      <c r="AA101" s="180">
        <f t="shared" si="6"/>
        <v>167</v>
      </c>
      <c r="AB101" s="167">
        <v>0</v>
      </c>
      <c r="AC101" s="167">
        <v>0</v>
      </c>
      <c r="AD101" s="167">
        <v>0</v>
      </c>
      <c r="AE101" s="515" t="s">
        <v>75</v>
      </c>
      <c r="AF101" s="180">
        <f t="shared" si="7"/>
        <v>0</v>
      </c>
      <c r="AG101" s="167">
        <v>0</v>
      </c>
      <c r="AH101" s="167">
        <v>0</v>
      </c>
      <c r="AI101" s="515" t="s">
        <v>75</v>
      </c>
      <c r="AJ101" s="167">
        <v>0</v>
      </c>
      <c r="AK101" s="515" t="s">
        <v>75</v>
      </c>
      <c r="AL101" s="515" t="s">
        <v>75</v>
      </c>
      <c r="AM101" s="180">
        <f t="shared" si="8"/>
        <v>0</v>
      </c>
      <c r="AN101" s="505">
        <f>+K101+AC101-AH101</f>
        <v>21153333</v>
      </c>
      <c r="AO101" s="61" t="s">
        <v>67</v>
      </c>
      <c r="AP101" s="506">
        <v>21153333</v>
      </c>
      <c r="AQ101" s="61" t="s">
        <v>86</v>
      </c>
      <c r="AR101" s="64">
        <v>0</v>
      </c>
      <c r="AS101" s="515" t="s">
        <v>75</v>
      </c>
      <c r="AT101" s="522">
        <f t="shared" si="9"/>
        <v>21153333</v>
      </c>
      <c r="AU101" s="156">
        <v>0</v>
      </c>
      <c r="AV101" s="72">
        <f t="shared" si="10"/>
        <v>1</v>
      </c>
      <c r="AW101" s="515" t="s">
        <v>75</v>
      </c>
      <c r="AX101" s="61" t="s">
        <v>98</v>
      </c>
      <c r="AY101" s="184" t="s">
        <v>848</v>
      </c>
      <c r="AZ101" s="58" t="s">
        <v>67</v>
      </c>
      <c r="BA101" s="58" t="s">
        <v>67</v>
      </c>
    </row>
    <row r="102" spans="2:53" s="142" customFormat="1" ht="14.25" customHeight="1" x14ac:dyDescent="0.2">
      <c r="B102" s="58">
        <v>2024</v>
      </c>
      <c r="C102" s="58">
        <v>891780111</v>
      </c>
      <c r="D102" s="62" t="s">
        <v>64</v>
      </c>
      <c r="E102" s="167" t="s">
        <v>849</v>
      </c>
      <c r="F102" s="184" t="s">
        <v>850</v>
      </c>
      <c r="G102" s="61">
        <v>0</v>
      </c>
      <c r="H102" s="167" t="s">
        <v>73</v>
      </c>
      <c r="I102" s="58" t="s">
        <v>125</v>
      </c>
      <c r="J102" s="167" t="s">
        <v>851</v>
      </c>
      <c r="K102" s="506">
        <v>21153333</v>
      </c>
      <c r="L102" s="58" t="s">
        <v>68</v>
      </c>
      <c r="M102" s="167" t="s">
        <v>852</v>
      </c>
      <c r="N102" s="184">
        <v>1082931591</v>
      </c>
      <c r="O102" s="184">
        <v>35</v>
      </c>
      <c r="P102" s="509">
        <v>45306</v>
      </c>
      <c r="Q102" s="156">
        <v>807300000</v>
      </c>
      <c r="R102" s="483">
        <v>45306</v>
      </c>
      <c r="S102" s="506">
        <f>+K102</f>
        <v>21153333</v>
      </c>
      <c r="T102" s="61" t="s">
        <v>67</v>
      </c>
      <c r="U102" s="184">
        <v>57461852</v>
      </c>
      <c r="V102" s="167" t="s">
        <v>349</v>
      </c>
      <c r="W102" s="483">
        <v>45306</v>
      </c>
      <c r="X102" s="483">
        <v>45306</v>
      </c>
      <c r="Y102" s="484" t="s">
        <v>75</v>
      </c>
      <c r="Z102" s="483">
        <v>45473</v>
      </c>
      <c r="AA102" s="180">
        <f t="shared" si="6"/>
        <v>167</v>
      </c>
      <c r="AB102" s="167">
        <v>0</v>
      </c>
      <c r="AC102" s="167">
        <v>0</v>
      </c>
      <c r="AD102" s="167">
        <v>0</v>
      </c>
      <c r="AE102" s="515" t="s">
        <v>75</v>
      </c>
      <c r="AF102" s="180">
        <f t="shared" si="7"/>
        <v>0</v>
      </c>
      <c r="AG102" s="167">
        <v>0</v>
      </c>
      <c r="AH102" s="167">
        <v>0</v>
      </c>
      <c r="AI102" s="515" t="s">
        <v>75</v>
      </c>
      <c r="AJ102" s="167">
        <v>0</v>
      </c>
      <c r="AK102" s="515" t="s">
        <v>75</v>
      </c>
      <c r="AL102" s="515" t="s">
        <v>75</v>
      </c>
      <c r="AM102" s="180">
        <f t="shared" si="8"/>
        <v>0</v>
      </c>
      <c r="AN102" s="505">
        <f>+K102+AC102-AH102</f>
        <v>21153333</v>
      </c>
      <c r="AO102" s="61" t="s">
        <v>67</v>
      </c>
      <c r="AP102" s="506">
        <v>21153333</v>
      </c>
      <c r="AQ102" s="61" t="s">
        <v>86</v>
      </c>
      <c r="AR102" s="64">
        <v>0</v>
      </c>
      <c r="AS102" s="515" t="s">
        <v>75</v>
      </c>
      <c r="AT102" s="522">
        <f t="shared" si="9"/>
        <v>21153333</v>
      </c>
      <c r="AU102" s="156">
        <v>0</v>
      </c>
      <c r="AV102" s="72">
        <f t="shared" si="10"/>
        <v>1</v>
      </c>
      <c r="AW102" s="515" t="s">
        <v>75</v>
      </c>
      <c r="AX102" s="61" t="s">
        <v>98</v>
      </c>
      <c r="AY102" s="485" t="s">
        <v>853</v>
      </c>
      <c r="AZ102" s="58" t="s">
        <v>67</v>
      </c>
      <c r="BA102" s="58" t="s">
        <v>67</v>
      </c>
    </row>
    <row r="103" spans="2:53" s="142" customFormat="1" ht="14.25" customHeight="1" x14ac:dyDescent="0.2">
      <c r="B103" s="58">
        <v>2024</v>
      </c>
      <c r="C103" s="58">
        <v>891780111</v>
      </c>
      <c r="D103" s="62" t="s">
        <v>64</v>
      </c>
      <c r="E103" s="167" t="s">
        <v>854</v>
      </c>
      <c r="F103" s="184" t="s">
        <v>855</v>
      </c>
      <c r="G103" s="61">
        <v>0</v>
      </c>
      <c r="H103" s="167" t="s">
        <v>73</v>
      </c>
      <c r="I103" s="58" t="s">
        <v>125</v>
      </c>
      <c r="J103" s="167" t="s">
        <v>856</v>
      </c>
      <c r="K103" s="506">
        <v>21026667</v>
      </c>
      <c r="L103" s="58" t="s">
        <v>68</v>
      </c>
      <c r="M103" s="167" t="s">
        <v>857</v>
      </c>
      <c r="N103" s="184">
        <v>1082934092</v>
      </c>
      <c r="O103" s="184">
        <v>35</v>
      </c>
      <c r="P103" s="509">
        <v>45306</v>
      </c>
      <c r="Q103" s="156">
        <v>807300000</v>
      </c>
      <c r="R103" s="483">
        <v>45306</v>
      </c>
      <c r="S103" s="506">
        <f>+K103</f>
        <v>21026667</v>
      </c>
      <c r="T103" s="61" t="s">
        <v>67</v>
      </c>
      <c r="U103" s="184">
        <v>57435262</v>
      </c>
      <c r="V103" s="167" t="s">
        <v>858</v>
      </c>
      <c r="W103" s="483">
        <v>45306</v>
      </c>
      <c r="X103" s="483">
        <v>45306</v>
      </c>
      <c r="Y103" s="484" t="s">
        <v>75</v>
      </c>
      <c r="Z103" s="483">
        <v>45473</v>
      </c>
      <c r="AA103" s="180">
        <f t="shared" si="6"/>
        <v>167</v>
      </c>
      <c r="AB103" s="167">
        <v>0</v>
      </c>
      <c r="AC103" s="167">
        <v>0</v>
      </c>
      <c r="AD103" s="167">
        <v>0</v>
      </c>
      <c r="AE103" s="515" t="s">
        <v>75</v>
      </c>
      <c r="AF103" s="180">
        <f t="shared" si="7"/>
        <v>0</v>
      </c>
      <c r="AG103" s="167">
        <v>0</v>
      </c>
      <c r="AH103" s="167">
        <v>0</v>
      </c>
      <c r="AI103" s="515" t="s">
        <v>75</v>
      </c>
      <c r="AJ103" s="167">
        <v>0</v>
      </c>
      <c r="AK103" s="515" t="s">
        <v>75</v>
      </c>
      <c r="AL103" s="515" t="s">
        <v>75</v>
      </c>
      <c r="AM103" s="180">
        <f t="shared" si="8"/>
        <v>0</v>
      </c>
      <c r="AN103" s="505">
        <f>+K103+AC103-AH103</f>
        <v>21026667</v>
      </c>
      <c r="AO103" s="61" t="s">
        <v>67</v>
      </c>
      <c r="AP103" s="506">
        <v>21026667</v>
      </c>
      <c r="AQ103" s="61" t="s">
        <v>86</v>
      </c>
      <c r="AR103" s="64">
        <v>0</v>
      </c>
      <c r="AS103" s="515" t="s">
        <v>75</v>
      </c>
      <c r="AT103" s="522">
        <f t="shared" si="9"/>
        <v>21026667</v>
      </c>
      <c r="AU103" s="156">
        <v>0</v>
      </c>
      <c r="AV103" s="72">
        <f t="shared" si="10"/>
        <v>1</v>
      </c>
      <c r="AW103" s="515" t="s">
        <v>75</v>
      </c>
      <c r="AX103" s="61" t="s">
        <v>98</v>
      </c>
      <c r="AY103" s="485" t="s">
        <v>859</v>
      </c>
      <c r="AZ103" s="58" t="s">
        <v>67</v>
      </c>
      <c r="BA103" s="58" t="s">
        <v>67</v>
      </c>
    </row>
    <row r="104" spans="2:53" s="142" customFormat="1" ht="14.25" customHeight="1" x14ac:dyDescent="0.2">
      <c r="B104" s="58">
        <v>2024</v>
      </c>
      <c r="C104" s="58">
        <v>891780111</v>
      </c>
      <c r="D104" s="62" t="s">
        <v>64</v>
      </c>
      <c r="E104" s="167" t="s">
        <v>860</v>
      </c>
      <c r="F104" s="184" t="s">
        <v>861</v>
      </c>
      <c r="G104" s="61">
        <v>0</v>
      </c>
      <c r="H104" s="167" t="s">
        <v>73</v>
      </c>
      <c r="I104" s="58" t="s">
        <v>125</v>
      </c>
      <c r="J104" s="167" t="s">
        <v>862</v>
      </c>
      <c r="K104" s="506">
        <v>21026667</v>
      </c>
      <c r="L104" s="58" t="s">
        <v>68</v>
      </c>
      <c r="M104" s="167" t="s">
        <v>863</v>
      </c>
      <c r="N104" s="184">
        <v>1082374545</v>
      </c>
      <c r="O104" s="184">
        <v>35</v>
      </c>
      <c r="P104" s="509">
        <v>45306</v>
      </c>
      <c r="Q104" s="156">
        <v>807300000</v>
      </c>
      <c r="R104" s="483">
        <v>45306</v>
      </c>
      <c r="S104" s="506">
        <f>+K104</f>
        <v>21026667</v>
      </c>
      <c r="T104" s="61" t="s">
        <v>67</v>
      </c>
      <c r="U104" s="184">
        <v>36694483</v>
      </c>
      <c r="V104" s="167" t="s">
        <v>864</v>
      </c>
      <c r="W104" s="483">
        <v>45306</v>
      </c>
      <c r="X104" s="483">
        <v>45306</v>
      </c>
      <c r="Y104" s="484" t="s">
        <v>75</v>
      </c>
      <c r="Z104" s="483">
        <v>45473</v>
      </c>
      <c r="AA104" s="180">
        <f t="shared" si="6"/>
        <v>167</v>
      </c>
      <c r="AB104" s="167">
        <v>0</v>
      </c>
      <c r="AC104" s="167">
        <v>0</v>
      </c>
      <c r="AD104" s="167">
        <v>0</v>
      </c>
      <c r="AE104" s="515" t="s">
        <v>75</v>
      </c>
      <c r="AF104" s="180">
        <f t="shared" si="7"/>
        <v>0</v>
      </c>
      <c r="AG104" s="167">
        <v>0</v>
      </c>
      <c r="AH104" s="167">
        <v>0</v>
      </c>
      <c r="AI104" s="515" t="s">
        <v>75</v>
      </c>
      <c r="AJ104" s="167">
        <v>0</v>
      </c>
      <c r="AK104" s="515" t="s">
        <v>75</v>
      </c>
      <c r="AL104" s="515" t="s">
        <v>75</v>
      </c>
      <c r="AM104" s="180">
        <f t="shared" si="8"/>
        <v>0</v>
      </c>
      <c r="AN104" s="505">
        <f>+K104+AC104-AH104</f>
        <v>21026667</v>
      </c>
      <c r="AO104" s="61" t="s">
        <v>67</v>
      </c>
      <c r="AP104" s="506">
        <v>21026667</v>
      </c>
      <c r="AQ104" s="61" t="s">
        <v>86</v>
      </c>
      <c r="AR104" s="64">
        <v>0</v>
      </c>
      <c r="AS104" s="515" t="s">
        <v>75</v>
      </c>
      <c r="AT104" s="522">
        <f t="shared" si="9"/>
        <v>21026667</v>
      </c>
      <c r="AU104" s="156">
        <v>0</v>
      </c>
      <c r="AV104" s="72">
        <f t="shared" si="10"/>
        <v>1</v>
      </c>
      <c r="AW104" s="515" t="s">
        <v>75</v>
      </c>
      <c r="AX104" s="61" t="s">
        <v>98</v>
      </c>
      <c r="AY104" s="485" t="s">
        <v>865</v>
      </c>
      <c r="AZ104" s="58" t="s">
        <v>67</v>
      </c>
      <c r="BA104" s="58" t="s">
        <v>67</v>
      </c>
    </row>
    <row r="105" spans="2:53" s="142" customFormat="1" ht="14.25" customHeight="1" x14ac:dyDescent="0.2">
      <c r="B105" s="58">
        <v>2024</v>
      </c>
      <c r="C105" s="58">
        <v>891780111</v>
      </c>
      <c r="D105" s="62" t="s">
        <v>64</v>
      </c>
      <c r="E105" s="167" t="s">
        <v>866</v>
      </c>
      <c r="F105" s="184" t="s">
        <v>867</v>
      </c>
      <c r="G105" s="61">
        <v>0</v>
      </c>
      <c r="H105" s="167" t="s">
        <v>73</v>
      </c>
      <c r="I105" s="58" t="s">
        <v>125</v>
      </c>
      <c r="J105" s="167" t="s">
        <v>868</v>
      </c>
      <c r="K105" s="506">
        <v>36520000</v>
      </c>
      <c r="L105" s="58" t="s">
        <v>68</v>
      </c>
      <c r="M105" s="167" t="s">
        <v>869</v>
      </c>
      <c r="N105" s="184">
        <v>52695882</v>
      </c>
      <c r="O105" s="184">
        <v>36</v>
      </c>
      <c r="P105" s="509">
        <v>45306</v>
      </c>
      <c r="Q105" s="156">
        <v>734700000</v>
      </c>
      <c r="R105" s="483">
        <v>45306</v>
      </c>
      <c r="S105" s="506">
        <f>+K105</f>
        <v>36520000</v>
      </c>
      <c r="T105" s="61" t="s">
        <v>67</v>
      </c>
      <c r="U105" s="184">
        <v>85155551</v>
      </c>
      <c r="V105" s="167" t="s">
        <v>355</v>
      </c>
      <c r="W105" s="483">
        <v>45306</v>
      </c>
      <c r="X105" s="483">
        <v>45306</v>
      </c>
      <c r="Y105" s="484" t="s">
        <v>75</v>
      </c>
      <c r="Z105" s="483">
        <v>45473</v>
      </c>
      <c r="AA105" s="180">
        <f t="shared" si="6"/>
        <v>167</v>
      </c>
      <c r="AB105" s="167">
        <v>0</v>
      </c>
      <c r="AC105" s="167">
        <v>0</v>
      </c>
      <c r="AD105" s="167">
        <v>0</v>
      </c>
      <c r="AE105" s="515" t="s">
        <v>75</v>
      </c>
      <c r="AF105" s="180">
        <f t="shared" si="7"/>
        <v>0</v>
      </c>
      <c r="AG105" s="167">
        <v>0</v>
      </c>
      <c r="AH105" s="167">
        <v>0</v>
      </c>
      <c r="AI105" s="515" t="s">
        <v>75</v>
      </c>
      <c r="AJ105" s="167">
        <v>0</v>
      </c>
      <c r="AK105" s="515" t="s">
        <v>75</v>
      </c>
      <c r="AL105" s="515" t="s">
        <v>75</v>
      </c>
      <c r="AM105" s="180">
        <f t="shared" si="8"/>
        <v>0</v>
      </c>
      <c r="AN105" s="505">
        <f>+K105+AC105-AH105</f>
        <v>36520000</v>
      </c>
      <c r="AO105" s="61" t="s">
        <v>67</v>
      </c>
      <c r="AP105" s="506">
        <v>36520000</v>
      </c>
      <c r="AQ105" s="61" t="s">
        <v>86</v>
      </c>
      <c r="AR105" s="64">
        <v>0</v>
      </c>
      <c r="AS105" s="515" t="s">
        <v>75</v>
      </c>
      <c r="AT105" s="522">
        <f t="shared" si="9"/>
        <v>36520000</v>
      </c>
      <c r="AU105" s="156">
        <v>0</v>
      </c>
      <c r="AV105" s="72">
        <f t="shared" si="10"/>
        <v>1</v>
      </c>
      <c r="AW105" s="515" t="s">
        <v>75</v>
      </c>
      <c r="AX105" s="61" t="s">
        <v>98</v>
      </c>
      <c r="AY105" s="485" t="s">
        <v>870</v>
      </c>
      <c r="AZ105" s="58" t="s">
        <v>67</v>
      </c>
      <c r="BA105" s="58" t="s">
        <v>67</v>
      </c>
    </row>
    <row r="106" spans="2:53" s="142" customFormat="1" ht="14.25" customHeight="1" x14ac:dyDescent="0.2">
      <c r="B106" s="58">
        <v>2024</v>
      </c>
      <c r="C106" s="58">
        <v>891780111</v>
      </c>
      <c r="D106" s="62" t="s">
        <v>64</v>
      </c>
      <c r="E106" s="167" t="s">
        <v>871</v>
      </c>
      <c r="F106" s="184" t="s">
        <v>872</v>
      </c>
      <c r="G106" s="61">
        <v>0</v>
      </c>
      <c r="H106" s="167" t="s">
        <v>73</v>
      </c>
      <c r="I106" s="58" t="s">
        <v>125</v>
      </c>
      <c r="J106" s="167" t="s">
        <v>873</v>
      </c>
      <c r="K106" s="506">
        <v>21026667</v>
      </c>
      <c r="L106" s="58" t="s">
        <v>68</v>
      </c>
      <c r="M106" s="167" t="s">
        <v>874</v>
      </c>
      <c r="N106" s="184">
        <v>1084788615</v>
      </c>
      <c r="O106" s="184">
        <v>35</v>
      </c>
      <c r="P106" s="509">
        <v>45306</v>
      </c>
      <c r="Q106" s="156">
        <v>807300000</v>
      </c>
      <c r="R106" s="483">
        <v>45306</v>
      </c>
      <c r="S106" s="506">
        <f>+K106</f>
        <v>21026667</v>
      </c>
      <c r="T106" s="61" t="s">
        <v>67</v>
      </c>
      <c r="U106" s="184">
        <v>72004252</v>
      </c>
      <c r="V106" s="167" t="s">
        <v>875</v>
      </c>
      <c r="W106" s="483">
        <v>45306</v>
      </c>
      <c r="X106" s="483">
        <v>45306</v>
      </c>
      <c r="Y106" s="484" t="s">
        <v>75</v>
      </c>
      <c r="Z106" s="483">
        <v>45473</v>
      </c>
      <c r="AA106" s="180">
        <f t="shared" si="6"/>
        <v>167</v>
      </c>
      <c r="AB106" s="167">
        <v>0</v>
      </c>
      <c r="AC106" s="167">
        <v>0</v>
      </c>
      <c r="AD106" s="167">
        <v>0</v>
      </c>
      <c r="AE106" s="515" t="s">
        <v>75</v>
      </c>
      <c r="AF106" s="180">
        <f t="shared" si="7"/>
        <v>0</v>
      </c>
      <c r="AG106" s="167">
        <v>0</v>
      </c>
      <c r="AH106" s="167">
        <v>0</v>
      </c>
      <c r="AI106" s="515" t="s">
        <v>75</v>
      </c>
      <c r="AJ106" s="167">
        <v>0</v>
      </c>
      <c r="AK106" s="515" t="s">
        <v>75</v>
      </c>
      <c r="AL106" s="515" t="s">
        <v>75</v>
      </c>
      <c r="AM106" s="180">
        <f t="shared" si="8"/>
        <v>0</v>
      </c>
      <c r="AN106" s="505">
        <f>+K106+AC106-AH106</f>
        <v>21026667</v>
      </c>
      <c r="AO106" s="61" t="s">
        <v>67</v>
      </c>
      <c r="AP106" s="506">
        <v>21026667</v>
      </c>
      <c r="AQ106" s="61" t="s">
        <v>86</v>
      </c>
      <c r="AR106" s="64">
        <v>0</v>
      </c>
      <c r="AS106" s="515" t="s">
        <v>75</v>
      </c>
      <c r="AT106" s="522">
        <f t="shared" si="9"/>
        <v>21026667</v>
      </c>
      <c r="AU106" s="156">
        <v>0</v>
      </c>
      <c r="AV106" s="72">
        <f t="shared" si="10"/>
        <v>1</v>
      </c>
      <c r="AW106" s="515" t="s">
        <v>75</v>
      </c>
      <c r="AX106" s="61" t="s">
        <v>98</v>
      </c>
      <c r="AY106" s="485" t="s">
        <v>876</v>
      </c>
      <c r="AZ106" s="58" t="s">
        <v>67</v>
      </c>
      <c r="BA106" s="58" t="s">
        <v>67</v>
      </c>
    </row>
    <row r="107" spans="2:53" s="142" customFormat="1" ht="14.25" customHeight="1" x14ac:dyDescent="0.2">
      <c r="B107" s="58">
        <v>2024</v>
      </c>
      <c r="C107" s="58">
        <v>891780111</v>
      </c>
      <c r="D107" s="62" t="s">
        <v>64</v>
      </c>
      <c r="E107" s="167" t="s">
        <v>877</v>
      </c>
      <c r="F107" s="184" t="s">
        <v>878</v>
      </c>
      <c r="G107" s="61">
        <v>0</v>
      </c>
      <c r="H107" s="167" t="s">
        <v>73</v>
      </c>
      <c r="I107" s="58" t="s">
        <v>125</v>
      </c>
      <c r="J107" s="167" t="s">
        <v>873</v>
      </c>
      <c r="K107" s="506">
        <v>21026667</v>
      </c>
      <c r="L107" s="58" t="s">
        <v>68</v>
      </c>
      <c r="M107" s="167" t="s">
        <v>879</v>
      </c>
      <c r="N107" s="184">
        <v>57422539</v>
      </c>
      <c r="O107" s="184">
        <v>35</v>
      </c>
      <c r="P107" s="509">
        <v>45306</v>
      </c>
      <c r="Q107" s="156">
        <v>807300000</v>
      </c>
      <c r="R107" s="483">
        <v>45306</v>
      </c>
      <c r="S107" s="506">
        <f>+K107</f>
        <v>21026667</v>
      </c>
      <c r="T107" s="61" t="s">
        <v>67</v>
      </c>
      <c r="U107" s="184">
        <v>72004252</v>
      </c>
      <c r="V107" s="167" t="s">
        <v>875</v>
      </c>
      <c r="W107" s="483">
        <v>45306</v>
      </c>
      <c r="X107" s="483">
        <v>45306</v>
      </c>
      <c r="Y107" s="484" t="s">
        <v>75</v>
      </c>
      <c r="Z107" s="483">
        <v>45473</v>
      </c>
      <c r="AA107" s="180">
        <f t="shared" si="6"/>
        <v>167</v>
      </c>
      <c r="AB107" s="167">
        <v>0</v>
      </c>
      <c r="AC107" s="167">
        <v>0</v>
      </c>
      <c r="AD107" s="167">
        <v>0</v>
      </c>
      <c r="AE107" s="515" t="s">
        <v>75</v>
      </c>
      <c r="AF107" s="180">
        <f t="shared" si="7"/>
        <v>0</v>
      </c>
      <c r="AG107" s="167">
        <v>0</v>
      </c>
      <c r="AH107" s="167">
        <v>0</v>
      </c>
      <c r="AI107" s="515" t="s">
        <v>75</v>
      </c>
      <c r="AJ107" s="167">
        <v>0</v>
      </c>
      <c r="AK107" s="515" t="s">
        <v>75</v>
      </c>
      <c r="AL107" s="515" t="s">
        <v>75</v>
      </c>
      <c r="AM107" s="180">
        <f t="shared" si="8"/>
        <v>0</v>
      </c>
      <c r="AN107" s="505">
        <f>+K107+AC107-AH107</f>
        <v>21026667</v>
      </c>
      <c r="AO107" s="61" t="s">
        <v>67</v>
      </c>
      <c r="AP107" s="506">
        <v>21026667</v>
      </c>
      <c r="AQ107" s="61" t="s">
        <v>86</v>
      </c>
      <c r="AR107" s="64">
        <v>0</v>
      </c>
      <c r="AS107" s="515" t="s">
        <v>75</v>
      </c>
      <c r="AT107" s="522">
        <f t="shared" si="9"/>
        <v>21026667</v>
      </c>
      <c r="AU107" s="156">
        <v>0</v>
      </c>
      <c r="AV107" s="72">
        <f t="shared" si="10"/>
        <v>1</v>
      </c>
      <c r="AW107" s="515" t="s">
        <v>75</v>
      </c>
      <c r="AX107" s="61" t="s">
        <v>98</v>
      </c>
      <c r="AY107" s="485" t="s">
        <v>880</v>
      </c>
      <c r="AZ107" s="58" t="s">
        <v>67</v>
      </c>
      <c r="BA107" s="58" t="s">
        <v>67</v>
      </c>
    </row>
    <row r="108" spans="2:53" s="142" customFormat="1" ht="14.25" customHeight="1" x14ac:dyDescent="0.2">
      <c r="B108" s="58">
        <v>2024</v>
      </c>
      <c r="C108" s="58">
        <v>891780111</v>
      </c>
      <c r="D108" s="62" t="s">
        <v>64</v>
      </c>
      <c r="E108" s="167" t="s">
        <v>881</v>
      </c>
      <c r="F108" s="184" t="s">
        <v>882</v>
      </c>
      <c r="G108" s="61">
        <v>0</v>
      </c>
      <c r="H108" s="167" t="s">
        <v>73</v>
      </c>
      <c r="I108" s="58" t="s">
        <v>125</v>
      </c>
      <c r="J108" s="167" t="s">
        <v>883</v>
      </c>
      <c r="K108" s="506">
        <v>3800000</v>
      </c>
      <c r="L108" s="58" t="s">
        <v>68</v>
      </c>
      <c r="M108" s="167" t="s">
        <v>884</v>
      </c>
      <c r="N108" s="184">
        <v>1083002889</v>
      </c>
      <c r="O108" s="184">
        <v>35</v>
      </c>
      <c r="P108" s="509">
        <v>45306</v>
      </c>
      <c r="Q108" s="156">
        <v>807300000</v>
      </c>
      <c r="R108" s="483">
        <v>45306</v>
      </c>
      <c r="S108" s="506">
        <f>+K108</f>
        <v>3800000</v>
      </c>
      <c r="T108" s="61" t="s">
        <v>67</v>
      </c>
      <c r="U108" s="184">
        <v>85081920</v>
      </c>
      <c r="V108" s="167" t="s">
        <v>444</v>
      </c>
      <c r="W108" s="483">
        <v>45306</v>
      </c>
      <c r="X108" s="483">
        <v>45306</v>
      </c>
      <c r="Y108" s="484" t="s">
        <v>75</v>
      </c>
      <c r="Z108" s="483">
        <v>45336</v>
      </c>
      <c r="AA108" s="180">
        <f t="shared" si="6"/>
        <v>30</v>
      </c>
      <c r="AB108" s="167">
        <v>0</v>
      </c>
      <c r="AC108" s="167">
        <v>0</v>
      </c>
      <c r="AD108" s="167">
        <v>0</v>
      </c>
      <c r="AE108" s="515" t="s">
        <v>75</v>
      </c>
      <c r="AF108" s="180">
        <f t="shared" si="7"/>
        <v>0</v>
      </c>
      <c r="AG108" s="167">
        <v>0</v>
      </c>
      <c r="AH108" s="167">
        <v>0</v>
      </c>
      <c r="AI108" s="515" t="s">
        <v>75</v>
      </c>
      <c r="AJ108" s="167">
        <v>0</v>
      </c>
      <c r="AK108" s="515" t="s">
        <v>75</v>
      </c>
      <c r="AL108" s="515" t="s">
        <v>75</v>
      </c>
      <c r="AM108" s="180">
        <f t="shared" si="8"/>
        <v>0</v>
      </c>
      <c r="AN108" s="505">
        <f>+K108+AC108-AH108</f>
        <v>3800000</v>
      </c>
      <c r="AO108" s="61" t="s">
        <v>67</v>
      </c>
      <c r="AP108" s="506">
        <v>3800000</v>
      </c>
      <c r="AQ108" s="61" t="s">
        <v>86</v>
      </c>
      <c r="AR108" s="64">
        <v>0</v>
      </c>
      <c r="AS108" s="515" t="s">
        <v>75</v>
      </c>
      <c r="AT108" s="522">
        <f t="shared" si="9"/>
        <v>3800000</v>
      </c>
      <c r="AU108" s="156">
        <v>0</v>
      </c>
      <c r="AV108" s="72">
        <f t="shared" si="10"/>
        <v>1</v>
      </c>
      <c r="AW108" s="515" t="s">
        <v>75</v>
      </c>
      <c r="AX108" s="61" t="s">
        <v>98</v>
      </c>
      <c r="AY108" s="485" t="s">
        <v>885</v>
      </c>
      <c r="AZ108" s="58" t="s">
        <v>67</v>
      </c>
      <c r="BA108" s="58" t="s">
        <v>67</v>
      </c>
    </row>
    <row r="109" spans="2:53" s="142" customFormat="1" ht="14.25" customHeight="1" x14ac:dyDescent="0.2">
      <c r="B109" s="58">
        <v>2024</v>
      </c>
      <c r="C109" s="58">
        <v>891780111</v>
      </c>
      <c r="D109" s="62" t="s">
        <v>64</v>
      </c>
      <c r="E109" s="167" t="s">
        <v>886</v>
      </c>
      <c r="F109" s="184" t="s">
        <v>887</v>
      </c>
      <c r="G109" s="61">
        <v>0</v>
      </c>
      <c r="H109" s="167" t="s">
        <v>73</v>
      </c>
      <c r="I109" s="58" t="s">
        <v>125</v>
      </c>
      <c r="J109" s="167" t="s">
        <v>888</v>
      </c>
      <c r="K109" s="506">
        <v>1900000</v>
      </c>
      <c r="L109" s="58" t="s">
        <v>68</v>
      </c>
      <c r="M109" s="167" t="s">
        <v>889</v>
      </c>
      <c r="N109" s="184">
        <v>1081918985</v>
      </c>
      <c r="O109" s="184">
        <v>36</v>
      </c>
      <c r="P109" s="509">
        <v>45306</v>
      </c>
      <c r="Q109" s="156">
        <v>734700000</v>
      </c>
      <c r="R109" s="483">
        <v>45308</v>
      </c>
      <c r="S109" s="506">
        <f>+K109</f>
        <v>1900000</v>
      </c>
      <c r="T109" s="61" t="s">
        <v>67</v>
      </c>
      <c r="U109" s="184">
        <v>85155551</v>
      </c>
      <c r="V109" s="167" t="s">
        <v>355</v>
      </c>
      <c r="W109" s="483">
        <v>45308</v>
      </c>
      <c r="X109" s="483">
        <v>45308</v>
      </c>
      <c r="Y109" s="484" t="s">
        <v>75</v>
      </c>
      <c r="Z109" s="483">
        <v>45321</v>
      </c>
      <c r="AA109" s="180">
        <f t="shared" si="6"/>
        <v>13</v>
      </c>
      <c r="AB109" s="167">
        <v>0</v>
      </c>
      <c r="AC109" s="167">
        <v>0</v>
      </c>
      <c r="AD109" s="167">
        <v>0</v>
      </c>
      <c r="AE109" s="515" t="s">
        <v>75</v>
      </c>
      <c r="AF109" s="180">
        <f t="shared" si="7"/>
        <v>0</v>
      </c>
      <c r="AG109" s="167">
        <v>0</v>
      </c>
      <c r="AH109" s="167">
        <v>0</v>
      </c>
      <c r="AI109" s="515" t="s">
        <v>75</v>
      </c>
      <c r="AJ109" s="167">
        <v>0</v>
      </c>
      <c r="AK109" s="515" t="s">
        <v>75</v>
      </c>
      <c r="AL109" s="515" t="s">
        <v>75</v>
      </c>
      <c r="AM109" s="180">
        <f t="shared" si="8"/>
        <v>0</v>
      </c>
      <c r="AN109" s="505">
        <f>+K109+AC109-AH109</f>
        <v>1900000</v>
      </c>
      <c r="AO109" s="61" t="s">
        <v>67</v>
      </c>
      <c r="AP109" s="506">
        <v>1900000</v>
      </c>
      <c r="AQ109" s="61" t="s">
        <v>86</v>
      </c>
      <c r="AR109" s="64">
        <v>0</v>
      </c>
      <c r="AS109" s="515" t="s">
        <v>75</v>
      </c>
      <c r="AT109" s="522">
        <f t="shared" si="9"/>
        <v>1900000</v>
      </c>
      <c r="AU109" s="156">
        <v>0</v>
      </c>
      <c r="AV109" s="72">
        <f t="shared" si="10"/>
        <v>1</v>
      </c>
      <c r="AW109" s="515" t="s">
        <v>75</v>
      </c>
      <c r="AX109" s="61" t="s">
        <v>98</v>
      </c>
      <c r="AY109" s="485" t="s">
        <v>890</v>
      </c>
      <c r="AZ109" s="58" t="s">
        <v>67</v>
      </c>
      <c r="BA109" s="58" t="s">
        <v>67</v>
      </c>
    </row>
    <row r="110" spans="2:53" s="142" customFormat="1" ht="14.25" customHeight="1" x14ac:dyDescent="0.2">
      <c r="B110" s="58">
        <v>2024</v>
      </c>
      <c r="C110" s="58">
        <v>891780111</v>
      </c>
      <c r="D110" s="62" t="s">
        <v>64</v>
      </c>
      <c r="E110" s="167" t="s">
        <v>891</v>
      </c>
      <c r="F110" s="184" t="s">
        <v>892</v>
      </c>
      <c r="G110" s="61">
        <v>0</v>
      </c>
      <c r="H110" s="167" t="s">
        <v>73</v>
      </c>
      <c r="I110" s="58" t="s">
        <v>125</v>
      </c>
      <c r="J110" s="167" t="s">
        <v>893</v>
      </c>
      <c r="K110" s="506">
        <v>20773333</v>
      </c>
      <c r="L110" s="58" t="s">
        <v>68</v>
      </c>
      <c r="M110" s="167" t="s">
        <v>894</v>
      </c>
      <c r="N110" s="184">
        <v>1020794175</v>
      </c>
      <c r="O110" s="184">
        <v>39</v>
      </c>
      <c r="P110" s="509">
        <v>45306</v>
      </c>
      <c r="Q110" s="156">
        <v>524300000</v>
      </c>
      <c r="R110" s="483">
        <v>45308</v>
      </c>
      <c r="S110" s="506">
        <f>+K110</f>
        <v>20773333</v>
      </c>
      <c r="T110" s="61" t="s">
        <v>67</v>
      </c>
      <c r="U110" s="184">
        <v>39049658</v>
      </c>
      <c r="V110" s="167" t="s">
        <v>895</v>
      </c>
      <c r="W110" s="483">
        <v>45308</v>
      </c>
      <c r="X110" s="483">
        <v>45308</v>
      </c>
      <c r="Y110" s="484" t="s">
        <v>75</v>
      </c>
      <c r="Z110" s="483">
        <v>45473</v>
      </c>
      <c r="AA110" s="180">
        <f t="shared" si="6"/>
        <v>165</v>
      </c>
      <c r="AB110" s="167">
        <v>0</v>
      </c>
      <c r="AC110" s="167">
        <v>0</v>
      </c>
      <c r="AD110" s="167">
        <v>0</v>
      </c>
      <c r="AE110" s="515" t="s">
        <v>75</v>
      </c>
      <c r="AF110" s="180">
        <f t="shared" si="7"/>
        <v>0</v>
      </c>
      <c r="AG110" s="167">
        <v>0</v>
      </c>
      <c r="AH110" s="167">
        <v>0</v>
      </c>
      <c r="AI110" s="515" t="s">
        <v>75</v>
      </c>
      <c r="AJ110" s="167">
        <v>0</v>
      </c>
      <c r="AK110" s="515" t="s">
        <v>75</v>
      </c>
      <c r="AL110" s="515" t="s">
        <v>75</v>
      </c>
      <c r="AM110" s="180">
        <f t="shared" si="8"/>
        <v>0</v>
      </c>
      <c r="AN110" s="505">
        <f>+K110+AC110-AH110</f>
        <v>20773333</v>
      </c>
      <c r="AO110" s="61" t="s">
        <v>67</v>
      </c>
      <c r="AP110" s="506">
        <v>20773333</v>
      </c>
      <c r="AQ110" s="61" t="s">
        <v>86</v>
      </c>
      <c r="AR110" s="64">
        <v>0</v>
      </c>
      <c r="AS110" s="515" t="s">
        <v>75</v>
      </c>
      <c r="AT110" s="522">
        <f t="shared" si="9"/>
        <v>20773333</v>
      </c>
      <c r="AU110" s="156">
        <v>0</v>
      </c>
      <c r="AV110" s="72">
        <f t="shared" si="10"/>
        <v>1</v>
      </c>
      <c r="AW110" s="515" t="s">
        <v>75</v>
      </c>
      <c r="AX110" s="61" t="s">
        <v>98</v>
      </c>
      <c r="AY110" s="485" t="s">
        <v>896</v>
      </c>
      <c r="AZ110" s="58" t="s">
        <v>67</v>
      </c>
      <c r="BA110" s="58" t="s">
        <v>67</v>
      </c>
    </row>
    <row r="111" spans="2:53" s="142" customFormat="1" ht="14.25" customHeight="1" x14ac:dyDescent="0.2">
      <c r="B111" s="58">
        <v>2024</v>
      </c>
      <c r="C111" s="58">
        <v>891780111</v>
      </c>
      <c r="D111" s="62" t="s">
        <v>64</v>
      </c>
      <c r="E111" s="167" t="s">
        <v>897</v>
      </c>
      <c r="F111" s="184" t="s">
        <v>898</v>
      </c>
      <c r="G111" s="61">
        <v>0</v>
      </c>
      <c r="H111" s="167" t="s">
        <v>73</v>
      </c>
      <c r="I111" s="58" t="s">
        <v>125</v>
      </c>
      <c r="J111" s="167" t="s">
        <v>899</v>
      </c>
      <c r="K111" s="506">
        <v>22960000</v>
      </c>
      <c r="L111" s="58" t="s">
        <v>68</v>
      </c>
      <c r="M111" s="167" t="s">
        <v>900</v>
      </c>
      <c r="N111" s="184">
        <v>84454392</v>
      </c>
      <c r="O111" s="184">
        <v>36</v>
      </c>
      <c r="P111" s="509">
        <v>45306</v>
      </c>
      <c r="Q111" s="156">
        <v>734700000</v>
      </c>
      <c r="R111" s="483">
        <v>45308</v>
      </c>
      <c r="S111" s="506">
        <f>+K111</f>
        <v>22960000</v>
      </c>
      <c r="T111" s="61" t="s">
        <v>67</v>
      </c>
      <c r="U111" s="184">
        <v>85155551</v>
      </c>
      <c r="V111" s="167" t="s">
        <v>355</v>
      </c>
      <c r="W111" s="483">
        <v>45308</v>
      </c>
      <c r="X111" s="483">
        <v>45308</v>
      </c>
      <c r="Y111" s="484" t="s">
        <v>75</v>
      </c>
      <c r="Z111" s="483">
        <v>45473</v>
      </c>
      <c r="AA111" s="180">
        <f t="shared" si="6"/>
        <v>165</v>
      </c>
      <c r="AB111" s="167">
        <v>0</v>
      </c>
      <c r="AC111" s="167">
        <v>0</v>
      </c>
      <c r="AD111" s="167">
        <v>0</v>
      </c>
      <c r="AE111" s="515" t="s">
        <v>75</v>
      </c>
      <c r="AF111" s="180">
        <f t="shared" si="7"/>
        <v>0</v>
      </c>
      <c r="AG111" s="167">
        <v>0</v>
      </c>
      <c r="AH111" s="167">
        <v>0</v>
      </c>
      <c r="AI111" s="515" t="s">
        <v>75</v>
      </c>
      <c r="AJ111" s="167">
        <v>0</v>
      </c>
      <c r="AK111" s="515" t="s">
        <v>75</v>
      </c>
      <c r="AL111" s="515" t="s">
        <v>75</v>
      </c>
      <c r="AM111" s="180">
        <f t="shared" si="8"/>
        <v>0</v>
      </c>
      <c r="AN111" s="505">
        <f>+K111+AC111-AH111</f>
        <v>22960000</v>
      </c>
      <c r="AO111" s="61" t="s">
        <v>67</v>
      </c>
      <c r="AP111" s="506">
        <v>22960000</v>
      </c>
      <c r="AQ111" s="61" t="s">
        <v>86</v>
      </c>
      <c r="AR111" s="64">
        <v>0</v>
      </c>
      <c r="AS111" s="515" t="s">
        <v>75</v>
      </c>
      <c r="AT111" s="522">
        <f t="shared" si="9"/>
        <v>22960000</v>
      </c>
      <c r="AU111" s="156">
        <v>0</v>
      </c>
      <c r="AV111" s="72">
        <f t="shared" si="10"/>
        <v>1</v>
      </c>
      <c r="AW111" s="515" t="s">
        <v>75</v>
      </c>
      <c r="AX111" s="61" t="s">
        <v>98</v>
      </c>
      <c r="AY111" s="485" t="s">
        <v>901</v>
      </c>
      <c r="AZ111" s="58" t="s">
        <v>67</v>
      </c>
      <c r="BA111" s="58" t="s">
        <v>67</v>
      </c>
    </row>
    <row r="112" spans="2:53" s="142" customFormat="1" ht="14.25" customHeight="1" x14ac:dyDescent="0.2">
      <c r="B112" s="58">
        <v>2024</v>
      </c>
      <c r="C112" s="58">
        <v>891780111</v>
      </c>
      <c r="D112" s="62" t="s">
        <v>64</v>
      </c>
      <c r="E112" s="167" t="s">
        <v>902</v>
      </c>
      <c r="F112" s="184" t="s">
        <v>903</v>
      </c>
      <c r="G112" s="61">
        <v>0</v>
      </c>
      <c r="H112" s="167" t="s">
        <v>73</v>
      </c>
      <c r="I112" s="58" t="s">
        <v>125</v>
      </c>
      <c r="J112" s="167" t="s">
        <v>904</v>
      </c>
      <c r="K112" s="506">
        <v>22960000</v>
      </c>
      <c r="L112" s="58" t="s">
        <v>68</v>
      </c>
      <c r="M112" s="167" t="s">
        <v>905</v>
      </c>
      <c r="N112" s="184">
        <v>1082925044</v>
      </c>
      <c r="O112" s="184">
        <v>36</v>
      </c>
      <c r="P112" s="509">
        <v>45306</v>
      </c>
      <c r="Q112" s="156">
        <v>734700000</v>
      </c>
      <c r="R112" s="483">
        <v>45308</v>
      </c>
      <c r="S112" s="506">
        <f>+K112</f>
        <v>22960000</v>
      </c>
      <c r="T112" s="61" t="s">
        <v>67</v>
      </c>
      <c r="U112" s="184">
        <v>85155551</v>
      </c>
      <c r="V112" s="167" t="s">
        <v>355</v>
      </c>
      <c r="W112" s="483">
        <v>45308</v>
      </c>
      <c r="X112" s="483">
        <v>45308</v>
      </c>
      <c r="Y112" s="484" t="s">
        <v>75</v>
      </c>
      <c r="Z112" s="483">
        <v>45473</v>
      </c>
      <c r="AA112" s="180">
        <f t="shared" si="6"/>
        <v>165</v>
      </c>
      <c r="AB112" s="167">
        <v>0</v>
      </c>
      <c r="AC112" s="167">
        <v>0</v>
      </c>
      <c r="AD112" s="167">
        <v>0</v>
      </c>
      <c r="AE112" s="515" t="s">
        <v>75</v>
      </c>
      <c r="AF112" s="180">
        <f t="shared" si="7"/>
        <v>0</v>
      </c>
      <c r="AG112" s="167">
        <v>0</v>
      </c>
      <c r="AH112" s="167">
        <v>0</v>
      </c>
      <c r="AI112" s="515" t="s">
        <v>75</v>
      </c>
      <c r="AJ112" s="167">
        <v>0</v>
      </c>
      <c r="AK112" s="515" t="s">
        <v>75</v>
      </c>
      <c r="AL112" s="515" t="s">
        <v>75</v>
      </c>
      <c r="AM112" s="180">
        <f t="shared" si="8"/>
        <v>0</v>
      </c>
      <c r="AN112" s="505">
        <f>+K112+AC112-AH112</f>
        <v>22960000</v>
      </c>
      <c r="AO112" s="61" t="s">
        <v>67</v>
      </c>
      <c r="AP112" s="506">
        <v>22960000</v>
      </c>
      <c r="AQ112" s="61" t="s">
        <v>86</v>
      </c>
      <c r="AR112" s="64">
        <v>0</v>
      </c>
      <c r="AS112" s="515" t="s">
        <v>75</v>
      </c>
      <c r="AT112" s="522">
        <f t="shared" si="9"/>
        <v>22960000</v>
      </c>
      <c r="AU112" s="156">
        <v>0</v>
      </c>
      <c r="AV112" s="72">
        <f t="shared" si="10"/>
        <v>1</v>
      </c>
      <c r="AW112" s="515" t="s">
        <v>75</v>
      </c>
      <c r="AX112" s="61" t="s">
        <v>98</v>
      </c>
      <c r="AY112" s="485" t="s">
        <v>906</v>
      </c>
      <c r="AZ112" s="58" t="s">
        <v>67</v>
      </c>
      <c r="BA112" s="58" t="s">
        <v>67</v>
      </c>
    </row>
    <row r="113" spans="2:53" s="142" customFormat="1" ht="14.25" customHeight="1" x14ac:dyDescent="0.2">
      <c r="B113" s="58">
        <v>2024</v>
      </c>
      <c r="C113" s="58">
        <v>891780111</v>
      </c>
      <c r="D113" s="62" t="s">
        <v>64</v>
      </c>
      <c r="E113" s="167" t="s">
        <v>907</v>
      </c>
      <c r="F113" s="184" t="s">
        <v>908</v>
      </c>
      <c r="G113" s="61">
        <v>0</v>
      </c>
      <c r="H113" s="167" t="s">
        <v>73</v>
      </c>
      <c r="I113" s="58" t="s">
        <v>125</v>
      </c>
      <c r="J113" s="167" t="s">
        <v>909</v>
      </c>
      <c r="K113" s="506">
        <v>20140000</v>
      </c>
      <c r="L113" s="58" t="s">
        <v>68</v>
      </c>
      <c r="M113" s="167" t="s">
        <v>910</v>
      </c>
      <c r="N113" s="184">
        <v>1082875832</v>
      </c>
      <c r="O113" s="184">
        <v>39</v>
      </c>
      <c r="P113" s="509">
        <v>45306</v>
      </c>
      <c r="Q113" s="156">
        <v>524300000</v>
      </c>
      <c r="R113" s="483">
        <v>45310</v>
      </c>
      <c r="S113" s="506">
        <f>+K113</f>
        <v>20140000</v>
      </c>
      <c r="T113" s="61" t="s">
        <v>67</v>
      </c>
      <c r="U113" s="184">
        <v>39049658</v>
      </c>
      <c r="V113" s="167" t="s">
        <v>895</v>
      </c>
      <c r="W113" s="483">
        <v>45310</v>
      </c>
      <c r="X113" s="483">
        <v>45313</v>
      </c>
      <c r="Y113" s="484" t="s">
        <v>75</v>
      </c>
      <c r="Z113" s="483">
        <v>45473</v>
      </c>
      <c r="AA113" s="180">
        <f t="shared" si="6"/>
        <v>160</v>
      </c>
      <c r="AB113" s="167">
        <v>0</v>
      </c>
      <c r="AC113" s="167">
        <v>0</v>
      </c>
      <c r="AD113" s="167">
        <v>0</v>
      </c>
      <c r="AE113" s="515" t="s">
        <v>75</v>
      </c>
      <c r="AF113" s="180">
        <f t="shared" si="7"/>
        <v>0</v>
      </c>
      <c r="AG113" s="167">
        <v>0</v>
      </c>
      <c r="AH113" s="167">
        <v>0</v>
      </c>
      <c r="AI113" s="515" t="s">
        <v>75</v>
      </c>
      <c r="AJ113" s="167">
        <v>0</v>
      </c>
      <c r="AK113" s="515" t="s">
        <v>75</v>
      </c>
      <c r="AL113" s="515" t="s">
        <v>75</v>
      </c>
      <c r="AM113" s="180">
        <f t="shared" si="8"/>
        <v>0</v>
      </c>
      <c r="AN113" s="505">
        <f>+K113+AC113-AH113</f>
        <v>20140000</v>
      </c>
      <c r="AO113" s="61" t="s">
        <v>67</v>
      </c>
      <c r="AP113" s="506">
        <v>20140000</v>
      </c>
      <c r="AQ113" s="61" t="s">
        <v>86</v>
      </c>
      <c r="AR113" s="64">
        <v>0</v>
      </c>
      <c r="AS113" s="515" t="s">
        <v>75</v>
      </c>
      <c r="AT113" s="522">
        <f t="shared" si="9"/>
        <v>20140000</v>
      </c>
      <c r="AU113" s="156">
        <v>0</v>
      </c>
      <c r="AV113" s="72">
        <f t="shared" si="10"/>
        <v>1</v>
      </c>
      <c r="AW113" s="515" t="s">
        <v>75</v>
      </c>
      <c r="AX113" s="61" t="s">
        <v>98</v>
      </c>
      <c r="AY113" s="184" t="s">
        <v>911</v>
      </c>
      <c r="AZ113" s="58" t="s">
        <v>67</v>
      </c>
      <c r="BA113" s="58" t="s">
        <v>67</v>
      </c>
    </row>
    <row r="114" spans="2:53" s="142" customFormat="1" ht="14.25" customHeight="1" x14ac:dyDescent="0.2">
      <c r="B114" s="58">
        <v>2024</v>
      </c>
      <c r="C114" s="58">
        <v>891780111</v>
      </c>
      <c r="D114" s="62" t="s">
        <v>64</v>
      </c>
      <c r="E114" s="167" t="s">
        <v>912</v>
      </c>
      <c r="F114" s="184" t="s">
        <v>913</v>
      </c>
      <c r="G114" s="61">
        <v>0</v>
      </c>
      <c r="H114" s="167" t="s">
        <v>73</v>
      </c>
      <c r="I114" s="58" t="s">
        <v>125</v>
      </c>
      <c r="J114" s="167" t="s">
        <v>914</v>
      </c>
      <c r="K114" s="506">
        <v>8740000</v>
      </c>
      <c r="L114" s="58" t="s">
        <v>68</v>
      </c>
      <c r="M114" s="167" t="s">
        <v>915</v>
      </c>
      <c r="N114" s="184">
        <v>1004461196</v>
      </c>
      <c r="O114" s="184">
        <v>39</v>
      </c>
      <c r="P114" s="509">
        <v>45306</v>
      </c>
      <c r="Q114" s="156">
        <v>524300000</v>
      </c>
      <c r="R114" s="483">
        <v>45310</v>
      </c>
      <c r="S114" s="506">
        <f>+K114</f>
        <v>8740000</v>
      </c>
      <c r="T114" s="61" t="s">
        <v>67</v>
      </c>
      <c r="U114" s="184">
        <v>39049658</v>
      </c>
      <c r="V114" s="167" t="s">
        <v>895</v>
      </c>
      <c r="W114" s="483">
        <v>45310</v>
      </c>
      <c r="X114" s="483">
        <v>45313</v>
      </c>
      <c r="Y114" s="484" t="s">
        <v>75</v>
      </c>
      <c r="Z114" s="483">
        <v>45381</v>
      </c>
      <c r="AA114" s="180">
        <f t="shared" si="6"/>
        <v>68</v>
      </c>
      <c r="AB114" s="167">
        <v>0</v>
      </c>
      <c r="AC114" s="167">
        <v>0</v>
      </c>
      <c r="AD114" s="167">
        <v>0</v>
      </c>
      <c r="AE114" s="515" t="s">
        <v>75</v>
      </c>
      <c r="AF114" s="180">
        <f t="shared" si="7"/>
        <v>0</v>
      </c>
      <c r="AG114" s="167">
        <v>0</v>
      </c>
      <c r="AH114" s="167">
        <v>0</v>
      </c>
      <c r="AI114" s="515" t="s">
        <v>75</v>
      </c>
      <c r="AJ114" s="167">
        <v>0</v>
      </c>
      <c r="AK114" s="515" t="s">
        <v>75</v>
      </c>
      <c r="AL114" s="515" t="s">
        <v>75</v>
      </c>
      <c r="AM114" s="180">
        <f t="shared" si="8"/>
        <v>0</v>
      </c>
      <c r="AN114" s="505">
        <f>+K114+AC114-AH114</f>
        <v>8740000</v>
      </c>
      <c r="AO114" s="61" t="s">
        <v>67</v>
      </c>
      <c r="AP114" s="506">
        <v>8740000</v>
      </c>
      <c r="AQ114" s="61" t="s">
        <v>86</v>
      </c>
      <c r="AR114" s="64">
        <v>0</v>
      </c>
      <c r="AS114" s="515" t="s">
        <v>75</v>
      </c>
      <c r="AT114" s="522">
        <f t="shared" si="9"/>
        <v>8740000</v>
      </c>
      <c r="AU114" s="156">
        <v>0</v>
      </c>
      <c r="AV114" s="72">
        <f t="shared" si="10"/>
        <v>1</v>
      </c>
      <c r="AW114" s="515" t="s">
        <v>75</v>
      </c>
      <c r="AX114" s="61" t="s">
        <v>98</v>
      </c>
      <c r="AY114" s="184" t="s">
        <v>916</v>
      </c>
      <c r="AZ114" s="58" t="s">
        <v>67</v>
      </c>
      <c r="BA114" s="58" t="s">
        <v>67</v>
      </c>
    </row>
    <row r="115" spans="2:53" s="142" customFormat="1" ht="14.25" customHeight="1" x14ac:dyDescent="0.2">
      <c r="B115" s="58">
        <v>2024</v>
      </c>
      <c r="C115" s="58">
        <v>891780111</v>
      </c>
      <c r="D115" s="62" t="s">
        <v>64</v>
      </c>
      <c r="E115" s="167" t="s">
        <v>917</v>
      </c>
      <c r="F115" s="184" t="s">
        <v>918</v>
      </c>
      <c r="G115" s="61">
        <v>0</v>
      </c>
      <c r="H115" s="167" t="s">
        <v>73</v>
      </c>
      <c r="I115" s="58" t="s">
        <v>125</v>
      </c>
      <c r="J115" s="167" t="s">
        <v>919</v>
      </c>
      <c r="K115" s="506">
        <v>19080000</v>
      </c>
      <c r="L115" s="58" t="s">
        <v>68</v>
      </c>
      <c r="M115" s="167" t="s">
        <v>920</v>
      </c>
      <c r="N115" s="184">
        <v>1083024229</v>
      </c>
      <c r="O115" s="184">
        <v>35</v>
      </c>
      <c r="P115" s="509">
        <v>45306</v>
      </c>
      <c r="Q115" s="156">
        <v>807300000</v>
      </c>
      <c r="R115" s="483">
        <v>45310</v>
      </c>
      <c r="S115" s="506">
        <f>+K115</f>
        <v>19080000</v>
      </c>
      <c r="T115" s="61" t="s">
        <v>67</v>
      </c>
      <c r="U115" s="184">
        <v>1082903415</v>
      </c>
      <c r="V115" s="167" t="s">
        <v>921</v>
      </c>
      <c r="W115" s="483">
        <v>45310</v>
      </c>
      <c r="X115" s="483">
        <v>45313</v>
      </c>
      <c r="Y115" s="484" t="s">
        <v>75</v>
      </c>
      <c r="Z115" s="483">
        <v>45473</v>
      </c>
      <c r="AA115" s="180">
        <f t="shared" si="6"/>
        <v>160</v>
      </c>
      <c r="AB115" s="167">
        <v>0</v>
      </c>
      <c r="AC115" s="167">
        <v>0</v>
      </c>
      <c r="AD115" s="167">
        <v>0</v>
      </c>
      <c r="AE115" s="515" t="s">
        <v>75</v>
      </c>
      <c r="AF115" s="180">
        <f t="shared" si="7"/>
        <v>0</v>
      </c>
      <c r="AG115" s="167">
        <v>0</v>
      </c>
      <c r="AH115" s="167">
        <v>0</v>
      </c>
      <c r="AI115" s="515" t="s">
        <v>75</v>
      </c>
      <c r="AJ115" s="167">
        <v>0</v>
      </c>
      <c r="AK115" s="515" t="s">
        <v>75</v>
      </c>
      <c r="AL115" s="515" t="s">
        <v>75</v>
      </c>
      <c r="AM115" s="180">
        <f t="shared" si="8"/>
        <v>0</v>
      </c>
      <c r="AN115" s="505">
        <f>+K115+AC115-AH115</f>
        <v>19080000</v>
      </c>
      <c r="AO115" s="61" t="s">
        <v>67</v>
      </c>
      <c r="AP115" s="506">
        <v>19080000</v>
      </c>
      <c r="AQ115" s="61" t="s">
        <v>86</v>
      </c>
      <c r="AR115" s="64">
        <v>0</v>
      </c>
      <c r="AS115" s="515" t="s">
        <v>75</v>
      </c>
      <c r="AT115" s="522">
        <f t="shared" si="9"/>
        <v>19080000</v>
      </c>
      <c r="AU115" s="156">
        <v>0</v>
      </c>
      <c r="AV115" s="72">
        <f t="shared" si="10"/>
        <v>1</v>
      </c>
      <c r="AW115" s="515" t="s">
        <v>75</v>
      </c>
      <c r="AX115" s="61" t="s">
        <v>98</v>
      </c>
      <c r="AY115" s="184" t="s">
        <v>922</v>
      </c>
      <c r="AZ115" s="58" t="s">
        <v>67</v>
      </c>
      <c r="BA115" s="58" t="s">
        <v>67</v>
      </c>
    </row>
    <row r="116" spans="2:53" s="142" customFormat="1" ht="14.25" customHeight="1" x14ac:dyDescent="0.2">
      <c r="B116" s="58">
        <v>2024</v>
      </c>
      <c r="C116" s="58">
        <v>891780111</v>
      </c>
      <c r="D116" s="62" t="s">
        <v>64</v>
      </c>
      <c r="E116" s="167" t="s">
        <v>923</v>
      </c>
      <c r="F116" s="184" t="s">
        <v>924</v>
      </c>
      <c r="G116" s="61">
        <v>0</v>
      </c>
      <c r="H116" s="167" t="s">
        <v>73</v>
      </c>
      <c r="I116" s="58" t="s">
        <v>125</v>
      </c>
      <c r="J116" s="167" t="s">
        <v>925</v>
      </c>
      <c r="K116" s="506">
        <v>19080000</v>
      </c>
      <c r="L116" s="58" t="s">
        <v>68</v>
      </c>
      <c r="M116" s="167" t="s">
        <v>926</v>
      </c>
      <c r="N116" s="184">
        <v>1104435442</v>
      </c>
      <c r="O116" s="184">
        <v>35</v>
      </c>
      <c r="P116" s="509">
        <v>45306</v>
      </c>
      <c r="Q116" s="156">
        <v>807300000</v>
      </c>
      <c r="R116" s="483">
        <v>45310</v>
      </c>
      <c r="S116" s="506">
        <f>+K116</f>
        <v>19080000</v>
      </c>
      <c r="T116" s="61" t="s">
        <v>67</v>
      </c>
      <c r="U116" s="184">
        <v>1082903415</v>
      </c>
      <c r="V116" s="167" t="s">
        <v>921</v>
      </c>
      <c r="W116" s="483">
        <v>45310</v>
      </c>
      <c r="X116" s="483">
        <v>45313</v>
      </c>
      <c r="Y116" s="484" t="s">
        <v>75</v>
      </c>
      <c r="Z116" s="483">
        <v>45473</v>
      </c>
      <c r="AA116" s="180">
        <f t="shared" si="6"/>
        <v>160</v>
      </c>
      <c r="AB116" s="167">
        <v>0</v>
      </c>
      <c r="AC116" s="167">
        <v>0</v>
      </c>
      <c r="AD116" s="167">
        <v>0</v>
      </c>
      <c r="AE116" s="515" t="s">
        <v>75</v>
      </c>
      <c r="AF116" s="180">
        <f t="shared" si="7"/>
        <v>0</v>
      </c>
      <c r="AG116" s="167">
        <v>0</v>
      </c>
      <c r="AH116" s="167">
        <v>0</v>
      </c>
      <c r="AI116" s="515" t="s">
        <v>75</v>
      </c>
      <c r="AJ116" s="167">
        <v>0</v>
      </c>
      <c r="AK116" s="515" t="s">
        <v>75</v>
      </c>
      <c r="AL116" s="515" t="s">
        <v>75</v>
      </c>
      <c r="AM116" s="180">
        <f t="shared" si="8"/>
        <v>0</v>
      </c>
      <c r="AN116" s="505">
        <f>+K116+AC116-AH116</f>
        <v>19080000</v>
      </c>
      <c r="AO116" s="61" t="s">
        <v>67</v>
      </c>
      <c r="AP116" s="506">
        <v>19080000</v>
      </c>
      <c r="AQ116" s="61" t="s">
        <v>86</v>
      </c>
      <c r="AR116" s="64">
        <v>0</v>
      </c>
      <c r="AS116" s="515" t="s">
        <v>75</v>
      </c>
      <c r="AT116" s="522">
        <f t="shared" si="9"/>
        <v>19080000</v>
      </c>
      <c r="AU116" s="156">
        <v>0</v>
      </c>
      <c r="AV116" s="72">
        <f t="shared" si="10"/>
        <v>1</v>
      </c>
      <c r="AW116" s="515" t="s">
        <v>75</v>
      </c>
      <c r="AX116" s="61" t="s">
        <v>98</v>
      </c>
      <c r="AY116" s="184" t="s">
        <v>927</v>
      </c>
      <c r="AZ116" s="58" t="s">
        <v>67</v>
      </c>
      <c r="BA116" s="58" t="s">
        <v>67</v>
      </c>
    </row>
    <row r="117" spans="2:53" s="142" customFormat="1" ht="14.25" customHeight="1" x14ac:dyDescent="0.2">
      <c r="B117" s="58">
        <v>2024</v>
      </c>
      <c r="C117" s="58">
        <v>891780111</v>
      </c>
      <c r="D117" s="62" t="s">
        <v>64</v>
      </c>
      <c r="E117" s="167" t="s">
        <v>928</v>
      </c>
      <c r="F117" s="184" t="s">
        <v>929</v>
      </c>
      <c r="G117" s="61">
        <v>0</v>
      </c>
      <c r="H117" s="167" t="s">
        <v>73</v>
      </c>
      <c r="I117" s="58" t="s">
        <v>125</v>
      </c>
      <c r="J117" s="167" t="s">
        <v>930</v>
      </c>
      <c r="K117" s="506">
        <v>20140000</v>
      </c>
      <c r="L117" s="58" t="s">
        <v>68</v>
      </c>
      <c r="M117" s="167" t="s">
        <v>931</v>
      </c>
      <c r="N117" s="184">
        <v>36386177</v>
      </c>
      <c r="O117" s="184">
        <v>39</v>
      </c>
      <c r="P117" s="509">
        <v>45306</v>
      </c>
      <c r="Q117" s="156">
        <v>524300000</v>
      </c>
      <c r="R117" s="483">
        <v>45310</v>
      </c>
      <c r="S117" s="506">
        <f>+K117</f>
        <v>20140000</v>
      </c>
      <c r="T117" s="61" t="s">
        <v>67</v>
      </c>
      <c r="U117" s="184">
        <v>39049658</v>
      </c>
      <c r="V117" s="167" t="s">
        <v>895</v>
      </c>
      <c r="W117" s="483">
        <v>45310</v>
      </c>
      <c r="X117" s="483">
        <v>45313</v>
      </c>
      <c r="Y117" s="484" t="s">
        <v>75</v>
      </c>
      <c r="Z117" s="483">
        <v>45473</v>
      </c>
      <c r="AA117" s="180">
        <f t="shared" si="6"/>
        <v>160</v>
      </c>
      <c r="AB117" s="167">
        <v>0</v>
      </c>
      <c r="AC117" s="167">
        <v>0</v>
      </c>
      <c r="AD117" s="167">
        <v>0</v>
      </c>
      <c r="AE117" s="515" t="s">
        <v>75</v>
      </c>
      <c r="AF117" s="180">
        <f t="shared" si="7"/>
        <v>0</v>
      </c>
      <c r="AG117" s="167">
        <v>0</v>
      </c>
      <c r="AH117" s="167">
        <v>0</v>
      </c>
      <c r="AI117" s="515" t="s">
        <v>75</v>
      </c>
      <c r="AJ117" s="167">
        <v>0</v>
      </c>
      <c r="AK117" s="515" t="s">
        <v>75</v>
      </c>
      <c r="AL117" s="515" t="s">
        <v>75</v>
      </c>
      <c r="AM117" s="180">
        <f t="shared" si="8"/>
        <v>0</v>
      </c>
      <c r="AN117" s="505">
        <f>+K117+AC117-AH117</f>
        <v>20140000</v>
      </c>
      <c r="AO117" s="61" t="s">
        <v>67</v>
      </c>
      <c r="AP117" s="506">
        <v>20140000</v>
      </c>
      <c r="AQ117" s="61" t="s">
        <v>86</v>
      </c>
      <c r="AR117" s="64">
        <v>0</v>
      </c>
      <c r="AS117" s="515" t="s">
        <v>75</v>
      </c>
      <c r="AT117" s="522">
        <f t="shared" si="9"/>
        <v>20140000</v>
      </c>
      <c r="AU117" s="156">
        <v>0</v>
      </c>
      <c r="AV117" s="72">
        <f t="shared" si="10"/>
        <v>1</v>
      </c>
      <c r="AW117" s="515" t="s">
        <v>75</v>
      </c>
      <c r="AX117" s="61" t="s">
        <v>98</v>
      </c>
      <c r="AY117" s="184" t="s">
        <v>932</v>
      </c>
      <c r="AZ117" s="58" t="s">
        <v>67</v>
      </c>
      <c r="BA117" s="58" t="s">
        <v>67</v>
      </c>
    </row>
    <row r="118" spans="2:53" s="142" customFormat="1" ht="14.25" customHeight="1" x14ac:dyDescent="0.2">
      <c r="B118" s="58">
        <v>2024</v>
      </c>
      <c r="C118" s="58">
        <v>891780111</v>
      </c>
      <c r="D118" s="62" t="s">
        <v>64</v>
      </c>
      <c r="E118" s="167" t="s">
        <v>933</v>
      </c>
      <c r="F118" s="184" t="s">
        <v>934</v>
      </c>
      <c r="G118" s="61">
        <v>0</v>
      </c>
      <c r="H118" s="167" t="s">
        <v>73</v>
      </c>
      <c r="I118" s="58" t="s">
        <v>125</v>
      </c>
      <c r="J118" s="167" t="s">
        <v>935</v>
      </c>
      <c r="K118" s="506">
        <v>20140000</v>
      </c>
      <c r="L118" s="58" t="s">
        <v>68</v>
      </c>
      <c r="M118" s="167" t="s">
        <v>936</v>
      </c>
      <c r="N118" s="184">
        <v>1082984449</v>
      </c>
      <c r="O118" s="184">
        <v>39</v>
      </c>
      <c r="P118" s="509">
        <v>45306</v>
      </c>
      <c r="Q118" s="156">
        <v>524300000</v>
      </c>
      <c r="R118" s="483">
        <v>45310</v>
      </c>
      <c r="S118" s="506">
        <f>+K118</f>
        <v>20140000</v>
      </c>
      <c r="T118" s="61" t="s">
        <v>67</v>
      </c>
      <c r="U118" s="184">
        <v>39049658</v>
      </c>
      <c r="V118" s="167" t="s">
        <v>895</v>
      </c>
      <c r="W118" s="483">
        <v>45310</v>
      </c>
      <c r="X118" s="483">
        <v>45313</v>
      </c>
      <c r="Y118" s="484" t="s">
        <v>75</v>
      </c>
      <c r="Z118" s="483">
        <v>45473</v>
      </c>
      <c r="AA118" s="180">
        <f t="shared" si="6"/>
        <v>160</v>
      </c>
      <c r="AB118" s="167">
        <v>0</v>
      </c>
      <c r="AC118" s="167">
        <v>0</v>
      </c>
      <c r="AD118" s="167">
        <v>0</v>
      </c>
      <c r="AE118" s="515" t="s">
        <v>75</v>
      </c>
      <c r="AF118" s="180">
        <f t="shared" si="7"/>
        <v>0</v>
      </c>
      <c r="AG118" s="167">
        <v>0</v>
      </c>
      <c r="AH118" s="167">
        <v>0</v>
      </c>
      <c r="AI118" s="515" t="s">
        <v>75</v>
      </c>
      <c r="AJ118" s="167">
        <v>0</v>
      </c>
      <c r="AK118" s="515" t="s">
        <v>75</v>
      </c>
      <c r="AL118" s="515" t="s">
        <v>75</v>
      </c>
      <c r="AM118" s="180">
        <f t="shared" si="8"/>
        <v>0</v>
      </c>
      <c r="AN118" s="505">
        <f>+K118+AC118-AH118</f>
        <v>20140000</v>
      </c>
      <c r="AO118" s="61" t="s">
        <v>67</v>
      </c>
      <c r="AP118" s="506">
        <v>20140000</v>
      </c>
      <c r="AQ118" s="61" t="s">
        <v>86</v>
      </c>
      <c r="AR118" s="64">
        <v>0</v>
      </c>
      <c r="AS118" s="515" t="s">
        <v>75</v>
      </c>
      <c r="AT118" s="522">
        <f t="shared" si="9"/>
        <v>20140000</v>
      </c>
      <c r="AU118" s="156">
        <v>0</v>
      </c>
      <c r="AV118" s="72">
        <f t="shared" si="10"/>
        <v>1</v>
      </c>
      <c r="AW118" s="515" t="s">
        <v>75</v>
      </c>
      <c r="AX118" s="61" t="s">
        <v>98</v>
      </c>
      <c r="AY118" s="184" t="s">
        <v>937</v>
      </c>
      <c r="AZ118" s="58" t="s">
        <v>67</v>
      </c>
      <c r="BA118" s="58" t="s">
        <v>67</v>
      </c>
    </row>
    <row r="119" spans="2:53" s="142" customFormat="1" ht="14.25" customHeight="1" x14ac:dyDescent="0.2">
      <c r="B119" s="58">
        <v>2024</v>
      </c>
      <c r="C119" s="58">
        <v>891780111</v>
      </c>
      <c r="D119" s="62" t="s">
        <v>64</v>
      </c>
      <c r="E119" s="167" t="s">
        <v>938</v>
      </c>
      <c r="F119" s="184" t="s">
        <v>939</v>
      </c>
      <c r="G119" s="61">
        <v>0</v>
      </c>
      <c r="H119" s="167" t="s">
        <v>73</v>
      </c>
      <c r="I119" s="58" t="s">
        <v>125</v>
      </c>
      <c r="J119" s="167" t="s">
        <v>940</v>
      </c>
      <c r="K119" s="506">
        <v>18550000</v>
      </c>
      <c r="L119" s="58" t="s">
        <v>68</v>
      </c>
      <c r="M119" s="167" t="s">
        <v>941</v>
      </c>
      <c r="N119" s="184">
        <v>1045710831</v>
      </c>
      <c r="O119" s="184">
        <v>36</v>
      </c>
      <c r="P119" s="509">
        <v>45306</v>
      </c>
      <c r="Q119" s="156">
        <v>734700000</v>
      </c>
      <c r="R119" s="483">
        <v>45310</v>
      </c>
      <c r="S119" s="506">
        <f>+K119</f>
        <v>18550000</v>
      </c>
      <c r="T119" s="61" t="s">
        <v>67</v>
      </c>
      <c r="U119" s="184">
        <v>85155551</v>
      </c>
      <c r="V119" s="167" t="s">
        <v>355</v>
      </c>
      <c r="W119" s="483">
        <v>45310</v>
      </c>
      <c r="X119" s="483">
        <v>45313</v>
      </c>
      <c r="Y119" s="484" t="s">
        <v>75</v>
      </c>
      <c r="Z119" s="483">
        <v>45473</v>
      </c>
      <c r="AA119" s="180">
        <f t="shared" si="6"/>
        <v>160</v>
      </c>
      <c r="AB119" s="167">
        <v>0</v>
      </c>
      <c r="AC119" s="167">
        <v>0</v>
      </c>
      <c r="AD119" s="167">
        <v>0</v>
      </c>
      <c r="AE119" s="515" t="s">
        <v>75</v>
      </c>
      <c r="AF119" s="180">
        <f t="shared" si="7"/>
        <v>0</v>
      </c>
      <c r="AG119" s="167">
        <v>0</v>
      </c>
      <c r="AH119" s="167">
        <v>0</v>
      </c>
      <c r="AI119" s="515" t="s">
        <v>75</v>
      </c>
      <c r="AJ119" s="167">
        <v>0</v>
      </c>
      <c r="AK119" s="515" t="s">
        <v>75</v>
      </c>
      <c r="AL119" s="515" t="s">
        <v>75</v>
      </c>
      <c r="AM119" s="180">
        <f t="shared" si="8"/>
        <v>0</v>
      </c>
      <c r="AN119" s="505">
        <f>+K119+AC119-AH119</f>
        <v>18550000</v>
      </c>
      <c r="AO119" s="61" t="s">
        <v>67</v>
      </c>
      <c r="AP119" s="506">
        <v>18550000</v>
      </c>
      <c r="AQ119" s="61" t="s">
        <v>86</v>
      </c>
      <c r="AR119" s="64">
        <v>0</v>
      </c>
      <c r="AS119" s="515" t="s">
        <v>75</v>
      </c>
      <c r="AT119" s="522">
        <f t="shared" si="9"/>
        <v>18550000</v>
      </c>
      <c r="AU119" s="156">
        <v>0</v>
      </c>
      <c r="AV119" s="72">
        <f t="shared" si="10"/>
        <v>1</v>
      </c>
      <c r="AW119" s="515" t="s">
        <v>75</v>
      </c>
      <c r="AX119" s="61" t="s">
        <v>98</v>
      </c>
      <c r="AY119" s="184" t="s">
        <v>942</v>
      </c>
      <c r="AZ119" s="58" t="s">
        <v>67</v>
      </c>
      <c r="BA119" s="58" t="s">
        <v>67</v>
      </c>
    </row>
    <row r="120" spans="2:53" s="142" customFormat="1" ht="14.25" customHeight="1" x14ac:dyDescent="0.2">
      <c r="B120" s="58">
        <v>2024</v>
      </c>
      <c r="C120" s="58">
        <v>891780111</v>
      </c>
      <c r="D120" s="62" t="s">
        <v>64</v>
      </c>
      <c r="E120" s="167" t="s">
        <v>943</v>
      </c>
      <c r="F120" s="184" t="s">
        <v>944</v>
      </c>
      <c r="G120" s="61">
        <v>0</v>
      </c>
      <c r="H120" s="167" t="s">
        <v>73</v>
      </c>
      <c r="I120" s="58" t="s">
        <v>125</v>
      </c>
      <c r="J120" s="167" t="s">
        <v>945</v>
      </c>
      <c r="K120" s="506">
        <v>29790000</v>
      </c>
      <c r="L120" s="58" t="s">
        <v>68</v>
      </c>
      <c r="M120" s="167" t="s">
        <v>946</v>
      </c>
      <c r="N120" s="184">
        <v>85155278</v>
      </c>
      <c r="O120" s="184">
        <v>38</v>
      </c>
      <c r="P120" s="509">
        <v>45306</v>
      </c>
      <c r="Q120" s="156">
        <v>585250000</v>
      </c>
      <c r="R120" s="483">
        <v>45310</v>
      </c>
      <c r="S120" s="506">
        <f>+K120</f>
        <v>29790000</v>
      </c>
      <c r="T120" s="61" t="s">
        <v>67</v>
      </c>
      <c r="U120" s="184">
        <v>1082884010</v>
      </c>
      <c r="V120" s="167" t="s">
        <v>655</v>
      </c>
      <c r="W120" s="483">
        <v>45310</v>
      </c>
      <c r="X120" s="483">
        <v>45313</v>
      </c>
      <c r="Y120" s="484" t="s">
        <v>75</v>
      </c>
      <c r="Z120" s="483">
        <v>45473</v>
      </c>
      <c r="AA120" s="180">
        <f t="shared" si="6"/>
        <v>160</v>
      </c>
      <c r="AB120" s="167">
        <v>0</v>
      </c>
      <c r="AC120" s="167">
        <v>0</v>
      </c>
      <c r="AD120" s="167">
        <v>0</v>
      </c>
      <c r="AE120" s="515" t="s">
        <v>75</v>
      </c>
      <c r="AF120" s="180">
        <f t="shared" si="7"/>
        <v>0</v>
      </c>
      <c r="AG120" s="167">
        <v>0</v>
      </c>
      <c r="AH120" s="167">
        <v>0</v>
      </c>
      <c r="AI120" s="515" t="s">
        <v>75</v>
      </c>
      <c r="AJ120" s="167">
        <v>0</v>
      </c>
      <c r="AK120" s="515" t="s">
        <v>75</v>
      </c>
      <c r="AL120" s="515" t="s">
        <v>75</v>
      </c>
      <c r="AM120" s="180">
        <f t="shared" si="8"/>
        <v>0</v>
      </c>
      <c r="AN120" s="505">
        <f>+K120+AC120-AH120</f>
        <v>29790000</v>
      </c>
      <c r="AO120" s="61" t="s">
        <v>67</v>
      </c>
      <c r="AP120" s="506">
        <v>29790000</v>
      </c>
      <c r="AQ120" s="61" t="s">
        <v>86</v>
      </c>
      <c r="AR120" s="64">
        <v>0</v>
      </c>
      <c r="AS120" s="515" t="s">
        <v>75</v>
      </c>
      <c r="AT120" s="522">
        <f t="shared" si="9"/>
        <v>29790000</v>
      </c>
      <c r="AU120" s="156">
        <v>0</v>
      </c>
      <c r="AV120" s="72">
        <f t="shared" si="10"/>
        <v>1</v>
      </c>
      <c r="AW120" s="515" t="s">
        <v>75</v>
      </c>
      <c r="AX120" s="61" t="s">
        <v>98</v>
      </c>
      <c r="AY120" s="184" t="s">
        <v>947</v>
      </c>
      <c r="AZ120" s="58" t="s">
        <v>67</v>
      </c>
      <c r="BA120" s="58" t="s">
        <v>67</v>
      </c>
    </row>
    <row r="121" spans="2:53" s="142" customFormat="1" ht="14.25" customHeight="1" x14ac:dyDescent="0.2">
      <c r="B121" s="58">
        <v>2024</v>
      </c>
      <c r="C121" s="58">
        <v>891780111</v>
      </c>
      <c r="D121" s="62" t="s">
        <v>64</v>
      </c>
      <c r="E121" s="167" t="s">
        <v>948</v>
      </c>
      <c r="F121" s="184" t="s">
        <v>949</v>
      </c>
      <c r="G121" s="61">
        <v>0</v>
      </c>
      <c r="H121" s="167" t="s">
        <v>73</v>
      </c>
      <c r="I121" s="58" t="s">
        <v>125</v>
      </c>
      <c r="J121" s="167" t="s">
        <v>950</v>
      </c>
      <c r="K121" s="506">
        <v>18550000</v>
      </c>
      <c r="L121" s="58" t="s">
        <v>68</v>
      </c>
      <c r="M121" s="167" t="s">
        <v>951</v>
      </c>
      <c r="N121" s="184">
        <v>1083023702</v>
      </c>
      <c r="O121" s="184">
        <v>35</v>
      </c>
      <c r="P121" s="509">
        <v>45306</v>
      </c>
      <c r="Q121" s="156">
        <v>807300000</v>
      </c>
      <c r="R121" s="483">
        <v>45310</v>
      </c>
      <c r="S121" s="506">
        <f>+K121</f>
        <v>18550000</v>
      </c>
      <c r="T121" s="61" t="s">
        <v>67</v>
      </c>
      <c r="U121" s="184">
        <v>1082903415</v>
      </c>
      <c r="V121" s="167" t="s">
        <v>921</v>
      </c>
      <c r="W121" s="483">
        <v>45310</v>
      </c>
      <c r="X121" s="483">
        <v>45313</v>
      </c>
      <c r="Y121" s="484" t="s">
        <v>75</v>
      </c>
      <c r="Z121" s="483">
        <v>45473</v>
      </c>
      <c r="AA121" s="180">
        <f t="shared" si="6"/>
        <v>160</v>
      </c>
      <c r="AB121" s="167">
        <v>0</v>
      </c>
      <c r="AC121" s="167">
        <v>0</v>
      </c>
      <c r="AD121" s="167">
        <v>0</v>
      </c>
      <c r="AE121" s="515" t="s">
        <v>75</v>
      </c>
      <c r="AF121" s="180">
        <f t="shared" si="7"/>
        <v>0</v>
      </c>
      <c r="AG121" s="167">
        <v>0</v>
      </c>
      <c r="AH121" s="167">
        <v>0</v>
      </c>
      <c r="AI121" s="515" t="s">
        <v>75</v>
      </c>
      <c r="AJ121" s="167">
        <v>0</v>
      </c>
      <c r="AK121" s="515" t="s">
        <v>75</v>
      </c>
      <c r="AL121" s="515" t="s">
        <v>75</v>
      </c>
      <c r="AM121" s="180">
        <f t="shared" si="8"/>
        <v>0</v>
      </c>
      <c r="AN121" s="505">
        <f>+K121+AC121-AH121</f>
        <v>18550000</v>
      </c>
      <c r="AO121" s="61" t="s">
        <v>67</v>
      </c>
      <c r="AP121" s="506">
        <v>18550000</v>
      </c>
      <c r="AQ121" s="61" t="s">
        <v>86</v>
      </c>
      <c r="AR121" s="64">
        <v>0</v>
      </c>
      <c r="AS121" s="515" t="s">
        <v>75</v>
      </c>
      <c r="AT121" s="522">
        <f t="shared" si="9"/>
        <v>18550000</v>
      </c>
      <c r="AU121" s="156">
        <v>0</v>
      </c>
      <c r="AV121" s="72">
        <f t="shared" si="10"/>
        <v>1</v>
      </c>
      <c r="AW121" s="515" t="s">
        <v>75</v>
      </c>
      <c r="AX121" s="61" t="s">
        <v>98</v>
      </c>
      <c r="AY121" s="184" t="s">
        <v>952</v>
      </c>
      <c r="AZ121" s="58" t="s">
        <v>67</v>
      </c>
      <c r="BA121" s="58" t="s">
        <v>67</v>
      </c>
    </row>
    <row r="122" spans="2:53" s="142" customFormat="1" ht="14.25" customHeight="1" x14ac:dyDescent="0.2">
      <c r="B122" s="58">
        <v>2024</v>
      </c>
      <c r="C122" s="58">
        <v>891780111</v>
      </c>
      <c r="D122" s="62" t="s">
        <v>64</v>
      </c>
      <c r="E122" s="167" t="s">
        <v>953</v>
      </c>
      <c r="F122" s="184" t="s">
        <v>954</v>
      </c>
      <c r="G122" s="61">
        <v>0</v>
      </c>
      <c r="H122" s="167" t="s">
        <v>73</v>
      </c>
      <c r="I122" s="58" t="s">
        <v>125</v>
      </c>
      <c r="J122" s="167" t="s">
        <v>955</v>
      </c>
      <c r="K122" s="506">
        <v>19080000</v>
      </c>
      <c r="L122" s="58" t="s">
        <v>68</v>
      </c>
      <c r="M122" s="167" t="s">
        <v>956</v>
      </c>
      <c r="N122" s="184">
        <v>1082990677</v>
      </c>
      <c r="O122" s="184">
        <v>38</v>
      </c>
      <c r="P122" s="509">
        <v>45306</v>
      </c>
      <c r="Q122" s="156">
        <v>585250000</v>
      </c>
      <c r="R122" s="483">
        <v>45310</v>
      </c>
      <c r="S122" s="506">
        <f>+K122</f>
        <v>19080000</v>
      </c>
      <c r="T122" s="61" t="s">
        <v>67</v>
      </c>
      <c r="U122" s="184">
        <v>1082884010</v>
      </c>
      <c r="V122" s="167" t="s">
        <v>655</v>
      </c>
      <c r="W122" s="483">
        <v>45310</v>
      </c>
      <c r="X122" s="483">
        <v>45313</v>
      </c>
      <c r="Y122" s="484" t="s">
        <v>75</v>
      </c>
      <c r="Z122" s="483">
        <v>45473</v>
      </c>
      <c r="AA122" s="180">
        <f t="shared" si="6"/>
        <v>160</v>
      </c>
      <c r="AB122" s="167">
        <v>0</v>
      </c>
      <c r="AC122" s="167">
        <v>0</v>
      </c>
      <c r="AD122" s="167">
        <v>0</v>
      </c>
      <c r="AE122" s="515" t="s">
        <v>75</v>
      </c>
      <c r="AF122" s="180">
        <f t="shared" si="7"/>
        <v>0</v>
      </c>
      <c r="AG122" s="167">
        <v>0</v>
      </c>
      <c r="AH122" s="167">
        <v>0</v>
      </c>
      <c r="AI122" s="515" t="s">
        <v>75</v>
      </c>
      <c r="AJ122" s="167">
        <v>0</v>
      </c>
      <c r="AK122" s="515" t="s">
        <v>75</v>
      </c>
      <c r="AL122" s="515" t="s">
        <v>75</v>
      </c>
      <c r="AM122" s="180">
        <f t="shared" si="8"/>
        <v>0</v>
      </c>
      <c r="AN122" s="505">
        <f>+K122+AC122-AH122</f>
        <v>19080000</v>
      </c>
      <c r="AO122" s="61" t="s">
        <v>67</v>
      </c>
      <c r="AP122" s="506">
        <v>19080000</v>
      </c>
      <c r="AQ122" s="61" t="s">
        <v>86</v>
      </c>
      <c r="AR122" s="64">
        <v>0</v>
      </c>
      <c r="AS122" s="515" t="s">
        <v>75</v>
      </c>
      <c r="AT122" s="522">
        <f t="shared" si="9"/>
        <v>19080000</v>
      </c>
      <c r="AU122" s="156">
        <v>0</v>
      </c>
      <c r="AV122" s="72">
        <f t="shared" si="10"/>
        <v>1</v>
      </c>
      <c r="AW122" s="515" t="s">
        <v>75</v>
      </c>
      <c r="AX122" s="61" t="s">
        <v>98</v>
      </c>
      <c r="AY122" s="184" t="s">
        <v>957</v>
      </c>
      <c r="AZ122" s="58" t="s">
        <v>67</v>
      </c>
      <c r="BA122" s="58" t="s">
        <v>67</v>
      </c>
    </row>
    <row r="123" spans="2:53" s="142" customFormat="1" ht="14.25" customHeight="1" x14ac:dyDescent="0.2">
      <c r="B123" s="58">
        <v>2024</v>
      </c>
      <c r="C123" s="58">
        <v>891780111</v>
      </c>
      <c r="D123" s="62" t="s">
        <v>64</v>
      </c>
      <c r="E123" s="167" t="s">
        <v>958</v>
      </c>
      <c r="F123" s="184" t="s">
        <v>959</v>
      </c>
      <c r="G123" s="61">
        <v>0</v>
      </c>
      <c r="H123" s="167" t="s">
        <v>73</v>
      </c>
      <c r="I123" s="58" t="s">
        <v>125</v>
      </c>
      <c r="J123" s="167" t="s">
        <v>960</v>
      </c>
      <c r="K123" s="506">
        <v>21200000</v>
      </c>
      <c r="L123" s="58" t="s">
        <v>68</v>
      </c>
      <c r="M123" s="167" t="s">
        <v>961</v>
      </c>
      <c r="N123" s="184">
        <v>1082950124</v>
      </c>
      <c r="O123" s="184">
        <v>38</v>
      </c>
      <c r="P123" s="509">
        <v>45306</v>
      </c>
      <c r="Q123" s="156">
        <v>585250000</v>
      </c>
      <c r="R123" s="483">
        <v>45310</v>
      </c>
      <c r="S123" s="506">
        <f>+K123</f>
        <v>21200000</v>
      </c>
      <c r="T123" s="61" t="s">
        <v>67</v>
      </c>
      <c r="U123" s="184">
        <v>1082884010</v>
      </c>
      <c r="V123" s="167" t="s">
        <v>655</v>
      </c>
      <c r="W123" s="483">
        <v>45310</v>
      </c>
      <c r="X123" s="483">
        <v>45313</v>
      </c>
      <c r="Y123" s="484" t="s">
        <v>75</v>
      </c>
      <c r="Z123" s="483">
        <v>45473</v>
      </c>
      <c r="AA123" s="180">
        <f t="shared" si="6"/>
        <v>160</v>
      </c>
      <c r="AB123" s="167">
        <v>0</v>
      </c>
      <c r="AC123" s="167">
        <v>0</v>
      </c>
      <c r="AD123" s="167">
        <v>0</v>
      </c>
      <c r="AE123" s="515" t="s">
        <v>75</v>
      </c>
      <c r="AF123" s="180">
        <f t="shared" si="7"/>
        <v>0</v>
      </c>
      <c r="AG123" s="167">
        <v>0</v>
      </c>
      <c r="AH123" s="167">
        <v>0</v>
      </c>
      <c r="AI123" s="515" t="s">
        <v>75</v>
      </c>
      <c r="AJ123" s="167">
        <v>0</v>
      </c>
      <c r="AK123" s="515" t="s">
        <v>75</v>
      </c>
      <c r="AL123" s="515" t="s">
        <v>75</v>
      </c>
      <c r="AM123" s="180">
        <f t="shared" si="8"/>
        <v>0</v>
      </c>
      <c r="AN123" s="505">
        <f>+K123+AC123-AH123</f>
        <v>21200000</v>
      </c>
      <c r="AO123" s="61" t="s">
        <v>67</v>
      </c>
      <c r="AP123" s="506">
        <v>21200000</v>
      </c>
      <c r="AQ123" s="61" t="s">
        <v>86</v>
      </c>
      <c r="AR123" s="64">
        <v>0</v>
      </c>
      <c r="AS123" s="515" t="s">
        <v>75</v>
      </c>
      <c r="AT123" s="522">
        <f t="shared" si="9"/>
        <v>21200000</v>
      </c>
      <c r="AU123" s="156">
        <v>0</v>
      </c>
      <c r="AV123" s="72">
        <f t="shared" si="10"/>
        <v>1</v>
      </c>
      <c r="AW123" s="515" t="s">
        <v>75</v>
      </c>
      <c r="AX123" s="61" t="s">
        <v>98</v>
      </c>
      <c r="AY123" s="485" t="s">
        <v>962</v>
      </c>
      <c r="AZ123" s="58" t="s">
        <v>67</v>
      </c>
      <c r="BA123" s="58" t="s">
        <v>67</v>
      </c>
    </row>
    <row r="124" spans="2:53" s="142" customFormat="1" ht="14.25" customHeight="1" x14ac:dyDescent="0.2">
      <c r="B124" s="58">
        <v>2024</v>
      </c>
      <c r="C124" s="58">
        <v>891780111</v>
      </c>
      <c r="D124" s="62" t="s">
        <v>64</v>
      </c>
      <c r="E124" s="167" t="s">
        <v>963</v>
      </c>
      <c r="F124" s="184" t="s">
        <v>964</v>
      </c>
      <c r="G124" s="61">
        <v>0</v>
      </c>
      <c r="H124" s="167" t="s">
        <v>73</v>
      </c>
      <c r="I124" s="58" t="s">
        <v>125</v>
      </c>
      <c r="J124" s="167" t="s">
        <v>965</v>
      </c>
      <c r="K124" s="506">
        <v>20140000</v>
      </c>
      <c r="L124" s="58" t="s">
        <v>68</v>
      </c>
      <c r="M124" s="167" t="s">
        <v>966</v>
      </c>
      <c r="N124" s="184">
        <v>1047476135</v>
      </c>
      <c r="O124" s="184">
        <v>38</v>
      </c>
      <c r="P124" s="509">
        <v>45306</v>
      </c>
      <c r="Q124" s="156">
        <v>585250000</v>
      </c>
      <c r="R124" s="483">
        <v>45310</v>
      </c>
      <c r="S124" s="506">
        <f>+K124</f>
        <v>20140000</v>
      </c>
      <c r="T124" s="61" t="s">
        <v>67</v>
      </c>
      <c r="U124" s="184">
        <v>1082884010</v>
      </c>
      <c r="V124" s="167" t="s">
        <v>655</v>
      </c>
      <c r="W124" s="483">
        <v>45310</v>
      </c>
      <c r="X124" s="483">
        <v>45313</v>
      </c>
      <c r="Y124" s="484" t="s">
        <v>75</v>
      </c>
      <c r="Z124" s="483">
        <v>45473</v>
      </c>
      <c r="AA124" s="180">
        <f t="shared" si="6"/>
        <v>160</v>
      </c>
      <c r="AB124" s="167">
        <v>0</v>
      </c>
      <c r="AC124" s="167">
        <v>0</v>
      </c>
      <c r="AD124" s="167">
        <v>0</v>
      </c>
      <c r="AE124" s="515" t="s">
        <v>75</v>
      </c>
      <c r="AF124" s="180">
        <f t="shared" si="7"/>
        <v>0</v>
      </c>
      <c r="AG124" s="167">
        <v>0</v>
      </c>
      <c r="AH124" s="167">
        <v>0</v>
      </c>
      <c r="AI124" s="515" t="s">
        <v>75</v>
      </c>
      <c r="AJ124" s="167">
        <v>0</v>
      </c>
      <c r="AK124" s="515" t="s">
        <v>75</v>
      </c>
      <c r="AL124" s="515" t="s">
        <v>75</v>
      </c>
      <c r="AM124" s="180">
        <f t="shared" si="8"/>
        <v>0</v>
      </c>
      <c r="AN124" s="505">
        <f>+K124+AC124-AH124</f>
        <v>20140000</v>
      </c>
      <c r="AO124" s="61" t="s">
        <v>67</v>
      </c>
      <c r="AP124" s="506">
        <v>20140000</v>
      </c>
      <c r="AQ124" s="61" t="s">
        <v>86</v>
      </c>
      <c r="AR124" s="64">
        <v>0</v>
      </c>
      <c r="AS124" s="515" t="s">
        <v>75</v>
      </c>
      <c r="AT124" s="522">
        <f t="shared" si="9"/>
        <v>20140000</v>
      </c>
      <c r="AU124" s="156">
        <v>0</v>
      </c>
      <c r="AV124" s="72">
        <f t="shared" si="10"/>
        <v>1</v>
      </c>
      <c r="AW124" s="515" t="s">
        <v>75</v>
      </c>
      <c r="AX124" s="61" t="s">
        <v>98</v>
      </c>
      <c r="AY124" s="184" t="s">
        <v>967</v>
      </c>
      <c r="AZ124" s="58" t="s">
        <v>67</v>
      </c>
      <c r="BA124" s="58" t="s">
        <v>67</v>
      </c>
    </row>
    <row r="125" spans="2:53" s="142" customFormat="1" ht="14.25" customHeight="1" x14ac:dyDescent="0.2">
      <c r="B125" s="58">
        <v>2024</v>
      </c>
      <c r="C125" s="58">
        <v>891780111</v>
      </c>
      <c r="D125" s="62" t="s">
        <v>64</v>
      </c>
      <c r="E125" s="167" t="s">
        <v>968</v>
      </c>
      <c r="F125" s="184" t="s">
        <v>969</v>
      </c>
      <c r="G125" s="61">
        <v>0</v>
      </c>
      <c r="H125" s="167" t="s">
        <v>73</v>
      </c>
      <c r="I125" s="58" t="s">
        <v>125</v>
      </c>
      <c r="J125" s="167" t="s">
        <v>970</v>
      </c>
      <c r="K125" s="506">
        <v>17490000</v>
      </c>
      <c r="L125" s="58" t="s">
        <v>68</v>
      </c>
      <c r="M125" s="167" t="s">
        <v>971</v>
      </c>
      <c r="N125" s="184">
        <v>1082868615</v>
      </c>
      <c r="O125" s="184">
        <v>36</v>
      </c>
      <c r="P125" s="509">
        <v>45306</v>
      </c>
      <c r="Q125" s="156">
        <v>734700000</v>
      </c>
      <c r="R125" s="483">
        <v>45310</v>
      </c>
      <c r="S125" s="506">
        <f>+K125</f>
        <v>17490000</v>
      </c>
      <c r="T125" s="61" t="s">
        <v>67</v>
      </c>
      <c r="U125" s="184">
        <v>85155551</v>
      </c>
      <c r="V125" s="167" t="s">
        <v>355</v>
      </c>
      <c r="W125" s="483">
        <v>45310</v>
      </c>
      <c r="X125" s="483">
        <v>45313</v>
      </c>
      <c r="Y125" s="484" t="s">
        <v>75</v>
      </c>
      <c r="Z125" s="483">
        <v>45473</v>
      </c>
      <c r="AA125" s="180">
        <f t="shared" si="6"/>
        <v>160</v>
      </c>
      <c r="AB125" s="167">
        <v>0</v>
      </c>
      <c r="AC125" s="167">
        <v>0</v>
      </c>
      <c r="AD125" s="167">
        <v>0</v>
      </c>
      <c r="AE125" s="515" t="s">
        <v>75</v>
      </c>
      <c r="AF125" s="180">
        <f t="shared" si="7"/>
        <v>0</v>
      </c>
      <c r="AG125" s="167">
        <v>0</v>
      </c>
      <c r="AH125" s="167">
        <v>0</v>
      </c>
      <c r="AI125" s="515" t="s">
        <v>75</v>
      </c>
      <c r="AJ125" s="167">
        <v>0</v>
      </c>
      <c r="AK125" s="515" t="s">
        <v>75</v>
      </c>
      <c r="AL125" s="515" t="s">
        <v>75</v>
      </c>
      <c r="AM125" s="180">
        <f t="shared" si="8"/>
        <v>0</v>
      </c>
      <c r="AN125" s="505">
        <f>+K125+AC125-AH125</f>
        <v>17490000</v>
      </c>
      <c r="AO125" s="61" t="s">
        <v>67</v>
      </c>
      <c r="AP125" s="506">
        <v>17490000</v>
      </c>
      <c r="AQ125" s="61" t="s">
        <v>86</v>
      </c>
      <c r="AR125" s="64">
        <v>0</v>
      </c>
      <c r="AS125" s="515" t="s">
        <v>75</v>
      </c>
      <c r="AT125" s="522">
        <f t="shared" si="9"/>
        <v>17490000</v>
      </c>
      <c r="AU125" s="156">
        <v>0</v>
      </c>
      <c r="AV125" s="72">
        <f t="shared" si="10"/>
        <v>1</v>
      </c>
      <c r="AW125" s="515" t="s">
        <v>75</v>
      </c>
      <c r="AX125" s="61" t="s">
        <v>98</v>
      </c>
      <c r="AY125" s="184" t="s">
        <v>972</v>
      </c>
      <c r="AZ125" s="58" t="s">
        <v>67</v>
      </c>
      <c r="BA125" s="58" t="s">
        <v>67</v>
      </c>
    </row>
    <row r="126" spans="2:53" s="142" customFormat="1" ht="14.25" customHeight="1" x14ac:dyDescent="0.2">
      <c r="B126" s="58">
        <v>2024</v>
      </c>
      <c r="C126" s="58">
        <v>891780111</v>
      </c>
      <c r="D126" s="62" t="s">
        <v>64</v>
      </c>
      <c r="E126" s="167" t="s">
        <v>973</v>
      </c>
      <c r="F126" s="184" t="s">
        <v>974</v>
      </c>
      <c r="G126" s="61">
        <v>0</v>
      </c>
      <c r="H126" s="167" t="s">
        <v>73</v>
      </c>
      <c r="I126" s="58" t="s">
        <v>125</v>
      </c>
      <c r="J126" s="167" t="s">
        <v>975</v>
      </c>
      <c r="K126" s="506">
        <v>20140000</v>
      </c>
      <c r="L126" s="58" t="s">
        <v>68</v>
      </c>
      <c r="M126" s="167" t="s">
        <v>976</v>
      </c>
      <c r="N126" s="486">
        <v>1083034324</v>
      </c>
      <c r="O126" s="184">
        <v>39</v>
      </c>
      <c r="P126" s="509">
        <v>45306</v>
      </c>
      <c r="Q126" s="156">
        <v>524300000</v>
      </c>
      <c r="R126" s="483">
        <v>45310</v>
      </c>
      <c r="S126" s="506">
        <f>+K126</f>
        <v>20140000</v>
      </c>
      <c r="T126" s="61" t="s">
        <v>67</v>
      </c>
      <c r="U126" s="184">
        <v>39049658</v>
      </c>
      <c r="V126" s="167" t="s">
        <v>895</v>
      </c>
      <c r="W126" s="483">
        <v>45310</v>
      </c>
      <c r="X126" s="483">
        <v>45313</v>
      </c>
      <c r="Y126" s="484" t="s">
        <v>75</v>
      </c>
      <c r="Z126" s="483">
        <v>45473</v>
      </c>
      <c r="AA126" s="180">
        <f t="shared" si="6"/>
        <v>160</v>
      </c>
      <c r="AB126" s="167">
        <v>0</v>
      </c>
      <c r="AC126" s="167">
        <v>0</v>
      </c>
      <c r="AD126" s="167">
        <v>0</v>
      </c>
      <c r="AE126" s="515" t="s">
        <v>75</v>
      </c>
      <c r="AF126" s="180">
        <f t="shared" si="7"/>
        <v>0</v>
      </c>
      <c r="AG126" s="167">
        <v>0</v>
      </c>
      <c r="AH126" s="167">
        <v>0</v>
      </c>
      <c r="AI126" s="515" t="s">
        <v>75</v>
      </c>
      <c r="AJ126" s="167">
        <v>0</v>
      </c>
      <c r="AK126" s="515" t="s">
        <v>75</v>
      </c>
      <c r="AL126" s="515" t="s">
        <v>75</v>
      </c>
      <c r="AM126" s="180">
        <f t="shared" si="8"/>
        <v>0</v>
      </c>
      <c r="AN126" s="505">
        <f>+K126+AC126-AH126</f>
        <v>20140000</v>
      </c>
      <c r="AO126" s="61" t="s">
        <v>67</v>
      </c>
      <c r="AP126" s="506">
        <v>20140000</v>
      </c>
      <c r="AQ126" s="61" t="s">
        <v>86</v>
      </c>
      <c r="AR126" s="64">
        <v>0</v>
      </c>
      <c r="AS126" s="515" t="s">
        <v>75</v>
      </c>
      <c r="AT126" s="522">
        <f t="shared" si="9"/>
        <v>20140000</v>
      </c>
      <c r="AU126" s="156">
        <v>0</v>
      </c>
      <c r="AV126" s="72">
        <f t="shared" si="10"/>
        <v>1</v>
      </c>
      <c r="AW126" s="515" t="s">
        <v>75</v>
      </c>
      <c r="AX126" s="61" t="s">
        <v>98</v>
      </c>
      <c r="AY126" s="184" t="s">
        <v>977</v>
      </c>
      <c r="AZ126" s="58" t="s">
        <v>67</v>
      </c>
      <c r="BA126" s="58" t="s">
        <v>67</v>
      </c>
    </row>
    <row r="127" spans="2:53" s="142" customFormat="1" ht="14.25" customHeight="1" x14ac:dyDescent="0.2">
      <c r="B127" s="58">
        <v>2024</v>
      </c>
      <c r="C127" s="58">
        <v>891780111</v>
      </c>
      <c r="D127" s="62" t="s">
        <v>64</v>
      </c>
      <c r="E127" s="167" t="s">
        <v>978</v>
      </c>
      <c r="F127" s="184" t="s">
        <v>979</v>
      </c>
      <c r="G127" s="61">
        <v>0</v>
      </c>
      <c r="H127" s="167" t="s">
        <v>73</v>
      </c>
      <c r="I127" s="58" t="s">
        <v>125</v>
      </c>
      <c r="J127" s="167" t="s">
        <v>980</v>
      </c>
      <c r="K127" s="506">
        <v>17490000</v>
      </c>
      <c r="L127" s="58" t="s">
        <v>68</v>
      </c>
      <c r="M127" s="167" t="s">
        <v>981</v>
      </c>
      <c r="N127" s="486">
        <v>1124006778</v>
      </c>
      <c r="O127" s="184">
        <v>36</v>
      </c>
      <c r="P127" s="509">
        <v>45306</v>
      </c>
      <c r="Q127" s="156">
        <v>734700000</v>
      </c>
      <c r="R127" s="483">
        <v>45310</v>
      </c>
      <c r="S127" s="506">
        <f>+K127</f>
        <v>17490000</v>
      </c>
      <c r="T127" s="61" t="s">
        <v>67</v>
      </c>
      <c r="U127" s="184">
        <v>85155551</v>
      </c>
      <c r="V127" s="167" t="s">
        <v>355</v>
      </c>
      <c r="W127" s="483">
        <v>45310</v>
      </c>
      <c r="X127" s="483">
        <v>45313</v>
      </c>
      <c r="Y127" s="484" t="s">
        <v>75</v>
      </c>
      <c r="Z127" s="483">
        <v>45473</v>
      </c>
      <c r="AA127" s="180">
        <f t="shared" si="6"/>
        <v>160</v>
      </c>
      <c r="AB127" s="167">
        <v>0</v>
      </c>
      <c r="AC127" s="167">
        <v>0</v>
      </c>
      <c r="AD127" s="167">
        <v>0</v>
      </c>
      <c r="AE127" s="515" t="s">
        <v>75</v>
      </c>
      <c r="AF127" s="180">
        <f t="shared" si="7"/>
        <v>0</v>
      </c>
      <c r="AG127" s="167">
        <v>0</v>
      </c>
      <c r="AH127" s="167">
        <v>0</v>
      </c>
      <c r="AI127" s="515" t="s">
        <v>75</v>
      </c>
      <c r="AJ127" s="167">
        <v>0</v>
      </c>
      <c r="AK127" s="515" t="s">
        <v>75</v>
      </c>
      <c r="AL127" s="515" t="s">
        <v>75</v>
      </c>
      <c r="AM127" s="180">
        <f t="shared" si="8"/>
        <v>0</v>
      </c>
      <c r="AN127" s="505">
        <f>+K127+AC127-AH127</f>
        <v>17490000</v>
      </c>
      <c r="AO127" s="61" t="s">
        <v>67</v>
      </c>
      <c r="AP127" s="506">
        <v>17490000</v>
      </c>
      <c r="AQ127" s="61" t="s">
        <v>86</v>
      </c>
      <c r="AR127" s="64">
        <v>0</v>
      </c>
      <c r="AS127" s="515" t="s">
        <v>75</v>
      </c>
      <c r="AT127" s="522">
        <f t="shared" si="9"/>
        <v>17490000</v>
      </c>
      <c r="AU127" s="156">
        <v>0</v>
      </c>
      <c r="AV127" s="72">
        <f t="shared" si="10"/>
        <v>1</v>
      </c>
      <c r="AW127" s="515" t="s">
        <v>75</v>
      </c>
      <c r="AX127" s="61" t="s">
        <v>98</v>
      </c>
      <c r="AY127" s="184" t="s">
        <v>982</v>
      </c>
      <c r="AZ127" s="58" t="s">
        <v>67</v>
      </c>
      <c r="BA127" s="58" t="s">
        <v>67</v>
      </c>
    </row>
    <row r="128" spans="2:53" s="142" customFormat="1" ht="14.25" customHeight="1" x14ac:dyDescent="0.2">
      <c r="B128" s="58">
        <v>2024</v>
      </c>
      <c r="C128" s="58">
        <v>891780111</v>
      </c>
      <c r="D128" s="62" t="s">
        <v>64</v>
      </c>
      <c r="E128" s="167" t="s">
        <v>983</v>
      </c>
      <c r="F128" s="184" t="s">
        <v>984</v>
      </c>
      <c r="G128" s="61">
        <v>0</v>
      </c>
      <c r="H128" s="167" t="s">
        <v>73</v>
      </c>
      <c r="I128" s="58" t="s">
        <v>125</v>
      </c>
      <c r="J128" s="167" t="s">
        <v>985</v>
      </c>
      <c r="K128" s="506">
        <v>20140000</v>
      </c>
      <c r="L128" s="58" t="s">
        <v>68</v>
      </c>
      <c r="M128" s="167" t="s">
        <v>986</v>
      </c>
      <c r="N128" s="486">
        <v>57462496</v>
      </c>
      <c r="O128" s="184">
        <v>39</v>
      </c>
      <c r="P128" s="509">
        <v>45306</v>
      </c>
      <c r="Q128" s="156">
        <v>524300000</v>
      </c>
      <c r="R128" s="483">
        <v>45310</v>
      </c>
      <c r="S128" s="506">
        <f>+K128+AC128</f>
        <v>25840000</v>
      </c>
      <c r="T128" s="61" t="s">
        <v>67</v>
      </c>
      <c r="U128" s="184">
        <v>39049658</v>
      </c>
      <c r="V128" s="167" t="s">
        <v>895</v>
      </c>
      <c r="W128" s="483">
        <v>45310</v>
      </c>
      <c r="X128" s="483">
        <v>45313</v>
      </c>
      <c r="Y128" s="484" t="s">
        <v>75</v>
      </c>
      <c r="Z128" s="483">
        <v>45473</v>
      </c>
      <c r="AA128" s="180">
        <f t="shared" si="6"/>
        <v>160</v>
      </c>
      <c r="AB128" s="167">
        <v>1</v>
      </c>
      <c r="AC128" s="167">
        <v>5700000</v>
      </c>
      <c r="AD128" s="167">
        <v>0</v>
      </c>
      <c r="AE128" s="515" t="s">
        <v>75</v>
      </c>
      <c r="AF128" s="180">
        <f t="shared" si="7"/>
        <v>0</v>
      </c>
      <c r="AG128" s="167">
        <v>0</v>
      </c>
      <c r="AH128" s="167">
        <v>0</v>
      </c>
      <c r="AI128" s="515" t="s">
        <v>75</v>
      </c>
      <c r="AJ128" s="167">
        <v>0</v>
      </c>
      <c r="AK128" s="515" t="s">
        <v>75</v>
      </c>
      <c r="AL128" s="515" t="s">
        <v>75</v>
      </c>
      <c r="AM128" s="180">
        <f t="shared" si="8"/>
        <v>0</v>
      </c>
      <c r="AN128" s="505">
        <f>+K128+AC128-AH128</f>
        <v>25840000</v>
      </c>
      <c r="AO128" s="61" t="s">
        <v>67</v>
      </c>
      <c r="AP128" s="506">
        <v>20140000</v>
      </c>
      <c r="AQ128" s="61" t="s">
        <v>86</v>
      </c>
      <c r="AR128" s="64">
        <v>0</v>
      </c>
      <c r="AS128" s="515" t="s">
        <v>75</v>
      </c>
      <c r="AT128" s="522">
        <f t="shared" si="9"/>
        <v>25840000</v>
      </c>
      <c r="AU128" s="156">
        <v>0</v>
      </c>
      <c r="AV128" s="72">
        <f t="shared" si="10"/>
        <v>1</v>
      </c>
      <c r="AW128" s="515" t="s">
        <v>75</v>
      </c>
      <c r="AX128" s="61" t="s">
        <v>98</v>
      </c>
      <c r="AY128" s="184" t="s">
        <v>987</v>
      </c>
      <c r="AZ128" s="58" t="s">
        <v>67</v>
      </c>
      <c r="BA128" s="58" t="s">
        <v>67</v>
      </c>
    </row>
    <row r="129" spans="2:53" s="142" customFormat="1" ht="14.25" customHeight="1" x14ac:dyDescent="0.2">
      <c r="B129" s="58">
        <v>2024</v>
      </c>
      <c r="C129" s="58">
        <v>891780111</v>
      </c>
      <c r="D129" s="62" t="s">
        <v>64</v>
      </c>
      <c r="E129" s="167" t="s">
        <v>988</v>
      </c>
      <c r="F129" s="184" t="s">
        <v>989</v>
      </c>
      <c r="G129" s="61">
        <v>0</v>
      </c>
      <c r="H129" s="167" t="s">
        <v>73</v>
      </c>
      <c r="I129" s="58" t="s">
        <v>125</v>
      </c>
      <c r="J129" s="167" t="s">
        <v>990</v>
      </c>
      <c r="K129" s="506">
        <v>21730000</v>
      </c>
      <c r="L129" s="58" t="s">
        <v>68</v>
      </c>
      <c r="M129" s="167" t="s">
        <v>991</v>
      </c>
      <c r="N129" s="486">
        <v>1082983109</v>
      </c>
      <c r="O129" s="184">
        <v>36</v>
      </c>
      <c r="P129" s="509">
        <v>45306</v>
      </c>
      <c r="Q129" s="156">
        <v>734700000</v>
      </c>
      <c r="R129" s="483">
        <v>45310</v>
      </c>
      <c r="S129" s="506">
        <f>+K129</f>
        <v>21730000</v>
      </c>
      <c r="T129" s="61" t="s">
        <v>67</v>
      </c>
      <c r="U129" s="184">
        <v>85155551</v>
      </c>
      <c r="V129" s="167" t="s">
        <v>355</v>
      </c>
      <c r="W129" s="483">
        <v>45310</v>
      </c>
      <c r="X129" s="483">
        <v>45313</v>
      </c>
      <c r="Y129" s="484" t="s">
        <v>75</v>
      </c>
      <c r="Z129" s="483">
        <v>45473</v>
      </c>
      <c r="AA129" s="180">
        <f t="shared" si="6"/>
        <v>160</v>
      </c>
      <c r="AB129" s="167">
        <v>0</v>
      </c>
      <c r="AC129" s="167">
        <v>0</v>
      </c>
      <c r="AD129" s="167">
        <v>0</v>
      </c>
      <c r="AE129" s="515" t="s">
        <v>75</v>
      </c>
      <c r="AF129" s="180">
        <f t="shared" si="7"/>
        <v>0</v>
      </c>
      <c r="AG129" s="167">
        <v>0</v>
      </c>
      <c r="AH129" s="167">
        <v>0</v>
      </c>
      <c r="AI129" s="515" t="s">
        <v>75</v>
      </c>
      <c r="AJ129" s="167">
        <v>0</v>
      </c>
      <c r="AK129" s="515" t="s">
        <v>75</v>
      </c>
      <c r="AL129" s="515" t="s">
        <v>75</v>
      </c>
      <c r="AM129" s="180">
        <f t="shared" si="8"/>
        <v>0</v>
      </c>
      <c r="AN129" s="505">
        <f>+K129+AC129-AH129</f>
        <v>21730000</v>
      </c>
      <c r="AO129" s="61" t="s">
        <v>67</v>
      </c>
      <c r="AP129" s="506">
        <v>21730000</v>
      </c>
      <c r="AQ129" s="61" t="s">
        <v>86</v>
      </c>
      <c r="AR129" s="64">
        <v>0</v>
      </c>
      <c r="AS129" s="515" t="s">
        <v>75</v>
      </c>
      <c r="AT129" s="522">
        <f t="shared" si="9"/>
        <v>21730000</v>
      </c>
      <c r="AU129" s="156">
        <v>0</v>
      </c>
      <c r="AV129" s="72">
        <f t="shared" si="10"/>
        <v>1</v>
      </c>
      <c r="AW129" s="515" t="s">
        <v>75</v>
      </c>
      <c r="AX129" s="61" t="s">
        <v>98</v>
      </c>
      <c r="AY129" s="184" t="s">
        <v>992</v>
      </c>
      <c r="AZ129" s="58" t="s">
        <v>67</v>
      </c>
      <c r="BA129" s="58" t="s">
        <v>67</v>
      </c>
    </row>
    <row r="130" spans="2:53" s="142" customFormat="1" ht="14.25" customHeight="1" x14ac:dyDescent="0.2">
      <c r="B130" s="58">
        <v>2024</v>
      </c>
      <c r="C130" s="58">
        <v>891780111</v>
      </c>
      <c r="D130" s="62" t="s">
        <v>64</v>
      </c>
      <c r="E130" s="167" t="s">
        <v>993</v>
      </c>
      <c r="F130" s="184" t="s">
        <v>994</v>
      </c>
      <c r="G130" s="61">
        <v>0</v>
      </c>
      <c r="H130" s="167" t="s">
        <v>73</v>
      </c>
      <c r="I130" s="58" t="s">
        <v>125</v>
      </c>
      <c r="J130" s="167" t="s">
        <v>975</v>
      </c>
      <c r="K130" s="506">
        <v>20140000</v>
      </c>
      <c r="L130" s="58" t="s">
        <v>68</v>
      </c>
      <c r="M130" s="167" t="s">
        <v>995</v>
      </c>
      <c r="N130" s="486">
        <v>33224219</v>
      </c>
      <c r="O130" s="184">
        <v>39</v>
      </c>
      <c r="P130" s="509">
        <v>45306</v>
      </c>
      <c r="Q130" s="156">
        <v>524300000</v>
      </c>
      <c r="R130" s="483">
        <v>45310</v>
      </c>
      <c r="S130" s="506">
        <f>+K130</f>
        <v>20140000</v>
      </c>
      <c r="T130" s="61" t="s">
        <v>67</v>
      </c>
      <c r="U130" s="184">
        <v>39049658</v>
      </c>
      <c r="V130" s="167" t="s">
        <v>895</v>
      </c>
      <c r="W130" s="483">
        <v>45310</v>
      </c>
      <c r="X130" s="483">
        <v>45313</v>
      </c>
      <c r="Y130" s="484" t="s">
        <v>75</v>
      </c>
      <c r="Z130" s="483">
        <v>45473</v>
      </c>
      <c r="AA130" s="180">
        <f t="shared" si="6"/>
        <v>160</v>
      </c>
      <c r="AB130" s="167">
        <v>0</v>
      </c>
      <c r="AC130" s="167">
        <v>0</v>
      </c>
      <c r="AD130" s="167">
        <v>0</v>
      </c>
      <c r="AE130" s="515" t="s">
        <v>75</v>
      </c>
      <c r="AF130" s="180">
        <f t="shared" si="7"/>
        <v>0</v>
      </c>
      <c r="AG130" s="167">
        <v>0</v>
      </c>
      <c r="AH130" s="167">
        <v>0</v>
      </c>
      <c r="AI130" s="515" t="s">
        <v>75</v>
      </c>
      <c r="AJ130" s="167">
        <v>0</v>
      </c>
      <c r="AK130" s="515" t="s">
        <v>75</v>
      </c>
      <c r="AL130" s="515" t="s">
        <v>75</v>
      </c>
      <c r="AM130" s="180">
        <f t="shared" si="8"/>
        <v>0</v>
      </c>
      <c r="AN130" s="505">
        <f>+K130+AC130-AH130</f>
        <v>20140000</v>
      </c>
      <c r="AO130" s="61" t="s">
        <v>67</v>
      </c>
      <c r="AP130" s="506">
        <v>20140000</v>
      </c>
      <c r="AQ130" s="61" t="s">
        <v>86</v>
      </c>
      <c r="AR130" s="64">
        <v>0</v>
      </c>
      <c r="AS130" s="515" t="s">
        <v>75</v>
      </c>
      <c r="AT130" s="522">
        <f t="shared" si="9"/>
        <v>20140000</v>
      </c>
      <c r="AU130" s="156">
        <v>0</v>
      </c>
      <c r="AV130" s="72">
        <f t="shared" si="10"/>
        <v>1</v>
      </c>
      <c r="AW130" s="515" t="s">
        <v>75</v>
      </c>
      <c r="AX130" s="61" t="s">
        <v>98</v>
      </c>
      <c r="AY130" s="184" t="s">
        <v>996</v>
      </c>
      <c r="AZ130" s="58" t="s">
        <v>67</v>
      </c>
      <c r="BA130" s="58" t="s">
        <v>67</v>
      </c>
    </row>
    <row r="131" spans="2:53" s="142" customFormat="1" ht="14.25" customHeight="1" x14ac:dyDescent="0.2">
      <c r="B131" s="58">
        <v>2024</v>
      </c>
      <c r="C131" s="58">
        <v>891780111</v>
      </c>
      <c r="D131" s="62" t="s">
        <v>64</v>
      </c>
      <c r="E131" s="167" t="s">
        <v>997</v>
      </c>
      <c r="F131" s="184" t="s">
        <v>998</v>
      </c>
      <c r="G131" s="61">
        <v>0</v>
      </c>
      <c r="H131" s="167" t="s">
        <v>73</v>
      </c>
      <c r="I131" s="58" t="s">
        <v>125</v>
      </c>
      <c r="J131" s="167" t="s">
        <v>999</v>
      </c>
      <c r="K131" s="506">
        <v>20140000</v>
      </c>
      <c r="L131" s="58" t="s">
        <v>68</v>
      </c>
      <c r="M131" s="167" t="s">
        <v>1000</v>
      </c>
      <c r="N131" s="486">
        <v>1082964235</v>
      </c>
      <c r="O131" s="184">
        <v>37</v>
      </c>
      <c r="P131" s="509">
        <v>45306</v>
      </c>
      <c r="Q131" s="156">
        <f>132500000+28890000</f>
        <v>161390000</v>
      </c>
      <c r="R131" s="483">
        <v>45310</v>
      </c>
      <c r="S131" s="506">
        <f>+K131+AC131</f>
        <v>27640000</v>
      </c>
      <c r="T131" s="61" t="s">
        <v>67</v>
      </c>
      <c r="U131" s="184">
        <v>52389076</v>
      </c>
      <c r="V131" s="167" t="s">
        <v>1001</v>
      </c>
      <c r="W131" s="483">
        <v>45310</v>
      </c>
      <c r="X131" s="483">
        <v>45313</v>
      </c>
      <c r="Y131" s="484" t="s">
        <v>75</v>
      </c>
      <c r="Z131" s="483">
        <v>45473</v>
      </c>
      <c r="AA131" s="180">
        <f t="shared" si="6"/>
        <v>160</v>
      </c>
      <c r="AB131" s="167">
        <v>1</v>
      </c>
      <c r="AC131" s="167">
        <v>7500000</v>
      </c>
      <c r="AD131" s="167">
        <v>0</v>
      </c>
      <c r="AE131" s="515" t="s">
        <v>75</v>
      </c>
      <c r="AF131" s="180">
        <f t="shared" si="7"/>
        <v>0</v>
      </c>
      <c r="AG131" s="167">
        <v>0</v>
      </c>
      <c r="AH131" s="167">
        <v>0</v>
      </c>
      <c r="AI131" s="515" t="s">
        <v>75</v>
      </c>
      <c r="AJ131" s="167">
        <v>0</v>
      </c>
      <c r="AK131" s="515" t="s">
        <v>75</v>
      </c>
      <c r="AL131" s="515" t="s">
        <v>75</v>
      </c>
      <c r="AM131" s="180">
        <f t="shared" si="8"/>
        <v>0</v>
      </c>
      <c r="AN131" s="505">
        <f>+K131+AC131-AH131</f>
        <v>27640000</v>
      </c>
      <c r="AO131" s="61" t="s">
        <v>67</v>
      </c>
      <c r="AP131" s="506">
        <v>27640000</v>
      </c>
      <c r="AQ131" s="61" t="s">
        <v>86</v>
      </c>
      <c r="AR131" s="64">
        <v>0</v>
      </c>
      <c r="AS131" s="515" t="s">
        <v>75</v>
      </c>
      <c r="AT131" s="522">
        <f t="shared" si="9"/>
        <v>27640000</v>
      </c>
      <c r="AU131" s="156">
        <v>0</v>
      </c>
      <c r="AV131" s="72">
        <f t="shared" si="10"/>
        <v>1</v>
      </c>
      <c r="AW131" s="515" t="s">
        <v>75</v>
      </c>
      <c r="AX131" s="61" t="s">
        <v>98</v>
      </c>
      <c r="AY131" s="184" t="s">
        <v>1002</v>
      </c>
      <c r="AZ131" s="58" t="s">
        <v>67</v>
      </c>
      <c r="BA131" s="58" t="s">
        <v>67</v>
      </c>
    </row>
    <row r="132" spans="2:53" s="142" customFormat="1" ht="14.25" customHeight="1" x14ac:dyDescent="0.2">
      <c r="B132" s="58">
        <v>2024</v>
      </c>
      <c r="C132" s="58">
        <v>891780111</v>
      </c>
      <c r="D132" s="62" t="s">
        <v>64</v>
      </c>
      <c r="E132" s="167" t="s">
        <v>1003</v>
      </c>
      <c r="F132" s="184" t="s">
        <v>1004</v>
      </c>
      <c r="G132" s="61">
        <v>0</v>
      </c>
      <c r="H132" s="167" t="s">
        <v>73</v>
      </c>
      <c r="I132" s="58" t="s">
        <v>125</v>
      </c>
      <c r="J132" s="167" t="s">
        <v>975</v>
      </c>
      <c r="K132" s="506">
        <v>20140000</v>
      </c>
      <c r="L132" s="58" t="s">
        <v>68</v>
      </c>
      <c r="M132" s="167" t="s">
        <v>1005</v>
      </c>
      <c r="N132" s="486">
        <v>1140866481</v>
      </c>
      <c r="O132" s="184">
        <v>39</v>
      </c>
      <c r="P132" s="509">
        <v>45306</v>
      </c>
      <c r="Q132" s="156">
        <v>524300000</v>
      </c>
      <c r="R132" s="483">
        <v>45313</v>
      </c>
      <c r="S132" s="506">
        <f>+K132</f>
        <v>20140000</v>
      </c>
      <c r="T132" s="61" t="s">
        <v>67</v>
      </c>
      <c r="U132" s="184">
        <v>39049658</v>
      </c>
      <c r="V132" s="167" t="s">
        <v>895</v>
      </c>
      <c r="W132" s="483">
        <v>45313</v>
      </c>
      <c r="X132" s="483">
        <v>45313</v>
      </c>
      <c r="Y132" s="484" t="s">
        <v>75</v>
      </c>
      <c r="Z132" s="483">
        <v>45473</v>
      </c>
      <c r="AA132" s="180">
        <f t="shared" si="6"/>
        <v>160</v>
      </c>
      <c r="AB132" s="167">
        <v>0</v>
      </c>
      <c r="AC132" s="167">
        <v>0</v>
      </c>
      <c r="AD132" s="167">
        <v>0</v>
      </c>
      <c r="AE132" s="515" t="s">
        <v>75</v>
      </c>
      <c r="AF132" s="180">
        <f t="shared" si="7"/>
        <v>0</v>
      </c>
      <c r="AG132" s="167">
        <v>0</v>
      </c>
      <c r="AH132" s="167">
        <v>0</v>
      </c>
      <c r="AI132" s="515" t="s">
        <v>75</v>
      </c>
      <c r="AJ132" s="167">
        <v>0</v>
      </c>
      <c r="AK132" s="515" t="s">
        <v>75</v>
      </c>
      <c r="AL132" s="515" t="s">
        <v>75</v>
      </c>
      <c r="AM132" s="180">
        <f t="shared" si="8"/>
        <v>0</v>
      </c>
      <c r="AN132" s="505">
        <f>+K132+AC132-AH132</f>
        <v>20140000</v>
      </c>
      <c r="AO132" s="61" t="s">
        <v>67</v>
      </c>
      <c r="AP132" s="506">
        <v>20140000</v>
      </c>
      <c r="AQ132" s="61" t="s">
        <v>86</v>
      </c>
      <c r="AR132" s="64">
        <v>0</v>
      </c>
      <c r="AS132" s="515" t="s">
        <v>75</v>
      </c>
      <c r="AT132" s="522">
        <f t="shared" si="9"/>
        <v>20140000</v>
      </c>
      <c r="AU132" s="156">
        <v>0</v>
      </c>
      <c r="AV132" s="72">
        <f t="shared" si="10"/>
        <v>1</v>
      </c>
      <c r="AW132" s="515" t="s">
        <v>75</v>
      </c>
      <c r="AX132" s="61" t="s">
        <v>98</v>
      </c>
      <c r="AY132" s="184" t="s">
        <v>1006</v>
      </c>
      <c r="AZ132" s="58" t="s">
        <v>67</v>
      </c>
      <c r="BA132" s="58" t="s">
        <v>67</v>
      </c>
    </row>
    <row r="133" spans="2:53" s="142" customFormat="1" ht="14.25" customHeight="1" x14ac:dyDescent="0.2">
      <c r="B133" s="58">
        <v>2024</v>
      </c>
      <c r="C133" s="58">
        <v>891780111</v>
      </c>
      <c r="D133" s="62" t="s">
        <v>64</v>
      </c>
      <c r="E133" s="167" t="s">
        <v>1007</v>
      </c>
      <c r="F133" s="184" t="s">
        <v>1008</v>
      </c>
      <c r="G133" s="61">
        <v>0</v>
      </c>
      <c r="H133" s="167" t="s">
        <v>73</v>
      </c>
      <c r="I133" s="58" t="s">
        <v>125</v>
      </c>
      <c r="J133" s="167" t="s">
        <v>1009</v>
      </c>
      <c r="K133" s="506">
        <v>19080000</v>
      </c>
      <c r="L133" s="58" t="s">
        <v>68</v>
      </c>
      <c r="M133" s="167" t="s">
        <v>1010</v>
      </c>
      <c r="N133" s="486">
        <v>1082992358</v>
      </c>
      <c r="O133" s="184">
        <v>38</v>
      </c>
      <c r="P133" s="509">
        <v>45306</v>
      </c>
      <c r="Q133" s="156">
        <v>585250000</v>
      </c>
      <c r="R133" s="483">
        <v>45313</v>
      </c>
      <c r="S133" s="506">
        <f>+K133</f>
        <v>19080000</v>
      </c>
      <c r="T133" s="61" t="s">
        <v>67</v>
      </c>
      <c r="U133" s="184">
        <v>1082884010</v>
      </c>
      <c r="V133" s="167" t="s">
        <v>655</v>
      </c>
      <c r="W133" s="483">
        <v>45313</v>
      </c>
      <c r="X133" s="483">
        <v>45313</v>
      </c>
      <c r="Y133" s="484" t="s">
        <v>75</v>
      </c>
      <c r="Z133" s="483">
        <v>45473</v>
      </c>
      <c r="AA133" s="180">
        <f t="shared" si="6"/>
        <v>160</v>
      </c>
      <c r="AB133" s="167">
        <v>0</v>
      </c>
      <c r="AC133" s="167">
        <v>0</v>
      </c>
      <c r="AD133" s="167">
        <v>0</v>
      </c>
      <c r="AE133" s="515" t="s">
        <v>75</v>
      </c>
      <c r="AF133" s="180">
        <f t="shared" si="7"/>
        <v>0</v>
      </c>
      <c r="AG133" s="167">
        <v>0</v>
      </c>
      <c r="AH133" s="167">
        <v>0</v>
      </c>
      <c r="AI133" s="515" t="s">
        <v>75</v>
      </c>
      <c r="AJ133" s="167">
        <v>0</v>
      </c>
      <c r="AK133" s="515" t="s">
        <v>75</v>
      </c>
      <c r="AL133" s="515" t="s">
        <v>75</v>
      </c>
      <c r="AM133" s="180">
        <f t="shared" si="8"/>
        <v>0</v>
      </c>
      <c r="AN133" s="505">
        <f>+K133+AC133-AH133</f>
        <v>19080000</v>
      </c>
      <c r="AO133" s="61" t="s">
        <v>67</v>
      </c>
      <c r="AP133" s="506">
        <v>19080000</v>
      </c>
      <c r="AQ133" s="61" t="s">
        <v>86</v>
      </c>
      <c r="AR133" s="64">
        <v>0</v>
      </c>
      <c r="AS133" s="515" t="s">
        <v>75</v>
      </c>
      <c r="AT133" s="522">
        <f t="shared" si="9"/>
        <v>19080000</v>
      </c>
      <c r="AU133" s="156">
        <v>0</v>
      </c>
      <c r="AV133" s="72">
        <f t="shared" si="10"/>
        <v>1</v>
      </c>
      <c r="AW133" s="515" t="s">
        <v>75</v>
      </c>
      <c r="AX133" s="61" t="s">
        <v>98</v>
      </c>
      <c r="AY133" s="184" t="s">
        <v>1011</v>
      </c>
      <c r="AZ133" s="58" t="s">
        <v>67</v>
      </c>
      <c r="BA133" s="58" t="s">
        <v>67</v>
      </c>
    </row>
    <row r="134" spans="2:53" s="142" customFormat="1" ht="14.25" customHeight="1" x14ac:dyDescent="0.2">
      <c r="B134" s="58">
        <v>2024</v>
      </c>
      <c r="C134" s="58">
        <v>891780111</v>
      </c>
      <c r="D134" s="62" t="s">
        <v>64</v>
      </c>
      <c r="E134" s="167" t="s">
        <v>1012</v>
      </c>
      <c r="F134" s="184" t="s">
        <v>1013</v>
      </c>
      <c r="G134" s="61">
        <v>0</v>
      </c>
      <c r="H134" s="167" t="s">
        <v>73</v>
      </c>
      <c r="I134" s="58" t="s">
        <v>125</v>
      </c>
      <c r="J134" s="167" t="s">
        <v>975</v>
      </c>
      <c r="K134" s="506">
        <v>20140000</v>
      </c>
      <c r="L134" s="58" t="s">
        <v>68</v>
      </c>
      <c r="M134" s="167" t="s">
        <v>1014</v>
      </c>
      <c r="N134" s="486">
        <v>1082935131</v>
      </c>
      <c r="O134" s="184">
        <v>39</v>
      </c>
      <c r="P134" s="509">
        <v>45306</v>
      </c>
      <c r="Q134" s="156">
        <v>524300000</v>
      </c>
      <c r="R134" s="483">
        <v>45313</v>
      </c>
      <c r="S134" s="506">
        <f>+K134</f>
        <v>20140000</v>
      </c>
      <c r="T134" s="61" t="s">
        <v>67</v>
      </c>
      <c r="U134" s="184">
        <v>39049658</v>
      </c>
      <c r="V134" s="167" t="s">
        <v>895</v>
      </c>
      <c r="W134" s="483">
        <v>45313</v>
      </c>
      <c r="X134" s="483">
        <v>45313</v>
      </c>
      <c r="Y134" s="484" t="s">
        <v>75</v>
      </c>
      <c r="Z134" s="483">
        <v>45473</v>
      </c>
      <c r="AA134" s="180">
        <f t="shared" si="6"/>
        <v>160</v>
      </c>
      <c r="AB134" s="167">
        <v>0</v>
      </c>
      <c r="AC134" s="167">
        <v>0</v>
      </c>
      <c r="AD134" s="167">
        <v>0</v>
      </c>
      <c r="AE134" s="515" t="s">
        <v>75</v>
      </c>
      <c r="AF134" s="180">
        <f t="shared" si="7"/>
        <v>0</v>
      </c>
      <c r="AG134" s="167">
        <v>0</v>
      </c>
      <c r="AH134" s="167">
        <v>0</v>
      </c>
      <c r="AI134" s="515" t="s">
        <v>75</v>
      </c>
      <c r="AJ134" s="167">
        <v>0</v>
      </c>
      <c r="AK134" s="515" t="s">
        <v>75</v>
      </c>
      <c r="AL134" s="515" t="s">
        <v>75</v>
      </c>
      <c r="AM134" s="180">
        <f t="shared" si="8"/>
        <v>0</v>
      </c>
      <c r="AN134" s="505">
        <f>+K134+AC134-AH134</f>
        <v>20140000</v>
      </c>
      <c r="AO134" s="61" t="s">
        <v>67</v>
      </c>
      <c r="AP134" s="506">
        <v>20140000</v>
      </c>
      <c r="AQ134" s="61" t="s">
        <v>86</v>
      </c>
      <c r="AR134" s="64">
        <v>0</v>
      </c>
      <c r="AS134" s="515" t="s">
        <v>75</v>
      </c>
      <c r="AT134" s="522">
        <f t="shared" si="9"/>
        <v>20140000</v>
      </c>
      <c r="AU134" s="156">
        <v>0</v>
      </c>
      <c r="AV134" s="72">
        <f t="shared" si="10"/>
        <v>1</v>
      </c>
      <c r="AW134" s="515" t="s">
        <v>75</v>
      </c>
      <c r="AX134" s="61" t="s">
        <v>98</v>
      </c>
      <c r="AY134" s="184" t="s">
        <v>1015</v>
      </c>
      <c r="AZ134" s="58" t="s">
        <v>67</v>
      </c>
      <c r="BA134" s="58" t="s">
        <v>67</v>
      </c>
    </row>
    <row r="135" spans="2:53" s="142" customFormat="1" ht="14.25" customHeight="1" x14ac:dyDescent="0.2">
      <c r="B135" s="58">
        <v>2024</v>
      </c>
      <c r="C135" s="58">
        <v>891780111</v>
      </c>
      <c r="D135" s="62" t="s">
        <v>64</v>
      </c>
      <c r="E135" s="167" t="s">
        <v>1016</v>
      </c>
      <c r="F135" s="184" t="s">
        <v>1017</v>
      </c>
      <c r="G135" s="61">
        <v>0</v>
      </c>
      <c r="H135" s="167" t="s">
        <v>73</v>
      </c>
      <c r="I135" s="58" t="s">
        <v>125</v>
      </c>
      <c r="J135" s="167" t="s">
        <v>1018</v>
      </c>
      <c r="K135" s="506">
        <v>20140000</v>
      </c>
      <c r="L135" s="58" t="s">
        <v>68</v>
      </c>
      <c r="M135" s="167" t="s">
        <v>1019</v>
      </c>
      <c r="N135" s="486">
        <v>1082875128</v>
      </c>
      <c r="O135" s="184">
        <v>34</v>
      </c>
      <c r="P135" s="509">
        <v>45306</v>
      </c>
      <c r="Q135" s="156">
        <v>305400000</v>
      </c>
      <c r="R135" s="483">
        <v>45313</v>
      </c>
      <c r="S135" s="506">
        <f>+K135</f>
        <v>20140000</v>
      </c>
      <c r="T135" s="61" t="s">
        <v>67</v>
      </c>
      <c r="U135" s="184">
        <v>1082903415</v>
      </c>
      <c r="V135" s="167" t="s">
        <v>921</v>
      </c>
      <c r="W135" s="483">
        <v>45313</v>
      </c>
      <c r="X135" s="483">
        <v>45313</v>
      </c>
      <c r="Y135" s="484" t="s">
        <v>75</v>
      </c>
      <c r="Z135" s="483">
        <v>45473</v>
      </c>
      <c r="AA135" s="180">
        <f t="shared" si="6"/>
        <v>160</v>
      </c>
      <c r="AB135" s="167">
        <v>0</v>
      </c>
      <c r="AC135" s="167">
        <v>0</v>
      </c>
      <c r="AD135" s="167">
        <v>0</v>
      </c>
      <c r="AE135" s="515" t="s">
        <v>75</v>
      </c>
      <c r="AF135" s="180">
        <f t="shared" si="7"/>
        <v>0</v>
      </c>
      <c r="AG135" s="167">
        <v>0</v>
      </c>
      <c r="AH135" s="167">
        <v>0</v>
      </c>
      <c r="AI135" s="515" t="s">
        <v>75</v>
      </c>
      <c r="AJ135" s="167">
        <v>0</v>
      </c>
      <c r="AK135" s="515" t="s">
        <v>75</v>
      </c>
      <c r="AL135" s="515" t="s">
        <v>75</v>
      </c>
      <c r="AM135" s="180">
        <f t="shared" si="8"/>
        <v>0</v>
      </c>
      <c r="AN135" s="505">
        <f>+K135+AC135-AH135</f>
        <v>20140000</v>
      </c>
      <c r="AO135" s="61" t="s">
        <v>67</v>
      </c>
      <c r="AP135" s="506">
        <v>20140000</v>
      </c>
      <c r="AQ135" s="61" t="s">
        <v>86</v>
      </c>
      <c r="AR135" s="64">
        <v>0</v>
      </c>
      <c r="AS135" s="515" t="s">
        <v>75</v>
      </c>
      <c r="AT135" s="522">
        <f t="shared" si="9"/>
        <v>20140000</v>
      </c>
      <c r="AU135" s="156">
        <v>0</v>
      </c>
      <c r="AV135" s="72">
        <f t="shared" si="10"/>
        <v>1</v>
      </c>
      <c r="AW135" s="515" t="s">
        <v>75</v>
      </c>
      <c r="AX135" s="61" t="s">
        <v>98</v>
      </c>
      <c r="AY135" s="184" t="s">
        <v>1020</v>
      </c>
      <c r="AZ135" s="58" t="s">
        <v>67</v>
      </c>
      <c r="BA135" s="58" t="s">
        <v>67</v>
      </c>
    </row>
    <row r="136" spans="2:53" s="142" customFormat="1" ht="14.25" customHeight="1" x14ac:dyDescent="0.2">
      <c r="B136" s="58">
        <v>2024</v>
      </c>
      <c r="C136" s="58">
        <v>891780111</v>
      </c>
      <c r="D136" s="62" t="s">
        <v>64</v>
      </c>
      <c r="E136" s="167" t="s">
        <v>1021</v>
      </c>
      <c r="F136" s="184" t="s">
        <v>1022</v>
      </c>
      <c r="G136" s="61">
        <v>0</v>
      </c>
      <c r="H136" s="167" t="s">
        <v>73</v>
      </c>
      <c r="I136" s="58" t="s">
        <v>125</v>
      </c>
      <c r="J136" s="167" t="s">
        <v>1023</v>
      </c>
      <c r="K136" s="506">
        <v>21200000</v>
      </c>
      <c r="L136" s="58" t="s">
        <v>68</v>
      </c>
      <c r="M136" s="167" t="s">
        <v>1024</v>
      </c>
      <c r="N136" s="486">
        <v>1084732648</v>
      </c>
      <c r="O136" s="184">
        <v>36</v>
      </c>
      <c r="P136" s="509">
        <v>45306</v>
      </c>
      <c r="Q136" s="156">
        <v>734700000</v>
      </c>
      <c r="R136" s="483">
        <v>45313</v>
      </c>
      <c r="S136" s="506">
        <f>+K136</f>
        <v>21200000</v>
      </c>
      <c r="T136" s="61" t="s">
        <v>67</v>
      </c>
      <c r="U136" s="184">
        <v>85155551</v>
      </c>
      <c r="V136" s="167" t="s">
        <v>355</v>
      </c>
      <c r="W136" s="483">
        <v>45313</v>
      </c>
      <c r="X136" s="483">
        <v>45313</v>
      </c>
      <c r="Y136" s="484" t="s">
        <v>75</v>
      </c>
      <c r="Z136" s="483">
        <v>45473</v>
      </c>
      <c r="AA136" s="180">
        <f t="shared" si="6"/>
        <v>160</v>
      </c>
      <c r="AB136" s="167">
        <v>0</v>
      </c>
      <c r="AC136" s="167">
        <v>0</v>
      </c>
      <c r="AD136" s="167">
        <v>0</v>
      </c>
      <c r="AE136" s="515" t="s">
        <v>75</v>
      </c>
      <c r="AF136" s="180">
        <f t="shared" si="7"/>
        <v>0</v>
      </c>
      <c r="AG136" s="167">
        <v>0</v>
      </c>
      <c r="AH136" s="167">
        <v>0</v>
      </c>
      <c r="AI136" s="515" t="s">
        <v>75</v>
      </c>
      <c r="AJ136" s="167">
        <v>0</v>
      </c>
      <c r="AK136" s="515" t="s">
        <v>75</v>
      </c>
      <c r="AL136" s="515" t="s">
        <v>75</v>
      </c>
      <c r="AM136" s="180">
        <f t="shared" si="8"/>
        <v>0</v>
      </c>
      <c r="AN136" s="505">
        <f>+K136+AC136-AH136</f>
        <v>21200000</v>
      </c>
      <c r="AO136" s="61" t="s">
        <v>67</v>
      </c>
      <c r="AP136" s="506">
        <v>21200000</v>
      </c>
      <c r="AQ136" s="61" t="s">
        <v>86</v>
      </c>
      <c r="AR136" s="64">
        <v>0</v>
      </c>
      <c r="AS136" s="515" t="s">
        <v>75</v>
      </c>
      <c r="AT136" s="522">
        <f t="shared" si="9"/>
        <v>21200000</v>
      </c>
      <c r="AU136" s="156">
        <v>0</v>
      </c>
      <c r="AV136" s="72">
        <f t="shared" si="10"/>
        <v>1</v>
      </c>
      <c r="AW136" s="515" t="s">
        <v>75</v>
      </c>
      <c r="AX136" s="61" t="s">
        <v>98</v>
      </c>
      <c r="AY136" s="184" t="s">
        <v>1025</v>
      </c>
      <c r="AZ136" s="58" t="s">
        <v>67</v>
      </c>
      <c r="BA136" s="58" t="s">
        <v>67</v>
      </c>
    </row>
    <row r="137" spans="2:53" s="142" customFormat="1" ht="14.25" customHeight="1" x14ac:dyDescent="0.2">
      <c r="B137" s="58">
        <v>2024</v>
      </c>
      <c r="C137" s="58">
        <v>891780111</v>
      </c>
      <c r="D137" s="62" t="s">
        <v>64</v>
      </c>
      <c r="E137" s="167" t="s">
        <v>1026</v>
      </c>
      <c r="F137" s="184" t="s">
        <v>1027</v>
      </c>
      <c r="G137" s="61">
        <v>0</v>
      </c>
      <c r="H137" s="167" t="s">
        <v>73</v>
      </c>
      <c r="I137" s="58" t="s">
        <v>125</v>
      </c>
      <c r="J137" s="167" t="s">
        <v>1028</v>
      </c>
      <c r="K137" s="506">
        <v>21730000</v>
      </c>
      <c r="L137" s="58" t="s">
        <v>68</v>
      </c>
      <c r="M137" s="167" t="s">
        <v>1029</v>
      </c>
      <c r="N137" s="486">
        <v>85152793</v>
      </c>
      <c r="O137" s="184">
        <v>34</v>
      </c>
      <c r="P137" s="509">
        <v>45306</v>
      </c>
      <c r="Q137" s="156">
        <v>305400000</v>
      </c>
      <c r="R137" s="483">
        <v>45313</v>
      </c>
      <c r="S137" s="506">
        <f>+K137</f>
        <v>21730000</v>
      </c>
      <c r="T137" s="61" t="s">
        <v>67</v>
      </c>
      <c r="U137" s="184">
        <v>1082903415</v>
      </c>
      <c r="V137" s="167" t="s">
        <v>921</v>
      </c>
      <c r="W137" s="483">
        <v>45313</v>
      </c>
      <c r="X137" s="483">
        <v>45313</v>
      </c>
      <c r="Y137" s="484" t="s">
        <v>75</v>
      </c>
      <c r="Z137" s="483">
        <v>45473</v>
      </c>
      <c r="AA137" s="180">
        <f t="shared" si="6"/>
        <v>160</v>
      </c>
      <c r="AB137" s="167">
        <v>0</v>
      </c>
      <c r="AC137" s="167">
        <v>0</v>
      </c>
      <c r="AD137" s="167">
        <v>0</v>
      </c>
      <c r="AE137" s="515" t="s">
        <v>75</v>
      </c>
      <c r="AF137" s="180">
        <f t="shared" si="7"/>
        <v>0</v>
      </c>
      <c r="AG137" s="167">
        <v>0</v>
      </c>
      <c r="AH137" s="167">
        <v>0</v>
      </c>
      <c r="AI137" s="515" t="s">
        <v>75</v>
      </c>
      <c r="AJ137" s="167">
        <v>0</v>
      </c>
      <c r="AK137" s="515" t="s">
        <v>75</v>
      </c>
      <c r="AL137" s="515" t="s">
        <v>75</v>
      </c>
      <c r="AM137" s="180">
        <f t="shared" si="8"/>
        <v>0</v>
      </c>
      <c r="AN137" s="505">
        <f>+K137+AC137-AH137</f>
        <v>21730000</v>
      </c>
      <c r="AO137" s="61" t="s">
        <v>67</v>
      </c>
      <c r="AP137" s="506">
        <v>21730000</v>
      </c>
      <c r="AQ137" s="61" t="s">
        <v>86</v>
      </c>
      <c r="AR137" s="64">
        <v>0</v>
      </c>
      <c r="AS137" s="515" t="s">
        <v>75</v>
      </c>
      <c r="AT137" s="522">
        <f t="shared" si="9"/>
        <v>21730000</v>
      </c>
      <c r="AU137" s="156">
        <v>0</v>
      </c>
      <c r="AV137" s="72">
        <f t="shared" si="10"/>
        <v>1</v>
      </c>
      <c r="AW137" s="515" t="s">
        <v>75</v>
      </c>
      <c r="AX137" s="61" t="s">
        <v>98</v>
      </c>
      <c r="AY137" s="184" t="s">
        <v>1030</v>
      </c>
      <c r="AZ137" s="58" t="s">
        <v>67</v>
      </c>
      <c r="BA137" s="58" t="s">
        <v>67</v>
      </c>
    </row>
    <row r="138" spans="2:53" s="142" customFormat="1" ht="14.25" customHeight="1" x14ac:dyDescent="0.2">
      <c r="B138" s="58">
        <v>2024</v>
      </c>
      <c r="C138" s="58">
        <v>891780111</v>
      </c>
      <c r="D138" s="62" t="s">
        <v>64</v>
      </c>
      <c r="E138" s="167" t="s">
        <v>1031</v>
      </c>
      <c r="F138" s="184" t="s">
        <v>1032</v>
      </c>
      <c r="G138" s="61">
        <v>0</v>
      </c>
      <c r="H138" s="167" t="s">
        <v>73</v>
      </c>
      <c r="I138" s="58" t="s">
        <v>125</v>
      </c>
      <c r="J138" s="167" t="s">
        <v>1033</v>
      </c>
      <c r="K138" s="506">
        <v>18550000</v>
      </c>
      <c r="L138" s="58" t="s">
        <v>68</v>
      </c>
      <c r="M138" s="167" t="s">
        <v>1034</v>
      </c>
      <c r="N138" s="486">
        <v>1082958642</v>
      </c>
      <c r="O138" s="184">
        <v>36</v>
      </c>
      <c r="P138" s="509">
        <v>45306</v>
      </c>
      <c r="Q138" s="156">
        <v>734700000</v>
      </c>
      <c r="R138" s="483">
        <v>45313</v>
      </c>
      <c r="S138" s="506">
        <f>+K138</f>
        <v>18550000</v>
      </c>
      <c r="T138" s="61" t="s">
        <v>67</v>
      </c>
      <c r="U138" s="184">
        <v>85155551</v>
      </c>
      <c r="V138" s="167" t="s">
        <v>355</v>
      </c>
      <c r="W138" s="483">
        <v>45313</v>
      </c>
      <c r="X138" s="483">
        <v>45313</v>
      </c>
      <c r="Y138" s="484" t="s">
        <v>75</v>
      </c>
      <c r="Z138" s="483">
        <v>45473</v>
      </c>
      <c r="AA138" s="180">
        <f t="shared" si="6"/>
        <v>160</v>
      </c>
      <c r="AB138" s="167">
        <v>0</v>
      </c>
      <c r="AC138" s="167">
        <v>0</v>
      </c>
      <c r="AD138" s="167">
        <v>0</v>
      </c>
      <c r="AE138" s="515" t="s">
        <v>75</v>
      </c>
      <c r="AF138" s="180">
        <f t="shared" si="7"/>
        <v>0</v>
      </c>
      <c r="AG138" s="167">
        <v>0</v>
      </c>
      <c r="AH138" s="167">
        <v>0</v>
      </c>
      <c r="AI138" s="515" t="s">
        <v>75</v>
      </c>
      <c r="AJ138" s="167">
        <v>0</v>
      </c>
      <c r="AK138" s="515" t="s">
        <v>75</v>
      </c>
      <c r="AL138" s="515" t="s">
        <v>75</v>
      </c>
      <c r="AM138" s="180">
        <f t="shared" si="8"/>
        <v>0</v>
      </c>
      <c r="AN138" s="505">
        <f>+K138+AC138-AH138</f>
        <v>18550000</v>
      </c>
      <c r="AO138" s="61" t="s">
        <v>67</v>
      </c>
      <c r="AP138" s="506">
        <v>18550000</v>
      </c>
      <c r="AQ138" s="61" t="s">
        <v>86</v>
      </c>
      <c r="AR138" s="64">
        <v>0</v>
      </c>
      <c r="AS138" s="515" t="s">
        <v>75</v>
      </c>
      <c r="AT138" s="522">
        <f t="shared" si="9"/>
        <v>18550000</v>
      </c>
      <c r="AU138" s="156">
        <v>0</v>
      </c>
      <c r="AV138" s="72">
        <f t="shared" si="10"/>
        <v>1</v>
      </c>
      <c r="AW138" s="515" t="s">
        <v>75</v>
      </c>
      <c r="AX138" s="61" t="s">
        <v>98</v>
      </c>
      <c r="AY138" s="184" t="s">
        <v>1035</v>
      </c>
      <c r="AZ138" s="58" t="s">
        <v>67</v>
      </c>
      <c r="BA138" s="58" t="s">
        <v>67</v>
      </c>
    </row>
    <row r="139" spans="2:53" s="142" customFormat="1" ht="14.25" customHeight="1" x14ac:dyDescent="0.2">
      <c r="B139" s="58">
        <v>2024</v>
      </c>
      <c r="C139" s="58">
        <v>891780111</v>
      </c>
      <c r="D139" s="62" t="s">
        <v>64</v>
      </c>
      <c r="E139" s="167" t="s">
        <v>1036</v>
      </c>
      <c r="F139" s="184" t="s">
        <v>1037</v>
      </c>
      <c r="G139" s="61">
        <v>0</v>
      </c>
      <c r="H139" s="167" t="s">
        <v>73</v>
      </c>
      <c r="I139" s="58" t="s">
        <v>125</v>
      </c>
      <c r="J139" s="167" t="s">
        <v>1038</v>
      </c>
      <c r="K139" s="506">
        <v>18550000</v>
      </c>
      <c r="L139" s="58" t="s">
        <v>68</v>
      </c>
      <c r="M139" s="167" t="s">
        <v>1039</v>
      </c>
      <c r="N139" s="486">
        <v>1082887058</v>
      </c>
      <c r="O139" s="184">
        <v>36</v>
      </c>
      <c r="P139" s="509">
        <v>45306</v>
      </c>
      <c r="Q139" s="156">
        <v>734700000</v>
      </c>
      <c r="R139" s="483">
        <v>45314</v>
      </c>
      <c r="S139" s="506">
        <f>+K139</f>
        <v>18550000</v>
      </c>
      <c r="T139" s="61" t="s">
        <v>67</v>
      </c>
      <c r="U139" s="184">
        <v>85155551</v>
      </c>
      <c r="V139" s="167" t="s">
        <v>355</v>
      </c>
      <c r="W139" s="483">
        <v>45314</v>
      </c>
      <c r="X139" s="483">
        <v>45314</v>
      </c>
      <c r="Y139" s="484" t="s">
        <v>75</v>
      </c>
      <c r="Z139" s="483">
        <v>45473</v>
      </c>
      <c r="AA139" s="180">
        <f t="shared" si="6"/>
        <v>159</v>
      </c>
      <c r="AB139" s="167">
        <v>0</v>
      </c>
      <c r="AC139" s="167">
        <v>0</v>
      </c>
      <c r="AD139" s="167">
        <v>0</v>
      </c>
      <c r="AE139" s="515" t="s">
        <v>75</v>
      </c>
      <c r="AF139" s="180">
        <f t="shared" si="7"/>
        <v>0</v>
      </c>
      <c r="AG139" s="167">
        <v>0</v>
      </c>
      <c r="AH139" s="167">
        <v>0</v>
      </c>
      <c r="AI139" s="515" t="s">
        <v>75</v>
      </c>
      <c r="AJ139" s="167">
        <v>0</v>
      </c>
      <c r="AK139" s="515" t="s">
        <v>75</v>
      </c>
      <c r="AL139" s="515" t="s">
        <v>75</v>
      </c>
      <c r="AM139" s="180">
        <f t="shared" si="8"/>
        <v>0</v>
      </c>
      <c r="AN139" s="505">
        <f>+K139+AC139-AH139</f>
        <v>18550000</v>
      </c>
      <c r="AO139" s="61" t="s">
        <v>67</v>
      </c>
      <c r="AP139" s="506">
        <v>18550000</v>
      </c>
      <c r="AQ139" s="61" t="s">
        <v>86</v>
      </c>
      <c r="AR139" s="64">
        <v>0</v>
      </c>
      <c r="AS139" s="515" t="s">
        <v>75</v>
      </c>
      <c r="AT139" s="522">
        <f t="shared" si="9"/>
        <v>18550000</v>
      </c>
      <c r="AU139" s="156">
        <v>0</v>
      </c>
      <c r="AV139" s="72">
        <f t="shared" si="10"/>
        <v>1</v>
      </c>
      <c r="AW139" s="515" t="s">
        <v>75</v>
      </c>
      <c r="AX139" s="61" t="s">
        <v>98</v>
      </c>
      <c r="AY139" s="184" t="s">
        <v>1040</v>
      </c>
      <c r="AZ139" s="58" t="s">
        <v>67</v>
      </c>
      <c r="BA139" s="58" t="s">
        <v>67</v>
      </c>
    </row>
    <row r="140" spans="2:53" s="142" customFormat="1" ht="14.25" customHeight="1" x14ac:dyDescent="0.2">
      <c r="B140" s="58">
        <v>2024</v>
      </c>
      <c r="C140" s="58">
        <v>891780111</v>
      </c>
      <c r="D140" s="62" t="s">
        <v>64</v>
      </c>
      <c r="E140" s="167" t="s">
        <v>1041</v>
      </c>
      <c r="F140" s="184" t="s">
        <v>1042</v>
      </c>
      <c r="G140" s="61">
        <v>0</v>
      </c>
      <c r="H140" s="167" t="s">
        <v>73</v>
      </c>
      <c r="I140" s="58" t="s">
        <v>125</v>
      </c>
      <c r="J140" s="167" t="s">
        <v>1043</v>
      </c>
      <c r="K140" s="506">
        <v>19080000</v>
      </c>
      <c r="L140" s="58" t="s">
        <v>68</v>
      </c>
      <c r="M140" s="167" t="s">
        <v>1044</v>
      </c>
      <c r="N140" s="486">
        <v>1082944396</v>
      </c>
      <c r="O140" s="184">
        <v>38</v>
      </c>
      <c r="P140" s="509">
        <v>45306</v>
      </c>
      <c r="Q140" s="156">
        <v>585250000</v>
      </c>
      <c r="R140" s="483">
        <v>45314</v>
      </c>
      <c r="S140" s="506">
        <f>+K140</f>
        <v>19080000</v>
      </c>
      <c r="T140" s="61" t="s">
        <v>67</v>
      </c>
      <c r="U140" s="184">
        <v>1082884010</v>
      </c>
      <c r="V140" s="167" t="s">
        <v>655</v>
      </c>
      <c r="W140" s="483">
        <v>45314</v>
      </c>
      <c r="X140" s="483">
        <v>45314</v>
      </c>
      <c r="Y140" s="484" t="s">
        <v>75</v>
      </c>
      <c r="Z140" s="483">
        <v>45473</v>
      </c>
      <c r="AA140" s="180">
        <f t="shared" si="6"/>
        <v>159</v>
      </c>
      <c r="AB140" s="167">
        <v>0</v>
      </c>
      <c r="AC140" s="167">
        <v>0</v>
      </c>
      <c r="AD140" s="167">
        <v>0</v>
      </c>
      <c r="AE140" s="515" t="s">
        <v>75</v>
      </c>
      <c r="AF140" s="180">
        <f t="shared" si="7"/>
        <v>0</v>
      </c>
      <c r="AG140" s="167">
        <v>0</v>
      </c>
      <c r="AH140" s="167">
        <v>0</v>
      </c>
      <c r="AI140" s="515" t="s">
        <v>75</v>
      </c>
      <c r="AJ140" s="167">
        <v>0</v>
      </c>
      <c r="AK140" s="515" t="s">
        <v>75</v>
      </c>
      <c r="AL140" s="515" t="s">
        <v>75</v>
      </c>
      <c r="AM140" s="180">
        <f t="shared" si="8"/>
        <v>0</v>
      </c>
      <c r="AN140" s="505">
        <f>+K140+AC140-AH140</f>
        <v>19080000</v>
      </c>
      <c r="AO140" s="61" t="s">
        <v>67</v>
      </c>
      <c r="AP140" s="506">
        <v>19080000</v>
      </c>
      <c r="AQ140" s="61" t="s">
        <v>86</v>
      </c>
      <c r="AR140" s="64">
        <v>0</v>
      </c>
      <c r="AS140" s="515" t="s">
        <v>75</v>
      </c>
      <c r="AT140" s="522">
        <f t="shared" si="9"/>
        <v>19080000</v>
      </c>
      <c r="AU140" s="156">
        <v>0</v>
      </c>
      <c r="AV140" s="72">
        <f t="shared" si="10"/>
        <v>1</v>
      </c>
      <c r="AW140" s="515" t="s">
        <v>75</v>
      </c>
      <c r="AX140" s="61" t="s">
        <v>98</v>
      </c>
      <c r="AY140" s="184" t="s">
        <v>1040</v>
      </c>
      <c r="AZ140" s="58" t="s">
        <v>67</v>
      </c>
      <c r="BA140" s="58" t="s">
        <v>67</v>
      </c>
    </row>
    <row r="141" spans="2:53" s="142" customFormat="1" ht="14.25" customHeight="1" x14ac:dyDescent="0.2">
      <c r="B141" s="58">
        <v>2024</v>
      </c>
      <c r="C141" s="58">
        <v>891780111</v>
      </c>
      <c r="D141" s="62" t="s">
        <v>64</v>
      </c>
      <c r="E141" s="167" t="s">
        <v>1045</v>
      </c>
      <c r="F141" s="184" t="s">
        <v>1046</v>
      </c>
      <c r="G141" s="61">
        <v>0</v>
      </c>
      <c r="H141" s="167" t="s">
        <v>73</v>
      </c>
      <c r="I141" s="58" t="s">
        <v>125</v>
      </c>
      <c r="J141" s="167" t="s">
        <v>1047</v>
      </c>
      <c r="K141" s="506">
        <v>18433333</v>
      </c>
      <c r="L141" s="58" t="s">
        <v>68</v>
      </c>
      <c r="M141" s="167" t="s">
        <v>1048</v>
      </c>
      <c r="N141" s="486">
        <v>1082936555</v>
      </c>
      <c r="O141" s="184">
        <v>36</v>
      </c>
      <c r="P141" s="509">
        <v>45306</v>
      </c>
      <c r="Q141" s="156">
        <v>734700000</v>
      </c>
      <c r="R141" s="483">
        <v>45314</v>
      </c>
      <c r="S141" s="506">
        <f>+K141</f>
        <v>18433333</v>
      </c>
      <c r="T141" s="61" t="s">
        <v>67</v>
      </c>
      <c r="U141" s="184">
        <v>85155551</v>
      </c>
      <c r="V141" s="167" t="s">
        <v>355</v>
      </c>
      <c r="W141" s="483">
        <v>45314</v>
      </c>
      <c r="X141" s="483">
        <v>45314</v>
      </c>
      <c r="Y141" s="484" t="s">
        <v>75</v>
      </c>
      <c r="Z141" s="483">
        <v>45473</v>
      </c>
      <c r="AA141" s="180">
        <f t="shared" si="6"/>
        <v>159</v>
      </c>
      <c r="AB141" s="167">
        <v>0</v>
      </c>
      <c r="AC141" s="167">
        <v>0</v>
      </c>
      <c r="AD141" s="167">
        <v>0</v>
      </c>
      <c r="AE141" s="515" t="s">
        <v>75</v>
      </c>
      <c r="AF141" s="180">
        <f t="shared" si="7"/>
        <v>0</v>
      </c>
      <c r="AG141" s="167">
        <v>0</v>
      </c>
      <c r="AH141" s="167">
        <v>0</v>
      </c>
      <c r="AI141" s="515" t="s">
        <v>75</v>
      </c>
      <c r="AJ141" s="167">
        <v>0</v>
      </c>
      <c r="AK141" s="515" t="s">
        <v>75</v>
      </c>
      <c r="AL141" s="515" t="s">
        <v>75</v>
      </c>
      <c r="AM141" s="180">
        <f t="shared" si="8"/>
        <v>0</v>
      </c>
      <c r="AN141" s="505">
        <f>+K141+AC141-AH141</f>
        <v>18433333</v>
      </c>
      <c r="AO141" s="61" t="s">
        <v>67</v>
      </c>
      <c r="AP141" s="506">
        <v>18433333</v>
      </c>
      <c r="AQ141" s="61" t="s">
        <v>86</v>
      </c>
      <c r="AR141" s="64">
        <v>0</v>
      </c>
      <c r="AS141" s="515" t="s">
        <v>75</v>
      </c>
      <c r="AT141" s="522">
        <f t="shared" si="9"/>
        <v>18433333</v>
      </c>
      <c r="AU141" s="156">
        <v>0</v>
      </c>
      <c r="AV141" s="72">
        <f t="shared" si="10"/>
        <v>1</v>
      </c>
      <c r="AW141" s="515" t="s">
        <v>75</v>
      </c>
      <c r="AX141" s="61" t="s">
        <v>98</v>
      </c>
      <c r="AY141" s="490" t="s">
        <v>1049</v>
      </c>
      <c r="AZ141" s="58" t="s">
        <v>67</v>
      </c>
      <c r="BA141" s="58" t="s">
        <v>67</v>
      </c>
    </row>
    <row r="142" spans="2:53" s="142" customFormat="1" ht="14.25" customHeight="1" x14ac:dyDescent="0.2">
      <c r="B142" s="58">
        <v>2024</v>
      </c>
      <c r="C142" s="58">
        <v>891780111</v>
      </c>
      <c r="D142" s="62" t="s">
        <v>64</v>
      </c>
      <c r="E142" s="167" t="s">
        <v>1050</v>
      </c>
      <c r="F142" s="184" t="s">
        <v>1051</v>
      </c>
      <c r="G142" s="61">
        <v>0</v>
      </c>
      <c r="H142" s="167" t="s">
        <v>73</v>
      </c>
      <c r="I142" s="58" t="s">
        <v>125</v>
      </c>
      <c r="J142" s="167" t="s">
        <v>1052</v>
      </c>
      <c r="K142" s="506">
        <v>18550000</v>
      </c>
      <c r="L142" s="58" t="s">
        <v>68</v>
      </c>
      <c r="M142" s="167" t="s">
        <v>1053</v>
      </c>
      <c r="N142" s="486">
        <v>57445651</v>
      </c>
      <c r="O142" s="184">
        <v>36</v>
      </c>
      <c r="P142" s="509">
        <v>45306</v>
      </c>
      <c r="Q142" s="156">
        <v>734700000</v>
      </c>
      <c r="R142" s="483">
        <v>45315</v>
      </c>
      <c r="S142" s="506">
        <f>+K142</f>
        <v>18550000</v>
      </c>
      <c r="T142" s="61" t="s">
        <v>67</v>
      </c>
      <c r="U142" s="184">
        <v>85155551</v>
      </c>
      <c r="V142" s="167" t="s">
        <v>355</v>
      </c>
      <c r="W142" s="483">
        <v>45315</v>
      </c>
      <c r="X142" s="483">
        <v>45315</v>
      </c>
      <c r="Y142" s="484" t="s">
        <v>75</v>
      </c>
      <c r="Z142" s="483">
        <v>45473</v>
      </c>
      <c r="AA142" s="180">
        <f t="shared" si="6"/>
        <v>158</v>
      </c>
      <c r="AB142" s="167">
        <v>0</v>
      </c>
      <c r="AC142" s="167">
        <v>0</v>
      </c>
      <c r="AD142" s="167">
        <v>0</v>
      </c>
      <c r="AE142" s="515" t="s">
        <v>75</v>
      </c>
      <c r="AF142" s="180">
        <f t="shared" si="7"/>
        <v>0</v>
      </c>
      <c r="AG142" s="167">
        <v>0</v>
      </c>
      <c r="AH142" s="167">
        <v>0</v>
      </c>
      <c r="AI142" s="515" t="s">
        <v>75</v>
      </c>
      <c r="AJ142" s="167">
        <v>0</v>
      </c>
      <c r="AK142" s="515" t="s">
        <v>75</v>
      </c>
      <c r="AL142" s="515" t="s">
        <v>75</v>
      </c>
      <c r="AM142" s="180">
        <f t="shared" si="8"/>
        <v>0</v>
      </c>
      <c r="AN142" s="505">
        <f>+K142+AC142-AH142</f>
        <v>18550000</v>
      </c>
      <c r="AO142" s="61" t="s">
        <v>67</v>
      </c>
      <c r="AP142" s="506">
        <v>18550000</v>
      </c>
      <c r="AQ142" s="61" t="s">
        <v>86</v>
      </c>
      <c r="AR142" s="64">
        <v>0</v>
      </c>
      <c r="AS142" s="515" t="s">
        <v>75</v>
      </c>
      <c r="AT142" s="522">
        <f t="shared" si="9"/>
        <v>18550000</v>
      </c>
      <c r="AU142" s="156">
        <v>0</v>
      </c>
      <c r="AV142" s="72">
        <f t="shared" si="10"/>
        <v>1</v>
      </c>
      <c r="AW142" s="515" t="s">
        <v>75</v>
      </c>
      <c r="AX142" s="61" t="s">
        <v>98</v>
      </c>
      <c r="AY142" s="490" t="s">
        <v>1054</v>
      </c>
      <c r="AZ142" s="58" t="s">
        <v>67</v>
      </c>
      <c r="BA142" s="58" t="s">
        <v>67</v>
      </c>
    </row>
    <row r="143" spans="2:53" s="142" customFormat="1" ht="14.25" customHeight="1" x14ac:dyDescent="0.2">
      <c r="B143" s="58">
        <v>2024</v>
      </c>
      <c r="C143" s="58">
        <v>891780111</v>
      </c>
      <c r="D143" s="62" t="s">
        <v>64</v>
      </c>
      <c r="E143" s="167" t="s">
        <v>1055</v>
      </c>
      <c r="F143" s="184" t="s">
        <v>1056</v>
      </c>
      <c r="G143" s="61">
        <v>0</v>
      </c>
      <c r="H143" s="167" t="s">
        <v>73</v>
      </c>
      <c r="I143" s="58" t="s">
        <v>125</v>
      </c>
      <c r="J143" s="167" t="s">
        <v>1057</v>
      </c>
      <c r="K143" s="506">
        <v>18316667</v>
      </c>
      <c r="L143" s="58" t="s">
        <v>68</v>
      </c>
      <c r="M143" s="167" t="s">
        <v>1058</v>
      </c>
      <c r="N143" s="486">
        <v>12617352</v>
      </c>
      <c r="O143" s="184">
        <v>36</v>
      </c>
      <c r="P143" s="509">
        <v>45306</v>
      </c>
      <c r="Q143" s="156">
        <v>734700000</v>
      </c>
      <c r="R143" s="483">
        <v>45320</v>
      </c>
      <c r="S143" s="506">
        <f>+K143</f>
        <v>18316667</v>
      </c>
      <c r="T143" s="61" t="s">
        <v>67</v>
      </c>
      <c r="U143" s="184">
        <v>85155551</v>
      </c>
      <c r="V143" s="167" t="s">
        <v>355</v>
      </c>
      <c r="W143" s="483">
        <v>45320</v>
      </c>
      <c r="X143" s="483">
        <v>45320</v>
      </c>
      <c r="Y143" s="484" t="s">
        <v>75</v>
      </c>
      <c r="Z143" s="483">
        <v>45473</v>
      </c>
      <c r="AA143" s="180">
        <f t="shared" si="6"/>
        <v>153</v>
      </c>
      <c r="AB143" s="167">
        <v>0</v>
      </c>
      <c r="AC143" s="167">
        <v>0</v>
      </c>
      <c r="AD143" s="167">
        <v>0</v>
      </c>
      <c r="AE143" s="515" t="s">
        <v>75</v>
      </c>
      <c r="AF143" s="180">
        <f t="shared" si="7"/>
        <v>0</v>
      </c>
      <c r="AG143" s="167">
        <v>0</v>
      </c>
      <c r="AH143" s="167">
        <v>0</v>
      </c>
      <c r="AI143" s="515" t="s">
        <v>75</v>
      </c>
      <c r="AJ143" s="167">
        <v>0</v>
      </c>
      <c r="AK143" s="515" t="s">
        <v>75</v>
      </c>
      <c r="AL143" s="515" t="s">
        <v>75</v>
      </c>
      <c r="AM143" s="180">
        <f t="shared" si="8"/>
        <v>0</v>
      </c>
      <c r="AN143" s="505">
        <f>+K143+AC143-AH143</f>
        <v>18316667</v>
      </c>
      <c r="AO143" s="61" t="s">
        <v>67</v>
      </c>
      <c r="AP143" s="506">
        <v>18316667</v>
      </c>
      <c r="AQ143" s="61" t="s">
        <v>86</v>
      </c>
      <c r="AR143" s="64">
        <v>0</v>
      </c>
      <c r="AS143" s="515" t="s">
        <v>75</v>
      </c>
      <c r="AT143" s="522">
        <f t="shared" si="9"/>
        <v>18316667</v>
      </c>
      <c r="AU143" s="156">
        <v>0</v>
      </c>
      <c r="AV143" s="72">
        <f t="shared" si="10"/>
        <v>1</v>
      </c>
      <c r="AW143" s="515" t="s">
        <v>75</v>
      </c>
      <c r="AX143" s="61" t="s">
        <v>98</v>
      </c>
      <c r="AY143" s="490" t="s">
        <v>1059</v>
      </c>
      <c r="AZ143" s="58" t="s">
        <v>67</v>
      </c>
      <c r="BA143" s="58" t="s">
        <v>67</v>
      </c>
    </row>
    <row r="144" spans="2:53" s="142" customFormat="1" ht="14.25" customHeight="1" x14ac:dyDescent="0.2">
      <c r="B144" s="58">
        <v>2024</v>
      </c>
      <c r="C144" s="58">
        <v>891780111</v>
      </c>
      <c r="D144" s="62" t="s">
        <v>64</v>
      </c>
      <c r="E144" s="167" t="s">
        <v>1060</v>
      </c>
      <c r="F144" s="184" t="s">
        <v>1061</v>
      </c>
      <c r="G144" s="61">
        <v>0</v>
      </c>
      <c r="H144" s="167" t="s">
        <v>73</v>
      </c>
      <c r="I144" s="58" t="s">
        <v>125</v>
      </c>
      <c r="J144" s="167" t="s">
        <v>1062</v>
      </c>
      <c r="K144" s="156">
        <v>17500000</v>
      </c>
      <c r="L144" s="58" t="s">
        <v>68</v>
      </c>
      <c r="M144" s="482" t="s">
        <v>1063</v>
      </c>
      <c r="N144" s="184">
        <v>1143161098</v>
      </c>
      <c r="O144" s="184">
        <v>36</v>
      </c>
      <c r="P144" s="509">
        <v>45306</v>
      </c>
      <c r="Q144" s="156">
        <v>734700000</v>
      </c>
      <c r="R144" s="483">
        <v>45323</v>
      </c>
      <c r="S144" s="156">
        <v>17500000</v>
      </c>
      <c r="T144" s="61" t="s">
        <v>67</v>
      </c>
      <c r="U144" s="184">
        <v>85155551</v>
      </c>
      <c r="V144" s="184" t="s">
        <v>355</v>
      </c>
      <c r="W144" s="483">
        <v>45323</v>
      </c>
      <c r="X144" s="483">
        <v>45323</v>
      </c>
      <c r="Y144" s="484" t="s">
        <v>75</v>
      </c>
      <c r="Z144" s="483">
        <v>45473</v>
      </c>
      <c r="AA144" s="180">
        <f t="shared" si="6"/>
        <v>150</v>
      </c>
      <c r="AB144" s="167">
        <v>0</v>
      </c>
      <c r="AC144" s="167">
        <v>0</v>
      </c>
      <c r="AD144" s="167">
        <v>0</v>
      </c>
      <c r="AE144" s="515" t="s">
        <v>75</v>
      </c>
      <c r="AF144" s="180">
        <f t="shared" si="7"/>
        <v>0</v>
      </c>
      <c r="AG144" s="167">
        <v>0</v>
      </c>
      <c r="AH144" s="167">
        <v>0</v>
      </c>
      <c r="AI144" s="515" t="s">
        <v>75</v>
      </c>
      <c r="AJ144" s="167">
        <v>0</v>
      </c>
      <c r="AK144" s="515" t="s">
        <v>75</v>
      </c>
      <c r="AL144" s="515" t="s">
        <v>75</v>
      </c>
      <c r="AM144" s="180">
        <f t="shared" si="8"/>
        <v>0</v>
      </c>
      <c r="AN144" s="505">
        <f>+K144+AC144-AH144</f>
        <v>17500000</v>
      </c>
      <c r="AO144" s="61" t="s">
        <v>67</v>
      </c>
      <c r="AP144" s="156">
        <v>17500000</v>
      </c>
      <c r="AQ144" s="61" t="s">
        <v>86</v>
      </c>
      <c r="AR144" s="64">
        <v>0</v>
      </c>
      <c r="AS144" s="515" t="s">
        <v>75</v>
      </c>
      <c r="AT144" s="522">
        <f t="shared" si="9"/>
        <v>17500000</v>
      </c>
      <c r="AU144" s="156">
        <v>0</v>
      </c>
      <c r="AV144" s="72">
        <f t="shared" si="10"/>
        <v>1</v>
      </c>
      <c r="AW144" s="515" t="s">
        <v>75</v>
      </c>
      <c r="AX144" s="61" t="s">
        <v>98</v>
      </c>
      <c r="AY144" s="184" t="s">
        <v>1064</v>
      </c>
      <c r="AZ144" s="58" t="s">
        <v>67</v>
      </c>
      <c r="BA144" s="58" t="s">
        <v>67</v>
      </c>
    </row>
    <row r="145" spans="2:53" s="142" customFormat="1" ht="14.25" customHeight="1" x14ac:dyDescent="0.2">
      <c r="B145" s="58">
        <v>2024</v>
      </c>
      <c r="C145" s="58">
        <v>891780111</v>
      </c>
      <c r="D145" s="62" t="s">
        <v>64</v>
      </c>
      <c r="E145" s="167" t="s">
        <v>1065</v>
      </c>
      <c r="F145" s="184" t="s">
        <v>1066</v>
      </c>
      <c r="G145" s="61">
        <v>0</v>
      </c>
      <c r="H145" s="167" t="s">
        <v>73</v>
      </c>
      <c r="I145" s="58" t="s">
        <v>125</v>
      </c>
      <c r="J145" s="167" t="s">
        <v>1067</v>
      </c>
      <c r="K145" s="156">
        <v>17500000</v>
      </c>
      <c r="L145" s="58" t="s">
        <v>68</v>
      </c>
      <c r="M145" s="482" t="s">
        <v>1068</v>
      </c>
      <c r="N145" s="184">
        <v>1010074079</v>
      </c>
      <c r="O145" s="184">
        <v>39</v>
      </c>
      <c r="P145" s="509">
        <v>45306</v>
      </c>
      <c r="Q145" s="156">
        <v>524300000</v>
      </c>
      <c r="R145" s="483">
        <v>45323</v>
      </c>
      <c r="S145" s="156">
        <v>17500000</v>
      </c>
      <c r="T145" s="61" t="s">
        <v>67</v>
      </c>
      <c r="U145" s="184">
        <v>39049658</v>
      </c>
      <c r="V145" s="184" t="s">
        <v>1069</v>
      </c>
      <c r="W145" s="483">
        <v>45323</v>
      </c>
      <c r="X145" s="483">
        <v>45323</v>
      </c>
      <c r="Y145" s="484" t="s">
        <v>75</v>
      </c>
      <c r="Z145" s="483">
        <v>45473</v>
      </c>
      <c r="AA145" s="180">
        <f t="shared" si="6"/>
        <v>150</v>
      </c>
      <c r="AB145" s="167">
        <v>0</v>
      </c>
      <c r="AC145" s="167">
        <v>0</v>
      </c>
      <c r="AD145" s="167">
        <v>0</v>
      </c>
      <c r="AE145" s="515" t="s">
        <v>75</v>
      </c>
      <c r="AF145" s="180">
        <f t="shared" si="7"/>
        <v>0</v>
      </c>
      <c r="AG145" s="167">
        <v>0</v>
      </c>
      <c r="AH145" s="167">
        <v>0</v>
      </c>
      <c r="AI145" s="515" t="s">
        <v>75</v>
      </c>
      <c r="AJ145" s="167">
        <v>0</v>
      </c>
      <c r="AK145" s="515" t="s">
        <v>75</v>
      </c>
      <c r="AL145" s="515" t="s">
        <v>75</v>
      </c>
      <c r="AM145" s="180">
        <f t="shared" si="8"/>
        <v>0</v>
      </c>
      <c r="AN145" s="505">
        <f>+K145+AC145-AH145</f>
        <v>17500000</v>
      </c>
      <c r="AO145" s="61" t="s">
        <v>67</v>
      </c>
      <c r="AP145" s="156">
        <v>17500000</v>
      </c>
      <c r="AQ145" s="61" t="s">
        <v>86</v>
      </c>
      <c r="AR145" s="64">
        <v>0</v>
      </c>
      <c r="AS145" s="515" t="s">
        <v>75</v>
      </c>
      <c r="AT145" s="522">
        <f t="shared" si="9"/>
        <v>17500000</v>
      </c>
      <c r="AU145" s="156">
        <v>0</v>
      </c>
      <c r="AV145" s="72">
        <f t="shared" si="10"/>
        <v>1</v>
      </c>
      <c r="AW145" s="515" t="s">
        <v>75</v>
      </c>
      <c r="AX145" s="61" t="s">
        <v>98</v>
      </c>
      <c r="AY145" s="184" t="s">
        <v>1070</v>
      </c>
      <c r="AZ145" s="58" t="s">
        <v>67</v>
      </c>
      <c r="BA145" s="58" t="s">
        <v>67</v>
      </c>
    </row>
    <row r="146" spans="2:53" s="142" customFormat="1" ht="14.25" customHeight="1" x14ac:dyDescent="0.2">
      <c r="B146" s="58">
        <v>2024</v>
      </c>
      <c r="C146" s="58">
        <v>891780111</v>
      </c>
      <c r="D146" s="62" t="s">
        <v>64</v>
      </c>
      <c r="E146" s="167" t="s">
        <v>1071</v>
      </c>
      <c r="F146" s="184" t="s">
        <v>1072</v>
      </c>
      <c r="G146" s="61">
        <v>0</v>
      </c>
      <c r="H146" s="167" t="s">
        <v>73</v>
      </c>
      <c r="I146" s="58" t="s">
        <v>125</v>
      </c>
      <c r="J146" s="167" t="s">
        <v>1073</v>
      </c>
      <c r="K146" s="156">
        <v>16000000</v>
      </c>
      <c r="L146" s="58" t="s">
        <v>68</v>
      </c>
      <c r="M146" s="482" t="s">
        <v>1074</v>
      </c>
      <c r="N146" s="184">
        <v>1118868814</v>
      </c>
      <c r="O146" s="184">
        <v>111</v>
      </c>
      <c r="P146" s="509">
        <v>45310</v>
      </c>
      <c r="Q146" s="156">
        <v>376500000</v>
      </c>
      <c r="R146" s="483">
        <v>45323</v>
      </c>
      <c r="S146" s="156">
        <v>16000000</v>
      </c>
      <c r="T146" s="61" t="s">
        <v>67</v>
      </c>
      <c r="U146" s="184">
        <v>63563343</v>
      </c>
      <c r="V146" s="184" t="s">
        <v>1075</v>
      </c>
      <c r="W146" s="483">
        <v>45323</v>
      </c>
      <c r="X146" s="483">
        <v>45323</v>
      </c>
      <c r="Y146" s="484" t="s">
        <v>75</v>
      </c>
      <c r="Z146" s="483">
        <v>45473</v>
      </c>
      <c r="AA146" s="180">
        <f t="shared" si="6"/>
        <v>150</v>
      </c>
      <c r="AB146" s="167">
        <v>0</v>
      </c>
      <c r="AC146" s="167">
        <v>0</v>
      </c>
      <c r="AD146" s="167">
        <v>0</v>
      </c>
      <c r="AE146" s="515" t="s">
        <v>75</v>
      </c>
      <c r="AF146" s="180">
        <f t="shared" si="7"/>
        <v>0</v>
      </c>
      <c r="AG146" s="167">
        <v>0</v>
      </c>
      <c r="AH146" s="167">
        <v>0</v>
      </c>
      <c r="AI146" s="515" t="s">
        <v>75</v>
      </c>
      <c r="AJ146" s="167">
        <v>0</v>
      </c>
      <c r="AK146" s="515" t="s">
        <v>75</v>
      </c>
      <c r="AL146" s="515" t="s">
        <v>75</v>
      </c>
      <c r="AM146" s="180">
        <f t="shared" si="8"/>
        <v>0</v>
      </c>
      <c r="AN146" s="505">
        <f>+K146+AC146-AH146</f>
        <v>16000000</v>
      </c>
      <c r="AO146" s="61" t="s">
        <v>67</v>
      </c>
      <c r="AP146" s="156">
        <v>16000000</v>
      </c>
      <c r="AQ146" s="61" t="s">
        <v>86</v>
      </c>
      <c r="AR146" s="64">
        <v>0</v>
      </c>
      <c r="AS146" s="515" t="s">
        <v>75</v>
      </c>
      <c r="AT146" s="522">
        <f t="shared" si="9"/>
        <v>16000000</v>
      </c>
      <c r="AU146" s="156">
        <v>0</v>
      </c>
      <c r="AV146" s="72">
        <f t="shared" si="10"/>
        <v>1</v>
      </c>
      <c r="AW146" s="515" t="s">
        <v>75</v>
      </c>
      <c r="AX146" s="61" t="s">
        <v>98</v>
      </c>
      <c r="AY146" s="184" t="s">
        <v>1076</v>
      </c>
      <c r="AZ146" s="58" t="s">
        <v>67</v>
      </c>
      <c r="BA146" s="58" t="s">
        <v>67</v>
      </c>
    </row>
    <row r="147" spans="2:53" s="142" customFormat="1" ht="14.25" customHeight="1" x14ac:dyDescent="0.2">
      <c r="B147" s="58">
        <v>2024</v>
      </c>
      <c r="C147" s="58">
        <v>891780111</v>
      </c>
      <c r="D147" s="62" t="s">
        <v>64</v>
      </c>
      <c r="E147" s="167" t="s">
        <v>1077</v>
      </c>
      <c r="F147" s="184" t="s">
        <v>1078</v>
      </c>
      <c r="G147" s="61">
        <v>0</v>
      </c>
      <c r="H147" s="167" t="s">
        <v>73</v>
      </c>
      <c r="I147" s="58" t="s">
        <v>125</v>
      </c>
      <c r="J147" s="167" t="s">
        <v>1079</v>
      </c>
      <c r="K147" s="156">
        <v>18000000</v>
      </c>
      <c r="L147" s="58" t="s">
        <v>68</v>
      </c>
      <c r="M147" s="482" t="s">
        <v>1080</v>
      </c>
      <c r="N147" s="184">
        <v>1082890110</v>
      </c>
      <c r="O147" s="184">
        <v>38</v>
      </c>
      <c r="P147" s="509">
        <v>45306</v>
      </c>
      <c r="Q147" s="156">
        <v>585250000</v>
      </c>
      <c r="R147" s="483">
        <v>45323</v>
      </c>
      <c r="S147" s="156">
        <v>18000000</v>
      </c>
      <c r="T147" s="61" t="s">
        <v>67</v>
      </c>
      <c r="U147" s="184">
        <v>1082884010</v>
      </c>
      <c r="V147" s="184" t="s">
        <v>438</v>
      </c>
      <c r="W147" s="483">
        <v>45323</v>
      </c>
      <c r="X147" s="483">
        <v>45323</v>
      </c>
      <c r="Y147" s="484" t="s">
        <v>75</v>
      </c>
      <c r="Z147" s="483">
        <v>45473</v>
      </c>
      <c r="AA147" s="180">
        <f t="shared" si="6"/>
        <v>150</v>
      </c>
      <c r="AB147" s="167">
        <v>0</v>
      </c>
      <c r="AC147" s="167">
        <v>0</v>
      </c>
      <c r="AD147" s="167">
        <v>0</v>
      </c>
      <c r="AE147" s="515" t="s">
        <v>75</v>
      </c>
      <c r="AF147" s="180">
        <f t="shared" si="7"/>
        <v>0</v>
      </c>
      <c r="AG147" s="167">
        <v>0</v>
      </c>
      <c r="AH147" s="167">
        <v>0</v>
      </c>
      <c r="AI147" s="515" t="s">
        <v>75</v>
      </c>
      <c r="AJ147" s="167">
        <v>0</v>
      </c>
      <c r="AK147" s="515" t="s">
        <v>75</v>
      </c>
      <c r="AL147" s="515" t="s">
        <v>75</v>
      </c>
      <c r="AM147" s="180">
        <f t="shared" si="8"/>
        <v>0</v>
      </c>
      <c r="AN147" s="505">
        <f>+K147+AC147-AH147</f>
        <v>18000000</v>
      </c>
      <c r="AO147" s="61" t="s">
        <v>67</v>
      </c>
      <c r="AP147" s="156">
        <v>18000000</v>
      </c>
      <c r="AQ147" s="61" t="s">
        <v>86</v>
      </c>
      <c r="AR147" s="64">
        <v>0</v>
      </c>
      <c r="AS147" s="515" t="s">
        <v>75</v>
      </c>
      <c r="AT147" s="522">
        <f t="shared" si="9"/>
        <v>18000000</v>
      </c>
      <c r="AU147" s="156">
        <v>0</v>
      </c>
      <c r="AV147" s="72">
        <f t="shared" si="10"/>
        <v>1</v>
      </c>
      <c r="AW147" s="515" t="s">
        <v>75</v>
      </c>
      <c r="AX147" s="61" t="s">
        <v>98</v>
      </c>
      <c r="AY147" s="184" t="s">
        <v>1081</v>
      </c>
      <c r="AZ147" s="58" t="s">
        <v>67</v>
      </c>
      <c r="BA147" s="58" t="s">
        <v>67</v>
      </c>
    </row>
    <row r="148" spans="2:53" s="142" customFormat="1" ht="14.25" customHeight="1" x14ac:dyDescent="0.2">
      <c r="B148" s="58">
        <v>2024</v>
      </c>
      <c r="C148" s="58">
        <v>891780111</v>
      </c>
      <c r="D148" s="62" t="s">
        <v>64</v>
      </c>
      <c r="E148" s="167" t="s">
        <v>1082</v>
      </c>
      <c r="F148" s="184" t="s">
        <v>1083</v>
      </c>
      <c r="G148" s="61">
        <v>0</v>
      </c>
      <c r="H148" s="167" t="s">
        <v>73</v>
      </c>
      <c r="I148" s="58" t="s">
        <v>125</v>
      </c>
      <c r="J148" s="167" t="s">
        <v>1084</v>
      </c>
      <c r="K148" s="156">
        <v>19000000</v>
      </c>
      <c r="L148" s="58" t="s">
        <v>68</v>
      </c>
      <c r="M148" s="482" t="s">
        <v>1085</v>
      </c>
      <c r="N148" s="184">
        <v>1082957323</v>
      </c>
      <c r="O148" s="184">
        <v>38</v>
      </c>
      <c r="P148" s="509">
        <v>45306</v>
      </c>
      <c r="Q148" s="156">
        <v>585250000</v>
      </c>
      <c r="R148" s="483">
        <v>45323</v>
      </c>
      <c r="S148" s="156">
        <v>19000000</v>
      </c>
      <c r="T148" s="61" t="s">
        <v>67</v>
      </c>
      <c r="U148" s="184">
        <v>1082884010</v>
      </c>
      <c r="V148" s="184" t="s">
        <v>438</v>
      </c>
      <c r="W148" s="483">
        <v>45323</v>
      </c>
      <c r="X148" s="483">
        <v>45323</v>
      </c>
      <c r="Y148" s="484" t="s">
        <v>75</v>
      </c>
      <c r="Z148" s="483">
        <v>45473</v>
      </c>
      <c r="AA148" s="180">
        <f t="shared" si="6"/>
        <v>150</v>
      </c>
      <c r="AB148" s="167">
        <v>0</v>
      </c>
      <c r="AC148" s="167">
        <v>0</v>
      </c>
      <c r="AD148" s="167">
        <v>0</v>
      </c>
      <c r="AE148" s="515" t="s">
        <v>75</v>
      </c>
      <c r="AF148" s="180">
        <f t="shared" si="7"/>
        <v>0</v>
      </c>
      <c r="AG148" s="167">
        <v>0</v>
      </c>
      <c r="AH148" s="167">
        <v>0</v>
      </c>
      <c r="AI148" s="515" t="s">
        <v>75</v>
      </c>
      <c r="AJ148" s="167">
        <v>0</v>
      </c>
      <c r="AK148" s="515" t="s">
        <v>75</v>
      </c>
      <c r="AL148" s="515" t="s">
        <v>75</v>
      </c>
      <c r="AM148" s="180">
        <f t="shared" si="8"/>
        <v>0</v>
      </c>
      <c r="AN148" s="505">
        <f>+K148+AC148-AH148</f>
        <v>19000000</v>
      </c>
      <c r="AO148" s="61" t="s">
        <v>67</v>
      </c>
      <c r="AP148" s="156">
        <v>19000000</v>
      </c>
      <c r="AQ148" s="61" t="s">
        <v>86</v>
      </c>
      <c r="AR148" s="64">
        <v>0</v>
      </c>
      <c r="AS148" s="515" t="s">
        <v>75</v>
      </c>
      <c r="AT148" s="522">
        <f t="shared" si="9"/>
        <v>19000000</v>
      </c>
      <c r="AU148" s="156">
        <v>0</v>
      </c>
      <c r="AV148" s="72">
        <f t="shared" si="10"/>
        <v>1</v>
      </c>
      <c r="AW148" s="515" t="s">
        <v>75</v>
      </c>
      <c r="AX148" s="61" t="s">
        <v>98</v>
      </c>
      <c r="AY148" s="184" t="s">
        <v>1086</v>
      </c>
      <c r="AZ148" s="58" t="s">
        <v>67</v>
      </c>
      <c r="BA148" s="58" t="s">
        <v>67</v>
      </c>
    </row>
    <row r="149" spans="2:53" s="142" customFormat="1" ht="14.25" customHeight="1" x14ac:dyDescent="0.2">
      <c r="B149" s="58">
        <v>2024</v>
      </c>
      <c r="C149" s="58">
        <v>891780111</v>
      </c>
      <c r="D149" s="62" t="s">
        <v>64</v>
      </c>
      <c r="E149" s="167" t="s">
        <v>1087</v>
      </c>
      <c r="F149" s="184" t="s">
        <v>1088</v>
      </c>
      <c r="G149" s="61">
        <v>0</v>
      </c>
      <c r="H149" s="167" t="s">
        <v>73</v>
      </c>
      <c r="I149" s="58" t="s">
        <v>125</v>
      </c>
      <c r="J149" s="167" t="s">
        <v>1089</v>
      </c>
      <c r="K149" s="156">
        <v>13500000</v>
      </c>
      <c r="L149" s="58" t="s">
        <v>68</v>
      </c>
      <c r="M149" s="482" t="s">
        <v>1090</v>
      </c>
      <c r="N149" s="184">
        <v>1082906452</v>
      </c>
      <c r="O149" s="184">
        <v>39</v>
      </c>
      <c r="P149" s="509">
        <v>45306</v>
      </c>
      <c r="Q149" s="156">
        <v>524300000</v>
      </c>
      <c r="R149" s="483">
        <v>45323</v>
      </c>
      <c r="S149" s="156">
        <v>13500000</v>
      </c>
      <c r="T149" s="61" t="s">
        <v>67</v>
      </c>
      <c r="U149" s="184">
        <v>39049658</v>
      </c>
      <c r="V149" s="184" t="s">
        <v>1069</v>
      </c>
      <c r="W149" s="483">
        <v>45323</v>
      </c>
      <c r="X149" s="483">
        <v>45323</v>
      </c>
      <c r="Y149" s="484" t="s">
        <v>75</v>
      </c>
      <c r="Z149" s="483">
        <v>45412</v>
      </c>
      <c r="AA149" s="180">
        <f t="shared" si="6"/>
        <v>89</v>
      </c>
      <c r="AB149" s="167">
        <v>0</v>
      </c>
      <c r="AC149" s="167">
        <v>0</v>
      </c>
      <c r="AD149" s="167">
        <v>0</v>
      </c>
      <c r="AE149" s="515" t="s">
        <v>75</v>
      </c>
      <c r="AF149" s="180">
        <f t="shared" si="7"/>
        <v>0</v>
      </c>
      <c r="AG149" s="167">
        <v>0</v>
      </c>
      <c r="AH149" s="167">
        <v>0</v>
      </c>
      <c r="AI149" s="515" t="s">
        <v>75</v>
      </c>
      <c r="AJ149" s="167">
        <v>0</v>
      </c>
      <c r="AK149" s="515" t="s">
        <v>75</v>
      </c>
      <c r="AL149" s="515" t="s">
        <v>75</v>
      </c>
      <c r="AM149" s="180">
        <f t="shared" si="8"/>
        <v>0</v>
      </c>
      <c r="AN149" s="505">
        <f>+K149+AC149-AH149</f>
        <v>13500000</v>
      </c>
      <c r="AO149" s="61" t="s">
        <v>67</v>
      </c>
      <c r="AP149" s="156">
        <v>13500000</v>
      </c>
      <c r="AQ149" s="61" t="s">
        <v>86</v>
      </c>
      <c r="AR149" s="64">
        <v>0</v>
      </c>
      <c r="AS149" s="515" t="s">
        <v>75</v>
      </c>
      <c r="AT149" s="522">
        <f t="shared" si="9"/>
        <v>13500000</v>
      </c>
      <c r="AU149" s="156">
        <v>0</v>
      </c>
      <c r="AV149" s="72">
        <f t="shared" si="10"/>
        <v>1</v>
      </c>
      <c r="AW149" s="515" t="s">
        <v>75</v>
      </c>
      <c r="AX149" s="61" t="s">
        <v>98</v>
      </c>
      <c r="AY149" s="184" t="s">
        <v>1091</v>
      </c>
      <c r="AZ149" s="58" t="s">
        <v>67</v>
      </c>
      <c r="BA149" s="58" t="s">
        <v>67</v>
      </c>
    </row>
    <row r="150" spans="2:53" s="142" customFormat="1" ht="14.25" customHeight="1" x14ac:dyDescent="0.2">
      <c r="B150" s="58">
        <v>2024</v>
      </c>
      <c r="C150" s="58">
        <v>891780111</v>
      </c>
      <c r="D150" s="62" t="s">
        <v>64</v>
      </c>
      <c r="E150" s="167" t="s">
        <v>1092</v>
      </c>
      <c r="F150" s="184" t="s">
        <v>1093</v>
      </c>
      <c r="G150" s="61">
        <v>0</v>
      </c>
      <c r="H150" s="167" t="s">
        <v>73</v>
      </c>
      <c r="I150" s="58" t="s">
        <v>125</v>
      </c>
      <c r="J150" s="167" t="s">
        <v>1094</v>
      </c>
      <c r="K150" s="156">
        <v>16000000</v>
      </c>
      <c r="L150" s="58" t="s">
        <v>68</v>
      </c>
      <c r="M150" s="482" t="s">
        <v>1095</v>
      </c>
      <c r="N150" s="184">
        <v>1129504010</v>
      </c>
      <c r="O150" s="184">
        <v>111</v>
      </c>
      <c r="P150" s="509">
        <v>45310</v>
      </c>
      <c r="Q150" s="156">
        <v>376500000</v>
      </c>
      <c r="R150" s="483">
        <v>45323</v>
      </c>
      <c r="S150" s="156">
        <f>16000000+AC150</f>
        <v>21200000</v>
      </c>
      <c r="T150" s="61" t="s">
        <v>67</v>
      </c>
      <c r="U150" s="184">
        <v>63563343</v>
      </c>
      <c r="V150" s="184" t="s">
        <v>1075</v>
      </c>
      <c r="W150" s="483">
        <v>45323</v>
      </c>
      <c r="X150" s="483">
        <v>45323</v>
      </c>
      <c r="Y150" s="484" t="s">
        <v>75</v>
      </c>
      <c r="Z150" s="483">
        <v>45473</v>
      </c>
      <c r="AA150" s="180">
        <f t="shared" si="6"/>
        <v>150</v>
      </c>
      <c r="AB150" s="167">
        <v>1</v>
      </c>
      <c r="AC150" s="167">
        <v>5200000</v>
      </c>
      <c r="AD150" s="167">
        <v>0</v>
      </c>
      <c r="AE150" s="515" t="s">
        <v>75</v>
      </c>
      <c r="AF150" s="180">
        <f t="shared" si="7"/>
        <v>0</v>
      </c>
      <c r="AG150" s="167">
        <v>0</v>
      </c>
      <c r="AH150" s="167">
        <v>0</v>
      </c>
      <c r="AI150" s="515" t="s">
        <v>75</v>
      </c>
      <c r="AJ150" s="167">
        <v>0</v>
      </c>
      <c r="AK150" s="515" t="s">
        <v>75</v>
      </c>
      <c r="AL150" s="515" t="s">
        <v>75</v>
      </c>
      <c r="AM150" s="180">
        <f t="shared" si="8"/>
        <v>0</v>
      </c>
      <c r="AN150" s="505">
        <f>+K150+AC150-AH150</f>
        <v>21200000</v>
      </c>
      <c r="AO150" s="61" t="s">
        <v>67</v>
      </c>
      <c r="AP150" s="156">
        <v>16000000</v>
      </c>
      <c r="AQ150" s="61" t="s">
        <v>86</v>
      </c>
      <c r="AR150" s="64">
        <v>0</v>
      </c>
      <c r="AS150" s="515" t="s">
        <v>75</v>
      </c>
      <c r="AT150" s="522">
        <f t="shared" si="9"/>
        <v>21200000</v>
      </c>
      <c r="AU150" s="156">
        <v>0</v>
      </c>
      <c r="AV150" s="72">
        <f t="shared" si="10"/>
        <v>1</v>
      </c>
      <c r="AW150" s="515" t="s">
        <v>75</v>
      </c>
      <c r="AX150" s="61" t="s">
        <v>98</v>
      </c>
      <c r="AY150" s="184" t="s">
        <v>1096</v>
      </c>
      <c r="AZ150" s="58" t="s">
        <v>67</v>
      </c>
      <c r="BA150" s="58" t="s">
        <v>67</v>
      </c>
    </row>
    <row r="151" spans="2:53" s="142" customFormat="1" ht="14.25" customHeight="1" x14ac:dyDescent="0.2">
      <c r="B151" s="58">
        <v>2024</v>
      </c>
      <c r="C151" s="58">
        <v>891780111</v>
      </c>
      <c r="D151" s="62" t="s">
        <v>64</v>
      </c>
      <c r="E151" s="167" t="s">
        <v>1097</v>
      </c>
      <c r="F151" s="184" t="s">
        <v>1098</v>
      </c>
      <c r="G151" s="61">
        <v>0</v>
      </c>
      <c r="H151" s="167" t="s">
        <v>73</v>
      </c>
      <c r="I151" s="58" t="s">
        <v>125</v>
      </c>
      <c r="J151" s="167" t="s">
        <v>1099</v>
      </c>
      <c r="K151" s="156">
        <v>17500000</v>
      </c>
      <c r="L151" s="58" t="s">
        <v>68</v>
      </c>
      <c r="M151" s="482" t="s">
        <v>1100</v>
      </c>
      <c r="N151" s="184">
        <v>1010124615</v>
      </c>
      <c r="O151" s="184">
        <v>111</v>
      </c>
      <c r="P151" s="509">
        <v>45310</v>
      </c>
      <c r="Q151" s="156">
        <v>376500000</v>
      </c>
      <c r="R151" s="483">
        <v>45323</v>
      </c>
      <c r="S151" s="156">
        <v>17500000</v>
      </c>
      <c r="T151" s="61" t="s">
        <v>67</v>
      </c>
      <c r="U151" s="184">
        <v>63563343</v>
      </c>
      <c r="V151" s="184" t="s">
        <v>1075</v>
      </c>
      <c r="W151" s="483">
        <v>45323</v>
      </c>
      <c r="X151" s="483">
        <v>45323</v>
      </c>
      <c r="Y151" s="484" t="s">
        <v>75</v>
      </c>
      <c r="Z151" s="483">
        <v>45473</v>
      </c>
      <c r="AA151" s="180">
        <f t="shared" si="6"/>
        <v>150</v>
      </c>
      <c r="AB151" s="167">
        <v>0</v>
      </c>
      <c r="AC151" s="167">
        <v>0</v>
      </c>
      <c r="AD151" s="167">
        <v>0</v>
      </c>
      <c r="AE151" s="515" t="s">
        <v>75</v>
      </c>
      <c r="AF151" s="180">
        <f t="shared" si="7"/>
        <v>0</v>
      </c>
      <c r="AG151" s="167">
        <v>0</v>
      </c>
      <c r="AH151" s="167">
        <v>0</v>
      </c>
      <c r="AI151" s="515" t="s">
        <v>75</v>
      </c>
      <c r="AJ151" s="167">
        <v>0</v>
      </c>
      <c r="AK151" s="515" t="s">
        <v>75</v>
      </c>
      <c r="AL151" s="515" t="s">
        <v>75</v>
      </c>
      <c r="AM151" s="180">
        <f t="shared" si="8"/>
        <v>0</v>
      </c>
      <c r="AN151" s="505">
        <f>+K151+AC151-AH151</f>
        <v>17500000</v>
      </c>
      <c r="AO151" s="61" t="s">
        <v>67</v>
      </c>
      <c r="AP151" s="156">
        <v>17500000</v>
      </c>
      <c r="AQ151" s="61" t="s">
        <v>86</v>
      </c>
      <c r="AR151" s="64">
        <v>0</v>
      </c>
      <c r="AS151" s="515" t="s">
        <v>75</v>
      </c>
      <c r="AT151" s="522">
        <f t="shared" si="9"/>
        <v>17500000</v>
      </c>
      <c r="AU151" s="156">
        <v>0</v>
      </c>
      <c r="AV151" s="72">
        <f t="shared" si="10"/>
        <v>1</v>
      </c>
      <c r="AW151" s="515" t="s">
        <v>75</v>
      </c>
      <c r="AX151" s="61" t="s">
        <v>98</v>
      </c>
      <c r="AY151" s="184" t="s">
        <v>1101</v>
      </c>
      <c r="AZ151" s="58" t="s">
        <v>67</v>
      </c>
      <c r="BA151" s="58" t="s">
        <v>67</v>
      </c>
    </row>
    <row r="152" spans="2:53" s="142" customFormat="1" ht="14.25" customHeight="1" x14ac:dyDescent="0.2">
      <c r="B152" s="58">
        <v>2024</v>
      </c>
      <c r="C152" s="58">
        <v>891780111</v>
      </c>
      <c r="D152" s="62" t="s">
        <v>64</v>
      </c>
      <c r="E152" s="167" t="s">
        <v>1102</v>
      </c>
      <c r="F152" s="184" t="s">
        <v>1103</v>
      </c>
      <c r="G152" s="61">
        <v>0</v>
      </c>
      <c r="H152" s="167" t="s">
        <v>73</v>
      </c>
      <c r="I152" s="58" t="s">
        <v>125</v>
      </c>
      <c r="J152" s="167" t="s">
        <v>1104</v>
      </c>
      <c r="K152" s="156">
        <v>17500000</v>
      </c>
      <c r="L152" s="58" t="s">
        <v>68</v>
      </c>
      <c r="M152" s="482" t="s">
        <v>1105</v>
      </c>
      <c r="N152" s="184">
        <v>1082984823</v>
      </c>
      <c r="O152" s="184">
        <v>184</v>
      </c>
      <c r="P152" s="509">
        <v>45321</v>
      </c>
      <c r="Q152" s="156">
        <v>210000000</v>
      </c>
      <c r="R152" s="483">
        <v>45323</v>
      </c>
      <c r="S152" s="156">
        <v>17500000</v>
      </c>
      <c r="T152" s="61" t="s">
        <v>67</v>
      </c>
      <c r="U152" s="184">
        <v>85472020</v>
      </c>
      <c r="V152" s="184" t="s">
        <v>1106</v>
      </c>
      <c r="W152" s="483">
        <v>45323</v>
      </c>
      <c r="X152" s="483">
        <v>45323</v>
      </c>
      <c r="Y152" s="484" t="s">
        <v>75</v>
      </c>
      <c r="Z152" s="483">
        <v>45473</v>
      </c>
      <c r="AA152" s="180">
        <f t="shared" si="6"/>
        <v>150</v>
      </c>
      <c r="AB152" s="167">
        <v>0</v>
      </c>
      <c r="AC152" s="167">
        <v>0</v>
      </c>
      <c r="AD152" s="167">
        <v>0</v>
      </c>
      <c r="AE152" s="515" t="s">
        <v>75</v>
      </c>
      <c r="AF152" s="180">
        <f t="shared" si="7"/>
        <v>0</v>
      </c>
      <c r="AG152" s="167">
        <v>0</v>
      </c>
      <c r="AH152" s="167">
        <v>0</v>
      </c>
      <c r="AI152" s="515" t="s">
        <v>75</v>
      </c>
      <c r="AJ152" s="167">
        <v>0</v>
      </c>
      <c r="AK152" s="515" t="s">
        <v>75</v>
      </c>
      <c r="AL152" s="515" t="s">
        <v>75</v>
      </c>
      <c r="AM152" s="180">
        <f t="shared" si="8"/>
        <v>0</v>
      </c>
      <c r="AN152" s="505">
        <f>+K152+AC152-AH152</f>
        <v>17500000</v>
      </c>
      <c r="AO152" s="61" t="s">
        <v>67</v>
      </c>
      <c r="AP152" s="156">
        <v>17500000</v>
      </c>
      <c r="AQ152" s="61" t="s">
        <v>86</v>
      </c>
      <c r="AR152" s="64">
        <v>0</v>
      </c>
      <c r="AS152" s="515" t="s">
        <v>75</v>
      </c>
      <c r="AT152" s="522">
        <f t="shared" si="9"/>
        <v>17500000</v>
      </c>
      <c r="AU152" s="156">
        <v>0</v>
      </c>
      <c r="AV152" s="72">
        <f t="shared" si="10"/>
        <v>1</v>
      </c>
      <c r="AW152" s="515" t="s">
        <v>75</v>
      </c>
      <c r="AX152" s="61" t="s">
        <v>98</v>
      </c>
      <c r="AY152" s="184" t="s">
        <v>1107</v>
      </c>
      <c r="AZ152" s="58" t="s">
        <v>67</v>
      </c>
      <c r="BA152" s="58" t="s">
        <v>67</v>
      </c>
    </row>
    <row r="153" spans="2:53" s="142" customFormat="1" ht="14.25" customHeight="1" x14ac:dyDescent="0.2">
      <c r="B153" s="58">
        <v>2024</v>
      </c>
      <c r="C153" s="58">
        <v>891780111</v>
      </c>
      <c r="D153" s="62" t="s">
        <v>64</v>
      </c>
      <c r="E153" s="167" t="s">
        <v>1108</v>
      </c>
      <c r="F153" s="184" t="s">
        <v>1109</v>
      </c>
      <c r="G153" s="61">
        <v>0</v>
      </c>
      <c r="H153" s="167" t="s">
        <v>73</v>
      </c>
      <c r="I153" s="58" t="s">
        <v>125</v>
      </c>
      <c r="J153" s="167" t="s">
        <v>1110</v>
      </c>
      <c r="K153" s="156">
        <v>15000000</v>
      </c>
      <c r="L153" s="58" t="s">
        <v>68</v>
      </c>
      <c r="M153" s="482" t="s">
        <v>1111</v>
      </c>
      <c r="N153" s="184">
        <v>1082982365</v>
      </c>
      <c r="O153" s="184">
        <v>184</v>
      </c>
      <c r="P153" s="509">
        <v>45321</v>
      </c>
      <c r="Q153" s="156">
        <v>210000000</v>
      </c>
      <c r="R153" s="483">
        <v>45323</v>
      </c>
      <c r="S153" s="156">
        <v>15000000</v>
      </c>
      <c r="T153" s="61" t="s">
        <v>67</v>
      </c>
      <c r="U153" s="184">
        <v>94449083</v>
      </c>
      <c r="V153" s="184" t="s">
        <v>1112</v>
      </c>
      <c r="W153" s="483">
        <v>45323</v>
      </c>
      <c r="X153" s="483">
        <v>45323</v>
      </c>
      <c r="Y153" s="484" t="s">
        <v>75</v>
      </c>
      <c r="Z153" s="483">
        <v>45473</v>
      </c>
      <c r="AA153" s="180">
        <f t="shared" si="6"/>
        <v>150</v>
      </c>
      <c r="AB153" s="167">
        <v>0</v>
      </c>
      <c r="AC153" s="167">
        <v>0</v>
      </c>
      <c r="AD153" s="167">
        <v>0</v>
      </c>
      <c r="AE153" s="515" t="s">
        <v>75</v>
      </c>
      <c r="AF153" s="180">
        <f t="shared" si="7"/>
        <v>0</v>
      </c>
      <c r="AG153" s="167">
        <v>0</v>
      </c>
      <c r="AH153" s="167">
        <v>0</v>
      </c>
      <c r="AI153" s="515" t="s">
        <v>75</v>
      </c>
      <c r="AJ153" s="167">
        <v>0</v>
      </c>
      <c r="AK153" s="515" t="s">
        <v>75</v>
      </c>
      <c r="AL153" s="515" t="s">
        <v>75</v>
      </c>
      <c r="AM153" s="180">
        <f t="shared" si="8"/>
        <v>0</v>
      </c>
      <c r="AN153" s="505">
        <f>+K153+AC153-AH153</f>
        <v>15000000</v>
      </c>
      <c r="AO153" s="61" t="s">
        <v>67</v>
      </c>
      <c r="AP153" s="156">
        <v>15000000</v>
      </c>
      <c r="AQ153" s="61" t="s">
        <v>86</v>
      </c>
      <c r="AR153" s="64">
        <v>0</v>
      </c>
      <c r="AS153" s="515" t="s">
        <v>75</v>
      </c>
      <c r="AT153" s="522">
        <f t="shared" si="9"/>
        <v>15000000</v>
      </c>
      <c r="AU153" s="156">
        <v>0</v>
      </c>
      <c r="AV153" s="72">
        <f t="shared" si="10"/>
        <v>1</v>
      </c>
      <c r="AW153" s="515" t="s">
        <v>75</v>
      </c>
      <c r="AX153" s="61" t="s">
        <v>98</v>
      </c>
      <c r="AY153" s="184" t="s">
        <v>1113</v>
      </c>
      <c r="AZ153" s="58" t="s">
        <v>67</v>
      </c>
      <c r="BA153" s="58" t="s">
        <v>67</v>
      </c>
    </row>
    <row r="154" spans="2:53" s="142" customFormat="1" ht="14.25" customHeight="1" x14ac:dyDescent="0.2">
      <c r="B154" s="58">
        <v>2024</v>
      </c>
      <c r="C154" s="58">
        <v>891780111</v>
      </c>
      <c r="D154" s="62" t="s">
        <v>64</v>
      </c>
      <c r="E154" s="167" t="s">
        <v>1114</v>
      </c>
      <c r="F154" s="184" t="s">
        <v>1115</v>
      </c>
      <c r="G154" s="61">
        <v>0</v>
      </c>
      <c r="H154" s="167" t="s">
        <v>73</v>
      </c>
      <c r="I154" s="58" t="s">
        <v>125</v>
      </c>
      <c r="J154" s="167" t="s">
        <v>1116</v>
      </c>
      <c r="K154" s="156">
        <v>17500000</v>
      </c>
      <c r="L154" s="58" t="s">
        <v>68</v>
      </c>
      <c r="M154" s="482" t="s">
        <v>1117</v>
      </c>
      <c r="N154" s="486">
        <v>57466061</v>
      </c>
      <c r="O154" s="184">
        <v>34</v>
      </c>
      <c r="P154" s="509">
        <v>45306</v>
      </c>
      <c r="Q154" s="156">
        <v>305400000</v>
      </c>
      <c r="R154" s="483">
        <v>45323</v>
      </c>
      <c r="S154" s="156">
        <v>17500000</v>
      </c>
      <c r="T154" s="61" t="s">
        <v>67</v>
      </c>
      <c r="U154" s="184">
        <v>1082903415</v>
      </c>
      <c r="V154" s="184" t="s">
        <v>1118</v>
      </c>
      <c r="W154" s="483">
        <v>45323</v>
      </c>
      <c r="X154" s="483">
        <v>45323</v>
      </c>
      <c r="Y154" s="484" t="s">
        <v>75</v>
      </c>
      <c r="Z154" s="483">
        <v>45473</v>
      </c>
      <c r="AA154" s="180">
        <f t="shared" si="6"/>
        <v>150</v>
      </c>
      <c r="AB154" s="167">
        <v>0</v>
      </c>
      <c r="AC154" s="167">
        <v>0</v>
      </c>
      <c r="AD154" s="167">
        <v>0</v>
      </c>
      <c r="AE154" s="515" t="s">
        <v>75</v>
      </c>
      <c r="AF154" s="180">
        <f t="shared" si="7"/>
        <v>0</v>
      </c>
      <c r="AG154" s="167">
        <v>0</v>
      </c>
      <c r="AH154" s="167">
        <v>0</v>
      </c>
      <c r="AI154" s="515" t="s">
        <v>75</v>
      </c>
      <c r="AJ154" s="167">
        <v>0</v>
      </c>
      <c r="AK154" s="515" t="s">
        <v>75</v>
      </c>
      <c r="AL154" s="515" t="s">
        <v>75</v>
      </c>
      <c r="AM154" s="180">
        <f t="shared" si="8"/>
        <v>0</v>
      </c>
      <c r="AN154" s="505">
        <f>+K154+AC154-AH154</f>
        <v>17500000</v>
      </c>
      <c r="AO154" s="61" t="s">
        <v>67</v>
      </c>
      <c r="AP154" s="156">
        <v>17500000</v>
      </c>
      <c r="AQ154" s="61" t="s">
        <v>86</v>
      </c>
      <c r="AR154" s="64">
        <v>0</v>
      </c>
      <c r="AS154" s="515" t="s">
        <v>75</v>
      </c>
      <c r="AT154" s="522">
        <f t="shared" si="9"/>
        <v>17500000</v>
      </c>
      <c r="AU154" s="156">
        <v>0</v>
      </c>
      <c r="AV154" s="72">
        <f t="shared" si="10"/>
        <v>1</v>
      </c>
      <c r="AW154" s="515" t="s">
        <v>75</v>
      </c>
      <c r="AX154" s="61" t="s">
        <v>98</v>
      </c>
      <c r="AY154" s="184" t="s">
        <v>1119</v>
      </c>
      <c r="AZ154" s="58" t="s">
        <v>67</v>
      </c>
      <c r="BA154" s="58" t="s">
        <v>67</v>
      </c>
    </row>
    <row r="155" spans="2:53" s="142" customFormat="1" ht="14.25" customHeight="1" x14ac:dyDescent="0.2">
      <c r="B155" s="58">
        <v>2024</v>
      </c>
      <c r="C155" s="58">
        <v>891780111</v>
      </c>
      <c r="D155" s="62" t="s">
        <v>64</v>
      </c>
      <c r="E155" s="167" t="s">
        <v>1120</v>
      </c>
      <c r="F155" s="184" t="s">
        <v>1121</v>
      </c>
      <c r="G155" s="61">
        <v>0</v>
      </c>
      <c r="H155" s="167" t="s">
        <v>73</v>
      </c>
      <c r="I155" s="58" t="s">
        <v>125</v>
      </c>
      <c r="J155" s="167" t="s">
        <v>1122</v>
      </c>
      <c r="K155" s="156">
        <v>17500000</v>
      </c>
      <c r="L155" s="58" t="s">
        <v>68</v>
      </c>
      <c r="M155" s="482" t="s">
        <v>1123</v>
      </c>
      <c r="N155" s="184">
        <v>1082989734</v>
      </c>
      <c r="O155" s="184">
        <v>111</v>
      </c>
      <c r="P155" s="509">
        <v>45310</v>
      </c>
      <c r="Q155" s="156">
        <v>376500000</v>
      </c>
      <c r="R155" s="483">
        <v>45323</v>
      </c>
      <c r="S155" s="156">
        <v>17500000</v>
      </c>
      <c r="T155" s="61" t="s">
        <v>67</v>
      </c>
      <c r="U155" s="184">
        <v>63563343</v>
      </c>
      <c r="V155" s="184" t="s">
        <v>1124</v>
      </c>
      <c r="W155" s="483">
        <v>45323</v>
      </c>
      <c r="X155" s="483">
        <v>45323</v>
      </c>
      <c r="Y155" s="484" t="s">
        <v>75</v>
      </c>
      <c r="Z155" s="483">
        <v>45473</v>
      </c>
      <c r="AA155" s="180">
        <f t="shared" si="6"/>
        <v>150</v>
      </c>
      <c r="AB155" s="167">
        <v>0</v>
      </c>
      <c r="AC155" s="167">
        <v>0</v>
      </c>
      <c r="AD155" s="167">
        <v>0</v>
      </c>
      <c r="AE155" s="515" t="s">
        <v>75</v>
      </c>
      <c r="AF155" s="180">
        <f t="shared" si="7"/>
        <v>0</v>
      </c>
      <c r="AG155" s="167">
        <v>0</v>
      </c>
      <c r="AH155" s="167">
        <v>0</v>
      </c>
      <c r="AI155" s="515" t="s">
        <v>75</v>
      </c>
      <c r="AJ155" s="167">
        <v>0</v>
      </c>
      <c r="AK155" s="515" t="s">
        <v>75</v>
      </c>
      <c r="AL155" s="515" t="s">
        <v>75</v>
      </c>
      <c r="AM155" s="180">
        <f t="shared" si="8"/>
        <v>0</v>
      </c>
      <c r="AN155" s="505">
        <f>+K155+AC155-AH155</f>
        <v>17500000</v>
      </c>
      <c r="AO155" s="61" t="s">
        <v>67</v>
      </c>
      <c r="AP155" s="156">
        <v>17500000</v>
      </c>
      <c r="AQ155" s="61" t="s">
        <v>86</v>
      </c>
      <c r="AR155" s="64">
        <v>0</v>
      </c>
      <c r="AS155" s="515" t="s">
        <v>75</v>
      </c>
      <c r="AT155" s="522">
        <f t="shared" si="9"/>
        <v>17500000</v>
      </c>
      <c r="AU155" s="156">
        <v>0</v>
      </c>
      <c r="AV155" s="72">
        <f t="shared" si="10"/>
        <v>1</v>
      </c>
      <c r="AW155" s="515" t="s">
        <v>75</v>
      </c>
      <c r="AX155" s="61" t="s">
        <v>98</v>
      </c>
      <c r="AY155" s="184" t="s">
        <v>1125</v>
      </c>
      <c r="AZ155" s="58" t="s">
        <v>67</v>
      </c>
      <c r="BA155" s="58" t="s">
        <v>67</v>
      </c>
    </row>
    <row r="156" spans="2:53" s="142" customFormat="1" ht="14.25" customHeight="1" x14ac:dyDescent="0.2">
      <c r="B156" s="58">
        <v>2024</v>
      </c>
      <c r="C156" s="58">
        <v>891780111</v>
      </c>
      <c r="D156" s="62" t="s">
        <v>64</v>
      </c>
      <c r="E156" s="167" t="s">
        <v>1126</v>
      </c>
      <c r="F156" s="184" t="s">
        <v>1127</v>
      </c>
      <c r="G156" s="61">
        <v>0</v>
      </c>
      <c r="H156" s="167" t="s">
        <v>73</v>
      </c>
      <c r="I156" s="58" t="s">
        <v>125</v>
      </c>
      <c r="J156" s="167" t="s">
        <v>1128</v>
      </c>
      <c r="K156" s="156">
        <v>17500000</v>
      </c>
      <c r="L156" s="58" t="s">
        <v>68</v>
      </c>
      <c r="M156" s="482" t="s">
        <v>1129</v>
      </c>
      <c r="N156" s="184">
        <v>1053001646</v>
      </c>
      <c r="O156" s="184">
        <v>34</v>
      </c>
      <c r="P156" s="509">
        <v>45306</v>
      </c>
      <c r="Q156" s="156">
        <v>305400000</v>
      </c>
      <c r="R156" s="483">
        <v>45323</v>
      </c>
      <c r="S156" s="156">
        <v>17500000</v>
      </c>
      <c r="T156" s="61" t="s">
        <v>67</v>
      </c>
      <c r="U156" s="184">
        <v>1082903415</v>
      </c>
      <c r="V156" s="184" t="s">
        <v>921</v>
      </c>
      <c r="W156" s="483">
        <v>45323</v>
      </c>
      <c r="X156" s="483">
        <v>45323</v>
      </c>
      <c r="Y156" s="484" t="s">
        <v>75</v>
      </c>
      <c r="Z156" s="483">
        <v>45473</v>
      </c>
      <c r="AA156" s="180">
        <f t="shared" si="6"/>
        <v>150</v>
      </c>
      <c r="AB156" s="167">
        <v>0</v>
      </c>
      <c r="AC156" s="167">
        <v>0</v>
      </c>
      <c r="AD156" s="167">
        <v>0</v>
      </c>
      <c r="AE156" s="515" t="s">
        <v>75</v>
      </c>
      <c r="AF156" s="180">
        <f t="shared" si="7"/>
        <v>0</v>
      </c>
      <c r="AG156" s="167">
        <v>0</v>
      </c>
      <c r="AH156" s="167">
        <v>0</v>
      </c>
      <c r="AI156" s="515" t="s">
        <v>75</v>
      </c>
      <c r="AJ156" s="167">
        <v>0</v>
      </c>
      <c r="AK156" s="515" t="s">
        <v>75</v>
      </c>
      <c r="AL156" s="515" t="s">
        <v>75</v>
      </c>
      <c r="AM156" s="180">
        <f t="shared" si="8"/>
        <v>0</v>
      </c>
      <c r="AN156" s="505">
        <f>+K156+AC156-AH156</f>
        <v>17500000</v>
      </c>
      <c r="AO156" s="61" t="s">
        <v>67</v>
      </c>
      <c r="AP156" s="156">
        <v>17500000</v>
      </c>
      <c r="AQ156" s="61" t="s">
        <v>86</v>
      </c>
      <c r="AR156" s="64">
        <v>0</v>
      </c>
      <c r="AS156" s="515" t="s">
        <v>75</v>
      </c>
      <c r="AT156" s="522">
        <f t="shared" si="9"/>
        <v>17500000</v>
      </c>
      <c r="AU156" s="156">
        <v>0</v>
      </c>
      <c r="AV156" s="72">
        <f t="shared" si="10"/>
        <v>1</v>
      </c>
      <c r="AW156" s="515" t="s">
        <v>75</v>
      </c>
      <c r="AX156" s="61" t="s">
        <v>98</v>
      </c>
      <c r="AY156" s="184" t="s">
        <v>1130</v>
      </c>
      <c r="AZ156" s="58" t="s">
        <v>67</v>
      </c>
      <c r="BA156" s="58" t="s">
        <v>67</v>
      </c>
    </row>
    <row r="157" spans="2:53" s="142" customFormat="1" ht="14.25" customHeight="1" x14ac:dyDescent="0.2">
      <c r="B157" s="58">
        <v>2024</v>
      </c>
      <c r="C157" s="58">
        <v>891780111</v>
      </c>
      <c r="D157" s="62" t="s">
        <v>64</v>
      </c>
      <c r="E157" s="167" t="s">
        <v>1131</v>
      </c>
      <c r="F157" s="184" t="s">
        <v>1132</v>
      </c>
      <c r="G157" s="61">
        <v>0</v>
      </c>
      <c r="H157" s="167" t="s">
        <v>73</v>
      </c>
      <c r="I157" s="58" t="s">
        <v>125</v>
      </c>
      <c r="J157" s="167" t="s">
        <v>1133</v>
      </c>
      <c r="K157" s="156">
        <v>17500000</v>
      </c>
      <c r="L157" s="58" t="s">
        <v>68</v>
      </c>
      <c r="M157" s="482" t="s">
        <v>1134</v>
      </c>
      <c r="N157" s="184">
        <v>1082979078</v>
      </c>
      <c r="O157" s="184">
        <v>38</v>
      </c>
      <c r="P157" s="509">
        <v>45306</v>
      </c>
      <c r="Q157" s="156">
        <v>585250000</v>
      </c>
      <c r="R157" s="483">
        <v>45323</v>
      </c>
      <c r="S157" s="156">
        <v>17500000</v>
      </c>
      <c r="T157" s="61" t="s">
        <v>67</v>
      </c>
      <c r="U157" s="184">
        <v>1082884010</v>
      </c>
      <c r="V157" s="184" t="s">
        <v>438</v>
      </c>
      <c r="W157" s="483">
        <v>45323</v>
      </c>
      <c r="X157" s="483">
        <v>45323</v>
      </c>
      <c r="Y157" s="484" t="s">
        <v>75</v>
      </c>
      <c r="Z157" s="483">
        <v>45473</v>
      </c>
      <c r="AA157" s="180">
        <f t="shared" ref="AA157:AA220" si="11">+IF(Y157="1800-01-01",Z157-X157,Z157-Y157)</f>
        <v>150</v>
      </c>
      <c r="AB157" s="167">
        <v>0</v>
      </c>
      <c r="AC157" s="167">
        <v>0</v>
      </c>
      <c r="AD157" s="167">
        <v>0</v>
      </c>
      <c r="AE157" s="515" t="s">
        <v>75</v>
      </c>
      <c r="AF157" s="180">
        <f t="shared" ref="AF157:AF220" si="12">+IF(AE157="1800-01-01",0,AE157-Z157)</f>
        <v>0</v>
      </c>
      <c r="AG157" s="167">
        <v>0</v>
      </c>
      <c r="AH157" s="167">
        <v>0</v>
      </c>
      <c r="AI157" s="515" t="s">
        <v>75</v>
      </c>
      <c r="AJ157" s="167">
        <v>0</v>
      </c>
      <c r="AK157" s="515" t="s">
        <v>75</v>
      </c>
      <c r="AL157" s="515" t="s">
        <v>75</v>
      </c>
      <c r="AM157" s="180">
        <f t="shared" ref="AM157:AM220" si="13">+IF(AK157="1800-01-01",0,AL157-AK157)</f>
        <v>0</v>
      </c>
      <c r="AN157" s="505">
        <f>+K157+AC157-AH157</f>
        <v>17500000</v>
      </c>
      <c r="AO157" s="61" t="s">
        <v>67</v>
      </c>
      <c r="AP157" s="156">
        <v>17500000</v>
      </c>
      <c r="AQ157" s="61" t="s">
        <v>86</v>
      </c>
      <c r="AR157" s="64">
        <v>0</v>
      </c>
      <c r="AS157" s="515" t="s">
        <v>75</v>
      </c>
      <c r="AT157" s="522">
        <f t="shared" ref="AT157:AT220" si="14">+AN157-AU157</f>
        <v>17500000</v>
      </c>
      <c r="AU157" s="156">
        <v>0</v>
      </c>
      <c r="AV157" s="72">
        <f t="shared" ref="AV157:AV220" si="15">+IFERROR(AT157/AN157,"_")</f>
        <v>1</v>
      </c>
      <c r="AW157" s="515" t="s">
        <v>75</v>
      </c>
      <c r="AX157" s="61" t="s">
        <v>98</v>
      </c>
      <c r="AY157" s="184" t="s">
        <v>1135</v>
      </c>
      <c r="AZ157" s="58" t="s">
        <v>67</v>
      </c>
      <c r="BA157" s="58" t="s">
        <v>67</v>
      </c>
    </row>
    <row r="158" spans="2:53" s="142" customFormat="1" ht="14.25" customHeight="1" x14ac:dyDescent="0.2">
      <c r="B158" s="58">
        <v>2024</v>
      </c>
      <c r="C158" s="58">
        <v>891780111</v>
      </c>
      <c r="D158" s="62" t="s">
        <v>64</v>
      </c>
      <c r="E158" s="167" t="s">
        <v>1136</v>
      </c>
      <c r="F158" s="184" t="s">
        <v>1137</v>
      </c>
      <c r="G158" s="61">
        <v>0</v>
      </c>
      <c r="H158" s="167" t="s">
        <v>73</v>
      </c>
      <c r="I158" s="58" t="s">
        <v>125</v>
      </c>
      <c r="J158" s="167" t="s">
        <v>1138</v>
      </c>
      <c r="K158" s="156">
        <v>16000000</v>
      </c>
      <c r="L158" s="58" t="s">
        <v>68</v>
      </c>
      <c r="M158" s="482" t="s">
        <v>1139</v>
      </c>
      <c r="N158" s="184">
        <v>1082907569</v>
      </c>
      <c r="O158" s="184">
        <v>111</v>
      </c>
      <c r="P158" s="509">
        <v>45310</v>
      </c>
      <c r="Q158" s="156">
        <v>376500000</v>
      </c>
      <c r="R158" s="483">
        <v>45323</v>
      </c>
      <c r="S158" s="156">
        <v>16000000</v>
      </c>
      <c r="T158" s="61" t="s">
        <v>67</v>
      </c>
      <c r="U158" s="184">
        <v>63563343</v>
      </c>
      <c r="V158" s="184" t="s">
        <v>1124</v>
      </c>
      <c r="W158" s="483">
        <v>45323</v>
      </c>
      <c r="X158" s="483">
        <v>45323</v>
      </c>
      <c r="Y158" s="484" t="s">
        <v>75</v>
      </c>
      <c r="Z158" s="483">
        <v>45473</v>
      </c>
      <c r="AA158" s="180">
        <f t="shared" si="11"/>
        <v>150</v>
      </c>
      <c r="AB158" s="167">
        <v>0</v>
      </c>
      <c r="AC158" s="167">
        <v>0</v>
      </c>
      <c r="AD158" s="167">
        <v>0</v>
      </c>
      <c r="AE158" s="515" t="s">
        <v>75</v>
      </c>
      <c r="AF158" s="180">
        <f t="shared" si="12"/>
        <v>0</v>
      </c>
      <c r="AG158" s="167">
        <v>0</v>
      </c>
      <c r="AH158" s="167">
        <v>0</v>
      </c>
      <c r="AI158" s="515" t="s">
        <v>75</v>
      </c>
      <c r="AJ158" s="167">
        <v>0</v>
      </c>
      <c r="AK158" s="515" t="s">
        <v>75</v>
      </c>
      <c r="AL158" s="515" t="s">
        <v>75</v>
      </c>
      <c r="AM158" s="180">
        <f t="shared" si="13"/>
        <v>0</v>
      </c>
      <c r="AN158" s="505">
        <f>+K158+AC158-AH158</f>
        <v>16000000</v>
      </c>
      <c r="AO158" s="61" t="s">
        <v>67</v>
      </c>
      <c r="AP158" s="156">
        <v>16000000</v>
      </c>
      <c r="AQ158" s="61" t="s">
        <v>86</v>
      </c>
      <c r="AR158" s="64">
        <v>0</v>
      </c>
      <c r="AS158" s="515" t="s">
        <v>75</v>
      </c>
      <c r="AT158" s="522">
        <f t="shared" si="14"/>
        <v>16000000</v>
      </c>
      <c r="AU158" s="156">
        <v>0</v>
      </c>
      <c r="AV158" s="72">
        <f t="shared" si="15"/>
        <v>1</v>
      </c>
      <c r="AW158" s="515" t="s">
        <v>75</v>
      </c>
      <c r="AX158" s="61" t="s">
        <v>98</v>
      </c>
      <c r="AY158" s="184" t="s">
        <v>1140</v>
      </c>
      <c r="AZ158" s="58" t="s">
        <v>67</v>
      </c>
      <c r="BA158" s="58" t="s">
        <v>67</v>
      </c>
    </row>
    <row r="159" spans="2:53" s="142" customFormat="1" ht="14.25" customHeight="1" x14ac:dyDescent="0.2">
      <c r="B159" s="58">
        <v>2024</v>
      </c>
      <c r="C159" s="58">
        <v>891780111</v>
      </c>
      <c r="D159" s="62" t="s">
        <v>64</v>
      </c>
      <c r="E159" s="167" t="s">
        <v>1141</v>
      </c>
      <c r="F159" s="184" t="s">
        <v>1142</v>
      </c>
      <c r="G159" s="61">
        <v>0</v>
      </c>
      <c r="H159" s="167" t="s">
        <v>73</v>
      </c>
      <c r="I159" s="58" t="s">
        <v>125</v>
      </c>
      <c r="J159" s="167" t="s">
        <v>1143</v>
      </c>
      <c r="K159" s="156">
        <v>17500000</v>
      </c>
      <c r="L159" s="58" t="s">
        <v>68</v>
      </c>
      <c r="M159" s="482" t="s">
        <v>1144</v>
      </c>
      <c r="N159" s="184">
        <v>1083467782</v>
      </c>
      <c r="O159" s="184">
        <v>184</v>
      </c>
      <c r="P159" s="509">
        <v>45321</v>
      </c>
      <c r="Q159" s="156">
        <v>210000000</v>
      </c>
      <c r="R159" s="483">
        <v>45323</v>
      </c>
      <c r="S159" s="156">
        <v>17500000</v>
      </c>
      <c r="T159" s="61" t="s">
        <v>67</v>
      </c>
      <c r="U159" s="184">
        <v>85472020</v>
      </c>
      <c r="V159" s="184" t="s">
        <v>1106</v>
      </c>
      <c r="W159" s="483">
        <v>45323</v>
      </c>
      <c r="X159" s="483">
        <v>45323</v>
      </c>
      <c r="Y159" s="484" t="s">
        <v>75</v>
      </c>
      <c r="Z159" s="483">
        <v>45473</v>
      </c>
      <c r="AA159" s="180">
        <f t="shared" si="11"/>
        <v>150</v>
      </c>
      <c r="AB159" s="167">
        <v>0</v>
      </c>
      <c r="AC159" s="167">
        <v>0</v>
      </c>
      <c r="AD159" s="167">
        <v>0</v>
      </c>
      <c r="AE159" s="515" t="s">
        <v>75</v>
      </c>
      <c r="AF159" s="180">
        <f t="shared" si="12"/>
        <v>0</v>
      </c>
      <c r="AG159" s="167">
        <v>0</v>
      </c>
      <c r="AH159" s="167">
        <v>0</v>
      </c>
      <c r="AI159" s="515" t="s">
        <v>75</v>
      </c>
      <c r="AJ159" s="167">
        <v>0</v>
      </c>
      <c r="AK159" s="515" t="s">
        <v>75</v>
      </c>
      <c r="AL159" s="515" t="s">
        <v>75</v>
      </c>
      <c r="AM159" s="180">
        <f t="shared" si="13"/>
        <v>0</v>
      </c>
      <c r="AN159" s="505">
        <f>+K159+AC159-AH159</f>
        <v>17500000</v>
      </c>
      <c r="AO159" s="61" t="s">
        <v>67</v>
      </c>
      <c r="AP159" s="156">
        <v>17500000</v>
      </c>
      <c r="AQ159" s="61" t="s">
        <v>86</v>
      </c>
      <c r="AR159" s="64">
        <v>0</v>
      </c>
      <c r="AS159" s="515" t="s">
        <v>75</v>
      </c>
      <c r="AT159" s="522">
        <f t="shared" si="14"/>
        <v>17500000</v>
      </c>
      <c r="AU159" s="156">
        <v>0</v>
      </c>
      <c r="AV159" s="72">
        <f t="shared" si="15"/>
        <v>1</v>
      </c>
      <c r="AW159" s="515" t="s">
        <v>75</v>
      </c>
      <c r="AX159" s="61" t="s">
        <v>98</v>
      </c>
      <c r="AY159" s="184" t="s">
        <v>1145</v>
      </c>
      <c r="AZ159" s="58" t="s">
        <v>67</v>
      </c>
      <c r="BA159" s="58" t="s">
        <v>67</v>
      </c>
    </row>
    <row r="160" spans="2:53" s="142" customFormat="1" ht="14.25" customHeight="1" x14ac:dyDescent="0.2">
      <c r="B160" s="58">
        <v>2024</v>
      </c>
      <c r="C160" s="58">
        <v>891780111</v>
      </c>
      <c r="D160" s="62" t="s">
        <v>64</v>
      </c>
      <c r="E160" s="167" t="s">
        <v>1146</v>
      </c>
      <c r="F160" s="184" t="s">
        <v>1147</v>
      </c>
      <c r="G160" s="61">
        <v>0</v>
      </c>
      <c r="H160" s="167" t="s">
        <v>73</v>
      </c>
      <c r="I160" s="58" t="s">
        <v>125</v>
      </c>
      <c r="J160" s="167" t="s">
        <v>1148</v>
      </c>
      <c r="K160" s="156">
        <v>17500000</v>
      </c>
      <c r="L160" s="58" t="s">
        <v>68</v>
      </c>
      <c r="M160" s="482" t="s">
        <v>1149</v>
      </c>
      <c r="N160" s="184">
        <v>57463378</v>
      </c>
      <c r="O160" s="184">
        <v>184</v>
      </c>
      <c r="P160" s="509">
        <v>45321</v>
      </c>
      <c r="Q160" s="156">
        <v>210000000</v>
      </c>
      <c r="R160" s="483">
        <v>45323</v>
      </c>
      <c r="S160" s="156">
        <v>17500000</v>
      </c>
      <c r="T160" s="61" t="s">
        <v>67</v>
      </c>
      <c r="U160" s="184">
        <v>85472020</v>
      </c>
      <c r="V160" s="184" t="s">
        <v>1106</v>
      </c>
      <c r="W160" s="483">
        <v>45323</v>
      </c>
      <c r="X160" s="483">
        <v>45323</v>
      </c>
      <c r="Y160" s="484" t="s">
        <v>75</v>
      </c>
      <c r="Z160" s="483">
        <v>45473</v>
      </c>
      <c r="AA160" s="180">
        <f t="shared" si="11"/>
        <v>150</v>
      </c>
      <c r="AB160" s="167">
        <v>0</v>
      </c>
      <c r="AC160" s="167">
        <v>0</v>
      </c>
      <c r="AD160" s="167">
        <v>0</v>
      </c>
      <c r="AE160" s="515" t="s">
        <v>75</v>
      </c>
      <c r="AF160" s="180">
        <f t="shared" si="12"/>
        <v>0</v>
      </c>
      <c r="AG160" s="167">
        <v>0</v>
      </c>
      <c r="AH160" s="167">
        <v>0</v>
      </c>
      <c r="AI160" s="515" t="s">
        <v>75</v>
      </c>
      <c r="AJ160" s="167">
        <v>0</v>
      </c>
      <c r="AK160" s="515" t="s">
        <v>75</v>
      </c>
      <c r="AL160" s="515" t="s">
        <v>75</v>
      </c>
      <c r="AM160" s="180">
        <f t="shared" si="13"/>
        <v>0</v>
      </c>
      <c r="AN160" s="505">
        <f>+K160+AC160-AH160</f>
        <v>17500000</v>
      </c>
      <c r="AO160" s="61" t="s">
        <v>67</v>
      </c>
      <c r="AP160" s="156">
        <v>17500000</v>
      </c>
      <c r="AQ160" s="61" t="s">
        <v>86</v>
      </c>
      <c r="AR160" s="64">
        <v>0</v>
      </c>
      <c r="AS160" s="515" t="s">
        <v>75</v>
      </c>
      <c r="AT160" s="522">
        <f t="shared" si="14"/>
        <v>17500000</v>
      </c>
      <c r="AU160" s="156">
        <v>0</v>
      </c>
      <c r="AV160" s="72">
        <f t="shared" si="15"/>
        <v>1</v>
      </c>
      <c r="AW160" s="515" t="s">
        <v>75</v>
      </c>
      <c r="AX160" s="61" t="s">
        <v>98</v>
      </c>
      <c r="AY160" s="184" t="s">
        <v>1150</v>
      </c>
      <c r="AZ160" s="58" t="s">
        <v>67</v>
      </c>
      <c r="BA160" s="58" t="s">
        <v>67</v>
      </c>
    </row>
    <row r="161" spans="2:53" s="142" customFormat="1" ht="14.25" customHeight="1" x14ac:dyDescent="0.2">
      <c r="B161" s="58">
        <v>2024</v>
      </c>
      <c r="C161" s="58">
        <v>891780111</v>
      </c>
      <c r="D161" s="62" t="s">
        <v>64</v>
      </c>
      <c r="E161" s="167" t="s">
        <v>1151</v>
      </c>
      <c r="F161" s="184" t="s">
        <v>1152</v>
      </c>
      <c r="G161" s="61">
        <v>0</v>
      </c>
      <c r="H161" s="167" t="s">
        <v>73</v>
      </c>
      <c r="I161" s="58" t="s">
        <v>125</v>
      </c>
      <c r="J161" s="167" t="s">
        <v>1153</v>
      </c>
      <c r="K161" s="156">
        <v>17500000</v>
      </c>
      <c r="L161" s="58" t="s">
        <v>68</v>
      </c>
      <c r="M161" s="482" t="s">
        <v>1154</v>
      </c>
      <c r="N161" s="184">
        <v>1082958955</v>
      </c>
      <c r="O161" s="184">
        <v>111</v>
      </c>
      <c r="P161" s="509">
        <v>45310</v>
      </c>
      <c r="Q161" s="156">
        <v>376500000</v>
      </c>
      <c r="R161" s="483">
        <v>45323</v>
      </c>
      <c r="S161" s="156">
        <v>17500000</v>
      </c>
      <c r="T161" s="61" t="s">
        <v>67</v>
      </c>
      <c r="U161" s="184">
        <v>63563343</v>
      </c>
      <c r="V161" s="184" t="s">
        <v>1124</v>
      </c>
      <c r="W161" s="483">
        <v>45323</v>
      </c>
      <c r="X161" s="483">
        <v>45323</v>
      </c>
      <c r="Y161" s="484" t="s">
        <v>75</v>
      </c>
      <c r="Z161" s="483">
        <v>45473</v>
      </c>
      <c r="AA161" s="180">
        <f t="shared" si="11"/>
        <v>150</v>
      </c>
      <c r="AB161" s="167">
        <v>0</v>
      </c>
      <c r="AC161" s="167">
        <v>0</v>
      </c>
      <c r="AD161" s="167">
        <v>0</v>
      </c>
      <c r="AE161" s="515" t="s">
        <v>75</v>
      </c>
      <c r="AF161" s="180">
        <f t="shared" si="12"/>
        <v>0</v>
      </c>
      <c r="AG161" s="167">
        <v>0</v>
      </c>
      <c r="AH161" s="167">
        <v>0</v>
      </c>
      <c r="AI161" s="515" t="s">
        <v>75</v>
      </c>
      <c r="AJ161" s="167">
        <v>0</v>
      </c>
      <c r="AK161" s="515" t="s">
        <v>75</v>
      </c>
      <c r="AL161" s="515" t="s">
        <v>75</v>
      </c>
      <c r="AM161" s="180">
        <f t="shared" si="13"/>
        <v>0</v>
      </c>
      <c r="AN161" s="505">
        <f>+K161+AC161-AH161</f>
        <v>17500000</v>
      </c>
      <c r="AO161" s="61" t="s">
        <v>67</v>
      </c>
      <c r="AP161" s="156">
        <v>17500000</v>
      </c>
      <c r="AQ161" s="61" t="s">
        <v>86</v>
      </c>
      <c r="AR161" s="64">
        <v>0</v>
      </c>
      <c r="AS161" s="515" t="s">
        <v>75</v>
      </c>
      <c r="AT161" s="522">
        <f t="shared" si="14"/>
        <v>17500000</v>
      </c>
      <c r="AU161" s="156">
        <v>0</v>
      </c>
      <c r="AV161" s="72">
        <f t="shared" si="15"/>
        <v>1</v>
      </c>
      <c r="AW161" s="515" t="s">
        <v>75</v>
      </c>
      <c r="AX161" s="61" t="s">
        <v>98</v>
      </c>
      <c r="AY161" s="184" t="s">
        <v>1155</v>
      </c>
      <c r="AZ161" s="58" t="s">
        <v>67</v>
      </c>
      <c r="BA161" s="58" t="s">
        <v>67</v>
      </c>
    </row>
    <row r="162" spans="2:53" s="142" customFormat="1" ht="14.25" customHeight="1" x14ac:dyDescent="0.2">
      <c r="B162" s="58">
        <v>2024</v>
      </c>
      <c r="C162" s="58">
        <v>891780111</v>
      </c>
      <c r="D162" s="62" t="s">
        <v>64</v>
      </c>
      <c r="E162" s="167" t="s">
        <v>1156</v>
      </c>
      <c r="F162" s="184" t="s">
        <v>1157</v>
      </c>
      <c r="G162" s="61">
        <v>0</v>
      </c>
      <c r="H162" s="167" t="s">
        <v>73</v>
      </c>
      <c r="I162" s="58" t="s">
        <v>125</v>
      </c>
      <c r="J162" s="167" t="s">
        <v>1158</v>
      </c>
      <c r="K162" s="156">
        <v>31500000</v>
      </c>
      <c r="L162" s="58" t="s">
        <v>68</v>
      </c>
      <c r="M162" s="482" t="s">
        <v>812</v>
      </c>
      <c r="N162" s="184">
        <v>1082944860</v>
      </c>
      <c r="O162" s="184">
        <v>235</v>
      </c>
      <c r="P162" s="509">
        <v>45323</v>
      </c>
      <c r="Q162" s="156">
        <v>674900000</v>
      </c>
      <c r="R162" s="483">
        <v>45324</v>
      </c>
      <c r="S162" s="156">
        <v>31500000</v>
      </c>
      <c r="T162" s="61" t="s">
        <v>67</v>
      </c>
      <c r="U162" s="184">
        <v>52705148</v>
      </c>
      <c r="V162" s="184" t="s">
        <v>1159</v>
      </c>
      <c r="W162" s="483">
        <v>45324</v>
      </c>
      <c r="X162" s="483">
        <v>45324</v>
      </c>
      <c r="Y162" s="484" t="s">
        <v>75</v>
      </c>
      <c r="Z162" s="483">
        <v>45595</v>
      </c>
      <c r="AA162" s="180">
        <f t="shared" si="11"/>
        <v>271</v>
      </c>
      <c r="AB162" s="167">
        <v>0</v>
      </c>
      <c r="AC162" s="167">
        <v>0</v>
      </c>
      <c r="AD162" s="167">
        <v>0</v>
      </c>
      <c r="AE162" s="515" t="s">
        <v>75</v>
      </c>
      <c r="AF162" s="180">
        <f t="shared" si="12"/>
        <v>0</v>
      </c>
      <c r="AG162" s="167">
        <v>0</v>
      </c>
      <c r="AH162" s="167">
        <v>0</v>
      </c>
      <c r="AI162" s="515" t="s">
        <v>75</v>
      </c>
      <c r="AJ162" s="167">
        <v>0</v>
      </c>
      <c r="AK162" s="515" t="s">
        <v>75</v>
      </c>
      <c r="AL162" s="515" t="s">
        <v>75</v>
      </c>
      <c r="AM162" s="180">
        <f t="shared" si="13"/>
        <v>0</v>
      </c>
      <c r="AN162" s="505">
        <f>+K162+AC162-AH162</f>
        <v>31500000</v>
      </c>
      <c r="AO162" s="61" t="s">
        <v>86</v>
      </c>
      <c r="AP162" s="156">
        <v>0</v>
      </c>
      <c r="AQ162" s="61" t="s">
        <v>86</v>
      </c>
      <c r="AR162" s="64">
        <v>0</v>
      </c>
      <c r="AS162" s="515" t="s">
        <v>75</v>
      </c>
      <c r="AT162" s="522">
        <f t="shared" si="14"/>
        <v>17500000</v>
      </c>
      <c r="AU162" s="156">
        <v>14000000</v>
      </c>
      <c r="AV162" s="72">
        <f t="shared" si="15"/>
        <v>0.55555555555555558</v>
      </c>
      <c r="AW162" s="515" t="s">
        <v>75</v>
      </c>
      <c r="AX162" s="61" t="s">
        <v>101</v>
      </c>
      <c r="AY162" s="184" t="s">
        <v>1160</v>
      </c>
      <c r="AZ162" s="58" t="s">
        <v>67</v>
      </c>
      <c r="BA162" s="58" t="s">
        <v>67</v>
      </c>
    </row>
    <row r="163" spans="2:53" s="142" customFormat="1" ht="14.25" customHeight="1" x14ac:dyDescent="0.2">
      <c r="B163" s="58">
        <v>2024</v>
      </c>
      <c r="C163" s="58">
        <v>891780111</v>
      </c>
      <c r="D163" s="62" t="s">
        <v>64</v>
      </c>
      <c r="E163" s="167" t="s">
        <v>1161</v>
      </c>
      <c r="F163" s="184" t="s">
        <v>1162</v>
      </c>
      <c r="G163" s="61">
        <v>0</v>
      </c>
      <c r="H163" s="167" t="s">
        <v>73</v>
      </c>
      <c r="I163" s="58" t="s">
        <v>125</v>
      </c>
      <c r="J163" s="167" t="s">
        <v>1163</v>
      </c>
      <c r="K163" s="156">
        <v>14800000</v>
      </c>
      <c r="L163" s="58" t="s">
        <v>68</v>
      </c>
      <c r="M163" s="482" t="s">
        <v>1164</v>
      </c>
      <c r="N163" s="184">
        <v>1104429269</v>
      </c>
      <c r="O163" s="184">
        <v>37</v>
      </c>
      <c r="P163" s="509">
        <v>45306</v>
      </c>
      <c r="Q163" s="156">
        <f>132500000+28890000</f>
        <v>161390000</v>
      </c>
      <c r="R163" s="483">
        <v>45324</v>
      </c>
      <c r="S163" s="156">
        <v>14800000</v>
      </c>
      <c r="T163" s="61" t="s">
        <v>67</v>
      </c>
      <c r="U163" s="184">
        <v>52389076</v>
      </c>
      <c r="V163" s="184" t="s">
        <v>1165</v>
      </c>
      <c r="W163" s="483">
        <v>45324</v>
      </c>
      <c r="X163" s="483">
        <v>45324</v>
      </c>
      <c r="Y163" s="484" t="s">
        <v>75</v>
      </c>
      <c r="Z163" s="483">
        <v>45443</v>
      </c>
      <c r="AA163" s="180">
        <f t="shared" si="11"/>
        <v>119</v>
      </c>
      <c r="AB163" s="167">
        <v>0</v>
      </c>
      <c r="AC163" s="167">
        <v>0</v>
      </c>
      <c r="AD163" s="167">
        <v>0</v>
      </c>
      <c r="AE163" s="515" t="s">
        <v>75</v>
      </c>
      <c r="AF163" s="180">
        <f t="shared" si="12"/>
        <v>0</v>
      </c>
      <c r="AG163" s="167">
        <v>0</v>
      </c>
      <c r="AH163" s="167">
        <v>0</v>
      </c>
      <c r="AI163" s="515" t="s">
        <v>75</v>
      </c>
      <c r="AJ163" s="167">
        <v>0</v>
      </c>
      <c r="AK163" s="515" t="s">
        <v>75</v>
      </c>
      <c r="AL163" s="515" t="s">
        <v>75</v>
      </c>
      <c r="AM163" s="180">
        <f t="shared" si="13"/>
        <v>0</v>
      </c>
      <c r="AN163" s="505">
        <f>+K163+AC163-AH163</f>
        <v>14800000</v>
      </c>
      <c r="AO163" s="61" t="s">
        <v>67</v>
      </c>
      <c r="AP163" s="156">
        <v>14800000</v>
      </c>
      <c r="AQ163" s="61" t="s">
        <v>86</v>
      </c>
      <c r="AR163" s="64">
        <v>0</v>
      </c>
      <c r="AS163" s="515" t="s">
        <v>75</v>
      </c>
      <c r="AT163" s="522">
        <f t="shared" si="14"/>
        <v>14800000</v>
      </c>
      <c r="AU163" s="156">
        <v>0</v>
      </c>
      <c r="AV163" s="72">
        <f t="shared" si="15"/>
        <v>1</v>
      </c>
      <c r="AW163" s="515" t="s">
        <v>75</v>
      </c>
      <c r="AX163" s="61" t="s">
        <v>98</v>
      </c>
      <c r="AY163" s="184" t="s">
        <v>1166</v>
      </c>
      <c r="AZ163" s="58" t="s">
        <v>67</v>
      </c>
      <c r="BA163" s="58" t="s">
        <v>67</v>
      </c>
    </row>
    <row r="164" spans="2:53" s="142" customFormat="1" ht="14.25" customHeight="1" x14ac:dyDescent="0.2">
      <c r="B164" s="58">
        <v>2024</v>
      </c>
      <c r="C164" s="58">
        <v>891780111</v>
      </c>
      <c r="D164" s="62" t="s">
        <v>64</v>
      </c>
      <c r="E164" s="167" t="s">
        <v>1167</v>
      </c>
      <c r="F164" s="184" t="s">
        <v>1168</v>
      </c>
      <c r="G164" s="61">
        <v>0</v>
      </c>
      <c r="H164" s="167" t="s">
        <v>73</v>
      </c>
      <c r="I164" s="58" t="s">
        <v>125</v>
      </c>
      <c r="J164" s="167" t="s">
        <v>1169</v>
      </c>
      <c r="K164" s="156">
        <v>7845200</v>
      </c>
      <c r="L164" s="58" t="s">
        <v>68</v>
      </c>
      <c r="M164" s="482" t="s">
        <v>1170</v>
      </c>
      <c r="N164" s="184">
        <v>1083012321</v>
      </c>
      <c r="O164" s="184">
        <v>235</v>
      </c>
      <c r="P164" s="509">
        <v>45323</v>
      </c>
      <c r="Q164" s="156">
        <v>674900000</v>
      </c>
      <c r="R164" s="483">
        <v>45324</v>
      </c>
      <c r="S164" s="156">
        <v>7845200</v>
      </c>
      <c r="T164" s="61" t="s">
        <v>67</v>
      </c>
      <c r="U164" s="184">
        <v>52705148</v>
      </c>
      <c r="V164" s="184" t="s">
        <v>1159</v>
      </c>
      <c r="W164" s="483">
        <v>45324</v>
      </c>
      <c r="X164" s="483">
        <v>45324</v>
      </c>
      <c r="Y164" s="484" t="s">
        <v>75</v>
      </c>
      <c r="Z164" s="483">
        <v>45381</v>
      </c>
      <c r="AA164" s="180">
        <f t="shared" si="11"/>
        <v>57</v>
      </c>
      <c r="AB164" s="167">
        <v>0</v>
      </c>
      <c r="AC164" s="167">
        <v>0</v>
      </c>
      <c r="AD164" s="167">
        <v>0</v>
      </c>
      <c r="AE164" s="515" t="s">
        <v>75</v>
      </c>
      <c r="AF164" s="180">
        <f t="shared" si="12"/>
        <v>0</v>
      </c>
      <c r="AG164" s="167">
        <v>0</v>
      </c>
      <c r="AH164" s="167">
        <v>0</v>
      </c>
      <c r="AI164" s="515" t="s">
        <v>75</v>
      </c>
      <c r="AJ164" s="167">
        <v>0</v>
      </c>
      <c r="AK164" s="515" t="s">
        <v>75</v>
      </c>
      <c r="AL164" s="515" t="s">
        <v>75</v>
      </c>
      <c r="AM164" s="180">
        <f t="shared" si="13"/>
        <v>0</v>
      </c>
      <c r="AN164" s="505">
        <f>+K164+AC164-AH164</f>
        <v>7845200</v>
      </c>
      <c r="AO164" s="61" t="s">
        <v>86</v>
      </c>
      <c r="AP164" s="156">
        <v>0</v>
      </c>
      <c r="AQ164" s="61" t="s">
        <v>86</v>
      </c>
      <c r="AR164" s="64">
        <v>0</v>
      </c>
      <c r="AS164" s="515" t="s">
        <v>75</v>
      </c>
      <c r="AT164" s="522">
        <f t="shared" si="14"/>
        <v>7845200</v>
      </c>
      <c r="AU164" s="156">
        <v>0</v>
      </c>
      <c r="AV164" s="72">
        <f t="shared" si="15"/>
        <v>1</v>
      </c>
      <c r="AW164" s="515" t="s">
        <v>75</v>
      </c>
      <c r="AX164" s="61" t="s">
        <v>98</v>
      </c>
      <c r="AY164" s="184" t="s">
        <v>1171</v>
      </c>
      <c r="AZ164" s="58" t="s">
        <v>67</v>
      </c>
      <c r="BA164" s="58" t="s">
        <v>67</v>
      </c>
    </row>
    <row r="165" spans="2:53" s="142" customFormat="1" ht="14.25" customHeight="1" x14ac:dyDescent="0.2">
      <c r="B165" s="58">
        <v>2024</v>
      </c>
      <c r="C165" s="58">
        <v>891780111</v>
      </c>
      <c r="D165" s="62" t="s">
        <v>64</v>
      </c>
      <c r="E165" s="167" t="s">
        <v>1172</v>
      </c>
      <c r="F165" s="184" t="s">
        <v>1173</v>
      </c>
      <c r="G165" s="61">
        <v>0</v>
      </c>
      <c r="H165" s="167" t="s">
        <v>73</v>
      </c>
      <c r="I165" s="58" t="s">
        <v>125</v>
      </c>
      <c r="J165" s="167" t="s">
        <v>1174</v>
      </c>
      <c r="K165" s="156">
        <v>14400000</v>
      </c>
      <c r="L165" s="58" t="s">
        <v>68</v>
      </c>
      <c r="M165" s="482" t="s">
        <v>1175</v>
      </c>
      <c r="N165" s="184">
        <v>1082839048</v>
      </c>
      <c r="O165" s="184">
        <v>39</v>
      </c>
      <c r="P165" s="509">
        <v>45306</v>
      </c>
      <c r="Q165" s="156">
        <v>524300000</v>
      </c>
      <c r="R165" s="483">
        <v>45324</v>
      </c>
      <c r="S165" s="156">
        <v>14400000</v>
      </c>
      <c r="T165" s="61" t="s">
        <v>67</v>
      </c>
      <c r="U165" s="184">
        <v>39049658</v>
      </c>
      <c r="V165" s="184" t="s">
        <v>1069</v>
      </c>
      <c r="W165" s="483">
        <v>45324</v>
      </c>
      <c r="X165" s="483">
        <v>45324</v>
      </c>
      <c r="Y165" s="484" t="s">
        <v>75</v>
      </c>
      <c r="Z165" s="483">
        <v>45412</v>
      </c>
      <c r="AA165" s="180">
        <f t="shared" si="11"/>
        <v>88</v>
      </c>
      <c r="AB165" s="167">
        <v>0</v>
      </c>
      <c r="AC165" s="167">
        <v>0</v>
      </c>
      <c r="AD165" s="167">
        <v>0</v>
      </c>
      <c r="AE165" s="515" t="s">
        <v>75</v>
      </c>
      <c r="AF165" s="180">
        <f t="shared" si="12"/>
        <v>0</v>
      </c>
      <c r="AG165" s="167">
        <v>0</v>
      </c>
      <c r="AH165" s="167">
        <v>0</v>
      </c>
      <c r="AI165" s="515" t="s">
        <v>75</v>
      </c>
      <c r="AJ165" s="167">
        <v>0</v>
      </c>
      <c r="AK165" s="515" t="s">
        <v>75</v>
      </c>
      <c r="AL165" s="515" t="s">
        <v>75</v>
      </c>
      <c r="AM165" s="180">
        <f t="shared" si="13"/>
        <v>0</v>
      </c>
      <c r="AN165" s="505">
        <f>+K165+AC165-AH165</f>
        <v>14400000</v>
      </c>
      <c r="AO165" s="61" t="s">
        <v>67</v>
      </c>
      <c r="AP165" s="156">
        <v>14400000</v>
      </c>
      <c r="AQ165" s="61" t="s">
        <v>86</v>
      </c>
      <c r="AR165" s="64">
        <v>0</v>
      </c>
      <c r="AS165" s="515" t="s">
        <v>75</v>
      </c>
      <c r="AT165" s="522">
        <f t="shared" si="14"/>
        <v>14400000</v>
      </c>
      <c r="AU165" s="156">
        <v>0</v>
      </c>
      <c r="AV165" s="72">
        <f t="shared" si="15"/>
        <v>1</v>
      </c>
      <c r="AW165" s="515" t="s">
        <v>75</v>
      </c>
      <c r="AX165" s="61" t="s">
        <v>98</v>
      </c>
      <c r="AY165" s="184" t="s">
        <v>1176</v>
      </c>
      <c r="AZ165" s="58" t="s">
        <v>67</v>
      </c>
      <c r="BA165" s="58" t="s">
        <v>67</v>
      </c>
    </row>
    <row r="166" spans="2:53" s="142" customFormat="1" ht="14.25" customHeight="1" x14ac:dyDescent="0.2">
      <c r="B166" s="58">
        <v>2024</v>
      </c>
      <c r="C166" s="58">
        <v>891780111</v>
      </c>
      <c r="D166" s="62" t="s">
        <v>64</v>
      </c>
      <c r="E166" s="167" t="s">
        <v>1177</v>
      </c>
      <c r="F166" s="184" t="s">
        <v>1178</v>
      </c>
      <c r="G166" s="61">
        <v>0</v>
      </c>
      <c r="H166" s="167" t="s">
        <v>73</v>
      </c>
      <c r="I166" s="58" t="s">
        <v>125</v>
      </c>
      <c r="J166" s="167" t="s">
        <v>1179</v>
      </c>
      <c r="K166" s="156">
        <v>6000000</v>
      </c>
      <c r="L166" s="58" t="s">
        <v>68</v>
      </c>
      <c r="M166" s="482" t="s">
        <v>1180</v>
      </c>
      <c r="N166" s="184">
        <v>1082935318</v>
      </c>
      <c r="O166" s="184">
        <v>120</v>
      </c>
      <c r="P166" s="509">
        <v>45313</v>
      </c>
      <c r="Q166" s="156">
        <v>28250000</v>
      </c>
      <c r="R166" s="483">
        <v>45324</v>
      </c>
      <c r="S166" s="156">
        <v>6000000</v>
      </c>
      <c r="T166" s="61" t="s">
        <v>67</v>
      </c>
      <c r="U166" s="184">
        <v>63563343</v>
      </c>
      <c r="V166" s="184" t="s">
        <v>1124</v>
      </c>
      <c r="W166" s="483">
        <v>45324</v>
      </c>
      <c r="X166" s="483">
        <v>45324</v>
      </c>
      <c r="Y166" s="484" t="s">
        <v>75</v>
      </c>
      <c r="Z166" s="483">
        <v>45351</v>
      </c>
      <c r="AA166" s="180">
        <f t="shared" si="11"/>
        <v>27</v>
      </c>
      <c r="AB166" s="167">
        <v>0</v>
      </c>
      <c r="AC166" s="167">
        <v>0</v>
      </c>
      <c r="AD166" s="167">
        <v>0</v>
      </c>
      <c r="AE166" s="515" t="s">
        <v>75</v>
      </c>
      <c r="AF166" s="180">
        <f t="shared" si="12"/>
        <v>0</v>
      </c>
      <c r="AG166" s="167">
        <v>0</v>
      </c>
      <c r="AH166" s="167">
        <v>0</v>
      </c>
      <c r="AI166" s="515" t="s">
        <v>75</v>
      </c>
      <c r="AJ166" s="167">
        <v>0</v>
      </c>
      <c r="AK166" s="515" t="s">
        <v>75</v>
      </c>
      <c r="AL166" s="515" t="s">
        <v>75</v>
      </c>
      <c r="AM166" s="180">
        <f t="shared" si="13"/>
        <v>0</v>
      </c>
      <c r="AN166" s="505">
        <f>+K166+AC166-AH166</f>
        <v>6000000</v>
      </c>
      <c r="AO166" s="61" t="s">
        <v>86</v>
      </c>
      <c r="AP166" s="156">
        <v>0</v>
      </c>
      <c r="AQ166" s="61" t="s">
        <v>86</v>
      </c>
      <c r="AR166" s="64">
        <v>0</v>
      </c>
      <c r="AS166" s="515" t="s">
        <v>75</v>
      </c>
      <c r="AT166" s="522">
        <f t="shared" si="14"/>
        <v>6000000</v>
      </c>
      <c r="AU166" s="156">
        <v>0</v>
      </c>
      <c r="AV166" s="72">
        <f t="shared" si="15"/>
        <v>1</v>
      </c>
      <c r="AW166" s="515" t="s">
        <v>75</v>
      </c>
      <c r="AX166" s="61" t="s">
        <v>98</v>
      </c>
      <c r="AY166" s="184" t="s">
        <v>1181</v>
      </c>
      <c r="AZ166" s="58" t="s">
        <v>67</v>
      </c>
      <c r="BA166" s="58" t="s">
        <v>67</v>
      </c>
    </row>
    <row r="167" spans="2:53" s="142" customFormat="1" ht="14.25" customHeight="1" x14ac:dyDescent="0.2">
      <c r="B167" s="58">
        <v>2024</v>
      </c>
      <c r="C167" s="58">
        <v>891780111</v>
      </c>
      <c r="D167" s="62" t="s">
        <v>64</v>
      </c>
      <c r="E167" s="167" t="s">
        <v>1182</v>
      </c>
      <c r="F167" s="184" t="s">
        <v>1183</v>
      </c>
      <c r="G167" s="61">
        <v>0</v>
      </c>
      <c r="H167" s="167" t="s">
        <v>73</v>
      </c>
      <c r="I167" s="58" t="s">
        <v>125</v>
      </c>
      <c r="J167" s="167" t="s">
        <v>1184</v>
      </c>
      <c r="K167" s="156">
        <v>17500000</v>
      </c>
      <c r="L167" s="58" t="s">
        <v>68</v>
      </c>
      <c r="M167" s="482" t="s">
        <v>1185</v>
      </c>
      <c r="N167" s="184">
        <v>1140863901</v>
      </c>
      <c r="O167" s="184">
        <v>36</v>
      </c>
      <c r="P167" s="509">
        <v>45306</v>
      </c>
      <c r="Q167" s="156">
        <v>734700000</v>
      </c>
      <c r="R167" s="483">
        <v>45324</v>
      </c>
      <c r="S167" s="156">
        <v>17500000</v>
      </c>
      <c r="T167" s="61" t="s">
        <v>67</v>
      </c>
      <c r="U167" s="184">
        <v>85155551</v>
      </c>
      <c r="V167" s="184" t="s">
        <v>355</v>
      </c>
      <c r="W167" s="483">
        <v>45324</v>
      </c>
      <c r="X167" s="483">
        <v>45324</v>
      </c>
      <c r="Y167" s="484" t="s">
        <v>75</v>
      </c>
      <c r="Z167" s="483">
        <v>45473</v>
      </c>
      <c r="AA167" s="180">
        <f t="shared" si="11"/>
        <v>149</v>
      </c>
      <c r="AB167" s="167">
        <v>0</v>
      </c>
      <c r="AC167" s="167">
        <v>0</v>
      </c>
      <c r="AD167" s="167">
        <v>0</v>
      </c>
      <c r="AE167" s="515" t="s">
        <v>75</v>
      </c>
      <c r="AF167" s="180">
        <f t="shared" si="12"/>
        <v>0</v>
      </c>
      <c r="AG167" s="167">
        <v>0</v>
      </c>
      <c r="AH167" s="167">
        <v>0</v>
      </c>
      <c r="AI167" s="515" t="s">
        <v>75</v>
      </c>
      <c r="AJ167" s="167">
        <v>0</v>
      </c>
      <c r="AK167" s="515" t="s">
        <v>75</v>
      </c>
      <c r="AL167" s="515" t="s">
        <v>75</v>
      </c>
      <c r="AM167" s="180">
        <f t="shared" si="13"/>
        <v>0</v>
      </c>
      <c r="AN167" s="505">
        <f>+K167+AC167-AH167</f>
        <v>17500000</v>
      </c>
      <c r="AO167" s="61" t="s">
        <v>67</v>
      </c>
      <c r="AP167" s="156">
        <v>17500000</v>
      </c>
      <c r="AQ167" s="61" t="s">
        <v>86</v>
      </c>
      <c r="AR167" s="64">
        <v>0</v>
      </c>
      <c r="AS167" s="515" t="s">
        <v>75</v>
      </c>
      <c r="AT167" s="522">
        <f t="shared" si="14"/>
        <v>17500000</v>
      </c>
      <c r="AU167" s="156">
        <v>0</v>
      </c>
      <c r="AV167" s="72">
        <f t="shared" si="15"/>
        <v>1</v>
      </c>
      <c r="AW167" s="515" t="s">
        <v>75</v>
      </c>
      <c r="AX167" s="61" t="s">
        <v>98</v>
      </c>
      <c r="AY167" s="184" t="s">
        <v>1186</v>
      </c>
      <c r="AZ167" s="58" t="s">
        <v>67</v>
      </c>
      <c r="BA167" s="58" t="s">
        <v>67</v>
      </c>
    </row>
    <row r="168" spans="2:53" s="142" customFormat="1" ht="14.25" customHeight="1" x14ac:dyDescent="0.2">
      <c r="B168" s="58">
        <v>2024</v>
      </c>
      <c r="C168" s="58">
        <v>891780111</v>
      </c>
      <c r="D168" s="62" t="s">
        <v>64</v>
      </c>
      <c r="E168" s="167" t="s">
        <v>1187</v>
      </c>
      <c r="F168" s="184" t="s">
        <v>1188</v>
      </c>
      <c r="G168" s="61">
        <v>0</v>
      </c>
      <c r="H168" s="167" t="s">
        <v>73</v>
      </c>
      <c r="I168" s="58" t="s">
        <v>125</v>
      </c>
      <c r="J168" s="167" t="s">
        <v>1189</v>
      </c>
      <c r="K168" s="156">
        <v>33943500</v>
      </c>
      <c r="L168" s="58" t="s">
        <v>68</v>
      </c>
      <c r="M168" s="482" t="s">
        <v>1190</v>
      </c>
      <c r="N168" s="184">
        <v>1082999568</v>
      </c>
      <c r="O168" s="184">
        <v>235</v>
      </c>
      <c r="P168" s="509">
        <v>45323</v>
      </c>
      <c r="Q168" s="156">
        <v>674900000</v>
      </c>
      <c r="R168" s="483">
        <v>45324</v>
      </c>
      <c r="S168" s="156">
        <v>33943500</v>
      </c>
      <c r="T168" s="61" t="s">
        <v>67</v>
      </c>
      <c r="U168" s="184">
        <v>52705148</v>
      </c>
      <c r="V168" s="184" t="s">
        <v>1191</v>
      </c>
      <c r="W168" s="483">
        <v>45324</v>
      </c>
      <c r="X168" s="483">
        <v>45324</v>
      </c>
      <c r="Y168" s="484" t="s">
        <v>75</v>
      </c>
      <c r="Z168" s="483">
        <v>45595</v>
      </c>
      <c r="AA168" s="180">
        <f t="shared" si="11"/>
        <v>271</v>
      </c>
      <c r="AB168" s="167">
        <v>0</v>
      </c>
      <c r="AC168" s="167">
        <v>0</v>
      </c>
      <c r="AD168" s="167">
        <v>0</v>
      </c>
      <c r="AE168" s="515" t="s">
        <v>75</v>
      </c>
      <c r="AF168" s="180">
        <f t="shared" si="12"/>
        <v>0</v>
      </c>
      <c r="AG168" s="167">
        <v>0</v>
      </c>
      <c r="AH168" s="167">
        <v>0</v>
      </c>
      <c r="AI168" s="515" t="s">
        <v>75</v>
      </c>
      <c r="AJ168" s="167">
        <v>0</v>
      </c>
      <c r="AK168" s="515" t="s">
        <v>75</v>
      </c>
      <c r="AL168" s="515" t="s">
        <v>75</v>
      </c>
      <c r="AM168" s="180">
        <f t="shared" si="13"/>
        <v>0</v>
      </c>
      <c r="AN168" s="505">
        <f>+K168+AC168-AH168</f>
        <v>33943500</v>
      </c>
      <c r="AO168" s="61" t="s">
        <v>86</v>
      </c>
      <c r="AP168" s="156">
        <v>0</v>
      </c>
      <c r="AQ168" s="61" t="s">
        <v>86</v>
      </c>
      <c r="AR168" s="64">
        <v>0</v>
      </c>
      <c r="AS168" s="515" t="s">
        <v>75</v>
      </c>
      <c r="AT168" s="522">
        <f t="shared" si="14"/>
        <v>18857500</v>
      </c>
      <c r="AU168" s="156">
        <v>15086000</v>
      </c>
      <c r="AV168" s="72">
        <f t="shared" si="15"/>
        <v>0.55555555555555558</v>
      </c>
      <c r="AW168" s="515" t="s">
        <v>75</v>
      </c>
      <c r="AX168" s="61" t="s">
        <v>101</v>
      </c>
      <c r="AY168" s="184" t="s">
        <v>1192</v>
      </c>
      <c r="AZ168" s="58" t="s">
        <v>67</v>
      </c>
      <c r="BA168" s="58" t="s">
        <v>67</v>
      </c>
    </row>
    <row r="169" spans="2:53" s="142" customFormat="1" ht="14.25" customHeight="1" x14ac:dyDescent="0.2">
      <c r="B169" s="58">
        <v>2024</v>
      </c>
      <c r="C169" s="58">
        <v>891780111</v>
      </c>
      <c r="D169" s="62" t="s">
        <v>64</v>
      </c>
      <c r="E169" s="167" t="s">
        <v>1193</v>
      </c>
      <c r="F169" s="184" t="s">
        <v>1194</v>
      </c>
      <c r="G169" s="61">
        <v>0</v>
      </c>
      <c r="H169" s="167" t="s">
        <v>73</v>
      </c>
      <c r="I169" s="58" t="s">
        <v>125</v>
      </c>
      <c r="J169" s="167" t="s">
        <v>1195</v>
      </c>
      <c r="K169" s="156">
        <v>47481200</v>
      </c>
      <c r="L169" s="58" t="s">
        <v>68</v>
      </c>
      <c r="M169" s="482" t="s">
        <v>1196</v>
      </c>
      <c r="N169" s="184">
        <v>49721242</v>
      </c>
      <c r="O169" s="184">
        <v>235</v>
      </c>
      <c r="P169" s="509">
        <v>45323</v>
      </c>
      <c r="Q169" s="156">
        <v>674900000</v>
      </c>
      <c r="R169" s="483">
        <v>45324</v>
      </c>
      <c r="S169" s="156">
        <v>47481200</v>
      </c>
      <c r="T169" s="61" t="s">
        <v>67</v>
      </c>
      <c r="U169" s="184">
        <v>52705148</v>
      </c>
      <c r="V169" s="184" t="s">
        <v>1191</v>
      </c>
      <c r="W169" s="483">
        <v>45324</v>
      </c>
      <c r="X169" s="483">
        <v>45324</v>
      </c>
      <c r="Y169" s="484" t="s">
        <v>75</v>
      </c>
      <c r="Z169" s="483">
        <v>45595</v>
      </c>
      <c r="AA169" s="180">
        <f t="shared" si="11"/>
        <v>271</v>
      </c>
      <c r="AB169" s="167">
        <v>0</v>
      </c>
      <c r="AC169" s="167">
        <v>0</v>
      </c>
      <c r="AD169" s="167">
        <v>0</v>
      </c>
      <c r="AE169" s="515" t="s">
        <v>75</v>
      </c>
      <c r="AF169" s="180">
        <f t="shared" si="12"/>
        <v>0</v>
      </c>
      <c r="AG169" s="167">
        <v>0</v>
      </c>
      <c r="AH169" s="167">
        <v>0</v>
      </c>
      <c r="AI169" s="515" t="s">
        <v>75</v>
      </c>
      <c r="AJ169" s="167">
        <v>0</v>
      </c>
      <c r="AK169" s="515" t="s">
        <v>75</v>
      </c>
      <c r="AL169" s="515" t="s">
        <v>75</v>
      </c>
      <c r="AM169" s="180">
        <f t="shared" si="13"/>
        <v>0</v>
      </c>
      <c r="AN169" s="505">
        <f>+K169+AC169-AH169</f>
        <v>47481200</v>
      </c>
      <c r="AO169" s="61" t="s">
        <v>86</v>
      </c>
      <c r="AP169" s="156">
        <v>0</v>
      </c>
      <c r="AQ169" s="61" t="s">
        <v>86</v>
      </c>
      <c r="AR169" s="64">
        <v>0</v>
      </c>
      <c r="AS169" s="515" t="s">
        <v>75</v>
      </c>
      <c r="AT169" s="522">
        <f t="shared" si="14"/>
        <v>15827064</v>
      </c>
      <c r="AU169" s="156">
        <v>31654136</v>
      </c>
      <c r="AV169" s="72">
        <f t="shared" si="15"/>
        <v>0.33333327717075389</v>
      </c>
      <c r="AW169" s="515" t="s">
        <v>75</v>
      </c>
      <c r="AX169" s="61" t="s">
        <v>101</v>
      </c>
      <c r="AY169" s="184" t="s">
        <v>1197</v>
      </c>
      <c r="AZ169" s="58" t="s">
        <v>67</v>
      </c>
      <c r="BA169" s="58" t="s">
        <v>67</v>
      </c>
    </row>
    <row r="170" spans="2:53" s="142" customFormat="1" ht="14.25" customHeight="1" x14ac:dyDescent="0.2">
      <c r="B170" s="58">
        <v>2024</v>
      </c>
      <c r="C170" s="58">
        <v>891780111</v>
      </c>
      <c r="D170" s="62" t="s">
        <v>64</v>
      </c>
      <c r="E170" s="167" t="s">
        <v>1198</v>
      </c>
      <c r="F170" s="184" t="s">
        <v>1199</v>
      </c>
      <c r="G170" s="61">
        <v>0</v>
      </c>
      <c r="H170" s="167" t="s">
        <v>73</v>
      </c>
      <c r="I170" s="58" t="s">
        <v>125</v>
      </c>
      <c r="J170" s="167" t="s">
        <v>1200</v>
      </c>
      <c r="K170" s="156">
        <v>10500000</v>
      </c>
      <c r="L170" s="58" t="s">
        <v>68</v>
      </c>
      <c r="M170" s="482" t="s">
        <v>1201</v>
      </c>
      <c r="N170" s="184">
        <v>36694608</v>
      </c>
      <c r="O170" s="184">
        <v>35</v>
      </c>
      <c r="P170" s="509">
        <v>45306</v>
      </c>
      <c r="Q170" s="156">
        <v>807300000</v>
      </c>
      <c r="R170" s="483">
        <v>45327</v>
      </c>
      <c r="S170" s="156">
        <v>10500000</v>
      </c>
      <c r="T170" s="61" t="s">
        <v>67</v>
      </c>
      <c r="U170" s="184">
        <v>57461852</v>
      </c>
      <c r="V170" s="184" t="s">
        <v>349</v>
      </c>
      <c r="W170" s="483">
        <v>45327</v>
      </c>
      <c r="X170" s="483">
        <v>45327</v>
      </c>
      <c r="Y170" s="484" t="s">
        <v>75</v>
      </c>
      <c r="Z170" s="483">
        <v>45412</v>
      </c>
      <c r="AA170" s="180">
        <f t="shared" si="11"/>
        <v>85</v>
      </c>
      <c r="AB170" s="167">
        <v>0</v>
      </c>
      <c r="AC170" s="167">
        <v>0</v>
      </c>
      <c r="AD170" s="167">
        <v>0</v>
      </c>
      <c r="AE170" s="515" t="s">
        <v>75</v>
      </c>
      <c r="AF170" s="180">
        <f t="shared" si="12"/>
        <v>0</v>
      </c>
      <c r="AG170" s="167">
        <v>0</v>
      </c>
      <c r="AH170" s="167">
        <v>0</v>
      </c>
      <c r="AI170" s="515" t="s">
        <v>75</v>
      </c>
      <c r="AJ170" s="167">
        <v>0</v>
      </c>
      <c r="AK170" s="515" t="s">
        <v>75</v>
      </c>
      <c r="AL170" s="515" t="s">
        <v>75</v>
      </c>
      <c r="AM170" s="180">
        <f t="shared" si="13"/>
        <v>0</v>
      </c>
      <c r="AN170" s="505">
        <f>+K170+AC170-AH170</f>
        <v>10500000</v>
      </c>
      <c r="AO170" s="61" t="s">
        <v>67</v>
      </c>
      <c r="AP170" s="156">
        <v>10500000</v>
      </c>
      <c r="AQ170" s="61" t="s">
        <v>86</v>
      </c>
      <c r="AR170" s="64">
        <v>0</v>
      </c>
      <c r="AS170" s="515" t="s">
        <v>75</v>
      </c>
      <c r="AT170" s="522">
        <f t="shared" si="14"/>
        <v>10500000</v>
      </c>
      <c r="AU170" s="156">
        <v>0</v>
      </c>
      <c r="AV170" s="72">
        <f t="shared" si="15"/>
        <v>1</v>
      </c>
      <c r="AW170" s="515" t="s">
        <v>75</v>
      </c>
      <c r="AX170" s="61" t="s">
        <v>98</v>
      </c>
      <c r="AY170" s="184" t="s">
        <v>1202</v>
      </c>
      <c r="AZ170" s="58" t="s">
        <v>67</v>
      </c>
      <c r="BA170" s="58" t="s">
        <v>67</v>
      </c>
    </row>
    <row r="171" spans="2:53" s="142" customFormat="1" ht="14.25" customHeight="1" x14ac:dyDescent="0.2">
      <c r="B171" s="58">
        <v>2024</v>
      </c>
      <c r="C171" s="58">
        <v>891780111</v>
      </c>
      <c r="D171" s="62" t="s">
        <v>64</v>
      </c>
      <c r="E171" s="167" t="s">
        <v>1203</v>
      </c>
      <c r="F171" s="184" t="s">
        <v>1204</v>
      </c>
      <c r="G171" s="61">
        <v>0</v>
      </c>
      <c r="H171" s="167" t="s">
        <v>73</v>
      </c>
      <c r="I171" s="58" t="s">
        <v>125</v>
      </c>
      <c r="J171" s="167" t="s">
        <v>1128</v>
      </c>
      <c r="K171" s="156">
        <v>17500000</v>
      </c>
      <c r="L171" s="58" t="s">
        <v>68</v>
      </c>
      <c r="M171" s="482" t="s">
        <v>1205</v>
      </c>
      <c r="N171" s="184">
        <v>1083034387</v>
      </c>
      <c r="O171" s="184">
        <v>34</v>
      </c>
      <c r="P171" s="509">
        <v>45306</v>
      </c>
      <c r="Q171" s="156">
        <v>305400000</v>
      </c>
      <c r="R171" s="483">
        <v>45327</v>
      </c>
      <c r="S171" s="156">
        <v>17500000</v>
      </c>
      <c r="T171" s="61" t="s">
        <v>67</v>
      </c>
      <c r="U171" s="184">
        <v>1082903415</v>
      </c>
      <c r="V171" s="184" t="s">
        <v>921</v>
      </c>
      <c r="W171" s="483">
        <v>45327</v>
      </c>
      <c r="X171" s="483">
        <v>45327</v>
      </c>
      <c r="Y171" s="484" t="s">
        <v>75</v>
      </c>
      <c r="Z171" s="483">
        <v>45473</v>
      </c>
      <c r="AA171" s="180">
        <f t="shared" si="11"/>
        <v>146</v>
      </c>
      <c r="AB171" s="167">
        <v>0</v>
      </c>
      <c r="AC171" s="167">
        <v>0</v>
      </c>
      <c r="AD171" s="167">
        <v>0</v>
      </c>
      <c r="AE171" s="515" t="s">
        <v>75</v>
      </c>
      <c r="AF171" s="180">
        <f t="shared" si="12"/>
        <v>0</v>
      </c>
      <c r="AG171" s="167">
        <v>0</v>
      </c>
      <c r="AH171" s="167">
        <v>0</v>
      </c>
      <c r="AI171" s="515" t="s">
        <v>75</v>
      </c>
      <c r="AJ171" s="167">
        <v>0</v>
      </c>
      <c r="AK171" s="515" t="s">
        <v>75</v>
      </c>
      <c r="AL171" s="515" t="s">
        <v>75</v>
      </c>
      <c r="AM171" s="180">
        <f t="shared" si="13"/>
        <v>0</v>
      </c>
      <c r="AN171" s="505">
        <f>+K171+AC171-AH171</f>
        <v>17500000</v>
      </c>
      <c r="AO171" s="61" t="s">
        <v>67</v>
      </c>
      <c r="AP171" s="156">
        <v>17500000</v>
      </c>
      <c r="AQ171" s="61" t="s">
        <v>86</v>
      </c>
      <c r="AR171" s="64">
        <v>0</v>
      </c>
      <c r="AS171" s="515" t="s">
        <v>75</v>
      </c>
      <c r="AT171" s="522">
        <f t="shared" si="14"/>
        <v>17500000</v>
      </c>
      <c r="AU171" s="156">
        <v>0</v>
      </c>
      <c r="AV171" s="72">
        <f t="shared" si="15"/>
        <v>1</v>
      </c>
      <c r="AW171" s="515" t="s">
        <v>75</v>
      </c>
      <c r="AX171" s="61" t="s">
        <v>98</v>
      </c>
      <c r="AY171" s="184" t="s">
        <v>1206</v>
      </c>
      <c r="AZ171" s="58" t="s">
        <v>67</v>
      </c>
      <c r="BA171" s="58" t="s">
        <v>67</v>
      </c>
    </row>
    <row r="172" spans="2:53" s="142" customFormat="1" ht="14.25" customHeight="1" x14ac:dyDescent="0.2">
      <c r="B172" s="58">
        <v>2024</v>
      </c>
      <c r="C172" s="58">
        <v>891780111</v>
      </c>
      <c r="D172" s="62" t="s">
        <v>64</v>
      </c>
      <c r="E172" s="167" t="s">
        <v>1207</v>
      </c>
      <c r="F172" s="184" t="s">
        <v>1208</v>
      </c>
      <c r="G172" s="61">
        <v>0</v>
      </c>
      <c r="H172" s="167" t="s">
        <v>73</v>
      </c>
      <c r="I172" s="58" t="s">
        <v>125</v>
      </c>
      <c r="J172" s="167" t="s">
        <v>1209</v>
      </c>
      <c r="K172" s="156">
        <v>18000000</v>
      </c>
      <c r="L172" s="58" t="s">
        <v>68</v>
      </c>
      <c r="M172" s="482" t="s">
        <v>1210</v>
      </c>
      <c r="N172" s="184">
        <v>1082920089</v>
      </c>
      <c r="O172" s="184">
        <v>35</v>
      </c>
      <c r="P172" s="509">
        <v>45306</v>
      </c>
      <c r="Q172" s="156">
        <v>807300000</v>
      </c>
      <c r="R172" s="483">
        <v>45328</v>
      </c>
      <c r="S172" s="156">
        <v>18000000</v>
      </c>
      <c r="T172" s="61" t="s">
        <v>67</v>
      </c>
      <c r="U172" s="184">
        <v>1192791759</v>
      </c>
      <c r="V172" s="184" t="s">
        <v>1211</v>
      </c>
      <c r="W172" s="483">
        <v>45328</v>
      </c>
      <c r="X172" s="483">
        <v>45328</v>
      </c>
      <c r="Y172" s="484" t="s">
        <v>75</v>
      </c>
      <c r="Z172" s="483">
        <v>45478</v>
      </c>
      <c r="AA172" s="180">
        <f t="shared" si="11"/>
        <v>150</v>
      </c>
      <c r="AB172" s="167">
        <v>0</v>
      </c>
      <c r="AC172" s="167">
        <v>0</v>
      </c>
      <c r="AD172" s="167">
        <v>0</v>
      </c>
      <c r="AE172" s="515" t="s">
        <v>75</v>
      </c>
      <c r="AF172" s="180">
        <f t="shared" si="12"/>
        <v>0</v>
      </c>
      <c r="AG172" s="167">
        <v>0</v>
      </c>
      <c r="AH172" s="167">
        <v>0</v>
      </c>
      <c r="AI172" s="515" t="s">
        <v>75</v>
      </c>
      <c r="AJ172" s="167">
        <v>0</v>
      </c>
      <c r="AK172" s="515" t="s">
        <v>75</v>
      </c>
      <c r="AL172" s="515" t="s">
        <v>75</v>
      </c>
      <c r="AM172" s="180">
        <f t="shared" si="13"/>
        <v>0</v>
      </c>
      <c r="AN172" s="505">
        <f>+K172+AC172-AH172</f>
        <v>18000000</v>
      </c>
      <c r="AO172" s="61" t="s">
        <v>67</v>
      </c>
      <c r="AP172" s="156">
        <v>18000000</v>
      </c>
      <c r="AQ172" s="61" t="s">
        <v>86</v>
      </c>
      <c r="AR172" s="64">
        <v>0</v>
      </c>
      <c r="AS172" s="515" t="s">
        <v>75</v>
      </c>
      <c r="AT172" s="522">
        <f t="shared" si="14"/>
        <v>18000000</v>
      </c>
      <c r="AU172" s="156">
        <v>0</v>
      </c>
      <c r="AV172" s="72">
        <f t="shared" si="15"/>
        <v>1</v>
      </c>
      <c r="AW172" s="515" t="s">
        <v>75</v>
      </c>
      <c r="AX172" s="61" t="s">
        <v>98</v>
      </c>
      <c r="AY172" s="184" t="s">
        <v>1212</v>
      </c>
      <c r="AZ172" s="58" t="s">
        <v>67</v>
      </c>
      <c r="BA172" s="58" t="s">
        <v>67</v>
      </c>
    </row>
    <row r="173" spans="2:53" s="142" customFormat="1" ht="14.25" customHeight="1" x14ac:dyDescent="0.2">
      <c r="B173" s="58">
        <v>2024</v>
      </c>
      <c r="C173" s="58">
        <v>891780111</v>
      </c>
      <c r="D173" s="62" t="s">
        <v>64</v>
      </c>
      <c r="E173" s="167" t="s">
        <v>1213</v>
      </c>
      <c r="F173" s="184" t="s">
        <v>1214</v>
      </c>
      <c r="G173" s="61">
        <v>0</v>
      </c>
      <c r="H173" s="167" t="s">
        <v>73</v>
      </c>
      <c r="I173" s="58" t="s">
        <v>125</v>
      </c>
      <c r="J173" s="167" t="s">
        <v>1215</v>
      </c>
      <c r="K173" s="156">
        <v>15000000</v>
      </c>
      <c r="L173" s="58" t="s">
        <v>68</v>
      </c>
      <c r="M173" s="482" t="s">
        <v>1216</v>
      </c>
      <c r="N173" s="184">
        <v>1083017137</v>
      </c>
      <c r="O173" s="184">
        <v>38</v>
      </c>
      <c r="P173" s="509">
        <v>45306</v>
      </c>
      <c r="Q173" s="156">
        <v>585250000</v>
      </c>
      <c r="R173" s="483">
        <v>45329</v>
      </c>
      <c r="S173" s="156">
        <v>15000000</v>
      </c>
      <c r="T173" s="61" t="s">
        <v>67</v>
      </c>
      <c r="U173" s="184">
        <v>1082884010</v>
      </c>
      <c r="V173" s="184" t="s">
        <v>655</v>
      </c>
      <c r="W173" s="483">
        <v>45329</v>
      </c>
      <c r="X173" s="483">
        <v>45329</v>
      </c>
      <c r="Y173" s="484" t="s">
        <v>75</v>
      </c>
      <c r="Z173" s="483">
        <v>45479</v>
      </c>
      <c r="AA173" s="180">
        <f t="shared" si="11"/>
        <v>150</v>
      </c>
      <c r="AB173" s="167">
        <v>0</v>
      </c>
      <c r="AC173" s="167">
        <v>0</v>
      </c>
      <c r="AD173" s="167">
        <v>0</v>
      </c>
      <c r="AE173" s="515" t="s">
        <v>75</v>
      </c>
      <c r="AF173" s="180">
        <f t="shared" si="12"/>
        <v>0</v>
      </c>
      <c r="AG173" s="167">
        <v>0</v>
      </c>
      <c r="AH173" s="167">
        <v>0</v>
      </c>
      <c r="AI173" s="515" t="s">
        <v>75</v>
      </c>
      <c r="AJ173" s="167">
        <v>0</v>
      </c>
      <c r="AK173" s="515" t="s">
        <v>75</v>
      </c>
      <c r="AL173" s="515" t="s">
        <v>75</v>
      </c>
      <c r="AM173" s="180">
        <f t="shared" si="13"/>
        <v>0</v>
      </c>
      <c r="AN173" s="505">
        <f>+K173+AC173-AH173</f>
        <v>15000000</v>
      </c>
      <c r="AO173" s="61" t="s">
        <v>67</v>
      </c>
      <c r="AP173" s="156">
        <v>15000000</v>
      </c>
      <c r="AQ173" s="61" t="s">
        <v>86</v>
      </c>
      <c r="AR173" s="64">
        <v>0</v>
      </c>
      <c r="AS173" s="515" t="s">
        <v>75</v>
      </c>
      <c r="AT173" s="522">
        <f t="shared" si="14"/>
        <v>15000000</v>
      </c>
      <c r="AU173" s="156">
        <v>0</v>
      </c>
      <c r="AV173" s="72">
        <f t="shared" si="15"/>
        <v>1</v>
      </c>
      <c r="AW173" s="515" t="s">
        <v>75</v>
      </c>
      <c r="AX173" s="61" t="s">
        <v>98</v>
      </c>
      <c r="AY173" s="184" t="s">
        <v>1217</v>
      </c>
      <c r="AZ173" s="58" t="s">
        <v>67</v>
      </c>
      <c r="BA173" s="58" t="s">
        <v>67</v>
      </c>
    </row>
    <row r="174" spans="2:53" s="142" customFormat="1" ht="14.25" customHeight="1" x14ac:dyDescent="0.2">
      <c r="B174" s="58">
        <v>2024</v>
      </c>
      <c r="C174" s="58">
        <v>891780111</v>
      </c>
      <c r="D174" s="62" t="s">
        <v>64</v>
      </c>
      <c r="E174" s="167" t="s">
        <v>1218</v>
      </c>
      <c r="F174" s="184" t="s">
        <v>1219</v>
      </c>
      <c r="G174" s="61">
        <v>0</v>
      </c>
      <c r="H174" s="167" t="s">
        <v>73</v>
      </c>
      <c r="I174" s="58" t="s">
        <v>125</v>
      </c>
      <c r="J174" s="167" t="s">
        <v>1220</v>
      </c>
      <c r="K174" s="156">
        <v>19000000</v>
      </c>
      <c r="L174" s="58" t="s">
        <v>68</v>
      </c>
      <c r="M174" s="482" t="s">
        <v>1221</v>
      </c>
      <c r="N174" s="184">
        <v>57299250</v>
      </c>
      <c r="O174" s="184">
        <v>111</v>
      </c>
      <c r="P174" s="509">
        <v>45310</v>
      </c>
      <c r="Q174" s="156">
        <v>376500000</v>
      </c>
      <c r="R174" s="483">
        <v>45329</v>
      </c>
      <c r="S174" s="156">
        <v>19000000</v>
      </c>
      <c r="T174" s="61" t="s">
        <v>67</v>
      </c>
      <c r="U174" s="184">
        <v>63563343</v>
      </c>
      <c r="V174" s="184" t="s">
        <v>1075</v>
      </c>
      <c r="W174" s="483">
        <v>45329</v>
      </c>
      <c r="X174" s="483">
        <v>45329</v>
      </c>
      <c r="Y174" s="484" t="s">
        <v>75</v>
      </c>
      <c r="Z174" s="483">
        <v>45479</v>
      </c>
      <c r="AA174" s="180">
        <f t="shared" si="11"/>
        <v>150</v>
      </c>
      <c r="AB174" s="167">
        <v>0</v>
      </c>
      <c r="AC174" s="167">
        <v>0</v>
      </c>
      <c r="AD174" s="167">
        <v>0</v>
      </c>
      <c r="AE174" s="515" t="s">
        <v>75</v>
      </c>
      <c r="AF174" s="180">
        <f t="shared" si="12"/>
        <v>0</v>
      </c>
      <c r="AG174" s="167">
        <v>0</v>
      </c>
      <c r="AH174" s="167">
        <v>0</v>
      </c>
      <c r="AI174" s="515" t="s">
        <v>75</v>
      </c>
      <c r="AJ174" s="167">
        <v>0</v>
      </c>
      <c r="AK174" s="515" t="s">
        <v>75</v>
      </c>
      <c r="AL174" s="515" t="s">
        <v>75</v>
      </c>
      <c r="AM174" s="180">
        <f t="shared" si="13"/>
        <v>0</v>
      </c>
      <c r="AN174" s="505">
        <f>+K174+AC174-AH174</f>
        <v>19000000</v>
      </c>
      <c r="AO174" s="61" t="s">
        <v>67</v>
      </c>
      <c r="AP174" s="156">
        <v>19000000</v>
      </c>
      <c r="AQ174" s="61" t="s">
        <v>86</v>
      </c>
      <c r="AR174" s="64">
        <v>0</v>
      </c>
      <c r="AS174" s="515" t="s">
        <v>75</v>
      </c>
      <c r="AT174" s="522">
        <f t="shared" si="14"/>
        <v>19000000</v>
      </c>
      <c r="AU174" s="156">
        <v>0</v>
      </c>
      <c r="AV174" s="72">
        <f t="shared" si="15"/>
        <v>1</v>
      </c>
      <c r="AW174" s="515" t="s">
        <v>75</v>
      </c>
      <c r="AX174" s="61" t="s">
        <v>98</v>
      </c>
      <c r="AY174" s="184" t="s">
        <v>1222</v>
      </c>
      <c r="AZ174" s="58" t="s">
        <v>67</v>
      </c>
      <c r="BA174" s="58" t="s">
        <v>67</v>
      </c>
    </row>
    <row r="175" spans="2:53" s="142" customFormat="1" ht="14.25" customHeight="1" x14ac:dyDescent="0.2">
      <c r="B175" s="58">
        <v>2024</v>
      </c>
      <c r="C175" s="58">
        <v>891780111</v>
      </c>
      <c r="D175" s="62" t="s">
        <v>64</v>
      </c>
      <c r="E175" s="167" t="s">
        <v>1223</v>
      </c>
      <c r="F175" s="184" t="s">
        <v>1224</v>
      </c>
      <c r="G175" s="61">
        <v>0</v>
      </c>
      <c r="H175" s="167" t="s">
        <v>73</v>
      </c>
      <c r="I175" s="58" t="s">
        <v>125</v>
      </c>
      <c r="J175" s="167" t="s">
        <v>1225</v>
      </c>
      <c r="K175" s="156">
        <v>7000000</v>
      </c>
      <c r="L175" s="58" t="s">
        <v>68</v>
      </c>
      <c r="M175" s="482" t="s">
        <v>1226</v>
      </c>
      <c r="N175" s="184">
        <v>1082918527</v>
      </c>
      <c r="O175" s="184">
        <v>35</v>
      </c>
      <c r="P175" s="509">
        <v>45306</v>
      </c>
      <c r="Q175" s="156">
        <v>807300000</v>
      </c>
      <c r="R175" s="483">
        <v>45330</v>
      </c>
      <c r="S175" s="156">
        <v>7000000</v>
      </c>
      <c r="T175" s="61" t="s">
        <v>67</v>
      </c>
      <c r="U175" s="184">
        <v>57461852</v>
      </c>
      <c r="V175" s="184" t="s">
        <v>349</v>
      </c>
      <c r="W175" s="483">
        <v>45330</v>
      </c>
      <c r="X175" s="483">
        <v>45330</v>
      </c>
      <c r="Y175" s="484" t="s">
        <v>75</v>
      </c>
      <c r="Z175" s="483">
        <v>45382</v>
      </c>
      <c r="AA175" s="180">
        <f t="shared" si="11"/>
        <v>52</v>
      </c>
      <c r="AB175" s="167">
        <v>0</v>
      </c>
      <c r="AC175" s="167">
        <v>0</v>
      </c>
      <c r="AD175" s="167">
        <v>0</v>
      </c>
      <c r="AE175" s="515" t="s">
        <v>75</v>
      </c>
      <c r="AF175" s="180">
        <f t="shared" si="12"/>
        <v>0</v>
      </c>
      <c r="AG175" s="167">
        <v>0</v>
      </c>
      <c r="AH175" s="167">
        <v>0</v>
      </c>
      <c r="AI175" s="515" t="s">
        <v>75</v>
      </c>
      <c r="AJ175" s="167">
        <v>0</v>
      </c>
      <c r="AK175" s="515" t="s">
        <v>75</v>
      </c>
      <c r="AL175" s="515" t="s">
        <v>75</v>
      </c>
      <c r="AM175" s="180">
        <f t="shared" si="13"/>
        <v>0</v>
      </c>
      <c r="AN175" s="505">
        <f>+K175+AC175-AH175</f>
        <v>7000000</v>
      </c>
      <c r="AO175" s="61" t="s">
        <v>67</v>
      </c>
      <c r="AP175" s="156">
        <v>7000000</v>
      </c>
      <c r="AQ175" s="61" t="s">
        <v>86</v>
      </c>
      <c r="AR175" s="64">
        <v>0</v>
      </c>
      <c r="AS175" s="515" t="s">
        <v>75</v>
      </c>
      <c r="AT175" s="522">
        <f t="shared" si="14"/>
        <v>7000000</v>
      </c>
      <c r="AU175" s="156">
        <v>0</v>
      </c>
      <c r="AV175" s="72">
        <f t="shared" si="15"/>
        <v>1</v>
      </c>
      <c r="AW175" s="515" t="s">
        <v>75</v>
      </c>
      <c r="AX175" s="61" t="s">
        <v>98</v>
      </c>
      <c r="AY175" s="184" t="s">
        <v>1227</v>
      </c>
      <c r="AZ175" s="58" t="s">
        <v>67</v>
      </c>
      <c r="BA175" s="58" t="s">
        <v>67</v>
      </c>
    </row>
    <row r="176" spans="2:53" s="142" customFormat="1" ht="14.25" customHeight="1" x14ac:dyDescent="0.2">
      <c r="B176" s="58">
        <v>2024</v>
      </c>
      <c r="C176" s="58">
        <v>891780111</v>
      </c>
      <c r="D176" s="62" t="s">
        <v>64</v>
      </c>
      <c r="E176" s="167" t="s">
        <v>1228</v>
      </c>
      <c r="F176" s="184" t="s">
        <v>1229</v>
      </c>
      <c r="G176" s="61">
        <v>0</v>
      </c>
      <c r="H176" s="167" t="s">
        <v>73</v>
      </c>
      <c r="I176" s="58" t="s">
        <v>125</v>
      </c>
      <c r="J176" s="167" t="s">
        <v>1230</v>
      </c>
      <c r="K176" s="156">
        <v>10463325</v>
      </c>
      <c r="L176" s="58" t="s">
        <v>68</v>
      </c>
      <c r="M176" s="482" t="s">
        <v>1231</v>
      </c>
      <c r="N176" s="184">
        <v>1083010243</v>
      </c>
      <c r="O176" s="184">
        <v>39</v>
      </c>
      <c r="P176" s="509">
        <v>45306</v>
      </c>
      <c r="Q176" s="156">
        <v>524300000</v>
      </c>
      <c r="R176" s="483">
        <v>45330</v>
      </c>
      <c r="S176" s="156">
        <v>10463325</v>
      </c>
      <c r="T176" s="61" t="s">
        <v>67</v>
      </c>
      <c r="U176" s="184">
        <v>19285288</v>
      </c>
      <c r="V176" s="184" t="s">
        <v>1232</v>
      </c>
      <c r="W176" s="483">
        <v>45330</v>
      </c>
      <c r="X176" s="483">
        <v>45330</v>
      </c>
      <c r="Y176" s="484" t="s">
        <v>75</v>
      </c>
      <c r="Z176" s="483">
        <v>45351</v>
      </c>
      <c r="AA176" s="180">
        <f t="shared" si="11"/>
        <v>21</v>
      </c>
      <c r="AB176" s="167">
        <v>0</v>
      </c>
      <c r="AC176" s="167">
        <v>0</v>
      </c>
      <c r="AD176" s="167">
        <v>0</v>
      </c>
      <c r="AE176" s="515" t="s">
        <v>75</v>
      </c>
      <c r="AF176" s="180">
        <f t="shared" si="12"/>
        <v>0</v>
      </c>
      <c r="AG176" s="167">
        <v>0</v>
      </c>
      <c r="AH176" s="167">
        <v>0</v>
      </c>
      <c r="AI176" s="515" t="s">
        <v>75</v>
      </c>
      <c r="AJ176" s="167">
        <v>0</v>
      </c>
      <c r="AK176" s="515" t="s">
        <v>75</v>
      </c>
      <c r="AL176" s="515" t="s">
        <v>75</v>
      </c>
      <c r="AM176" s="180">
        <f t="shared" si="13"/>
        <v>0</v>
      </c>
      <c r="AN176" s="505">
        <f>+K176+AC176-AH176</f>
        <v>10463325</v>
      </c>
      <c r="AO176" s="61" t="s">
        <v>67</v>
      </c>
      <c r="AP176" s="156">
        <v>10463325</v>
      </c>
      <c r="AQ176" s="61" t="s">
        <v>86</v>
      </c>
      <c r="AR176" s="64">
        <v>0</v>
      </c>
      <c r="AS176" s="515" t="s">
        <v>75</v>
      </c>
      <c r="AT176" s="522">
        <f t="shared" si="14"/>
        <v>10463325</v>
      </c>
      <c r="AU176" s="156">
        <v>0</v>
      </c>
      <c r="AV176" s="72">
        <f t="shared" si="15"/>
        <v>1</v>
      </c>
      <c r="AW176" s="515" t="s">
        <v>75</v>
      </c>
      <c r="AX176" s="61" t="s">
        <v>98</v>
      </c>
      <c r="AY176" s="184" t="s">
        <v>1233</v>
      </c>
      <c r="AZ176" s="58" t="s">
        <v>67</v>
      </c>
      <c r="BA176" s="58" t="s">
        <v>67</v>
      </c>
    </row>
    <row r="177" spans="2:53" s="142" customFormat="1" ht="14.25" customHeight="1" x14ac:dyDescent="0.2">
      <c r="B177" s="58">
        <v>2024</v>
      </c>
      <c r="C177" s="58">
        <v>891780111</v>
      </c>
      <c r="D177" s="62" t="s">
        <v>64</v>
      </c>
      <c r="E177" s="167" t="s">
        <v>1234</v>
      </c>
      <c r="F177" s="184" t="s">
        <v>1235</v>
      </c>
      <c r="G177" s="61">
        <v>0</v>
      </c>
      <c r="H177" s="167" t="s">
        <v>73</v>
      </c>
      <c r="I177" s="58" t="s">
        <v>125</v>
      </c>
      <c r="J177" s="167" t="s">
        <v>1236</v>
      </c>
      <c r="K177" s="156">
        <v>13970000</v>
      </c>
      <c r="L177" s="58" t="s">
        <v>68</v>
      </c>
      <c r="M177" s="482" t="s">
        <v>1237</v>
      </c>
      <c r="N177" s="184">
        <v>1076622994</v>
      </c>
      <c r="O177" s="184">
        <v>194</v>
      </c>
      <c r="P177" s="509">
        <v>45321</v>
      </c>
      <c r="Q177" s="156">
        <v>80000000</v>
      </c>
      <c r="R177" s="483">
        <v>45330</v>
      </c>
      <c r="S177" s="156">
        <v>13970000</v>
      </c>
      <c r="T177" s="61" t="s">
        <v>67</v>
      </c>
      <c r="U177" s="184">
        <v>85155551</v>
      </c>
      <c r="V177" s="184" t="s">
        <v>355</v>
      </c>
      <c r="W177" s="483">
        <v>45330</v>
      </c>
      <c r="X177" s="483">
        <v>45330</v>
      </c>
      <c r="Y177" s="484" t="s">
        <v>75</v>
      </c>
      <c r="Z177" s="483">
        <v>45412</v>
      </c>
      <c r="AA177" s="180">
        <f t="shared" si="11"/>
        <v>82</v>
      </c>
      <c r="AB177" s="167">
        <v>0</v>
      </c>
      <c r="AC177" s="167">
        <v>0</v>
      </c>
      <c r="AD177" s="167">
        <v>0</v>
      </c>
      <c r="AE177" s="515" t="s">
        <v>75</v>
      </c>
      <c r="AF177" s="180">
        <f t="shared" si="12"/>
        <v>0</v>
      </c>
      <c r="AG177" s="167">
        <v>0</v>
      </c>
      <c r="AH177" s="167">
        <v>0</v>
      </c>
      <c r="AI177" s="515" t="s">
        <v>75</v>
      </c>
      <c r="AJ177" s="167">
        <v>0</v>
      </c>
      <c r="AK177" s="515" t="s">
        <v>75</v>
      </c>
      <c r="AL177" s="515" t="s">
        <v>75</v>
      </c>
      <c r="AM177" s="180">
        <f t="shared" si="13"/>
        <v>0</v>
      </c>
      <c r="AN177" s="505">
        <f>+K177+AC177-AH177</f>
        <v>13970000</v>
      </c>
      <c r="AO177" s="61" t="s">
        <v>67</v>
      </c>
      <c r="AP177" s="156">
        <v>13970000</v>
      </c>
      <c r="AQ177" s="61" t="s">
        <v>86</v>
      </c>
      <c r="AR177" s="64">
        <v>0</v>
      </c>
      <c r="AS177" s="515" t="s">
        <v>75</v>
      </c>
      <c r="AT177" s="522">
        <f t="shared" si="14"/>
        <v>13970000</v>
      </c>
      <c r="AU177" s="156">
        <v>0</v>
      </c>
      <c r="AV177" s="72">
        <f t="shared" si="15"/>
        <v>1</v>
      </c>
      <c r="AW177" s="515" t="s">
        <v>75</v>
      </c>
      <c r="AX177" s="61" t="s">
        <v>98</v>
      </c>
      <c r="AY177" s="184" t="s">
        <v>1238</v>
      </c>
      <c r="AZ177" s="58" t="s">
        <v>67</v>
      </c>
      <c r="BA177" s="58" t="s">
        <v>67</v>
      </c>
    </row>
    <row r="178" spans="2:53" s="142" customFormat="1" ht="14.25" customHeight="1" x14ac:dyDescent="0.2">
      <c r="B178" s="58">
        <v>2024</v>
      </c>
      <c r="C178" s="58">
        <v>891780111</v>
      </c>
      <c r="D178" s="62" t="s">
        <v>64</v>
      </c>
      <c r="E178" s="167" t="s">
        <v>1239</v>
      </c>
      <c r="F178" s="184" t="s">
        <v>1240</v>
      </c>
      <c r="G178" s="61">
        <v>0</v>
      </c>
      <c r="H178" s="167" t="s">
        <v>73</v>
      </c>
      <c r="I178" s="58" t="s">
        <v>125</v>
      </c>
      <c r="J178" s="167" t="s">
        <v>1241</v>
      </c>
      <c r="K178" s="156">
        <v>11990000</v>
      </c>
      <c r="L178" s="58" t="s">
        <v>68</v>
      </c>
      <c r="M178" s="482" t="s">
        <v>1242</v>
      </c>
      <c r="N178" s="184">
        <v>1010191398</v>
      </c>
      <c r="O178" s="184">
        <v>194</v>
      </c>
      <c r="P178" s="509">
        <v>45321</v>
      </c>
      <c r="Q178" s="156">
        <v>80000000</v>
      </c>
      <c r="R178" s="483">
        <v>45330</v>
      </c>
      <c r="S178" s="156">
        <v>11990000</v>
      </c>
      <c r="T178" s="61" t="s">
        <v>67</v>
      </c>
      <c r="U178" s="184">
        <v>85155551</v>
      </c>
      <c r="V178" s="184" t="s">
        <v>355</v>
      </c>
      <c r="W178" s="483">
        <v>45330</v>
      </c>
      <c r="X178" s="483">
        <v>45330</v>
      </c>
      <c r="Y178" s="484" t="s">
        <v>75</v>
      </c>
      <c r="Z178" s="483">
        <v>45397</v>
      </c>
      <c r="AA178" s="180">
        <f t="shared" si="11"/>
        <v>67</v>
      </c>
      <c r="AB178" s="167">
        <v>0</v>
      </c>
      <c r="AC178" s="167">
        <v>0</v>
      </c>
      <c r="AD178" s="167">
        <v>0</v>
      </c>
      <c r="AE178" s="515" t="s">
        <v>75</v>
      </c>
      <c r="AF178" s="180">
        <f t="shared" si="12"/>
        <v>0</v>
      </c>
      <c r="AG178" s="167">
        <v>0</v>
      </c>
      <c r="AH178" s="167">
        <v>0</v>
      </c>
      <c r="AI178" s="515" t="s">
        <v>75</v>
      </c>
      <c r="AJ178" s="167">
        <v>0</v>
      </c>
      <c r="AK178" s="515" t="s">
        <v>75</v>
      </c>
      <c r="AL178" s="515" t="s">
        <v>75</v>
      </c>
      <c r="AM178" s="180">
        <f t="shared" si="13"/>
        <v>0</v>
      </c>
      <c r="AN178" s="505">
        <f>+K178+AC178-AH178</f>
        <v>11990000</v>
      </c>
      <c r="AO178" s="61" t="s">
        <v>67</v>
      </c>
      <c r="AP178" s="156">
        <v>11990000</v>
      </c>
      <c r="AQ178" s="61" t="s">
        <v>86</v>
      </c>
      <c r="AR178" s="64">
        <v>0</v>
      </c>
      <c r="AS178" s="515" t="s">
        <v>75</v>
      </c>
      <c r="AT178" s="522">
        <f t="shared" si="14"/>
        <v>11990000</v>
      </c>
      <c r="AU178" s="156">
        <v>0</v>
      </c>
      <c r="AV178" s="72">
        <f t="shared" si="15"/>
        <v>1</v>
      </c>
      <c r="AW178" s="515" t="s">
        <v>75</v>
      </c>
      <c r="AX178" s="61" t="s">
        <v>98</v>
      </c>
      <c r="AY178" s="184" t="s">
        <v>1243</v>
      </c>
      <c r="AZ178" s="58" t="s">
        <v>67</v>
      </c>
      <c r="BA178" s="58" t="s">
        <v>67</v>
      </c>
    </row>
    <row r="179" spans="2:53" s="142" customFormat="1" ht="14.25" customHeight="1" x14ac:dyDescent="0.2">
      <c r="B179" s="58">
        <v>2024</v>
      </c>
      <c r="C179" s="58">
        <v>891780111</v>
      </c>
      <c r="D179" s="62" t="s">
        <v>64</v>
      </c>
      <c r="E179" s="167" t="s">
        <v>1244</v>
      </c>
      <c r="F179" s="184" t="s">
        <v>1245</v>
      </c>
      <c r="G179" s="61">
        <v>0</v>
      </c>
      <c r="H179" s="167" t="s">
        <v>73</v>
      </c>
      <c r="I179" s="58" t="s">
        <v>125</v>
      </c>
      <c r="J179" s="167" t="s">
        <v>1246</v>
      </c>
      <c r="K179" s="156">
        <v>3750000</v>
      </c>
      <c r="L179" s="58" t="s">
        <v>68</v>
      </c>
      <c r="M179" s="482" t="s">
        <v>1247</v>
      </c>
      <c r="N179" s="184">
        <v>85153082</v>
      </c>
      <c r="O179" s="184">
        <v>39</v>
      </c>
      <c r="P179" s="509">
        <v>45306</v>
      </c>
      <c r="Q179" s="156">
        <v>524300000</v>
      </c>
      <c r="R179" s="483">
        <v>45331</v>
      </c>
      <c r="S179" s="156">
        <v>3750000</v>
      </c>
      <c r="T179" s="61" t="s">
        <v>67</v>
      </c>
      <c r="U179" s="184">
        <v>19285288</v>
      </c>
      <c r="V179" s="184" t="s">
        <v>1232</v>
      </c>
      <c r="W179" s="483">
        <v>45331</v>
      </c>
      <c r="X179" s="483">
        <v>45331</v>
      </c>
      <c r="Y179" s="484" t="s">
        <v>75</v>
      </c>
      <c r="Z179" s="483">
        <v>45351</v>
      </c>
      <c r="AA179" s="180">
        <f t="shared" si="11"/>
        <v>20</v>
      </c>
      <c r="AB179" s="167">
        <v>0</v>
      </c>
      <c r="AC179" s="167">
        <v>0</v>
      </c>
      <c r="AD179" s="167">
        <v>0</v>
      </c>
      <c r="AE179" s="515" t="s">
        <v>75</v>
      </c>
      <c r="AF179" s="180">
        <f t="shared" si="12"/>
        <v>0</v>
      </c>
      <c r="AG179" s="167">
        <v>0</v>
      </c>
      <c r="AH179" s="167">
        <v>0</v>
      </c>
      <c r="AI179" s="515" t="s">
        <v>75</v>
      </c>
      <c r="AJ179" s="167">
        <v>0</v>
      </c>
      <c r="AK179" s="515" t="s">
        <v>75</v>
      </c>
      <c r="AL179" s="515" t="s">
        <v>75</v>
      </c>
      <c r="AM179" s="180">
        <f t="shared" si="13"/>
        <v>0</v>
      </c>
      <c r="AN179" s="505">
        <f>+K179+AC179-AH179</f>
        <v>3750000</v>
      </c>
      <c r="AO179" s="61" t="s">
        <v>67</v>
      </c>
      <c r="AP179" s="156">
        <v>3750000</v>
      </c>
      <c r="AQ179" s="61" t="s">
        <v>86</v>
      </c>
      <c r="AR179" s="64">
        <v>0</v>
      </c>
      <c r="AS179" s="515" t="s">
        <v>75</v>
      </c>
      <c r="AT179" s="522">
        <f t="shared" si="14"/>
        <v>3750000</v>
      </c>
      <c r="AU179" s="156">
        <v>0</v>
      </c>
      <c r="AV179" s="72">
        <f t="shared" si="15"/>
        <v>1</v>
      </c>
      <c r="AW179" s="515" t="s">
        <v>75</v>
      </c>
      <c r="AX179" s="61" t="s">
        <v>98</v>
      </c>
      <c r="AY179" s="184" t="s">
        <v>1248</v>
      </c>
      <c r="AZ179" s="58" t="s">
        <v>67</v>
      </c>
      <c r="BA179" s="58" t="s">
        <v>67</v>
      </c>
    </row>
    <row r="180" spans="2:53" s="142" customFormat="1" ht="14.25" customHeight="1" x14ac:dyDescent="0.2">
      <c r="B180" s="58">
        <v>2024</v>
      </c>
      <c r="C180" s="58">
        <v>891780111</v>
      </c>
      <c r="D180" s="62" t="s">
        <v>64</v>
      </c>
      <c r="E180" s="167" t="s">
        <v>1249</v>
      </c>
      <c r="F180" s="180" t="s">
        <v>1250</v>
      </c>
      <c r="G180" s="61">
        <v>0</v>
      </c>
      <c r="H180" s="167" t="s">
        <v>73</v>
      </c>
      <c r="I180" s="58" t="s">
        <v>125</v>
      </c>
      <c r="J180" s="167" t="s">
        <v>1251</v>
      </c>
      <c r="K180" s="156">
        <v>2500000</v>
      </c>
      <c r="L180" s="58" t="s">
        <v>68</v>
      </c>
      <c r="M180" s="482" t="s">
        <v>1252</v>
      </c>
      <c r="N180" s="184">
        <v>1095813589</v>
      </c>
      <c r="O180" s="184">
        <v>39</v>
      </c>
      <c r="P180" s="509">
        <v>45306</v>
      </c>
      <c r="Q180" s="156">
        <v>524300000</v>
      </c>
      <c r="R180" s="483">
        <v>45335</v>
      </c>
      <c r="S180" s="156">
        <v>2500000</v>
      </c>
      <c r="T180" s="61" t="s">
        <v>67</v>
      </c>
      <c r="U180" s="184">
        <v>19285288</v>
      </c>
      <c r="V180" s="184" t="s">
        <v>1232</v>
      </c>
      <c r="W180" s="483">
        <v>45335</v>
      </c>
      <c r="X180" s="483">
        <v>45335</v>
      </c>
      <c r="Y180" s="484" t="s">
        <v>75</v>
      </c>
      <c r="Z180" s="483">
        <v>45351</v>
      </c>
      <c r="AA180" s="180">
        <f t="shared" si="11"/>
        <v>16</v>
      </c>
      <c r="AB180" s="167">
        <v>0</v>
      </c>
      <c r="AC180" s="167">
        <v>0</v>
      </c>
      <c r="AD180" s="167">
        <v>0</v>
      </c>
      <c r="AE180" s="515" t="s">
        <v>75</v>
      </c>
      <c r="AF180" s="180">
        <f t="shared" si="12"/>
        <v>0</v>
      </c>
      <c r="AG180" s="167">
        <v>0</v>
      </c>
      <c r="AH180" s="167">
        <v>0</v>
      </c>
      <c r="AI180" s="515" t="s">
        <v>75</v>
      </c>
      <c r="AJ180" s="167">
        <v>0</v>
      </c>
      <c r="AK180" s="515" t="s">
        <v>75</v>
      </c>
      <c r="AL180" s="515" t="s">
        <v>75</v>
      </c>
      <c r="AM180" s="180">
        <f t="shared" si="13"/>
        <v>0</v>
      </c>
      <c r="AN180" s="505">
        <f>+K180+AC180-AH180</f>
        <v>2500000</v>
      </c>
      <c r="AO180" s="61" t="s">
        <v>67</v>
      </c>
      <c r="AP180" s="156">
        <v>2500000</v>
      </c>
      <c r="AQ180" s="61" t="s">
        <v>86</v>
      </c>
      <c r="AR180" s="64">
        <v>0</v>
      </c>
      <c r="AS180" s="515" t="s">
        <v>75</v>
      </c>
      <c r="AT180" s="522">
        <f t="shared" si="14"/>
        <v>2500000</v>
      </c>
      <c r="AU180" s="156">
        <v>0</v>
      </c>
      <c r="AV180" s="72">
        <f t="shared" si="15"/>
        <v>1</v>
      </c>
      <c r="AW180" s="515" t="s">
        <v>75</v>
      </c>
      <c r="AX180" s="61" t="s">
        <v>98</v>
      </c>
      <c r="AY180" s="180" t="s">
        <v>1253</v>
      </c>
      <c r="AZ180" s="58" t="s">
        <v>67</v>
      </c>
      <c r="BA180" s="58" t="s">
        <v>67</v>
      </c>
    </row>
    <row r="181" spans="2:53" s="142" customFormat="1" ht="14.25" customHeight="1" x14ac:dyDescent="0.2">
      <c r="B181" s="58">
        <v>2024</v>
      </c>
      <c r="C181" s="58">
        <v>891780111</v>
      </c>
      <c r="D181" s="62" t="s">
        <v>64</v>
      </c>
      <c r="E181" s="167" t="s">
        <v>1254</v>
      </c>
      <c r="F181" s="180" t="s">
        <v>1255</v>
      </c>
      <c r="G181" s="61">
        <v>0</v>
      </c>
      <c r="H181" s="167" t="s">
        <v>73</v>
      </c>
      <c r="I181" s="58" t="s">
        <v>125</v>
      </c>
      <c r="J181" s="167" t="s">
        <v>1128</v>
      </c>
      <c r="K181" s="156">
        <v>6000000</v>
      </c>
      <c r="L181" s="58" t="s">
        <v>68</v>
      </c>
      <c r="M181" s="482" t="s">
        <v>1256</v>
      </c>
      <c r="N181" s="184">
        <v>1083019768</v>
      </c>
      <c r="O181" s="184">
        <v>34</v>
      </c>
      <c r="P181" s="509">
        <v>45306</v>
      </c>
      <c r="Q181" s="156">
        <v>305400000</v>
      </c>
      <c r="R181" s="483">
        <v>45335</v>
      </c>
      <c r="S181" s="156">
        <v>6000000</v>
      </c>
      <c r="T181" s="61" t="s">
        <v>67</v>
      </c>
      <c r="U181" s="184">
        <v>1082903415</v>
      </c>
      <c r="V181" s="184" t="s">
        <v>921</v>
      </c>
      <c r="W181" s="483">
        <v>45335</v>
      </c>
      <c r="X181" s="483">
        <v>45335</v>
      </c>
      <c r="Y181" s="484" t="s">
        <v>75</v>
      </c>
      <c r="Z181" s="483">
        <v>45394</v>
      </c>
      <c r="AA181" s="180">
        <f t="shared" si="11"/>
        <v>59</v>
      </c>
      <c r="AB181" s="167">
        <v>0</v>
      </c>
      <c r="AC181" s="167">
        <v>0</v>
      </c>
      <c r="AD181" s="167">
        <v>0</v>
      </c>
      <c r="AE181" s="515" t="s">
        <v>75</v>
      </c>
      <c r="AF181" s="180">
        <f t="shared" si="12"/>
        <v>0</v>
      </c>
      <c r="AG181" s="167">
        <v>0</v>
      </c>
      <c r="AH181" s="167">
        <v>0</v>
      </c>
      <c r="AI181" s="515" t="s">
        <v>75</v>
      </c>
      <c r="AJ181" s="167">
        <v>0</v>
      </c>
      <c r="AK181" s="515" t="s">
        <v>75</v>
      </c>
      <c r="AL181" s="515" t="s">
        <v>75</v>
      </c>
      <c r="AM181" s="180">
        <f t="shared" si="13"/>
        <v>0</v>
      </c>
      <c r="AN181" s="505">
        <f>+K181+AC181-AH181</f>
        <v>6000000</v>
      </c>
      <c r="AO181" s="61" t="s">
        <v>67</v>
      </c>
      <c r="AP181" s="156">
        <v>6000000</v>
      </c>
      <c r="AQ181" s="61" t="s">
        <v>86</v>
      </c>
      <c r="AR181" s="64">
        <v>0</v>
      </c>
      <c r="AS181" s="515" t="s">
        <v>75</v>
      </c>
      <c r="AT181" s="522">
        <f t="shared" si="14"/>
        <v>6000000</v>
      </c>
      <c r="AU181" s="156">
        <v>0</v>
      </c>
      <c r="AV181" s="72">
        <f t="shared" si="15"/>
        <v>1</v>
      </c>
      <c r="AW181" s="515" t="s">
        <v>75</v>
      </c>
      <c r="AX181" s="61" t="s">
        <v>98</v>
      </c>
      <c r="AY181" s="180" t="s">
        <v>1257</v>
      </c>
      <c r="AZ181" s="58" t="s">
        <v>67</v>
      </c>
      <c r="BA181" s="58" t="s">
        <v>67</v>
      </c>
    </row>
    <row r="182" spans="2:53" s="142" customFormat="1" ht="14.25" customHeight="1" x14ac:dyDescent="0.2">
      <c r="B182" s="58">
        <v>2024</v>
      </c>
      <c r="C182" s="58">
        <v>891780111</v>
      </c>
      <c r="D182" s="62" t="s">
        <v>64</v>
      </c>
      <c r="E182" s="167" t="s">
        <v>1258</v>
      </c>
      <c r="F182" s="180" t="s">
        <v>1259</v>
      </c>
      <c r="G182" s="61">
        <v>0</v>
      </c>
      <c r="H182" s="167" t="s">
        <v>73</v>
      </c>
      <c r="I182" s="58" t="s">
        <v>125</v>
      </c>
      <c r="J182" s="167" t="s">
        <v>1260</v>
      </c>
      <c r="K182" s="156">
        <v>12265110</v>
      </c>
      <c r="L182" s="58" t="s">
        <v>68</v>
      </c>
      <c r="M182" s="482" t="s">
        <v>1261</v>
      </c>
      <c r="N182" s="184">
        <v>1082968357</v>
      </c>
      <c r="O182" s="184">
        <v>316</v>
      </c>
      <c r="P182" s="509">
        <v>45330</v>
      </c>
      <c r="Q182" s="156">
        <v>79157845</v>
      </c>
      <c r="R182" s="483">
        <v>45335</v>
      </c>
      <c r="S182" s="156">
        <v>12265110</v>
      </c>
      <c r="T182" s="61" t="s">
        <v>67</v>
      </c>
      <c r="U182" s="184">
        <v>85462025</v>
      </c>
      <c r="V182" s="184" t="s">
        <v>1262</v>
      </c>
      <c r="W182" s="483">
        <v>45335</v>
      </c>
      <c r="X182" s="483">
        <v>45335</v>
      </c>
      <c r="Y182" s="484" t="s">
        <v>75</v>
      </c>
      <c r="Z182" s="483">
        <v>45466</v>
      </c>
      <c r="AA182" s="180">
        <f t="shared" si="11"/>
        <v>131</v>
      </c>
      <c r="AB182" s="167">
        <v>0</v>
      </c>
      <c r="AC182" s="167">
        <v>0</v>
      </c>
      <c r="AD182" s="167">
        <v>0</v>
      </c>
      <c r="AE182" s="515" t="s">
        <v>75</v>
      </c>
      <c r="AF182" s="180">
        <f t="shared" si="12"/>
        <v>0</v>
      </c>
      <c r="AG182" s="167">
        <v>0</v>
      </c>
      <c r="AH182" s="167">
        <v>0</v>
      </c>
      <c r="AI182" s="515" t="s">
        <v>75</v>
      </c>
      <c r="AJ182" s="167">
        <v>0</v>
      </c>
      <c r="AK182" s="515" t="s">
        <v>75</v>
      </c>
      <c r="AL182" s="515" t="s">
        <v>75</v>
      </c>
      <c r="AM182" s="180">
        <f t="shared" si="13"/>
        <v>0</v>
      </c>
      <c r="AN182" s="505">
        <f>+K182+AC182-AH182</f>
        <v>12265110</v>
      </c>
      <c r="AO182" s="61" t="s">
        <v>86</v>
      </c>
      <c r="AP182" s="156">
        <v>0</v>
      </c>
      <c r="AQ182" s="61" t="s">
        <v>86</v>
      </c>
      <c r="AR182" s="64">
        <v>0</v>
      </c>
      <c r="AS182" s="515" t="s">
        <v>75</v>
      </c>
      <c r="AT182" s="522">
        <f t="shared" si="14"/>
        <v>12265110</v>
      </c>
      <c r="AU182" s="156">
        <v>0</v>
      </c>
      <c r="AV182" s="72">
        <f t="shared" si="15"/>
        <v>1</v>
      </c>
      <c r="AW182" s="515" t="s">
        <v>75</v>
      </c>
      <c r="AX182" s="61" t="s">
        <v>98</v>
      </c>
      <c r="AY182" s="180" t="s">
        <v>1263</v>
      </c>
      <c r="AZ182" s="58" t="s">
        <v>67</v>
      </c>
      <c r="BA182" s="58" t="s">
        <v>67</v>
      </c>
    </row>
    <row r="183" spans="2:53" s="142" customFormat="1" ht="14.25" customHeight="1" x14ac:dyDescent="0.2">
      <c r="B183" s="58">
        <v>2024</v>
      </c>
      <c r="C183" s="58">
        <v>891780111</v>
      </c>
      <c r="D183" s="62" t="s">
        <v>64</v>
      </c>
      <c r="E183" s="167" t="s">
        <v>1264</v>
      </c>
      <c r="F183" s="180" t="s">
        <v>1265</v>
      </c>
      <c r="G183" s="61">
        <v>0</v>
      </c>
      <c r="H183" s="167" t="s">
        <v>73</v>
      </c>
      <c r="I183" s="58" t="s">
        <v>125</v>
      </c>
      <c r="J183" s="167" t="s">
        <v>1266</v>
      </c>
      <c r="K183" s="156">
        <v>27500000</v>
      </c>
      <c r="L183" s="58" t="s">
        <v>68</v>
      </c>
      <c r="M183" s="482" t="s">
        <v>1267</v>
      </c>
      <c r="N183" s="184">
        <v>36453856</v>
      </c>
      <c r="O183" s="184">
        <v>37</v>
      </c>
      <c r="P183" s="509">
        <v>45306</v>
      </c>
      <c r="Q183" s="156">
        <f>132500000+28890000</f>
        <v>161390000</v>
      </c>
      <c r="R183" s="483">
        <v>45336</v>
      </c>
      <c r="S183" s="156">
        <v>27500000</v>
      </c>
      <c r="T183" s="61" t="s">
        <v>67</v>
      </c>
      <c r="U183" s="184" t="s">
        <v>1268</v>
      </c>
      <c r="V183" s="184" t="s">
        <v>1269</v>
      </c>
      <c r="W183" s="483">
        <v>45336</v>
      </c>
      <c r="X183" s="483">
        <v>45336</v>
      </c>
      <c r="Y183" s="484" t="s">
        <v>75</v>
      </c>
      <c r="Z183" s="483">
        <v>45486</v>
      </c>
      <c r="AA183" s="180">
        <f t="shared" si="11"/>
        <v>150</v>
      </c>
      <c r="AB183" s="167">
        <v>0</v>
      </c>
      <c r="AC183" s="167">
        <v>0</v>
      </c>
      <c r="AD183" s="167">
        <v>0</v>
      </c>
      <c r="AE183" s="515" t="s">
        <v>75</v>
      </c>
      <c r="AF183" s="180">
        <f t="shared" si="12"/>
        <v>0</v>
      </c>
      <c r="AG183" s="167">
        <v>0</v>
      </c>
      <c r="AH183" s="167">
        <v>0</v>
      </c>
      <c r="AI183" s="515" t="s">
        <v>75</v>
      </c>
      <c r="AJ183" s="167">
        <v>0</v>
      </c>
      <c r="AK183" s="515" t="s">
        <v>75</v>
      </c>
      <c r="AL183" s="515" t="s">
        <v>75</v>
      </c>
      <c r="AM183" s="180">
        <f t="shared" si="13"/>
        <v>0</v>
      </c>
      <c r="AN183" s="505">
        <f>+K183+AC183-AH183</f>
        <v>27500000</v>
      </c>
      <c r="AO183" s="61" t="s">
        <v>67</v>
      </c>
      <c r="AP183" s="156">
        <v>27500000</v>
      </c>
      <c r="AQ183" s="61" t="s">
        <v>86</v>
      </c>
      <c r="AR183" s="64">
        <v>0</v>
      </c>
      <c r="AS183" s="515" t="s">
        <v>75</v>
      </c>
      <c r="AT183" s="522">
        <f t="shared" si="14"/>
        <v>27500000</v>
      </c>
      <c r="AU183" s="156">
        <v>0</v>
      </c>
      <c r="AV183" s="72">
        <f t="shared" si="15"/>
        <v>1</v>
      </c>
      <c r="AW183" s="515" t="s">
        <v>75</v>
      </c>
      <c r="AX183" s="61" t="s">
        <v>98</v>
      </c>
      <c r="AY183" s="180" t="s">
        <v>1270</v>
      </c>
      <c r="AZ183" s="58" t="s">
        <v>67</v>
      </c>
      <c r="BA183" s="58" t="s">
        <v>67</v>
      </c>
    </row>
    <row r="184" spans="2:53" s="142" customFormat="1" ht="14.25" customHeight="1" x14ac:dyDescent="0.2">
      <c r="B184" s="58">
        <v>2024</v>
      </c>
      <c r="C184" s="58">
        <v>891780111</v>
      </c>
      <c r="D184" s="62" t="s">
        <v>64</v>
      </c>
      <c r="E184" s="167" t="s">
        <v>1271</v>
      </c>
      <c r="F184" s="180" t="s">
        <v>1272</v>
      </c>
      <c r="G184" s="61">
        <v>0</v>
      </c>
      <c r="H184" s="167" t="s">
        <v>73</v>
      </c>
      <c r="I184" s="58" t="s">
        <v>125</v>
      </c>
      <c r="J184" s="167" t="s">
        <v>1273</v>
      </c>
      <c r="K184" s="156">
        <v>14000000</v>
      </c>
      <c r="L184" s="58" t="s">
        <v>68</v>
      </c>
      <c r="M184" s="482" t="s">
        <v>1274</v>
      </c>
      <c r="N184" s="184">
        <v>1140849992</v>
      </c>
      <c r="O184" s="184">
        <v>34</v>
      </c>
      <c r="P184" s="509">
        <v>45306</v>
      </c>
      <c r="Q184" s="156">
        <v>305400000</v>
      </c>
      <c r="R184" s="483">
        <v>45336</v>
      </c>
      <c r="S184" s="156">
        <v>14000000</v>
      </c>
      <c r="T184" s="61" t="s">
        <v>67</v>
      </c>
      <c r="U184" s="184">
        <v>1082903415</v>
      </c>
      <c r="V184" s="184" t="s">
        <v>921</v>
      </c>
      <c r="W184" s="483">
        <v>45336</v>
      </c>
      <c r="X184" s="483">
        <v>45336</v>
      </c>
      <c r="Y184" s="484" t="s">
        <v>75</v>
      </c>
      <c r="Z184" s="483">
        <v>45450</v>
      </c>
      <c r="AA184" s="180">
        <f t="shared" si="11"/>
        <v>114</v>
      </c>
      <c r="AB184" s="167">
        <v>0</v>
      </c>
      <c r="AC184" s="167">
        <v>0</v>
      </c>
      <c r="AD184" s="167">
        <v>0</v>
      </c>
      <c r="AE184" s="515" t="s">
        <v>75</v>
      </c>
      <c r="AF184" s="180">
        <f t="shared" si="12"/>
        <v>0</v>
      </c>
      <c r="AG184" s="167">
        <v>0</v>
      </c>
      <c r="AH184" s="167">
        <v>0</v>
      </c>
      <c r="AI184" s="515" t="s">
        <v>75</v>
      </c>
      <c r="AJ184" s="167">
        <v>0</v>
      </c>
      <c r="AK184" s="515" t="s">
        <v>75</v>
      </c>
      <c r="AL184" s="515" t="s">
        <v>75</v>
      </c>
      <c r="AM184" s="180">
        <f t="shared" si="13"/>
        <v>0</v>
      </c>
      <c r="AN184" s="505">
        <f>+K184+AC184-AH184</f>
        <v>14000000</v>
      </c>
      <c r="AO184" s="61" t="s">
        <v>67</v>
      </c>
      <c r="AP184" s="156">
        <v>14000000</v>
      </c>
      <c r="AQ184" s="61" t="s">
        <v>86</v>
      </c>
      <c r="AR184" s="64">
        <v>0</v>
      </c>
      <c r="AS184" s="515" t="s">
        <v>75</v>
      </c>
      <c r="AT184" s="522">
        <f t="shared" si="14"/>
        <v>14000000</v>
      </c>
      <c r="AU184" s="156">
        <v>0</v>
      </c>
      <c r="AV184" s="72">
        <f t="shared" si="15"/>
        <v>1</v>
      </c>
      <c r="AW184" s="515" t="s">
        <v>75</v>
      </c>
      <c r="AX184" s="61" t="s">
        <v>98</v>
      </c>
      <c r="AY184" s="180" t="s">
        <v>1275</v>
      </c>
      <c r="AZ184" s="58" t="s">
        <v>67</v>
      </c>
      <c r="BA184" s="58" t="s">
        <v>67</v>
      </c>
    </row>
    <row r="185" spans="2:53" s="142" customFormat="1" ht="14.25" customHeight="1" x14ac:dyDescent="0.2">
      <c r="B185" s="58">
        <v>2024</v>
      </c>
      <c r="C185" s="58">
        <v>891780111</v>
      </c>
      <c r="D185" s="62" t="s">
        <v>64</v>
      </c>
      <c r="E185" s="167" t="s">
        <v>1276</v>
      </c>
      <c r="F185" s="180" t="s">
        <v>1277</v>
      </c>
      <c r="G185" s="61">
        <v>0</v>
      </c>
      <c r="H185" s="167" t="s">
        <v>73</v>
      </c>
      <c r="I185" s="58" t="s">
        <v>125</v>
      </c>
      <c r="J185" s="167" t="s">
        <v>1278</v>
      </c>
      <c r="K185" s="156">
        <v>8426667</v>
      </c>
      <c r="L185" s="58" t="s">
        <v>68</v>
      </c>
      <c r="M185" s="482" t="s">
        <v>1279</v>
      </c>
      <c r="N185" s="184">
        <v>1026559851</v>
      </c>
      <c r="O185" s="184">
        <v>39</v>
      </c>
      <c r="P185" s="509">
        <v>45306</v>
      </c>
      <c r="Q185" s="156">
        <v>524300000</v>
      </c>
      <c r="R185" s="483">
        <v>45337</v>
      </c>
      <c r="S185" s="156">
        <v>8426667</v>
      </c>
      <c r="T185" s="61" t="s">
        <v>67</v>
      </c>
      <c r="U185" s="184">
        <v>79738530</v>
      </c>
      <c r="V185" s="184" t="s">
        <v>1280</v>
      </c>
      <c r="W185" s="483">
        <v>45337</v>
      </c>
      <c r="X185" s="483">
        <v>45337</v>
      </c>
      <c r="Y185" s="484" t="s">
        <v>75</v>
      </c>
      <c r="Z185" s="483">
        <v>45412</v>
      </c>
      <c r="AA185" s="180">
        <f t="shared" si="11"/>
        <v>75</v>
      </c>
      <c r="AB185" s="167">
        <v>0</v>
      </c>
      <c r="AC185" s="167">
        <v>0</v>
      </c>
      <c r="AD185" s="167">
        <v>0</v>
      </c>
      <c r="AE185" s="515" t="s">
        <v>75</v>
      </c>
      <c r="AF185" s="180">
        <f t="shared" si="12"/>
        <v>0</v>
      </c>
      <c r="AG185" s="167">
        <v>0</v>
      </c>
      <c r="AH185" s="167">
        <v>0</v>
      </c>
      <c r="AI185" s="515" t="s">
        <v>75</v>
      </c>
      <c r="AJ185" s="167">
        <v>0</v>
      </c>
      <c r="AK185" s="515" t="s">
        <v>75</v>
      </c>
      <c r="AL185" s="515" t="s">
        <v>75</v>
      </c>
      <c r="AM185" s="180">
        <f t="shared" si="13"/>
        <v>0</v>
      </c>
      <c r="AN185" s="505">
        <f>+K185+AC185-AH185</f>
        <v>8426667</v>
      </c>
      <c r="AO185" s="61" t="s">
        <v>67</v>
      </c>
      <c r="AP185" s="156">
        <v>8426667</v>
      </c>
      <c r="AQ185" s="61" t="s">
        <v>86</v>
      </c>
      <c r="AR185" s="64">
        <v>0</v>
      </c>
      <c r="AS185" s="515" t="s">
        <v>75</v>
      </c>
      <c r="AT185" s="522">
        <f t="shared" si="14"/>
        <v>8426667</v>
      </c>
      <c r="AU185" s="156">
        <v>0</v>
      </c>
      <c r="AV185" s="72">
        <f t="shared" si="15"/>
        <v>1</v>
      </c>
      <c r="AW185" s="515" t="s">
        <v>75</v>
      </c>
      <c r="AX185" s="61" t="s">
        <v>98</v>
      </c>
      <c r="AY185" s="180" t="s">
        <v>1281</v>
      </c>
      <c r="AZ185" s="58" t="s">
        <v>67</v>
      </c>
      <c r="BA185" s="58" t="s">
        <v>67</v>
      </c>
    </row>
    <row r="186" spans="2:53" s="142" customFormat="1" ht="14.25" customHeight="1" x14ac:dyDescent="0.2">
      <c r="B186" s="58">
        <v>2024</v>
      </c>
      <c r="C186" s="58">
        <v>891780111</v>
      </c>
      <c r="D186" s="62" t="s">
        <v>64</v>
      </c>
      <c r="E186" s="167" t="s">
        <v>1282</v>
      </c>
      <c r="F186" s="180" t="s">
        <v>1283</v>
      </c>
      <c r="G186" s="61">
        <v>0</v>
      </c>
      <c r="H186" s="167" t="s">
        <v>73</v>
      </c>
      <c r="I186" s="58" t="s">
        <v>125</v>
      </c>
      <c r="J186" s="167" t="s">
        <v>1284</v>
      </c>
      <c r="K186" s="156">
        <v>8750000</v>
      </c>
      <c r="L186" s="58" t="s">
        <v>68</v>
      </c>
      <c r="M186" s="482" t="s">
        <v>1285</v>
      </c>
      <c r="N186" s="184">
        <v>1081785997</v>
      </c>
      <c r="O186" s="184">
        <v>39</v>
      </c>
      <c r="P186" s="509">
        <v>45306</v>
      </c>
      <c r="Q186" s="156">
        <v>524300000</v>
      </c>
      <c r="R186" s="483">
        <v>45337</v>
      </c>
      <c r="S186" s="156">
        <v>8750000</v>
      </c>
      <c r="T186" s="61" t="s">
        <v>67</v>
      </c>
      <c r="U186" s="184">
        <v>39049658</v>
      </c>
      <c r="V186" s="184" t="s">
        <v>1286</v>
      </c>
      <c r="W186" s="483">
        <v>45337</v>
      </c>
      <c r="X186" s="483">
        <v>45337</v>
      </c>
      <c r="Y186" s="484" t="s">
        <v>75</v>
      </c>
      <c r="Z186" s="483">
        <v>45412</v>
      </c>
      <c r="AA186" s="180">
        <f t="shared" si="11"/>
        <v>75</v>
      </c>
      <c r="AB186" s="167">
        <v>0</v>
      </c>
      <c r="AC186" s="167">
        <v>0</v>
      </c>
      <c r="AD186" s="167">
        <v>0</v>
      </c>
      <c r="AE186" s="515" t="s">
        <v>75</v>
      </c>
      <c r="AF186" s="180">
        <f t="shared" si="12"/>
        <v>0</v>
      </c>
      <c r="AG186" s="167">
        <v>0</v>
      </c>
      <c r="AH186" s="167">
        <v>0</v>
      </c>
      <c r="AI186" s="515" t="s">
        <v>75</v>
      </c>
      <c r="AJ186" s="167">
        <v>0</v>
      </c>
      <c r="AK186" s="515" t="s">
        <v>75</v>
      </c>
      <c r="AL186" s="515" t="s">
        <v>75</v>
      </c>
      <c r="AM186" s="180">
        <f t="shared" si="13"/>
        <v>0</v>
      </c>
      <c r="AN186" s="505">
        <f>+K186+AC186-AH186</f>
        <v>8750000</v>
      </c>
      <c r="AO186" s="61" t="s">
        <v>67</v>
      </c>
      <c r="AP186" s="156">
        <v>8750000</v>
      </c>
      <c r="AQ186" s="61" t="s">
        <v>86</v>
      </c>
      <c r="AR186" s="64">
        <v>0</v>
      </c>
      <c r="AS186" s="515" t="s">
        <v>75</v>
      </c>
      <c r="AT186" s="522">
        <f t="shared" si="14"/>
        <v>8750000</v>
      </c>
      <c r="AU186" s="156">
        <v>0</v>
      </c>
      <c r="AV186" s="72">
        <f t="shared" si="15"/>
        <v>1</v>
      </c>
      <c r="AW186" s="515" t="s">
        <v>75</v>
      </c>
      <c r="AX186" s="61" t="s">
        <v>98</v>
      </c>
      <c r="AY186" s="180" t="s">
        <v>1287</v>
      </c>
      <c r="AZ186" s="58" t="s">
        <v>67</v>
      </c>
      <c r="BA186" s="58" t="s">
        <v>67</v>
      </c>
    </row>
    <row r="187" spans="2:53" s="142" customFormat="1" ht="14.25" customHeight="1" x14ac:dyDescent="0.2">
      <c r="B187" s="58">
        <v>2024</v>
      </c>
      <c r="C187" s="58">
        <v>891780111</v>
      </c>
      <c r="D187" s="62" t="s">
        <v>64</v>
      </c>
      <c r="E187" s="167" t="s">
        <v>1288</v>
      </c>
      <c r="F187" s="180" t="s">
        <v>1289</v>
      </c>
      <c r="G187" s="61">
        <v>0</v>
      </c>
      <c r="H187" s="167" t="s">
        <v>73</v>
      </c>
      <c r="I187" s="58" t="s">
        <v>125</v>
      </c>
      <c r="J187" s="167" t="s">
        <v>1290</v>
      </c>
      <c r="K187" s="156">
        <v>7000000</v>
      </c>
      <c r="L187" s="58" t="s">
        <v>68</v>
      </c>
      <c r="M187" s="482" t="s">
        <v>1005</v>
      </c>
      <c r="N187" s="184">
        <v>1140866481</v>
      </c>
      <c r="O187" s="184">
        <v>235</v>
      </c>
      <c r="P187" s="509">
        <v>45323</v>
      </c>
      <c r="Q187" s="156">
        <v>674900000</v>
      </c>
      <c r="R187" s="483">
        <v>45337</v>
      </c>
      <c r="S187" s="156">
        <v>7000000</v>
      </c>
      <c r="T187" s="61" t="s">
        <v>67</v>
      </c>
      <c r="U187" s="184">
        <v>52705148</v>
      </c>
      <c r="V187" s="184" t="s">
        <v>1159</v>
      </c>
      <c r="W187" s="483">
        <v>45337</v>
      </c>
      <c r="X187" s="483">
        <v>45337</v>
      </c>
      <c r="Y187" s="484" t="s">
        <v>75</v>
      </c>
      <c r="Z187" s="483">
        <v>45381</v>
      </c>
      <c r="AA187" s="180">
        <f t="shared" si="11"/>
        <v>44</v>
      </c>
      <c r="AB187" s="167">
        <v>0</v>
      </c>
      <c r="AC187" s="167">
        <v>0</v>
      </c>
      <c r="AD187" s="167">
        <v>0</v>
      </c>
      <c r="AE187" s="515" t="s">
        <v>75</v>
      </c>
      <c r="AF187" s="180">
        <f t="shared" si="12"/>
        <v>0</v>
      </c>
      <c r="AG187" s="167">
        <v>0</v>
      </c>
      <c r="AH187" s="167">
        <v>0</v>
      </c>
      <c r="AI187" s="515" t="s">
        <v>75</v>
      </c>
      <c r="AJ187" s="167">
        <v>0</v>
      </c>
      <c r="AK187" s="515" t="s">
        <v>75</v>
      </c>
      <c r="AL187" s="515" t="s">
        <v>75</v>
      </c>
      <c r="AM187" s="180">
        <f t="shared" si="13"/>
        <v>0</v>
      </c>
      <c r="AN187" s="505">
        <f>+K187+AC187-AH187</f>
        <v>7000000</v>
      </c>
      <c r="AO187" s="61" t="s">
        <v>86</v>
      </c>
      <c r="AP187" s="156">
        <v>0</v>
      </c>
      <c r="AQ187" s="61" t="s">
        <v>86</v>
      </c>
      <c r="AR187" s="64">
        <v>0</v>
      </c>
      <c r="AS187" s="515" t="s">
        <v>75</v>
      </c>
      <c r="AT187" s="522">
        <f t="shared" si="14"/>
        <v>7000000</v>
      </c>
      <c r="AU187" s="156">
        <v>0</v>
      </c>
      <c r="AV187" s="72">
        <f t="shared" si="15"/>
        <v>1</v>
      </c>
      <c r="AW187" s="515" t="s">
        <v>75</v>
      </c>
      <c r="AX187" s="61" t="s">
        <v>98</v>
      </c>
      <c r="AY187" s="180" t="s">
        <v>1291</v>
      </c>
      <c r="AZ187" s="58" t="s">
        <v>67</v>
      </c>
      <c r="BA187" s="58" t="s">
        <v>67</v>
      </c>
    </row>
    <row r="188" spans="2:53" s="142" customFormat="1" ht="14.25" customHeight="1" x14ac:dyDescent="0.2">
      <c r="B188" s="58">
        <v>2024</v>
      </c>
      <c r="C188" s="58">
        <v>891780111</v>
      </c>
      <c r="D188" s="62" t="s">
        <v>64</v>
      </c>
      <c r="E188" s="167" t="s">
        <v>1292</v>
      </c>
      <c r="F188" s="180" t="s">
        <v>1293</v>
      </c>
      <c r="G188" s="61">
        <v>0</v>
      </c>
      <c r="H188" s="167" t="s">
        <v>73</v>
      </c>
      <c r="I188" s="58" t="s">
        <v>125</v>
      </c>
      <c r="J188" s="167" t="s">
        <v>1294</v>
      </c>
      <c r="K188" s="156">
        <v>20000000</v>
      </c>
      <c r="L188" s="58" t="s">
        <v>68</v>
      </c>
      <c r="M188" s="482" t="s">
        <v>1295</v>
      </c>
      <c r="N188" s="184">
        <v>71676049</v>
      </c>
      <c r="O188" s="184">
        <v>39</v>
      </c>
      <c r="P188" s="509">
        <v>45306</v>
      </c>
      <c r="Q188" s="156">
        <v>524300000</v>
      </c>
      <c r="R188" s="483">
        <v>45337</v>
      </c>
      <c r="S188" s="156">
        <v>20000000</v>
      </c>
      <c r="T188" s="61" t="s">
        <v>67</v>
      </c>
      <c r="U188" s="184">
        <v>39049658</v>
      </c>
      <c r="V188" s="184" t="s">
        <v>1069</v>
      </c>
      <c r="W188" s="483">
        <v>45337</v>
      </c>
      <c r="X188" s="483">
        <v>45337</v>
      </c>
      <c r="Y188" s="484" t="s">
        <v>75</v>
      </c>
      <c r="Z188" s="483">
        <v>45457</v>
      </c>
      <c r="AA188" s="180">
        <f t="shared" si="11"/>
        <v>120</v>
      </c>
      <c r="AB188" s="167">
        <v>0</v>
      </c>
      <c r="AC188" s="167">
        <v>0</v>
      </c>
      <c r="AD188" s="167">
        <v>0</v>
      </c>
      <c r="AE188" s="515" t="s">
        <v>75</v>
      </c>
      <c r="AF188" s="180">
        <f t="shared" si="12"/>
        <v>0</v>
      </c>
      <c r="AG188" s="167">
        <v>0</v>
      </c>
      <c r="AH188" s="167">
        <v>0</v>
      </c>
      <c r="AI188" s="515" t="s">
        <v>75</v>
      </c>
      <c r="AJ188" s="167">
        <v>0</v>
      </c>
      <c r="AK188" s="515" t="s">
        <v>75</v>
      </c>
      <c r="AL188" s="515" t="s">
        <v>75</v>
      </c>
      <c r="AM188" s="180">
        <f t="shared" si="13"/>
        <v>0</v>
      </c>
      <c r="AN188" s="505">
        <f>+K188+AC188-AH188</f>
        <v>20000000</v>
      </c>
      <c r="AO188" s="61" t="s">
        <v>67</v>
      </c>
      <c r="AP188" s="156">
        <v>20000000</v>
      </c>
      <c r="AQ188" s="61" t="s">
        <v>86</v>
      </c>
      <c r="AR188" s="64">
        <v>0</v>
      </c>
      <c r="AS188" s="515" t="s">
        <v>75</v>
      </c>
      <c r="AT188" s="522">
        <f t="shared" si="14"/>
        <v>20000000</v>
      </c>
      <c r="AU188" s="156">
        <v>0</v>
      </c>
      <c r="AV188" s="72">
        <f t="shared" si="15"/>
        <v>1</v>
      </c>
      <c r="AW188" s="515" t="s">
        <v>75</v>
      </c>
      <c r="AX188" s="61" t="s">
        <v>98</v>
      </c>
      <c r="AY188" s="180" t="s">
        <v>1296</v>
      </c>
      <c r="AZ188" s="58" t="s">
        <v>67</v>
      </c>
      <c r="BA188" s="58" t="s">
        <v>67</v>
      </c>
    </row>
    <row r="189" spans="2:53" s="142" customFormat="1" ht="14.25" customHeight="1" x14ac:dyDescent="0.2">
      <c r="B189" s="58">
        <v>2024</v>
      </c>
      <c r="C189" s="58">
        <v>891780111</v>
      </c>
      <c r="D189" s="62" t="s">
        <v>64</v>
      </c>
      <c r="E189" s="167" t="s">
        <v>1297</v>
      </c>
      <c r="F189" s="180" t="s">
        <v>1298</v>
      </c>
      <c r="G189" s="61">
        <v>0</v>
      </c>
      <c r="H189" s="167" t="s">
        <v>73</v>
      </c>
      <c r="I189" s="58" t="s">
        <v>125</v>
      </c>
      <c r="J189" s="167" t="s">
        <v>1299</v>
      </c>
      <c r="K189" s="156">
        <v>15000000</v>
      </c>
      <c r="L189" s="58" t="s">
        <v>68</v>
      </c>
      <c r="M189" s="482" t="s">
        <v>1300</v>
      </c>
      <c r="N189" s="184">
        <v>1004358155</v>
      </c>
      <c r="O189" s="184">
        <v>38</v>
      </c>
      <c r="P189" s="509">
        <v>45306</v>
      </c>
      <c r="Q189" s="156">
        <v>585250000</v>
      </c>
      <c r="R189" s="483">
        <v>45338</v>
      </c>
      <c r="S189" s="156">
        <v>15000000</v>
      </c>
      <c r="T189" s="61" t="s">
        <v>67</v>
      </c>
      <c r="U189" s="184">
        <v>1082884010</v>
      </c>
      <c r="V189" s="184" t="s">
        <v>438</v>
      </c>
      <c r="W189" s="483">
        <v>45338</v>
      </c>
      <c r="X189" s="483">
        <v>45338</v>
      </c>
      <c r="Y189" s="484" t="s">
        <v>75</v>
      </c>
      <c r="Z189" s="483">
        <v>45488</v>
      </c>
      <c r="AA189" s="180">
        <f t="shared" si="11"/>
        <v>150</v>
      </c>
      <c r="AB189" s="167">
        <v>0</v>
      </c>
      <c r="AC189" s="167">
        <v>0</v>
      </c>
      <c r="AD189" s="167">
        <v>0</v>
      </c>
      <c r="AE189" s="515" t="s">
        <v>75</v>
      </c>
      <c r="AF189" s="180">
        <f t="shared" si="12"/>
        <v>0</v>
      </c>
      <c r="AG189" s="167">
        <v>0</v>
      </c>
      <c r="AH189" s="167">
        <v>0</v>
      </c>
      <c r="AI189" s="515" t="s">
        <v>75</v>
      </c>
      <c r="AJ189" s="167">
        <v>0</v>
      </c>
      <c r="AK189" s="515" t="s">
        <v>75</v>
      </c>
      <c r="AL189" s="515" t="s">
        <v>75</v>
      </c>
      <c r="AM189" s="180">
        <f t="shared" si="13"/>
        <v>0</v>
      </c>
      <c r="AN189" s="505">
        <f>+K189+AC189-AH189</f>
        <v>15000000</v>
      </c>
      <c r="AO189" s="61" t="s">
        <v>67</v>
      </c>
      <c r="AP189" s="156">
        <v>15000000</v>
      </c>
      <c r="AQ189" s="61" t="s">
        <v>86</v>
      </c>
      <c r="AR189" s="64">
        <v>0</v>
      </c>
      <c r="AS189" s="515" t="s">
        <v>75</v>
      </c>
      <c r="AT189" s="522">
        <f t="shared" si="14"/>
        <v>15000000</v>
      </c>
      <c r="AU189" s="156">
        <v>0</v>
      </c>
      <c r="AV189" s="72">
        <f t="shared" si="15"/>
        <v>1</v>
      </c>
      <c r="AW189" s="515" t="s">
        <v>75</v>
      </c>
      <c r="AX189" s="61" t="s">
        <v>98</v>
      </c>
      <c r="AY189" s="180" t="s">
        <v>1301</v>
      </c>
      <c r="AZ189" s="58" t="s">
        <v>67</v>
      </c>
      <c r="BA189" s="58" t="s">
        <v>67</v>
      </c>
    </row>
    <row r="190" spans="2:53" s="142" customFormat="1" ht="14.25" customHeight="1" x14ac:dyDescent="0.2">
      <c r="B190" s="58">
        <v>2024</v>
      </c>
      <c r="C190" s="58">
        <v>891780111</v>
      </c>
      <c r="D190" s="62" t="s">
        <v>64</v>
      </c>
      <c r="E190" s="167" t="s">
        <v>1302</v>
      </c>
      <c r="F190" s="180" t="s">
        <v>1303</v>
      </c>
      <c r="G190" s="210">
        <v>2023000100072</v>
      </c>
      <c r="H190" s="167" t="s">
        <v>73</v>
      </c>
      <c r="I190" s="58" t="s">
        <v>383</v>
      </c>
      <c r="J190" s="167" t="s">
        <v>1304</v>
      </c>
      <c r="K190" s="156">
        <v>29328000</v>
      </c>
      <c r="L190" s="58" t="s">
        <v>68</v>
      </c>
      <c r="M190" s="482" t="s">
        <v>1305</v>
      </c>
      <c r="N190" s="184">
        <v>1082936785</v>
      </c>
      <c r="O190" s="184">
        <v>174</v>
      </c>
      <c r="P190" s="509">
        <v>45335</v>
      </c>
      <c r="Q190" s="156">
        <v>2122162432</v>
      </c>
      <c r="R190" s="483">
        <v>45338</v>
      </c>
      <c r="S190" s="156">
        <v>29328000</v>
      </c>
      <c r="T190" s="61" t="s">
        <v>67</v>
      </c>
      <c r="U190" s="184">
        <v>16078654</v>
      </c>
      <c r="V190" s="184" t="s">
        <v>386</v>
      </c>
      <c r="W190" s="483">
        <v>45338</v>
      </c>
      <c r="X190" s="483">
        <v>45338</v>
      </c>
      <c r="Y190" s="484" t="s">
        <v>75</v>
      </c>
      <c r="Z190" s="483">
        <v>45519</v>
      </c>
      <c r="AA190" s="180">
        <f t="shared" si="11"/>
        <v>181</v>
      </c>
      <c r="AB190" s="167">
        <v>0</v>
      </c>
      <c r="AC190" s="167">
        <v>0</v>
      </c>
      <c r="AD190" s="167">
        <v>0</v>
      </c>
      <c r="AE190" s="515" t="s">
        <v>75</v>
      </c>
      <c r="AF190" s="180">
        <f t="shared" si="12"/>
        <v>0</v>
      </c>
      <c r="AG190" s="167">
        <v>0</v>
      </c>
      <c r="AH190" s="167">
        <v>0</v>
      </c>
      <c r="AI190" s="515" t="s">
        <v>75</v>
      </c>
      <c r="AJ190" s="167">
        <v>0</v>
      </c>
      <c r="AK190" s="515" t="s">
        <v>75</v>
      </c>
      <c r="AL190" s="515" t="s">
        <v>75</v>
      </c>
      <c r="AM190" s="180">
        <f t="shared" si="13"/>
        <v>0</v>
      </c>
      <c r="AN190" s="505">
        <f>+K190+AC190-AH190</f>
        <v>29328000</v>
      </c>
      <c r="AO190" s="61" t="s">
        <v>86</v>
      </c>
      <c r="AP190" s="156">
        <v>0</v>
      </c>
      <c r="AQ190" s="61" t="s">
        <v>86</v>
      </c>
      <c r="AR190" s="64">
        <v>0</v>
      </c>
      <c r="AS190" s="515" t="s">
        <v>75</v>
      </c>
      <c r="AT190" s="522">
        <f t="shared" si="14"/>
        <v>29328000</v>
      </c>
      <c r="AU190" s="156">
        <v>0</v>
      </c>
      <c r="AV190" s="72">
        <f t="shared" si="15"/>
        <v>1</v>
      </c>
      <c r="AW190" s="515" t="s">
        <v>75</v>
      </c>
      <c r="AX190" s="61" t="s">
        <v>98</v>
      </c>
      <c r="AY190" s="180" t="s">
        <v>1306</v>
      </c>
      <c r="AZ190" s="58" t="s">
        <v>67</v>
      </c>
      <c r="BA190" s="58" t="s">
        <v>67</v>
      </c>
    </row>
    <row r="191" spans="2:53" s="142" customFormat="1" ht="14.25" customHeight="1" x14ac:dyDescent="0.2">
      <c r="B191" s="58">
        <v>2024</v>
      </c>
      <c r="C191" s="58">
        <v>891780111</v>
      </c>
      <c r="D191" s="62" t="s">
        <v>64</v>
      </c>
      <c r="E191" s="167" t="s">
        <v>1307</v>
      </c>
      <c r="F191" s="184" t="s">
        <v>1308</v>
      </c>
      <c r="G191" s="61">
        <v>0</v>
      </c>
      <c r="H191" s="167" t="s">
        <v>73</v>
      </c>
      <c r="I191" s="58" t="s">
        <v>125</v>
      </c>
      <c r="J191" s="167" t="s">
        <v>1309</v>
      </c>
      <c r="K191" s="156">
        <v>15000000</v>
      </c>
      <c r="L191" s="58" t="s">
        <v>68</v>
      </c>
      <c r="M191" s="482" t="s">
        <v>1310</v>
      </c>
      <c r="N191" s="184">
        <v>1004346931</v>
      </c>
      <c r="O191" s="184">
        <v>38</v>
      </c>
      <c r="P191" s="509">
        <v>45306</v>
      </c>
      <c r="Q191" s="156">
        <v>585250000</v>
      </c>
      <c r="R191" s="483">
        <v>45341</v>
      </c>
      <c r="S191" s="156">
        <v>15000000</v>
      </c>
      <c r="T191" s="61" t="s">
        <v>67</v>
      </c>
      <c r="U191" s="184">
        <v>1082884010</v>
      </c>
      <c r="V191" s="184" t="s">
        <v>438</v>
      </c>
      <c r="W191" s="483">
        <v>45341</v>
      </c>
      <c r="X191" s="483">
        <v>45341</v>
      </c>
      <c r="Y191" s="484" t="s">
        <v>75</v>
      </c>
      <c r="Z191" s="483">
        <v>45491</v>
      </c>
      <c r="AA191" s="180">
        <f t="shared" si="11"/>
        <v>150</v>
      </c>
      <c r="AB191" s="167">
        <v>0</v>
      </c>
      <c r="AC191" s="167">
        <v>0</v>
      </c>
      <c r="AD191" s="167">
        <v>0</v>
      </c>
      <c r="AE191" s="515" t="s">
        <v>75</v>
      </c>
      <c r="AF191" s="180">
        <f t="shared" si="12"/>
        <v>0</v>
      </c>
      <c r="AG191" s="167">
        <v>0</v>
      </c>
      <c r="AH191" s="167">
        <v>0</v>
      </c>
      <c r="AI191" s="515" t="s">
        <v>75</v>
      </c>
      <c r="AJ191" s="167">
        <v>0</v>
      </c>
      <c r="AK191" s="515" t="s">
        <v>75</v>
      </c>
      <c r="AL191" s="515" t="s">
        <v>75</v>
      </c>
      <c r="AM191" s="180">
        <f t="shared" si="13"/>
        <v>0</v>
      </c>
      <c r="AN191" s="505">
        <f>+K191+AC191-AH191</f>
        <v>15000000</v>
      </c>
      <c r="AO191" s="61" t="s">
        <v>67</v>
      </c>
      <c r="AP191" s="156">
        <v>15000000</v>
      </c>
      <c r="AQ191" s="61" t="s">
        <v>86</v>
      </c>
      <c r="AR191" s="64">
        <v>0</v>
      </c>
      <c r="AS191" s="515" t="s">
        <v>75</v>
      </c>
      <c r="AT191" s="522">
        <f t="shared" si="14"/>
        <v>10200000</v>
      </c>
      <c r="AU191" s="156">
        <v>4800000</v>
      </c>
      <c r="AV191" s="72">
        <f t="shared" si="15"/>
        <v>0.68</v>
      </c>
      <c r="AW191" s="515" t="s">
        <v>75</v>
      </c>
      <c r="AX191" s="61" t="s">
        <v>101</v>
      </c>
      <c r="AY191" s="490" t="s">
        <v>1311</v>
      </c>
      <c r="AZ191" s="58" t="s">
        <v>67</v>
      </c>
      <c r="BA191" s="58" t="s">
        <v>67</v>
      </c>
    </row>
    <row r="192" spans="2:53" s="142" customFormat="1" ht="14.25" customHeight="1" x14ac:dyDescent="0.2">
      <c r="B192" s="58">
        <v>2024</v>
      </c>
      <c r="C192" s="58">
        <v>891780111</v>
      </c>
      <c r="D192" s="62" t="s">
        <v>64</v>
      </c>
      <c r="E192" s="167" t="s">
        <v>1312</v>
      </c>
      <c r="F192" s="184" t="s">
        <v>1313</v>
      </c>
      <c r="G192" s="61">
        <v>0</v>
      </c>
      <c r="H192" s="167" t="s">
        <v>73</v>
      </c>
      <c r="I192" s="58" t="s">
        <v>125</v>
      </c>
      <c r="J192" s="167" t="s">
        <v>1314</v>
      </c>
      <c r="K192" s="156">
        <v>3800000</v>
      </c>
      <c r="L192" s="58" t="s">
        <v>68</v>
      </c>
      <c r="M192" s="482" t="s">
        <v>889</v>
      </c>
      <c r="N192" s="184">
        <v>1081918985</v>
      </c>
      <c r="O192" s="184">
        <v>35</v>
      </c>
      <c r="P192" s="509">
        <v>45306</v>
      </c>
      <c r="Q192" s="156">
        <v>807300000</v>
      </c>
      <c r="R192" s="483">
        <v>45341</v>
      </c>
      <c r="S192" s="156">
        <v>3800000</v>
      </c>
      <c r="T192" s="61" t="s">
        <v>67</v>
      </c>
      <c r="U192" s="184">
        <v>85081920</v>
      </c>
      <c r="V192" s="184" t="s">
        <v>1315</v>
      </c>
      <c r="W192" s="483">
        <v>45341</v>
      </c>
      <c r="X192" s="483">
        <v>45341</v>
      </c>
      <c r="Y192" s="484" t="s">
        <v>75</v>
      </c>
      <c r="Z192" s="483">
        <v>45351</v>
      </c>
      <c r="AA192" s="180">
        <f t="shared" si="11"/>
        <v>10</v>
      </c>
      <c r="AB192" s="167">
        <v>0</v>
      </c>
      <c r="AC192" s="167">
        <v>0</v>
      </c>
      <c r="AD192" s="167">
        <v>0</v>
      </c>
      <c r="AE192" s="515" t="s">
        <v>75</v>
      </c>
      <c r="AF192" s="180">
        <f t="shared" si="12"/>
        <v>0</v>
      </c>
      <c r="AG192" s="167">
        <v>0</v>
      </c>
      <c r="AH192" s="167">
        <v>0</v>
      </c>
      <c r="AI192" s="515" t="s">
        <v>75</v>
      </c>
      <c r="AJ192" s="167">
        <v>0</v>
      </c>
      <c r="AK192" s="515" t="s">
        <v>75</v>
      </c>
      <c r="AL192" s="515" t="s">
        <v>75</v>
      </c>
      <c r="AM192" s="180">
        <f t="shared" si="13"/>
        <v>0</v>
      </c>
      <c r="AN192" s="505">
        <f>+K192+AC192-AH192</f>
        <v>3800000</v>
      </c>
      <c r="AO192" s="61" t="s">
        <v>67</v>
      </c>
      <c r="AP192" s="156">
        <v>3800000</v>
      </c>
      <c r="AQ192" s="61" t="s">
        <v>86</v>
      </c>
      <c r="AR192" s="64">
        <v>0</v>
      </c>
      <c r="AS192" s="515" t="s">
        <v>75</v>
      </c>
      <c r="AT192" s="522">
        <f t="shared" si="14"/>
        <v>3800000</v>
      </c>
      <c r="AU192" s="156">
        <v>0</v>
      </c>
      <c r="AV192" s="72">
        <f t="shared" si="15"/>
        <v>1</v>
      </c>
      <c r="AW192" s="515" t="s">
        <v>75</v>
      </c>
      <c r="AX192" s="61" t="s">
        <v>98</v>
      </c>
      <c r="AY192" s="490" t="s">
        <v>1316</v>
      </c>
      <c r="AZ192" s="58" t="s">
        <v>67</v>
      </c>
      <c r="BA192" s="58" t="s">
        <v>67</v>
      </c>
    </row>
    <row r="193" spans="2:53" s="142" customFormat="1" ht="14.25" customHeight="1" x14ac:dyDescent="0.2">
      <c r="B193" s="58">
        <v>2024</v>
      </c>
      <c r="C193" s="58">
        <v>891780111</v>
      </c>
      <c r="D193" s="62" t="s">
        <v>64</v>
      </c>
      <c r="E193" s="167" t="s">
        <v>1317</v>
      </c>
      <c r="F193" s="180" t="s">
        <v>1318</v>
      </c>
      <c r="G193" s="61">
        <v>0</v>
      </c>
      <c r="H193" s="167" t="s">
        <v>73</v>
      </c>
      <c r="I193" s="58" t="s">
        <v>125</v>
      </c>
      <c r="J193" s="167" t="s">
        <v>1319</v>
      </c>
      <c r="K193" s="156">
        <v>15400000</v>
      </c>
      <c r="L193" s="58" t="s">
        <v>68</v>
      </c>
      <c r="M193" s="482" t="s">
        <v>1320</v>
      </c>
      <c r="N193" s="184">
        <v>3753843</v>
      </c>
      <c r="O193" s="184">
        <v>35</v>
      </c>
      <c r="P193" s="509">
        <v>45306</v>
      </c>
      <c r="Q193" s="156">
        <v>807300000</v>
      </c>
      <c r="R193" s="483">
        <v>45342</v>
      </c>
      <c r="S193" s="156">
        <v>15400000</v>
      </c>
      <c r="T193" s="61" t="s">
        <v>67</v>
      </c>
      <c r="U193" s="184">
        <v>36669284</v>
      </c>
      <c r="V193" s="184" t="s">
        <v>778</v>
      </c>
      <c r="W193" s="483">
        <v>45342</v>
      </c>
      <c r="X193" s="483">
        <v>45342</v>
      </c>
      <c r="Y193" s="484" t="s">
        <v>75</v>
      </c>
      <c r="Z193" s="483">
        <v>45473</v>
      </c>
      <c r="AA193" s="180">
        <f t="shared" si="11"/>
        <v>131</v>
      </c>
      <c r="AB193" s="167">
        <v>0</v>
      </c>
      <c r="AC193" s="167">
        <v>0</v>
      </c>
      <c r="AD193" s="167">
        <v>0</v>
      </c>
      <c r="AE193" s="515" t="s">
        <v>75</v>
      </c>
      <c r="AF193" s="180">
        <f t="shared" si="12"/>
        <v>0</v>
      </c>
      <c r="AG193" s="167">
        <v>0</v>
      </c>
      <c r="AH193" s="167">
        <v>0</v>
      </c>
      <c r="AI193" s="515" t="s">
        <v>75</v>
      </c>
      <c r="AJ193" s="167">
        <v>0</v>
      </c>
      <c r="AK193" s="515" t="s">
        <v>75</v>
      </c>
      <c r="AL193" s="515" t="s">
        <v>75</v>
      </c>
      <c r="AM193" s="180">
        <f t="shared" si="13"/>
        <v>0</v>
      </c>
      <c r="AN193" s="505">
        <f>+K193+AC193-AH193</f>
        <v>15400000</v>
      </c>
      <c r="AO193" s="61" t="s">
        <v>67</v>
      </c>
      <c r="AP193" s="156">
        <v>15400000</v>
      </c>
      <c r="AQ193" s="61" t="s">
        <v>86</v>
      </c>
      <c r="AR193" s="64">
        <v>0</v>
      </c>
      <c r="AS193" s="515" t="s">
        <v>75</v>
      </c>
      <c r="AT193" s="522">
        <f t="shared" si="14"/>
        <v>15400000</v>
      </c>
      <c r="AU193" s="156">
        <v>0</v>
      </c>
      <c r="AV193" s="72">
        <f t="shared" si="15"/>
        <v>1</v>
      </c>
      <c r="AW193" s="515" t="s">
        <v>75</v>
      </c>
      <c r="AX193" s="61" t="s">
        <v>98</v>
      </c>
      <c r="AY193" s="180" t="s">
        <v>1321</v>
      </c>
      <c r="AZ193" s="58" t="s">
        <v>67</v>
      </c>
      <c r="BA193" s="58" t="s">
        <v>67</v>
      </c>
    </row>
    <row r="194" spans="2:53" s="142" customFormat="1" ht="14.25" customHeight="1" x14ac:dyDescent="0.2">
      <c r="B194" s="58">
        <v>2024</v>
      </c>
      <c r="C194" s="58">
        <v>891780111</v>
      </c>
      <c r="D194" s="62" t="s">
        <v>64</v>
      </c>
      <c r="E194" s="167" t="s">
        <v>1322</v>
      </c>
      <c r="F194" s="180" t="s">
        <v>1323</v>
      </c>
      <c r="G194" s="61">
        <v>0</v>
      </c>
      <c r="H194" s="167" t="s">
        <v>73</v>
      </c>
      <c r="I194" s="58" t="s">
        <v>125</v>
      </c>
      <c r="J194" s="167" t="s">
        <v>1324</v>
      </c>
      <c r="K194" s="156">
        <v>17000000</v>
      </c>
      <c r="L194" s="58" t="s">
        <v>68</v>
      </c>
      <c r="M194" s="482" t="s">
        <v>1325</v>
      </c>
      <c r="N194" s="184">
        <v>79542567</v>
      </c>
      <c r="O194" s="184">
        <v>38</v>
      </c>
      <c r="P194" s="509">
        <v>45306</v>
      </c>
      <c r="Q194" s="156">
        <v>585250000</v>
      </c>
      <c r="R194" s="483">
        <v>45343</v>
      </c>
      <c r="S194" s="156">
        <v>17000000</v>
      </c>
      <c r="T194" s="61" t="s">
        <v>67</v>
      </c>
      <c r="U194" s="184">
        <v>1082884010</v>
      </c>
      <c r="V194" s="184" t="s">
        <v>655</v>
      </c>
      <c r="W194" s="483">
        <v>45343</v>
      </c>
      <c r="X194" s="483">
        <v>45343</v>
      </c>
      <c r="Y194" s="484" t="s">
        <v>75</v>
      </c>
      <c r="Z194" s="483">
        <v>45493</v>
      </c>
      <c r="AA194" s="180">
        <f t="shared" si="11"/>
        <v>150</v>
      </c>
      <c r="AB194" s="167">
        <v>0</v>
      </c>
      <c r="AC194" s="167">
        <v>0</v>
      </c>
      <c r="AD194" s="167">
        <v>0</v>
      </c>
      <c r="AE194" s="515" t="s">
        <v>75</v>
      </c>
      <c r="AF194" s="180">
        <f t="shared" si="12"/>
        <v>0</v>
      </c>
      <c r="AG194" s="167">
        <v>0</v>
      </c>
      <c r="AH194" s="167">
        <v>0</v>
      </c>
      <c r="AI194" s="515" t="s">
        <v>75</v>
      </c>
      <c r="AJ194" s="167">
        <v>0</v>
      </c>
      <c r="AK194" s="515" t="s">
        <v>75</v>
      </c>
      <c r="AL194" s="515" t="s">
        <v>75</v>
      </c>
      <c r="AM194" s="180">
        <f t="shared" si="13"/>
        <v>0</v>
      </c>
      <c r="AN194" s="505">
        <f>+K194+AC194-AH194</f>
        <v>17000000</v>
      </c>
      <c r="AO194" s="61" t="s">
        <v>67</v>
      </c>
      <c r="AP194" s="156">
        <v>17000000</v>
      </c>
      <c r="AQ194" s="61" t="s">
        <v>86</v>
      </c>
      <c r="AR194" s="64">
        <v>0</v>
      </c>
      <c r="AS194" s="515" t="s">
        <v>75</v>
      </c>
      <c r="AT194" s="522">
        <f t="shared" si="14"/>
        <v>13600000</v>
      </c>
      <c r="AU194" s="156">
        <v>3400000</v>
      </c>
      <c r="AV194" s="72">
        <f t="shared" si="15"/>
        <v>0.8</v>
      </c>
      <c r="AW194" s="515" t="s">
        <v>75</v>
      </c>
      <c r="AX194" s="61" t="s">
        <v>101</v>
      </c>
      <c r="AY194" s="180" t="s">
        <v>1326</v>
      </c>
      <c r="AZ194" s="58" t="s">
        <v>67</v>
      </c>
      <c r="BA194" s="58" t="s">
        <v>67</v>
      </c>
    </row>
    <row r="195" spans="2:53" s="142" customFormat="1" ht="14.25" customHeight="1" x14ac:dyDescent="0.2">
      <c r="B195" s="58">
        <v>2024</v>
      </c>
      <c r="C195" s="58">
        <v>891780111</v>
      </c>
      <c r="D195" s="62" t="s">
        <v>64</v>
      </c>
      <c r="E195" s="167" t="s">
        <v>1327</v>
      </c>
      <c r="F195" s="180" t="s">
        <v>1328</v>
      </c>
      <c r="G195" s="61">
        <v>0</v>
      </c>
      <c r="H195" s="167" t="s">
        <v>73</v>
      </c>
      <c r="I195" s="58" t="s">
        <v>125</v>
      </c>
      <c r="J195" s="167" t="s">
        <v>1329</v>
      </c>
      <c r="K195" s="156">
        <v>4000000</v>
      </c>
      <c r="L195" s="58" t="s">
        <v>68</v>
      </c>
      <c r="M195" s="482" t="s">
        <v>1330</v>
      </c>
      <c r="N195" s="184">
        <v>1082835623</v>
      </c>
      <c r="O195" s="184">
        <v>39</v>
      </c>
      <c r="P195" s="509">
        <v>45306</v>
      </c>
      <c r="Q195" s="156">
        <v>524300000</v>
      </c>
      <c r="R195" s="483">
        <v>45345</v>
      </c>
      <c r="S195" s="156">
        <v>4000000</v>
      </c>
      <c r="T195" s="61" t="s">
        <v>67</v>
      </c>
      <c r="U195" s="184">
        <v>63563343</v>
      </c>
      <c r="V195" s="184" t="s">
        <v>1075</v>
      </c>
      <c r="W195" s="483">
        <v>45345</v>
      </c>
      <c r="X195" s="483">
        <v>45345</v>
      </c>
      <c r="Y195" s="484" t="s">
        <v>75</v>
      </c>
      <c r="Z195" s="483">
        <v>45373</v>
      </c>
      <c r="AA195" s="180">
        <f t="shared" si="11"/>
        <v>28</v>
      </c>
      <c r="AB195" s="167">
        <v>0</v>
      </c>
      <c r="AC195" s="167">
        <v>0</v>
      </c>
      <c r="AD195" s="167">
        <v>0</v>
      </c>
      <c r="AE195" s="515" t="s">
        <v>75</v>
      </c>
      <c r="AF195" s="180">
        <f t="shared" si="12"/>
        <v>0</v>
      </c>
      <c r="AG195" s="167">
        <v>0</v>
      </c>
      <c r="AH195" s="167">
        <v>0</v>
      </c>
      <c r="AI195" s="515" t="s">
        <v>75</v>
      </c>
      <c r="AJ195" s="167">
        <v>0</v>
      </c>
      <c r="AK195" s="515" t="s">
        <v>75</v>
      </c>
      <c r="AL195" s="515" t="s">
        <v>75</v>
      </c>
      <c r="AM195" s="180">
        <f t="shared" si="13"/>
        <v>0</v>
      </c>
      <c r="AN195" s="505">
        <f>+K195+AC195-AH195</f>
        <v>4000000</v>
      </c>
      <c r="AO195" s="61" t="s">
        <v>67</v>
      </c>
      <c r="AP195" s="156">
        <v>4000000</v>
      </c>
      <c r="AQ195" s="61" t="s">
        <v>86</v>
      </c>
      <c r="AR195" s="64">
        <v>0</v>
      </c>
      <c r="AS195" s="515" t="s">
        <v>75</v>
      </c>
      <c r="AT195" s="522">
        <f t="shared" si="14"/>
        <v>4000000</v>
      </c>
      <c r="AU195" s="156">
        <v>0</v>
      </c>
      <c r="AV195" s="72">
        <f t="shared" si="15"/>
        <v>1</v>
      </c>
      <c r="AW195" s="515" t="s">
        <v>75</v>
      </c>
      <c r="AX195" s="61" t="s">
        <v>98</v>
      </c>
      <c r="AY195" s="180" t="s">
        <v>1331</v>
      </c>
      <c r="AZ195" s="58" t="s">
        <v>67</v>
      </c>
      <c r="BA195" s="58" t="s">
        <v>67</v>
      </c>
    </row>
    <row r="196" spans="2:53" s="142" customFormat="1" ht="14.25" customHeight="1" x14ac:dyDescent="0.2">
      <c r="B196" s="58">
        <v>2024</v>
      </c>
      <c r="C196" s="58">
        <v>891780111</v>
      </c>
      <c r="D196" s="62" t="s">
        <v>64</v>
      </c>
      <c r="E196" s="167" t="s">
        <v>1332</v>
      </c>
      <c r="F196" s="180" t="s">
        <v>1333</v>
      </c>
      <c r="G196" s="61">
        <v>0</v>
      </c>
      <c r="H196" s="167" t="s">
        <v>73</v>
      </c>
      <c r="I196" s="58" t="s">
        <v>125</v>
      </c>
      <c r="J196" s="167" t="s">
        <v>1334</v>
      </c>
      <c r="K196" s="156">
        <v>10000000</v>
      </c>
      <c r="L196" s="58" t="s">
        <v>68</v>
      </c>
      <c r="M196" s="482" t="s">
        <v>1335</v>
      </c>
      <c r="N196" s="184">
        <v>12534231</v>
      </c>
      <c r="O196" s="184">
        <v>39</v>
      </c>
      <c r="P196" s="509">
        <v>45306</v>
      </c>
      <c r="Q196" s="156">
        <v>524300000</v>
      </c>
      <c r="R196" s="483">
        <v>45352</v>
      </c>
      <c r="S196" s="156">
        <v>10000000</v>
      </c>
      <c r="T196" s="61" t="s">
        <v>67</v>
      </c>
      <c r="U196" s="184">
        <v>72255882</v>
      </c>
      <c r="V196" s="184" t="s">
        <v>1336</v>
      </c>
      <c r="W196" s="483">
        <v>45352</v>
      </c>
      <c r="X196" s="483">
        <v>45352</v>
      </c>
      <c r="Y196" s="484" t="s">
        <v>75</v>
      </c>
      <c r="Z196" s="483">
        <v>45473</v>
      </c>
      <c r="AA196" s="180">
        <f t="shared" si="11"/>
        <v>121</v>
      </c>
      <c r="AB196" s="167">
        <v>0</v>
      </c>
      <c r="AC196" s="167">
        <v>0</v>
      </c>
      <c r="AD196" s="167">
        <v>0</v>
      </c>
      <c r="AE196" s="515" t="s">
        <v>75</v>
      </c>
      <c r="AF196" s="180">
        <f t="shared" si="12"/>
        <v>0</v>
      </c>
      <c r="AG196" s="167">
        <v>0</v>
      </c>
      <c r="AH196" s="167">
        <v>0</v>
      </c>
      <c r="AI196" s="515" t="s">
        <v>75</v>
      </c>
      <c r="AJ196" s="167">
        <v>0</v>
      </c>
      <c r="AK196" s="515" t="s">
        <v>75</v>
      </c>
      <c r="AL196" s="515" t="s">
        <v>75</v>
      </c>
      <c r="AM196" s="180">
        <f t="shared" si="13"/>
        <v>0</v>
      </c>
      <c r="AN196" s="505">
        <f>+K196+AC196-AH196</f>
        <v>10000000</v>
      </c>
      <c r="AO196" s="61" t="s">
        <v>67</v>
      </c>
      <c r="AP196" s="156">
        <v>10000000</v>
      </c>
      <c r="AQ196" s="61" t="s">
        <v>86</v>
      </c>
      <c r="AR196" s="64">
        <v>0</v>
      </c>
      <c r="AS196" s="515" t="s">
        <v>75</v>
      </c>
      <c r="AT196" s="522">
        <f t="shared" si="14"/>
        <v>10000000</v>
      </c>
      <c r="AU196" s="156">
        <v>0</v>
      </c>
      <c r="AV196" s="72">
        <f t="shared" si="15"/>
        <v>1</v>
      </c>
      <c r="AW196" s="515" t="s">
        <v>75</v>
      </c>
      <c r="AX196" s="61" t="s">
        <v>98</v>
      </c>
      <c r="AY196" s="180" t="s">
        <v>1337</v>
      </c>
      <c r="AZ196" s="58" t="s">
        <v>67</v>
      </c>
      <c r="BA196" s="58" t="s">
        <v>67</v>
      </c>
    </row>
    <row r="197" spans="2:53" s="142" customFormat="1" ht="14.25" customHeight="1" x14ac:dyDescent="0.2">
      <c r="B197" s="58">
        <v>2024</v>
      </c>
      <c r="C197" s="58">
        <v>891780111</v>
      </c>
      <c r="D197" s="62" t="s">
        <v>64</v>
      </c>
      <c r="E197" s="167" t="s">
        <v>1338</v>
      </c>
      <c r="F197" s="180" t="s">
        <v>1339</v>
      </c>
      <c r="G197" s="61">
        <v>0</v>
      </c>
      <c r="H197" s="167" t="s">
        <v>73</v>
      </c>
      <c r="I197" s="58" t="s">
        <v>125</v>
      </c>
      <c r="J197" s="167" t="s">
        <v>1340</v>
      </c>
      <c r="K197" s="156">
        <v>16800000</v>
      </c>
      <c r="L197" s="58" t="s">
        <v>68</v>
      </c>
      <c r="M197" s="482" t="s">
        <v>1341</v>
      </c>
      <c r="N197" s="184">
        <v>1082876431</v>
      </c>
      <c r="O197" s="184">
        <v>410</v>
      </c>
      <c r="P197" s="509">
        <v>45341</v>
      </c>
      <c r="Q197" s="156">
        <f>56264667+15360000</f>
        <v>71624667</v>
      </c>
      <c r="R197" s="483">
        <v>45352</v>
      </c>
      <c r="S197" s="156">
        <v>16800000</v>
      </c>
      <c r="T197" s="61" t="s">
        <v>67</v>
      </c>
      <c r="U197" s="184">
        <v>84091773</v>
      </c>
      <c r="V197" s="184" t="s">
        <v>1342</v>
      </c>
      <c r="W197" s="483">
        <v>45352</v>
      </c>
      <c r="X197" s="483">
        <v>45352</v>
      </c>
      <c r="Y197" s="484" t="s">
        <v>75</v>
      </c>
      <c r="Z197" s="483">
        <v>45469</v>
      </c>
      <c r="AA197" s="180">
        <f t="shared" si="11"/>
        <v>117</v>
      </c>
      <c r="AB197" s="167">
        <v>0</v>
      </c>
      <c r="AC197" s="167">
        <v>0</v>
      </c>
      <c r="AD197" s="167">
        <v>0</v>
      </c>
      <c r="AE197" s="515" t="s">
        <v>75</v>
      </c>
      <c r="AF197" s="180">
        <f t="shared" si="12"/>
        <v>0</v>
      </c>
      <c r="AG197" s="167">
        <v>0</v>
      </c>
      <c r="AH197" s="167">
        <v>0</v>
      </c>
      <c r="AI197" s="515" t="s">
        <v>75</v>
      </c>
      <c r="AJ197" s="167">
        <v>0</v>
      </c>
      <c r="AK197" s="515" t="s">
        <v>75</v>
      </c>
      <c r="AL197" s="515" t="s">
        <v>75</v>
      </c>
      <c r="AM197" s="180">
        <f t="shared" si="13"/>
        <v>0</v>
      </c>
      <c r="AN197" s="505">
        <f>+K197+AC197-AH197</f>
        <v>16800000</v>
      </c>
      <c r="AO197" s="61" t="s">
        <v>86</v>
      </c>
      <c r="AP197" s="156">
        <v>0</v>
      </c>
      <c r="AQ197" s="61" t="s">
        <v>86</v>
      </c>
      <c r="AR197" s="64">
        <v>0</v>
      </c>
      <c r="AS197" s="515" t="s">
        <v>75</v>
      </c>
      <c r="AT197" s="522">
        <f t="shared" si="14"/>
        <v>16800000</v>
      </c>
      <c r="AU197" s="156">
        <v>0</v>
      </c>
      <c r="AV197" s="72">
        <f t="shared" si="15"/>
        <v>1</v>
      </c>
      <c r="AW197" s="515" t="s">
        <v>75</v>
      </c>
      <c r="AX197" s="61" t="s">
        <v>98</v>
      </c>
      <c r="AY197" s="180" t="s">
        <v>1343</v>
      </c>
      <c r="AZ197" s="58" t="s">
        <v>67</v>
      </c>
      <c r="BA197" s="58" t="s">
        <v>67</v>
      </c>
    </row>
    <row r="198" spans="2:53" s="142" customFormat="1" ht="14.25" customHeight="1" x14ac:dyDescent="0.2">
      <c r="B198" s="58">
        <v>2024</v>
      </c>
      <c r="C198" s="58">
        <v>891780111</v>
      </c>
      <c r="D198" s="62" t="s">
        <v>64</v>
      </c>
      <c r="E198" s="167" t="s">
        <v>1344</v>
      </c>
      <c r="F198" s="180" t="s">
        <v>1345</v>
      </c>
      <c r="G198" s="61">
        <v>0</v>
      </c>
      <c r="H198" s="167" t="s">
        <v>73</v>
      </c>
      <c r="I198" s="58" t="s">
        <v>125</v>
      </c>
      <c r="J198" s="167" t="s">
        <v>1346</v>
      </c>
      <c r="K198" s="156">
        <v>18900000</v>
      </c>
      <c r="L198" s="58" t="s">
        <v>68</v>
      </c>
      <c r="M198" s="482" t="s">
        <v>1347</v>
      </c>
      <c r="N198" s="184">
        <v>1003241982</v>
      </c>
      <c r="O198" s="184">
        <v>471</v>
      </c>
      <c r="P198" s="509">
        <v>45348</v>
      </c>
      <c r="Q198" s="156">
        <v>524300000</v>
      </c>
      <c r="R198" s="483">
        <v>45352</v>
      </c>
      <c r="S198" s="156">
        <v>18900000</v>
      </c>
      <c r="T198" s="61" t="s">
        <v>67</v>
      </c>
      <c r="U198" s="184">
        <v>79857491</v>
      </c>
      <c r="V198" s="184" t="s">
        <v>1348</v>
      </c>
      <c r="W198" s="483">
        <v>45352</v>
      </c>
      <c r="X198" s="483">
        <v>45352</v>
      </c>
      <c r="Y198" s="484" t="s">
        <v>75</v>
      </c>
      <c r="Z198" s="483">
        <v>45596</v>
      </c>
      <c r="AA198" s="180">
        <f t="shared" si="11"/>
        <v>244</v>
      </c>
      <c r="AB198" s="167">
        <v>0</v>
      </c>
      <c r="AC198" s="167">
        <v>0</v>
      </c>
      <c r="AD198" s="167">
        <v>0</v>
      </c>
      <c r="AE198" s="515" t="s">
        <v>75</v>
      </c>
      <c r="AF198" s="180">
        <f t="shared" si="12"/>
        <v>0</v>
      </c>
      <c r="AG198" s="167">
        <v>0</v>
      </c>
      <c r="AH198" s="167">
        <v>0</v>
      </c>
      <c r="AI198" s="515" t="s">
        <v>75</v>
      </c>
      <c r="AJ198" s="167">
        <v>0</v>
      </c>
      <c r="AK198" s="515" t="s">
        <v>75</v>
      </c>
      <c r="AL198" s="515" t="s">
        <v>75</v>
      </c>
      <c r="AM198" s="180">
        <f t="shared" si="13"/>
        <v>0</v>
      </c>
      <c r="AN198" s="505">
        <f>+K198+AC198-AH198</f>
        <v>18900000</v>
      </c>
      <c r="AO198" s="61" t="s">
        <v>86</v>
      </c>
      <c r="AP198" s="156">
        <v>0</v>
      </c>
      <c r="AQ198" s="61" t="s">
        <v>86</v>
      </c>
      <c r="AR198" s="64">
        <v>0</v>
      </c>
      <c r="AS198" s="515" t="s">
        <v>75</v>
      </c>
      <c r="AT198" s="522">
        <f t="shared" si="14"/>
        <v>11812500</v>
      </c>
      <c r="AU198" s="156">
        <v>7087500</v>
      </c>
      <c r="AV198" s="72">
        <f t="shared" si="15"/>
        <v>0.625</v>
      </c>
      <c r="AW198" s="515" t="s">
        <v>75</v>
      </c>
      <c r="AX198" s="61" t="s">
        <v>101</v>
      </c>
      <c r="AY198" s="180" t="s">
        <v>1349</v>
      </c>
      <c r="AZ198" s="58" t="s">
        <v>67</v>
      </c>
      <c r="BA198" s="58" t="s">
        <v>67</v>
      </c>
    </row>
    <row r="199" spans="2:53" s="142" customFormat="1" ht="14.25" customHeight="1" x14ac:dyDescent="0.2">
      <c r="B199" s="58">
        <v>2024</v>
      </c>
      <c r="C199" s="58">
        <v>891780111</v>
      </c>
      <c r="D199" s="62" t="s">
        <v>64</v>
      </c>
      <c r="E199" s="167" t="s">
        <v>1350</v>
      </c>
      <c r="F199" s="180" t="s">
        <v>1351</v>
      </c>
      <c r="G199" s="61">
        <v>0</v>
      </c>
      <c r="H199" s="167" t="s">
        <v>73</v>
      </c>
      <c r="I199" s="58" t="s">
        <v>125</v>
      </c>
      <c r="J199" s="167" t="s">
        <v>1352</v>
      </c>
      <c r="K199" s="156">
        <v>9600000</v>
      </c>
      <c r="L199" s="58" t="s">
        <v>68</v>
      </c>
      <c r="M199" s="482" t="s">
        <v>1353</v>
      </c>
      <c r="N199" s="184">
        <v>85476492</v>
      </c>
      <c r="O199" s="184">
        <v>441</v>
      </c>
      <c r="P199" s="509">
        <v>45344</v>
      </c>
      <c r="Q199" s="156">
        <v>270522388</v>
      </c>
      <c r="R199" s="483">
        <v>45352</v>
      </c>
      <c r="S199" s="156">
        <v>9600000</v>
      </c>
      <c r="T199" s="61" t="s">
        <v>67</v>
      </c>
      <c r="U199" s="184">
        <v>51909946</v>
      </c>
      <c r="V199" s="184" t="s">
        <v>510</v>
      </c>
      <c r="W199" s="483">
        <v>45352</v>
      </c>
      <c r="X199" s="483">
        <v>45352</v>
      </c>
      <c r="Y199" s="484" t="s">
        <v>75</v>
      </c>
      <c r="Z199" s="483">
        <v>45443</v>
      </c>
      <c r="AA199" s="180">
        <f t="shared" si="11"/>
        <v>91</v>
      </c>
      <c r="AB199" s="167">
        <v>0</v>
      </c>
      <c r="AC199" s="167">
        <v>0</v>
      </c>
      <c r="AD199" s="167">
        <v>0</v>
      </c>
      <c r="AE199" s="515" t="s">
        <v>75</v>
      </c>
      <c r="AF199" s="180">
        <f t="shared" si="12"/>
        <v>0</v>
      </c>
      <c r="AG199" s="167">
        <v>0</v>
      </c>
      <c r="AH199" s="167">
        <v>0</v>
      </c>
      <c r="AI199" s="515" t="s">
        <v>75</v>
      </c>
      <c r="AJ199" s="167">
        <v>0</v>
      </c>
      <c r="AK199" s="515" t="s">
        <v>75</v>
      </c>
      <c r="AL199" s="515" t="s">
        <v>75</v>
      </c>
      <c r="AM199" s="180">
        <f t="shared" si="13"/>
        <v>0</v>
      </c>
      <c r="AN199" s="505">
        <f>+K199+AC199-AH199</f>
        <v>9600000</v>
      </c>
      <c r="AO199" s="61" t="s">
        <v>86</v>
      </c>
      <c r="AP199" s="156">
        <v>0</v>
      </c>
      <c r="AQ199" s="61" t="s">
        <v>86</v>
      </c>
      <c r="AR199" s="64">
        <v>0</v>
      </c>
      <c r="AS199" s="515" t="s">
        <v>75</v>
      </c>
      <c r="AT199" s="522">
        <f t="shared" si="14"/>
        <v>9600000</v>
      </c>
      <c r="AU199" s="156">
        <v>0</v>
      </c>
      <c r="AV199" s="72">
        <f t="shared" si="15"/>
        <v>1</v>
      </c>
      <c r="AW199" s="515" t="s">
        <v>75</v>
      </c>
      <c r="AX199" s="61" t="s">
        <v>98</v>
      </c>
      <c r="AY199" s="180" t="s">
        <v>1354</v>
      </c>
      <c r="AZ199" s="58" t="s">
        <v>67</v>
      </c>
      <c r="BA199" s="58" t="s">
        <v>67</v>
      </c>
    </row>
    <row r="200" spans="2:53" s="142" customFormat="1" ht="14.25" customHeight="1" x14ac:dyDescent="0.2">
      <c r="B200" s="58">
        <v>2024</v>
      </c>
      <c r="C200" s="58">
        <v>891780111</v>
      </c>
      <c r="D200" s="62" t="s">
        <v>64</v>
      </c>
      <c r="E200" s="167" t="s">
        <v>1355</v>
      </c>
      <c r="F200" s="180" t="s">
        <v>1356</v>
      </c>
      <c r="G200" s="61">
        <v>0</v>
      </c>
      <c r="H200" s="167" t="s">
        <v>73</v>
      </c>
      <c r="I200" s="58" t="s">
        <v>125</v>
      </c>
      <c r="J200" s="167" t="s">
        <v>1357</v>
      </c>
      <c r="K200" s="156">
        <v>9600000</v>
      </c>
      <c r="L200" s="58" t="s">
        <v>68</v>
      </c>
      <c r="M200" s="482" t="s">
        <v>1358</v>
      </c>
      <c r="N200" s="184">
        <v>1018410559</v>
      </c>
      <c r="O200" s="184">
        <v>441</v>
      </c>
      <c r="P200" s="509">
        <v>45344</v>
      </c>
      <c r="Q200" s="156">
        <v>270522388</v>
      </c>
      <c r="R200" s="483">
        <v>45352</v>
      </c>
      <c r="S200" s="156">
        <v>9600000</v>
      </c>
      <c r="T200" s="61" t="s">
        <v>67</v>
      </c>
      <c r="U200" s="184">
        <v>51909946</v>
      </c>
      <c r="V200" s="184" t="s">
        <v>510</v>
      </c>
      <c r="W200" s="483">
        <v>45352</v>
      </c>
      <c r="X200" s="483">
        <v>45352</v>
      </c>
      <c r="Y200" s="484" t="s">
        <v>75</v>
      </c>
      <c r="Z200" s="483">
        <v>45443</v>
      </c>
      <c r="AA200" s="180">
        <f t="shared" si="11"/>
        <v>91</v>
      </c>
      <c r="AB200" s="167">
        <v>0</v>
      </c>
      <c r="AC200" s="167">
        <v>0</v>
      </c>
      <c r="AD200" s="167">
        <v>0</v>
      </c>
      <c r="AE200" s="515" t="s">
        <v>75</v>
      </c>
      <c r="AF200" s="180">
        <f t="shared" si="12"/>
        <v>0</v>
      </c>
      <c r="AG200" s="167">
        <v>0</v>
      </c>
      <c r="AH200" s="167">
        <v>0</v>
      </c>
      <c r="AI200" s="515" t="s">
        <v>75</v>
      </c>
      <c r="AJ200" s="167">
        <v>0</v>
      </c>
      <c r="AK200" s="515" t="s">
        <v>75</v>
      </c>
      <c r="AL200" s="515" t="s">
        <v>75</v>
      </c>
      <c r="AM200" s="180">
        <f t="shared" si="13"/>
        <v>0</v>
      </c>
      <c r="AN200" s="505">
        <f>+K200+AC200-AH200</f>
        <v>9600000</v>
      </c>
      <c r="AO200" s="61" t="s">
        <v>86</v>
      </c>
      <c r="AP200" s="156">
        <v>0</v>
      </c>
      <c r="AQ200" s="61" t="s">
        <v>86</v>
      </c>
      <c r="AR200" s="64">
        <v>0</v>
      </c>
      <c r="AS200" s="515" t="s">
        <v>75</v>
      </c>
      <c r="AT200" s="522">
        <f t="shared" si="14"/>
        <v>9600000</v>
      </c>
      <c r="AU200" s="156">
        <v>0</v>
      </c>
      <c r="AV200" s="72">
        <f t="shared" si="15"/>
        <v>1</v>
      </c>
      <c r="AW200" s="515" t="s">
        <v>75</v>
      </c>
      <c r="AX200" s="61" t="s">
        <v>98</v>
      </c>
      <c r="AY200" s="180" t="s">
        <v>1359</v>
      </c>
      <c r="AZ200" s="58" t="s">
        <v>67</v>
      </c>
      <c r="BA200" s="58" t="s">
        <v>67</v>
      </c>
    </row>
    <row r="201" spans="2:53" s="142" customFormat="1" ht="14.25" customHeight="1" x14ac:dyDescent="0.2">
      <c r="B201" s="58">
        <v>2024</v>
      </c>
      <c r="C201" s="58">
        <v>891780111</v>
      </c>
      <c r="D201" s="62" t="s">
        <v>64</v>
      </c>
      <c r="E201" s="167" t="s">
        <v>1360</v>
      </c>
      <c r="F201" s="180" t="s">
        <v>1361</v>
      </c>
      <c r="G201" s="61">
        <v>0</v>
      </c>
      <c r="H201" s="167" t="s">
        <v>73</v>
      </c>
      <c r="I201" s="58" t="s">
        <v>125</v>
      </c>
      <c r="J201" s="167" t="s">
        <v>1362</v>
      </c>
      <c r="K201" s="156">
        <v>15000000</v>
      </c>
      <c r="L201" s="58" t="s">
        <v>68</v>
      </c>
      <c r="M201" s="482" t="s">
        <v>1363</v>
      </c>
      <c r="N201" s="184">
        <v>1082893928</v>
      </c>
      <c r="O201" s="184">
        <v>38</v>
      </c>
      <c r="P201" s="509">
        <v>45306</v>
      </c>
      <c r="Q201" s="156">
        <v>585250000</v>
      </c>
      <c r="R201" s="483">
        <v>45352</v>
      </c>
      <c r="S201" s="156">
        <v>15000000</v>
      </c>
      <c r="T201" s="61" t="s">
        <v>67</v>
      </c>
      <c r="U201" s="184">
        <v>1082884010</v>
      </c>
      <c r="V201" s="184" t="s">
        <v>655</v>
      </c>
      <c r="W201" s="483">
        <v>45352</v>
      </c>
      <c r="X201" s="483">
        <v>45352</v>
      </c>
      <c r="Y201" s="484" t="s">
        <v>75</v>
      </c>
      <c r="Z201" s="483">
        <v>45504</v>
      </c>
      <c r="AA201" s="180">
        <f t="shared" si="11"/>
        <v>152</v>
      </c>
      <c r="AB201" s="167">
        <v>0</v>
      </c>
      <c r="AC201" s="167">
        <v>0</v>
      </c>
      <c r="AD201" s="167">
        <v>0</v>
      </c>
      <c r="AE201" s="515" t="s">
        <v>75</v>
      </c>
      <c r="AF201" s="180">
        <f t="shared" si="12"/>
        <v>0</v>
      </c>
      <c r="AG201" s="167">
        <v>0</v>
      </c>
      <c r="AH201" s="167">
        <v>0</v>
      </c>
      <c r="AI201" s="515" t="s">
        <v>75</v>
      </c>
      <c r="AJ201" s="167">
        <v>0</v>
      </c>
      <c r="AK201" s="515" t="s">
        <v>75</v>
      </c>
      <c r="AL201" s="515" t="s">
        <v>75</v>
      </c>
      <c r="AM201" s="180">
        <f t="shared" si="13"/>
        <v>0</v>
      </c>
      <c r="AN201" s="505">
        <f>+K201+AC201-AH201</f>
        <v>15000000</v>
      </c>
      <c r="AO201" s="61" t="s">
        <v>67</v>
      </c>
      <c r="AP201" s="156">
        <v>15000000</v>
      </c>
      <c r="AQ201" s="61" t="s">
        <v>86</v>
      </c>
      <c r="AR201" s="64">
        <v>0</v>
      </c>
      <c r="AS201" s="515" t="s">
        <v>75</v>
      </c>
      <c r="AT201" s="522">
        <f t="shared" si="14"/>
        <v>15000000</v>
      </c>
      <c r="AU201" s="156">
        <v>0</v>
      </c>
      <c r="AV201" s="72">
        <f t="shared" si="15"/>
        <v>1</v>
      </c>
      <c r="AW201" s="515" t="s">
        <v>75</v>
      </c>
      <c r="AX201" s="61" t="s">
        <v>98</v>
      </c>
      <c r="AY201" s="180" t="s">
        <v>1364</v>
      </c>
      <c r="AZ201" s="58" t="s">
        <v>67</v>
      </c>
      <c r="BA201" s="58" t="s">
        <v>67</v>
      </c>
    </row>
    <row r="202" spans="2:53" s="142" customFormat="1" ht="14.25" customHeight="1" x14ac:dyDescent="0.2">
      <c r="B202" s="58">
        <v>2024</v>
      </c>
      <c r="C202" s="58">
        <v>891780111</v>
      </c>
      <c r="D202" s="62" t="s">
        <v>64</v>
      </c>
      <c r="E202" s="167" t="s">
        <v>1365</v>
      </c>
      <c r="F202" s="180" t="s">
        <v>1366</v>
      </c>
      <c r="G202" s="61">
        <v>0</v>
      </c>
      <c r="H202" s="167" t="s">
        <v>73</v>
      </c>
      <c r="I202" s="58" t="s">
        <v>125</v>
      </c>
      <c r="J202" s="167" t="s">
        <v>1367</v>
      </c>
      <c r="K202" s="156">
        <v>24440000</v>
      </c>
      <c r="L202" s="58" t="s">
        <v>68</v>
      </c>
      <c r="M202" s="482" t="s">
        <v>1368</v>
      </c>
      <c r="N202" s="184">
        <v>1082835588</v>
      </c>
      <c r="O202" s="184">
        <v>471</v>
      </c>
      <c r="P202" s="509">
        <v>45348</v>
      </c>
      <c r="Q202" s="156">
        <v>524300000</v>
      </c>
      <c r="R202" s="483">
        <v>45352</v>
      </c>
      <c r="S202" s="156">
        <v>24440000</v>
      </c>
      <c r="T202" s="61" t="s">
        <v>67</v>
      </c>
      <c r="U202" s="184">
        <v>365894</v>
      </c>
      <c r="V202" s="184" t="s">
        <v>1369</v>
      </c>
      <c r="W202" s="483">
        <v>45352</v>
      </c>
      <c r="X202" s="483">
        <v>45352</v>
      </c>
      <c r="Y202" s="484" t="s">
        <v>75</v>
      </c>
      <c r="Z202" s="483">
        <v>45596</v>
      </c>
      <c r="AA202" s="180">
        <f t="shared" si="11"/>
        <v>244</v>
      </c>
      <c r="AB202" s="167">
        <v>0</v>
      </c>
      <c r="AC202" s="167">
        <v>0</v>
      </c>
      <c r="AD202" s="167">
        <v>0</v>
      </c>
      <c r="AE202" s="515" t="s">
        <v>75</v>
      </c>
      <c r="AF202" s="180">
        <f t="shared" si="12"/>
        <v>0</v>
      </c>
      <c r="AG202" s="167">
        <v>0</v>
      </c>
      <c r="AH202" s="167">
        <v>0</v>
      </c>
      <c r="AI202" s="515" t="s">
        <v>75</v>
      </c>
      <c r="AJ202" s="167">
        <v>0</v>
      </c>
      <c r="AK202" s="515" t="s">
        <v>75</v>
      </c>
      <c r="AL202" s="515" t="s">
        <v>75</v>
      </c>
      <c r="AM202" s="180">
        <f t="shared" si="13"/>
        <v>0</v>
      </c>
      <c r="AN202" s="505">
        <f>+K202+AC202-AH202</f>
        <v>24440000</v>
      </c>
      <c r="AO202" s="61" t="s">
        <v>86</v>
      </c>
      <c r="AP202" s="156">
        <v>0</v>
      </c>
      <c r="AQ202" s="61" t="s">
        <v>86</v>
      </c>
      <c r="AR202" s="64">
        <v>0</v>
      </c>
      <c r="AS202" s="515" t="s">
        <v>75</v>
      </c>
      <c r="AT202" s="522">
        <f t="shared" si="14"/>
        <v>15275000</v>
      </c>
      <c r="AU202" s="156">
        <v>9165000</v>
      </c>
      <c r="AV202" s="72">
        <f t="shared" si="15"/>
        <v>0.625</v>
      </c>
      <c r="AW202" s="515" t="s">
        <v>75</v>
      </c>
      <c r="AX202" s="61" t="s">
        <v>101</v>
      </c>
      <c r="AY202" s="180" t="s">
        <v>1370</v>
      </c>
      <c r="AZ202" s="58" t="s">
        <v>67</v>
      </c>
      <c r="BA202" s="58" t="s">
        <v>67</v>
      </c>
    </row>
    <row r="203" spans="2:53" s="142" customFormat="1" ht="14.25" customHeight="1" x14ac:dyDescent="0.2">
      <c r="B203" s="58">
        <v>2024</v>
      </c>
      <c r="C203" s="58">
        <v>891780111</v>
      </c>
      <c r="D203" s="62" t="s">
        <v>64</v>
      </c>
      <c r="E203" s="167" t="s">
        <v>1371</v>
      </c>
      <c r="F203" s="180" t="s">
        <v>1372</v>
      </c>
      <c r="G203" s="61">
        <v>0</v>
      </c>
      <c r="H203" s="167" t="s">
        <v>73</v>
      </c>
      <c r="I203" s="58" t="s">
        <v>125</v>
      </c>
      <c r="J203" s="167" t="s">
        <v>1373</v>
      </c>
      <c r="K203" s="156">
        <v>11600000</v>
      </c>
      <c r="L203" s="58" t="s">
        <v>68</v>
      </c>
      <c r="M203" s="482" t="s">
        <v>1374</v>
      </c>
      <c r="N203" s="184">
        <v>1083019268</v>
      </c>
      <c r="O203" s="184">
        <v>111</v>
      </c>
      <c r="P203" s="509">
        <v>45310</v>
      </c>
      <c r="Q203" s="156">
        <v>376500000</v>
      </c>
      <c r="R203" s="483">
        <v>45356</v>
      </c>
      <c r="S203" s="156">
        <v>11600000</v>
      </c>
      <c r="T203" s="61" t="s">
        <v>67</v>
      </c>
      <c r="U203" s="184">
        <v>63563343</v>
      </c>
      <c r="V203" s="184" t="s">
        <v>1075</v>
      </c>
      <c r="W203" s="483">
        <v>45356</v>
      </c>
      <c r="X203" s="483">
        <v>45356</v>
      </c>
      <c r="Y203" s="484" t="s">
        <v>75</v>
      </c>
      <c r="Z203" s="483">
        <v>45477</v>
      </c>
      <c r="AA203" s="180">
        <f t="shared" si="11"/>
        <v>121</v>
      </c>
      <c r="AB203" s="167">
        <v>0</v>
      </c>
      <c r="AC203" s="167">
        <v>0</v>
      </c>
      <c r="AD203" s="167">
        <v>0</v>
      </c>
      <c r="AE203" s="515" t="s">
        <v>75</v>
      </c>
      <c r="AF203" s="180">
        <f t="shared" si="12"/>
        <v>0</v>
      </c>
      <c r="AG203" s="167">
        <v>0</v>
      </c>
      <c r="AH203" s="167">
        <v>0</v>
      </c>
      <c r="AI203" s="515" t="s">
        <v>75</v>
      </c>
      <c r="AJ203" s="167">
        <v>0</v>
      </c>
      <c r="AK203" s="515" t="s">
        <v>75</v>
      </c>
      <c r="AL203" s="515" t="s">
        <v>75</v>
      </c>
      <c r="AM203" s="180">
        <f t="shared" si="13"/>
        <v>0</v>
      </c>
      <c r="AN203" s="505">
        <f>+K203+AC203-AH203</f>
        <v>11600000</v>
      </c>
      <c r="AO203" s="61" t="s">
        <v>67</v>
      </c>
      <c r="AP203" s="156">
        <v>11600000</v>
      </c>
      <c r="AQ203" s="61" t="s">
        <v>86</v>
      </c>
      <c r="AR203" s="64">
        <v>0</v>
      </c>
      <c r="AS203" s="515" t="s">
        <v>75</v>
      </c>
      <c r="AT203" s="522">
        <f t="shared" si="14"/>
        <v>11600000</v>
      </c>
      <c r="AU203" s="156">
        <v>0</v>
      </c>
      <c r="AV203" s="72">
        <f t="shared" si="15"/>
        <v>1</v>
      </c>
      <c r="AW203" s="515" t="s">
        <v>75</v>
      </c>
      <c r="AX203" s="61" t="s">
        <v>98</v>
      </c>
      <c r="AY203" s="180" t="s">
        <v>1375</v>
      </c>
      <c r="AZ203" s="58" t="s">
        <v>67</v>
      </c>
      <c r="BA203" s="58" t="s">
        <v>67</v>
      </c>
    </row>
    <row r="204" spans="2:53" s="142" customFormat="1" ht="14.25" customHeight="1" x14ac:dyDescent="0.2">
      <c r="B204" s="58">
        <v>2024</v>
      </c>
      <c r="C204" s="58">
        <v>891780111</v>
      </c>
      <c r="D204" s="62" t="s">
        <v>64</v>
      </c>
      <c r="E204" s="167" t="s">
        <v>1376</v>
      </c>
      <c r="F204" s="180" t="s">
        <v>1377</v>
      </c>
      <c r="G204" s="61">
        <v>0</v>
      </c>
      <c r="H204" s="167" t="s">
        <v>73</v>
      </c>
      <c r="I204" s="58" t="s">
        <v>125</v>
      </c>
      <c r="J204" s="167" t="s">
        <v>1373</v>
      </c>
      <c r="K204" s="156">
        <v>11600000</v>
      </c>
      <c r="L204" s="58" t="s">
        <v>68</v>
      </c>
      <c r="M204" s="482" t="s">
        <v>1378</v>
      </c>
      <c r="N204" s="184">
        <v>1066732526</v>
      </c>
      <c r="O204" s="184">
        <v>111</v>
      </c>
      <c r="P204" s="509">
        <v>45310</v>
      </c>
      <c r="Q204" s="156">
        <v>376500000</v>
      </c>
      <c r="R204" s="483">
        <v>45356</v>
      </c>
      <c r="S204" s="156">
        <v>11600000</v>
      </c>
      <c r="T204" s="61" t="s">
        <v>67</v>
      </c>
      <c r="U204" s="184">
        <v>63563343</v>
      </c>
      <c r="V204" s="184" t="s">
        <v>1075</v>
      </c>
      <c r="W204" s="483">
        <v>45356</v>
      </c>
      <c r="X204" s="483">
        <v>45356</v>
      </c>
      <c r="Y204" s="484" t="s">
        <v>75</v>
      </c>
      <c r="Z204" s="483">
        <v>45477</v>
      </c>
      <c r="AA204" s="180">
        <f t="shared" si="11"/>
        <v>121</v>
      </c>
      <c r="AB204" s="167">
        <v>0</v>
      </c>
      <c r="AC204" s="167">
        <v>0</v>
      </c>
      <c r="AD204" s="167">
        <v>0</v>
      </c>
      <c r="AE204" s="515" t="s">
        <v>75</v>
      </c>
      <c r="AF204" s="180">
        <f t="shared" si="12"/>
        <v>0</v>
      </c>
      <c r="AG204" s="167">
        <v>0</v>
      </c>
      <c r="AH204" s="167">
        <v>0</v>
      </c>
      <c r="AI204" s="515" t="s">
        <v>75</v>
      </c>
      <c r="AJ204" s="167">
        <v>0</v>
      </c>
      <c r="AK204" s="515" t="s">
        <v>75</v>
      </c>
      <c r="AL204" s="515" t="s">
        <v>75</v>
      </c>
      <c r="AM204" s="180">
        <f t="shared" si="13"/>
        <v>0</v>
      </c>
      <c r="AN204" s="505">
        <f>+K204+AC204-AH204</f>
        <v>11600000</v>
      </c>
      <c r="AO204" s="61" t="s">
        <v>67</v>
      </c>
      <c r="AP204" s="156">
        <v>11600000</v>
      </c>
      <c r="AQ204" s="61" t="s">
        <v>86</v>
      </c>
      <c r="AR204" s="64">
        <v>0</v>
      </c>
      <c r="AS204" s="515" t="s">
        <v>75</v>
      </c>
      <c r="AT204" s="522">
        <f t="shared" si="14"/>
        <v>11600000</v>
      </c>
      <c r="AU204" s="156">
        <v>0</v>
      </c>
      <c r="AV204" s="72">
        <f t="shared" si="15"/>
        <v>1</v>
      </c>
      <c r="AW204" s="515" t="s">
        <v>75</v>
      </c>
      <c r="AX204" s="61" t="s">
        <v>98</v>
      </c>
      <c r="AY204" s="180" t="s">
        <v>1379</v>
      </c>
      <c r="AZ204" s="58" t="s">
        <v>67</v>
      </c>
      <c r="BA204" s="58" t="s">
        <v>67</v>
      </c>
    </row>
    <row r="205" spans="2:53" s="142" customFormat="1" ht="14.25" customHeight="1" x14ac:dyDescent="0.2">
      <c r="B205" s="58">
        <v>2024</v>
      </c>
      <c r="C205" s="58">
        <v>891780111</v>
      </c>
      <c r="D205" s="62" t="s">
        <v>64</v>
      </c>
      <c r="E205" s="167" t="s">
        <v>1380</v>
      </c>
      <c r="F205" s="180" t="s">
        <v>1381</v>
      </c>
      <c r="G205" s="61">
        <v>0</v>
      </c>
      <c r="H205" s="167" t="s">
        <v>73</v>
      </c>
      <c r="I205" s="58" t="s">
        <v>125</v>
      </c>
      <c r="J205" s="167" t="s">
        <v>1382</v>
      </c>
      <c r="K205" s="156">
        <v>5000000</v>
      </c>
      <c r="L205" s="58" t="s">
        <v>68</v>
      </c>
      <c r="M205" s="482" t="s">
        <v>1383</v>
      </c>
      <c r="N205" s="184">
        <v>36725695</v>
      </c>
      <c r="O205" s="184">
        <v>39</v>
      </c>
      <c r="P205" s="509">
        <v>45306</v>
      </c>
      <c r="Q205" s="156">
        <v>524300000</v>
      </c>
      <c r="R205" s="483">
        <v>45356</v>
      </c>
      <c r="S205" s="156">
        <v>5000000</v>
      </c>
      <c r="T205" s="61" t="s">
        <v>67</v>
      </c>
      <c r="U205" s="184">
        <v>79738530</v>
      </c>
      <c r="V205" s="184" t="s">
        <v>1384</v>
      </c>
      <c r="W205" s="483">
        <v>45356</v>
      </c>
      <c r="X205" s="483">
        <v>45356</v>
      </c>
      <c r="Y205" s="484" t="s">
        <v>75</v>
      </c>
      <c r="Z205" s="483">
        <v>45412</v>
      </c>
      <c r="AA205" s="180">
        <f t="shared" si="11"/>
        <v>56</v>
      </c>
      <c r="AB205" s="167">
        <v>0</v>
      </c>
      <c r="AC205" s="167">
        <v>0</v>
      </c>
      <c r="AD205" s="167">
        <v>0</v>
      </c>
      <c r="AE205" s="515" t="s">
        <v>75</v>
      </c>
      <c r="AF205" s="180">
        <f t="shared" si="12"/>
        <v>0</v>
      </c>
      <c r="AG205" s="167">
        <v>0</v>
      </c>
      <c r="AH205" s="167">
        <v>0</v>
      </c>
      <c r="AI205" s="515" t="s">
        <v>75</v>
      </c>
      <c r="AJ205" s="167">
        <v>0</v>
      </c>
      <c r="AK205" s="515" t="s">
        <v>75</v>
      </c>
      <c r="AL205" s="515" t="s">
        <v>75</v>
      </c>
      <c r="AM205" s="180">
        <f t="shared" si="13"/>
        <v>0</v>
      </c>
      <c r="AN205" s="505">
        <f>+K205+AC205-AH205</f>
        <v>5000000</v>
      </c>
      <c r="AO205" s="61" t="s">
        <v>67</v>
      </c>
      <c r="AP205" s="156">
        <v>5000000</v>
      </c>
      <c r="AQ205" s="61" t="s">
        <v>86</v>
      </c>
      <c r="AR205" s="64">
        <v>0</v>
      </c>
      <c r="AS205" s="515" t="s">
        <v>75</v>
      </c>
      <c r="AT205" s="522">
        <f t="shared" si="14"/>
        <v>5000000</v>
      </c>
      <c r="AU205" s="156">
        <v>0</v>
      </c>
      <c r="AV205" s="72">
        <f t="shared" si="15"/>
        <v>1</v>
      </c>
      <c r="AW205" s="515" t="s">
        <v>75</v>
      </c>
      <c r="AX205" s="61" t="s">
        <v>98</v>
      </c>
      <c r="AY205" s="180" t="s">
        <v>1385</v>
      </c>
      <c r="AZ205" s="58" t="s">
        <v>67</v>
      </c>
      <c r="BA205" s="58" t="s">
        <v>67</v>
      </c>
    </row>
    <row r="206" spans="2:53" s="142" customFormat="1" ht="14.25" customHeight="1" x14ac:dyDescent="0.2">
      <c r="B206" s="58">
        <v>2024</v>
      </c>
      <c r="C206" s="58">
        <v>891780111</v>
      </c>
      <c r="D206" s="62" t="s">
        <v>64</v>
      </c>
      <c r="E206" s="167" t="s">
        <v>1386</v>
      </c>
      <c r="F206" s="180" t="s">
        <v>1387</v>
      </c>
      <c r="G206" s="61">
        <v>0</v>
      </c>
      <c r="H206" s="167" t="s">
        <v>73</v>
      </c>
      <c r="I206" s="58" t="s">
        <v>125</v>
      </c>
      <c r="J206" s="167" t="s">
        <v>1388</v>
      </c>
      <c r="K206" s="156">
        <v>14000000</v>
      </c>
      <c r="L206" s="58" t="s">
        <v>68</v>
      </c>
      <c r="M206" s="482" t="s">
        <v>1389</v>
      </c>
      <c r="N206" s="184">
        <v>1103107767</v>
      </c>
      <c r="O206" s="184">
        <v>559</v>
      </c>
      <c r="P206" s="509">
        <v>45355</v>
      </c>
      <c r="Q206" s="156">
        <v>524300000</v>
      </c>
      <c r="R206" s="483">
        <v>45356</v>
      </c>
      <c r="S206" s="156">
        <v>14000000</v>
      </c>
      <c r="T206" s="61" t="s">
        <v>67</v>
      </c>
      <c r="U206" s="184">
        <v>36669284</v>
      </c>
      <c r="V206" s="184" t="s">
        <v>778</v>
      </c>
      <c r="W206" s="483">
        <v>45356</v>
      </c>
      <c r="X206" s="483">
        <v>45356</v>
      </c>
      <c r="Y206" s="484" t="s">
        <v>75</v>
      </c>
      <c r="Z206" s="483">
        <v>45477</v>
      </c>
      <c r="AA206" s="180">
        <f t="shared" si="11"/>
        <v>121</v>
      </c>
      <c r="AB206" s="167">
        <v>0</v>
      </c>
      <c r="AC206" s="167">
        <v>0</v>
      </c>
      <c r="AD206" s="167">
        <v>0</v>
      </c>
      <c r="AE206" s="515" t="s">
        <v>75</v>
      </c>
      <c r="AF206" s="180">
        <f t="shared" si="12"/>
        <v>0</v>
      </c>
      <c r="AG206" s="167">
        <v>0</v>
      </c>
      <c r="AH206" s="167">
        <v>0</v>
      </c>
      <c r="AI206" s="515" t="s">
        <v>75</v>
      </c>
      <c r="AJ206" s="167">
        <v>0</v>
      </c>
      <c r="AK206" s="515" t="s">
        <v>75</v>
      </c>
      <c r="AL206" s="515" t="s">
        <v>75</v>
      </c>
      <c r="AM206" s="180">
        <f t="shared" si="13"/>
        <v>0</v>
      </c>
      <c r="AN206" s="505">
        <f>+K206+AC206-AH206</f>
        <v>14000000</v>
      </c>
      <c r="AO206" s="61" t="s">
        <v>67</v>
      </c>
      <c r="AP206" s="156">
        <v>14000000</v>
      </c>
      <c r="AQ206" s="61" t="s">
        <v>86</v>
      </c>
      <c r="AR206" s="64">
        <v>0</v>
      </c>
      <c r="AS206" s="515" t="s">
        <v>75</v>
      </c>
      <c r="AT206" s="522">
        <f t="shared" si="14"/>
        <v>14000000</v>
      </c>
      <c r="AU206" s="156">
        <v>0</v>
      </c>
      <c r="AV206" s="72">
        <f t="shared" si="15"/>
        <v>1</v>
      </c>
      <c r="AW206" s="515" t="s">
        <v>75</v>
      </c>
      <c r="AX206" s="61" t="s">
        <v>98</v>
      </c>
      <c r="AY206" s="180" t="s">
        <v>1390</v>
      </c>
      <c r="AZ206" s="58" t="s">
        <v>67</v>
      </c>
      <c r="BA206" s="58" t="s">
        <v>67</v>
      </c>
    </row>
    <row r="207" spans="2:53" s="142" customFormat="1" ht="14.25" customHeight="1" x14ac:dyDescent="0.2">
      <c r="B207" s="58">
        <v>2024</v>
      </c>
      <c r="C207" s="58">
        <v>891780111</v>
      </c>
      <c r="D207" s="62" t="s">
        <v>64</v>
      </c>
      <c r="E207" s="167" t="s">
        <v>1391</v>
      </c>
      <c r="F207" s="180" t="s">
        <v>1392</v>
      </c>
      <c r="G207" s="61">
        <v>0</v>
      </c>
      <c r="H207" s="167" t="s">
        <v>73</v>
      </c>
      <c r="I207" s="58" t="s">
        <v>125</v>
      </c>
      <c r="J207" s="167" t="s">
        <v>1393</v>
      </c>
      <c r="K207" s="156">
        <v>13200000</v>
      </c>
      <c r="L207" s="58" t="s">
        <v>68</v>
      </c>
      <c r="M207" s="482" t="s">
        <v>1394</v>
      </c>
      <c r="N207" s="184">
        <v>1082943581</v>
      </c>
      <c r="O207" s="184">
        <v>235</v>
      </c>
      <c r="P207" s="509">
        <v>45323</v>
      </c>
      <c r="Q207" s="156">
        <v>524300000</v>
      </c>
      <c r="R207" s="483">
        <v>45356</v>
      </c>
      <c r="S207" s="156">
        <v>13200000</v>
      </c>
      <c r="T207" s="61" t="s">
        <v>67</v>
      </c>
      <c r="U207" s="184">
        <v>57461852</v>
      </c>
      <c r="V207" s="184" t="s">
        <v>1395</v>
      </c>
      <c r="W207" s="483">
        <v>45356</v>
      </c>
      <c r="X207" s="483">
        <v>45356</v>
      </c>
      <c r="Y207" s="484" t="s">
        <v>75</v>
      </c>
      <c r="Z207" s="483">
        <v>45473</v>
      </c>
      <c r="AA207" s="180">
        <f t="shared" si="11"/>
        <v>117</v>
      </c>
      <c r="AB207" s="167">
        <v>0</v>
      </c>
      <c r="AC207" s="167">
        <v>0</v>
      </c>
      <c r="AD207" s="167">
        <v>0</v>
      </c>
      <c r="AE207" s="515" t="s">
        <v>75</v>
      </c>
      <c r="AF207" s="180">
        <f t="shared" si="12"/>
        <v>0</v>
      </c>
      <c r="AG207" s="167">
        <v>0</v>
      </c>
      <c r="AH207" s="167">
        <v>0</v>
      </c>
      <c r="AI207" s="515" t="s">
        <v>75</v>
      </c>
      <c r="AJ207" s="167">
        <v>0</v>
      </c>
      <c r="AK207" s="515" t="s">
        <v>75</v>
      </c>
      <c r="AL207" s="515" t="s">
        <v>75</v>
      </c>
      <c r="AM207" s="180">
        <f t="shared" si="13"/>
        <v>0</v>
      </c>
      <c r="AN207" s="505">
        <f>+K207+AC207-AH207</f>
        <v>13200000</v>
      </c>
      <c r="AO207" s="61" t="s">
        <v>86</v>
      </c>
      <c r="AP207" s="156">
        <v>0</v>
      </c>
      <c r="AQ207" s="61" t="s">
        <v>86</v>
      </c>
      <c r="AR207" s="64">
        <v>0</v>
      </c>
      <c r="AS207" s="515" t="s">
        <v>75</v>
      </c>
      <c r="AT207" s="522">
        <f t="shared" si="14"/>
        <v>13200000</v>
      </c>
      <c r="AU207" s="156">
        <v>0</v>
      </c>
      <c r="AV207" s="72">
        <f t="shared" si="15"/>
        <v>1</v>
      </c>
      <c r="AW207" s="515" t="s">
        <v>75</v>
      </c>
      <c r="AX207" s="61" t="s">
        <v>98</v>
      </c>
      <c r="AY207" s="180" t="s">
        <v>1396</v>
      </c>
      <c r="AZ207" s="58" t="s">
        <v>67</v>
      </c>
      <c r="BA207" s="58" t="s">
        <v>67</v>
      </c>
    </row>
    <row r="208" spans="2:53" s="142" customFormat="1" ht="14.25" customHeight="1" x14ac:dyDescent="0.2">
      <c r="B208" s="58">
        <v>2024</v>
      </c>
      <c r="C208" s="58">
        <v>891780111</v>
      </c>
      <c r="D208" s="62" t="s">
        <v>64</v>
      </c>
      <c r="E208" s="167" t="s">
        <v>1397</v>
      </c>
      <c r="F208" s="184" t="s">
        <v>1398</v>
      </c>
      <c r="G208" s="61">
        <v>0</v>
      </c>
      <c r="H208" s="167" t="s">
        <v>73</v>
      </c>
      <c r="I208" s="58" t="s">
        <v>125</v>
      </c>
      <c r="J208" s="167" t="s">
        <v>1399</v>
      </c>
      <c r="K208" s="156">
        <v>12373333</v>
      </c>
      <c r="L208" s="58" t="s">
        <v>68</v>
      </c>
      <c r="M208" s="482" t="s">
        <v>1400</v>
      </c>
      <c r="N208" s="184">
        <v>1082997057</v>
      </c>
      <c r="O208" s="184">
        <v>36</v>
      </c>
      <c r="P208" s="509">
        <v>45306</v>
      </c>
      <c r="Q208" s="156">
        <v>734700000</v>
      </c>
      <c r="R208" s="483">
        <v>45357</v>
      </c>
      <c r="S208" s="156">
        <v>12373333</v>
      </c>
      <c r="T208" s="61" t="s">
        <v>67</v>
      </c>
      <c r="U208" s="184">
        <v>85155551</v>
      </c>
      <c r="V208" s="184" t="s">
        <v>355</v>
      </c>
      <c r="W208" s="483">
        <v>45357</v>
      </c>
      <c r="X208" s="483">
        <v>45357</v>
      </c>
      <c r="Y208" s="484" t="s">
        <v>75</v>
      </c>
      <c r="Z208" s="483">
        <v>45473</v>
      </c>
      <c r="AA208" s="180">
        <f t="shared" si="11"/>
        <v>116</v>
      </c>
      <c r="AB208" s="167">
        <v>0</v>
      </c>
      <c r="AC208" s="167">
        <v>0</v>
      </c>
      <c r="AD208" s="167">
        <v>0</v>
      </c>
      <c r="AE208" s="515" t="s">
        <v>75</v>
      </c>
      <c r="AF208" s="180">
        <f t="shared" si="12"/>
        <v>0</v>
      </c>
      <c r="AG208" s="167">
        <v>0</v>
      </c>
      <c r="AH208" s="167">
        <v>0</v>
      </c>
      <c r="AI208" s="515" t="s">
        <v>75</v>
      </c>
      <c r="AJ208" s="167">
        <v>0</v>
      </c>
      <c r="AK208" s="515" t="s">
        <v>75</v>
      </c>
      <c r="AL208" s="515" t="s">
        <v>75</v>
      </c>
      <c r="AM208" s="180">
        <f t="shared" si="13"/>
        <v>0</v>
      </c>
      <c r="AN208" s="505">
        <f>+K208+AC208-AH208</f>
        <v>12373333</v>
      </c>
      <c r="AO208" s="61" t="s">
        <v>67</v>
      </c>
      <c r="AP208" s="156">
        <v>12373333</v>
      </c>
      <c r="AQ208" s="61" t="s">
        <v>86</v>
      </c>
      <c r="AR208" s="64">
        <v>0</v>
      </c>
      <c r="AS208" s="515" t="s">
        <v>75</v>
      </c>
      <c r="AT208" s="522">
        <f t="shared" si="14"/>
        <v>12373333</v>
      </c>
      <c r="AU208" s="156">
        <v>0</v>
      </c>
      <c r="AV208" s="72">
        <f t="shared" si="15"/>
        <v>1</v>
      </c>
      <c r="AW208" s="515" t="s">
        <v>75</v>
      </c>
      <c r="AX208" s="61" t="s">
        <v>98</v>
      </c>
      <c r="AY208" s="490" t="s">
        <v>1401</v>
      </c>
      <c r="AZ208" s="58" t="s">
        <v>67</v>
      </c>
      <c r="BA208" s="58" t="s">
        <v>67</v>
      </c>
    </row>
    <row r="209" spans="2:53" s="142" customFormat="1" ht="14.25" customHeight="1" x14ac:dyDescent="0.2">
      <c r="B209" s="58">
        <v>2024</v>
      </c>
      <c r="C209" s="58">
        <v>891780111</v>
      </c>
      <c r="D209" s="62" t="s">
        <v>64</v>
      </c>
      <c r="E209" s="167" t="s">
        <v>1402</v>
      </c>
      <c r="F209" s="180" t="s">
        <v>1403</v>
      </c>
      <c r="G209" s="61">
        <v>0</v>
      </c>
      <c r="H209" s="167" t="s">
        <v>73</v>
      </c>
      <c r="I209" s="58" t="s">
        <v>125</v>
      </c>
      <c r="J209" s="167" t="s">
        <v>1404</v>
      </c>
      <c r="K209" s="156">
        <v>7000000</v>
      </c>
      <c r="L209" s="58" t="s">
        <v>68</v>
      </c>
      <c r="M209" s="482" t="s">
        <v>1405</v>
      </c>
      <c r="N209" s="184">
        <v>7634038</v>
      </c>
      <c r="O209" s="184">
        <v>39</v>
      </c>
      <c r="P209" s="509">
        <v>45306</v>
      </c>
      <c r="Q209" s="156">
        <v>524300000</v>
      </c>
      <c r="R209" s="483">
        <v>45358</v>
      </c>
      <c r="S209" s="156">
        <v>7000000</v>
      </c>
      <c r="T209" s="61" t="s">
        <v>67</v>
      </c>
      <c r="U209" s="184">
        <v>85485991</v>
      </c>
      <c r="V209" s="184" t="s">
        <v>1406</v>
      </c>
      <c r="W209" s="483">
        <v>45358</v>
      </c>
      <c r="X209" s="483">
        <v>45358</v>
      </c>
      <c r="Y209" s="484" t="s">
        <v>75</v>
      </c>
      <c r="Z209" s="483">
        <v>45388</v>
      </c>
      <c r="AA209" s="180">
        <f t="shared" si="11"/>
        <v>30</v>
      </c>
      <c r="AB209" s="167">
        <v>0</v>
      </c>
      <c r="AC209" s="167">
        <v>0</v>
      </c>
      <c r="AD209" s="167">
        <v>0</v>
      </c>
      <c r="AE209" s="515" t="s">
        <v>75</v>
      </c>
      <c r="AF209" s="180">
        <f t="shared" si="12"/>
        <v>0</v>
      </c>
      <c r="AG209" s="167">
        <v>0</v>
      </c>
      <c r="AH209" s="167">
        <v>0</v>
      </c>
      <c r="AI209" s="515" t="s">
        <v>75</v>
      </c>
      <c r="AJ209" s="167">
        <v>0</v>
      </c>
      <c r="AK209" s="515" t="s">
        <v>75</v>
      </c>
      <c r="AL209" s="515" t="s">
        <v>75</v>
      </c>
      <c r="AM209" s="180">
        <f t="shared" si="13"/>
        <v>0</v>
      </c>
      <c r="AN209" s="505">
        <f>+K209+AC209-AH209</f>
        <v>7000000</v>
      </c>
      <c r="AO209" s="61" t="s">
        <v>67</v>
      </c>
      <c r="AP209" s="156">
        <v>7000000</v>
      </c>
      <c r="AQ209" s="61" t="s">
        <v>86</v>
      </c>
      <c r="AR209" s="64">
        <v>0</v>
      </c>
      <c r="AS209" s="515" t="s">
        <v>75</v>
      </c>
      <c r="AT209" s="522">
        <f t="shared" si="14"/>
        <v>7000000</v>
      </c>
      <c r="AU209" s="156">
        <v>0</v>
      </c>
      <c r="AV209" s="72">
        <f t="shared" si="15"/>
        <v>1</v>
      </c>
      <c r="AW209" s="515" t="s">
        <v>75</v>
      </c>
      <c r="AX209" s="61" t="s">
        <v>98</v>
      </c>
      <c r="AY209" s="180" t="s">
        <v>1407</v>
      </c>
      <c r="AZ209" s="58" t="s">
        <v>67</v>
      </c>
      <c r="BA209" s="58" t="s">
        <v>67</v>
      </c>
    </row>
    <row r="210" spans="2:53" s="142" customFormat="1" ht="14.25" customHeight="1" x14ac:dyDescent="0.2">
      <c r="B210" s="58">
        <v>2024</v>
      </c>
      <c r="C210" s="58">
        <v>891780111</v>
      </c>
      <c r="D210" s="62" t="s">
        <v>64</v>
      </c>
      <c r="E210" s="167" t="s">
        <v>1408</v>
      </c>
      <c r="F210" s="180" t="s">
        <v>1409</v>
      </c>
      <c r="G210" s="61">
        <v>0</v>
      </c>
      <c r="H210" s="167" t="s">
        <v>73</v>
      </c>
      <c r="I210" s="58" t="s">
        <v>125</v>
      </c>
      <c r="J210" s="167" t="s">
        <v>1410</v>
      </c>
      <c r="K210" s="156">
        <v>23000000</v>
      </c>
      <c r="L210" s="58" t="s">
        <v>68</v>
      </c>
      <c r="M210" s="482" t="s">
        <v>1411</v>
      </c>
      <c r="N210" s="184">
        <v>1082852722</v>
      </c>
      <c r="O210" s="184">
        <v>403</v>
      </c>
      <c r="P210" s="509">
        <v>45341</v>
      </c>
      <c r="Q210" s="156">
        <v>524300000</v>
      </c>
      <c r="R210" s="483">
        <v>45362</v>
      </c>
      <c r="S210" s="156">
        <v>23000000</v>
      </c>
      <c r="T210" s="61" t="s">
        <v>67</v>
      </c>
      <c r="U210" s="184">
        <v>22545553</v>
      </c>
      <c r="V210" s="184" t="s">
        <v>1412</v>
      </c>
      <c r="W210" s="483">
        <v>45362</v>
      </c>
      <c r="X210" s="483">
        <v>45362</v>
      </c>
      <c r="Y210" s="484" t="s">
        <v>75</v>
      </c>
      <c r="Z210" s="483">
        <v>45591</v>
      </c>
      <c r="AA210" s="180">
        <f t="shared" si="11"/>
        <v>229</v>
      </c>
      <c r="AB210" s="167">
        <v>0</v>
      </c>
      <c r="AC210" s="167">
        <v>0</v>
      </c>
      <c r="AD210" s="167">
        <v>0</v>
      </c>
      <c r="AE210" s="515" t="s">
        <v>75</v>
      </c>
      <c r="AF210" s="180">
        <f t="shared" si="12"/>
        <v>0</v>
      </c>
      <c r="AG210" s="167">
        <v>0</v>
      </c>
      <c r="AH210" s="167">
        <v>0</v>
      </c>
      <c r="AI210" s="515" t="s">
        <v>75</v>
      </c>
      <c r="AJ210" s="167">
        <v>0</v>
      </c>
      <c r="AK210" s="515" t="s">
        <v>75</v>
      </c>
      <c r="AL210" s="515" t="s">
        <v>75</v>
      </c>
      <c r="AM210" s="180">
        <f t="shared" si="13"/>
        <v>0</v>
      </c>
      <c r="AN210" s="505">
        <f>+K210+AC210-AH210</f>
        <v>23000000</v>
      </c>
      <c r="AO210" s="61" t="s">
        <v>86</v>
      </c>
      <c r="AP210" s="156">
        <v>0</v>
      </c>
      <c r="AQ210" s="61" t="s">
        <v>86</v>
      </c>
      <c r="AR210" s="64">
        <v>0</v>
      </c>
      <c r="AS210" s="515" t="s">
        <v>75</v>
      </c>
      <c r="AT210" s="522">
        <f t="shared" si="14"/>
        <v>14375000</v>
      </c>
      <c r="AU210" s="156">
        <v>8625000</v>
      </c>
      <c r="AV210" s="72">
        <f t="shared" si="15"/>
        <v>0.625</v>
      </c>
      <c r="AW210" s="515" t="s">
        <v>75</v>
      </c>
      <c r="AX210" s="61" t="s">
        <v>101</v>
      </c>
      <c r="AY210" s="180" t="s">
        <v>1413</v>
      </c>
      <c r="AZ210" s="58" t="s">
        <v>67</v>
      </c>
      <c r="BA210" s="58" t="s">
        <v>67</v>
      </c>
    </row>
    <row r="211" spans="2:53" s="142" customFormat="1" ht="14.25" customHeight="1" x14ac:dyDescent="0.2">
      <c r="B211" s="58">
        <v>2024</v>
      </c>
      <c r="C211" s="58">
        <v>891780111</v>
      </c>
      <c r="D211" s="62" t="s">
        <v>64</v>
      </c>
      <c r="E211" s="167" t="s">
        <v>1414</v>
      </c>
      <c r="F211" s="180" t="s">
        <v>1415</v>
      </c>
      <c r="G211" s="61">
        <v>0</v>
      </c>
      <c r="H211" s="167" t="s">
        <v>73</v>
      </c>
      <c r="I211" s="58" t="s">
        <v>125</v>
      </c>
      <c r="J211" s="167" t="s">
        <v>1416</v>
      </c>
      <c r="K211" s="156">
        <v>20400000</v>
      </c>
      <c r="L211" s="58" t="s">
        <v>68</v>
      </c>
      <c r="M211" s="482" t="s">
        <v>1417</v>
      </c>
      <c r="N211" s="184">
        <v>1082897496</v>
      </c>
      <c r="O211" s="184">
        <v>431</v>
      </c>
      <c r="P211" s="509">
        <v>45343</v>
      </c>
      <c r="Q211" s="156">
        <f>278325415+32284468</f>
        <v>310609883</v>
      </c>
      <c r="R211" s="483">
        <v>45362</v>
      </c>
      <c r="S211" s="156">
        <v>20400000</v>
      </c>
      <c r="T211" s="61" t="s">
        <v>67</v>
      </c>
      <c r="U211" s="184">
        <v>51909946</v>
      </c>
      <c r="V211" s="184" t="s">
        <v>1418</v>
      </c>
      <c r="W211" s="483">
        <v>45362</v>
      </c>
      <c r="X211" s="483">
        <v>45362</v>
      </c>
      <c r="Y211" s="484" t="s">
        <v>75</v>
      </c>
      <c r="Z211" s="483">
        <v>45545</v>
      </c>
      <c r="AA211" s="180">
        <f t="shared" si="11"/>
        <v>183</v>
      </c>
      <c r="AB211" s="167">
        <v>0</v>
      </c>
      <c r="AC211" s="167">
        <v>0</v>
      </c>
      <c r="AD211" s="167">
        <v>0</v>
      </c>
      <c r="AE211" s="515" t="s">
        <v>75</v>
      </c>
      <c r="AF211" s="180">
        <f t="shared" si="12"/>
        <v>0</v>
      </c>
      <c r="AG211" s="167">
        <v>0</v>
      </c>
      <c r="AH211" s="167">
        <v>0</v>
      </c>
      <c r="AI211" s="515" t="s">
        <v>75</v>
      </c>
      <c r="AJ211" s="167">
        <v>0</v>
      </c>
      <c r="AK211" s="515" t="s">
        <v>75</v>
      </c>
      <c r="AL211" s="515" t="s">
        <v>75</v>
      </c>
      <c r="AM211" s="180">
        <f t="shared" si="13"/>
        <v>0</v>
      </c>
      <c r="AN211" s="505">
        <f>+K211+AC211-AH211</f>
        <v>20400000</v>
      </c>
      <c r="AO211" s="61" t="s">
        <v>86</v>
      </c>
      <c r="AP211" s="156">
        <v>0</v>
      </c>
      <c r="AQ211" s="61" t="s">
        <v>86</v>
      </c>
      <c r="AR211" s="64">
        <v>0</v>
      </c>
      <c r="AS211" s="515" t="s">
        <v>75</v>
      </c>
      <c r="AT211" s="522">
        <f t="shared" si="14"/>
        <v>17000000</v>
      </c>
      <c r="AU211" s="156">
        <v>3400000</v>
      </c>
      <c r="AV211" s="72">
        <f t="shared" si="15"/>
        <v>0.83333333333333337</v>
      </c>
      <c r="AW211" s="515" t="s">
        <v>75</v>
      </c>
      <c r="AX211" s="61" t="s">
        <v>101</v>
      </c>
      <c r="AY211" s="180" t="s">
        <v>1419</v>
      </c>
      <c r="AZ211" s="58" t="s">
        <v>67</v>
      </c>
      <c r="BA211" s="58" t="s">
        <v>67</v>
      </c>
    </row>
    <row r="212" spans="2:53" s="142" customFormat="1" ht="14.25" customHeight="1" x14ac:dyDescent="0.2">
      <c r="B212" s="58">
        <v>2024</v>
      </c>
      <c r="C212" s="58">
        <v>891780111</v>
      </c>
      <c r="D212" s="62" t="s">
        <v>64</v>
      </c>
      <c r="E212" s="167" t="s">
        <v>1420</v>
      </c>
      <c r="F212" s="180" t="s">
        <v>1421</v>
      </c>
      <c r="G212" s="61">
        <v>0</v>
      </c>
      <c r="H212" s="167" t="s">
        <v>73</v>
      </c>
      <c r="I212" s="58" t="s">
        <v>125</v>
      </c>
      <c r="J212" s="167" t="s">
        <v>1422</v>
      </c>
      <c r="K212" s="156">
        <v>24000000</v>
      </c>
      <c r="L212" s="58" t="s">
        <v>68</v>
      </c>
      <c r="M212" s="482" t="s">
        <v>1423</v>
      </c>
      <c r="N212" s="184">
        <v>1140903657</v>
      </c>
      <c r="O212" s="184">
        <v>403</v>
      </c>
      <c r="P212" s="509">
        <v>45341</v>
      </c>
      <c r="Q212" s="156">
        <v>524300000</v>
      </c>
      <c r="R212" s="483">
        <v>45362</v>
      </c>
      <c r="S212" s="156">
        <v>24000000</v>
      </c>
      <c r="T212" s="61" t="s">
        <v>67</v>
      </c>
      <c r="U212" s="184">
        <v>22545553</v>
      </c>
      <c r="V212" s="184" t="s">
        <v>1412</v>
      </c>
      <c r="W212" s="483">
        <v>45362</v>
      </c>
      <c r="X212" s="483">
        <v>45362</v>
      </c>
      <c r="Y212" s="484" t="s">
        <v>75</v>
      </c>
      <c r="Z212" s="483">
        <v>45591</v>
      </c>
      <c r="AA212" s="180">
        <f t="shared" si="11"/>
        <v>229</v>
      </c>
      <c r="AB212" s="167">
        <v>0</v>
      </c>
      <c r="AC212" s="167">
        <v>0</v>
      </c>
      <c r="AD212" s="167">
        <v>0</v>
      </c>
      <c r="AE212" s="515" t="s">
        <v>75</v>
      </c>
      <c r="AF212" s="180">
        <f t="shared" si="12"/>
        <v>0</v>
      </c>
      <c r="AG212" s="167">
        <v>0</v>
      </c>
      <c r="AH212" s="167">
        <v>0</v>
      </c>
      <c r="AI212" s="515" t="s">
        <v>75</v>
      </c>
      <c r="AJ212" s="167">
        <v>0</v>
      </c>
      <c r="AK212" s="515" t="s">
        <v>75</v>
      </c>
      <c r="AL212" s="515" t="s">
        <v>75</v>
      </c>
      <c r="AM212" s="180">
        <f t="shared" si="13"/>
        <v>0</v>
      </c>
      <c r="AN212" s="505">
        <f>+K212+AC212-AH212</f>
        <v>24000000</v>
      </c>
      <c r="AO212" s="61" t="s">
        <v>86</v>
      </c>
      <c r="AP212" s="156">
        <v>0</v>
      </c>
      <c r="AQ212" s="61" t="s">
        <v>86</v>
      </c>
      <c r="AR212" s="64">
        <v>0</v>
      </c>
      <c r="AS212" s="515" t="s">
        <v>75</v>
      </c>
      <c r="AT212" s="522">
        <f t="shared" si="14"/>
        <v>15000000</v>
      </c>
      <c r="AU212" s="156">
        <v>9000000</v>
      </c>
      <c r="AV212" s="72">
        <f t="shared" si="15"/>
        <v>0.625</v>
      </c>
      <c r="AW212" s="515" t="s">
        <v>75</v>
      </c>
      <c r="AX212" s="61" t="s">
        <v>101</v>
      </c>
      <c r="AY212" s="180" t="s">
        <v>1424</v>
      </c>
      <c r="AZ212" s="58" t="s">
        <v>67</v>
      </c>
      <c r="BA212" s="58" t="s">
        <v>67</v>
      </c>
    </row>
    <row r="213" spans="2:53" s="142" customFormat="1" ht="14.25" customHeight="1" x14ac:dyDescent="0.2">
      <c r="B213" s="58">
        <v>2024</v>
      </c>
      <c r="C213" s="58">
        <v>891780111</v>
      </c>
      <c r="D213" s="62" t="s">
        <v>64</v>
      </c>
      <c r="E213" s="167" t="s">
        <v>1425</v>
      </c>
      <c r="F213" s="180" t="s">
        <v>1426</v>
      </c>
      <c r="G213" s="61">
        <v>0</v>
      </c>
      <c r="H213" s="167" t="s">
        <v>73</v>
      </c>
      <c r="I213" s="58" t="s">
        <v>125</v>
      </c>
      <c r="J213" s="167" t="s">
        <v>1427</v>
      </c>
      <c r="K213" s="156">
        <v>8000000</v>
      </c>
      <c r="L213" s="58" t="s">
        <v>68</v>
      </c>
      <c r="M213" s="482" t="s">
        <v>1428</v>
      </c>
      <c r="N213" s="184">
        <v>1124041808</v>
      </c>
      <c r="O213" s="184">
        <v>235</v>
      </c>
      <c r="P213" s="509">
        <v>45323</v>
      </c>
      <c r="Q213" s="156">
        <v>524300000</v>
      </c>
      <c r="R213" s="483">
        <v>45362</v>
      </c>
      <c r="S213" s="156">
        <v>8000000</v>
      </c>
      <c r="T213" s="61" t="s">
        <v>67</v>
      </c>
      <c r="U213" s="184">
        <v>52705148</v>
      </c>
      <c r="V213" s="184" t="s">
        <v>1159</v>
      </c>
      <c r="W213" s="483">
        <v>45362</v>
      </c>
      <c r="X213" s="483">
        <v>45362</v>
      </c>
      <c r="Y213" s="484" t="s">
        <v>75</v>
      </c>
      <c r="Z213" s="483">
        <v>45412</v>
      </c>
      <c r="AA213" s="180">
        <f t="shared" si="11"/>
        <v>50</v>
      </c>
      <c r="AB213" s="167">
        <v>0</v>
      </c>
      <c r="AC213" s="167">
        <v>0</v>
      </c>
      <c r="AD213" s="167">
        <v>0</v>
      </c>
      <c r="AE213" s="515" t="s">
        <v>75</v>
      </c>
      <c r="AF213" s="180">
        <f t="shared" si="12"/>
        <v>0</v>
      </c>
      <c r="AG213" s="167">
        <v>0</v>
      </c>
      <c r="AH213" s="167">
        <v>0</v>
      </c>
      <c r="AI213" s="515" t="s">
        <v>75</v>
      </c>
      <c r="AJ213" s="167">
        <v>0</v>
      </c>
      <c r="AK213" s="515" t="s">
        <v>75</v>
      </c>
      <c r="AL213" s="515" t="s">
        <v>75</v>
      </c>
      <c r="AM213" s="180">
        <f t="shared" si="13"/>
        <v>0</v>
      </c>
      <c r="AN213" s="505">
        <f>+K213+AC213-AH213</f>
        <v>8000000</v>
      </c>
      <c r="AO213" s="61" t="s">
        <v>86</v>
      </c>
      <c r="AP213" s="156">
        <v>0</v>
      </c>
      <c r="AQ213" s="61" t="s">
        <v>86</v>
      </c>
      <c r="AR213" s="64">
        <v>0</v>
      </c>
      <c r="AS213" s="515" t="s">
        <v>75</v>
      </c>
      <c r="AT213" s="522">
        <f t="shared" si="14"/>
        <v>0</v>
      </c>
      <c r="AU213" s="156">
        <v>8000000</v>
      </c>
      <c r="AV213" s="72">
        <f t="shared" si="15"/>
        <v>0</v>
      </c>
      <c r="AW213" s="515" t="s">
        <v>75</v>
      </c>
      <c r="AX213" s="61" t="s">
        <v>101</v>
      </c>
      <c r="AY213" s="180" t="s">
        <v>1429</v>
      </c>
      <c r="AZ213" s="58" t="s">
        <v>67</v>
      </c>
      <c r="BA213" s="58" t="s">
        <v>67</v>
      </c>
    </row>
    <row r="214" spans="2:53" s="142" customFormat="1" ht="14.25" customHeight="1" x14ac:dyDescent="0.2">
      <c r="B214" s="58">
        <v>2024</v>
      </c>
      <c r="C214" s="58">
        <v>891780111</v>
      </c>
      <c r="D214" s="62" t="s">
        <v>64</v>
      </c>
      <c r="E214" s="167" t="s">
        <v>1430</v>
      </c>
      <c r="F214" s="184" t="s">
        <v>1431</v>
      </c>
      <c r="G214" s="61">
        <v>0</v>
      </c>
      <c r="H214" s="167" t="s">
        <v>73</v>
      </c>
      <c r="I214" s="58" t="s">
        <v>125</v>
      </c>
      <c r="J214" s="167" t="s">
        <v>1432</v>
      </c>
      <c r="K214" s="156">
        <v>23000000</v>
      </c>
      <c r="L214" s="58" t="s">
        <v>68</v>
      </c>
      <c r="M214" s="482" t="s">
        <v>1433</v>
      </c>
      <c r="N214" s="184">
        <v>1083003346</v>
      </c>
      <c r="O214" s="184">
        <v>403</v>
      </c>
      <c r="P214" s="509">
        <v>45341</v>
      </c>
      <c r="Q214" s="156">
        <v>524300000</v>
      </c>
      <c r="R214" s="483">
        <v>45364</v>
      </c>
      <c r="S214" s="156">
        <v>23000000</v>
      </c>
      <c r="T214" s="61" t="s">
        <v>67</v>
      </c>
      <c r="U214" s="184">
        <v>22545553</v>
      </c>
      <c r="V214" s="184" t="s">
        <v>1434</v>
      </c>
      <c r="W214" s="483">
        <v>45364</v>
      </c>
      <c r="X214" s="483">
        <v>45364</v>
      </c>
      <c r="Y214" s="484" t="s">
        <v>75</v>
      </c>
      <c r="Z214" s="483">
        <v>45591</v>
      </c>
      <c r="AA214" s="180">
        <f t="shared" si="11"/>
        <v>227</v>
      </c>
      <c r="AB214" s="167">
        <v>0</v>
      </c>
      <c r="AC214" s="167">
        <v>0</v>
      </c>
      <c r="AD214" s="167">
        <v>0</v>
      </c>
      <c r="AE214" s="515" t="s">
        <v>75</v>
      </c>
      <c r="AF214" s="180">
        <f t="shared" si="12"/>
        <v>0</v>
      </c>
      <c r="AG214" s="167">
        <v>0</v>
      </c>
      <c r="AH214" s="167">
        <v>0</v>
      </c>
      <c r="AI214" s="515" t="s">
        <v>75</v>
      </c>
      <c r="AJ214" s="167">
        <v>0</v>
      </c>
      <c r="AK214" s="515" t="s">
        <v>75</v>
      </c>
      <c r="AL214" s="515" t="s">
        <v>75</v>
      </c>
      <c r="AM214" s="180">
        <f t="shared" si="13"/>
        <v>0</v>
      </c>
      <c r="AN214" s="505">
        <f>+K214+AC214-AH214</f>
        <v>23000000</v>
      </c>
      <c r="AO214" s="61" t="s">
        <v>86</v>
      </c>
      <c r="AP214" s="156">
        <v>0</v>
      </c>
      <c r="AQ214" s="61" t="s">
        <v>86</v>
      </c>
      <c r="AR214" s="64">
        <v>0</v>
      </c>
      <c r="AS214" s="515" t="s">
        <v>75</v>
      </c>
      <c r="AT214" s="522">
        <f t="shared" si="14"/>
        <v>14375000</v>
      </c>
      <c r="AU214" s="156">
        <v>8625000</v>
      </c>
      <c r="AV214" s="72">
        <f t="shared" si="15"/>
        <v>0.625</v>
      </c>
      <c r="AW214" s="515" t="s">
        <v>75</v>
      </c>
      <c r="AX214" s="61" t="s">
        <v>101</v>
      </c>
      <c r="AY214" s="490" t="s">
        <v>1435</v>
      </c>
      <c r="AZ214" s="58" t="s">
        <v>67</v>
      </c>
      <c r="BA214" s="58" t="s">
        <v>67</v>
      </c>
    </row>
    <row r="215" spans="2:53" s="142" customFormat="1" ht="14.25" customHeight="1" x14ac:dyDescent="0.2">
      <c r="B215" s="58">
        <v>2024</v>
      </c>
      <c r="C215" s="58">
        <v>891780111</v>
      </c>
      <c r="D215" s="62" t="s">
        <v>64</v>
      </c>
      <c r="E215" s="167" t="s">
        <v>1436</v>
      </c>
      <c r="F215" s="180" t="s">
        <v>1437</v>
      </c>
      <c r="G215" s="61">
        <v>0</v>
      </c>
      <c r="H215" s="167" t="s">
        <v>73</v>
      </c>
      <c r="I215" s="58" t="s">
        <v>125</v>
      </c>
      <c r="J215" s="167" t="s">
        <v>1438</v>
      </c>
      <c r="K215" s="156">
        <v>10902320</v>
      </c>
      <c r="L215" s="58" t="s">
        <v>68</v>
      </c>
      <c r="M215" s="482" t="s">
        <v>1439</v>
      </c>
      <c r="N215" s="184">
        <v>79395471</v>
      </c>
      <c r="O215" s="184">
        <v>548</v>
      </c>
      <c r="P215" s="509">
        <v>45355</v>
      </c>
      <c r="Q215" s="156">
        <v>21082877</v>
      </c>
      <c r="R215" s="483">
        <v>45365</v>
      </c>
      <c r="S215" s="156">
        <v>10902320</v>
      </c>
      <c r="T215" s="61" t="s">
        <v>67</v>
      </c>
      <c r="U215" s="184">
        <v>85462025</v>
      </c>
      <c r="V215" s="184" t="s">
        <v>1262</v>
      </c>
      <c r="W215" s="483">
        <v>45365</v>
      </c>
      <c r="X215" s="483">
        <v>45365</v>
      </c>
      <c r="Y215" s="484" t="s">
        <v>75</v>
      </c>
      <c r="Z215" s="483">
        <v>45486</v>
      </c>
      <c r="AA215" s="180">
        <f t="shared" si="11"/>
        <v>121</v>
      </c>
      <c r="AB215" s="167">
        <v>0</v>
      </c>
      <c r="AC215" s="167">
        <v>0</v>
      </c>
      <c r="AD215" s="167">
        <v>0</v>
      </c>
      <c r="AE215" s="515" t="s">
        <v>75</v>
      </c>
      <c r="AF215" s="180">
        <f t="shared" si="12"/>
        <v>0</v>
      </c>
      <c r="AG215" s="167">
        <v>0</v>
      </c>
      <c r="AH215" s="167">
        <v>0</v>
      </c>
      <c r="AI215" s="515" t="s">
        <v>75</v>
      </c>
      <c r="AJ215" s="167">
        <v>0</v>
      </c>
      <c r="AK215" s="515" t="s">
        <v>75</v>
      </c>
      <c r="AL215" s="515" t="s">
        <v>75</v>
      </c>
      <c r="AM215" s="180">
        <f t="shared" si="13"/>
        <v>0</v>
      </c>
      <c r="AN215" s="505">
        <f>+K215+AC215-AH215</f>
        <v>10902320</v>
      </c>
      <c r="AO215" s="61" t="s">
        <v>86</v>
      </c>
      <c r="AP215" s="156">
        <v>0</v>
      </c>
      <c r="AQ215" s="61" t="s">
        <v>86</v>
      </c>
      <c r="AR215" s="64">
        <v>0</v>
      </c>
      <c r="AS215" s="515" t="s">
        <v>75</v>
      </c>
      <c r="AT215" s="522">
        <f t="shared" si="14"/>
        <v>9721235</v>
      </c>
      <c r="AU215" s="156">
        <v>1181085</v>
      </c>
      <c r="AV215" s="72">
        <f t="shared" si="15"/>
        <v>0.89166663609213448</v>
      </c>
      <c r="AW215" s="515" t="s">
        <v>75</v>
      </c>
      <c r="AX215" s="61" t="s">
        <v>101</v>
      </c>
      <c r="AY215" s="180" t="s">
        <v>1440</v>
      </c>
      <c r="AZ215" s="58" t="s">
        <v>67</v>
      </c>
      <c r="BA215" s="58" t="s">
        <v>67</v>
      </c>
    </row>
    <row r="216" spans="2:53" s="142" customFormat="1" ht="14.25" customHeight="1" x14ac:dyDescent="0.2">
      <c r="B216" s="58">
        <v>2024</v>
      </c>
      <c r="C216" s="58">
        <v>891780111</v>
      </c>
      <c r="D216" s="62" t="s">
        <v>64</v>
      </c>
      <c r="E216" s="167" t="s">
        <v>1441</v>
      </c>
      <c r="F216" s="180" t="s">
        <v>1442</v>
      </c>
      <c r="G216" s="61">
        <v>0</v>
      </c>
      <c r="H216" s="167" t="s">
        <v>73</v>
      </c>
      <c r="I216" s="58" t="s">
        <v>125</v>
      </c>
      <c r="J216" s="167" t="s">
        <v>1443</v>
      </c>
      <c r="K216" s="156">
        <v>5000000</v>
      </c>
      <c r="L216" s="58" t="s">
        <v>68</v>
      </c>
      <c r="M216" s="482" t="s">
        <v>1444</v>
      </c>
      <c r="N216" s="184">
        <v>1063496478</v>
      </c>
      <c r="O216" s="184">
        <v>39</v>
      </c>
      <c r="P216" s="509">
        <v>45306</v>
      </c>
      <c r="Q216" s="156">
        <v>524300000</v>
      </c>
      <c r="R216" s="483">
        <v>45365</v>
      </c>
      <c r="S216" s="156">
        <v>5000000</v>
      </c>
      <c r="T216" s="61" t="s">
        <v>67</v>
      </c>
      <c r="U216" s="184">
        <v>85485991</v>
      </c>
      <c r="V216" s="184" t="s">
        <v>1406</v>
      </c>
      <c r="W216" s="483">
        <v>45365</v>
      </c>
      <c r="X216" s="483">
        <v>45365</v>
      </c>
      <c r="Y216" s="484" t="s">
        <v>75</v>
      </c>
      <c r="Z216" s="483">
        <v>45425</v>
      </c>
      <c r="AA216" s="180">
        <f t="shared" si="11"/>
        <v>60</v>
      </c>
      <c r="AB216" s="167">
        <v>0</v>
      </c>
      <c r="AC216" s="167">
        <v>0</v>
      </c>
      <c r="AD216" s="167">
        <v>0</v>
      </c>
      <c r="AE216" s="515" t="s">
        <v>75</v>
      </c>
      <c r="AF216" s="180">
        <f t="shared" si="12"/>
        <v>0</v>
      </c>
      <c r="AG216" s="167">
        <v>0</v>
      </c>
      <c r="AH216" s="167">
        <v>0</v>
      </c>
      <c r="AI216" s="515" t="s">
        <v>75</v>
      </c>
      <c r="AJ216" s="167">
        <v>0</v>
      </c>
      <c r="AK216" s="515" t="s">
        <v>75</v>
      </c>
      <c r="AL216" s="515" t="s">
        <v>75</v>
      </c>
      <c r="AM216" s="180">
        <f t="shared" si="13"/>
        <v>0</v>
      </c>
      <c r="AN216" s="505">
        <f>+K216+AC216-AH216</f>
        <v>5000000</v>
      </c>
      <c r="AO216" s="61" t="s">
        <v>67</v>
      </c>
      <c r="AP216" s="156">
        <v>5000000</v>
      </c>
      <c r="AQ216" s="61" t="s">
        <v>86</v>
      </c>
      <c r="AR216" s="64">
        <v>0</v>
      </c>
      <c r="AS216" s="515" t="s">
        <v>75</v>
      </c>
      <c r="AT216" s="522">
        <f t="shared" si="14"/>
        <v>5000000</v>
      </c>
      <c r="AU216" s="156">
        <v>0</v>
      </c>
      <c r="AV216" s="72">
        <f t="shared" si="15"/>
        <v>1</v>
      </c>
      <c r="AW216" s="515" t="s">
        <v>75</v>
      </c>
      <c r="AX216" s="61" t="s">
        <v>98</v>
      </c>
      <c r="AY216" s="180" t="s">
        <v>1445</v>
      </c>
      <c r="AZ216" s="58" t="s">
        <v>67</v>
      </c>
      <c r="BA216" s="58" t="s">
        <v>67</v>
      </c>
    </row>
    <row r="217" spans="2:53" s="142" customFormat="1" ht="14.25" customHeight="1" x14ac:dyDescent="0.2">
      <c r="B217" s="58">
        <v>2024</v>
      </c>
      <c r="C217" s="58">
        <v>891780111</v>
      </c>
      <c r="D217" s="62" t="s">
        <v>64</v>
      </c>
      <c r="E217" s="167" t="s">
        <v>1446</v>
      </c>
      <c r="F217" s="180" t="s">
        <v>1447</v>
      </c>
      <c r="G217" s="61">
        <v>0</v>
      </c>
      <c r="H217" s="167" t="s">
        <v>73</v>
      </c>
      <c r="I217" s="58" t="s">
        <v>125</v>
      </c>
      <c r="J217" s="167" t="s">
        <v>1448</v>
      </c>
      <c r="K217" s="156">
        <v>6000000</v>
      </c>
      <c r="L217" s="58" t="s">
        <v>68</v>
      </c>
      <c r="M217" s="482" t="s">
        <v>1449</v>
      </c>
      <c r="N217" s="184">
        <v>1084789302</v>
      </c>
      <c r="O217" s="184">
        <v>235</v>
      </c>
      <c r="P217" s="509">
        <v>45323</v>
      </c>
      <c r="Q217" s="156">
        <v>524300000</v>
      </c>
      <c r="R217" s="483">
        <v>45366</v>
      </c>
      <c r="S217" s="156">
        <v>6000000</v>
      </c>
      <c r="T217" s="61" t="s">
        <v>67</v>
      </c>
      <c r="U217" s="184">
        <v>72004252</v>
      </c>
      <c r="V217" s="184" t="s">
        <v>875</v>
      </c>
      <c r="W217" s="483">
        <v>45366</v>
      </c>
      <c r="X217" s="483">
        <v>45366</v>
      </c>
      <c r="Y217" s="484" t="s">
        <v>75</v>
      </c>
      <c r="Z217" s="483">
        <v>45426</v>
      </c>
      <c r="AA217" s="180">
        <f t="shared" si="11"/>
        <v>60</v>
      </c>
      <c r="AB217" s="167">
        <v>0</v>
      </c>
      <c r="AC217" s="167">
        <v>0</v>
      </c>
      <c r="AD217" s="167">
        <v>0</v>
      </c>
      <c r="AE217" s="515" t="s">
        <v>75</v>
      </c>
      <c r="AF217" s="180">
        <f t="shared" si="12"/>
        <v>0</v>
      </c>
      <c r="AG217" s="167">
        <v>0</v>
      </c>
      <c r="AH217" s="167">
        <v>0</v>
      </c>
      <c r="AI217" s="515" t="s">
        <v>75</v>
      </c>
      <c r="AJ217" s="167">
        <v>0</v>
      </c>
      <c r="AK217" s="515" t="s">
        <v>75</v>
      </c>
      <c r="AL217" s="515" t="s">
        <v>75</v>
      </c>
      <c r="AM217" s="180">
        <f t="shared" si="13"/>
        <v>0</v>
      </c>
      <c r="AN217" s="505">
        <f>+K217+AC217-AH217</f>
        <v>6000000</v>
      </c>
      <c r="AO217" s="61" t="s">
        <v>86</v>
      </c>
      <c r="AP217" s="156">
        <v>0</v>
      </c>
      <c r="AQ217" s="61" t="s">
        <v>86</v>
      </c>
      <c r="AR217" s="64">
        <v>0</v>
      </c>
      <c r="AS217" s="515" t="s">
        <v>75</v>
      </c>
      <c r="AT217" s="522">
        <f t="shared" si="14"/>
        <v>6000000</v>
      </c>
      <c r="AU217" s="156">
        <v>0</v>
      </c>
      <c r="AV217" s="72">
        <f t="shared" si="15"/>
        <v>1</v>
      </c>
      <c r="AW217" s="515" t="s">
        <v>75</v>
      </c>
      <c r="AX217" s="61" t="s">
        <v>98</v>
      </c>
      <c r="AY217" s="180" t="s">
        <v>1450</v>
      </c>
      <c r="AZ217" s="58" t="s">
        <v>67</v>
      </c>
      <c r="BA217" s="58" t="s">
        <v>67</v>
      </c>
    </row>
    <row r="218" spans="2:53" s="142" customFormat="1" ht="14.25" customHeight="1" x14ac:dyDescent="0.2">
      <c r="B218" s="58">
        <v>2024</v>
      </c>
      <c r="C218" s="58">
        <v>891780111</v>
      </c>
      <c r="D218" s="62" t="s">
        <v>64</v>
      </c>
      <c r="E218" s="167" t="s">
        <v>1451</v>
      </c>
      <c r="F218" s="184" t="s">
        <v>1452</v>
      </c>
      <c r="G218" s="210">
        <v>2023000100072</v>
      </c>
      <c r="H218" s="167" t="s">
        <v>73</v>
      </c>
      <c r="I218" s="58" t="s">
        <v>383</v>
      </c>
      <c r="J218" s="167" t="s">
        <v>1453</v>
      </c>
      <c r="K218" s="156">
        <v>29328000</v>
      </c>
      <c r="L218" s="58" t="s">
        <v>68</v>
      </c>
      <c r="M218" s="184" t="s">
        <v>1454</v>
      </c>
      <c r="N218" s="184">
        <v>57299411</v>
      </c>
      <c r="O218" s="184">
        <v>174</v>
      </c>
      <c r="P218" s="509">
        <v>45335</v>
      </c>
      <c r="Q218" s="156">
        <v>2122162432</v>
      </c>
      <c r="R218" s="483">
        <v>45366</v>
      </c>
      <c r="S218" s="156">
        <v>29328000</v>
      </c>
      <c r="T218" s="61" t="s">
        <v>67</v>
      </c>
      <c r="U218" s="184">
        <v>16078654</v>
      </c>
      <c r="V218" s="184" t="s">
        <v>386</v>
      </c>
      <c r="W218" s="483">
        <v>45366</v>
      </c>
      <c r="X218" s="483">
        <v>45366</v>
      </c>
      <c r="Y218" s="484" t="s">
        <v>75</v>
      </c>
      <c r="Z218" s="483">
        <v>45535</v>
      </c>
      <c r="AA218" s="180">
        <f t="shared" si="11"/>
        <v>169</v>
      </c>
      <c r="AB218" s="167">
        <v>0</v>
      </c>
      <c r="AC218" s="167">
        <v>0</v>
      </c>
      <c r="AD218" s="167">
        <v>0</v>
      </c>
      <c r="AE218" s="515" t="s">
        <v>75</v>
      </c>
      <c r="AF218" s="180">
        <f t="shared" si="12"/>
        <v>0</v>
      </c>
      <c r="AG218" s="167">
        <v>0</v>
      </c>
      <c r="AH218" s="167">
        <v>0</v>
      </c>
      <c r="AI218" s="515" t="s">
        <v>75</v>
      </c>
      <c r="AJ218" s="167">
        <v>0</v>
      </c>
      <c r="AK218" s="515" t="s">
        <v>75</v>
      </c>
      <c r="AL218" s="515" t="s">
        <v>75</v>
      </c>
      <c r="AM218" s="180">
        <f t="shared" si="13"/>
        <v>0</v>
      </c>
      <c r="AN218" s="505">
        <f>+K218+AC218-AH218</f>
        <v>29328000</v>
      </c>
      <c r="AO218" s="61" t="s">
        <v>86</v>
      </c>
      <c r="AP218" s="156">
        <v>0</v>
      </c>
      <c r="AQ218" s="61" t="s">
        <v>86</v>
      </c>
      <c r="AR218" s="64">
        <v>0</v>
      </c>
      <c r="AS218" s="515" t="s">
        <v>75</v>
      </c>
      <c r="AT218" s="522">
        <f t="shared" si="14"/>
        <v>19536000</v>
      </c>
      <c r="AU218" s="156">
        <v>9792000</v>
      </c>
      <c r="AV218" s="72">
        <f t="shared" si="15"/>
        <v>0.66612111292962362</v>
      </c>
      <c r="AW218" s="515" t="s">
        <v>75</v>
      </c>
      <c r="AX218" s="61" t="s">
        <v>101</v>
      </c>
      <c r="AY218" s="490" t="s">
        <v>1455</v>
      </c>
      <c r="AZ218" s="58" t="s">
        <v>67</v>
      </c>
      <c r="BA218" s="58" t="s">
        <v>67</v>
      </c>
    </row>
    <row r="219" spans="2:53" s="142" customFormat="1" ht="14.25" customHeight="1" x14ac:dyDescent="0.2">
      <c r="B219" s="58">
        <v>2024</v>
      </c>
      <c r="C219" s="58">
        <v>891780111</v>
      </c>
      <c r="D219" s="62" t="s">
        <v>64</v>
      </c>
      <c r="E219" s="167" t="s">
        <v>1456</v>
      </c>
      <c r="F219" s="184" t="s">
        <v>1457</v>
      </c>
      <c r="G219" s="210">
        <v>2023000100072</v>
      </c>
      <c r="H219" s="167" t="s">
        <v>73</v>
      </c>
      <c r="I219" s="58" t="s">
        <v>383</v>
      </c>
      <c r="J219" s="167" t="s">
        <v>1458</v>
      </c>
      <c r="K219" s="156">
        <v>20800000</v>
      </c>
      <c r="L219" s="58" t="s">
        <v>68</v>
      </c>
      <c r="M219" s="482" t="s">
        <v>1459</v>
      </c>
      <c r="N219" s="184">
        <v>1082837329</v>
      </c>
      <c r="O219" s="184">
        <v>174</v>
      </c>
      <c r="P219" s="509">
        <v>45335</v>
      </c>
      <c r="Q219" s="156">
        <v>2122162432</v>
      </c>
      <c r="R219" s="483">
        <v>45366</v>
      </c>
      <c r="S219" s="156">
        <v>20800000</v>
      </c>
      <c r="T219" s="61" t="s">
        <v>67</v>
      </c>
      <c r="U219" s="184">
        <v>16078654</v>
      </c>
      <c r="V219" s="184" t="s">
        <v>386</v>
      </c>
      <c r="W219" s="483">
        <v>45366</v>
      </c>
      <c r="X219" s="483">
        <v>45366</v>
      </c>
      <c r="Y219" s="484" t="s">
        <v>75</v>
      </c>
      <c r="Z219" s="483">
        <v>45535</v>
      </c>
      <c r="AA219" s="180">
        <f t="shared" si="11"/>
        <v>169</v>
      </c>
      <c r="AB219" s="167">
        <v>0</v>
      </c>
      <c r="AC219" s="167">
        <v>0</v>
      </c>
      <c r="AD219" s="167">
        <v>0</v>
      </c>
      <c r="AE219" s="515" t="s">
        <v>75</v>
      </c>
      <c r="AF219" s="180">
        <f t="shared" si="12"/>
        <v>0</v>
      </c>
      <c r="AG219" s="167">
        <v>0</v>
      </c>
      <c r="AH219" s="167">
        <v>0</v>
      </c>
      <c r="AI219" s="515" t="s">
        <v>75</v>
      </c>
      <c r="AJ219" s="167">
        <v>0</v>
      </c>
      <c r="AK219" s="515" t="s">
        <v>75</v>
      </c>
      <c r="AL219" s="515" t="s">
        <v>75</v>
      </c>
      <c r="AM219" s="180">
        <f t="shared" si="13"/>
        <v>0</v>
      </c>
      <c r="AN219" s="505">
        <f>+K219+AC219-AH219</f>
        <v>20800000</v>
      </c>
      <c r="AO219" s="61" t="s">
        <v>86</v>
      </c>
      <c r="AP219" s="156">
        <v>0</v>
      </c>
      <c r="AQ219" s="61" t="s">
        <v>86</v>
      </c>
      <c r="AR219" s="64">
        <v>0</v>
      </c>
      <c r="AS219" s="515" t="s">
        <v>75</v>
      </c>
      <c r="AT219" s="522">
        <f t="shared" si="14"/>
        <v>17333330</v>
      </c>
      <c r="AU219" s="156">
        <v>3466670</v>
      </c>
      <c r="AV219" s="72">
        <f t="shared" si="15"/>
        <v>0.83333317307692312</v>
      </c>
      <c r="AW219" s="515" t="s">
        <v>75</v>
      </c>
      <c r="AX219" s="61" t="s">
        <v>101</v>
      </c>
      <c r="AY219" s="490" t="s">
        <v>1460</v>
      </c>
      <c r="AZ219" s="58" t="s">
        <v>67</v>
      </c>
      <c r="BA219" s="58" t="s">
        <v>67</v>
      </c>
    </row>
    <row r="220" spans="2:53" s="142" customFormat="1" ht="14.25" customHeight="1" x14ac:dyDescent="0.2">
      <c r="B220" s="58">
        <v>2024</v>
      </c>
      <c r="C220" s="58">
        <v>891780111</v>
      </c>
      <c r="D220" s="62" t="s">
        <v>64</v>
      </c>
      <c r="E220" s="167" t="s">
        <v>1461</v>
      </c>
      <c r="F220" s="180" t="s">
        <v>1462</v>
      </c>
      <c r="G220" s="61">
        <v>0</v>
      </c>
      <c r="H220" s="167" t="s">
        <v>73</v>
      </c>
      <c r="I220" s="58" t="s">
        <v>125</v>
      </c>
      <c r="J220" s="167" t="s">
        <v>1463</v>
      </c>
      <c r="K220" s="156">
        <v>9200000</v>
      </c>
      <c r="L220" s="58" t="s">
        <v>68</v>
      </c>
      <c r="M220" s="482" t="s">
        <v>1464</v>
      </c>
      <c r="N220" s="184">
        <v>85448155</v>
      </c>
      <c r="O220" s="184">
        <v>39</v>
      </c>
      <c r="P220" s="509">
        <v>45306</v>
      </c>
      <c r="Q220" s="156">
        <v>524300000</v>
      </c>
      <c r="R220" s="483">
        <v>45371</v>
      </c>
      <c r="S220" s="156">
        <v>9200000</v>
      </c>
      <c r="T220" s="61" t="s">
        <v>67</v>
      </c>
      <c r="U220" s="184">
        <v>72255882</v>
      </c>
      <c r="V220" s="184" t="s">
        <v>1465</v>
      </c>
      <c r="W220" s="483">
        <v>45371</v>
      </c>
      <c r="X220" s="483">
        <v>45371</v>
      </c>
      <c r="Y220" s="484" t="s">
        <v>75</v>
      </c>
      <c r="Z220" s="483">
        <v>45492</v>
      </c>
      <c r="AA220" s="180">
        <f t="shared" si="11"/>
        <v>121</v>
      </c>
      <c r="AB220" s="167">
        <v>0</v>
      </c>
      <c r="AC220" s="167">
        <v>0</v>
      </c>
      <c r="AD220" s="167">
        <v>0</v>
      </c>
      <c r="AE220" s="515" t="s">
        <v>75</v>
      </c>
      <c r="AF220" s="180">
        <f t="shared" si="12"/>
        <v>0</v>
      </c>
      <c r="AG220" s="167">
        <v>0</v>
      </c>
      <c r="AH220" s="167">
        <v>0</v>
      </c>
      <c r="AI220" s="515" t="s">
        <v>75</v>
      </c>
      <c r="AJ220" s="167">
        <v>0</v>
      </c>
      <c r="AK220" s="515" t="s">
        <v>75</v>
      </c>
      <c r="AL220" s="515" t="s">
        <v>75</v>
      </c>
      <c r="AM220" s="180">
        <f t="shared" si="13"/>
        <v>0</v>
      </c>
      <c r="AN220" s="505">
        <f>+K220+AC220-AH220</f>
        <v>9200000</v>
      </c>
      <c r="AO220" s="61" t="s">
        <v>67</v>
      </c>
      <c r="AP220" s="156">
        <v>9200000</v>
      </c>
      <c r="AQ220" s="61" t="s">
        <v>86</v>
      </c>
      <c r="AR220" s="64">
        <v>0</v>
      </c>
      <c r="AS220" s="515" t="s">
        <v>75</v>
      </c>
      <c r="AT220" s="522">
        <f t="shared" si="14"/>
        <v>9200000</v>
      </c>
      <c r="AU220" s="156">
        <v>0</v>
      </c>
      <c r="AV220" s="72">
        <f t="shared" si="15"/>
        <v>1</v>
      </c>
      <c r="AW220" s="515" t="s">
        <v>75</v>
      </c>
      <c r="AX220" s="61" t="s">
        <v>98</v>
      </c>
      <c r="AY220" s="180" t="s">
        <v>1466</v>
      </c>
      <c r="AZ220" s="58" t="s">
        <v>67</v>
      </c>
      <c r="BA220" s="58" t="s">
        <v>67</v>
      </c>
    </row>
    <row r="221" spans="2:53" s="142" customFormat="1" ht="14.25" customHeight="1" x14ac:dyDescent="0.2">
      <c r="B221" s="58">
        <v>2024</v>
      </c>
      <c r="C221" s="58">
        <v>891780111</v>
      </c>
      <c r="D221" s="62" t="s">
        <v>64</v>
      </c>
      <c r="E221" s="167" t="s">
        <v>1467</v>
      </c>
      <c r="F221" s="180" t="s">
        <v>1468</v>
      </c>
      <c r="G221" s="61">
        <v>0</v>
      </c>
      <c r="H221" s="167" t="s">
        <v>73</v>
      </c>
      <c r="I221" s="58" t="s">
        <v>125</v>
      </c>
      <c r="J221" s="167" t="s">
        <v>1469</v>
      </c>
      <c r="K221" s="156">
        <v>3500000</v>
      </c>
      <c r="L221" s="58" t="s">
        <v>68</v>
      </c>
      <c r="M221" s="482" t="s">
        <v>1389</v>
      </c>
      <c r="N221" s="184">
        <v>1103107767</v>
      </c>
      <c r="O221" s="184">
        <v>710</v>
      </c>
      <c r="P221" s="509">
        <v>45369</v>
      </c>
      <c r="Q221" s="156">
        <v>524300000</v>
      </c>
      <c r="R221" s="483">
        <v>45372</v>
      </c>
      <c r="S221" s="156">
        <v>3500000</v>
      </c>
      <c r="T221" s="61" t="s">
        <v>67</v>
      </c>
      <c r="U221" s="184">
        <v>85155551</v>
      </c>
      <c r="V221" s="184" t="s">
        <v>1470</v>
      </c>
      <c r="W221" s="483">
        <v>45372</v>
      </c>
      <c r="X221" s="483">
        <v>45372</v>
      </c>
      <c r="Y221" s="484" t="s">
        <v>75</v>
      </c>
      <c r="Z221" s="483">
        <v>45402</v>
      </c>
      <c r="AA221" s="180">
        <f t="shared" ref="AA221:AA284" si="16">+IF(Y221="1800-01-01",Z221-X221,Z221-Y221)</f>
        <v>30</v>
      </c>
      <c r="AB221" s="167">
        <v>0</v>
      </c>
      <c r="AC221" s="167">
        <v>0</v>
      </c>
      <c r="AD221" s="167">
        <v>0</v>
      </c>
      <c r="AE221" s="515" t="s">
        <v>75</v>
      </c>
      <c r="AF221" s="180">
        <f t="shared" ref="AF221:AF284" si="17">+IF(AE221="1800-01-01",0,AE221-Z221)</f>
        <v>0</v>
      </c>
      <c r="AG221" s="167">
        <v>0</v>
      </c>
      <c r="AH221" s="167">
        <v>0</v>
      </c>
      <c r="AI221" s="515" t="s">
        <v>75</v>
      </c>
      <c r="AJ221" s="167">
        <v>0</v>
      </c>
      <c r="AK221" s="515" t="s">
        <v>75</v>
      </c>
      <c r="AL221" s="515" t="s">
        <v>75</v>
      </c>
      <c r="AM221" s="180">
        <f t="shared" ref="AM221:AM284" si="18">+IF(AK221="1800-01-01",0,AL221-AK221)</f>
        <v>0</v>
      </c>
      <c r="AN221" s="505">
        <f>+K221+AC221-AH221</f>
        <v>3500000</v>
      </c>
      <c r="AO221" s="61" t="s">
        <v>86</v>
      </c>
      <c r="AP221" s="156">
        <v>0</v>
      </c>
      <c r="AQ221" s="61" t="s">
        <v>86</v>
      </c>
      <c r="AR221" s="64">
        <v>0</v>
      </c>
      <c r="AS221" s="515" t="s">
        <v>75</v>
      </c>
      <c r="AT221" s="522">
        <f t="shared" ref="AT221:AT284" si="19">+AN221-AU221</f>
        <v>0</v>
      </c>
      <c r="AU221" s="156">
        <v>3500000</v>
      </c>
      <c r="AV221" s="72">
        <f t="shared" ref="AV221:AV284" si="20">+IFERROR(AT221/AN221,"_")</f>
        <v>0</v>
      </c>
      <c r="AW221" s="515" t="s">
        <v>75</v>
      </c>
      <c r="AX221" s="61" t="s">
        <v>101</v>
      </c>
      <c r="AY221" s="180" t="s">
        <v>1471</v>
      </c>
      <c r="AZ221" s="58" t="s">
        <v>67</v>
      </c>
      <c r="BA221" s="58" t="s">
        <v>67</v>
      </c>
    </row>
    <row r="222" spans="2:53" s="142" customFormat="1" ht="14.25" customHeight="1" x14ac:dyDescent="0.2">
      <c r="B222" s="58">
        <v>2024</v>
      </c>
      <c r="C222" s="58">
        <v>891780111</v>
      </c>
      <c r="D222" s="62" t="s">
        <v>64</v>
      </c>
      <c r="E222" s="167" t="s">
        <v>1472</v>
      </c>
      <c r="F222" s="180" t="s">
        <v>1473</v>
      </c>
      <c r="G222" s="210">
        <v>2023000100072</v>
      </c>
      <c r="H222" s="167" t="s">
        <v>73</v>
      </c>
      <c r="I222" s="58" t="s">
        <v>383</v>
      </c>
      <c r="J222" s="167" t="s">
        <v>1474</v>
      </c>
      <c r="K222" s="156">
        <v>12480000</v>
      </c>
      <c r="L222" s="58" t="s">
        <v>68</v>
      </c>
      <c r="M222" s="482" t="s">
        <v>1475</v>
      </c>
      <c r="N222" s="184">
        <v>1091662627</v>
      </c>
      <c r="O222" s="184">
        <v>174</v>
      </c>
      <c r="P222" s="509">
        <v>45335</v>
      </c>
      <c r="Q222" s="156">
        <v>2122162432</v>
      </c>
      <c r="R222" s="483">
        <v>45372</v>
      </c>
      <c r="S222" s="156">
        <v>12480000</v>
      </c>
      <c r="T222" s="61" t="s">
        <v>67</v>
      </c>
      <c r="U222" s="184">
        <v>16078654</v>
      </c>
      <c r="V222" s="184" t="s">
        <v>386</v>
      </c>
      <c r="W222" s="483">
        <v>45372</v>
      </c>
      <c r="X222" s="483">
        <v>45372</v>
      </c>
      <c r="Y222" s="484" t="s">
        <v>75</v>
      </c>
      <c r="Z222" s="483">
        <v>45545</v>
      </c>
      <c r="AA222" s="180">
        <f t="shared" si="16"/>
        <v>173</v>
      </c>
      <c r="AB222" s="167">
        <v>0</v>
      </c>
      <c r="AC222" s="167">
        <v>0</v>
      </c>
      <c r="AD222" s="167">
        <v>0</v>
      </c>
      <c r="AE222" s="515" t="s">
        <v>75</v>
      </c>
      <c r="AF222" s="180">
        <f t="shared" si="17"/>
        <v>0</v>
      </c>
      <c r="AG222" s="167">
        <v>0</v>
      </c>
      <c r="AH222" s="167">
        <v>0</v>
      </c>
      <c r="AI222" s="515" t="s">
        <v>75</v>
      </c>
      <c r="AJ222" s="167">
        <v>0</v>
      </c>
      <c r="AK222" s="515" t="s">
        <v>75</v>
      </c>
      <c r="AL222" s="515" t="s">
        <v>75</v>
      </c>
      <c r="AM222" s="180">
        <f t="shared" si="18"/>
        <v>0</v>
      </c>
      <c r="AN222" s="505">
        <f>+K222+AC222-AH222</f>
        <v>12480000</v>
      </c>
      <c r="AO222" s="61" t="s">
        <v>86</v>
      </c>
      <c r="AP222" s="156">
        <v>0</v>
      </c>
      <c r="AQ222" s="61" t="s">
        <v>86</v>
      </c>
      <c r="AR222" s="64">
        <v>0</v>
      </c>
      <c r="AS222" s="515" t="s">
        <v>75</v>
      </c>
      <c r="AT222" s="522">
        <f t="shared" si="19"/>
        <v>2080000</v>
      </c>
      <c r="AU222" s="156">
        <v>10400000</v>
      </c>
      <c r="AV222" s="72">
        <f t="shared" si="20"/>
        <v>0.16666666666666666</v>
      </c>
      <c r="AW222" s="515" t="s">
        <v>75</v>
      </c>
      <c r="AX222" s="61" t="s">
        <v>101</v>
      </c>
      <c r="AY222" s="180" t="s">
        <v>1476</v>
      </c>
      <c r="AZ222" s="58" t="s">
        <v>67</v>
      </c>
      <c r="BA222" s="58" t="s">
        <v>67</v>
      </c>
    </row>
    <row r="223" spans="2:53" s="142" customFormat="1" ht="14.25" customHeight="1" x14ac:dyDescent="0.2">
      <c r="B223" s="58">
        <v>2024</v>
      </c>
      <c r="C223" s="58">
        <v>891780111</v>
      </c>
      <c r="D223" s="62" t="s">
        <v>64</v>
      </c>
      <c r="E223" s="167" t="s">
        <v>1477</v>
      </c>
      <c r="F223" s="180" t="s">
        <v>1478</v>
      </c>
      <c r="G223" s="210">
        <v>2023000100072</v>
      </c>
      <c r="H223" s="167" t="s">
        <v>73</v>
      </c>
      <c r="I223" s="58" t="s">
        <v>383</v>
      </c>
      <c r="J223" s="167" t="s">
        <v>1479</v>
      </c>
      <c r="K223" s="156">
        <v>12480000</v>
      </c>
      <c r="L223" s="58" t="s">
        <v>68</v>
      </c>
      <c r="M223" s="482" t="s">
        <v>1480</v>
      </c>
      <c r="N223" s="184">
        <v>1083047516</v>
      </c>
      <c r="O223" s="184">
        <v>174</v>
      </c>
      <c r="P223" s="509">
        <v>45335</v>
      </c>
      <c r="Q223" s="156">
        <v>2122162432</v>
      </c>
      <c r="R223" s="483">
        <v>45372</v>
      </c>
      <c r="S223" s="156">
        <v>12480000</v>
      </c>
      <c r="T223" s="61" t="s">
        <v>67</v>
      </c>
      <c r="U223" s="184">
        <v>16078654</v>
      </c>
      <c r="V223" s="184" t="s">
        <v>386</v>
      </c>
      <c r="W223" s="483">
        <v>45372</v>
      </c>
      <c r="X223" s="483">
        <v>45372</v>
      </c>
      <c r="Y223" s="484" t="s">
        <v>75</v>
      </c>
      <c r="Z223" s="483">
        <v>45545</v>
      </c>
      <c r="AA223" s="180">
        <f t="shared" si="16"/>
        <v>173</v>
      </c>
      <c r="AB223" s="167">
        <v>0</v>
      </c>
      <c r="AC223" s="167">
        <v>0</v>
      </c>
      <c r="AD223" s="167">
        <v>0</v>
      </c>
      <c r="AE223" s="515" t="s">
        <v>75</v>
      </c>
      <c r="AF223" s="180">
        <f t="shared" si="17"/>
        <v>0</v>
      </c>
      <c r="AG223" s="167">
        <v>0</v>
      </c>
      <c r="AH223" s="167">
        <v>0</v>
      </c>
      <c r="AI223" s="515" t="s">
        <v>75</v>
      </c>
      <c r="AJ223" s="167">
        <v>0</v>
      </c>
      <c r="AK223" s="515" t="s">
        <v>75</v>
      </c>
      <c r="AL223" s="515" t="s">
        <v>75</v>
      </c>
      <c r="AM223" s="180">
        <f t="shared" si="18"/>
        <v>0</v>
      </c>
      <c r="AN223" s="505">
        <f>+K223+AC223-AH223</f>
        <v>12480000</v>
      </c>
      <c r="AO223" s="61" t="s">
        <v>86</v>
      </c>
      <c r="AP223" s="156">
        <v>0</v>
      </c>
      <c r="AQ223" s="61" t="s">
        <v>86</v>
      </c>
      <c r="AR223" s="64">
        <v>0</v>
      </c>
      <c r="AS223" s="515" t="s">
        <v>75</v>
      </c>
      <c r="AT223" s="522">
        <f t="shared" si="19"/>
        <v>10400000</v>
      </c>
      <c r="AU223" s="156">
        <v>2080000</v>
      </c>
      <c r="AV223" s="72">
        <f t="shared" si="20"/>
        <v>0.83333333333333337</v>
      </c>
      <c r="AW223" s="515" t="s">
        <v>75</v>
      </c>
      <c r="AX223" s="61" t="s">
        <v>101</v>
      </c>
      <c r="AY223" s="180" t="s">
        <v>1481</v>
      </c>
      <c r="AZ223" s="58" t="s">
        <v>67</v>
      </c>
      <c r="BA223" s="58" t="s">
        <v>67</v>
      </c>
    </row>
    <row r="224" spans="2:53" s="142" customFormat="1" ht="14.25" customHeight="1" x14ac:dyDescent="0.2">
      <c r="B224" s="58">
        <v>2024</v>
      </c>
      <c r="C224" s="58">
        <v>891780111</v>
      </c>
      <c r="D224" s="62" t="s">
        <v>64</v>
      </c>
      <c r="E224" s="167" t="s">
        <v>1482</v>
      </c>
      <c r="F224" s="180" t="s">
        <v>1483</v>
      </c>
      <c r="G224" s="210">
        <v>2023000100072</v>
      </c>
      <c r="H224" s="167" t="s">
        <v>73</v>
      </c>
      <c r="I224" s="58" t="s">
        <v>383</v>
      </c>
      <c r="J224" s="167" t="s">
        <v>1484</v>
      </c>
      <c r="K224" s="156">
        <v>12480000</v>
      </c>
      <c r="L224" s="58" t="s">
        <v>68</v>
      </c>
      <c r="M224" s="482" t="s">
        <v>1485</v>
      </c>
      <c r="N224" s="184">
        <v>1082942381</v>
      </c>
      <c r="O224" s="184">
        <v>174</v>
      </c>
      <c r="P224" s="509">
        <v>45335</v>
      </c>
      <c r="Q224" s="156">
        <v>2122162432</v>
      </c>
      <c r="R224" s="483">
        <v>45372</v>
      </c>
      <c r="S224" s="156">
        <v>12480000</v>
      </c>
      <c r="T224" s="61" t="s">
        <v>67</v>
      </c>
      <c r="U224" s="184">
        <v>16078654</v>
      </c>
      <c r="V224" s="184" t="s">
        <v>386</v>
      </c>
      <c r="W224" s="483">
        <v>45372</v>
      </c>
      <c r="X224" s="483">
        <v>45372</v>
      </c>
      <c r="Y224" s="484" t="s">
        <v>75</v>
      </c>
      <c r="Z224" s="483">
        <v>45545</v>
      </c>
      <c r="AA224" s="180">
        <f t="shared" si="16"/>
        <v>173</v>
      </c>
      <c r="AB224" s="167">
        <v>0</v>
      </c>
      <c r="AC224" s="167">
        <v>0</v>
      </c>
      <c r="AD224" s="167">
        <v>0</v>
      </c>
      <c r="AE224" s="515" t="s">
        <v>75</v>
      </c>
      <c r="AF224" s="180">
        <f t="shared" si="17"/>
        <v>0</v>
      </c>
      <c r="AG224" s="167">
        <v>0</v>
      </c>
      <c r="AH224" s="167">
        <v>0</v>
      </c>
      <c r="AI224" s="515" t="s">
        <v>75</v>
      </c>
      <c r="AJ224" s="167">
        <v>0</v>
      </c>
      <c r="AK224" s="515" t="s">
        <v>75</v>
      </c>
      <c r="AL224" s="515" t="s">
        <v>75</v>
      </c>
      <c r="AM224" s="180">
        <f t="shared" si="18"/>
        <v>0</v>
      </c>
      <c r="AN224" s="505">
        <f>+K224+AC224-AH224</f>
        <v>12480000</v>
      </c>
      <c r="AO224" s="61" t="s">
        <v>86</v>
      </c>
      <c r="AP224" s="156">
        <v>0</v>
      </c>
      <c r="AQ224" s="61" t="s">
        <v>86</v>
      </c>
      <c r="AR224" s="64">
        <v>0</v>
      </c>
      <c r="AS224" s="515" t="s">
        <v>75</v>
      </c>
      <c r="AT224" s="522">
        <f t="shared" si="19"/>
        <v>10400000</v>
      </c>
      <c r="AU224" s="156">
        <v>2080000</v>
      </c>
      <c r="AV224" s="72">
        <f t="shared" si="20"/>
        <v>0.83333333333333337</v>
      </c>
      <c r="AW224" s="515" t="s">
        <v>75</v>
      </c>
      <c r="AX224" s="61" t="s">
        <v>101</v>
      </c>
      <c r="AY224" s="180" t="s">
        <v>1486</v>
      </c>
      <c r="AZ224" s="58" t="s">
        <v>67</v>
      </c>
      <c r="BA224" s="58" t="s">
        <v>67</v>
      </c>
    </row>
    <row r="225" spans="2:53" s="142" customFormat="1" ht="14.25" customHeight="1" x14ac:dyDescent="0.2">
      <c r="B225" s="58">
        <v>2024</v>
      </c>
      <c r="C225" s="58">
        <v>891780111</v>
      </c>
      <c r="D225" s="62" t="s">
        <v>64</v>
      </c>
      <c r="E225" s="167" t="s">
        <v>1487</v>
      </c>
      <c r="F225" s="180" t="s">
        <v>1488</v>
      </c>
      <c r="G225" s="210">
        <v>2023000100072</v>
      </c>
      <c r="H225" s="167" t="s">
        <v>73</v>
      </c>
      <c r="I225" s="58" t="s">
        <v>383</v>
      </c>
      <c r="J225" s="167" t="s">
        <v>1489</v>
      </c>
      <c r="K225" s="156">
        <v>29328000</v>
      </c>
      <c r="L225" s="58" t="s">
        <v>68</v>
      </c>
      <c r="M225" s="482" t="s">
        <v>1490</v>
      </c>
      <c r="N225" s="184">
        <v>1082955683</v>
      </c>
      <c r="O225" s="184">
        <v>174</v>
      </c>
      <c r="P225" s="509">
        <v>45335</v>
      </c>
      <c r="Q225" s="156">
        <v>2122162432</v>
      </c>
      <c r="R225" s="483">
        <v>45372</v>
      </c>
      <c r="S225" s="156">
        <v>29328000</v>
      </c>
      <c r="T225" s="61" t="s">
        <v>67</v>
      </c>
      <c r="U225" s="184">
        <v>16078654</v>
      </c>
      <c r="V225" s="184" t="s">
        <v>386</v>
      </c>
      <c r="W225" s="483">
        <v>45372</v>
      </c>
      <c r="X225" s="483">
        <v>45372</v>
      </c>
      <c r="Y225" s="484" t="s">
        <v>75</v>
      </c>
      <c r="Z225" s="483">
        <v>45555</v>
      </c>
      <c r="AA225" s="180">
        <f t="shared" si="16"/>
        <v>183</v>
      </c>
      <c r="AB225" s="167">
        <v>0</v>
      </c>
      <c r="AC225" s="167">
        <v>0</v>
      </c>
      <c r="AD225" s="167">
        <v>0</v>
      </c>
      <c r="AE225" s="515" t="s">
        <v>75</v>
      </c>
      <c r="AF225" s="180">
        <f t="shared" si="17"/>
        <v>0</v>
      </c>
      <c r="AG225" s="167">
        <v>0</v>
      </c>
      <c r="AH225" s="167">
        <v>0</v>
      </c>
      <c r="AI225" s="515" t="s">
        <v>75</v>
      </c>
      <c r="AJ225" s="167">
        <v>0</v>
      </c>
      <c r="AK225" s="515" t="s">
        <v>75</v>
      </c>
      <c r="AL225" s="515" t="s">
        <v>75</v>
      </c>
      <c r="AM225" s="180">
        <f t="shared" si="18"/>
        <v>0</v>
      </c>
      <c r="AN225" s="505">
        <f>+K225+AC225-AH225</f>
        <v>29328000</v>
      </c>
      <c r="AO225" s="61" t="s">
        <v>86</v>
      </c>
      <c r="AP225" s="156">
        <v>0</v>
      </c>
      <c r="AQ225" s="61" t="s">
        <v>86</v>
      </c>
      <c r="AR225" s="64">
        <v>0</v>
      </c>
      <c r="AS225" s="515" t="s">
        <v>75</v>
      </c>
      <c r="AT225" s="522">
        <f t="shared" si="19"/>
        <v>24440000</v>
      </c>
      <c r="AU225" s="156">
        <v>4888000</v>
      </c>
      <c r="AV225" s="72">
        <f t="shared" si="20"/>
        <v>0.83333333333333337</v>
      </c>
      <c r="AW225" s="515" t="s">
        <v>75</v>
      </c>
      <c r="AX225" s="61" t="s">
        <v>101</v>
      </c>
      <c r="AY225" s="180" t="s">
        <v>1491</v>
      </c>
      <c r="AZ225" s="58" t="s">
        <v>67</v>
      </c>
      <c r="BA225" s="58" t="s">
        <v>67</v>
      </c>
    </row>
    <row r="226" spans="2:53" s="142" customFormat="1" ht="14.25" customHeight="1" x14ac:dyDescent="0.2">
      <c r="B226" s="58">
        <v>2024</v>
      </c>
      <c r="C226" s="58">
        <v>891780111</v>
      </c>
      <c r="D226" s="62" t="s">
        <v>64</v>
      </c>
      <c r="E226" s="167" t="s">
        <v>1492</v>
      </c>
      <c r="F226" s="180" t="s">
        <v>1493</v>
      </c>
      <c r="G226" s="210">
        <v>2023000100072</v>
      </c>
      <c r="H226" s="167" t="s">
        <v>73</v>
      </c>
      <c r="I226" s="58" t="s">
        <v>383</v>
      </c>
      <c r="J226" s="167" t="s">
        <v>1494</v>
      </c>
      <c r="K226" s="156">
        <v>29328000</v>
      </c>
      <c r="L226" s="58" t="s">
        <v>68</v>
      </c>
      <c r="M226" s="482" t="s">
        <v>1495</v>
      </c>
      <c r="N226" s="184">
        <v>1083034004</v>
      </c>
      <c r="O226" s="184">
        <v>174</v>
      </c>
      <c r="P226" s="509">
        <v>45335</v>
      </c>
      <c r="Q226" s="156">
        <v>2122162432</v>
      </c>
      <c r="R226" s="483">
        <v>45372</v>
      </c>
      <c r="S226" s="156">
        <v>29328000</v>
      </c>
      <c r="T226" s="61" t="s">
        <v>67</v>
      </c>
      <c r="U226" s="184">
        <v>16078654</v>
      </c>
      <c r="V226" s="184" t="s">
        <v>386</v>
      </c>
      <c r="W226" s="483">
        <v>45372</v>
      </c>
      <c r="X226" s="483">
        <v>45372</v>
      </c>
      <c r="Y226" s="484" t="s">
        <v>75</v>
      </c>
      <c r="Z226" s="483">
        <v>45555</v>
      </c>
      <c r="AA226" s="180">
        <f t="shared" si="16"/>
        <v>183</v>
      </c>
      <c r="AB226" s="167">
        <v>0</v>
      </c>
      <c r="AC226" s="167">
        <v>0</v>
      </c>
      <c r="AD226" s="167">
        <v>0</v>
      </c>
      <c r="AE226" s="515" t="s">
        <v>75</v>
      </c>
      <c r="AF226" s="180">
        <f t="shared" si="17"/>
        <v>0</v>
      </c>
      <c r="AG226" s="167">
        <v>0</v>
      </c>
      <c r="AH226" s="167">
        <v>0</v>
      </c>
      <c r="AI226" s="515" t="s">
        <v>75</v>
      </c>
      <c r="AJ226" s="167">
        <v>0</v>
      </c>
      <c r="AK226" s="515" t="s">
        <v>75</v>
      </c>
      <c r="AL226" s="515" t="s">
        <v>75</v>
      </c>
      <c r="AM226" s="180">
        <f t="shared" si="18"/>
        <v>0</v>
      </c>
      <c r="AN226" s="505">
        <f>+K226+AC226-AH226</f>
        <v>29328000</v>
      </c>
      <c r="AO226" s="61" t="s">
        <v>86</v>
      </c>
      <c r="AP226" s="156">
        <v>0</v>
      </c>
      <c r="AQ226" s="61" t="s">
        <v>86</v>
      </c>
      <c r="AR226" s="64">
        <v>0</v>
      </c>
      <c r="AS226" s="515" t="s">
        <v>75</v>
      </c>
      <c r="AT226" s="522">
        <f t="shared" si="19"/>
        <v>19552000</v>
      </c>
      <c r="AU226" s="156">
        <v>9776000</v>
      </c>
      <c r="AV226" s="72">
        <f t="shared" si="20"/>
        <v>0.66666666666666663</v>
      </c>
      <c r="AW226" s="515" t="s">
        <v>75</v>
      </c>
      <c r="AX226" s="61" t="s">
        <v>101</v>
      </c>
      <c r="AY226" s="180" t="s">
        <v>1496</v>
      </c>
      <c r="AZ226" s="58" t="s">
        <v>67</v>
      </c>
      <c r="BA226" s="58" t="s">
        <v>67</v>
      </c>
    </row>
    <row r="227" spans="2:53" s="142" customFormat="1" ht="14.25" customHeight="1" x14ac:dyDescent="0.2">
      <c r="B227" s="58">
        <v>2024</v>
      </c>
      <c r="C227" s="58">
        <v>891780111</v>
      </c>
      <c r="D227" s="62" t="s">
        <v>64</v>
      </c>
      <c r="E227" s="167" t="s">
        <v>1497</v>
      </c>
      <c r="F227" s="180" t="s">
        <v>1498</v>
      </c>
      <c r="G227" s="210">
        <v>0</v>
      </c>
      <c r="H227" s="167" t="s">
        <v>73</v>
      </c>
      <c r="I227" s="58" t="s">
        <v>125</v>
      </c>
      <c r="J227" s="167" t="s">
        <v>1499</v>
      </c>
      <c r="K227" s="156">
        <v>10500000</v>
      </c>
      <c r="L227" s="58" t="s">
        <v>68</v>
      </c>
      <c r="M227" s="482" t="s">
        <v>1226</v>
      </c>
      <c r="N227" s="184">
        <v>1082918527</v>
      </c>
      <c r="O227" s="184">
        <v>35</v>
      </c>
      <c r="P227" s="509">
        <v>45306</v>
      </c>
      <c r="Q227" s="156">
        <v>807300000</v>
      </c>
      <c r="R227" s="483">
        <v>45383</v>
      </c>
      <c r="S227" s="156">
        <f>+K227</f>
        <v>10500000</v>
      </c>
      <c r="T227" s="61" t="s">
        <v>67</v>
      </c>
      <c r="U227" s="184">
        <v>57461852</v>
      </c>
      <c r="V227" s="184" t="s">
        <v>349</v>
      </c>
      <c r="W227" s="483">
        <v>45383</v>
      </c>
      <c r="X227" s="483">
        <v>45383</v>
      </c>
      <c r="Y227" s="484" t="s">
        <v>75</v>
      </c>
      <c r="Z227" s="483">
        <v>45473</v>
      </c>
      <c r="AA227" s="180">
        <f t="shared" si="16"/>
        <v>90</v>
      </c>
      <c r="AB227" s="167">
        <v>0</v>
      </c>
      <c r="AC227" s="167">
        <v>0</v>
      </c>
      <c r="AD227" s="167">
        <v>0</v>
      </c>
      <c r="AE227" s="515" t="s">
        <v>75</v>
      </c>
      <c r="AF227" s="180">
        <f t="shared" si="17"/>
        <v>0</v>
      </c>
      <c r="AG227" s="167">
        <v>0</v>
      </c>
      <c r="AH227" s="167">
        <v>0</v>
      </c>
      <c r="AI227" s="515" t="s">
        <v>75</v>
      </c>
      <c r="AJ227" s="167">
        <v>0</v>
      </c>
      <c r="AK227" s="515" t="s">
        <v>75</v>
      </c>
      <c r="AL227" s="515" t="s">
        <v>75</v>
      </c>
      <c r="AM227" s="180">
        <f t="shared" si="18"/>
        <v>0</v>
      </c>
      <c r="AN227" s="505">
        <f>+K227+AC227-AH227</f>
        <v>10500000</v>
      </c>
      <c r="AO227" s="61" t="s">
        <v>67</v>
      </c>
      <c r="AP227" s="156">
        <f>+AN227</f>
        <v>10500000</v>
      </c>
      <c r="AQ227" s="61" t="s">
        <v>86</v>
      </c>
      <c r="AR227" s="64">
        <v>0</v>
      </c>
      <c r="AS227" s="515" t="s">
        <v>75</v>
      </c>
      <c r="AT227" s="522">
        <f t="shared" si="19"/>
        <v>10500000</v>
      </c>
      <c r="AU227" s="156">
        <v>0</v>
      </c>
      <c r="AV227" s="72">
        <f t="shared" si="20"/>
        <v>1</v>
      </c>
      <c r="AW227" s="515" t="s">
        <v>75</v>
      </c>
      <c r="AX227" s="61" t="s">
        <v>98</v>
      </c>
      <c r="AY227" s="180" t="s">
        <v>1500</v>
      </c>
      <c r="AZ227" s="58" t="s">
        <v>67</v>
      </c>
      <c r="BA227" s="58" t="s">
        <v>67</v>
      </c>
    </row>
    <row r="228" spans="2:53" s="142" customFormat="1" ht="14.25" customHeight="1" x14ac:dyDescent="0.2">
      <c r="B228" s="58">
        <v>2024</v>
      </c>
      <c r="C228" s="58">
        <v>891780111</v>
      </c>
      <c r="D228" s="62" t="s">
        <v>64</v>
      </c>
      <c r="E228" s="167" t="s">
        <v>1501</v>
      </c>
      <c r="F228" s="180" t="s">
        <v>1502</v>
      </c>
      <c r="G228" s="210">
        <v>0</v>
      </c>
      <c r="H228" s="167" t="s">
        <v>73</v>
      </c>
      <c r="I228" s="58" t="s">
        <v>125</v>
      </c>
      <c r="J228" s="167" t="s">
        <v>1503</v>
      </c>
      <c r="K228" s="156">
        <v>8400000</v>
      </c>
      <c r="L228" s="58" t="s">
        <v>68</v>
      </c>
      <c r="M228" s="482" t="s">
        <v>1504</v>
      </c>
      <c r="N228" s="184">
        <v>1020812117</v>
      </c>
      <c r="O228" s="184">
        <v>757</v>
      </c>
      <c r="P228" s="509">
        <v>45371</v>
      </c>
      <c r="Q228" s="505">
        <v>100000000</v>
      </c>
      <c r="R228" s="483">
        <v>45383</v>
      </c>
      <c r="S228" s="156">
        <f>+K228</f>
        <v>8400000</v>
      </c>
      <c r="T228" s="61" t="s">
        <v>67</v>
      </c>
      <c r="U228" s="184">
        <v>1082851808</v>
      </c>
      <c r="V228" s="184" t="s">
        <v>472</v>
      </c>
      <c r="W228" s="483">
        <v>45383</v>
      </c>
      <c r="X228" s="483">
        <v>45383</v>
      </c>
      <c r="Y228" s="484" t="s">
        <v>75</v>
      </c>
      <c r="Z228" s="483">
        <v>45473</v>
      </c>
      <c r="AA228" s="180">
        <f t="shared" si="16"/>
        <v>90</v>
      </c>
      <c r="AB228" s="167">
        <v>0</v>
      </c>
      <c r="AC228" s="167">
        <v>0</v>
      </c>
      <c r="AD228" s="167">
        <v>0</v>
      </c>
      <c r="AE228" s="515" t="s">
        <v>75</v>
      </c>
      <c r="AF228" s="180">
        <f t="shared" si="17"/>
        <v>0</v>
      </c>
      <c r="AG228" s="167">
        <v>0</v>
      </c>
      <c r="AH228" s="167">
        <v>0</v>
      </c>
      <c r="AI228" s="515" t="s">
        <v>75</v>
      </c>
      <c r="AJ228" s="167">
        <v>0</v>
      </c>
      <c r="AK228" s="515" t="s">
        <v>75</v>
      </c>
      <c r="AL228" s="515" t="s">
        <v>75</v>
      </c>
      <c r="AM228" s="180">
        <f t="shared" si="18"/>
        <v>0</v>
      </c>
      <c r="AN228" s="505">
        <f>+K228+AC228-AH228</f>
        <v>8400000</v>
      </c>
      <c r="AO228" s="61" t="s">
        <v>67</v>
      </c>
      <c r="AP228" s="156">
        <f>+AN228</f>
        <v>8400000</v>
      </c>
      <c r="AQ228" s="61" t="s">
        <v>86</v>
      </c>
      <c r="AR228" s="64">
        <v>0</v>
      </c>
      <c r="AS228" s="515" t="s">
        <v>75</v>
      </c>
      <c r="AT228" s="522">
        <f t="shared" si="19"/>
        <v>8400000</v>
      </c>
      <c r="AU228" s="156">
        <v>0</v>
      </c>
      <c r="AV228" s="72">
        <f t="shared" si="20"/>
        <v>1</v>
      </c>
      <c r="AW228" s="515" t="s">
        <v>75</v>
      </c>
      <c r="AX228" s="61" t="s">
        <v>98</v>
      </c>
      <c r="AY228" s="180" t="s">
        <v>1505</v>
      </c>
      <c r="AZ228" s="58" t="s">
        <v>67</v>
      </c>
      <c r="BA228" s="58" t="s">
        <v>67</v>
      </c>
    </row>
    <row r="229" spans="2:53" s="142" customFormat="1" ht="14.25" customHeight="1" x14ac:dyDescent="0.2">
      <c r="B229" s="58">
        <v>2024</v>
      </c>
      <c r="C229" s="58">
        <v>891780111</v>
      </c>
      <c r="D229" s="62" t="s">
        <v>64</v>
      </c>
      <c r="E229" s="167" t="s">
        <v>1506</v>
      </c>
      <c r="F229" s="184" t="s">
        <v>1507</v>
      </c>
      <c r="G229" s="210">
        <v>0</v>
      </c>
      <c r="H229" s="167" t="s">
        <v>73</v>
      </c>
      <c r="I229" s="58" t="s">
        <v>125</v>
      </c>
      <c r="J229" s="167" t="s">
        <v>1508</v>
      </c>
      <c r="K229" s="156">
        <v>18000000</v>
      </c>
      <c r="L229" s="58" t="s">
        <v>68</v>
      </c>
      <c r="M229" s="482" t="s">
        <v>894</v>
      </c>
      <c r="N229" s="184">
        <v>1020794175</v>
      </c>
      <c r="O229" s="184">
        <v>428</v>
      </c>
      <c r="P229" s="509">
        <v>45343</v>
      </c>
      <c r="Q229" s="156">
        <v>299346315</v>
      </c>
      <c r="R229" s="483">
        <v>45383</v>
      </c>
      <c r="S229" s="156">
        <f>+K229</f>
        <v>18000000</v>
      </c>
      <c r="T229" s="61" t="s">
        <v>67</v>
      </c>
      <c r="U229" s="184">
        <v>51909946</v>
      </c>
      <c r="V229" s="184" t="s">
        <v>1509</v>
      </c>
      <c r="W229" s="483">
        <v>45383</v>
      </c>
      <c r="X229" s="483">
        <v>45383</v>
      </c>
      <c r="Y229" s="484" t="s">
        <v>75</v>
      </c>
      <c r="Z229" s="483">
        <v>45534</v>
      </c>
      <c r="AA229" s="180">
        <f t="shared" si="16"/>
        <v>151</v>
      </c>
      <c r="AB229" s="167">
        <v>0</v>
      </c>
      <c r="AC229" s="167">
        <v>0</v>
      </c>
      <c r="AD229" s="167">
        <v>0</v>
      </c>
      <c r="AE229" s="515" t="s">
        <v>75</v>
      </c>
      <c r="AF229" s="180">
        <f t="shared" si="17"/>
        <v>0</v>
      </c>
      <c r="AG229" s="167">
        <v>0</v>
      </c>
      <c r="AH229" s="167">
        <v>0</v>
      </c>
      <c r="AI229" s="515" t="s">
        <v>75</v>
      </c>
      <c r="AJ229" s="167">
        <v>0</v>
      </c>
      <c r="AK229" s="515" t="s">
        <v>75</v>
      </c>
      <c r="AL229" s="515" t="s">
        <v>75</v>
      </c>
      <c r="AM229" s="180">
        <f t="shared" si="18"/>
        <v>0</v>
      </c>
      <c r="AN229" s="505">
        <f>+K229+AC229-AH229</f>
        <v>18000000</v>
      </c>
      <c r="AO229" s="61" t="s">
        <v>86</v>
      </c>
      <c r="AP229" s="156">
        <v>0</v>
      </c>
      <c r="AQ229" s="61" t="s">
        <v>86</v>
      </c>
      <c r="AR229" s="64">
        <v>0</v>
      </c>
      <c r="AS229" s="515" t="s">
        <v>75</v>
      </c>
      <c r="AT229" s="522">
        <f t="shared" si="19"/>
        <v>14400000</v>
      </c>
      <c r="AU229" s="156">
        <v>3600000</v>
      </c>
      <c r="AV229" s="72">
        <f t="shared" si="20"/>
        <v>0.8</v>
      </c>
      <c r="AW229" s="515" t="s">
        <v>75</v>
      </c>
      <c r="AX229" s="61" t="s">
        <v>101</v>
      </c>
      <c r="AY229" s="485" t="s">
        <v>1510</v>
      </c>
      <c r="AZ229" s="58" t="s">
        <v>67</v>
      </c>
      <c r="BA229" s="58" t="s">
        <v>67</v>
      </c>
    </row>
    <row r="230" spans="2:53" s="142" customFormat="1" ht="14.25" customHeight="1" x14ac:dyDescent="0.2">
      <c r="B230" s="58">
        <v>2024</v>
      </c>
      <c r="C230" s="58">
        <v>891780111</v>
      </c>
      <c r="D230" s="62" t="s">
        <v>64</v>
      </c>
      <c r="E230" s="167" t="s">
        <v>1511</v>
      </c>
      <c r="F230" s="184" t="s">
        <v>1512</v>
      </c>
      <c r="G230" s="210">
        <v>0</v>
      </c>
      <c r="H230" s="167" t="s">
        <v>73</v>
      </c>
      <c r="I230" s="58" t="s">
        <v>125</v>
      </c>
      <c r="J230" s="167" t="s">
        <v>1513</v>
      </c>
      <c r="K230" s="156">
        <v>11400000</v>
      </c>
      <c r="L230" s="58" t="s">
        <v>68</v>
      </c>
      <c r="M230" s="482" t="s">
        <v>915</v>
      </c>
      <c r="N230" s="184">
        <v>1004461196</v>
      </c>
      <c r="O230" s="184">
        <v>39</v>
      </c>
      <c r="P230" s="509">
        <v>45306</v>
      </c>
      <c r="Q230" s="156">
        <v>524300000</v>
      </c>
      <c r="R230" s="483">
        <v>45386</v>
      </c>
      <c r="S230" s="156">
        <f>+K230</f>
        <v>11400000</v>
      </c>
      <c r="T230" s="61" t="s">
        <v>67</v>
      </c>
      <c r="U230" s="184">
        <v>39049658</v>
      </c>
      <c r="V230" s="184" t="s">
        <v>895</v>
      </c>
      <c r="W230" s="483">
        <v>45386</v>
      </c>
      <c r="X230" s="483">
        <v>45386</v>
      </c>
      <c r="Y230" s="484" t="s">
        <v>75</v>
      </c>
      <c r="Z230" s="483">
        <v>45473</v>
      </c>
      <c r="AA230" s="180">
        <f t="shared" si="16"/>
        <v>87</v>
      </c>
      <c r="AB230" s="167">
        <v>1</v>
      </c>
      <c r="AC230" s="167">
        <v>3800000</v>
      </c>
      <c r="AD230" s="167">
        <v>1</v>
      </c>
      <c r="AE230" s="515">
        <v>45504</v>
      </c>
      <c r="AF230" s="180">
        <f t="shared" si="17"/>
        <v>31</v>
      </c>
      <c r="AG230" s="167">
        <v>0</v>
      </c>
      <c r="AH230" s="167">
        <v>0</v>
      </c>
      <c r="AI230" s="515" t="s">
        <v>75</v>
      </c>
      <c r="AJ230" s="167">
        <v>0</v>
      </c>
      <c r="AK230" s="515" t="s">
        <v>75</v>
      </c>
      <c r="AL230" s="515" t="s">
        <v>75</v>
      </c>
      <c r="AM230" s="180">
        <f t="shared" si="18"/>
        <v>0</v>
      </c>
      <c r="AN230" s="505">
        <f>+K230+AC230-AH230</f>
        <v>15200000</v>
      </c>
      <c r="AO230" s="61" t="s">
        <v>67</v>
      </c>
      <c r="AP230" s="156">
        <v>15200000</v>
      </c>
      <c r="AQ230" s="61" t="s">
        <v>86</v>
      </c>
      <c r="AR230" s="64">
        <v>0</v>
      </c>
      <c r="AS230" s="515" t="s">
        <v>75</v>
      </c>
      <c r="AT230" s="522">
        <f t="shared" si="19"/>
        <v>15200000</v>
      </c>
      <c r="AU230" s="156">
        <v>0</v>
      </c>
      <c r="AV230" s="72">
        <f t="shared" si="20"/>
        <v>1</v>
      </c>
      <c r="AW230" s="515" t="s">
        <v>75</v>
      </c>
      <c r="AX230" s="61" t="s">
        <v>98</v>
      </c>
      <c r="AY230" s="485" t="s">
        <v>1514</v>
      </c>
      <c r="AZ230" s="58" t="s">
        <v>67</v>
      </c>
      <c r="BA230" s="58" t="s">
        <v>67</v>
      </c>
    </row>
    <row r="231" spans="2:53" s="142" customFormat="1" ht="14.25" customHeight="1" x14ac:dyDescent="0.2">
      <c r="B231" s="58">
        <v>2024</v>
      </c>
      <c r="C231" s="58">
        <v>891780111</v>
      </c>
      <c r="D231" s="62" t="s">
        <v>64</v>
      </c>
      <c r="E231" s="167" t="s">
        <v>1515</v>
      </c>
      <c r="F231" s="184" t="s">
        <v>1516</v>
      </c>
      <c r="G231" s="210">
        <v>2023000100072</v>
      </c>
      <c r="H231" s="167" t="s">
        <v>73</v>
      </c>
      <c r="I231" s="58" t="s">
        <v>383</v>
      </c>
      <c r="J231" s="167" t="s">
        <v>1517</v>
      </c>
      <c r="K231" s="156">
        <v>36129600</v>
      </c>
      <c r="L231" s="58" t="s">
        <v>68</v>
      </c>
      <c r="M231" s="184" t="s">
        <v>1518</v>
      </c>
      <c r="N231" s="486">
        <v>1082837498</v>
      </c>
      <c r="O231" s="184">
        <v>174</v>
      </c>
      <c r="P231" s="509">
        <v>45335</v>
      </c>
      <c r="Q231" s="156">
        <v>2122162432</v>
      </c>
      <c r="R231" s="483">
        <v>45387</v>
      </c>
      <c r="S231" s="156">
        <f>+K231</f>
        <v>36129600</v>
      </c>
      <c r="T231" s="61" t="s">
        <v>67</v>
      </c>
      <c r="U231" s="184">
        <v>16078654</v>
      </c>
      <c r="V231" s="184" t="s">
        <v>386</v>
      </c>
      <c r="W231" s="483">
        <v>45387</v>
      </c>
      <c r="X231" s="483">
        <v>45387</v>
      </c>
      <c r="Y231" s="484" t="s">
        <v>75</v>
      </c>
      <c r="Z231" s="483">
        <v>45565</v>
      </c>
      <c r="AA231" s="180">
        <f t="shared" si="16"/>
        <v>178</v>
      </c>
      <c r="AB231" s="167">
        <v>0</v>
      </c>
      <c r="AC231" s="167">
        <v>0</v>
      </c>
      <c r="AD231" s="167">
        <v>0</v>
      </c>
      <c r="AE231" s="515" t="s">
        <v>75</v>
      </c>
      <c r="AF231" s="180">
        <f t="shared" si="17"/>
        <v>0</v>
      </c>
      <c r="AG231" s="167">
        <v>0</v>
      </c>
      <c r="AH231" s="167">
        <v>0</v>
      </c>
      <c r="AI231" s="515" t="s">
        <v>75</v>
      </c>
      <c r="AJ231" s="167">
        <v>0</v>
      </c>
      <c r="AK231" s="515" t="s">
        <v>75</v>
      </c>
      <c r="AL231" s="515" t="s">
        <v>75</v>
      </c>
      <c r="AM231" s="180">
        <f t="shared" si="18"/>
        <v>0</v>
      </c>
      <c r="AN231" s="505">
        <f>+K231+AC231-AH231</f>
        <v>36129600</v>
      </c>
      <c r="AO231" s="61" t="s">
        <v>86</v>
      </c>
      <c r="AP231" s="156">
        <v>0</v>
      </c>
      <c r="AQ231" s="61" t="s">
        <v>86</v>
      </c>
      <c r="AR231" s="64">
        <v>0</v>
      </c>
      <c r="AS231" s="515" t="s">
        <v>75</v>
      </c>
      <c r="AT231" s="522">
        <f t="shared" si="19"/>
        <v>24086400</v>
      </c>
      <c r="AU231" s="156">
        <v>12043200</v>
      </c>
      <c r="AV231" s="72">
        <f t="shared" si="20"/>
        <v>0.66666666666666663</v>
      </c>
      <c r="AW231" s="515" t="s">
        <v>75</v>
      </c>
      <c r="AX231" s="61" t="s">
        <v>101</v>
      </c>
      <c r="AY231" s="485" t="s">
        <v>1519</v>
      </c>
      <c r="AZ231" s="58" t="s">
        <v>67</v>
      </c>
      <c r="BA231" s="58" t="s">
        <v>67</v>
      </c>
    </row>
    <row r="232" spans="2:53" s="142" customFormat="1" ht="14.25" customHeight="1" x14ac:dyDescent="0.2">
      <c r="B232" s="58">
        <v>2024</v>
      </c>
      <c r="C232" s="58">
        <v>891780111</v>
      </c>
      <c r="D232" s="62" t="s">
        <v>64</v>
      </c>
      <c r="E232" s="167" t="s">
        <v>1520</v>
      </c>
      <c r="F232" s="184" t="s">
        <v>1521</v>
      </c>
      <c r="G232" s="210">
        <v>2023000100072</v>
      </c>
      <c r="H232" s="167" t="s">
        <v>73</v>
      </c>
      <c r="I232" s="58" t="s">
        <v>383</v>
      </c>
      <c r="J232" s="167" t="s">
        <v>1522</v>
      </c>
      <c r="K232" s="156">
        <v>29328000</v>
      </c>
      <c r="L232" s="58" t="s">
        <v>68</v>
      </c>
      <c r="M232" s="184" t="s">
        <v>1523</v>
      </c>
      <c r="N232" s="486">
        <v>94512543</v>
      </c>
      <c r="O232" s="184">
        <v>174</v>
      </c>
      <c r="P232" s="509">
        <v>45335</v>
      </c>
      <c r="Q232" s="156">
        <v>2122162432</v>
      </c>
      <c r="R232" s="483">
        <v>45387</v>
      </c>
      <c r="S232" s="156">
        <f>+K232</f>
        <v>29328000</v>
      </c>
      <c r="T232" s="61" t="s">
        <v>67</v>
      </c>
      <c r="U232" s="184">
        <v>16078654</v>
      </c>
      <c r="V232" s="184" t="s">
        <v>386</v>
      </c>
      <c r="W232" s="483">
        <v>45387</v>
      </c>
      <c r="X232" s="483">
        <v>45387</v>
      </c>
      <c r="Y232" s="484" t="s">
        <v>75</v>
      </c>
      <c r="Z232" s="483">
        <v>45565</v>
      </c>
      <c r="AA232" s="180">
        <f t="shared" si="16"/>
        <v>178</v>
      </c>
      <c r="AB232" s="167">
        <v>0</v>
      </c>
      <c r="AC232" s="167">
        <v>0</v>
      </c>
      <c r="AD232" s="167">
        <v>0</v>
      </c>
      <c r="AE232" s="515" t="s">
        <v>75</v>
      </c>
      <c r="AF232" s="180">
        <f t="shared" si="17"/>
        <v>0</v>
      </c>
      <c r="AG232" s="167">
        <v>0</v>
      </c>
      <c r="AH232" s="167">
        <v>0</v>
      </c>
      <c r="AI232" s="515" t="s">
        <v>75</v>
      </c>
      <c r="AJ232" s="167">
        <v>0</v>
      </c>
      <c r="AK232" s="515" t="s">
        <v>75</v>
      </c>
      <c r="AL232" s="515" t="s">
        <v>75</v>
      </c>
      <c r="AM232" s="180">
        <f t="shared" si="18"/>
        <v>0</v>
      </c>
      <c r="AN232" s="505">
        <f>+K232+AC232-AH232</f>
        <v>29328000</v>
      </c>
      <c r="AO232" s="61" t="s">
        <v>86</v>
      </c>
      <c r="AP232" s="156">
        <v>0</v>
      </c>
      <c r="AQ232" s="61" t="s">
        <v>86</v>
      </c>
      <c r="AR232" s="64">
        <v>0</v>
      </c>
      <c r="AS232" s="515" t="s">
        <v>75</v>
      </c>
      <c r="AT232" s="522">
        <f t="shared" si="19"/>
        <v>19552000</v>
      </c>
      <c r="AU232" s="156">
        <v>9776000</v>
      </c>
      <c r="AV232" s="72">
        <f t="shared" si="20"/>
        <v>0.66666666666666663</v>
      </c>
      <c r="AW232" s="515" t="s">
        <v>75</v>
      </c>
      <c r="AX232" s="61" t="s">
        <v>101</v>
      </c>
      <c r="AY232" s="485" t="s">
        <v>1524</v>
      </c>
      <c r="AZ232" s="58" t="s">
        <v>67</v>
      </c>
      <c r="BA232" s="58" t="s">
        <v>67</v>
      </c>
    </row>
    <row r="233" spans="2:53" s="142" customFormat="1" ht="14.25" customHeight="1" x14ac:dyDescent="0.2">
      <c r="B233" s="58">
        <v>2024</v>
      </c>
      <c r="C233" s="58">
        <v>891780111</v>
      </c>
      <c r="D233" s="62" t="s">
        <v>64</v>
      </c>
      <c r="E233" s="167" t="s">
        <v>1525</v>
      </c>
      <c r="F233" s="184" t="s">
        <v>1526</v>
      </c>
      <c r="G233" s="210">
        <v>0</v>
      </c>
      <c r="H233" s="167" t="s">
        <v>73</v>
      </c>
      <c r="I233" s="58" t="s">
        <v>125</v>
      </c>
      <c r="J233" s="167" t="s">
        <v>1527</v>
      </c>
      <c r="K233" s="156">
        <v>38848000</v>
      </c>
      <c r="L233" s="58" t="s">
        <v>68</v>
      </c>
      <c r="M233" s="482" t="s">
        <v>1528</v>
      </c>
      <c r="N233" s="184">
        <v>1007653995</v>
      </c>
      <c r="O233" s="184">
        <v>498</v>
      </c>
      <c r="P233" s="509">
        <v>45349</v>
      </c>
      <c r="Q233" s="156">
        <f>426348465+28800000</f>
        <v>455148465</v>
      </c>
      <c r="R233" s="483">
        <v>45387</v>
      </c>
      <c r="S233" s="156">
        <f>+K233</f>
        <v>38848000</v>
      </c>
      <c r="T233" s="61" t="s">
        <v>67</v>
      </c>
      <c r="U233" s="184">
        <v>79857491</v>
      </c>
      <c r="V233" s="184" t="s">
        <v>1529</v>
      </c>
      <c r="W233" s="483">
        <v>45387</v>
      </c>
      <c r="X233" s="483">
        <v>45387</v>
      </c>
      <c r="Y233" s="484" t="s">
        <v>75</v>
      </c>
      <c r="Z233" s="483">
        <v>45751</v>
      </c>
      <c r="AA233" s="180">
        <f t="shared" si="16"/>
        <v>364</v>
      </c>
      <c r="AB233" s="167">
        <v>0</v>
      </c>
      <c r="AC233" s="167">
        <v>0</v>
      </c>
      <c r="AD233" s="167">
        <v>0</v>
      </c>
      <c r="AE233" s="515" t="s">
        <v>75</v>
      </c>
      <c r="AF233" s="180">
        <f t="shared" si="17"/>
        <v>0</v>
      </c>
      <c r="AG233" s="167">
        <v>0</v>
      </c>
      <c r="AH233" s="167">
        <v>0</v>
      </c>
      <c r="AI233" s="515" t="s">
        <v>75</v>
      </c>
      <c r="AJ233" s="167">
        <v>0</v>
      </c>
      <c r="AK233" s="515" t="s">
        <v>75</v>
      </c>
      <c r="AL233" s="515" t="s">
        <v>75</v>
      </c>
      <c r="AM233" s="180">
        <f t="shared" si="18"/>
        <v>0</v>
      </c>
      <c r="AN233" s="505">
        <f>+K233+AC233-AH233</f>
        <v>38848000</v>
      </c>
      <c r="AO233" s="61" t="s">
        <v>86</v>
      </c>
      <c r="AP233" s="156">
        <v>0</v>
      </c>
      <c r="AQ233" s="61" t="s">
        <v>86</v>
      </c>
      <c r="AR233" s="64">
        <v>0</v>
      </c>
      <c r="AS233" s="515" t="s">
        <v>75</v>
      </c>
      <c r="AT233" s="522">
        <f t="shared" si="19"/>
        <v>12949332</v>
      </c>
      <c r="AU233" s="156">
        <v>25898668</v>
      </c>
      <c r="AV233" s="72">
        <f>+IFERROR(AT233/AN233,"_")</f>
        <v>0.33333329901153214</v>
      </c>
      <c r="AW233" s="515" t="s">
        <v>75</v>
      </c>
      <c r="AX233" s="61" t="s">
        <v>101</v>
      </c>
      <c r="AY233" s="485" t="s">
        <v>1530</v>
      </c>
      <c r="AZ233" s="58" t="s">
        <v>67</v>
      </c>
      <c r="BA233" s="58" t="s">
        <v>67</v>
      </c>
    </row>
    <row r="234" spans="2:53" s="142" customFormat="1" ht="14.25" customHeight="1" x14ac:dyDescent="0.2">
      <c r="B234" s="58">
        <v>2024</v>
      </c>
      <c r="C234" s="58">
        <v>891780111</v>
      </c>
      <c r="D234" s="62" t="s">
        <v>64</v>
      </c>
      <c r="E234" s="167" t="s">
        <v>1531</v>
      </c>
      <c r="F234" s="184" t="s">
        <v>1532</v>
      </c>
      <c r="G234" s="210">
        <v>0</v>
      </c>
      <c r="H234" s="167" t="s">
        <v>73</v>
      </c>
      <c r="I234" s="58" t="s">
        <v>125</v>
      </c>
      <c r="J234" s="167" t="s">
        <v>1533</v>
      </c>
      <c r="K234" s="156">
        <v>9000000</v>
      </c>
      <c r="L234" s="58" t="s">
        <v>68</v>
      </c>
      <c r="M234" s="482" t="s">
        <v>1534</v>
      </c>
      <c r="N234" s="184">
        <v>1082884147</v>
      </c>
      <c r="O234" s="184">
        <v>431</v>
      </c>
      <c r="P234" s="509">
        <v>45343</v>
      </c>
      <c r="Q234" s="156">
        <f>278325415+32284468</f>
        <v>310609883</v>
      </c>
      <c r="R234" s="483">
        <v>45390</v>
      </c>
      <c r="S234" s="156">
        <f>+K234</f>
        <v>9000000</v>
      </c>
      <c r="T234" s="61" t="s">
        <v>67</v>
      </c>
      <c r="U234" s="184">
        <v>51909946</v>
      </c>
      <c r="V234" s="184" t="s">
        <v>460</v>
      </c>
      <c r="W234" s="483">
        <v>45390</v>
      </c>
      <c r="X234" s="483">
        <v>45390</v>
      </c>
      <c r="Y234" s="484" t="s">
        <v>75</v>
      </c>
      <c r="Z234" s="483">
        <v>45473</v>
      </c>
      <c r="AA234" s="180">
        <f t="shared" si="16"/>
        <v>83</v>
      </c>
      <c r="AB234" s="167">
        <v>0</v>
      </c>
      <c r="AC234" s="167">
        <v>0</v>
      </c>
      <c r="AD234" s="167">
        <v>0</v>
      </c>
      <c r="AE234" s="515" t="s">
        <v>75</v>
      </c>
      <c r="AF234" s="180">
        <f t="shared" si="17"/>
        <v>0</v>
      </c>
      <c r="AG234" s="167">
        <v>0</v>
      </c>
      <c r="AH234" s="167">
        <v>0</v>
      </c>
      <c r="AI234" s="515" t="s">
        <v>75</v>
      </c>
      <c r="AJ234" s="167">
        <v>0</v>
      </c>
      <c r="AK234" s="515" t="s">
        <v>75</v>
      </c>
      <c r="AL234" s="515" t="s">
        <v>75</v>
      </c>
      <c r="AM234" s="180">
        <f t="shared" si="18"/>
        <v>0</v>
      </c>
      <c r="AN234" s="505">
        <f>+K234+AC234-AH234</f>
        <v>9000000</v>
      </c>
      <c r="AO234" s="61" t="s">
        <v>86</v>
      </c>
      <c r="AP234" s="156">
        <v>0</v>
      </c>
      <c r="AQ234" s="61" t="s">
        <v>86</v>
      </c>
      <c r="AR234" s="64">
        <v>0</v>
      </c>
      <c r="AS234" s="515" t="s">
        <v>75</v>
      </c>
      <c r="AT234" s="522">
        <f t="shared" si="19"/>
        <v>9000000</v>
      </c>
      <c r="AU234" s="156">
        <v>0</v>
      </c>
      <c r="AV234" s="72">
        <f>+IFERROR(AT234/AN234,"_")</f>
        <v>1</v>
      </c>
      <c r="AW234" s="515" t="s">
        <v>75</v>
      </c>
      <c r="AX234" s="61" t="s">
        <v>98</v>
      </c>
      <c r="AY234" s="485" t="s">
        <v>1535</v>
      </c>
      <c r="AZ234" s="58" t="s">
        <v>67</v>
      </c>
      <c r="BA234" s="58" t="s">
        <v>67</v>
      </c>
    </row>
    <row r="235" spans="2:53" s="142" customFormat="1" ht="14.25" customHeight="1" x14ac:dyDescent="0.2">
      <c r="B235" s="58">
        <v>2024</v>
      </c>
      <c r="C235" s="58">
        <v>891780111</v>
      </c>
      <c r="D235" s="62" t="s">
        <v>64</v>
      </c>
      <c r="E235" s="167" t="s">
        <v>1536</v>
      </c>
      <c r="F235" s="184" t="s">
        <v>1537</v>
      </c>
      <c r="G235" s="210">
        <v>0</v>
      </c>
      <c r="H235" s="167" t="s">
        <v>73</v>
      </c>
      <c r="I235" s="58" t="s">
        <v>125</v>
      </c>
      <c r="J235" s="167" t="s">
        <v>1538</v>
      </c>
      <c r="K235" s="156">
        <v>12600000</v>
      </c>
      <c r="L235" s="58" t="s">
        <v>68</v>
      </c>
      <c r="M235" s="482" t="s">
        <v>1539</v>
      </c>
      <c r="N235" s="184">
        <v>1001945042</v>
      </c>
      <c r="O235" s="184">
        <v>471</v>
      </c>
      <c r="P235" s="509">
        <v>45348</v>
      </c>
      <c r="Q235" s="156">
        <v>524300000</v>
      </c>
      <c r="R235" s="483">
        <v>45390</v>
      </c>
      <c r="S235" s="156">
        <f>+K235</f>
        <v>12600000</v>
      </c>
      <c r="T235" s="61" t="s">
        <v>67</v>
      </c>
      <c r="U235" s="184">
        <v>79857491</v>
      </c>
      <c r="V235" s="184" t="s">
        <v>1529</v>
      </c>
      <c r="W235" s="483">
        <v>45390</v>
      </c>
      <c r="X235" s="483">
        <v>45390</v>
      </c>
      <c r="Y235" s="484" t="s">
        <v>75</v>
      </c>
      <c r="Z235" s="483">
        <v>45572</v>
      </c>
      <c r="AA235" s="180">
        <f t="shared" si="16"/>
        <v>182</v>
      </c>
      <c r="AB235" s="167">
        <v>0</v>
      </c>
      <c r="AC235" s="167">
        <v>0</v>
      </c>
      <c r="AD235" s="167">
        <v>0</v>
      </c>
      <c r="AE235" s="515" t="s">
        <v>75</v>
      </c>
      <c r="AF235" s="180">
        <f t="shared" si="17"/>
        <v>0</v>
      </c>
      <c r="AG235" s="167">
        <v>0</v>
      </c>
      <c r="AH235" s="167">
        <v>0</v>
      </c>
      <c r="AI235" s="515" t="s">
        <v>75</v>
      </c>
      <c r="AJ235" s="167">
        <v>0</v>
      </c>
      <c r="AK235" s="515" t="s">
        <v>75</v>
      </c>
      <c r="AL235" s="515" t="s">
        <v>75</v>
      </c>
      <c r="AM235" s="180">
        <f t="shared" si="18"/>
        <v>0</v>
      </c>
      <c r="AN235" s="505">
        <f>+K235+AC235-AH235</f>
        <v>12600000</v>
      </c>
      <c r="AO235" s="61" t="s">
        <v>86</v>
      </c>
      <c r="AP235" s="156">
        <v>0</v>
      </c>
      <c r="AQ235" s="61" t="s">
        <v>86</v>
      </c>
      <c r="AR235" s="64">
        <v>0</v>
      </c>
      <c r="AS235" s="515" t="s">
        <v>75</v>
      </c>
      <c r="AT235" s="522">
        <f>+AN235-AU235</f>
        <v>8400000</v>
      </c>
      <c r="AU235" s="156">
        <v>4200000</v>
      </c>
      <c r="AV235" s="72">
        <f>+IFERROR(AT235/AN235,"_")</f>
        <v>0.66666666666666663</v>
      </c>
      <c r="AW235" s="515" t="s">
        <v>75</v>
      </c>
      <c r="AX235" s="61" t="s">
        <v>101</v>
      </c>
      <c r="AY235" s="485" t="s">
        <v>1540</v>
      </c>
      <c r="AZ235" s="58" t="s">
        <v>67</v>
      </c>
      <c r="BA235" s="58" t="s">
        <v>67</v>
      </c>
    </row>
    <row r="236" spans="2:53" s="142" customFormat="1" ht="14.25" customHeight="1" x14ac:dyDescent="0.2">
      <c r="B236" s="58">
        <v>2024</v>
      </c>
      <c r="C236" s="58">
        <v>891780111</v>
      </c>
      <c r="D236" s="62" t="s">
        <v>64</v>
      </c>
      <c r="E236" s="167" t="s">
        <v>1541</v>
      </c>
      <c r="F236" s="184" t="s">
        <v>1542</v>
      </c>
      <c r="G236" s="210">
        <v>0</v>
      </c>
      <c r="H236" s="167" t="s">
        <v>73</v>
      </c>
      <c r="I236" s="58" t="s">
        <v>125</v>
      </c>
      <c r="J236" s="167" t="s">
        <v>1543</v>
      </c>
      <c r="K236" s="156">
        <v>21438000</v>
      </c>
      <c r="L236" s="58" t="s">
        <v>68</v>
      </c>
      <c r="M236" s="482" t="s">
        <v>1544</v>
      </c>
      <c r="N236" s="184">
        <v>1082895885</v>
      </c>
      <c r="O236" s="184">
        <v>235</v>
      </c>
      <c r="P236" s="509">
        <v>45323</v>
      </c>
      <c r="Q236" s="156">
        <v>524300000</v>
      </c>
      <c r="R236" s="483">
        <v>45390</v>
      </c>
      <c r="S236" s="156">
        <f>+K236</f>
        <v>21438000</v>
      </c>
      <c r="T236" s="61" t="s">
        <v>67</v>
      </c>
      <c r="U236" s="184">
        <v>52705148</v>
      </c>
      <c r="V236" s="184" t="s">
        <v>1159</v>
      </c>
      <c r="W236" s="483">
        <v>45390</v>
      </c>
      <c r="X236" s="483">
        <v>45390</v>
      </c>
      <c r="Y236" s="484" t="s">
        <v>75</v>
      </c>
      <c r="Z236" s="483">
        <v>45442</v>
      </c>
      <c r="AA236" s="180">
        <f t="shared" si="16"/>
        <v>52</v>
      </c>
      <c r="AB236" s="167">
        <v>0</v>
      </c>
      <c r="AC236" s="167">
        <v>0</v>
      </c>
      <c r="AD236" s="167">
        <v>1</v>
      </c>
      <c r="AE236" s="515">
        <v>45595</v>
      </c>
      <c r="AF236" s="180">
        <f t="shared" si="17"/>
        <v>153</v>
      </c>
      <c r="AG236" s="167">
        <v>0</v>
      </c>
      <c r="AH236" s="167">
        <v>0</v>
      </c>
      <c r="AI236" s="515" t="s">
        <v>75</v>
      </c>
      <c r="AJ236" s="167">
        <v>0</v>
      </c>
      <c r="AK236" s="515" t="s">
        <v>75</v>
      </c>
      <c r="AL236" s="515" t="s">
        <v>75</v>
      </c>
      <c r="AM236" s="180">
        <f t="shared" si="18"/>
        <v>0</v>
      </c>
      <c r="AN236" s="505">
        <f>+K236+AC236-AH236</f>
        <v>21438000</v>
      </c>
      <c r="AO236" s="61" t="s">
        <v>86</v>
      </c>
      <c r="AP236" s="156">
        <v>0</v>
      </c>
      <c r="AQ236" s="61" t="s">
        <v>86</v>
      </c>
      <c r="AR236" s="64">
        <v>0</v>
      </c>
      <c r="AS236" s="515" t="s">
        <v>75</v>
      </c>
      <c r="AT236" s="522">
        <f t="shared" si="19"/>
        <v>12250284</v>
      </c>
      <c r="AU236" s="156">
        <v>9187716</v>
      </c>
      <c r="AV236" s="72">
        <f t="shared" si="20"/>
        <v>0.57142849146375596</v>
      </c>
      <c r="AW236" s="515" t="s">
        <v>75</v>
      </c>
      <c r="AX236" s="61" t="s">
        <v>101</v>
      </c>
      <c r="AY236" s="184" t="s">
        <v>1545</v>
      </c>
      <c r="AZ236" s="58" t="s">
        <v>67</v>
      </c>
      <c r="BA236" s="58" t="s">
        <v>67</v>
      </c>
    </row>
    <row r="237" spans="2:53" s="142" customFormat="1" ht="14.25" customHeight="1" x14ac:dyDescent="0.2">
      <c r="B237" s="58">
        <v>2024</v>
      </c>
      <c r="C237" s="58">
        <v>891780111</v>
      </c>
      <c r="D237" s="62" t="s">
        <v>64</v>
      </c>
      <c r="E237" s="167" t="s">
        <v>1546</v>
      </c>
      <c r="F237" s="184" t="s">
        <v>1547</v>
      </c>
      <c r="G237" s="210">
        <v>2023000100072</v>
      </c>
      <c r="H237" s="167" t="s">
        <v>73</v>
      </c>
      <c r="I237" s="58" t="s">
        <v>383</v>
      </c>
      <c r="J237" s="167" t="s">
        <v>1548</v>
      </c>
      <c r="K237" s="156">
        <v>36129600</v>
      </c>
      <c r="L237" s="58" t="s">
        <v>68</v>
      </c>
      <c r="M237" s="184" t="s">
        <v>1549</v>
      </c>
      <c r="N237" s="486">
        <v>30394929</v>
      </c>
      <c r="O237" s="184" t="s">
        <v>1550</v>
      </c>
      <c r="P237" s="509">
        <v>45335</v>
      </c>
      <c r="Q237" s="156">
        <v>2122162432</v>
      </c>
      <c r="R237" s="483">
        <v>45391</v>
      </c>
      <c r="S237" s="156">
        <f>+K237</f>
        <v>36129600</v>
      </c>
      <c r="T237" s="61" t="s">
        <v>67</v>
      </c>
      <c r="U237" s="184">
        <v>16078654</v>
      </c>
      <c r="V237" s="184" t="s">
        <v>386</v>
      </c>
      <c r="W237" s="483">
        <v>45391</v>
      </c>
      <c r="X237" s="483">
        <v>45391</v>
      </c>
      <c r="Y237" s="484" t="s">
        <v>75</v>
      </c>
      <c r="Z237" s="483">
        <v>45565</v>
      </c>
      <c r="AA237" s="180">
        <f t="shared" si="16"/>
        <v>174</v>
      </c>
      <c r="AB237" s="167">
        <v>0</v>
      </c>
      <c r="AC237" s="167">
        <v>0</v>
      </c>
      <c r="AD237" s="167">
        <v>0</v>
      </c>
      <c r="AE237" s="515" t="s">
        <v>75</v>
      </c>
      <c r="AF237" s="180">
        <f t="shared" si="17"/>
        <v>0</v>
      </c>
      <c r="AG237" s="167">
        <v>0</v>
      </c>
      <c r="AH237" s="167">
        <v>0</v>
      </c>
      <c r="AI237" s="515" t="s">
        <v>75</v>
      </c>
      <c r="AJ237" s="167">
        <v>0</v>
      </c>
      <c r="AK237" s="515" t="s">
        <v>75</v>
      </c>
      <c r="AL237" s="515" t="s">
        <v>75</v>
      </c>
      <c r="AM237" s="180">
        <f t="shared" si="18"/>
        <v>0</v>
      </c>
      <c r="AN237" s="505">
        <f>+K237+AC237-AH237</f>
        <v>36129600</v>
      </c>
      <c r="AO237" s="61" t="s">
        <v>86</v>
      </c>
      <c r="AP237" s="156">
        <v>0</v>
      </c>
      <c r="AQ237" s="61" t="s">
        <v>86</v>
      </c>
      <c r="AR237" s="64">
        <v>0</v>
      </c>
      <c r="AS237" s="515" t="s">
        <v>75</v>
      </c>
      <c r="AT237" s="522">
        <f t="shared" si="19"/>
        <v>18064800</v>
      </c>
      <c r="AU237" s="156">
        <v>18064800</v>
      </c>
      <c r="AV237" s="72">
        <f>+IFERROR(AT237/AN237,"_")</f>
        <v>0.5</v>
      </c>
      <c r="AW237" s="515" t="s">
        <v>75</v>
      </c>
      <c r="AX237" s="61" t="s">
        <v>101</v>
      </c>
      <c r="AY237" s="485" t="s">
        <v>1551</v>
      </c>
      <c r="AZ237" s="58" t="s">
        <v>67</v>
      </c>
      <c r="BA237" s="58" t="s">
        <v>67</v>
      </c>
    </row>
    <row r="238" spans="2:53" s="142" customFormat="1" ht="14.25" customHeight="1" x14ac:dyDescent="0.2">
      <c r="B238" s="58">
        <v>2024</v>
      </c>
      <c r="C238" s="58">
        <v>891780111</v>
      </c>
      <c r="D238" s="62" t="s">
        <v>64</v>
      </c>
      <c r="E238" s="167" t="s">
        <v>1552</v>
      </c>
      <c r="F238" s="184" t="s">
        <v>1553</v>
      </c>
      <c r="G238" s="210">
        <v>0</v>
      </c>
      <c r="H238" s="167" t="s">
        <v>73</v>
      </c>
      <c r="I238" s="58" t="s">
        <v>125</v>
      </c>
      <c r="J238" s="167" t="s">
        <v>1554</v>
      </c>
      <c r="K238" s="156">
        <v>5000000</v>
      </c>
      <c r="L238" s="58" t="s">
        <v>68</v>
      </c>
      <c r="M238" s="482" t="s">
        <v>1555</v>
      </c>
      <c r="N238" s="184">
        <v>45592999</v>
      </c>
      <c r="O238" s="184">
        <v>757</v>
      </c>
      <c r="P238" s="509">
        <v>45371</v>
      </c>
      <c r="Q238" s="505">
        <v>100000000</v>
      </c>
      <c r="R238" s="483">
        <v>45392</v>
      </c>
      <c r="S238" s="156">
        <f>+K238</f>
        <v>5000000</v>
      </c>
      <c r="T238" s="61" t="s">
        <v>67</v>
      </c>
      <c r="U238" s="184">
        <v>1082851808</v>
      </c>
      <c r="V238" s="184" t="s">
        <v>472</v>
      </c>
      <c r="W238" s="483">
        <v>45392</v>
      </c>
      <c r="X238" s="483">
        <v>45392</v>
      </c>
      <c r="Y238" s="484" t="s">
        <v>75</v>
      </c>
      <c r="Z238" s="483">
        <v>45421</v>
      </c>
      <c r="AA238" s="180">
        <f t="shared" si="16"/>
        <v>29</v>
      </c>
      <c r="AB238" s="167">
        <v>0</v>
      </c>
      <c r="AC238" s="167">
        <v>0</v>
      </c>
      <c r="AD238" s="167">
        <v>0</v>
      </c>
      <c r="AE238" s="515" t="s">
        <v>75</v>
      </c>
      <c r="AF238" s="180">
        <f t="shared" si="17"/>
        <v>0</v>
      </c>
      <c r="AG238" s="167">
        <v>0</v>
      </c>
      <c r="AH238" s="167">
        <v>0</v>
      </c>
      <c r="AI238" s="515" t="s">
        <v>75</v>
      </c>
      <c r="AJ238" s="167">
        <v>0</v>
      </c>
      <c r="AK238" s="515" t="s">
        <v>75</v>
      </c>
      <c r="AL238" s="515" t="s">
        <v>75</v>
      </c>
      <c r="AM238" s="180">
        <f t="shared" si="18"/>
        <v>0</v>
      </c>
      <c r="AN238" s="505">
        <f>+K238+AC238-AH238</f>
        <v>5000000</v>
      </c>
      <c r="AO238" s="61" t="s">
        <v>67</v>
      </c>
      <c r="AP238" s="156">
        <f>+AN238</f>
        <v>5000000</v>
      </c>
      <c r="AQ238" s="61" t="s">
        <v>86</v>
      </c>
      <c r="AR238" s="64">
        <v>0</v>
      </c>
      <c r="AS238" s="515" t="s">
        <v>75</v>
      </c>
      <c r="AT238" s="522">
        <f t="shared" si="19"/>
        <v>5000000</v>
      </c>
      <c r="AU238" s="156">
        <v>0</v>
      </c>
      <c r="AV238" s="72">
        <f t="shared" si="20"/>
        <v>1</v>
      </c>
      <c r="AW238" s="515" t="s">
        <v>75</v>
      </c>
      <c r="AX238" s="61" t="s">
        <v>98</v>
      </c>
      <c r="AY238" s="485" t="s">
        <v>1556</v>
      </c>
      <c r="AZ238" s="58" t="s">
        <v>67</v>
      </c>
      <c r="BA238" s="58" t="s">
        <v>67</v>
      </c>
    </row>
    <row r="239" spans="2:53" s="142" customFormat="1" ht="14.25" customHeight="1" x14ac:dyDescent="0.2">
      <c r="B239" s="58">
        <v>2024</v>
      </c>
      <c r="C239" s="58">
        <v>891780111</v>
      </c>
      <c r="D239" s="62" t="s">
        <v>64</v>
      </c>
      <c r="E239" s="167" t="s">
        <v>1557</v>
      </c>
      <c r="F239" s="184" t="s">
        <v>1558</v>
      </c>
      <c r="G239" s="210">
        <v>0</v>
      </c>
      <c r="H239" s="167" t="s">
        <v>73</v>
      </c>
      <c r="I239" s="58" t="s">
        <v>125</v>
      </c>
      <c r="J239" s="167" t="s">
        <v>1559</v>
      </c>
      <c r="K239" s="156">
        <v>29055860</v>
      </c>
      <c r="L239" s="58" t="s">
        <v>68</v>
      </c>
      <c r="M239" s="482" t="s">
        <v>1560</v>
      </c>
      <c r="N239" s="184">
        <v>1082861993</v>
      </c>
      <c r="O239" s="184">
        <v>380</v>
      </c>
      <c r="P239" s="509">
        <v>45338</v>
      </c>
      <c r="Q239" s="156">
        <v>92978545.349999994</v>
      </c>
      <c r="R239" s="483">
        <v>45392</v>
      </c>
      <c r="S239" s="156">
        <f>+K239</f>
        <v>29055860</v>
      </c>
      <c r="T239" s="61" t="s">
        <v>67</v>
      </c>
      <c r="U239" s="184">
        <v>19474750</v>
      </c>
      <c r="V239" s="184" t="s">
        <v>361</v>
      </c>
      <c r="W239" s="483">
        <v>45392</v>
      </c>
      <c r="X239" s="483">
        <v>45392</v>
      </c>
      <c r="Y239" s="484" t="s">
        <v>75</v>
      </c>
      <c r="Z239" s="483">
        <v>45565</v>
      </c>
      <c r="AA239" s="180">
        <f t="shared" si="16"/>
        <v>173</v>
      </c>
      <c r="AB239" s="167">
        <v>0</v>
      </c>
      <c r="AC239" s="167">
        <v>0</v>
      </c>
      <c r="AD239" s="167">
        <v>0</v>
      </c>
      <c r="AE239" s="515" t="s">
        <v>75</v>
      </c>
      <c r="AF239" s="180">
        <f t="shared" si="17"/>
        <v>0</v>
      </c>
      <c r="AG239" s="167">
        <v>0</v>
      </c>
      <c r="AH239" s="167">
        <v>0</v>
      </c>
      <c r="AI239" s="515" t="s">
        <v>75</v>
      </c>
      <c r="AJ239" s="167">
        <v>0</v>
      </c>
      <c r="AK239" s="515" t="s">
        <v>75</v>
      </c>
      <c r="AL239" s="515" t="s">
        <v>75</v>
      </c>
      <c r="AM239" s="180">
        <f t="shared" si="18"/>
        <v>0</v>
      </c>
      <c r="AN239" s="505">
        <f>+K239+AC239-AH239</f>
        <v>29055860</v>
      </c>
      <c r="AO239" s="61" t="s">
        <v>86</v>
      </c>
      <c r="AP239" s="156">
        <v>0</v>
      </c>
      <c r="AQ239" s="61" t="s">
        <v>86</v>
      </c>
      <c r="AR239" s="64">
        <v>0</v>
      </c>
      <c r="AS239" s="515" t="s">
        <v>75</v>
      </c>
      <c r="AT239" s="522">
        <f t="shared" si="19"/>
        <v>18733383</v>
      </c>
      <c r="AU239" s="156">
        <v>10322477</v>
      </c>
      <c r="AV239" s="72">
        <f t="shared" si="20"/>
        <v>0.64473682761411988</v>
      </c>
      <c r="AW239" s="515" t="s">
        <v>75</v>
      </c>
      <c r="AX239" s="61" t="s">
        <v>101</v>
      </c>
      <c r="AY239" s="485" t="s">
        <v>1561</v>
      </c>
      <c r="AZ239" s="58" t="s">
        <v>67</v>
      </c>
      <c r="BA239" s="58" t="s">
        <v>67</v>
      </c>
    </row>
    <row r="240" spans="2:53" s="142" customFormat="1" ht="14.25" customHeight="1" x14ac:dyDescent="0.2">
      <c r="B240" s="58">
        <v>2024</v>
      </c>
      <c r="C240" s="58">
        <v>891780111</v>
      </c>
      <c r="D240" s="62" t="s">
        <v>64</v>
      </c>
      <c r="E240" s="167" t="s">
        <v>1562</v>
      </c>
      <c r="F240" s="184" t="s">
        <v>1563</v>
      </c>
      <c r="G240" s="210">
        <v>0</v>
      </c>
      <c r="H240" s="167" t="s">
        <v>73</v>
      </c>
      <c r="I240" s="58" t="s">
        <v>125</v>
      </c>
      <c r="J240" s="167" t="s">
        <v>1564</v>
      </c>
      <c r="K240" s="156">
        <v>4944350</v>
      </c>
      <c r="L240" s="58" t="s">
        <v>68</v>
      </c>
      <c r="M240" s="482" t="s">
        <v>1565</v>
      </c>
      <c r="N240" s="184">
        <v>1083027316</v>
      </c>
      <c r="O240" s="184">
        <v>482</v>
      </c>
      <c r="P240" s="509">
        <v>45348</v>
      </c>
      <c r="Q240" s="156">
        <v>396558147</v>
      </c>
      <c r="R240" s="483">
        <v>45397</v>
      </c>
      <c r="S240" s="156">
        <f>+K240</f>
        <v>4944350</v>
      </c>
      <c r="T240" s="61" t="s">
        <v>67</v>
      </c>
      <c r="U240" s="184">
        <v>57466882</v>
      </c>
      <c r="V240" s="184" t="s">
        <v>709</v>
      </c>
      <c r="W240" s="483">
        <v>45397</v>
      </c>
      <c r="X240" s="483">
        <v>45397</v>
      </c>
      <c r="Y240" s="484" t="s">
        <v>75</v>
      </c>
      <c r="Z240" s="483">
        <v>45473</v>
      </c>
      <c r="AA240" s="180">
        <f t="shared" si="16"/>
        <v>76</v>
      </c>
      <c r="AB240" s="167">
        <v>0</v>
      </c>
      <c r="AC240" s="167">
        <v>0</v>
      </c>
      <c r="AD240" s="167">
        <v>0</v>
      </c>
      <c r="AE240" s="515" t="s">
        <v>75</v>
      </c>
      <c r="AF240" s="180">
        <f t="shared" si="17"/>
        <v>0</v>
      </c>
      <c r="AG240" s="167">
        <v>0</v>
      </c>
      <c r="AH240" s="167">
        <v>0</v>
      </c>
      <c r="AI240" s="515" t="s">
        <v>75</v>
      </c>
      <c r="AJ240" s="167">
        <v>0</v>
      </c>
      <c r="AK240" s="515" t="s">
        <v>75</v>
      </c>
      <c r="AL240" s="515" t="s">
        <v>75</v>
      </c>
      <c r="AM240" s="180">
        <f t="shared" si="18"/>
        <v>0</v>
      </c>
      <c r="AN240" s="505">
        <f>+K240+AC240-AH240</f>
        <v>4944350</v>
      </c>
      <c r="AO240" s="61" t="s">
        <v>86</v>
      </c>
      <c r="AP240" s="156">
        <v>0</v>
      </c>
      <c r="AQ240" s="61" t="s">
        <v>86</v>
      </c>
      <c r="AR240" s="64">
        <v>0</v>
      </c>
      <c r="AS240" s="515" t="s">
        <v>75</v>
      </c>
      <c r="AT240" s="522">
        <f t="shared" si="19"/>
        <v>3296234</v>
      </c>
      <c r="AU240" s="156">
        <v>1648116</v>
      </c>
      <c r="AV240" s="72">
        <f t="shared" si="20"/>
        <v>0.66666680150070279</v>
      </c>
      <c r="AW240" s="515" t="s">
        <v>75</v>
      </c>
      <c r="AX240" s="61" t="s">
        <v>101</v>
      </c>
      <c r="AY240" s="485" t="s">
        <v>1566</v>
      </c>
      <c r="AZ240" s="58" t="s">
        <v>67</v>
      </c>
      <c r="BA240" s="58" t="s">
        <v>67</v>
      </c>
    </row>
    <row r="241" spans="2:53" s="142" customFormat="1" ht="14.25" customHeight="1" x14ac:dyDescent="0.2">
      <c r="B241" s="58">
        <v>2024</v>
      </c>
      <c r="C241" s="58">
        <v>891780111</v>
      </c>
      <c r="D241" s="62" t="s">
        <v>64</v>
      </c>
      <c r="E241" s="167" t="s">
        <v>1567</v>
      </c>
      <c r="F241" s="184" t="s">
        <v>1568</v>
      </c>
      <c r="G241" s="210">
        <v>0</v>
      </c>
      <c r="H241" s="167" t="s">
        <v>73</v>
      </c>
      <c r="I241" s="58" t="s">
        <v>125</v>
      </c>
      <c r="J241" s="167" t="s">
        <v>1569</v>
      </c>
      <c r="K241" s="156">
        <v>9290000</v>
      </c>
      <c r="L241" s="58" t="s">
        <v>68</v>
      </c>
      <c r="M241" s="482" t="s">
        <v>1570</v>
      </c>
      <c r="N241" s="184">
        <v>40935960</v>
      </c>
      <c r="O241" s="184">
        <v>872</v>
      </c>
      <c r="P241" s="509">
        <v>45391</v>
      </c>
      <c r="Q241" s="156">
        <v>39760000</v>
      </c>
      <c r="R241" s="483">
        <v>45400</v>
      </c>
      <c r="S241" s="156">
        <f>+K241</f>
        <v>9290000</v>
      </c>
      <c r="T241" s="61" t="s">
        <v>67</v>
      </c>
      <c r="U241" s="184">
        <v>85477077</v>
      </c>
      <c r="V241" s="184" t="s">
        <v>1571</v>
      </c>
      <c r="W241" s="483">
        <v>45400</v>
      </c>
      <c r="X241" s="483">
        <v>45400</v>
      </c>
      <c r="Y241" s="484" t="s">
        <v>75</v>
      </c>
      <c r="Z241" s="483">
        <v>45522</v>
      </c>
      <c r="AA241" s="180">
        <f t="shared" si="16"/>
        <v>122</v>
      </c>
      <c r="AB241" s="167">
        <v>0</v>
      </c>
      <c r="AC241" s="167">
        <v>0</v>
      </c>
      <c r="AD241" s="167">
        <v>0</v>
      </c>
      <c r="AE241" s="515" t="s">
        <v>75</v>
      </c>
      <c r="AF241" s="180">
        <f t="shared" si="17"/>
        <v>0</v>
      </c>
      <c r="AG241" s="167">
        <v>0</v>
      </c>
      <c r="AH241" s="167">
        <v>0</v>
      </c>
      <c r="AI241" s="515" t="s">
        <v>75</v>
      </c>
      <c r="AJ241" s="167">
        <v>0</v>
      </c>
      <c r="AK241" s="515" t="s">
        <v>75</v>
      </c>
      <c r="AL241" s="515" t="s">
        <v>75</v>
      </c>
      <c r="AM241" s="180">
        <f t="shared" si="18"/>
        <v>0</v>
      </c>
      <c r="AN241" s="505">
        <f>+K241+AC241-AH241</f>
        <v>9290000</v>
      </c>
      <c r="AO241" s="61" t="s">
        <v>67</v>
      </c>
      <c r="AP241" s="156">
        <f>+AN241</f>
        <v>9290000</v>
      </c>
      <c r="AQ241" s="61" t="s">
        <v>86</v>
      </c>
      <c r="AR241" s="64">
        <v>0</v>
      </c>
      <c r="AS241" s="515" t="s">
        <v>75</v>
      </c>
      <c r="AT241" s="522">
        <f t="shared" si="19"/>
        <v>6967500</v>
      </c>
      <c r="AU241" s="156">
        <v>2322500</v>
      </c>
      <c r="AV241" s="72">
        <f t="shared" si="20"/>
        <v>0.75</v>
      </c>
      <c r="AW241" s="515" t="s">
        <v>75</v>
      </c>
      <c r="AX241" s="61" t="s">
        <v>101</v>
      </c>
      <c r="AY241" s="485" t="s">
        <v>1572</v>
      </c>
      <c r="AZ241" s="58" t="s">
        <v>67</v>
      </c>
      <c r="BA241" s="58" t="s">
        <v>67</v>
      </c>
    </row>
    <row r="242" spans="2:53" s="142" customFormat="1" ht="14.25" customHeight="1" x14ac:dyDescent="0.2">
      <c r="B242" s="58">
        <v>2024</v>
      </c>
      <c r="C242" s="58">
        <v>891780111</v>
      </c>
      <c r="D242" s="62" t="s">
        <v>64</v>
      </c>
      <c r="E242" s="167" t="s">
        <v>1573</v>
      </c>
      <c r="F242" s="184" t="s">
        <v>1574</v>
      </c>
      <c r="G242" s="210">
        <v>0</v>
      </c>
      <c r="H242" s="167" t="s">
        <v>73</v>
      </c>
      <c r="I242" s="58" t="s">
        <v>125</v>
      </c>
      <c r="J242" s="167" t="s">
        <v>1575</v>
      </c>
      <c r="K242" s="156">
        <v>4400000</v>
      </c>
      <c r="L242" s="58" t="s">
        <v>68</v>
      </c>
      <c r="M242" s="482" t="s">
        <v>1576</v>
      </c>
      <c r="N242" s="184">
        <v>1085178491</v>
      </c>
      <c r="O242" s="184">
        <v>793</v>
      </c>
      <c r="P242" s="509">
        <v>45373</v>
      </c>
      <c r="Q242" s="156">
        <v>6100000</v>
      </c>
      <c r="R242" s="483">
        <v>45400</v>
      </c>
      <c r="S242" s="156">
        <f>+K242</f>
        <v>4400000</v>
      </c>
      <c r="T242" s="61" t="s">
        <v>67</v>
      </c>
      <c r="U242" s="184">
        <v>7632967</v>
      </c>
      <c r="V242" s="184" t="s">
        <v>1577</v>
      </c>
      <c r="W242" s="483">
        <v>45400</v>
      </c>
      <c r="X242" s="483">
        <v>45400</v>
      </c>
      <c r="Y242" s="484" t="s">
        <v>75</v>
      </c>
      <c r="Z242" s="483">
        <v>45460</v>
      </c>
      <c r="AA242" s="180">
        <f t="shared" si="16"/>
        <v>60</v>
      </c>
      <c r="AB242" s="167">
        <v>0</v>
      </c>
      <c r="AC242" s="167">
        <v>0</v>
      </c>
      <c r="AD242" s="167">
        <v>0</v>
      </c>
      <c r="AE242" s="515" t="s">
        <v>75</v>
      </c>
      <c r="AF242" s="180">
        <f t="shared" si="17"/>
        <v>0</v>
      </c>
      <c r="AG242" s="167">
        <v>0</v>
      </c>
      <c r="AH242" s="167">
        <v>0</v>
      </c>
      <c r="AI242" s="515" t="s">
        <v>75</v>
      </c>
      <c r="AJ242" s="167">
        <v>0</v>
      </c>
      <c r="AK242" s="515" t="s">
        <v>75</v>
      </c>
      <c r="AL242" s="515" t="s">
        <v>75</v>
      </c>
      <c r="AM242" s="180">
        <f t="shared" si="18"/>
        <v>0</v>
      </c>
      <c r="AN242" s="505">
        <f>+K242+AC242-AH242</f>
        <v>4400000</v>
      </c>
      <c r="AO242" s="61" t="s">
        <v>67</v>
      </c>
      <c r="AP242" s="156">
        <f>+AN242</f>
        <v>4400000</v>
      </c>
      <c r="AQ242" s="61" t="s">
        <v>86</v>
      </c>
      <c r="AR242" s="64">
        <v>0</v>
      </c>
      <c r="AS242" s="515" t="s">
        <v>75</v>
      </c>
      <c r="AT242" s="522">
        <f t="shared" si="19"/>
        <v>4400000</v>
      </c>
      <c r="AU242" s="156">
        <v>0</v>
      </c>
      <c r="AV242" s="72">
        <f t="shared" si="20"/>
        <v>1</v>
      </c>
      <c r="AW242" s="515" t="s">
        <v>75</v>
      </c>
      <c r="AX242" s="61" t="s">
        <v>98</v>
      </c>
      <c r="AY242" s="485" t="s">
        <v>1578</v>
      </c>
      <c r="AZ242" s="58" t="s">
        <v>67</v>
      </c>
      <c r="BA242" s="58" t="s">
        <v>67</v>
      </c>
    </row>
    <row r="243" spans="2:53" s="142" customFormat="1" ht="14.25" customHeight="1" x14ac:dyDescent="0.2">
      <c r="B243" s="58">
        <v>2024</v>
      </c>
      <c r="C243" s="58">
        <v>891780111</v>
      </c>
      <c r="D243" s="62" t="s">
        <v>64</v>
      </c>
      <c r="E243" s="167" t="s">
        <v>1579</v>
      </c>
      <c r="F243" s="184" t="s">
        <v>1580</v>
      </c>
      <c r="G243" s="210">
        <v>0</v>
      </c>
      <c r="H243" s="167" t="s">
        <v>73</v>
      </c>
      <c r="I243" s="58" t="s">
        <v>125</v>
      </c>
      <c r="J243" s="167" t="s">
        <v>1581</v>
      </c>
      <c r="K243" s="156">
        <v>14055857.82</v>
      </c>
      <c r="L243" s="58" t="s">
        <v>68</v>
      </c>
      <c r="M243" s="482" t="s">
        <v>1582</v>
      </c>
      <c r="N243" s="184">
        <v>1007692959</v>
      </c>
      <c r="O243" s="184">
        <v>380</v>
      </c>
      <c r="P243" s="509">
        <v>45338</v>
      </c>
      <c r="Q243" s="156">
        <v>92978545.349999994</v>
      </c>
      <c r="R243" s="483">
        <v>45405</v>
      </c>
      <c r="S243" s="156">
        <f>+K243</f>
        <v>14055857.82</v>
      </c>
      <c r="T243" s="61" t="s">
        <v>67</v>
      </c>
      <c r="U243" s="184">
        <v>19474750</v>
      </c>
      <c r="V243" s="184" t="s">
        <v>361</v>
      </c>
      <c r="W243" s="483">
        <v>45405</v>
      </c>
      <c r="X243" s="483">
        <v>45405</v>
      </c>
      <c r="Y243" s="484" t="s">
        <v>75</v>
      </c>
      <c r="Z243" s="483">
        <v>45565</v>
      </c>
      <c r="AA243" s="180">
        <f t="shared" si="16"/>
        <v>160</v>
      </c>
      <c r="AB243" s="167">
        <v>0</v>
      </c>
      <c r="AC243" s="167">
        <v>0</v>
      </c>
      <c r="AD243" s="167">
        <v>0</v>
      </c>
      <c r="AE243" s="515" t="s">
        <v>75</v>
      </c>
      <c r="AF243" s="180">
        <f t="shared" si="17"/>
        <v>0</v>
      </c>
      <c r="AG243" s="167">
        <v>0</v>
      </c>
      <c r="AH243" s="167">
        <v>0</v>
      </c>
      <c r="AI243" s="515" t="s">
        <v>75</v>
      </c>
      <c r="AJ243" s="167">
        <v>0</v>
      </c>
      <c r="AK243" s="515" t="s">
        <v>75</v>
      </c>
      <c r="AL243" s="515" t="s">
        <v>75</v>
      </c>
      <c r="AM243" s="180">
        <f t="shared" si="18"/>
        <v>0</v>
      </c>
      <c r="AN243" s="505">
        <f>+K243+AC243-AH243</f>
        <v>14055857.82</v>
      </c>
      <c r="AO243" s="61" t="s">
        <v>86</v>
      </c>
      <c r="AP243" s="156">
        <v>0</v>
      </c>
      <c r="AQ243" s="61" t="s">
        <v>86</v>
      </c>
      <c r="AR243" s="64">
        <v>0</v>
      </c>
      <c r="AS243" s="515" t="s">
        <v>75</v>
      </c>
      <c r="AT243" s="522">
        <f t="shared" si="19"/>
        <v>8718188.8200000003</v>
      </c>
      <c r="AU243" s="156">
        <v>5337669</v>
      </c>
      <c r="AV243" s="72">
        <f t="shared" si="20"/>
        <v>0.62025305973107803</v>
      </c>
      <c r="AW243" s="515" t="s">
        <v>75</v>
      </c>
      <c r="AX243" s="61" t="s">
        <v>101</v>
      </c>
      <c r="AY243" s="485" t="s">
        <v>1583</v>
      </c>
      <c r="AZ243" s="58" t="s">
        <v>67</v>
      </c>
      <c r="BA243" s="58" t="s">
        <v>67</v>
      </c>
    </row>
    <row r="244" spans="2:53" s="142" customFormat="1" ht="14.25" customHeight="1" x14ac:dyDescent="0.2">
      <c r="B244" s="58">
        <v>2024</v>
      </c>
      <c r="C244" s="58">
        <v>891780111</v>
      </c>
      <c r="D244" s="62" t="s">
        <v>64</v>
      </c>
      <c r="E244" s="167" t="s">
        <v>1584</v>
      </c>
      <c r="F244" s="184" t="s">
        <v>1585</v>
      </c>
      <c r="G244" s="210">
        <v>2023000100072</v>
      </c>
      <c r="H244" s="167" t="s">
        <v>73</v>
      </c>
      <c r="I244" s="58" t="s">
        <v>383</v>
      </c>
      <c r="J244" s="167" t="s">
        <v>1586</v>
      </c>
      <c r="K244" s="156">
        <v>41615184</v>
      </c>
      <c r="L244" s="58" t="s">
        <v>68</v>
      </c>
      <c r="M244" s="482" t="s">
        <v>1587</v>
      </c>
      <c r="N244" s="184">
        <v>1077966653</v>
      </c>
      <c r="O244" s="184">
        <v>174</v>
      </c>
      <c r="P244" s="509">
        <v>45335</v>
      </c>
      <c r="Q244" s="156">
        <v>2122162432</v>
      </c>
      <c r="R244" s="483">
        <v>45405</v>
      </c>
      <c r="S244" s="156">
        <f>+K244</f>
        <v>41615184</v>
      </c>
      <c r="T244" s="61" t="s">
        <v>67</v>
      </c>
      <c r="U244" s="184">
        <v>16078654</v>
      </c>
      <c r="V244" s="184" t="s">
        <v>386</v>
      </c>
      <c r="W244" s="483">
        <v>45405</v>
      </c>
      <c r="X244" s="483">
        <v>45405</v>
      </c>
      <c r="Y244" s="484" t="s">
        <v>75</v>
      </c>
      <c r="Z244" s="483">
        <v>45586</v>
      </c>
      <c r="AA244" s="180">
        <f t="shared" si="16"/>
        <v>181</v>
      </c>
      <c r="AB244" s="167">
        <v>0</v>
      </c>
      <c r="AC244" s="167">
        <v>0</v>
      </c>
      <c r="AD244" s="167">
        <v>0</v>
      </c>
      <c r="AE244" s="515" t="s">
        <v>75</v>
      </c>
      <c r="AF244" s="180">
        <f t="shared" si="17"/>
        <v>0</v>
      </c>
      <c r="AG244" s="167">
        <v>0</v>
      </c>
      <c r="AH244" s="167">
        <v>0</v>
      </c>
      <c r="AI244" s="515" t="s">
        <v>75</v>
      </c>
      <c r="AJ244" s="167">
        <v>0</v>
      </c>
      <c r="AK244" s="515" t="s">
        <v>75</v>
      </c>
      <c r="AL244" s="515" t="s">
        <v>75</v>
      </c>
      <c r="AM244" s="180">
        <f t="shared" si="18"/>
        <v>0</v>
      </c>
      <c r="AN244" s="505">
        <f>+K244+AC244-AH244</f>
        <v>41615184</v>
      </c>
      <c r="AO244" s="61" t="s">
        <v>86</v>
      </c>
      <c r="AP244" s="156">
        <v>0</v>
      </c>
      <c r="AQ244" s="61" t="s">
        <v>86</v>
      </c>
      <c r="AR244" s="64">
        <v>0</v>
      </c>
      <c r="AS244" s="515" t="s">
        <v>75</v>
      </c>
      <c r="AT244" s="522">
        <f t="shared" si="19"/>
        <v>0</v>
      </c>
      <c r="AU244" s="156">
        <v>41615184</v>
      </c>
      <c r="AV244" s="72">
        <f t="shared" si="20"/>
        <v>0</v>
      </c>
      <c r="AW244" s="515" t="s">
        <v>75</v>
      </c>
      <c r="AX244" s="61" t="s">
        <v>101</v>
      </c>
      <c r="AY244" s="485" t="s">
        <v>1588</v>
      </c>
      <c r="AZ244" s="58" t="s">
        <v>67</v>
      </c>
      <c r="BA244" s="58" t="s">
        <v>67</v>
      </c>
    </row>
    <row r="245" spans="2:53" s="142" customFormat="1" ht="14.25" customHeight="1" x14ac:dyDescent="0.2">
      <c r="B245" s="58">
        <v>2024</v>
      </c>
      <c r="C245" s="58">
        <v>891780111</v>
      </c>
      <c r="D245" s="62" t="s">
        <v>64</v>
      </c>
      <c r="E245" s="167" t="s">
        <v>1589</v>
      </c>
      <c r="F245" s="184" t="s">
        <v>1590</v>
      </c>
      <c r="G245" s="210">
        <v>0</v>
      </c>
      <c r="H245" s="167" t="s">
        <v>73</v>
      </c>
      <c r="I245" s="58" t="s">
        <v>125</v>
      </c>
      <c r="J245" s="167" t="s">
        <v>1591</v>
      </c>
      <c r="K245" s="156">
        <v>14193100</v>
      </c>
      <c r="L245" s="58" t="s">
        <v>68</v>
      </c>
      <c r="M245" s="482" t="s">
        <v>1592</v>
      </c>
      <c r="N245" s="184">
        <v>1082862229</v>
      </c>
      <c r="O245" s="184">
        <v>482</v>
      </c>
      <c r="P245" s="509">
        <v>45348</v>
      </c>
      <c r="Q245" s="156">
        <v>396558147</v>
      </c>
      <c r="R245" s="483">
        <v>45406</v>
      </c>
      <c r="S245" s="156">
        <f>+K245</f>
        <v>14193100</v>
      </c>
      <c r="T245" s="61" t="s">
        <v>67</v>
      </c>
      <c r="U245" s="184">
        <v>57466882</v>
      </c>
      <c r="V245" s="184" t="s">
        <v>1593</v>
      </c>
      <c r="W245" s="483">
        <v>45406</v>
      </c>
      <c r="X245" s="483">
        <v>45406</v>
      </c>
      <c r="Y245" s="484" t="s">
        <v>75</v>
      </c>
      <c r="Z245" s="483">
        <v>45473</v>
      </c>
      <c r="AA245" s="180">
        <f t="shared" si="16"/>
        <v>67</v>
      </c>
      <c r="AB245" s="167">
        <v>0</v>
      </c>
      <c r="AC245" s="167">
        <v>0</v>
      </c>
      <c r="AD245" s="167">
        <v>0</v>
      </c>
      <c r="AE245" s="515" t="s">
        <v>75</v>
      </c>
      <c r="AF245" s="180">
        <f t="shared" si="17"/>
        <v>0</v>
      </c>
      <c r="AG245" s="167">
        <v>0</v>
      </c>
      <c r="AH245" s="167">
        <v>0</v>
      </c>
      <c r="AI245" s="515" t="s">
        <v>75</v>
      </c>
      <c r="AJ245" s="167">
        <v>0</v>
      </c>
      <c r="AK245" s="515" t="s">
        <v>75</v>
      </c>
      <c r="AL245" s="515" t="s">
        <v>75</v>
      </c>
      <c r="AM245" s="180">
        <f t="shared" si="18"/>
        <v>0</v>
      </c>
      <c r="AN245" s="505">
        <f>+K245+AC245-AH245</f>
        <v>14193100</v>
      </c>
      <c r="AO245" s="61" t="s">
        <v>86</v>
      </c>
      <c r="AP245" s="156">
        <v>0</v>
      </c>
      <c r="AQ245" s="61" t="s">
        <v>86</v>
      </c>
      <c r="AR245" s="64">
        <v>0</v>
      </c>
      <c r="AS245" s="515" t="s">
        <v>75</v>
      </c>
      <c r="AT245" s="522">
        <f t="shared" si="19"/>
        <v>14193100</v>
      </c>
      <c r="AU245" s="156">
        <v>0</v>
      </c>
      <c r="AV245" s="72">
        <f t="shared" si="20"/>
        <v>1</v>
      </c>
      <c r="AW245" s="515" t="s">
        <v>75</v>
      </c>
      <c r="AX245" s="61" t="s">
        <v>98</v>
      </c>
      <c r="AY245" s="485" t="s">
        <v>1594</v>
      </c>
      <c r="AZ245" s="58" t="s">
        <v>67</v>
      </c>
      <c r="BA245" s="58" t="s">
        <v>67</v>
      </c>
    </row>
    <row r="246" spans="2:53" s="142" customFormat="1" ht="14.25" customHeight="1" x14ac:dyDescent="0.2">
      <c r="B246" s="58">
        <v>2024</v>
      </c>
      <c r="C246" s="58">
        <v>891780111</v>
      </c>
      <c r="D246" s="62" t="s">
        <v>64</v>
      </c>
      <c r="E246" s="167" t="s">
        <v>1595</v>
      </c>
      <c r="F246" s="184" t="s">
        <v>1596</v>
      </c>
      <c r="G246" s="210">
        <v>0</v>
      </c>
      <c r="H246" s="167" t="s">
        <v>73</v>
      </c>
      <c r="I246" s="58" t="s">
        <v>125</v>
      </c>
      <c r="J246" s="167" t="s">
        <v>1597</v>
      </c>
      <c r="K246" s="156">
        <v>6440000</v>
      </c>
      <c r="L246" s="58" t="s">
        <v>68</v>
      </c>
      <c r="M246" s="482" t="s">
        <v>1598</v>
      </c>
      <c r="N246" s="184">
        <v>1083022620</v>
      </c>
      <c r="O246" s="184">
        <v>34</v>
      </c>
      <c r="P246" s="509">
        <v>45306</v>
      </c>
      <c r="Q246" s="156">
        <v>305400000</v>
      </c>
      <c r="R246" s="483">
        <v>45406</v>
      </c>
      <c r="S246" s="156">
        <f>+K246</f>
        <v>6440000</v>
      </c>
      <c r="T246" s="61" t="s">
        <v>67</v>
      </c>
      <c r="U246" s="184">
        <v>1082903415</v>
      </c>
      <c r="V246" s="184" t="s">
        <v>921</v>
      </c>
      <c r="W246" s="483">
        <v>45406</v>
      </c>
      <c r="X246" s="483">
        <v>45406</v>
      </c>
      <c r="Y246" s="484" t="s">
        <v>75</v>
      </c>
      <c r="Z246" s="483">
        <v>45473</v>
      </c>
      <c r="AA246" s="180">
        <f t="shared" si="16"/>
        <v>67</v>
      </c>
      <c r="AB246" s="167">
        <v>0</v>
      </c>
      <c r="AC246" s="167">
        <v>0</v>
      </c>
      <c r="AD246" s="167">
        <v>0</v>
      </c>
      <c r="AE246" s="515" t="s">
        <v>75</v>
      </c>
      <c r="AF246" s="180">
        <f t="shared" si="17"/>
        <v>0</v>
      </c>
      <c r="AG246" s="167">
        <v>0</v>
      </c>
      <c r="AH246" s="167">
        <v>0</v>
      </c>
      <c r="AI246" s="515" t="s">
        <v>75</v>
      </c>
      <c r="AJ246" s="167">
        <v>0</v>
      </c>
      <c r="AK246" s="515" t="s">
        <v>75</v>
      </c>
      <c r="AL246" s="515" t="s">
        <v>75</v>
      </c>
      <c r="AM246" s="180">
        <f t="shared" si="18"/>
        <v>0</v>
      </c>
      <c r="AN246" s="505">
        <f>+K246+AC246-AH246</f>
        <v>6440000</v>
      </c>
      <c r="AO246" s="61" t="s">
        <v>67</v>
      </c>
      <c r="AP246" s="156">
        <f>+AN246</f>
        <v>6440000</v>
      </c>
      <c r="AQ246" s="61" t="s">
        <v>86</v>
      </c>
      <c r="AR246" s="64">
        <v>0</v>
      </c>
      <c r="AS246" s="515" t="s">
        <v>75</v>
      </c>
      <c r="AT246" s="522">
        <f t="shared" si="19"/>
        <v>6440000</v>
      </c>
      <c r="AU246" s="156">
        <v>0</v>
      </c>
      <c r="AV246" s="72">
        <f t="shared" si="20"/>
        <v>1</v>
      </c>
      <c r="AW246" s="515" t="s">
        <v>75</v>
      </c>
      <c r="AX246" s="61" t="s">
        <v>98</v>
      </c>
      <c r="AY246" s="485" t="s">
        <v>1599</v>
      </c>
      <c r="AZ246" s="58" t="s">
        <v>67</v>
      </c>
      <c r="BA246" s="58" t="s">
        <v>67</v>
      </c>
    </row>
    <row r="247" spans="2:53" s="142" customFormat="1" ht="14.25" customHeight="1" x14ac:dyDescent="0.2">
      <c r="B247" s="58">
        <v>2024</v>
      </c>
      <c r="C247" s="58">
        <v>891780111</v>
      </c>
      <c r="D247" s="62" t="s">
        <v>64</v>
      </c>
      <c r="E247" s="167" t="s">
        <v>1600</v>
      </c>
      <c r="F247" s="184" t="s">
        <v>1601</v>
      </c>
      <c r="G247" s="210">
        <v>0</v>
      </c>
      <c r="H247" s="167" t="s">
        <v>73</v>
      </c>
      <c r="I247" s="58" t="s">
        <v>125</v>
      </c>
      <c r="J247" s="167" t="s">
        <v>1602</v>
      </c>
      <c r="K247" s="156">
        <v>6000000</v>
      </c>
      <c r="L247" s="58" t="s">
        <v>68</v>
      </c>
      <c r="M247" s="482" t="s">
        <v>1603</v>
      </c>
      <c r="N247" s="184">
        <v>1082926115</v>
      </c>
      <c r="O247" s="184">
        <v>710</v>
      </c>
      <c r="P247" s="509">
        <v>45369</v>
      </c>
      <c r="Q247" s="156">
        <v>524300000</v>
      </c>
      <c r="R247" s="483">
        <v>45406</v>
      </c>
      <c r="S247" s="156">
        <f>+K247</f>
        <v>6000000</v>
      </c>
      <c r="T247" s="61" t="s">
        <v>67</v>
      </c>
      <c r="U247" s="184">
        <v>85155551</v>
      </c>
      <c r="V247" s="184" t="s">
        <v>1470</v>
      </c>
      <c r="W247" s="483">
        <v>45406</v>
      </c>
      <c r="X247" s="483">
        <v>45406</v>
      </c>
      <c r="Y247" s="484" t="s">
        <v>75</v>
      </c>
      <c r="Z247" s="483">
        <v>45466</v>
      </c>
      <c r="AA247" s="180">
        <f t="shared" si="16"/>
        <v>60</v>
      </c>
      <c r="AB247" s="167">
        <v>0</v>
      </c>
      <c r="AC247" s="167">
        <v>0</v>
      </c>
      <c r="AD247" s="167">
        <v>0</v>
      </c>
      <c r="AE247" s="515" t="s">
        <v>75</v>
      </c>
      <c r="AF247" s="180">
        <f t="shared" si="17"/>
        <v>0</v>
      </c>
      <c r="AG247" s="167">
        <v>0</v>
      </c>
      <c r="AH247" s="167">
        <v>0</v>
      </c>
      <c r="AI247" s="515" t="s">
        <v>75</v>
      </c>
      <c r="AJ247" s="167">
        <v>0</v>
      </c>
      <c r="AK247" s="515" t="s">
        <v>75</v>
      </c>
      <c r="AL247" s="515" t="s">
        <v>75</v>
      </c>
      <c r="AM247" s="180">
        <f t="shared" si="18"/>
        <v>0</v>
      </c>
      <c r="AN247" s="505">
        <f>+K247+AC247-AH247</f>
        <v>6000000</v>
      </c>
      <c r="AO247" s="61" t="s">
        <v>86</v>
      </c>
      <c r="AP247" s="156">
        <v>0</v>
      </c>
      <c r="AQ247" s="61" t="s">
        <v>86</v>
      </c>
      <c r="AR247" s="64">
        <v>0</v>
      </c>
      <c r="AS247" s="515" t="s">
        <v>75</v>
      </c>
      <c r="AT247" s="522">
        <f t="shared" si="19"/>
        <v>0</v>
      </c>
      <c r="AU247" s="156">
        <v>6000000</v>
      </c>
      <c r="AV247" s="72">
        <f t="shared" si="20"/>
        <v>0</v>
      </c>
      <c r="AW247" s="515" t="s">
        <v>75</v>
      </c>
      <c r="AX247" s="61" t="s">
        <v>101</v>
      </c>
      <c r="AY247" s="485" t="s">
        <v>1604</v>
      </c>
      <c r="AZ247" s="58" t="s">
        <v>67</v>
      </c>
      <c r="BA247" s="58" t="s">
        <v>67</v>
      </c>
    </row>
    <row r="248" spans="2:53" s="142" customFormat="1" ht="14.25" customHeight="1" x14ac:dyDescent="0.2">
      <c r="B248" s="58">
        <v>2024</v>
      </c>
      <c r="C248" s="58">
        <v>891780111</v>
      </c>
      <c r="D248" s="62" t="s">
        <v>64</v>
      </c>
      <c r="E248" s="167" t="s">
        <v>1605</v>
      </c>
      <c r="F248" s="184" t="s">
        <v>1606</v>
      </c>
      <c r="G248" s="210">
        <v>0</v>
      </c>
      <c r="H248" s="167" t="s">
        <v>73</v>
      </c>
      <c r="I248" s="58" t="s">
        <v>125</v>
      </c>
      <c r="J248" s="167" t="s">
        <v>1607</v>
      </c>
      <c r="K248" s="156">
        <v>9290000</v>
      </c>
      <c r="L248" s="58" t="s">
        <v>68</v>
      </c>
      <c r="M248" s="482" t="s">
        <v>1608</v>
      </c>
      <c r="N248" s="184">
        <v>1082872998</v>
      </c>
      <c r="O248" s="184">
        <v>872</v>
      </c>
      <c r="P248" s="509">
        <v>45391</v>
      </c>
      <c r="Q248" s="156">
        <v>39760000</v>
      </c>
      <c r="R248" s="483">
        <v>45406</v>
      </c>
      <c r="S248" s="156">
        <f>+K248</f>
        <v>9290000</v>
      </c>
      <c r="T248" s="61" t="s">
        <v>67</v>
      </c>
      <c r="U248" s="184">
        <v>85477077</v>
      </c>
      <c r="V248" s="184" t="s">
        <v>1609</v>
      </c>
      <c r="W248" s="483">
        <v>45406</v>
      </c>
      <c r="X248" s="483">
        <v>45407</v>
      </c>
      <c r="Y248" s="484" t="s">
        <v>75</v>
      </c>
      <c r="Z248" s="483">
        <v>45528</v>
      </c>
      <c r="AA248" s="180">
        <f t="shared" si="16"/>
        <v>121</v>
      </c>
      <c r="AB248" s="167">
        <v>0</v>
      </c>
      <c r="AC248" s="167">
        <v>0</v>
      </c>
      <c r="AD248" s="167">
        <v>0</v>
      </c>
      <c r="AE248" s="515" t="s">
        <v>75</v>
      </c>
      <c r="AF248" s="180">
        <f t="shared" si="17"/>
        <v>0</v>
      </c>
      <c r="AG248" s="167">
        <v>0</v>
      </c>
      <c r="AH248" s="167">
        <v>0</v>
      </c>
      <c r="AI248" s="515" t="s">
        <v>75</v>
      </c>
      <c r="AJ248" s="167">
        <v>0</v>
      </c>
      <c r="AK248" s="515" t="s">
        <v>75</v>
      </c>
      <c r="AL248" s="515" t="s">
        <v>75</v>
      </c>
      <c r="AM248" s="180">
        <f t="shared" si="18"/>
        <v>0</v>
      </c>
      <c r="AN248" s="505">
        <f>+K248+AC248-AH248</f>
        <v>9290000</v>
      </c>
      <c r="AO248" s="61" t="s">
        <v>67</v>
      </c>
      <c r="AP248" s="156">
        <f>+AN248</f>
        <v>9290000</v>
      </c>
      <c r="AQ248" s="61" t="s">
        <v>86</v>
      </c>
      <c r="AR248" s="64">
        <v>0</v>
      </c>
      <c r="AS248" s="515" t="s">
        <v>75</v>
      </c>
      <c r="AT248" s="522">
        <f t="shared" si="19"/>
        <v>6967500</v>
      </c>
      <c r="AU248" s="156">
        <v>2322500</v>
      </c>
      <c r="AV248" s="72">
        <f t="shared" si="20"/>
        <v>0.75</v>
      </c>
      <c r="AW248" s="515" t="s">
        <v>75</v>
      </c>
      <c r="AX248" s="61" t="s">
        <v>101</v>
      </c>
      <c r="AY248" s="485" t="s">
        <v>1610</v>
      </c>
      <c r="AZ248" s="58" t="s">
        <v>67</v>
      </c>
      <c r="BA248" s="58" t="s">
        <v>67</v>
      </c>
    </row>
    <row r="249" spans="2:53" s="142" customFormat="1" ht="14.25" customHeight="1" x14ac:dyDescent="0.2">
      <c r="B249" s="58">
        <v>2024</v>
      </c>
      <c r="C249" s="58">
        <v>891780111</v>
      </c>
      <c r="D249" s="62" t="s">
        <v>64</v>
      </c>
      <c r="E249" s="167" t="s">
        <v>1611</v>
      </c>
      <c r="F249" s="184" t="s">
        <v>1612</v>
      </c>
      <c r="G249" s="210">
        <v>0</v>
      </c>
      <c r="H249" s="167" t="s">
        <v>73</v>
      </c>
      <c r="I249" s="58" t="s">
        <v>125</v>
      </c>
      <c r="J249" s="167" t="s">
        <v>1613</v>
      </c>
      <c r="K249" s="156">
        <v>6670560</v>
      </c>
      <c r="L249" s="58" t="s">
        <v>68</v>
      </c>
      <c r="M249" s="482" t="s">
        <v>1614</v>
      </c>
      <c r="N249" s="184">
        <v>84455243</v>
      </c>
      <c r="O249" s="184">
        <v>820</v>
      </c>
      <c r="P249" s="509">
        <v>45385</v>
      </c>
      <c r="Q249" s="156">
        <v>293899586.72000003</v>
      </c>
      <c r="R249" s="483">
        <v>45408</v>
      </c>
      <c r="S249" s="156">
        <f>+K249</f>
        <v>6670560</v>
      </c>
      <c r="T249" s="61" t="s">
        <v>67</v>
      </c>
      <c r="U249" s="184">
        <v>52705148</v>
      </c>
      <c r="V249" s="184" t="s">
        <v>1159</v>
      </c>
      <c r="W249" s="483">
        <v>45408</v>
      </c>
      <c r="X249" s="483">
        <v>45408</v>
      </c>
      <c r="Y249" s="484" t="s">
        <v>75</v>
      </c>
      <c r="Z249" s="483">
        <v>45468</v>
      </c>
      <c r="AA249" s="180">
        <f t="shared" si="16"/>
        <v>60</v>
      </c>
      <c r="AB249" s="167">
        <v>0</v>
      </c>
      <c r="AC249" s="167">
        <v>0</v>
      </c>
      <c r="AD249" s="167">
        <v>0</v>
      </c>
      <c r="AE249" s="515" t="s">
        <v>75</v>
      </c>
      <c r="AF249" s="180">
        <f t="shared" si="17"/>
        <v>0</v>
      </c>
      <c r="AG249" s="167">
        <v>0</v>
      </c>
      <c r="AH249" s="167">
        <v>0</v>
      </c>
      <c r="AI249" s="515" t="s">
        <v>75</v>
      </c>
      <c r="AJ249" s="167">
        <v>0</v>
      </c>
      <c r="AK249" s="515" t="s">
        <v>75</v>
      </c>
      <c r="AL249" s="515" t="s">
        <v>75</v>
      </c>
      <c r="AM249" s="180">
        <f t="shared" si="18"/>
        <v>0</v>
      </c>
      <c r="AN249" s="505">
        <f>+K249+AC249-AH249</f>
        <v>6670560</v>
      </c>
      <c r="AO249" s="61" t="s">
        <v>86</v>
      </c>
      <c r="AP249" s="156">
        <v>0</v>
      </c>
      <c r="AQ249" s="61" t="s">
        <v>86</v>
      </c>
      <c r="AR249" s="64">
        <v>0</v>
      </c>
      <c r="AS249" s="515" t="s">
        <v>75</v>
      </c>
      <c r="AT249" s="522">
        <f t="shared" si="19"/>
        <v>6670560</v>
      </c>
      <c r="AU249" s="156">
        <v>0</v>
      </c>
      <c r="AV249" s="72">
        <f t="shared" si="20"/>
        <v>1</v>
      </c>
      <c r="AW249" s="515" t="s">
        <v>75</v>
      </c>
      <c r="AX249" s="61" t="s">
        <v>98</v>
      </c>
      <c r="AY249" s="485" t="s">
        <v>1615</v>
      </c>
      <c r="AZ249" s="58" t="s">
        <v>67</v>
      </c>
      <c r="BA249" s="58" t="s">
        <v>67</v>
      </c>
    </row>
    <row r="250" spans="2:53" s="142" customFormat="1" ht="14.25" customHeight="1" x14ac:dyDescent="0.2">
      <c r="B250" s="58">
        <v>2024</v>
      </c>
      <c r="C250" s="58">
        <v>891780111</v>
      </c>
      <c r="D250" s="62" t="s">
        <v>64</v>
      </c>
      <c r="E250" s="167" t="s">
        <v>1616</v>
      </c>
      <c r="F250" s="184" t="s">
        <v>1617</v>
      </c>
      <c r="G250" s="210">
        <v>0</v>
      </c>
      <c r="H250" s="167" t="s">
        <v>73</v>
      </c>
      <c r="I250" s="58" t="s">
        <v>125</v>
      </c>
      <c r="J250" s="167" t="s">
        <v>1618</v>
      </c>
      <c r="K250" s="156">
        <v>9290000</v>
      </c>
      <c r="L250" s="58" t="s">
        <v>68</v>
      </c>
      <c r="M250" s="482" t="s">
        <v>1619</v>
      </c>
      <c r="N250" s="184">
        <v>1083023752</v>
      </c>
      <c r="O250" s="184">
        <v>872</v>
      </c>
      <c r="P250" s="509">
        <v>45391</v>
      </c>
      <c r="Q250" s="156">
        <v>39760000</v>
      </c>
      <c r="R250" s="483">
        <v>45408</v>
      </c>
      <c r="S250" s="156">
        <f>+K250</f>
        <v>9290000</v>
      </c>
      <c r="T250" s="61" t="s">
        <v>67</v>
      </c>
      <c r="U250" s="184">
        <v>85477077</v>
      </c>
      <c r="V250" s="184" t="s">
        <v>1571</v>
      </c>
      <c r="W250" s="483">
        <v>45408</v>
      </c>
      <c r="X250" s="483">
        <v>45408</v>
      </c>
      <c r="Y250" s="484" t="s">
        <v>75</v>
      </c>
      <c r="Z250" s="483">
        <v>45522</v>
      </c>
      <c r="AA250" s="180">
        <f t="shared" si="16"/>
        <v>114</v>
      </c>
      <c r="AB250" s="167">
        <v>0</v>
      </c>
      <c r="AC250" s="167">
        <v>0</v>
      </c>
      <c r="AD250" s="167">
        <v>0</v>
      </c>
      <c r="AE250" s="515" t="s">
        <v>75</v>
      </c>
      <c r="AF250" s="180">
        <f t="shared" si="17"/>
        <v>0</v>
      </c>
      <c r="AG250" s="167">
        <v>0</v>
      </c>
      <c r="AH250" s="167">
        <v>0</v>
      </c>
      <c r="AI250" s="515" t="s">
        <v>75</v>
      </c>
      <c r="AJ250" s="167">
        <v>0</v>
      </c>
      <c r="AK250" s="515" t="s">
        <v>75</v>
      </c>
      <c r="AL250" s="515" t="s">
        <v>75</v>
      </c>
      <c r="AM250" s="180">
        <f t="shared" si="18"/>
        <v>0</v>
      </c>
      <c r="AN250" s="505">
        <f>+K250+AC250-AH250</f>
        <v>9290000</v>
      </c>
      <c r="AO250" s="61" t="s">
        <v>67</v>
      </c>
      <c r="AP250" s="156">
        <f>+AN250</f>
        <v>9290000</v>
      </c>
      <c r="AQ250" s="61" t="s">
        <v>86</v>
      </c>
      <c r="AR250" s="64">
        <v>0</v>
      </c>
      <c r="AS250" s="515" t="s">
        <v>75</v>
      </c>
      <c r="AT250" s="522">
        <f t="shared" si="19"/>
        <v>2322500</v>
      </c>
      <c r="AU250" s="156">
        <v>6967500</v>
      </c>
      <c r="AV250" s="72">
        <f>+IFERROR(AT250/AN250,"_")</f>
        <v>0.25</v>
      </c>
      <c r="AW250" s="515" t="s">
        <v>75</v>
      </c>
      <c r="AX250" s="61" t="s">
        <v>101</v>
      </c>
      <c r="AY250" s="485" t="s">
        <v>1620</v>
      </c>
      <c r="AZ250" s="58" t="s">
        <v>67</v>
      </c>
      <c r="BA250" s="58" t="s">
        <v>67</v>
      </c>
    </row>
    <row r="251" spans="2:53" s="142" customFormat="1" ht="14.25" customHeight="1" x14ac:dyDescent="0.2">
      <c r="B251" s="58">
        <v>2024</v>
      </c>
      <c r="C251" s="58">
        <v>891780111</v>
      </c>
      <c r="D251" s="62" t="s">
        <v>64</v>
      </c>
      <c r="E251" s="167" t="s">
        <v>1621</v>
      </c>
      <c r="F251" s="180" t="s">
        <v>1622</v>
      </c>
      <c r="G251" s="210">
        <v>0</v>
      </c>
      <c r="H251" s="167" t="s">
        <v>73</v>
      </c>
      <c r="I251" s="58" t="s">
        <v>125</v>
      </c>
      <c r="J251" s="167" t="s">
        <v>1623</v>
      </c>
      <c r="K251" s="156">
        <v>33352800</v>
      </c>
      <c r="L251" s="58" t="s">
        <v>68</v>
      </c>
      <c r="M251" s="184" t="s">
        <v>1624</v>
      </c>
      <c r="N251" s="486">
        <v>1083017290</v>
      </c>
      <c r="O251" s="184">
        <v>820</v>
      </c>
      <c r="P251" s="509">
        <v>45385</v>
      </c>
      <c r="Q251" s="156">
        <v>293899586.72000003</v>
      </c>
      <c r="R251" s="483">
        <v>45414</v>
      </c>
      <c r="S251" s="156">
        <f>+K251</f>
        <v>33352800</v>
      </c>
      <c r="T251" s="61" t="s">
        <v>67</v>
      </c>
      <c r="U251" s="184">
        <v>52705148</v>
      </c>
      <c r="V251" s="184" t="s">
        <v>1159</v>
      </c>
      <c r="W251" s="483">
        <v>45414</v>
      </c>
      <c r="X251" s="483">
        <v>45414</v>
      </c>
      <c r="Y251" s="484" t="s">
        <v>75</v>
      </c>
      <c r="Z251" s="483">
        <v>45626</v>
      </c>
      <c r="AA251" s="180">
        <f t="shared" si="16"/>
        <v>212</v>
      </c>
      <c r="AB251" s="167">
        <v>0</v>
      </c>
      <c r="AC251" s="167">
        <v>0</v>
      </c>
      <c r="AD251" s="167">
        <v>0</v>
      </c>
      <c r="AE251" s="515" t="s">
        <v>75</v>
      </c>
      <c r="AF251" s="180">
        <f t="shared" si="17"/>
        <v>0</v>
      </c>
      <c r="AG251" s="167">
        <v>0</v>
      </c>
      <c r="AH251" s="167">
        <v>0</v>
      </c>
      <c r="AI251" s="515" t="s">
        <v>75</v>
      </c>
      <c r="AJ251" s="167">
        <v>0</v>
      </c>
      <c r="AK251" s="515" t="s">
        <v>75</v>
      </c>
      <c r="AL251" s="515" t="s">
        <v>75</v>
      </c>
      <c r="AM251" s="180">
        <f t="shared" si="18"/>
        <v>0</v>
      </c>
      <c r="AN251" s="505">
        <f>+K251+AC251-AH251</f>
        <v>33352800</v>
      </c>
      <c r="AO251" s="61" t="s">
        <v>86</v>
      </c>
      <c r="AP251" s="156">
        <v>0</v>
      </c>
      <c r="AQ251" s="61" t="s">
        <v>86</v>
      </c>
      <c r="AR251" s="64">
        <v>0</v>
      </c>
      <c r="AS251" s="515" t="s">
        <v>75</v>
      </c>
      <c r="AT251" s="522">
        <f t="shared" si="19"/>
        <v>9529370</v>
      </c>
      <c r="AU251" s="156">
        <v>23823430</v>
      </c>
      <c r="AV251" s="72">
        <f t="shared" si="20"/>
        <v>0.2857142428821568</v>
      </c>
      <c r="AW251" s="515" t="s">
        <v>75</v>
      </c>
      <c r="AX251" s="61" t="s">
        <v>101</v>
      </c>
      <c r="AY251" s="485" t="s">
        <v>1625</v>
      </c>
      <c r="AZ251" s="58" t="s">
        <v>67</v>
      </c>
      <c r="BA251" s="58" t="s">
        <v>67</v>
      </c>
    </row>
    <row r="252" spans="2:53" s="142" customFormat="1" ht="14.25" customHeight="1" x14ac:dyDescent="0.2">
      <c r="B252" s="58">
        <v>2024</v>
      </c>
      <c r="C252" s="58">
        <v>891780111</v>
      </c>
      <c r="D252" s="62" t="s">
        <v>64</v>
      </c>
      <c r="E252" s="167" t="s">
        <v>1626</v>
      </c>
      <c r="F252" s="180" t="s">
        <v>1627</v>
      </c>
      <c r="G252" s="210">
        <v>0</v>
      </c>
      <c r="H252" s="167" t="s">
        <v>73</v>
      </c>
      <c r="I252" s="58" t="s">
        <v>125</v>
      </c>
      <c r="J252" s="167" t="s">
        <v>1628</v>
      </c>
      <c r="K252" s="156">
        <v>2000000</v>
      </c>
      <c r="L252" s="58" t="s">
        <v>68</v>
      </c>
      <c r="M252" s="184" t="s">
        <v>1629</v>
      </c>
      <c r="N252" s="486">
        <v>1234092158</v>
      </c>
      <c r="O252" s="184">
        <v>39</v>
      </c>
      <c r="P252" s="509">
        <v>45306</v>
      </c>
      <c r="Q252" s="156">
        <v>524300000</v>
      </c>
      <c r="R252" s="483">
        <v>45414</v>
      </c>
      <c r="S252" s="156">
        <f>+K252</f>
        <v>2000000</v>
      </c>
      <c r="T252" s="61" t="s">
        <v>67</v>
      </c>
      <c r="U252" s="184">
        <v>79738530</v>
      </c>
      <c r="V252" s="184" t="s">
        <v>1280</v>
      </c>
      <c r="W252" s="483">
        <v>45414</v>
      </c>
      <c r="X252" s="483">
        <v>45414</v>
      </c>
      <c r="Y252" s="484" t="s">
        <v>75</v>
      </c>
      <c r="Z252" s="483">
        <v>45443</v>
      </c>
      <c r="AA252" s="180">
        <f t="shared" si="16"/>
        <v>29</v>
      </c>
      <c r="AB252" s="167">
        <v>0</v>
      </c>
      <c r="AC252" s="167">
        <v>0</v>
      </c>
      <c r="AD252" s="167">
        <v>0</v>
      </c>
      <c r="AE252" s="515" t="s">
        <v>75</v>
      </c>
      <c r="AF252" s="180">
        <f t="shared" si="17"/>
        <v>0</v>
      </c>
      <c r="AG252" s="167">
        <v>0</v>
      </c>
      <c r="AH252" s="167">
        <v>0</v>
      </c>
      <c r="AI252" s="515" t="s">
        <v>75</v>
      </c>
      <c r="AJ252" s="167">
        <v>0</v>
      </c>
      <c r="AK252" s="515" t="s">
        <v>75</v>
      </c>
      <c r="AL252" s="515" t="s">
        <v>75</v>
      </c>
      <c r="AM252" s="180">
        <f t="shared" si="18"/>
        <v>0</v>
      </c>
      <c r="AN252" s="505">
        <f>+K252+AC252-AH252</f>
        <v>2000000</v>
      </c>
      <c r="AO252" s="61" t="s">
        <v>67</v>
      </c>
      <c r="AP252" s="156">
        <f t="shared" ref="AP252:AP267" si="21">+AN252</f>
        <v>2000000</v>
      </c>
      <c r="AQ252" s="61" t="s">
        <v>86</v>
      </c>
      <c r="AR252" s="64">
        <v>0</v>
      </c>
      <c r="AS252" s="515" t="s">
        <v>75</v>
      </c>
      <c r="AT252" s="522">
        <f t="shared" si="19"/>
        <v>2000000</v>
      </c>
      <c r="AU252" s="156">
        <v>0</v>
      </c>
      <c r="AV252" s="72">
        <f t="shared" si="20"/>
        <v>1</v>
      </c>
      <c r="AW252" s="515" t="s">
        <v>75</v>
      </c>
      <c r="AX252" s="61" t="s">
        <v>98</v>
      </c>
      <c r="AY252" s="485" t="s">
        <v>1630</v>
      </c>
      <c r="AZ252" s="58" t="s">
        <v>67</v>
      </c>
      <c r="BA252" s="58" t="s">
        <v>67</v>
      </c>
    </row>
    <row r="253" spans="2:53" s="142" customFormat="1" ht="14.25" customHeight="1" x14ac:dyDescent="0.2">
      <c r="B253" s="58">
        <v>2024</v>
      </c>
      <c r="C253" s="58">
        <v>891780111</v>
      </c>
      <c r="D253" s="62" t="s">
        <v>64</v>
      </c>
      <c r="E253" s="167" t="s">
        <v>1631</v>
      </c>
      <c r="F253" s="180" t="s">
        <v>1632</v>
      </c>
      <c r="G253" s="210">
        <v>0</v>
      </c>
      <c r="H253" s="167" t="s">
        <v>73</v>
      </c>
      <c r="I253" s="58" t="s">
        <v>125</v>
      </c>
      <c r="J253" s="167" t="s">
        <v>1633</v>
      </c>
      <c r="K253" s="156">
        <v>5100000</v>
      </c>
      <c r="L253" s="58" t="s">
        <v>68</v>
      </c>
      <c r="M253" s="184" t="s">
        <v>1634</v>
      </c>
      <c r="N253" s="486">
        <v>1103121339</v>
      </c>
      <c r="O253" s="184">
        <v>871</v>
      </c>
      <c r="P253" s="509">
        <v>45391</v>
      </c>
      <c r="Q253" s="156">
        <v>59876179</v>
      </c>
      <c r="R253" s="483">
        <v>45414</v>
      </c>
      <c r="S253" s="156">
        <f>+K253</f>
        <v>5100000</v>
      </c>
      <c r="T253" s="61" t="s">
        <v>67</v>
      </c>
      <c r="U253" s="184">
        <v>1082922506</v>
      </c>
      <c r="V253" s="184" t="s">
        <v>1635</v>
      </c>
      <c r="W253" s="483">
        <v>45414</v>
      </c>
      <c r="X253" s="483">
        <v>45414</v>
      </c>
      <c r="Y253" s="484" t="s">
        <v>75</v>
      </c>
      <c r="Z253" s="483">
        <v>45495</v>
      </c>
      <c r="AA253" s="180">
        <f t="shared" si="16"/>
        <v>81</v>
      </c>
      <c r="AB253" s="167">
        <v>0</v>
      </c>
      <c r="AC253" s="167">
        <v>0</v>
      </c>
      <c r="AD253" s="167">
        <v>0</v>
      </c>
      <c r="AE253" s="515" t="s">
        <v>75</v>
      </c>
      <c r="AF253" s="180">
        <f t="shared" si="17"/>
        <v>0</v>
      </c>
      <c r="AG253" s="167">
        <v>0</v>
      </c>
      <c r="AH253" s="167">
        <v>0</v>
      </c>
      <c r="AI253" s="515" t="s">
        <v>75</v>
      </c>
      <c r="AJ253" s="167">
        <v>0</v>
      </c>
      <c r="AK253" s="515" t="s">
        <v>75</v>
      </c>
      <c r="AL253" s="515" t="s">
        <v>75</v>
      </c>
      <c r="AM253" s="180">
        <f t="shared" si="18"/>
        <v>0</v>
      </c>
      <c r="AN253" s="505">
        <f>+K253+AC253-AH253</f>
        <v>5100000</v>
      </c>
      <c r="AO253" s="61" t="s">
        <v>67</v>
      </c>
      <c r="AP253" s="156">
        <f t="shared" si="21"/>
        <v>5100000</v>
      </c>
      <c r="AQ253" s="61" t="s">
        <v>86</v>
      </c>
      <c r="AR253" s="64">
        <v>0</v>
      </c>
      <c r="AS253" s="515" t="s">
        <v>75</v>
      </c>
      <c r="AT253" s="522">
        <f t="shared" si="19"/>
        <v>0</v>
      </c>
      <c r="AU253" s="156">
        <v>5100000</v>
      </c>
      <c r="AV253" s="72">
        <f t="shared" si="20"/>
        <v>0</v>
      </c>
      <c r="AW253" s="515" t="s">
        <v>75</v>
      </c>
      <c r="AX253" s="61" t="s">
        <v>101</v>
      </c>
      <c r="AY253" s="485" t="s">
        <v>1636</v>
      </c>
      <c r="AZ253" s="58" t="s">
        <v>67</v>
      </c>
      <c r="BA253" s="58" t="s">
        <v>67</v>
      </c>
    </row>
    <row r="254" spans="2:53" s="142" customFormat="1" ht="14.25" customHeight="1" x14ac:dyDescent="0.2">
      <c r="B254" s="58">
        <v>2024</v>
      </c>
      <c r="C254" s="58">
        <v>891780111</v>
      </c>
      <c r="D254" s="62" t="s">
        <v>64</v>
      </c>
      <c r="E254" s="167" t="s">
        <v>1637</v>
      </c>
      <c r="F254" s="180" t="s">
        <v>1638</v>
      </c>
      <c r="G254" s="210">
        <v>0</v>
      </c>
      <c r="H254" s="167" t="s">
        <v>73</v>
      </c>
      <c r="I254" s="58" t="s">
        <v>125</v>
      </c>
      <c r="J254" s="167" t="s">
        <v>1639</v>
      </c>
      <c r="K254" s="156">
        <v>7000000</v>
      </c>
      <c r="L254" s="58" t="s">
        <v>68</v>
      </c>
      <c r="M254" s="184" t="s">
        <v>1201</v>
      </c>
      <c r="N254" s="486">
        <v>36694608</v>
      </c>
      <c r="O254" s="184">
        <v>35</v>
      </c>
      <c r="P254" s="509">
        <v>45306</v>
      </c>
      <c r="Q254" s="156">
        <v>807300000</v>
      </c>
      <c r="R254" s="483">
        <v>45414</v>
      </c>
      <c r="S254" s="156">
        <f>+K254</f>
        <v>7000000</v>
      </c>
      <c r="T254" s="61" t="s">
        <v>67</v>
      </c>
      <c r="U254" s="184">
        <v>57461852</v>
      </c>
      <c r="V254" s="184" t="s">
        <v>349</v>
      </c>
      <c r="W254" s="483">
        <v>45414</v>
      </c>
      <c r="X254" s="483">
        <v>45414</v>
      </c>
      <c r="Y254" s="484" t="s">
        <v>75</v>
      </c>
      <c r="Z254" s="483">
        <v>45473</v>
      </c>
      <c r="AA254" s="180">
        <f t="shared" si="16"/>
        <v>59</v>
      </c>
      <c r="AB254" s="167">
        <v>0</v>
      </c>
      <c r="AC254" s="167">
        <v>0</v>
      </c>
      <c r="AD254" s="167">
        <v>0</v>
      </c>
      <c r="AE254" s="515" t="s">
        <v>75</v>
      </c>
      <c r="AF254" s="180">
        <f t="shared" si="17"/>
        <v>0</v>
      </c>
      <c r="AG254" s="167">
        <v>0</v>
      </c>
      <c r="AH254" s="167">
        <v>0</v>
      </c>
      <c r="AI254" s="515" t="s">
        <v>75</v>
      </c>
      <c r="AJ254" s="167">
        <v>0</v>
      </c>
      <c r="AK254" s="515" t="s">
        <v>75</v>
      </c>
      <c r="AL254" s="515" t="s">
        <v>75</v>
      </c>
      <c r="AM254" s="180">
        <f t="shared" si="18"/>
        <v>0</v>
      </c>
      <c r="AN254" s="505">
        <f>+K254+AC254-AH254</f>
        <v>7000000</v>
      </c>
      <c r="AO254" s="61" t="s">
        <v>67</v>
      </c>
      <c r="AP254" s="156">
        <f t="shared" si="21"/>
        <v>7000000</v>
      </c>
      <c r="AQ254" s="61" t="s">
        <v>86</v>
      </c>
      <c r="AR254" s="64">
        <v>0</v>
      </c>
      <c r="AS254" s="515" t="s">
        <v>75</v>
      </c>
      <c r="AT254" s="522">
        <f t="shared" si="19"/>
        <v>7000000</v>
      </c>
      <c r="AU254" s="156">
        <v>0</v>
      </c>
      <c r="AV254" s="72">
        <f t="shared" si="20"/>
        <v>1</v>
      </c>
      <c r="AW254" s="515" t="s">
        <v>75</v>
      </c>
      <c r="AX254" s="61" t="s">
        <v>98</v>
      </c>
      <c r="AY254" s="485" t="s">
        <v>1640</v>
      </c>
      <c r="AZ254" s="58" t="s">
        <v>67</v>
      </c>
      <c r="BA254" s="58" t="s">
        <v>67</v>
      </c>
    </row>
    <row r="255" spans="2:53" s="142" customFormat="1" ht="14.25" customHeight="1" x14ac:dyDescent="0.2">
      <c r="B255" s="58">
        <v>2024</v>
      </c>
      <c r="C255" s="58">
        <v>891780111</v>
      </c>
      <c r="D255" s="62" t="s">
        <v>64</v>
      </c>
      <c r="E255" s="167" t="s">
        <v>1641</v>
      </c>
      <c r="F255" s="180" t="s">
        <v>1642</v>
      </c>
      <c r="G255" s="210">
        <v>0</v>
      </c>
      <c r="H255" s="167" t="s">
        <v>73</v>
      </c>
      <c r="I255" s="58" t="s">
        <v>125</v>
      </c>
      <c r="J255" s="167" t="s">
        <v>1643</v>
      </c>
      <c r="K255" s="156">
        <v>9290000</v>
      </c>
      <c r="L255" s="58" t="s">
        <v>68</v>
      </c>
      <c r="M255" s="184" t="s">
        <v>1644</v>
      </c>
      <c r="N255" s="486">
        <v>1083016071</v>
      </c>
      <c r="O255" s="184">
        <v>872</v>
      </c>
      <c r="P255" s="509">
        <v>45391</v>
      </c>
      <c r="Q255" s="156">
        <v>39760000</v>
      </c>
      <c r="R255" s="483">
        <v>45415</v>
      </c>
      <c r="S255" s="156">
        <f>+K255</f>
        <v>9290000</v>
      </c>
      <c r="T255" s="61" t="s">
        <v>67</v>
      </c>
      <c r="U255" s="184">
        <v>85477077</v>
      </c>
      <c r="V255" s="184" t="s">
        <v>1609</v>
      </c>
      <c r="W255" s="483">
        <v>45415</v>
      </c>
      <c r="X255" s="483">
        <v>45415</v>
      </c>
      <c r="Y255" s="484" t="s">
        <v>75</v>
      </c>
      <c r="Z255" s="483">
        <v>45537</v>
      </c>
      <c r="AA255" s="180">
        <f t="shared" si="16"/>
        <v>122</v>
      </c>
      <c r="AB255" s="167">
        <v>0</v>
      </c>
      <c r="AC255" s="167">
        <v>0</v>
      </c>
      <c r="AD255" s="167">
        <v>0</v>
      </c>
      <c r="AE255" s="515" t="s">
        <v>75</v>
      </c>
      <c r="AF255" s="180">
        <f t="shared" si="17"/>
        <v>0</v>
      </c>
      <c r="AG255" s="167">
        <v>0</v>
      </c>
      <c r="AH255" s="167">
        <v>0</v>
      </c>
      <c r="AI255" s="515" t="s">
        <v>75</v>
      </c>
      <c r="AJ255" s="167">
        <v>0</v>
      </c>
      <c r="AK255" s="515" t="s">
        <v>75</v>
      </c>
      <c r="AL255" s="515" t="s">
        <v>75</v>
      </c>
      <c r="AM255" s="180">
        <f t="shared" si="18"/>
        <v>0</v>
      </c>
      <c r="AN255" s="505">
        <f>+K255+AC255-AH255</f>
        <v>9290000</v>
      </c>
      <c r="AO255" s="61" t="s">
        <v>67</v>
      </c>
      <c r="AP255" s="156">
        <f t="shared" si="21"/>
        <v>9290000</v>
      </c>
      <c r="AQ255" s="61" t="s">
        <v>86</v>
      </c>
      <c r="AR255" s="64">
        <v>0</v>
      </c>
      <c r="AS255" s="515" t="s">
        <v>75</v>
      </c>
      <c r="AT255" s="522">
        <f t="shared" si="19"/>
        <v>6967500</v>
      </c>
      <c r="AU255" s="156">
        <v>2322500</v>
      </c>
      <c r="AV255" s="72">
        <f t="shared" si="20"/>
        <v>0.75</v>
      </c>
      <c r="AW255" s="515" t="s">
        <v>75</v>
      </c>
      <c r="AX255" s="61" t="s">
        <v>101</v>
      </c>
      <c r="AY255" s="485" t="s">
        <v>1645</v>
      </c>
      <c r="AZ255" s="58" t="s">
        <v>67</v>
      </c>
      <c r="BA255" s="58" t="s">
        <v>67</v>
      </c>
    </row>
    <row r="256" spans="2:53" s="142" customFormat="1" ht="14.25" customHeight="1" x14ac:dyDescent="0.2">
      <c r="B256" s="58">
        <v>2024</v>
      </c>
      <c r="C256" s="58">
        <v>891780111</v>
      </c>
      <c r="D256" s="62" t="s">
        <v>64</v>
      </c>
      <c r="E256" s="167" t="s">
        <v>1646</v>
      </c>
      <c r="F256" s="180" t="s">
        <v>1647</v>
      </c>
      <c r="G256" s="210">
        <v>0</v>
      </c>
      <c r="H256" s="167" t="s">
        <v>73</v>
      </c>
      <c r="I256" s="58" t="s">
        <v>125</v>
      </c>
      <c r="J256" s="167" t="s">
        <v>1648</v>
      </c>
      <c r="K256" s="156">
        <v>11200000</v>
      </c>
      <c r="L256" s="58" t="s">
        <v>68</v>
      </c>
      <c r="M256" s="184" t="s">
        <v>1649</v>
      </c>
      <c r="N256" s="486">
        <v>1082922651</v>
      </c>
      <c r="O256" s="184">
        <v>559</v>
      </c>
      <c r="P256" s="509">
        <v>45355</v>
      </c>
      <c r="Q256" s="156">
        <v>524300000</v>
      </c>
      <c r="R256" s="483">
        <v>45415</v>
      </c>
      <c r="S256" s="156">
        <f>+K256</f>
        <v>11200000</v>
      </c>
      <c r="T256" s="61" t="s">
        <v>67</v>
      </c>
      <c r="U256" s="184">
        <v>36669284</v>
      </c>
      <c r="V256" s="184" t="s">
        <v>1650</v>
      </c>
      <c r="W256" s="483">
        <v>45415</v>
      </c>
      <c r="X256" s="483">
        <v>45415</v>
      </c>
      <c r="Y256" s="484" t="s">
        <v>75</v>
      </c>
      <c r="Z256" s="483">
        <v>45535</v>
      </c>
      <c r="AA256" s="180">
        <f t="shared" si="16"/>
        <v>120</v>
      </c>
      <c r="AB256" s="167">
        <v>0</v>
      </c>
      <c r="AC256" s="167">
        <v>0</v>
      </c>
      <c r="AD256" s="167">
        <v>0</v>
      </c>
      <c r="AE256" s="515" t="s">
        <v>75</v>
      </c>
      <c r="AF256" s="180">
        <f t="shared" si="17"/>
        <v>0</v>
      </c>
      <c r="AG256" s="167">
        <v>0</v>
      </c>
      <c r="AH256" s="167">
        <v>0</v>
      </c>
      <c r="AI256" s="515" t="s">
        <v>75</v>
      </c>
      <c r="AJ256" s="167">
        <v>0</v>
      </c>
      <c r="AK256" s="515" t="s">
        <v>75</v>
      </c>
      <c r="AL256" s="515" t="s">
        <v>75</v>
      </c>
      <c r="AM256" s="180">
        <f t="shared" si="18"/>
        <v>0</v>
      </c>
      <c r="AN256" s="505">
        <f>+K256+AC256-AH256</f>
        <v>11200000</v>
      </c>
      <c r="AO256" s="61" t="s">
        <v>67</v>
      </c>
      <c r="AP256" s="156">
        <f t="shared" si="21"/>
        <v>11200000</v>
      </c>
      <c r="AQ256" s="61" t="s">
        <v>86</v>
      </c>
      <c r="AR256" s="64">
        <v>0</v>
      </c>
      <c r="AS256" s="515" t="s">
        <v>75</v>
      </c>
      <c r="AT256" s="522">
        <f t="shared" si="19"/>
        <v>11200000</v>
      </c>
      <c r="AU256" s="156">
        <v>0</v>
      </c>
      <c r="AV256" s="72">
        <f t="shared" si="20"/>
        <v>1</v>
      </c>
      <c r="AW256" s="515" t="s">
        <v>75</v>
      </c>
      <c r="AX256" s="61" t="s">
        <v>98</v>
      </c>
      <c r="AY256" s="485" t="s">
        <v>1651</v>
      </c>
      <c r="AZ256" s="58" t="s">
        <v>67</v>
      </c>
      <c r="BA256" s="58" t="s">
        <v>67</v>
      </c>
    </row>
    <row r="257" spans="2:53" s="142" customFormat="1" ht="14.25" customHeight="1" x14ac:dyDescent="0.2">
      <c r="B257" s="58">
        <v>2024</v>
      </c>
      <c r="C257" s="58">
        <v>891780111</v>
      </c>
      <c r="D257" s="62" t="s">
        <v>64</v>
      </c>
      <c r="E257" s="167" t="s">
        <v>1652</v>
      </c>
      <c r="F257" s="184" t="s">
        <v>1653</v>
      </c>
      <c r="G257" s="210">
        <v>0</v>
      </c>
      <c r="H257" s="167" t="s">
        <v>73</v>
      </c>
      <c r="I257" s="58" t="s">
        <v>125</v>
      </c>
      <c r="J257" s="167" t="s">
        <v>1654</v>
      </c>
      <c r="K257" s="156">
        <v>6600000</v>
      </c>
      <c r="L257" s="58" t="s">
        <v>68</v>
      </c>
      <c r="M257" s="184" t="s">
        <v>1655</v>
      </c>
      <c r="N257" s="486">
        <v>1083024428</v>
      </c>
      <c r="O257" s="184">
        <v>871</v>
      </c>
      <c r="P257" s="509">
        <v>45391</v>
      </c>
      <c r="Q257" s="156">
        <v>59876179</v>
      </c>
      <c r="R257" s="483">
        <v>45419</v>
      </c>
      <c r="S257" s="156">
        <f>+K257</f>
        <v>6600000</v>
      </c>
      <c r="T257" s="61" t="s">
        <v>67</v>
      </c>
      <c r="U257" s="184">
        <v>1082922506</v>
      </c>
      <c r="V257" s="184" t="s">
        <v>1656</v>
      </c>
      <c r="W257" s="483">
        <v>45419</v>
      </c>
      <c r="X257" s="483">
        <v>45419</v>
      </c>
      <c r="Y257" s="484" t="s">
        <v>75</v>
      </c>
      <c r="Z257" s="483">
        <v>45495</v>
      </c>
      <c r="AA257" s="180">
        <f t="shared" si="16"/>
        <v>76</v>
      </c>
      <c r="AB257" s="167">
        <v>0</v>
      </c>
      <c r="AC257" s="167">
        <v>0</v>
      </c>
      <c r="AD257" s="167">
        <v>0</v>
      </c>
      <c r="AE257" s="515" t="s">
        <v>75</v>
      </c>
      <c r="AF257" s="180">
        <f t="shared" si="17"/>
        <v>0</v>
      </c>
      <c r="AG257" s="167">
        <v>0</v>
      </c>
      <c r="AH257" s="167">
        <v>0</v>
      </c>
      <c r="AI257" s="515" t="s">
        <v>75</v>
      </c>
      <c r="AJ257" s="167">
        <v>0</v>
      </c>
      <c r="AK257" s="515" t="s">
        <v>75</v>
      </c>
      <c r="AL257" s="515" t="s">
        <v>75</v>
      </c>
      <c r="AM257" s="180">
        <f t="shared" si="18"/>
        <v>0</v>
      </c>
      <c r="AN257" s="505">
        <f>+K257+AC257-AH257</f>
        <v>6600000</v>
      </c>
      <c r="AO257" s="61" t="s">
        <v>67</v>
      </c>
      <c r="AP257" s="156">
        <f t="shared" si="21"/>
        <v>6600000</v>
      </c>
      <c r="AQ257" s="61" t="s">
        <v>86</v>
      </c>
      <c r="AR257" s="64">
        <v>0</v>
      </c>
      <c r="AS257" s="515" t="s">
        <v>75</v>
      </c>
      <c r="AT257" s="522">
        <f t="shared" si="19"/>
        <v>0</v>
      </c>
      <c r="AU257" s="156">
        <v>6600000</v>
      </c>
      <c r="AV257" s="72">
        <f t="shared" si="20"/>
        <v>0</v>
      </c>
      <c r="AW257" s="515" t="s">
        <v>75</v>
      </c>
      <c r="AX257" s="61" t="s">
        <v>101</v>
      </c>
      <c r="AY257" s="485" t="s">
        <v>1657</v>
      </c>
      <c r="AZ257" s="58" t="s">
        <v>67</v>
      </c>
      <c r="BA257" s="58" t="s">
        <v>67</v>
      </c>
    </row>
    <row r="258" spans="2:53" s="142" customFormat="1" ht="14.25" customHeight="1" x14ac:dyDescent="0.2">
      <c r="B258" s="58">
        <v>2024</v>
      </c>
      <c r="C258" s="58">
        <v>891780111</v>
      </c>
      <c r="D258" s="62" t="s">
        <v>64</v>
      </c>
      <c r="E258" s="167" t="s">
        <v>1658</v>
      </c>
      <c r="F258" s="184" t="s">
        <v>1659</v>
      </c>
      <c r="G258" s="210">
        <v>0</v>
      </c>
      <c r="H258" s="167" t="s">
        <v>73</v>
      </c>
      <c r="I258" s="58" t="s">
        <v>125</v>
      </c>
      <c r="J258" s="167" t="s">
        <v>1660</v>
      </c>
      <c r="K258" s="156">
        <v>5000000</v>
      </c>
      <c r="L258" s="58" t="s">
        <v>68</v>
      </c>
      <c r="M258" s="184" t="s">
        <v>1661</v>
      </c>
      <c r="N258" s="486">
        <v>1020803842</v>
      </c>
      <c r="O258" s="184">
        <v>871</v>
      </c>
      <c r="P258" s="509">
        <v>45391</v>
      </c>
      <c r="Q258" s="156">
        <v>59876179</v>
      </c>
      <c r="R258" s="483">
        <v>45419</v>
      </c>
      <c r="S258" s="156">
        <f>+K258</f>
        <v>5000000</v>
      </c>
      <c r="T258" s="61" t="s">
        <v>67</v>
      </c>
      <c r="U258" s="184">
        <v>1082922506</v>
      </c>
      <c r="V258" s="184" t="s">
        <v>1635</v>
      </c>
      <c r="W258" s="483">
        <v>45419</v>
      </c>
      <c r="X258" s="483">
        <v>45419</v>
      </c>
      <c r="Y258" s="484" t="s">
        <v>75</v>
      </c>
      <c r="Z258" s="483">
        <v>45492</v>
      </c>
      <c r="AA258" s="180">
        <f t="shared" si="16"/>
        <v>73</v>
      </c>
      <c r="AB258" s="167">
        <v>0</v>
      </c>
      <c r="AC258" s="167">
        <v>0</v>
      </c>
      <c r="AD258" s="167">
        <v>0</v>
      </c>
      <c r="AE258" s="515" t="s">
        <v>75</v>
      </c>
      <c r="AF258" s="180">
        <f t="shared" si="17"/>
        <v>0</v>
      </c>
      <c r="AG258" s="167">
        <v>0</v>
      </c>
      <c r="AH258" s="167">
        <v>0</v>
      </c>
      <c r="AI258" s="515" t="s">
        <v>75</v>
      </c>
      <c r="AJ258" s="167">
        <v>0</v>
      </c>
      <c r="AK258" s="515" t="s">
        <v>75</v>
      </c>
      <c r="AL258" s="515" t="s">
        <v>75</v>
      </c>
      <c r="AM258" s="180">
        <f t="shared" si="18"/>
        <v>0</v>
      </c>
      <c r="AN258" s="505">
        <f>+K258+AC258-AH258</f>
        <v>5000000</v>
      </c>
      <c r="AO258" s="61" t="s">
        <v>67</v>
      </c>
      <c r="AP258" s="156">
        <f t="shared" si="21"/>
        <v>5000000</v>
      </c>
      <c r="AQ258" s="61" t="s">
        <v>86</v>
      </c>
      <c r="AR258" s="64">
        <v>0</v>
      </c>
      <c r="AS258" s="515" t="s">
        <v>75</v>
      </c>
      <c r="AT258" s="522">
        <f t="shared" si="19"/>
        <v>5000000</v>
      </c>
      <c r="AU258" s="156">
        <v>0</v>
      </c>
      <c r="AV258" s="72">
        <f t="shared" si="20"/>
        <v>1</v>
      </c>
      <c r="AW258" s="515" t="s">
        <v>75</v>
      </c>
      <c r="AX258" s="61" t="s">
        <v>98</v>
      </c>
      <c r="AY258" s="485" t="s">
        <v>1662</v>
      </c>
      <c r="AZ258" s="58" t="s">
        <v>67</v>
      </c>
      <c r="BA258" s="58" t="s">
        <v>67</v>
      </c>
    </row>
    <row r="259" spans="2:53" s="142" customFormat="1" ht="14.25" customHeight="1" x14ac:dyDescent="0.2">
      <c r="B259" s="58">
        <v>2024</v>
      </c>
      <c r="C259" s="58">
        <v>891780111</v>
      </c>
      <c r="D259" s="62" t="s">
        <v>64</v>
      </c>
      <c r="E259" s="167" t="s">
        <v>1663</v>
      </c>
      <c r="F259" s="184" t="s">
        <v>1664</v>
      </c>
      <c r="G259" s="210">
        <v>0</v>
      </c>
      <c r="H259" s="167" t="s">
        <v>73</v>
      </c>
      <c r="I259" s="58" t="s">
        <v>125</v>
      </c>
      <c r="J259" s="167" t="s">
        <v>1665</v>
      </c>
      <c r="K259" s="156">
        <v>9000000</v>
      </c>
      <c r="L259" s="58" t="s">
        <v>68</v>
      </c>
      <c r="M259" s="184" t="s">
        <v>1666</v>
      </c>
      <c r="N259" s="486">
        <v>1083021450</v>
      </c>
      <c r="O259" s="184">
        <v>884</v>
      </c>
      <c r="P259" s="509">
        <v>45391</v>
      </c>
      <c r="Q259" s="156">
        <v>18360000</v>
      </c>
      <c r="R259" s="483">
        <v>45420</v>
      </c>
      <c r="S259" s="156">
        <f>+K259</f>
        <v>9000000</v>
      </c>
      <c r="T259" s="61" t="s">
        <v>67</v>
      </c>
      <c r="U259" s="184">
        <v>7604045</v>
      </c>
      <c r="V259" s="184" t="s">
        <v>1667</v>
      </c>
      <c r="W259" s="483">
        <v>45420</v>
      </c>
      <c r="X259" s="483">
        <v>45420</v>
      </c>
      <c r="Y259" s="484" t="s">
        <v>75</v>
      </c>
      <c r="Z259" s="483">
        <v>45511</v>
      </c>
      <c r="AA259" s="180">
        <f t="shared" si="16"/>
        <v>91</v>
      </c>
      <c r="AB259" s="167">
        <v>0</v>
      </c>
      <c r="AC259" s="167">
        <v>0</v>
      </c>
      <c r="AD259" s="167">
        <v>0</v>
      </c>
      <c r="AE259" s="515" t="s">
        <v>75</v>
      </c>
      <c r="AF259" s="180">
        <f t="shared" si="17"/>
        <v>0</v>
      </c>
      <c r="AG259" s="167">
        <v>0</v>
      </c>
      <c r="AH259" s="167">
        <v>0</v>
      </c>
      <c r="AI259" s="515" t="s">
        <v>75</v>
      </c>
      <c r="AJ259" s="167">
        <v>0</v>
      </c>
      <c r="AK259" s="515" t="s">
        <v>75</v>
      </c>
      <c r="AL259" s="515" t="s">
        <v>75</v>
      </c>
      <c r="AM259" s="180">
        <f t="shared" si="18"/>
        <v>0</v>
      </c>
      <c r="AN259" s="505">
        <f>+K259+AC259-AH259</f>
        <v>9000000</v>
      </c>
      <c r="AO259" s="61" t="s">
        <v>67</v>
      </c>
      <c r="AP259" s="156">
        <f t="shared" si="21"/>
        <v>9000000</v>
      </c>
      <c r="AQ259" s="61" t="s">
        <v>86</v>
      </c>
      <c r="AR259" s="64">
        <v>0</v>
      </c>
      <c r="AS259" s="515" t="s">
        <v>75</v>
      </c>
      <c r="AT259" s="522">
        <f t="shared" si="19"/>
        <v>9000000</v>
      </c>
      <c r="AU259" s="156">
        <v>0</v>
      </c>
      <c r="AV259" s="72">
        <f t="shared" si="20"/>
        <v>1</v>
      </c>
      <c r="AW259" s="515" t="s">
        <v>75</v>
      </c>
      <c r="AX259" s="61" t="s">
        <v>98</v>
      </c>
      <c r="AY259" s="485" t="s">
        <v>1668</v>
      </c>
      <c r="AZ259" s="58" t="s">
        <v>67</v>
      </c>
      <c r="BA259" s="58" t="s">
        <v>67</v>
      </c>
    </row>
    <row r="260" spans="2:53" s="142" customFormat="1" ht="14.25" customHeight="1" x14ac:dyDescent="0.2">
      <c r="B260" s="58">
        <v>2024</v>
      </c>
      <c r="C260" s="58">
        <v>891780111</v>
      </c>
      <c r="D260" s="62" t="s">
        <v>64</v>
      </c>
      <c r="E260" s="167" t="s">
        <v>1669</v>
      </c>
      <c r="F260" s="184" t="s">
        <v>1670</v>
      </c>
      <c r="G260" s="210">
        <v>0</v>
      </c>
      <c r="H260" s="167" t="s">
        <v>73</v>
      </c>
      <c r="I260" s="58" t="s">
        <v>125</v>
      </c>
      <c r="J260" s="167" t="s">
        <v>1671</v>
      </c>
      <c r="K260" s="156">
        <v>11000000</v>
      </c>
      <c r="L260" s="58" t="s">
        <v>68</v>
      </c>
      <c r="M260" s="184" t="s">
        <v>1672</v>
      </c>
      <c r="N260" s="486">
        <v>1083022922</v>
      </c>
      <c r="O260" s="184">
        <v>889</v>
      </c>
      <c r="P260" s="509">
        <v>45391</v>
      </c>
      <c r="Q260" s="156">
        <v>41409519</v>
      </c>
      <c r="R260" s="483">
        <v>45421</v>
      </c>
      <c r="S260" s="156">
        <f>+K260</f>
        <v>11000000</v>
      </c>
      <c r="T260" s="61" t="s">
        <v>67</v>
      </c>
      <c r="U260" s="184">
        <v>91156594</v>
      </c>
      <c r="V260" s="184" t="s">
        <v>604</v>
      </c>
      <c r="W260" s="483">
        <v>45421</v>
      </c>
      <c r="X260" s="483">
        <v>45421</v>
      </c>
      <c r="Y260" s="484" t="s">
        <v>75</v>
      </c>
      <c r="Z260" s="483">
        <v>45573</v>
      </c>
      <c r="AA260" s="180">
        <f t="shared" si="16"/>
        <v>152</v>
      </c>
      <c r="AB260" s="167">
        <v>0</v>
      </c>
      <c r="AC260" s="167">
        <v>0</v>
      </c>
      <c r="AD260" s="167">
        <v>0</v>
      </c>
      <c r="AE260" s="515" t="s">
        <v>75</v>
      </c>
      <c r="AF260" s="180">
        <f t="shared" si="17"/>
        <v>0</v>
      </c>
      <c r="AG260" s="167">
        <v>0</v>
      </c>
      <c r="AH260" s="167">
        <v>0</v>
      </c>
      <c r="AI260" s="515" t="s">
        <v>75</v>
      </c>
      <c r="AJ260" s="167">
        <v>0</v>
      </c>
      <c r="AK260" s="515" t="s">
        <v>75</v>
      </c>
      <c r="AL260" s="515" t="s">
        <v>75</v>
      </c>
      <c r="AM260" s="180">
        <f t="shared" si="18"/>
        <v>0</v>
      </c>
      <c r="AN260" s="505">
        <f>+K260+AC260-AH260</f>
        <v>11000000</v>
      </c>
      <c r="AO260" s="61" t="s">
        <v>67</v>
      </c>
      <c r="AP260" s="156">
        <f t="shared" si="21"/>
        <v>11000000</v>
      </c>
      <c r="AQ260" s="61" t="s">
        <v>86</v>
      </c>
      <c r="AR260" s="64">
        <v>0</v>
      </c>
      <c r="AS260" s="515" t="s">
        <v>75</v>
      </c>
      <c r="AT260" s="522">
        <f t="shared" si="19"/>
        <v>6600000</v>
      </c>
      <c r="AU260" s="156">
        <v>4400000</v>
      </c>
      <c r="AV260" s="72">
        <f t="shared" si="20"/>
        <v>0.6</v>
      </c>
      <c r="AW260" s="515" t="s">
        <v>75</v>
      </c>
      <c r="AX260" s="61" t="s">
        <v>101</v>
      </c>
      <c r="AY260" s="485" t="s">
        <v>1673</v>
      </c>
      <c r="AZ260" s="58" t="s">
        <v>67</v>
      </c>
      <c r="BA260" s="58" t="s">
        <v>67</v>
      </c>
    </row>
    <row r="261" spans="2:53" s="142" customFormat="1" ht="14.25" customHeight="1" x14ac:dyDescent="0.2">
      <c r="B261" s="58">
        <v>2024</v>
      </c>
      <c r="C261" s="58">
        <v>891780111</v>
      </c>
      <c r="D261" s="62" t="s">
        <v>64</v>
      </c>
      <c r="E261" s="167" t="s">
        <v>1674</v>
      </c>
      <c r="F261" s="184" t="s">
        <v>1675</v>
      </c>
      <c r="G261" s="210">
        <v>0</v>
      </c>
      <c r="H261" s="167" t="s">
        <v>73</v>
      </c>
      <c r="I261" s="58" t="s">
        <v>125</v>
      </c>
      <c r="J261" s="167" t="s">
        <v>1676</v>
      </c>
      <c r="K261" s="156">
        <v>2500000</v>
      </c>
      <c r="L261" s="58" t="s">
        <v>68</v>
      </c>
      <c r="M261" s="184" t="s">
        <v>1677</v>
      </c>
      <c r="N261" s="486">
        <v>1140839086</v>
      </c>
      <c r="O261" s="184">
        <v>776</v>
      </c>
      <c r="P261" s="509">
        <v>45372</v>
      </c>
      <c r="Q261" s="156">
        <v>32014380</v>
      </c>
      <c r="R261" s="483">
        <v>45426</v>
      </c>
      <c r="S261" s="156">
        <f>+K261</f>
        <v>2500000</v>
      </c>
      <c r="T261" s="61" t="s">
        <v>67</v>
      </c>
      <c r="U261" s="184">
        <v>1082845514</v>
      </c>
      <c r="V261" s="184" t="s">
        <v>1678</v>
      </c>
      <c r="W261" s="483">
        <v>45426</v>
      </c>
      <c r="X261" s="483">
        <v>45426</v>
      </c>
      <c r="Y261" s="484" t="s">
        <v>75</v>
      </c>
      <c r="Z261" s="483">
        <v>45456</v>
      </c>
      <c r="AA261" s="180">
        <f t="shared" si="16"/>
        <v>30</v>
      </c>
      <c r="AB261" s="167">
        <v>0</v>
      </c>
      <c r="AC261" s="167">
        <v>0</v>
      </c>
      <c r="AD261" s="167">
        <v>0</v>
      </c>
      <c r="AE261" s="515" t="s">
        <v>75</v>
      </c>
      <c r="AF261" s="180">
        <f t="shared" si="17"/>
        <v>0</v>
      </c>
      <c r="AG261" s="167">
        <v>0</v>
      </c>
      <c r="AH261" s="167">
        <v>0</v>
      </c>
      <c r="AI261" s="515" t="s">
        <v>75</v>
      </c>
      <c r="AJ261" s="167">
        <v>0</v>
      </c>
      <c r="AK261" s="515" t="s">
        <v>75</v>
      </c>
      <c r="AL261" s="515" t="s">
        <v>75</v>
      </c>
      <c r="AM261" s="180">
        <f t="shared" si="18"/>
        <v>0</v>
      </c>
      <c r="AN261" s="505">
        <f>+K261+AC261-AH261</f>
        <v>2500000</v>
      </c>
      <c r="AO261" s="61" t="s">
        <v>67</v>
      </c>
      <c r="AP261" s="156">
        <f t="shared" si="21"/>
        <v>2500000</v>
      </c>
      <c r="AQ261" s="61" t="s">
        <v>86</v>
      </c>
      <c r="AR261" s="64">
        <v>0</v>
      </c>
      <c r="AS261" s="515" t="s">
        <v>75</v>
      </c>
      <c r="AT261" s="522">
        <f t="shared" si="19"/>
        <v>2500000</v>
      </c>
      <c r="AU261" s="156">
        <v>0</v>
      </c>
      <c r="AV261" s="72">
        <f t="shared" si="20"/>
        <v>1</v>
      </c>
      <c r="AW261" s="515" t="s">
        <v>75</v>
      </c>
      <c r="AX261" s="61" t="s">
        <v>98</v>
      </c>
      <c r="AY261" s="485" t="s">
        <v>1679</v>
      </c>
      <c r="AZ261" s="58" t="s">
        <v>67</v>
      </c>
      <c r="BA261" s="58" t="s">
        <v>67</v>
      </c>
    </row>
    <row r="262" spans="2:53" s="142" customFormat="1" ht="14.25" customHeight="1" x14ac:dyDescent="0.2">
      <c r="B262" s="58">
        <v>2024</v>
      </c>
      <c r="C262" s="58">
        <v>891780111</v>
      </c>
      <c r="D262" s="62" t="s">
        <v>64</v>
      </c>
      <c r="E262" s="167" t="s">
        <v>1680</v>
      </c>
      <c r="F262" s="184" t="s">
        <v>1681</v>
      </c>
      <c r="G262" s="210">
        <v>0</v>
      </c>
      <c r="H262" s="167" t="s">
        <v>73</v>
      </c>
      <c r="I262" s="58" t="s">
        <v>125</v>
      </c>
      <c r="J262" s="167" t="s">
        <v>1682</v>
      </c>
      <c r="K262" s="156">
        <v>16510000</v>
      </c>
      <c r="L262" s="58" t="s">
        <v>68</v>
      </c>
      <c r="M262" s="184" t="s">
        <v>1683</v>
      </c>
      <c r="N262" s="486">
        <v>1083034205</v>
      </c>
      <c r="O262" s="184">
        <v>889</v>
      </c>
      <c r="P262" s="509">
        <v>45391</v>
      </c>
      <c r="Q262" s="156">
        <v>41409519</v>
      </c>
      <c r="R262" s="483">
        <v>45426</v>
      </c>
      <c r="S262" s="156">
        <f>+K262</f>
        <v>16510000</v>
      </c>
      <c r="T262" s="61" t="s">
        <v>67</v>
      </c>
      <c r="U262" s="184">
        <v>91156594</v>
      </c>
      <c r="V262" s="184" t="s">
        <v>604</v>
      </c>
      <c r="W262" s="483">
        <v>45426</v>
      </c>
      <c r="X262" s="483">
        <v>45426</v>
      </c>
      <c r="Y262" s="484" t="s">
        <v>75</v>
      </c>
      <c r="Z262" s="483">
        <v>45578</v>
      </c>
      <c r="AA262" s="180">
        <f t="shared" si="16"/>
        <v>152</v>
      </c>
      <c r="AB262" s="167">
        <v>0</v>
      </c>
      <c r="AC262" s="167">
        <v>0</v>
      </c>
      <c r="AD262" s="167">
        <v>0</v>
      </c>
      <c r="AE262" s="515" t="s">
        <v>75</v>
      </c>
      <c r="AF262" s="180">
        <f t="shared" si="17"/>
        <v>0</v>
      </c>
      <c r="AG262" s="167">
        <v>0</v>
      </c>
      <c r="AH262" s="167">
        <v>0</v>
      </c>
      <c r="AI262" s="515" t="s">
        <v>75</v>
      </c>
      <c r="AJ262" s="167">
        <v>0</v>
      </c>
      <c r="AK262" s="515" t="s">
        <v>75</v>
      </c>
      <c r="AL262" s="515" t="s">
        <v>75</v>
      </c>
      <c r="AM262" s="180">
        <f t="shared" si="18"/>
        <v>0</v>
      </c>
      <c r="AN262" s="505">
        <f>+K262+AC262-AH262</f>
        <v>16510000</v>
      </c>
      <c r="AO262" s="61" t="s">
        <v>67</v>
      </c>
      <c r="AP262" s="156">
        <f t="shared" si="21"/>
        <v>16510000</v>
      </c>
      <c r="AQ262" s="61" t="s">
        <v>86</v>
      </c>
      <c r="AR262" s="64">
        <v>0</v>
      </c>
      <c r="AS262" s="515" t="s">
        <v>75</v>
      </c>
      <c r="AT262" s="522">
        <f t="shared" si="19"/>
        <v>6604000</v>
      </c>
      <c r="AU262" s="156">
        <v>9906000</v>
      </c>
      <c r="AV262" s="72">
        <f t="shared" si="20"/>
        <v>0.4</v>
      </c>
      <c r="AW262" s="515" t="s">
        <v>75</v>
      </c>
      <c r="AX262" s="61" t="s">
        <v>101</v>
      </c>
      <c r="AY262" s="485" t="s">
        <v>1684</v>
      </c>
      <c r="AZ262" s="58" t="s">
        <v>67</v>
      </c>
      <c r="BA262" s="58" t="s">
        <v>67</v>
      </c>
    </row>
    <row r="263" spans="2:53" s="142" customFormat="1" ht="14.25" customHeight="1" x14ac:dyDescent="0.2">
      <c r="B263" s="58">
        <v>2024</v>
      </c>
      <c r="C263" s="58">
        <v>891780111</v>
      </c>
      <c r="D263" s="62" t="s">
        <v>64</v>
      </c>
      <c r="E263" s="167" t="s">
        <v>1685</v>
      </c>
      <c r="F263" s="184" t="s">
        <v>1686</v>
      </c>
      <c r="G263" s="210">
        <v>0</v>
      </c>
      <c r="H263" s="167" t="s">
        <v>73</v>
      </c>
      <c r="I263" s="58" t="s">
        <v>125</v>
      </c>
      <c r="J263" s="167" t="s">
        <v>1687</v>
      </c>
      <c r="K263" s="156">
        <v>12000000</v>
      </c>
      <c r="L263" s="58" t="s">
        <v>68</v>
      </c>
      <c r="M263" s="184" t="s">
        <v>1688</v>
      </c>
      <c r="N263" s="486">
        <v>1143403843</v>
      </c>
      <c r="O263" s="184">
        <v>37</v>
      </c>
      <c r="P263" s="509">
        <v>45306</v>
      </c>
      <c r="Q263" s="156">
        <v>161390000</v>
      </c>
      <c r="R263" s="483">
        <v>45427</v>
      </c>
      <c r="S263" s="156">
        <f>+K263</f>
        <v>12000000</v>
      </c>
      <c r="T263" s="61" t="s">
        <v>67</v>
      </c>
      <c r="U263" s="184">
        <v>52389076</v>
      </c>
      <c r="V263" s="184" t="s">
        <v>1001</v>
      </c>
      <c r="W263" s="483">
        <v>45427</v>
      </c>
      <c r="X263" s="483">
        <v>45427</v>
      </c>
      <c r="Y263" s="484" t="s">
        <v>75</v>
      </c>
      <c r="Z263" s="483">
        <v>45549</v>
      </c>
      <c r="AA263" s="180">
        <f t="shared" si="16"/>
        <v>122</v>
      </c>
      <c r="AB263" s="167">
        <v>0</v>
      </c>
      <c r="AC263" s="167">
        <v>0</v>
      </c>
      <c r="AD263" s="167">
        <v>0</v>
      </c>
      <c r="AE263" s="515" t="s">
        <v>75</v>
      </c>
      <c r="AF263" s="180">
        <f t="shared" si="17"/>
        <v>0</v>
      </c>
      <c r="AG263" s="167">
        <v>0</v>
      </c>
      <c r="AH263" s="167">
        <v>0</v>
      </c>
      <c r="AI263" s="515" t="s">
        <v>75</v>
      </c>
      <c r="AJ263" s="167">
        <v>0</v>
      </c>
      <c r="AK263" s="515" t="s">
        <v>75</v>
      </c>
      <c r="AL263" s="515" t="s">
        <v>75</v>
      </c>
      <c r="AM263" s="180">
        <f t="shared" si="18"/>
        <v>0</v>
      </c>
      <c r="AN263" s="505">
        <f>+K263+AC263-AH263</f>
        <v>12000000</v>
      </c>
      <c r="AO263" s="61" t="s">
        <v>67</v>
      </c>
      <c r="AP263" s="156">
        <f t="shared" si="21"/>
        <v>12000000</v>
      </c>
      <c r="AQ263" s="61" t="s">
        <v>86</v>
      </c>
      <c r="AR263" s="64">
        <v>0</v>
      </c>
      <c r="AS263" s="515" t="s">
        <v>75</v>
      </c>
      <c r="AT263" s="522">
        <f t="shared" si="19"/>
        <v>10500000</v>
      </c>
      <c r="AU263" s="156">
        <v>1500000</v>
      </c>
      <c r="AV263" s="72">
        <f t="shared" si="20"/>
        <v>0.875</v>
      </c>
      <c r="AW263" s="515" t="s">
        <v>75</v>
      </c>
      <c r="AX263" s="61" t="s">
        <v>101</v>
      </c>
      <c r="AY263" s="485" t="s">
        <v>1689</v>
      </c>
      <c r="AZ263" s="58" t="s">
        <v>67</v>
      </c>
      <c r="BA263" s="58" t="s">
        <v>67</v>
      </c>
    </row>
    <row r="264" spans="2:53" s="142" customFormat="1" ht="14.25" customHeight="1" x14ac:dyDescent="0.2">
      <c r="B264" s="58">
        <v>2024</v>
      </c>
      <c r="C264" s="58">
        <v>891780111</v>
      </c>
      <c r="D264" s="62" t="s">
        <v>64</v>
      </c>
      <c r="E264" s="167" t="s">
        <v>1690</v>
      </c>
      <c r="F264" s="184" t="s">
        <v>1691</v>
      </c>
      <c r="G264" s="210">
        <v>0</v>
      </c>
      <c r="H264" s="167" t="s">
        <v>73</v>
      </c>
      <c r="I264" s="58" t="s">
        <v>125</v>
      </c>
      <c r="J264" s="167" t="s">
        <v>1692</v>
      </c>
      <c r="K264" s="156">
        <v>8116990</v>
      </c>
      <c r="L264" s="58" t="s">
        <v>68</v>
      </c>
      <c r="M264" s="482" t="s">
        <v>1693</v>
      </c>
      <c r="N264" s="482" t="s">
        <v>1694</v>
      </c>
      <c r="O264" s="184">
        <v>875</v>
      </c>
      <c r="P264" s="509">
        <v>45391</v>
      </c>
      <c r="Q264" s="156">
        <v>67919885</v>
      </c>
      <c r="R264" s="483">
        <v>45432</v>
      </c>
      <c r="S264" s="156">
        <f>+K264</f>
        <v>8116990</v>
      </c>
      <c r="T264" s="61" t="s">
        <v>67</v>
      </c>
      <c r="U264" s="184">
        <v>3377635</v>
      </c>
      <c r="V264" s="184" t="s">
        <v>631</v>
      </c>
      <c r="W264" s="483">
        <v>45432</v>
      </c>
      <c r="X264" s="483">
        <v>45432</v>
      </c>
      <c r="Y264" s="484" t="s">
        <v>75</v>
      </c>
      <c r="Z264" s="483">
        <v>45523</v>
      </c>
      <c r="AA264" s="180">
        <f t="shared" si="16"/>
        <v>91</v>
      </c>
      <c r="AB264" s="167">
        <v>0</v>
      </c>
      <c r="AC264" s="167">
        <v>0</v>
      </c>
      <c r="AD264" s="167">
        <v>0</v>
      </c>
      <c r="AE264" s="515" t="s">
        <v>75</v>
      </c>
      <c r="AF264" s="180">
        <f t="shared" si="17"/>
        <v>0</v>
      </c>
      <c r="AG264" s="167">
        <v>0</v>
      </c>
      <c r="AH264" s="167">
        <v>0</v>
      </c>
      <c r="AI264" s="515" t="s">
        <v>75</v>
      </c>
      <c r="AJ264" s="167">
        <v>0</v>
      </c>
      <c r="AK264" s="515" t="s">
        <v>75</v>
      </c>
      <c r="AL264" s="515" t="s">
        <v>75</v>
      </c>
      <c r="AM264" s="180">
        <f t="shared" si="18"/>
        <v>0</v>
      </c>
      <c r="AN264" s="505">
        <f>+K264+AC264-AH264</f>
        <v>8116990</v>
      </c>
      <c r="AO264" s="61" t="s">
        <v>67</v>
      </c>
      <c r="AP264" s="156">
        <f t="shared" si="21"/>
        <v>8116990</v>
      </c>
      <c r="AQ264" s="61" t="s">
        <v>86</v>
      </c>
      <c r="AR264" s="64">
        <v>0</v>
      </c>
      <c r="AS264" s="515" t="s">
        <v>75</v>
      </c>
      <c r="AT264" s="522">
        <f t="shared" si="19"/>
        <v>5411326</v>
      </c>
      <c r="AU264" s="156">
        <v>2705664</v>
      </c>
      <c r="AV264" s="72">
        <f t="shared" si="20"/>
        <v>0.66666658453441485</v>
      </c>
      <c r="AW264" s="515" t="s">
        <v>75</v>
      </c>
      <c r="AX264" s="61" t="s">
        <v>101</v>
      </c>
      <c r="AY264" s="485" t="s">
        <v>1695</v>
      </c>
      <c r="AZ264" s="58" t="s">
        <v>67</v>
      </c>
      <c r="BA264" s="58" t="s">
        <v>67</v>
      </c>
    </row>
    <row r="265" spans="2:53" s="142" customFormat="1" ht="14.25" customHeight="1" x14ac:dyDescent="0.2">
      <c r="B265" s="58">
        <v>2024</v>
      </c>
      <c r="C265" s="58">
        <v>891780111</v>
      </c>
      <c r="D265" s="62" t="s">
        <v>64</v>
      </c>
      <c r="E265" s="167" t="s">
        <v>1696</v>
      </c>
      <c r="F265" s="184" t="s">
        <v>1697</v>
      </c>
      <c r="G265" s="210">
        <v>0</v>
      </c>
      <c r="H265" s="167" t="s">
        <v>73</v>
      </c>
      <c r="I265" s="58" t="s">
        <v>125</v>
      </c>
      <c r="J265" s="167" t="s">
        <v>1698</v>
      </c>
      <c r="K265" s="156">
        <v>4500000</v>
      </c>
      <c r="L265" s="58" t="s">
        <v>68</v>
      </c>
      <c r="M265" s="482" t="s">
        <v>1090</v>
      </c>
      <c r="N265" s="184">
        <v>1082906452</v>
      </c>
      <c r="O265" s="184">
        <v>39</v>
      </c>
      <c r="P265" s="509">
        <v>45306</v>
      </c>
      <c r="Q265" s="156">
        <v>524300000</v>
      </c>
      <c r="R265" s="483">
        <v>45447</v>
      </c>
      <c r="S265" s="156">
        <f>+K265</f>
        <v>4500000</v>
      </c>
      <c r="T265" s="61" t="s">
        <v>67</v>
      </c>
      <c r="U265" s="184">
        <v>39049658</v>
      </c>
      <c r="V265" s="184" t="s">
        <v>1069</v>
      </c>
      <c r="W265" s="483">
        <v>45447</v>
      </c>
      <c r="X265" s="483">
        <v>45447</v>
      </c>
      <c r="Y265" s="484" t="s">
        <v>75</v>
      </c>
      <c r="Z265" s="483">
        <v>45476</v>
      </c>
      <c r="AA265" s="180">
        <f t="shared" si="16"/>
        <v>29</v>
      </c>
      <c r="AB265" s="167">
        <v>0</v>
      </c>
      <c r="AC265" s="167">
        <v>0</v>
      </c>
      <c r="AD265" s="167">
        <v>0</v>
      </c>
      <c r="AE265" s="515" t="s">
        <v>75</v>
      </c>
      <c r="AF265" s="180">
        <f t="shared" si="17"/>
        <v>0</v>
      </c>
      <c r="AG265" s="167">
        <v>0</v>
      </c>
      <c r="AH265" s="167">
        <v>0</v>
      </c>
      <c r="AI265" s="515" t="s">
        <v>75</v>
      </c>
      <c r="AJ265" s="167">
        <v>0</v>
      </c>
      <c r="AK265" s="515" t="s">
        <v>75</v>
      </c>
      <c r="AL265" s="515" t="s">
        <v>75</v>
      </c>
      <c r="AM265" s="180">
        <f t="shared" si="18"/>
        <v>0</v>
      </c>
      <c r="AN265" s="505">
        <f>+K265+AC265-AH265</f>
        <v>4500000</v>
      </c>
      <c r="AO265" s="61" t="s">
        <v>67</v>
      </c>
      <c r="AP265" s="156">
        <f t="shared" si="21"/>
        <v>4500000</v>
      </c>
      <c r="AQ265" s="61" t="s">
        <v>86</v>
      </c>
      <c r="AR265" s="64">
        <v>0</v>
      </c>
      <c r="AS265" s="515" t="s">
        <v>75</v>
      </c>
      <c r="AT265" s="522">
        <f t="shared" si="19"/>
        <v>4500000</v>
      </c>
      <c r="AU265" s="156">
        <v>0</v>
      </c>
      <c r="AV265" s="72">
        <f t="shared" si="20"/>
        <v>1</v>
      </c>
      <c r="AW265" s="515" t="s">
        <v>75</v>
      </c>
      <c r="AX265" s="61" t="s">
        <v>98</v>
      </c>
      <c r="AY265" s="184" t="s">
        <v>1699</v>
      </c>
      <c r="AZ265" s="58" t="s">
        <v>67</v>
      </c>
      <c r="BA265" s="58" t="s">
        <v>67</v>
      </c>
    </row>
    <row r="266" spans="2:53" s="142" customFormat="1" ht="14.25" customHeight="1" x14ac:dyDescent="0.2">
      <c r="B266" s="58">
        <v>2024</v>
      </c>
      <c r="C266" s="58">
        <v>891780111</v>
      </c>
      <c r="D266" s="62" t="s">
        <v>64</v>
      </c>
      <c r="E266" s="167" t="s">
        <v>1700</v>
      </c>
      <c r="F266" s="184" t="s">
        <v>1701</v>
      </c>
      <c r="G266" s="210">
        <v>0</v>
      </c>
      <c r="H266" s="167" t="s">
        <v>73</v>
      </c>
      <c r="I266" s="58" t="s">
        <v>125</v>
      </c>
      <c r="J266" s="167" t="s">
        <v>1702</v>
      </c>
      <c r="K266" s="156">
        <v>4800000</v>
      </c>
      <c r="L266" s="58" t="s">
        <v>68</v>
      </c>
      <c r="M266" s="482" t="s">
        <v>1175</v>
      </c>
      <c r="N266" s="184">
        <v>1082839048</v>
      </c>
      <c r="O266" s="184">
        <v>39</v>
      </c>
      <c r="P266" s="509">
        <v>45306</v>
      </c>
      <c r="Q266" s="156">
        <v>524300000</v>
      </c>
      <c r="R266" s="483">
        <v>45447</v>
      </c>
      <c r="S266" s="156">
        <f>+K266</f>
        <v>4800000</v>
      </c>
      <c r="T266" s="61" t="s">
        <v>67</v>
      </c>
      <c r="U266" s="184">
        <v>39049658</v>
      </c>
      <c r="V266" s="184" t="s">
        <v>1069</v>
      </c>
      <c r="W266" s="483">
        <v>45447</v>
      </c>
      <c r="X266" s="483">
        <v>45447</v>
      </c>
      <c r="Y266" s="484" t="s">
        <v>75</v>
      </c>
      <c r="Z266" s="483">
        <v>45476</v>
      </c>
      <c r="AA266" s="180">
        <f t="shared" si="16"/>
        <v>29</v>
      </c>
      <c r="AB266" s="167">
        <v>0</v>
      </c>
      <c r="AC266" s="167">
        <v>0</v>
      </c>
      <c r="AD266" s="167">
        <v>0</v>
      </c>
      <c r="AE266" s="515" t="s">
        <v>75</v>
      </c>
      <c r="AF266" s="180">
        <f t="shared" si="17"/>
        <v>0</v>
      </c>
      <c r="AG266" s="167">
        <v>0</v>
      </c>
      <c r="AH266" s="167">
        <v>0</v>
      </c>
      <c r="AI266" s="515" t="s">
        <v>75</v>
      </c>
      <c r="AJ266" s="167">
        <v>0</v>
      </c>
      <c r="AK266" s="515" t="s">
        <v>75</v>
      </c>
      <c r="AL266" s="515" t="s">
        <v>75</v>
      </c>
      <c r="AM266" s="180">
        <f t="shared" si="18"/>
        <v>0</v>
      </c>
      <c r="AN266" s="505">
        <f>+K266+AC266-AH266</f>
        <v>4800000</v>
      </c>
      <c r="AO266" s="61" t="s">
        <v>67</v>
      </c>
      <c r="AP266" s="156">
        <f t="shared" si="21"/>
        <v>4800000</v>
      </c>
      <c r="AQ266" s="61" t="s">
        <v>86</v>
      </c>
      <c r="AR266" s="64">
        <v>0</v>
      </c>
      <c r="AS266" s="515" t="s">
        <v>75</v>
      </c>
      <c r="AT266" s="522">
        <f t="shared" si="19"/>
        <v>4800000</v>
      </c>
      <c r="AU266" s="156">
        <v>0</v>
      </c>
      <c r="AV266" s="72">
        <f t="shared" si="20"/>
        <v>1</v>
      </c>
      <c r="AW266" s="515" t="s">
        <v>75</v>
      </c>
      <c r="AX266" s="61" t="s">
        <v>98</v>
      </c>
      <c r="AY266" s="184" t="s">
        <v>1703</v>
      </c>
      <c r="AZ266" s="58" t="s">
        <v>67</v>
      </c>
      <c r="BA266" s="58" t="s">
        <v>67</v>
      </c>
    </row>
    <row r="267" spans="2:53" s="142" customFormat="1" ht="14.25" customHeight="1" x14ac:dyDescent="0.2">
      <c r="B267" s="58">
        <v>2024</v>
      </c>
      <c r="C267" s="58">
        <v>891780111</v>
      </c>
      <c r="D267" s="62" t="s">
        <v>64</v>
      </c>
      <c r="E267" s="167" t="s">
        <v>1704</v>
      </c>
      <c r="F267" s="184" t="s">
        <v>1705</v>
      </c>
      <c r="G267" s="210">
        <v>0</v>
      </c>
      <c r="H267" s="167" t="s">
        <v>73</v>
      </c>
      <c r="I267" s="58" t="s">
        <v>125</v>
      </c>
      <c r="J267" s="167" t="s">
        <v>1706</v>
      </c>
      <c r="K267" s="156">
        <v>9120000</v>
      </c>
      <c r="L267" s="58" t="s">
        <v>68</v>
      </c>
      <c r="M267" s="482" t="s">
        <v>1707</v>
      </c>
      <c r="N267" s="184">
        <v>1082989599</v>
      </c>
      <c r="O267" s="184">
        <v>39</v>
      </c>
      <c r="P267" s="509">
        <v>45306</v>
      </c>
      <c r="Q267" s="156">
        <v>524300000</v>
      </c>
      <c r="R267" s="483">
        <v>45449</v>
      </c>
      <c r="S267" s="156">
        <f>+K267</f>
        <v>9120000</v>
      </c>
      <c r="T267" s="61" t="s">
        <v>67</v>
      </c>
      <c r="U267" s="184">
        <v>39049658</v>
      </c>
      <c r="V267" s="184" t="s">
        <v>1069</v>
      </c>
      <c r="W267" s="483">
        <v>45449</v>
      </c>
      <c r="X267" s="483">
        <v>45449</v>
      </c>
      <c r="Y267" s="484" t="s">
        <v>75</v>
      </c>
      <c r="Z267" s="483">
        <v>45527</v>
      </c>
      <c r="AA267" s="180">
        <f t="shared" si="16"/>
        <v>78</v>
      </c>
      <c r="AB267" s="167">
        <v>0</v>
      </c>
      <c r="AC267" s="167">
        <v>0</v>
      </c>
      <c r="AD267" s="167">
        <v>0</v>
      </c>
      <c r="AE267" s="515" t="s">
        <v>75</v>
      </c>
      <c r="AF267" s="180">
        <f t="shared" si="17"/>
        <v>0</v>
      </c>
      <c r="AG267" s="167">
        <v>0</v>
      </c>
      <c r="AH267" s="167">
        <v>0</v>
      </c>
      <c r="AI267" s="515" t="s">
        <v>75</v>
      </c>
      <c r="AJ267" s="167">
        <v>0</v>
      </c>
      <c r="AK267" s="515" t="s">
        <v>75</v>
      </c>
      <c r="AL267" s="515" t="s">
        <v>75</v>
      </c>
      <c r="AM267" s="180">
        <f t="shared" si="18"/>
        <v>0</v>
      </c>
      <c r="AN267" s="505">
        <f>+K267+AC267-AH267</f>
        <v>9120000</v>
      </c>
      <c r="AO267" s="61" t="s">
        <v>67</v>
      </c>
      <c r="AP267" s="156">
        <f t="shared" si="21"/>
        <v>9120000</v>
      </c>
      <c r="AQ267" s="61" t="s">
        <v>86</v>
      </c>
      <c r="AR267" s="64">
        <v>0</v>
      </c>
      <c r="AS267" s="515" t="s">
        <v>75</v>
      </c>
      <c r="AT267" s="522">
        <f t="shared" si="19"/>
        <v>7000000</v>
      </c>
      <c r="AU267" s="156">
        <v>2120000</v>
      </c>
      <c r="AV267" s="72">
        <f t="shared" si="20"/>
        <v>0.76754385964912286</v>
      </c>
      <c r="AW267" s="515" t="s">
        <v>75</v>
      </c>
      <c r="AX267" s="61" t="s">
        <v>101</v>
      </c>
      <c r="AY267" s="184" t="s">
        <v>1708</v>
      </c>
      <c r="AZ267" s="58" t="s">
        <v>67</v>
      </c>
      <c r="BA267" s="58" t="s">
        <v>67</v>
      </c>
    </row>
    <row r="268" spans="2:53" s="142" customFormat="1" ht="14.25" customHeight="1" x14ac:dyDescent="0.2">
      <c r="B268" s="58">
        <v>2024</v>
      </c>
      <c r="C268" s="58">
        <v>891780111</v>
      </c>
      <c r="D268" s="62" t="s">
        <v>64</v>
      </c>
      <c r="E268" s="167" t="s">
        <v>1709</v>
      </c>
      <c r="F268" s="184" t="s">
        <v>1710</v>
      </c>
      <c r="G268" s="210">
        <v>2023000100072</v>
      </c>
      <c r="H268" s="167" t="s">
        <v>73</v>
      </c>
      <c r="I268" s="58" t="s">
        <v>383</v>
      </c>
      <c r="J268" s="167" t="s">
        <v>1711</v>
      </c>
      <c r="K268" s="156">
        <v>54288000</v>
      </c>
      <c r="L268" s="58" t="s">
        <v>68</v>
      </c>
      <c r="M268" s="482" t="s">
        <v>1712</v>
      </c>
      <c r="N268" s="486">
        <v>30403213</v>
      </c>
      <c r="O268" s="184">
        <v>174</v>
      </c>
      <c r="P268" s="509">
        <v>45335</v>
      </c>
      <c r="Q268" s="156">
        <v>2122162432</v>
      </c>
      <c r="R268" s="483">
        <v>45449</v>
      </c>
      <c r="S268" s="156">
        <f>+K268</f>
        <v>54288000</v>
      </c>
      <c r="T268" s="61" t="s">
        <v>67</v>
      </c>
      <c r="U268" s="184">
        <v>39049658</v>
      </c>
      <c r="V268" s="184" t="s">
        <v>1069</v>
      </c>
      <c r="W268" s="483">
        <v>45449</v>
      </c>
      <c r="X268" s="483">
        <v>45449</v>
      </c>
      <c r="Y268" s="484" t="s">
        <v>75</v>
      </c>
      <c r="Z268" s="483">
        <v>45688</v>
      </c>
      <c r="AA268" s="180">
        <f t="shared" si="16"/>
        <v>239</v>
      </c>
      <c r="AB268" s="167">
        <v>0</v>
      </c>
      <c r="AC268" s="167">
        <v>0</v>
      </c>
      <c r="AD268" s="167">
        <v>0</v>
      </c>
      <c r="AE268" s="515" t="s">
        <v>75</v>
      </c>
      <c r="AF268" s="180">
        <f t="shared" si="17"/>
        <v>0</v>
      </c>
      <c r="AG268" s="167">
        <v>0</v>
      </c>
      <c r="AH268" s="167">
        <v>0</v>
      </c>
      <c r="AI268" s="515" t="s">
        <v>75</v>
      </c>
      <c r="AJ268" s="167">
        <v>0</v>
      </c>
      <c r="AK268" s="515" t="s">
        <v>75</v>
      </c>
      <c r="AL268" s="515" t="s">
        <v>75</v>
      </c>
      <c r="AM268" s="180">
        <f t="shared" si="18"/>
        <v>0</v>
      </c>
      <c r="AN268" s="505">
        <f>+K268+AC268-AH268</f>
        <v>54288000</v>
      </c>
      <c r="AO268" s="61" t="s">
        <v>86</v>
      </c>
      <c r="AP268" s="156">
        <v>0</v>
      </c>
      <c r="AQ268" s="61" t="s">
        <v>86</v>
      </c>
      <c r="AR268" s="64">
        <v>0</v>
      </c>
      <c r="AS268" s="515" t="s">
        <v>75</v>
      </c>
      <c r="AT268" s="522">
        <f t="shared" si="19"/>
        <v>13572000</v>
      </c>
      <c r="AU268" s="156">
        <v>40716000</v>
      </c>
      <c r="AV268" s="72">
        <f t="shared" si="20"/>
        <v>0.25</v>
      </c>
      <c r="AW268" s="515" t="s">
        <v>75</v>
      </c>
      <c r="AX268" s="61" t="s">
        <v>101</v>
      </c>
      <c r="AY268" s="491" t="s">
        <v>1713</v>
      </c>
      <c r="AZ268" s="58" t="s">
        <v>67</v>
      </c>
      <c r="BA268" s="58" t="s">
        <v>67</v>
      </c>
    </row>
    <row r="269" spans="2:53" s="142" customFormat="1" ht="14.25" customHeight="1" x14ac:dyDescent="0.2">
      <c r="B269" s="58">
        <v>2024</v>
      </c>
      <c r="C269" s="58">
        <v>891780111</v>
      </c>
      <c r="D269" s="62" t="s">
        <v>64</v>
      </c>
      <c r="E269" s="167" t="s">
        <v>1714</v>
      </c>
      <c r="F269" s="184" t="s">
        <v>1715</v>
      </c>
      <c r="G269" s="210">
        <v>2023000100072</v>
      </c>
      <c r="H269" s="167" t="s">
        <v>73</v>
      </c>
      <c r="I269" s="58" t="s">
        <v>383</v>
      </c>
      <c r="J269" s="167" t="s">
        <v>1716</v>
      </c>
      <c r="K269" s="156">
        <v>54288000</v>
      </c>
      <c r="L269" s="58" t="s">
        <v>68</v>
      </c>
      <c r="M269" s="482" t="s">
        <v>1717</v>
      </c>
      <c r="N269" s="486">
        <v>80056462</v>
      </c>
      <c r="O269" s="184">
        <v>174</v>
      </c>
      <c r="P269" s="509">
        <v>45335</v>
      </c>
      <c r="Q269" s="156">
        <v>2122162432</v>
      </c>
      <c r="R269" s="483">
        <v>45449</v>
      </c>
      <c r="S269" s="156">
        <f>+K269</f>
        <v>54288000</v>
      </c>
      <c r="T269" s="61" t="s">
        <v>67</v>
      </c>
      <c r="U269" s="184">
        <v>39049658</v>
      </c>
      <c r="V269" s="184" t="s">
        <v>1069</v>
      </c>
      <c r="W269" s="483">
        <v>45449</v>
      </c>
      <c r="X269" s="483">
        <v>45449</v>
      </c>
      <c r="Y269" s="484" t="s">
        <v>75</v>
      </c>
      <c r="Z269" s="483">
        <v>45688</v>
      </c>
      <c r="AA269" s="180">
        <f t="shared" si="16"/>
        <v>239</v>
      </c>
      <c r="AB269" s="167">
        <v>0</v>
      </c>
      <c r="AC269" s="167">
        <v>0</v>
      </c>
      <c r="AD269" s="167">
        <v>0</v>
      </c>
      <c r="AE269" s="515" t="s">
        <v>75</v>
      </c>
      <c r="AF269" s="180">
        <f t="shared" si="17"/>
        <v>0</v>
      </c>
      <c r="AG269" s="167">
        <v>0</v>
      </c>
      <c r="AH269" s="167">
        <v>0</v>
      </c>
      <c r="AI269" s="515" t="s">
        <v>75</v>
      </c>
      <c r="AJ269" s="167">
        <v>0</v>
      </c>
      <c r="AK269" s="515" t="s">
        <v>75</v>
      </c>
      <c r="AL269" s="515" t="s">
        <v>75</v>
      </c>
      <c r="AM269" s="180">
        <f t="shared" si="18"/>
        <v>0</v>
      </c>
      <c r="AN269" s="505">
        <f>+K269+AC269-AH269</f>
        <v>54288000</v>
      </c>
      <c r="AO269" s="61" t="s">
        <v>86</v>
      </c>
      <c r="AP269" s="156">
        <v>0</v>
      </c>
      <c r="AQ269" s="61" t="s">
        <v>86</v>
      </c>
      <c r="AR269" s="64">
        <v>0</v>
      </c>
      <c r="AS269" s="515" t="s">
        <v>75</v>
      </c>
      <c r="AT269" s="522">
        <f t="shared" si="19"/>
        <v>13572000</v>
      </c>
      <c r="AU269" s="156">
        <v>40716000</v>
      </c>
      <c r="AV269" s="72">
        <f t="shared" si="20"/>
        <v>0.25</v>
      </c>
      <c r="AW269" s="515" t="s">
        <v>75</v>
      </c>
      <c r="AX269" s="61" t="s">
        <v>101</v>
      </c>
      <c r="AY269" s="491" t="s">
        <v>1718</v>
      </c>
      <c r="AZ269" s="58" t="s">
        <v>67</v>
      </c>
      <c r="BA269" s="58" t="s">
        <v>67</v>
      </c>
    </row>
    <row r="270" spans="2:53" s="142" customFormat="1" ht="14.25" customHeight="1" x14ac:dyDescent="0.2">
      <c r="B270" s="58">
        <v>2024</v>
      </c>
      <c r="C270" s="58">
        <v>891780111</v>
      </c>
      <c r="D270" s="62" t="s">
        <v>64</v>
      </c>
      <c r="E270" s="167" t="s">
        <v>1719</v>
      </c>
      <c r="F270" s="184" t="s">
        <v>1720</v>
      </c>
      <c r="G270" s="210">
        <v>0</v>
      </c>
      <c r="H270" s="167" t="s">
        <v>73</v>
      </c>
      <c r="I270" s="58" t="s">
        <v>125</v>
      </c>
      <c r="J270" s="167" t="s">
        <v>1721</v>
      </c>
      <c r="K270" s="156">
        <v>7400000</v>
      </c>
      <c r="L270" s="58" t="s">
        <v>68</v>
      </c>
      <c r="M270" s="482" t="s">
        <v>1164</v>
      </c>
      <c r="N270" s="184">
        <v>1104429269</v>
      </c>
      <c r="O270" s="184">
        <v>37</v>
      </c>
      <c r="P270" s="509">
        <v>45306</v>
      </c>
      <c r="Q270" s="156">
        <v>161390000</v>
      </c>
      <c r="R270" s="483">
        <v>45450</v>
      </c>
      <c r="S270" s="156">
        <f>+K270</f>
        <v>7400000</v>
      </c>
      <c r="T270" s="61" t="s">
        <v>67</v>
      </c>
      <c r="U270" s="184">
        <v>52389076</v>
      </c>
      <c r="V270" s="184" t="s">
        <v>1165</v>
      </c>
      <c r="W270" s="483">
        <v>45450</v>
      </c>
      <c r="X270" s="483">
        <v>45450</v>
      </c>
      <c r="Y270" s="484" t="s">
        <v>75</v>
      </c>
      <c r="Z270" s="483">
        <v>45504</v>
      </c>
      <c r="AA270" s="180">
        <f t="shared" si="16"/>
        <v>54</v>
      </c>
      <c r="AB270" s="167">
        <v>0</v>
      </c>
      <c r="AC270" s="167">
        <v>0</v>
      </c>
      <c r="AD270" s="167">
        <v>0</v>
      </c>
      <c r="AE270" s="515" t="s">
        <v>75</v>
      </c>
      <c r="AF270" s="180">
        <f t="shared" si="17"/>
        <v>0</v>
      </c>
      <c r="AG270" s="167">
        <v>0</v>
      </c>
      <c r="AH270" s="167">
        <v>0</v>
      </c>
      <c r="AI270" s="515" t="s">
        <v>75</v>
      </c>
      <c r="AJ270" s="167">
        <v>0</v>
      </c>
      <c r="AK270" s="515" t="s">
        <v>75</v>
      </c>
      <c r="AL270" s="515" t="s">
        <v>75</v>
      </c>
      <c r="AM270" s="180">
        <f t="shared" si="18"/>
        <v>0</v>
      </c>
      <c r="AN270" s="505">
        <f>+K270+AC270-AH270</f>
        <v>7400000</v>
      </c>
      <c r="AO270" s="61" t="s">
        <v>67</v>
      </c>
      <c r="AP270" s="156">
        <f>+AN270</f>
        <v>7400000</v>
      </c>
      <c r="AQ270" s="61" t="s">
        <v>86</v>
      </c>
      <c r="AR270" s="64">
        <v>0</v>
      </c>
      <c r="AS270" s="515" t="s">
        <v>75</v>
      </c>
      <c r="AT270" s="522">
        <f t="shared" si="19"/>
        <v>7400000</v>
      </c>
      <c r="AU270" s="156">
        <v>0</v>
      </c>
      <c r="AV270" s="72">
        <f t="shared" si="20"/>
        <v>1</v>
      </c>
      <c r="AW270" s="515" t="s">
        <v>75</v>
      </c>
      <c r="AX270" s="61" t="s">
        <v>98</v>
      </c>
      <c r="AY270" s="184" t="s">
        <v>1722</v>
      </c>
      <c r="AZ270" s="58" t="s">
        <v>67</v>
      </c>
      <c r="BA270" s="58" t="s">
        <v>67</v>
      </c>
    </row>
    <row r="271" spans="2:53" s="142" customFormat="1" ht="14.25" customHeight="1" x14ac:dyDescent="0.2">
      <c r="B271" s="58">
        <v>2024</v>
      </c>
      <c r="C271" s="58">
        <v>891780111</v>
      </c>
      <c r="D271" s="62" t="s">
        <v>64</v>
      </c>
      <c r="E271" s="167" t="s">
        <v>1723</v>
      </c>
      <c r="F271" s="184" t="s">
        <v>1724</v>
      </c>
      <c r="G271" s="210">
        <v>0</v>
      </c>
      <c r="H271" s="167" t="s">
        <v>73</v>
      </c>
      <c r="I271" s="58" t="s">
        <v>125</v>
      </c>
      <c r="J271" s="167" t="s">
        <v>1725</v>
      </c>
      <c r="K271" s="156">
        <v>5000000</v>
      </c>
      <c r="L271" s="58" t="s">
        <v>68</v>
      </c>
      <c r="M271" s="482" t="s">
        <v>1726</v>
      </c>
      <c r="N271" s="184">
        <v>80057321</v>
      </c>
      <c r="O271" s="184">
        <v>607</v>
      </c>
      <c r="P271" s="509">
        <v>45357</v>
      </c>
      <c r="Q271" s="156">
        <f>26868000+5000000</f>
        <v>31868000</v>
      </c>
      <c r="R271" s="483">
        <v>45454</v>
      </c>
      <c r="S271" s="156">
        <f>+K271</f>
        <v>5000000</v>
      </c>
      <c r="T271" s="61" t="s">
        <v>67</v>
      </c>
      <c r="U271" s="184">
        <v>79738530</v>
      </c>
      <c r="V271" s="184" t="s">
        <v>1384</v>
      </c>
      <c r="W271" s="483">
        <v>45454</v>
      </c>
      <c r="X271" s="483">
        <v>45454</v>
      </c>
      <c r="Y271" s="484" t="s">
        <v>75</v>
      </c>
      <c r="Z271" s="483">
        <v>45473</v>
      </c>
      <c r="AA271" s="180">
        <f t="shared" si="16"/>
        <v>19</v>
      </c>
      <c r="AB271" s="167">
        <v>0</v>
      </c>
      <c r="AC271" s="167">
        <v>0</v>
      </c>
      <c r="AD271" s="167">
        <v>0</v>
      </c>
      <c r="AE271" s="515" t="s">
        <v>75</v>
      </c>
      <c r="AF271" s="180">
        <f t="shared" si="17"/>
        <v>0</v>
      </c>
      <c r="AG271" s="167">
        <v>0</v>
      </c>
      <c r="AH271" s="167">
        <v>0</v>
      </c>
      <c r="AI271" s="515" t="s">
        <v>75</v>
      </c>
      <c r="AJ271" s="167">
        <v>0</v>
      </c>
      <c r="AK271" s="515" t="s">
        <v>75</v>
      </c>
      <c r="AL271" s="515" t="s">
        <v>75</v>
      </c>
      <c r="AM271" s="180">
        <f t="shared" si="18"/>
        <v>0</v>
      </c>
      <c r="AN271" s="505">
        <f>+K271+AC271-AH271</f>
        <v>5000000</v>
      </c>
      <c r="AO271" s="61" t="s">
        <v>67</v>
      </c>
      <c r="AP271" s="156">
        <f>+AN271</f>
        <v>5000000</v>
      </c>
      <c r="AQ271" s="61" t="s">
        <v>86</v>
      </c>
      <c r="AR271" s="64">
        <v>0</v>
      </c>
      <c r="AS271" s="515" t="s">
        <v>75</v>
      </c>
      <c r="AT271" s="522">
        <f t="shared" si="19"/>
        <v>5000000</v>
      </c>
      <c r="AU271" s="156">
        <v>0</v>
      </c>
      <c r="AV271" s="72">
        <f t="shared" si="20"/>
        <v>1</v>
      </c>
      <c r="AW271" s="515" t="s">
        <v>75</v>
      </c>
      <c r="AX271" s="61" t="s">
        <v>98</v>
      </c>
      <c r="AY271" s="491" t="s">
        <v>1727</v>
      </c>
      <c r="AZ271" s="58" t="s">
        <v>67</v>
      </c>
      <c r="BA271" s="58" t="s">
        <v>67</v>
      </c>
    </row>
    <row r="272" spans="2:53" s="142" customFormat="1" ht="14.25" customHeight="1" x14ac:dyDescent="0.2">
      <c r="B272" s="58">
        <v>2024</v>
      </c>
      <c r="C272" s="58">
        <v>891780111</v>
      </c>
      <c r="D272" s="62" t="s">
        <v>64</v>
      </c>
      <c r="E272" s="167" t="s">
        <v>1728</v>
      </c>
      <c r="F272" s="184" t="s">
        <v>1729</v>
      </c>
      <c r="G272" s="210">
        <v>0</v>
      </c>
      <c r="H272" s="167" t="s">
        <v>73</v>
      </c>
      <c r="I272" s="58" t="s">
        <v>125</v>
      </c>
      <c r="J272" s="167" t="s">
        <v>1730</v>
      </c>
      <c r="K272" s="156">
        <v>10000000</v>
      </c>
      <c r="L272" s="58" t="s">
        <v>68</v>
      </c>
      <c r="M272" s="482" t="s">
        <v>1731</v>
      </c>
      <c r="N272" s="184">
        <v>53121934</v>
      </c>
      <c r="O272" s="184">
        <v>1213</v>
      </c>
      <c r="P272" s="509">
        <v>45433</v>
      </c>
      <c r="Q272" s="156">
        <v>154522669</v>
      </c>
      <c r="R272" s="483">
        <v>45455</v>
      </c>
      <c r="S272" s="156">
        <f>+K272</f>
        <v>10000000</v>
      </c>
      <c r="T272" s="61" t="s">
        <v>67</v>
      </c>
      <c r="U272" s="184">
        <v>79738530</v>
      </c>
      <c r="V272" s="184" t="s">
        <v>1384</v>
      </c>
      <c r="W272" s="483">
        <v>45455</v>
      </c>
      <c r="X272" s="483">
        <v>45455</v>
      </c>
      <c r="Y272" s="484" t="s">
        <v>75</v>
      </c>
      <c r="Z272" s="483">
        <v>45504</v>
      </c>
      <c r="AA272" s="180">
        <f t="shared" si="16"/>
        <v>49</v>
      </c>
      <c r="AB272" s="167">
        <v>0</v>
      </c>
      <c r="AC272" s="167">
        <v>0</v>
      </c>
      <c r="AD272" s="167">
        <v>0</v>
      </c>
      <c r="AE272" s="515" t="s">
        <v>75</v>
      </c>
      <c r="AF272" s="180">
        <f t="shared" si="17"/>
        <v>0</v>
      </c>
      <c r="AG272" s="167">
        <v>0</v>
      </c>
      <c r="AH272" s="167">
        <v>0</v>
      </c>
      <c r="AI272" s="515" t="s">
        <v>75</v>
      </c>
      <c r="AJ272" s="167">
        <v>0</v>
      </c>
      <c r="AK272" s="515" t="s">
        <v>75</v>
      </c>
      <c r="AL272" s="515" t="s">
        <v>75</v>
      </c>
      <c r="AM272" s="180">
        <f t="shared" si="18"/>
        <v>0</v>
      </c>
      <c r="AN272" s="505">
        <f>+K272+AC272-AH272</f>
        <v>10000000</v>
      </c>
      <c r="AO272" s="61" t="s">
        <v>86</v>
      </c>
      <c r="AP272" s="156">
        <v>0</v>
      </c>
      <c r="AQ272" s="61" t="s">
        <v>86</v>
      </c>
      <c r="AR272" s="64">
        <v>0</v>
      </c>
      <c r="AS272" s="515" t="s">
        <v>75</v>
      </c>
      <c r="AT272" s="522">
        <f t="shared" si="19"/>
        <v>10000000</v>
      </c>
      <c r="AU272" s="156">
        <v>0</v>
      </c>
      <c r="AV272" s="72">
        <f t="shared" si="20"/>
        <v>1</v>
      </c>
      <c r="AW272" s="515" t="s">
        <v>75</v>
      </c>
      <c r="AX272" s="61" t="s">
        <v>98</v>
      </c>
      <c r="AY272" s="491" t="s">
        <v>1732</v>
      </c>
      <c r="AZ272" s="58" t="s">
        <v>67</v>
      </c>
      <c r="BA272" s="58" t="s">
        <v>67</v>
      </c>
    </row>
    <row r="273" spans="2:53" s="142" customFormat="1" ht="14.25" customHeight="1" x14ac:dyDescent="0.2">
      <c r="B273" s="58">
        <v>2024</v>
      </c>
      <c r="C273" s="58">
        <v>891780111</v>
      </c>
      <c r="D273" s="62" t="s">
        <v>64</v>
      </c>
      <c r="E273" s="167" t="s">
        <v>1733</v>
      </c>
      <c r="F273" s="184" t="s">
        <v>1734</v>
      </c>
      <c r="G273" s="210">
        <v>0</v>
      </c>
      <c r="H273" s="167" t="s">
        <v>73</v>
      </c>
      <c r="I273" s="58" t="s">
        <v>125</v>
      </c>
      <c r="J273" s="167" t="s">
        <v>1735</v>
      </c>
      <c r="K273" s="156">
        <v>21533333</v>
      </c>
      <c r="L273" s="58" t="s">
        <v>68</v>
      </c>
      <c r="M273" s="482" t="s">
        <v>1274</v>
      </c>
      <c r="N273" s="184">
        <v>1140849992</v>
      </c>
      <c r="O273" s="184">
        <v>34</v>
      </c>
      <c r="P273" s="509">
        <v>45306</v>
      </c>
      <c r="Q273" s="156">
        <v>305400000</v>
      </c>
      <c r="R273" s="483">
        <v>45457</v>
      </c>
      <c r="S273" s="156">
        <f>+K273</f>
        <v>21533333</v>
      </c>
      <c r="T273" s="61" t="s">
        <v>67</v>
      </c>
      <c r="U273" s="184">
        <v>1082903415</v>
      </c>
      <c r="V273" s="184" t="s">
        <v>921</v>
      </c>
      <c r="W273" s="483">
        <v>45457</v>
      </c>
      <c r="X273" s="483">
        <v>45457</v>
      </c>
      <c r="Y273" s="484" t="s">
        <v>75</v>
      </c>
      <c r="Z273" s="483">
        <v>45626</v>
      </c>
      <c r="AA273" s="180">
        <f t="shared" si="16"/>
        <v>169</v>
      </c>
      <c r="AB273" s="167">
        <v>0</v>
      </c>
      <c r="AC273" s="167">
        <v>0</v>
      </c>
      <c r="AD273" s="167">
        <v>0</v>
      </c>
      <c r="AE273" s="515" t="s">
        <v>75</v>
      </c>
      <c r="AF273" s="180">
        <f t="shared" si="17"/>
        <v>0</v>
      </c>
      <c r="AG273" s="167">
        <v>0</v>
      </c>
      <c r="AH273" s="167">
        <v>0</v>
      </c>
      <c r="AI273" s="515" t="s">
        <v>75</v>
      </c>
      <c r="AJ273" s="167">
        <v>0</v>
      </c>
      <c r="AK273" s="515" t="s">
        <v>75</v>
      </c>
      <c r="AL273" s="515" t="s">
        <v>75</v>
      </c>
      <c r="AM273" s="180">
        <f t="shared" si="18"/>
        <v>0</v>
      </c>
      <c r="AN273" s="505">
        <f>+K273+AC273-AH273</f>
        <v>21533333</v>
      </c>
      <c r="AO273" s="61" t="s">
        <v>67</v>
      </c>
      <c r="AP273" s="156">
        <f>+AN273</f>
        <v>21533333</v>
      </c>
      <c r="AQ273" s="61" t="s">
        <v>86</v>
      </c>
      <c r="AR273" s="64">
        <v>0</v>
      </c>
      <c r="AS273" s="515" t="s">
        <v>75</v>
      </c>
      <c r="AT273" s="522">
        <f t="shared" si="19"/>
        <v>10133333</v>
      </c>
      <c r="AU273" s="156">
        <v>11400000</v>
      </c>
      <c r="AV273" s="72">
        <f t="shared" si="20"/>
        <v>0.47058822709888898</v>
      </c>
      <c r="AW273" s="515" t="s">
        <v>75</v>
      </c>
      <c r="AX273" s="61" t="s">
        <v>101</v>
      </c>
      <c r="AY273" s="180" t="s">
        <v>1736</v>
      </c>
      <c r="AZ273" s="58" t="s">
        <v>67</v>
      </c>
      <c r="BA273" s="58" t="s">
        <v>67</v>
      </c>
    </row>
    <row r="274" spans="2:53" s="142" customFormat="1" ht="14.25" customHeight="1" x14ac:dyDescent="0.2">
      <c r="B274" s="58">
        <v>2024</v>
      </c>
      <c r="C274" s="58">
        <v>891780111</v>
      </c>
      <c r="D274" s="62" t="s">
        <v>64</v>
      </c>
      <c r="E274" s="167" t="s">
        <v>1737</v>
      </c>
      <c r="F274" s="184" t="s">
        <v>1738</v>
      </c>
      <c r="G274" s="210">
        <v>0</v>
      </c>
      <c r="H274" s="167" t="s">
        <v>73</v>
      </c>
      <c r="I274" s="58" t="s">
        <v>125</v>
      </c>
      <c r="J274" s="167" t="s">
        <v>1739</v>
      </c>
      <c r="K274" s="156">
        <v>36000000</v>
      </c>
      <c r="L274" s="58" t="s">
        <v>68</v>
      </c>
      <c r="M274" s="482" t="s">
        <v>1740</v>
      </c>
      <c r="N274" s="184">
        <v>1116499850</v>
      </c>
      <c r="O274" s="184">
        <v>547</v>
      </c>
      <c r="P274" s="509">
        <v>45355</v>
      </c>
      <c r="Q274" s="156">
        <v>1171788134</v>
      </c>
      <c r="R274" s="483">
        <v>45463</v>
      </c>
      <c r="S274" s="156">
        <f>+K274</f>
        <v>36000000</v>
      </c>
      <c r="T274" s="61" t="s">
        <v>67</v>
      </c>
      <c r="U274" s="184">
        <v>5056184</v>
      </c>
      <c r="V274" s="184" t="s">
        <v>614</v>
      </c>
      <c r="W274" s="483">
        <v>45463</v>
      </c>
      <c r="X274" s="483">
        <v>45463</v>
      </c>
      <c r="Y274" s="484" t="s">
        <v>75</v>
      </c>
      <c r="Z274" s="483">
        <v>45827</v>
      </c>
      <c r="AA274" s="180">
        <f t="shared" si="16"/>
        <v>364</v>
      </c>
      <c r="AB274" s="167">
        <v>0</v>
      </c>
      <c r="AC274" s="167">
        <v>0</v>
      </c>
      <c r="AD274" s="167">
        <v>0</v>
      </c>
      <c r="AE274" s="515" t="s">
        <v>75</v>
      </c>
      <c r="AF274" s="180">
        <f t="shared" si="17"/>
        <v>0</v>
      </c>
      <c r="AG274" s="167">
        <v>0</v>
      </c>
      <c r="AH274" s="167">
        <v>0</v>
      </c>
      <c r="AI274" s="515" t="s">
        <v>75</v>
      </c>
      <c r="AJ274" s="167">
        <v>0</v>
      </c>
      <c r="AK274" s="515" t="s">
        <v>75</v>
      </c>
      <c r="AL274" s="515" t="s">
        <v>75</v>
      </c>
      <c r="AM274" s="180">
        <f t="shared" si="18"/>
        <v>0</v>
      </c>
      <c r="AN274" s="505">
        <f>+K274+AC274-AH274</f>
        <v>36000000</v>
      </c>
      <c r="AO274" s="61" t="s">
        <v>86</v>
      </c>
      <c r="AP274" s="156">
        <v>0</v>
      </c>
      <c r="AQ274" s="61" t="s">
        <v>86</v>
      </c>
      <c r="AR274" s="64">
        <v>0</v>
      </c>
      <c r="AS274" s="515" t="s">
        <v>75</v>
      </c>
      <c r="AT274" s="522">
        <f t="shared" si="19"/>
        <v>3000000</v>
      </c>
      <c r="AU274" s="156">
        <v>33000000</v>
      </c>
      <c r="AV274" s="72">
        <f t="shared" si="20"/>
        <v>8.3333333333333329E-2</v>
      </c>
      <c r="AW274" s="515" t="s">
        <v>75</v>
      </c>
      <c r="AX274" s="61" t="s">
        <v>101</v>
      </c>
      <c r="AY274" s="180" t="s">
        <v>1741</v>
      </c>
      <c r="AZ274" s="58" t="s">
        <v>67</v>
      </c>
      <c r="BA274" s="58" t="s">
        <v>67</v>
      </c>
    </row>
    <row r="275" spans="2:53" s="142" customFormat="1" ht="14.25" customHeight="1" x14ac:dyDescent="0.2">
      <c r="B275" s="58">
        <v>2024</v>
      </c>
      <c r="C275" s="58">
        <v>891780111</v>
      </c>
      <c r="D275" s="62" t="s">
        <v>64</v>
      </c>
      <c r="E275" s="167" t="s">
        <v>1742</v>
      </c>
      <c r="F275" s="184" t="s">
        <v>1743</v>
      </c>
      <c r="G275" s="210">
        <v>0</v>
      </c>
      <c r="H275" s="167" t="s">
        <v>73</v>
      </c>
      <c r="I275" s="58" t="s">
        <v>125</v>
      </c>
      <c r="J275" s="167" t="s">
        <v>1744</v>
      </c>
      <c r="K275" s="156">
        <v>2441229</v>
      </c>
      <c r="L275" s="58" t="s">
        <v>68</v>
      </c>
      <c r="M275" s="482" t="s">
        <v>1745</v>
      </c>
      <c r="N275" s="184">
        <v>1007780505</v>
      </c>
      <c r="O275" s="184">
        <v>1337</v>
      </c>
      <c r="P275" s="509">
        <v>45454</v>
      </c>
      <c r="Q275" s="156">
        <v>4459167</v>
      </c>
      <c r="R275" s="483">
        <v>45464</v>
      </c>
      <c r="S275" s="156">
        <f>+K275</f>
        <v>2441229</v>
      </c>
      <c r="T275" s="61" t="s">
        <v>67</v>
      </c>
      <c r="U275" s="184">
        <v>52705148</v>
      </c>
      <c r="V275" s="184" t="s">
        <v>1159</v>
      </c>
      <c r="W275" s="483">
        <v>45464</v>
      </c>
      <c r="X275" s="483">
        <v>45464</v>
      </c>
      <c r="Y275" s="484" t="s">
        <v>75</v>
      </c>
      <c r="Z275" s="483">
        <v>45473</v>
      </c>
      <c r="AA275" s="180">
        <f t="shared" si="16"/>
        <v>9</v>
      </c>
      <c r="AB275" s="167">
        <v>0</v>
      </c>
      <c r="AC275" s="167">
        <v>0</v>
      </c>
      <c r="AD275" s="167">
        <v>0</v>
      </c>
      <c r="AE275" s="515" t="s">
        <v>75</v>
      </c>
      <c r="AF275" s="180">
        <f t="shared" si="17"/>
        <v>0</v>
      </c>
      <c r="AG275" s="167">
        <v>0</v>
      </c>
      <c r="AH275" s="167">
        <v>0</v>
      </c>
      <c r="AI275" s="515" t="s">
        <v>75</v>
      </c>
      <c r="AJ275" s="167">
        <v>0</v>
      </c>
      <c r="AK275" s="515" t="s">
        <v>75</v>
      </c>
      <c r="AL275" s="515" t="s">
        <v>75</v>
      </c>
      <c r="AM275" s="180">
        <f t="shared" si="18"/>
        <v>0</v>
      </c>
      <c r="AN275" s="505">
        <f>+K275+AC275-AH275</f>
        <v>2441229</v>
      </c>
      <c r="AO275" s="61" t="s">
        <v>67</v>
      </c>
      <c r="AP275" s="156">
        <f>+AN275</f>
        <v>2441229</v>
      </c>
      <c r="AQ275" s="61" t="s">
        <v>86</v>
      </c>
      <c r="AR275" s="64">
        <v>0</v>
      </c>
      <c r="AS275" s="515" t="s">
        <v>75</v>
      </c>
      <c r="AT275" s="522">
        <f t="shared" si="19"/>
        <v>2441229</v>
      </c>
      <c r="AU275" s="156">
        <v>0</v>
      </c>
      <c r="AV275" s="72">
        <f t="shared" si="20"/>
        <v>1</v>
      </c>
      <c r="AW275" s="515" t="s">
        <v>75</v>
      </c>
      <c r="AX275" s="61" t="s">
        <v>98</v>
      </c>
      <c r="AY275" s="180" t="s">
        <v>1746</v>
      </c>
      <c r="AZ275" s="58" t="s">
        <v>67</v>
      </c>
      <c r="BA275" s="58" t="s">
        <v>67</v>
      </c>
    </row>
    <row r="276" spans="2:53" s="142" customFormat="1" ht="14.25" customHeight="1" x14ac:dyDescent="0.2">
      <c r="B276" s="58">
        <v>2024</v>
      </c>
      <c r="C276" s="58">
        <v>891780111</v>
      </c>
      <c r="D276" s="62" t="s">
        <v>64</v>
      </c>
      <c r="E276" s="167" t="s">
        <v>1747</v>
      </c>
      <c r="F276" s="180" t="s">
        <v>1748</v>
      </c>
      <c r="G276" s="210">
        <v>0</v>
      </c>
      <c r="H276" s="167" t="s">
        <v>73</v>
      </c>
      <c r="I276" s="58" t="s">
        <v>125</v>
      </c>
      <c r="J276" s="167" t="s">
        <v>1749</v>
      </c>
      <c r="K276" s="156">
        <v>34200000</v>
      </c>
      <c r="L276" s="58" t="s">
        <v>68</v>
      </c>
      <c r="M276" s="482" t="s">
        <v>817</v>
      </c>
      <c r="N276" s="486">
        <v>80766019</v>
      </c>
      <c r="O276" s="184">
        <v>35</v>
      </c>
      <c r="P276" s="510" t="s">
        <v>1750</v>
      </c>
      <c r="Q276" s="156">
        <v>807300000</v>
      </c>
      <c r="R276" s="483">
        <v>45475</v>
      </c>
      <c r="S276" s="156">
        <f>+K276</f>
        <v>34200000</v>
      </c>
      <c r="T276" s="61" t="s">
        <v>67</v>
      </c>
      <c r="U276" s="184">
        <v>57461852</v>
      </c>
      <c r="V276" s="184" t="s">
        <v>349</v>
      </c>
      <c r="W276" s="483">
        <v>45475</v>
      </c>
      <c r="X276" s="483">
        <v>45475</v>
      </c>
      <c r="Y276" s="484" t="s">
        <v>75</v>
      </c>
      <c r="Z276" s="483">
        <v>45655</v>
      </c>
      <c r="AA276" s="180">
        <f t="shared" si="16"/>
        <v>180</v>
      </c>
      <c r="AB276" s="167">
        <v>0</v>
      </c>
      <c r="AC276" s="167">
        <v>0</v>
      </c>
      <c r="AD276" s="167">
        <v>0</v>
      </c>
      <c r="AE276" s="515" t="s">
        <v>75</v>
      </c>
      <c r="AF276" s="180">
        <f t="shared" si="17"/>
        <v>0</v>
      </c>
      <c r="AG276" s="167">
        <v>0</v>
      </c>
      <c r="AH276" s="167">
        <v>0</v>
      </c>
      <c r="AI276" s="515" t="s">
        <v>75</v>
      </c>
      <c r="AJ276" s="167">
        <v>0</v>
      </c>
      <c r="AK276" s="515" t="s">
        <v>75</v>
      </c>
      <c r="AL276" s="515" t="s">
        <v>75</v>
      </c>
      <c r="AM276" s="180">
        <f t="shared" si="18"/>
        <v>0</v>
      </c>
      <c r="AN276" s="505">
        <f>+K276+AC276-AH276</f>
        <v>34200000</v>
      </c>
      <c r="AO276" s="61" t="s">
        <v>67</v>
      </c>
      <c r="AP276" s="156">
        <f>+AN276</f>
        <v>34200000</v>
      </c>
      <c r="AQ276" s="61" t="s">
        <v>86</v>
      </c>
      <c r="AR276" s="64">
        <v>0</v>
      </c>
      <c r="AS276" s="515" t="s">
        <v>75</v>
      </c>
      <c r="AT276" s="522">
        <f t="shared" si="19"/>
        <v>11400000</v>
      </c>
      <c r="AU276" s="156">
        <v>22800000</v>
      </c>
      <c r="AV276" s="72">
        <f t="shared" si="20"/>
        <v>0.33333333333333331</v>
      </c>
      <c r="AW276" s="515" t="s">
        <v>75</v>
      </c>
      <c r="AX276" s="61" t="s">
        <v>101</v>
      </c>
      <c r="AY276" s="180" t="s">
        <v>1751</v>
      </c>
      <c r="AZ276" s="58" t="s">
        <v>67</v>
      </c>
      <c r="BA276" s="58" t="s">
        <v>67</v>
      </c>
    </row>
    <row r="277" spans="2:53" s="142" customFormat="1" ht="14.25" customHeight="1" x14ac:dyDescent="0.2">
      <c r="B277" s="58">
        <v>2024</v>
      </c>
      <c r="C277" s="58">
        <v>891780111</v>
      </c>
      <c r="D277" s="62" t="s">
        <v>64</v>
      </c>
      <c r="E277" s="167" t="s">
        <v>1752</v>
      </c>
      <c r="F277" s="180" t="s">
        <v>1753</v>
      </c>
      <c r="G277" s="210">
        <v>0</v>
      </c>
      <c r="H277" s="167" t="s">
        <v>73</v>
      </c>
      <c r="I277" s="58" t="s">
        <v>125</v>
      </c>
      <c r="J277" s="167" t="s">
        <v>1754</v>
      </c>
      <c r="K277" s="156">
        <v>27000000</v>
      </c>
      <c r="L277" s="58" t="s">
        <v>68</v>
      </c>
      <c r="M277" s="482" t="s">
        <v>1755</v>
      </c>
      <c r="N277" s="486">
        <v>1082944860</v>
      </c>
      <c r="O277" s="184">
        <v>525</v>
      </c>
      <c r="P277" s="509">
        <v>45351</v>
      </c>
      <c r="Q277" s="156">
        <f>299477744+15000000</f>
        <v>314477744</v>
      </c>
      <c r="R277" s="483">
        <v>45475</v>
      </c>
      <c r="S277" s="156">
        <f>+K277</f>
        <v>27000000</v>
      </c>
      <c r="T277" s="61" t="s">
        <v>67</v>
      </c>
      <c r="U277" s="184">
        <v>57461852</v>
      </c>
      <c r="V277" s="184" t="s">
        <v>349</v>
      </c>
      <c r="W277" s="483">
        <v>45475</v>
      </c>
      <c r="X277" s="483">
        <v>45475</v>
      </c>
      <c r="Y277" s="484" t="s">
        <v>75</v>
      </c>
      <c r="Z277" s="483">
        <v>45655</v>
      </c>
      <c r="AA277" s="180">
        <f t="shared" si="16"/>
        <v>180</v>
      </c>
      <c r="AB277" s="167">
        <v>0</v>
      </c>
      <c r="AC277" s="167">
        <v>0</v>
      </c>
      <c r="AD277" s="167">
        <v>0</v>
      </c>
      <c r="AE277" s="515" t="s">
        <v>75</v>
      </c>
      <c r="AF277" s="180">
        <f t="shared" si="17"/>
        <v>0</v>
      </c>
      <c r="AG277" s="167">
        <v>0</v>
      </c>
      <c r="AH277" s="167">
        <v>0</v>
      </c>
      <c r="AI277" s="515" t="s">
        <v>75</v>
      </c>
      <c r="AJ277" s="167">
        <v>0</v>
      </c>
      <c r="AK277" s="515" t="s">
        <v>75</v>
      </c>
      <c r="AL277" s="515" t="s">
        <v>75</v>
      </c>
      <c r="AM277" s="180">
        <f t="shared" si="18"/>
        <v>0</v>
      </c>
      <c r="AN277" s="505">
        <f>+K277+AC277-AH277</f>
        <v>27000000</v>
      </c>
      <c r="AO277" s="61" t="s">
        <v>86</v>
      </c>
      <c r="AP277" s="156">
        <v>0</v>
      </c>
      <c r="AQ277" s="61" t="s">
        <v>86</v>
      </c>
      <c r="AR277" s="64">
        <v>0</v>
      </c>
      <c r="AS277" s="515" t="s">
        <v>75</v>
      </c>
      <c r="AT277" s="522">
        <f t="shared" si="19"/>
        <v>9000000</v>
      </c>
      <c r="AU277" s="156">
        <v>18000000</v>
      </c>
      <c r="AV277" s="72">
        <f t="shared" si="20"/>
        <v>0.33333333333333331</v>
      </c>
      <c r="AW277" s="515" t="s">
        <v>75</v>
      </c>
      <c r="AX277" s="61" t="s">
        <v>101</v>
      </c>
      <c r="AY277" s="180" t="s">
        <v>1756</v>
      </c>
      <c r="AZ277" s="58" t="s">
        <v>67</v>
      </c>
      <c r="BA277" s="58" t="s">
        <v>67</v>
      </c>
    </row>
    <row r="278" spans="2:53" s="142" customFormat="1" ht="14.25" customHeight="1" x14ac:dyDescent="0.2">
      <c r="B278" s="58">
        <v>2024</v>
      </c>
      <c r="C278" s="58">
        <v>891780111</v>
      </c>
      <c r="D278" s="62" t="s">
        <v>64</v>
      </c>
      <c r="E278" s="167" t="s">
        <v>1757</v>
      </c>
      <c r="F278" s="184" t="s">
        <v>1758</v>
      </c>
      <c r="G278" s="210">
        <v>0</v>
      </c>
      <c r="H278" s="167" t="s">
        <v>73</v>
      </c>
      <c r="I278" s="58" t="s">
        <v>125</v>
      </c>
      <c r="J278" s="167" t="s">
        <v>1759</v>
      </c>
      <c r="K278" s="156">
        <v>12422400</v>
      </c>
      <c r="L278" s="58" t="s">
        <v>68</v>
      </c>
      <c r="M278" s="482" t="s">
        <v>822</v>
      </c>
      <c r="N278" s="486">
        <v>1082981781</v>
      </c>
      <c r="O278" s="184">
        <v>428</v>
      </c>
      <c r="P278" s="509">
        <v>45343</v>
      </c>
      <c r="Q278" s="156">
        <v>299346315</v>
      </c>
      <c r="R278" s="483">
        <v>45475</v>
      </c>
      <c r="S278" s="156">
        <f>+K278</f>
        <v>12422400</v>
      </c>
      <c r="T278" s="61" t="s">
        <v>67</v>
      </c>
      <c r="U278" s="184">
        <v>57461852</v>
      </c>
      <c r="V278" s="184" t="s">
        <v>349</v>
      </c>
      <c r="W278" s="483">
        <v>45475</v>
      </c>
      <c r="X278" s="483">
        <v>45475</v>
      </c>
      <c r="Y278" s="484" t="s">
        <v>75</v>
      </c>
      <c r="Z278" s="483">
        <v>45567</v>
      </c>
      <c r="AA278" s="180">
        <f t="shared" si="16"/>
        <v>92</v>
      </c>
      <c r="AB278" s="167">
        <v>0</v>
      </c>
      <c r="AC278" s="167">
        <v>0</v>
      </c>
      <c r="AD278" s="167">
        <v>0</v>
      </c>
      <c r="AE278" s="515" t="s">
        <v>75</v>
      </c>
      <c r="AF278" s="180">
        <f t="shared" si="17"/>
        <v>0</v>
      </c>
      <c r="AG278" s="167">
        <v>0</v>
      </c>
      <c r="AH278" s="167">
        <v>0</v>
      </c>
      <c r="AI278" s="515" t="s">
        <v>75</v>
      </c>
      <c r="AJ278" s="167">
        <v>0</v>
      </c>
      <c r="AK278" s="515" t="s">
        <v>75</v>
      </c>
      <c r="AL278" s="515" t="s">
        <v>75</v>
      </c>
      <c r="AM278" s="180">
        <f t="shared" si="18"/>
        <v>0</v>
      </c>
      <c r="AN278" s="505">
        <f>+K278+AC278-AH278</f>
        <v>12422400</v>
      </c>
      <c r="AO278" s="61" t="s">
        <v>86</v>
      </c>
      <c r="AP278" s="156">
        <v>0</v>
      </c>
      <c r="AQ278" s="61" t="s">
        <v>86</v>
      </c>
      <c r="AR278" s="64">
        <v>0</v>
      </c>
      <c r="AS278" s="515" t="s">
        <v>75</v>
      </c>
      <c r="AT278" s="522">
        <f t="shared" si="19"/>
        <v>8281600</v>
      </c>
      <c r="AU278" s="156">
        <v>4140800</v>
      </c>
      <c r="AV278" s="72">
        <f t="shared" si="20"/>
        <v>0.66666666666666663</v>
      </c>
      <c r="AW278" s="515" t="s">
        <v>75</v>
      </c>
      <c r="AX278" s="61" t="s">
        <v>101</v>
      </c>
      <c r="AY278" s="184" t="s">
        <v>1760</v>
      </c>
      <c r="AZ278" s="58" t="s">
        <v>67</v>
      </c>
      <c r="BA278" s="58" t="s">
        <v>67</v>
      </c>
    </row>
    <row r="279" spans="2:53" s="142" customFormat="1" ht="14.25" customHeight="1" x14ac:dyDescent="0.2">
      <c r="B279" s="58">
        <v>2024</v>
      </c>
      <c r="C279" s="58">
        <v>891780111</v>
      </c>
      <c r="D279" s="62" t="s">
        <v>64</v>
      </c>
      <c r="E279" s="167" t="s">
        <v>1761</v>
      </c>
      <c r="F279" s="180" t="s">
        <v>1762</v>
      </c>
      <c r="G279" s="210">
        <v>0</v>
      </c>
      <c r="H279" s="167" t="s">
        <v>73</v>
      </c>
      <c r="I279" s="58" t="s">
        <v>125</v>
      </c>
      <c r="J279" s="167" t="s">
        <v>1763</v>
      </c>
      <c r="K279" s="156">
        <v>12193860</v>
      </c>
      <c r="L279" s="58" t="s">
        <v>68</v>
      </c>
      <c r="M279" s="482" t="s">
        <v>852</v>
      </c>
      <c r="N279" s="486">
        <v>1082931591</v>
      </c>
      <c r="O279" s="184">
        <v>498</v>
      </c>
      <c r="P279" s="509">
        <v>45349</v>
      </c>
      <c r="Q279" s="156">
        <f>426348465+28800000</f>
        <v>455148465</v>
      </c>
      <c r="R279" s="483">
        <v>45475</v>
      </c>
      <c r="S279" s="156">
        <f>+K279</f>
        <v>12193860</v>
      </c>
      <c r="T279" s="61" t="s">
        <v>67</v>
      </c>
      <c r="U279" s="184">
        <v>57461852</v>
      </c>
      <c r="V279" s="184" t="s">
        <v>349</v>
      </c>
      <c r="W279" s="483">
        <v>45475</v>
      </c>
      <c r="X279" s="483">
        <v>45475</v>
      </c>
      <c r="Y279" s="484" t="s">
        <v>75</v>
      </c>
      <c r="Z279" s="483">
        <v>45565</v>
      </c>
      <c r="AA279" s="180">
        <f t="shared" si="16"/>
        <v>90</v>
      </c>
      <c r="AB279" s="167">
        <v>0</v>
      </c>
      <c r="AC279" s="167">
        <v>0</v>
      </c>
      <c r="AD279" s="167">
        <v>0</v>
      </c>
      <c r="AE279" s="515" t="s">
        <v>75</v>
      </c>
      <c r="AF279" s="180">
        <f t="shared" si="17"/>
        <v>0</v>
      </c>
      <c r="AG279" s="167">
        <v>0</v>
      </c>
      <c r="AH279" s="167">
        <v>0</v>
      </c>
      <c r="AI279" s="515" t="s">
        <v>75</v>
      </c>
      <c r="AJ279" s="167">
        <v>0</v>
      </c>
      <c r="AK279" s="515" t="s">
        <v>75</v>
      </c>
      <c r="AL279" s="515" t="s">
        <v>75</v>
      </c>
      <c r="AM279" s="180">
        <f t="shared" si="18"/>
        <v>0</v>
      </c>
      <c r="AN279" s="505">
        <f>+K279+AC279-AH279</f>
        <v>12193860</v>
      </c>
      <c r="AO279" s="61" t="s">
        <v>86</v>
      </c>
      <c r="AP279" s="156">
        <v>0</v>
      </c>
      <c r="AQ279" s="61" t="s">
        <v>86</v>
      </c>
      <c r="AR279" s="64">
        <v>0</v>
      </c>
      <c r="AS279" s="515" t="s">
        <v>75</v>
      </c>
      <c r="AT279" s="522">
        <f t="shared" si="19"/>
        <v>8129240</v>
      </c>
      <c r="AU279" s="156">
        <v>4064620</v>
      </c>
      <c r="AV279" s="72">
        <f t="shared" si="20"/>
        <v>0.66666666666666663</v>
      </c>
      <c r="AW279" s="515" t="s">
        <v>75</v>
      </c>
      <c r="AX279" s="61" t="s">
        <v>101</v>
      </c>
      <c r="AY279" s="180" t="s">
        <v>1764</v>
      </c>
      <c r="AZ279" s="58" t="s">
        <v>67</v>
      </c>
      <c r="BA279" s="58" t="s">
        <v>67</v>
      </c>
    </row>
    <row r="280" spans="2:53" s="142" customFormat="1" ht="14.25" customHeight="1" x14ac:dyDescent="0.2">
      <c r="B280" s="58">
        <v>2024</v>
      </c>
      <c r="C280" s="58">
        <v>891780111</v>
      </c>
      <c r="D280" s="62" t="s">
        <v>64</v>
      </c>
      <c r="E280" s="167" t="s">
        <v>1765</v>
      </c>
      <c r="F280" s="180" t="s">
        <v>1766</v>
      </c>
      <c r="G280" s="210">
        <v>0</v>
      </c>
      <c r="H280" s="167" t="s">
        <v>73</v>
      </c>
      <c r="I280" s="58" t="s">
        <v>125</v>
      </c>
      <c r="J280" s="167" t="s">
        <v>1767</v>
      </c>
      <c r="K280" s="156">
        <v>9000000</v>
      </c>
      <c r="L280" s="58" t="s">
        <v>68</v>
      </c>
      <c r="M280" s="482" t="s">
        <v>1768</v>
      </c>
      <c r="N280" s="486">
        <v>1082966865</v>
      </c>
      <c r="O280" s="184">
        <v>497</v>
      </c>
      <c r="P280" s="509">
        <v>45349</v>
      </c>
      <c r="Q280" s="156">
        <v>374015292</v>
      </c>
      <c r="R280" s="483">
        <v>45475</v>
      </c>
      <c r="S280" s="156">
        <f>+K280</f>
        <v>9000000</v>
      </c>
      <c r="T280" s="61" t="s">
        <v>67</v>
      </c>
      <c r="U280" s="184">
        <v>57461852</v>
      </c>
      <c r="V280" s="184" t="s">
        <v>349</v>
      </c>
      <c r="W280" s="483">
        <v>45475</v>
      </c>
      <c r="X280" s="483">
        <v>45475</v>
      </c>
      <c r="Y280" s="484" t="s">
        <v>75</v>
      </c>
      <c r="Z280" s="483">
        <v>45541</v>
      </c>
      <c r="AA280" s="180">
        <f t="shared" si="16"/>
        <v>66</v>
      </c>
      <c r="AB280" s="167">
        <v>0</v>
      </c>
      <c r="AC280" s="167">
        <v>0</v>
      </c>
      <c r="AD280" s="167">
        <v>0</v>
      </c>
      <c r="AE280" s="515" t="s">
        <v>75</v>
      </c>
      <c r="AF280" s="180">
        <f t="shared" si="17"/>
        <v>0</v>
      </c>
      <c r="AG280" s="167">
        <v>0</v>
      </c>
      <c r="AH280" s="167">
        <v>0</v>
      </c>
      <c r="AI280" s="515" t="s">
        <v>75</v>
      </c>
      <c r="AJ280" s="167">
        <v>0</v>
      </c>
      <c r="AK280" s="515" t="s">
        <v>75</v>
      </c>
      <c r="AL280" s="515" t="s">
        <v>75</v>
      </c>
      <c r="AM280" s="180">
        <f t="shared" si="18"/>
        <v>0</v>
      </c>
      <c r="AN280" s="505">
        <f>+K280+AC280-AH280</f>
        <v>9000000</v>
      </c>
      <c r="AO280" s="61" t="s">
        <v>86</v>
      </c>
      <c r="AP280" s="156">
        <v>0</v>
      </c>
      <c r="AQ280" s="61" t="s">
        <v>86</v>
      </c>
      <c r="AR280" s="64">
        <v>0</v>
      </c>
      <c r="AS280" s="515" t="s">
        <v>75</v>
      </c>
      <c r="AT280" s="522">
        <f t="shared" si="19"/>
        <v>4500000</v>
      </c>
      <c r="AU280" s="156">
        <v>4500000</v>
      </c>
      <c r="AV280" s="72">
        <f t="shared" si="20"/>
        <v>0.5</v>
      </c>
      <c r="AW280" s="515" t="s">
        <v>75</v>
      </c>
      <c r="AX280" s="61" t="s">
        <v>101</v>
      </c>
      <c r="AY280" s="485" t="s">
        <v>1769</v>
      </c>
      <c r="AZ280" s="58" t="s">
        <v>67</v>
      </c>
      <c r="BA280" s="58" t="s">
        <v>67</v>
      </c>
    </row>
    <row r="281" spans="2:53" s="142" customFormat="1" ht="14.25" customHeight="1" x14ac:dyDescent="0.2">
      <c r="B281" s="58">
        <v>2024</v>
      </c>
      <c r="C281" s="58">
        <v>891780111</v>
      </c>
      <c r="D281" s="62" t="s">
        <v>64</v>
      </c>
      <c r="E281" s="167" t="s">
        <v>1770</v>
      </c>
      <c r="F281" s="180" t="s">
        <v>1771</v>
      </c>
      <c r="G281" s="210">
        <v>0</v>
      </c>
      <c r="H281" s="167" t="s">
        <v>73</v>
      </c>
      <c r="I281" s="58" t="s">
        <v>125</v>
      </c>
      <c r="J281" s="167" t="s">
        <v>1772</v>
      </c>
      <c r="K281" s="156">
        <v>8000000</v>
      </c>
      <c r="L281" s="58" t="s">
        <v>68</v>
      </c>
      <c r="M281" s="482" t="s">
        <v>827</v>
      </c>
      <c r="N281" s="486">
        <v>1082943812</v>
      </c>
      <c r="O281" s="184">
        <v>497</v>
      </c>
      <c r="P281" s="509">
        <v>45349</v>
      </c>
      <c r="Q281" s="156">
        <v>374015293</v>
      </c>
      <c r="R281" s="483">
        <v>45475</v>
      </c>
      <c r="S281" s="156">
        <f>+K281</f>
        <v>8000000</v>
      </c>
      <c r="T281" s="61" t="s">
        <v>67</v>
      </c>
      <c r="U281" s="184">
        <v>57461852</v>
      </c>
      <c r="V281" s="184" t="s">
        <v>349</v>
      </c>
      <c r="W281" s="483">
        <v>45475</v>
      </c>
      <c r="X281" s="483">
        <v>45475</v>
      </c>
      <c r="Y281" s="484" t="s">
        <v>75</v>
      </c>
      <c r="Z281" s="483">
        <v>45534</v>
      </c>
      <c r="AA281" s="180">
        <f t="shared" si="16"/>
        <v>59</v>
      </c>
      <c r="AB281" s="167">
        <v>0</v>
      </c>
      <c r="AC281" s="167">
        <v>0</v>
      </c>
      <c r="AD281" s="167">
        <v>0</v>
      </c>
      <c r="AE281" s="515" t="s">
        <v>75</v>
      </c>
      <c r="AF281" s="180">
        <f t="shared" si="17"/>
        <v>0</v>
      </c>
      <c r="AG281" s="167">
        <v>0</v>
      </c>
      <c r="AH281" s="167">
        <v>0</v>
      </c>
      <c r="AI281" s="515" t="s">
        <v>75</v>
      </c>
      <c r="AJ281" s="167">
        <v>0</v>
      </c>
      <c r="AK281" s="515" t="s">
        <v>75</v>
      </c>
      <c r="AL281" s="515" t="s">
        <v>75</v>
      </c>
      <c r="AM281" s="180">
        <f t="shared" si="18"/>
        <v>0</v>
      </c>
      <c r="AN281" s="505">
        <f>+K281+AC281-AH281</f>
        <v>8000000</v>
      </c>
      <c r="AO281" s="61" t="s">
        <v>86</v>
      </c>
      <c r="AP281" s="156">
        <v>0</v>
      </c>
      <c r="AQ281" s="61" t="s">
        <v>86</v>
      </c>
      <c r="AR281" s="64">
        <v>0</v>
      </c>
      <c r="AS281" s="515" t="s">
        <v>75</v>
      </c>
      <c r="AT281" s="522">
        <f t="shared" si="19"/>
        <v>4000000</v>
      </c>
      <c r="AU281" s="156">
        <v>4000000</v>
      </c>
      <c r="AV281" s="72">
        <f t="shared" si="20"/>
        <v>0.5</v>
      </c>
      <c r="AW281" s="515" t="s">
        <v>75</v>
      </c>
      <c r="AX281" s="61" t="s">
        <v>101</v>
      </c>
      <c r="AY281" s="184" t="s">
        <v>1773</v>
      </c>
      <c r="AZ281" s="58" t="s">
        <v>67</v>
      </c>
      <c r="BA281" s="58" t="s">
        <v>67</v>
      </c>
    </row>
    <row r="282" spans="2:53" s="142" customFormat="1" ht="14.25" customHeight="1" x14ac:dyDescent="0.2">
      <c r="B282" s="58">
        <v>2024</v>
      </c>
      <c r="C282" s="58">
        <v>891780111</v>
      </c>
      <c r="D282" s="62" t="s">
        <v>64</v>
      </c>
      <c r="E282" s="167" t="s">
        <v>1774</v>
      </c>
      <c r="F282" s="180" t="s">
        <v>1775</v>
      </c>
      <c r="G282" s="210">
        <v>0</v>
      </c>
      <c r="H282" s="167" t="s">
        <v>73</v>
      </c>
      <c r="I282" s="58" t="s">
        <v>125</v>
      </c>
      <c r="J282" s="167" t="s">
        <v>1776</v>
      </c>
      <c r="K282" s="156">
        <v>8281000</v>
      </c>
      <c r="L282" s="58" t="s">
        <v>68</v>
      </c>
      <c r="M282" s="482" t="s">
        <v>842</v>
      </c>
      <c r="N282" s="486">
        <v>1082966245</v>
      </c>
      <c r="O282" s="184">
        <v>428</v>
      </c>
      <c r="P282" s="509">
        <v>45343</v>
      </c>
      <c r="Q282" s="156">
        <v>299346315</v>
      </c>
      <c r="R282" s="483">
        <v>45475</v>
      </c>
      <c r="S282" s="156">
        <f>+K282</f>
        <v>8281000</v>
      </c>
      <c r="T282" s="61" t="s">
        <v>67</v>
      </c>
      <c r="U282" s="184">
        <v>57461852</v>
      </c>
      <c r="V282" s="184" t="s">
        <v>349</v>
      </c>
      <c r="W282" s="483">
        <v>45475</v>
      </c>
      <c r="X282" s="483">
        <v>45475</v>
      </c>
      <c r="Y282" s="484" t="s">
        <v>75</v>
      </c>
      <c r="Z282" s="483">
        <v>45536</v>
      </c>
      <c r="AA282" s="180">
        <f t="shared" si="16"/>
        <v>61</v>
      </c>
      <c r="AB282" s="167">
        <v>0</v>
      </c>
      <c r="AC282" s="167">
        <v>0</v>
      </c>
      <c r="AD282" s="167">
        <v>0</v>
      </c>
      <c r="AE282" s="515" t="s">
        <v>75</v>
      </c>
      <c r="AF282" s="180">
        <f t="shared" si="17"/>
        <v>0</v>
      </c>
      <c r="AG282" s="167">
        <v>0</v>
      </c>
      <c r="AH282" s="167">
        <v>0</v>
      </c>
      <c r="AI282" s="515" t="s">
        <v>75</v>
      </c>
      <c r="AJ282" s="167">
        <v>0</v>
      </c>
      <c r="AK282" s="515" t="s">
        <v>75</v>
      </c>
      <c r="AL282" s="515" t="s">
        <v>75</v>
      </c>
      <c r="AM282" s="180">
        <f t="shared" si="18"/>
        <v>0</v>
      </c>
      <c r="AN282" s="505">
        <f>+K282+AC282-AH282</f>
        <v>8281000</v>
      </c>
      <c r="AO282" s="61" t="s">
        <v>86</v>
      </c>
      <c r="AP282" s="156">
        <v>0</v>
      </c>
      <c r="AQ282" s="61" t="s">
        <v>86</v>
      </c>
      <c r="AR282" s="64">
        <v>0</v>
      </c>
      <c r="AS282" s="515" t="s">
        <v>75</v>
      </c>
      <c r="AT282" s="522">
        <f t="shared" si="19"/>
        <v>8281000</v>
      </c>
      <c r="AU282" s="156">
        <v>0</v>
      </c>
      <c r="AV282" s="72">
        <f t="shared" si="20"/>
        <v>1</v>
      </c>
      <c r="AW282" s="515" t="s">
        <v>75</v>
      </c>
      <c r="AX282" s="61" t="s">
        <v>98</v>
      </c>
      <c r="AY282" s="180" t="s">
        <v>1777</v>
      </c>
      <c r="AZ282" s="58" t="s">
        <v>67</v>
      </c>
      <c r="BA282" s="58" t="s">
        <v>67</v>
      </c>
    </row>
    <row r="283" spans="2:53" s="142" customFormat="1" ht="14.25" customHeight="1" x14ac:dyDescent="0.2">
      <c r="B283" s="58">
        <v>2024</v>
      </c>
      <c r="C283" s="58">
        <v>891780111</v>
      </c>
      <c r="D283" s="62" t="s">
        <v>64</v>
      </c>
      <c r="E283" s="167" t="s">
        <v>1778</v>
      </c>
      <c r="F283" s="180" t="s">
        <v>1779</v>
      </c>
      <c r="G283" s="210">
        <v>0</v>
      </c>
      <c r="H283" s="167" t="s">
        <v>73</v>
      </c>
      <c r="I283" s="58" t="s">
        <v>125</v>
      </c>
      <c r="J283" s="167" t="s">
        <v>1780</v>
      </c>
      <c r="K283" s="156">
        <v>22800000</v>
      </c>
      <c r="L283" s="58" t="s">
        <v>68</v>
      </c>
      <c r="M283" s="482" t="s">
        <v>847</v>
      </c>
      <c r="N283" s="486">
        <v>1075258984</v>
      </c>
      <c r="O283" s="184">
        <v>35</v>
      </c>
      <c r="P283" s="510" t="s">
        <v>1750</v>
      </c>
      <c r="Q283" s="156">
        <v>807300000</v>
      </c>
      <c r="R283" s="483">
        <v>45475</v>
      </c>
      <c r="S283" s="156">
        <f>+K283</f>
        <v>22800000</v>
      </c>
      <c r="T283" s="61" t="s">
        <v>67</v>
      </c>
      <c r="U283" s="184">
        <v>57461852</v>
      </c>
      <c r="V283" s="184" t="s">
        <v>349</v>
      </c>
      <c r="W283" s="483">
        <v>45475</v>
      </c>
      <c r="X283" s="483">
        <v>45475</v>
      </c>
      <c r="Y283" s="484" t="s">
        <v>75</v>
      </c>
      <c r="Z283" s="483">
        <v>45655</v>
      </c>
      <c r="AA283" s="180">
        <f t="shared" si="16"/>
        <v>180</v>
      </c>
      <c r="AB283" s="167">
        <v>0</v>
      </c>
      <c r="AC283" s="167">
        <v>0</v>
      </c>
      <c r="AD283" s="167">
        <v>0</v>
      </c>
      <c r="AE283" s="515" t="s">
        <v>75</v>
      </c>
      <c r="AF283" s="180">
        <f t="shared" si="17"/>
        <v>0</v>
      </c>
      <c r="AG283" s="167">
        <v>0</v>
      </c>
      <c r="AH283" s="167">
        <v>0</v>
      </c>
      <c r="AI283" s="515" t="s">
        <v>75</v>
      </c>
      <c r="AJ283" s="167">
        <v>0</v>
      </c>
      <c r="AK283" s="515" t="s">
        <v>75</v>
      </c>
      <c r="AL283" s="515" t="s">
        <v>75</v>
      </c>
      <c r="AM283" s="180">
        <f t="shared" si="18"/>
        <v>0</v>
      </c>
      <c r="AN283" s="505">
        <f>+K283+AC283-AH283</f>
        <v>22800000</v>
      </c>
      <c r="AO283" s="61" t="s">
        <v>67</v>
      </c>
      <c r="AP283" s="156">
        <f t="shared" ref="AP283:AP296" si="22">+AN283</f>
        <v>22800000</v>
      </c>
      <c r="AQ283" s="61" t="s">
        <v>86</v>
      </c>
      <c r="AR283" s="64">
        <v>0</v>
      </c>
      <c r="AS283" s="515" t="s">
        <v>75</v>
      </c>
      <c r="AT283" s="522">
        <f t="shared" si="19"/>
        <v>7600000</v>
      </c>
      <c r="AU283" s="156">
        <v>15200000</v>
      </c>
      <c r="AV283" s="72">
        <f t="shared" si="20"/>
        <v>0.33333333333333331</v>
      </c>
      <c r="AW283" s="515" t="s">
        <v>75</v>
      </c>
      <c r="AX283" s="61" t="s">
        <v>101</v>
      </c>
      <c r="AY283" s="180" t="s">
        <v>1781</v>
      </c>
      <c r="AZ283" s="58" t="s">
        <v>67</v>
      </c>
      <c r="BA283" s="58" t="s">
        <v>67</v>
      </c>
    </row>
    <row r="284" spans="2:53" s="142" customFormat="1" ht="14.25" customHeight="1" x14ac:dyDescent="0.2">
      <c r="B284" s="58">
        <v>2024</v>
      </c>
      <c r="C284" s="58">
        <v>891780111</v>
      </c>
      <c r="D284" s="62" t="s">
        <v>64</v>
      </c>
      <c r="E284" s="167" t="s">
        <v>1782</v>
      </c>
      <c r="F284" s="180" t="s">
        <v>1783</v>
      </c>
      <c r="G284" s="210">
        <v>0</v>
      </c>
      <c r="H284" s="167" t="s">
        <v>73</v>
      </c>
      <c r="I284" s="58" t="s">
        <v>125</v>
      </c>
      <c r="J284" s="167" t="s">
        <v>1784</v>
      </c>
      <c r="K284" s="156">
        <v>22800000</v>
      </c>
      <c r="L284" s="58" t="s">
        <v>68</v>
      </c>
      <c r="M284" s="482" t="s">
        <v>1226</v>
      </c>
      <c r="N284" s="486">
        <v>1082918527</v>
      </c>
      <c r="O284" s="184">
        <v>35</v>
      </c>
      <c r="P284" s="510" t="s">
        <v>1750</v>
      </c>
      <c r="Q284" s="156">
        <v>807300000</v>
      </c>
      <c r="R284" s="483">
        <v>45475</v>
      </c>
      <c r="S284" s="156">
        <f>+K284</f>
        <v>22800000</v>
      </c>
      <c r="T284" s="61" t="s">
        <v>67</v>
      </c>
      <c r="U284" s="184">
        <v>57461852</v>
      </c>
      <c r="V284" s="184" t="s">
        <v>349</v>
      </c>
      <c r="W284" s="483">
        <v>45475</v>
      </c>
      <c r="X284" s="483">
        <v>45475</v>
      </c>
      <c r="Y284" s="484" t="s">
        <v>75</v>
      </c>
      <c r="Z284" s="483">
        <v>45655</v>
      </c>
      <c r="AA284" s="180">
        <f t="shared" si="16"/>
        <v>180</v>
      </c>
      <c r="AB284" s="167">
        <v>0</v>
      </c>
      <c r="AC284" s="167">
        <v>0</v>
      </c>
      <c r="AD284" s="167">
        <v>0</v>
      </c>
      <c r="AE284" s="515" t="s">
        <v>75</v>
      </c>
      <c r="AF284" s="180">
        <f t="shared" si="17"/>
        <v>0</v>
      </c>
      <c r="AG284" s="167">
        <v>0</v>
      </c>
      <c r="AH284" s="167">
        <v>0</v>
      </c>
      <c r="AI284" s="515" t="s">
        <v>75</v>
      </c>
      <c r="AJ284" s="167">
        <v>0</v>
      </c>
      <c r="AK284" s="515" t="s">
        <v>75</v>
      </c>
      <c r="AL284" s="515" t="s">
        <v>75</v>
      </c>
      <c r="AM284" s="180">
        <f t="shared" si="18"/>
        <v>0</v>
      </c>
      <c r="AN284" s="505">
        <f>+K284+AC284-AH284</f>
        <v>22800000</v>
      </c>
      <c r="AO284" s="61" t="s">
        <v>67</v>
      </c>
      <c r="AP284" s="156">
        <f t="shared" si="22"/>
        <v>22800000</v>
      </c>
      <c r="AQ284" s="61" t="s">
        <v>86</v>
      </c>
      <c r="AR284" s="64">
        <v>0</v>
      </c>
      <c r="AS284" s="515" t="s">
        <v>75</v>
      </c>
      <c r="AT284" s="522">
        <f t="shared" si="19"/>
        <v>7600000</v>
      </c>
      <c r="AU284" s="156">
        <v>15200000</v>
      </c>
      <c r="AV284" s="72">
        <f t="shared" si="20"/>
        <v>0.33333333333333331</v>
      </c>
      <c r="AW284" s="515" t="s">
        <v>75</v>
      </c>
      <c r="AX284" s="61" t="s">
        <v>101</v>
      </c>
      <c r="AY284" s="180" t="s">
        <v>1785</v>
      </c>
      <c r="AZ284" s="58" t="s">
        <v>67</v>
      </c>
      <c r="BA284" s="58" t="s">
        <v>67</v>
      </c>
    </row>
    <row r="285" spans="2:53" s="142" customFormat="1" ht="14.25" customHeight="1" x14ac:dyDescent="0.2">
      <c r="B285" s="58">
        <v>2024</v>
      </c>
      <c r="C285" s="58">
        <v>891780111</v>
      </c>
      <c r="D285" s="62" t="s">
        <v>64</v>
      </c>
      <c r="E285" s="167" t="s">
        <v>1786</v>
      </c>
      <c r="F285" s="180" t="s">
        <v>1787</v>
      </c>
      <c r="G285" s="210">
        <v>0</v>
      </c>
      <c r="H285" s="167" t="s">
        <v>73</v>
      </c>
      <c r="I285" s="58" t="s">
        <v>125</v>
      </c>
      <c r="J285" s="167" t="s">
        <v>1788</v>
      </c>
      <c r="K285" s="156">
        <v>22800000</v>
      </c>
      <c r="L285" s="58" t="s">
        <v>68</v>
      </c>
      <c r="M285" s="482" t="s">
        <v>1201</v>
      </c>
      <c r="N285" s="486">
        <v>36694608</v>
      </c>
      <c r="O285" s="184">
        <v>35</v>
      </c>
      <c r="P285" s="509">
        <v>45306</v>
      </c>
      <c r="Q285" s="156">
        <v>807300000</v>
      </c>
      <c r="R285" s="483">
        <v>45475</v>
      </c>
      <c r="S285" s="156">
        <f>+K285</f>
        <v>22800000</v>
      </c>
      <c r="T285" s="61" t="s">
        <v>67</v>
      </c>
      <c r="U285" s="184">
        <v>57461852</v>
      </c>
      <c r="V285" s="184" t="s">
        <v>349</v>
      </c>
      <c r="W285" s="483">
        <v>45475</v>
      </c>
      <c r="X285" s="483">
        <v>45475</v>
      </c>
      <c r="Y285" s="484" t="s">
        <v>75</v>
      </c>
      <c r="Z285" s="483">
        <v>45655</v>
      </c>
      <c r="AA285" s="180">
        <f t="shared" ref="AA285:AA348" si="23">+IF(Y285="1800-01-01",Z285-X285,Z285-Y285)</f>
        <v>180</v>
      </c>
      <c r="AB285" s="167">
        <v>0</v>
      </c>
      <c r="AC285" s="167">
        <v>0</v>
      </c>
      <c r="AD285" s="167">
        <v>0</v>
      </c>
      <c r="AE285" s="515" t="s">
        <v>75</v>
      </c>
      <c r="AF285" s="180">
        <f t="shared" ref="AF285:AF348" si="24">+IF(AE285="1800-01-01",0,AE285-Z285)</f>
        <v>0</v>
      </c>
      <c r="AG285" s="167">
        <v>0</v>
      </c>
      <c r="AH285" s="167">
        <v>0</v>
      </c>
      <c r="AI285" s="515" t="s">
        <v>75</v>
      </c>
      <c r="AJ285" s="167">
        <v>0</v>
      </c>
      <c r="AK285" s="515" t="s">
        <v>75</v>
      </c>
      <c r="AL285" s="515" t="s">
        <v>75</v>
      </c>
      <c r="AM285" s="180">
        <f t="shared" ref="AM285:AM348" si="25">+IF(AK285="1800-01-01",0,AL285-AK285)</f>
        <v>0</v>
      </c>
      <c r="AN285" s="505">
        <f>+K285+AC285-AH285</f>
        <v>22800000</v>
      </c>
      <c r="AO285" s="61" t="s">
        <v>67</v>
      </c>
      <c r="AP285" s="156">
        <f t="shared" si="22"/>
        <v>22800000</v>
      </c>
      <c r="AQ285" s="61" t="s">
        <v>86</v>
      </c>
      <c r="AR285" s="64">
        <v>0</v>
      </c>
      <c r="AS285" s="515" t="s">
        <v>75</v>
      </c>
      <c r="AT285" s="522">
        <f t="shared" ref="AT285:AT348" si="26">+AN285-AU285</f>
        <v>7600000</v>
      </c>
      <c r="AU285" s="156">
        <v>15200000</v>
      </c>
      <c r="AV285" s="72">
        <f t="shared" ref="AV285:AV348" si="27">+IFERROR(AT285/AN285,"_")</f>
        <v>0.33333333333333331</v>
      </c>
      <c r="AW285" s="515" t="s">
        <v>75</v>
      </c>
      <c r="AX285" s="61" t="s">
        <v>101</v>
      </c>
      <c r="AY285" s="180" t="s">
        <v>1789</v>
      </c>
      <c r="AZ285" s="58" t="s">
        <v>67</v>
      </c>
      <c r="BA285" s="58" t="s">
        <v>67</v>
      </c>
    </row>
    <row r="286" spans="2:53" s="142" customFormat="1" ht="14.25" customHeight="1" x14ac:dyDescent="0.2">
      <c r="B286" s="58">
        <v>2024</v>
      </c>
      <c r="C286" s="58">
        <v>891780111</v>
      </c>
      <c r="D286" s="62" t="s">
        <v>64</v>
      </c>
      <c r="E286" s="167" t="s">
        <v>1790</v>
      </c>
      <c r="F286" s="180" t="s">
        <v>1791</v>
      </c>
      <c r="G286" s="210">
        <v>0</v>
      </c>
      <c r="H286" s="167" t="s">
        <v>73</v>
      </c>
      <c r="I286" s="58" t="s">
        <v>125</v>
      </c>
      <c r="J286" s="167" t="s">
        <v>1792</v>
      </c>
      <c r="K286" s="156">
        <v>22800000</v>
      </c>
      <c r="L286" s="58" t="s">
        <v>68</v>
      </c>
      <c r="M286" s="482" t="s">
        <v>857</v>
      </c>
      <c r="N286" s="486">
        <v>1082934092</v>
      </c>
      <c r="O286" s="184">
        <v>35</v>
      </c>
      <c r="P286" s="509">
        <v>45306</v>
      </c>
      <c r="Q286" s="156">
        <v>807300000</v>
      </c>
      <c r="R286" s="483">
        <v>45475</v>
      </c>
      <c r="S286" s="156">
        <f>+K286</f>
        <v>22800000</v>
      </c>
      <c r="T286" s="61" t="s">
        <v>67</v>
      </c>
      <c r="U286" s="184">
        <v>57435262</v>
      </c>
      <c r="V286" s="184" t="s">
        <v>1793</v>
      </c>
      <c r="W286" s="483">
        <v>45475</v>
      </c>
      <c r="X286" s="483">
        <v>45475</v>
      </c>
      <c r="Y286" s="484" t="s">
        <v>75</v>
      </c>
      <c r="Z286" s="483">
        <v>45655</v>
      </c>
      <c r="AA286" s="180">
        <f t="shared" si="23"/>
        <v>180</v>
      </c>
      <c r="AB286" s="167">
        <v>0</v>
      </c>
      <c r="AC286" s="167">
        <v>0</v>
      </c>
      <c r="AD286" s="167">
        <v>0</v>
      </c>
      <c r="AE286" s="515" t="s">
        <v>75</v>
      </c>
      <c r="AF286" s="180">
        <f t="shared" si="24"/>
        <v>0</v>
      </c>
      <c r="AG286" s="167">
        <v>0</v>
      </c>
      <c r="AH286" s="167">
        <v>0</v>
      </c>
      <c r="AI286" s="515" t="s">
        <v>75</v>
      </c>
      <c r="AJ286" s="167">
        <v>0</v>
      </c>
      <c r="AK286" s="515" t="s">
        <v>75</v>
      </c>
      <c r="AL286" s="515" t="s">
        <v>75</v>
      </c>
      <c r="AM286" s="180">
        <f t="shared" si="25"/>
        <v>0</v>
      </c>
      <c r="AN286" s="505">
        <f>+K286+AC286-AH286</f>
        <v>22800000</v>
      </c>
      <c r="AO286" s="61" t="s">
        <v>67</v>
      </c>
      <c r="AP286" s="156">
        <f t="shared" si="22"/>
        <v>22800000</v>
      </c>
      <c r="AQ286" s="61" t="s">
        <v>86</v>
      </c>
      <c r="AR286" s="64">
        <v>0</v>
      </c>
      <c r="AS286" s="515" t="s">
        <v>75</v>
      </c>
      <c r="AT286" s="522">
        <f t="shared" si="26"/>
        <v>7600000</v>
      </c>
      <c r="AU286" s="156">
        <v>15200000</v>
      </c>
      <c r="AV286" s="72">
        <f t="shared" si="27"/>
        <v>0.33333333333333331</v>
      </c>
      <c r="AW286" s="515" t="s">
        <v>75</v>
      </c>
      <c r="AX286" s="61" t="s">
        <v>101</v>
      </c>
      <c r="AY286" s="180" t="s">
        <v>1794</v>
      </c>
      <c r="AZ286" s="58" t="s">
        <v>67</v>
      </c>
      <c r="BA286" s="58" t="s">
        <v>67</v>
      </c>
    </row>
    <row r="287" spans="2:53" s="142" customFormat="1" ht="14.25" customHeight="1" x14ac:dyDescent="0.2">
      <c r="B287" s="58">
        <v>2024</v>
      </c>
      <c r="C287" s="58">
        <v>891780111</v>
      </c>
      <c r="D287" s="62" t="s">
        <v>64</v>
      </c>
      <c r="E287" s="167" t="s">
        <v>1795</v>
      </c>
      <c r="F287" s="180" t="s">
        <v>1796</v>
      </c>
      <c r="G287" s="210">
        <v>0</v>
      </c>
      <c r="H287" s="167" t="s">
        <v>73</v>
      </c>
      <c r="I287" s="58" t="s">
        <v>125</v>
      </c>
      <c r="J287" s="167" t="s">
        <v>1797</v>
      </c>
      <c r="K287" s="156">
        <v>23506667</v>
      </c>
      <c r="L287" s="58" t="s">
        <v>68</v>
      </c>
      <c r="M287" s="482" t="s">
        <v>1798</v>
      </c>
      <c r="N287" s="486">
        <v>1082983109</v>
      </c>
      <c r="O287" s="184">
        <v>36</v>
      </c>
      <c r="P287" s="509">
        <v>45306</v>
      </c>
      <c r="Q287" s="156">
        <v>734700000</v>
      </c>
      <c r="R287" s="483">
        <v>45475</v>
      </c>
      <c r="S287" s="156">
        <f>+K287</f>
        <v>23506667</v>
      </c>
      <c r="T287" s="61" t="s">
        <v>67</v>
      </c>
      <c r="U287" s="184">
        <v>85155551</v>
      </c>
      <c r="V287" s="184" t="s">
        <v>355</v>
      </c>
      <c r="W287" s="483">
        <v>45475</v>
      </c>
      <c r="X287" s="483">
        <v>45475</v>
      </c>
      <c r="Y287" s="484" t="s">
        <v>75</v>
      </c>
      <c r="Z287" s="483">
        <v>45646</v>
      </c>
      <c r="AA287" s="180">
        <f t="shared" si="23"/>
        <v>171</v>
      </c>
      <c r="AB287" s="167">
        <v>0</v>
      </c>
      <c r="AC287" s="167">
        <v>0</v>
      </c>
      <c r="AD287" s="167">
        <v>0</v>
      </c>
      <c r="AE287" s="515" t="s">
        <v>75</v>
      </c>
      <c r="AF287" s="180">
        <f t="shared" si="24"/>
        <v>0</v>
      </c>
      <c r="AG287" s="167">
        <v>0</v>
      </c>
      <c r="AH287" s="167">
        <v>0</v>
      </c>
      <c r="AI287" s="515" t="s">
        <v>75</v>
      </c>
      <c r="AJ287" s="167">
        <v>0</v>
      </c>
      <c r="AK287" s="515" t="s">
        <v>75</v>
      </c>
      <c r="AL287" s="515" t="s">
        <v>75</v>
      </c>
      <c r="AM287" s="180">
        <f t="shared" si="25"/>
        <v>0</v>
      </c>
      <c r="AN287" s="505">
        <f>+K287+AC287-AH287</f>
        <v>23506667</v>
      </c>
      <c r="AO287" s="61" t="s">
        <v>67</v>
      </c>
      <c r="AP287" s="156">
        <f t="shared" si="22"/>
        <v>23506667</v>
      </c>
      <c r="AQ287" s="61" t="s">
        <v>86</v>
      </c>
      <c r="AR287" s="64">
        <v>0</v>
      </c>
      <c r="AS287" s="515" t="s">
        <v>75</v>
      </c>
      <c r="AT287" s="522">
        <f t="shared" si="26"/>
        <v>8200000</v>
      </c>
      <c r="AU287" s="156">
        <v>15306667</v>
      </c>
      <c r="AV287" s="72">
        <f t="shared" si="27"/>
        <v>0.34883720435568344</v>
      </c>
      <c r="AW287" s="515" t="s">
        <v>75</v>
      </c>
      <c r="AX287" s="61" t="s">
        <v>101</v>
      </c>
      <c r="AY287" s="180" t="s">
        <v>1799</v>
      </c>
      <c r="AZ287" s="58" t="s">
        <v>67</v>
      </c>
      <c r="BA287" s="58" t="s">
        <v>67</v>
      </c>
    </row>
    <row r="288" spans="2:53" s="142" customFormat="1" ht="14.25" customHeight="1" x14ac:dyDescent="0.2">
      <c r="B288" s="58">
        <v>2024</v>
      </c>
      <c r="C288" s="58">
        <v>891780111</v>
      </c>
      <c r="D288" s="62" t="s">
        <v>64</v>
      </c>
      <c r="E288" s="167" t="s">
        <v>1800</v>
      </c>
      <c r="F288" s="180" t="s">
        <v>1801</v>
      </c>
      <c r="G288" s="210">
        <v>0</v>
      </c>
      <c r="H288" s="167" t="s">
        <v>73</v>
      </c>
      <c r="I288" s="58" t="s">
        <v>125</v>
      </c>
      <c r="J288" s="167" t="s">
        <v>1802</v>
      </c>
      <c r="K288" s="156">
        <v>22933333</v>
      </c>
      <c r="L288" s="58" t="s">
        <v>68</v>
      </c>
      <c r="M288" s="482" t="s">
        <v>1803</v>
      </c>
      <c r="N288" s="486">
        <v>1084732648</v>
      </c>
      <c r="O288" s="184">
        <v>36</v>
      </c>
      <c r="P288" s="509">
        <v>45306</v>
      </c>
      <c r="Q288" s="156">
        <v>734700000</v>
      </c>
      <c r="R288" s="483">
        <v>45475</v>
      </c>
      <c r="S288" s="156">
        <f>+K288</f>
        <v>22933333</v>
      </c>
      <c r="T288" s="61" t="s">
        <v>67</v>
      </c>
      <c r="U288" s="184">
        <v>85155551</v>
      </c>
      <c r="V288" s="184" t="s">
        <v>355</v>
      </c>
      <c r="W288" s="483">
        <v>45475</v>
      </c>
      <c r="X288" s="483">
        <v>45475</v>
      </c>
      <c r="Y288" s="484" t="s">
        <v>75</v>
      </c>
      <c r="Z288" s="483">
        <v>45646</v>
      </c>
      <c r="AA288" s="180">
        <f t="shared" si="23"/>
        <v>171</v>
      </c>
      <c r="AB288" s="167">
        <v>0</v>
      </c>
      <c r="AC288" s="167">
        <v>0</v>
      </c>
      <c r="AD288" s="167">
        <v>0</v>
      </c>
      <c r="AE288" s="515" t="s">
        <v>75</v>
      </c>
      <c r="AF288" s="180">
        <f t="shared" si="24"/>
        <v>0</v>
      </c>
      <c r="AG288" s="167">
        <v>0</v>
      </c>
      <c r="AH288" s="167">
        <v>0</v>
      </c>
      <c r="AI288" s="515" t="s">
        <v>75</v>
      </c>
      <c r="AJ288" s="167">
        <v>0</v>
      </c>
      <c r="AK288" s="515" t="s">
        <v>75</v>
      </c>
      <c r="AL288" s="515" t="s">
        <v>75</v>
      </c>
      <c r="AM288" s="180">
        <f t="shared" si="25"/>
        <v>0</v>
      </c>
      <c r="AN288" s="505">
        <f>+K288+AC288-AH288</f>
        <v>22933333</v>
      </c>
      <c r="AO288" s="61" t="s">
        <v>67</v>
      </c>
      <c r="AP288" s="156">
        <f t="shared" si="22"/>
        <v>22933333</v>
      </c>
      <c r="AQ288" s="61" t="s">
        <v>86</v>
      </c>
      <c r="AR288" s="64">
        <v>0</v>
      </c>
      <c r="AS288" s="515" t="s">
        <v>75</v>
      </c>
      <c r="AT288" s="522">
        <f t="shared" si="26"/>
        <v>8000000</v>
      </c>
      <c r="AU288" s="156">
        <v>14933333</v>
      </c>
      <c r="AV288" s="72">
        <f t="shared" si="27"/>
        <v>0.34883721437263393</v>
      </c>
      <c r="AW288" s="515" t="s">
        <v>75</v>
      </c>
      <c r="AX288" s="61" t="s">
        <v>101</v>
      </c>
      <c r="AY288" s="180" t="s">
        <v>1804</v>
      </c>
      <c r="AZ288" s="58" t="s">
        <v>67</v>
      </c>
      <c r="BA288" s="58" t="s">
        <v>67</v>
      </c>
    </row>
    <row r="289" spans="2:53" s="142" customFormat="1" ht="14.25" customHeight="1" x14ac:dyDescent="0.2">
      <c r="B289" s="58">
        <v>2024</v>
      </c>
      <c r="C289" s="58">
        <v>891780111</v>
      </c>
      <c r="D289" s="62" t="s">
        <v>64</v>
      </c>
      <c r="E289" s="167" t="s">
        <v>1805</v>
      </c>
      <c r="F289" s="180" t="s">
        <v>1806</v>
      </c>
      <c r="G289" s="210">
        <v>0</v>
      </c>
      <c r="H289" s="167" t="s">
        <v>73</v>
      </c>
      <c r="I289" s="58" t="s">
        <v>125</v>
      </c>
      <c r="J289" s="167" t="s">
        <v>1807</v>
      </c>
      <c r="K289" s="156">
        <v>37840000</v>
      </c>
      <c r="L289" s="58" t="s">
        <v>68</v>
      </c>
      <c r="M289" s="482" t="s">
        <v>869</v>
      </c>
      <c r="N289" s="494">
        <v>52695882</v>
      </c>
      <c r="O289" s="184">
        <v>36</v>
      </c>
      <c r="P289" s="509">
        <v>45306</v>
      </c>
      <c r="Q289" s="156">
        <v>734700000</v>
      </c>
      <c r="R289" s="483">
        <v>45475</v>
      </c>
      <c r="S289" s="156">
        <f>+K289</f>
        <v>37840000</v>
      </c>
      <c r="T289" s="61" t="s">
        <v>67</v>
      </c>
      <c r="U289" s="184">
        <v>85155551</v>
      </c>
      <c r="V289" s="184" t="s">
        <v>355</v>
      </c>
      <c r="W289" s="483">
        <v>45475</v>
      </c>
      <c r="X289" s="483">
        <v>45475</v>
      </c>
      <c r="Y289" s="484" t="s">
        <v>75</v>
      </c>
      <c r="Z289" s="483">
        <v>45649</v>
      </c>
      <c r="AA289" s="180">
        <f t="shared" si="23"/>
        <v>174</v>
      </c>
      <c r="AB289" s="167">
        <v>0</v>
      </c>
      <c r="AC289" s="167">
        <v>0</v>
      </c>
      <c r="AD289" s="167">
        <v>0</v>
      </c>
      <c r="AE289" s="515" t="s">
        <v>75</v>
      </c>
      <c r="AF289" s="180">
        <f t="shared" si="24"/>
        <v>0</v>
      </c>
      <c r="AG289" s="167">
        <v>0</v>
      </c>
      <c r="AH289" s="167">
        <v>0</v>
      </c>
      <c r="AI289" s="515" t="s">
        <v>75</v>
      </c>
      <c r="AJ289" s="167">
        <v>0</v>
      </c>
      <c r="AK289" s="515" t="s">
        <v>75</v>
      </c>
      <c r="AL289" s="515" t="s">
        <v>75</v>
      </c>
      <c r="AM289" s="180">
        <f t="shared" si="25"/>
        <v>0</v>
      </c>
      <c r="AN289" s="505">
        <f>+K289+AC289-AH289</f>
        <v>37840000</v>
      </c>
      <c r="AO289" s="61" t="s">
        <v>67</v>
      </c>
      <c r="AP289" s="156">
        <f t="shared" si="22"/>
        <v>37840000</v>
      </c>
      <c r="AQ289" s="61" t="s">
        <v>86</v>
      </c>
      <c r="AR289" s="64">
        <v>0</v>
      </c>
      <c r="AS289" s="515" t="s">
        <v>75</v>
      </c>
      <c r="AT289" s="522">
        <f t="shared" si="26"/>
        <v>13200000</v>
      </c>
      <c r="AU289" s="156">
        <v>24640000</v>
      </c>
      <c r="AV289" s="72">
        <f t="shared" si="27"/>
        <v>0.34883720930232559</v>
      </c>
      <c r="AW289" s="515" t="s">
        <v>75</v>
      </c>
      <c r="AX289" s="61" t="s">
        <v>101</v>
      </c>
      <c r="AY289" s="180" t="s">
        <v>1808</v>
      </c>
      <c r="AZ289" s="58" t="s">
        <v>67</v>
      </c>
      <c r="BA289" s="58" t="s">
        <v>67</v>
      </c>
    </row>
    <row r="290" spans="2:53" s="142" customFormat="1" ht="14.25" customHeight="1" x14ac:dyDescent="0.2">
      <c r="B290" s="58">
        <v>2024</v>
      </c>
      <c r="C290" s="58">
        <v>891780111</v>
      </c>
      <c r="D290" s="62" t="s">
        <v>64</v>
      </c>
      <c r="E290" s="167" t="s">
        <v>1809</v>
      </c>
      <c r="F290" s="180" t="s">
        <v>1810</v>
      </c>
      <c r="G290" s="210">
        <v>0</v>
      </c>
      <c r="H290" s="167" t="s">
        <v>73</v>
      </c>
      <c r="I290" s="58" t="s">
        <v>125</v>
      </c>
      <c r="J290" s="167" t="s">
        <v>1811</v>
      </c>
      <c r="K290" s="156">
        <v>24080000</v>
      </c>
      <c r="L290" s="58" t="s">
        <v>68</v>
      </c>
      <c r="M290" s="482" t="s">
        <v>905</v>
      </c>
      <c r="N290" s="486">
        <v>1082925044</v>
      </c>
      <c r="O290" s="184">
        <v>36</v>
      </c>
      <c r="P290" s="509">
        <v>45306</v>
      </c>
      <c r="Q290" s="156">
        <v>734700000</v>
      </c>
      <c r="R290" s="483">
        <v>45475</v>
      </c>
      <c r="S290" s="156">
        <f>+K290</f>
        <v>24080000</v>
      </c>
      <c r="T290" s="61" t="s">
        <v>67</v>
      </c>
      <c r="U290" s="184">
        <v>85155551</v>
      </c>
      <c r="V290" s="184" t="s">
        <v>355</v>
      </c>
      <c r="W290" s="483">
        <v>45475</v>
      </c>
      <c r="X290" s="483">
        <v>45475</v>
      </c>
      <c r="Y290" s="484" t="s">
        <v>75</v>
      </c>
      <c r="Z290" s="483">
        <v>45649</v>
      </c>
      <c r="AA290" s="180">
        <f t="shared" si="23"/>
        <v>174</v>
      </c>
      <c r="AB290" s="167">
        <v>0</v>
      </c>
      <c r="AC290" s="167">
        <v>0</v>
      </c>
      <c r="AD290" s="167">
        <v>0</v>
      </c>
      <c r="AE290" s="515" t="s">
        <v>75</v>
      </c>
      <c r="AF290" s="180">
        <f t="shared" si="24"/>
        <v>0</v>
      </c>
      <c r="AG290" s="167">
        <v>0</v>
      </c>
      <c r="AH290" s="167">
        <v>0</v>
      </c>
      <c r="AI290" s="515" t="s">
        <v>75</v>
      </c>
      <c r="AJ290" s="167">
        <v>0</v>
      </c>
      <c r="AK290" s="515" t="s">
        <v>75</v>
      </c>
      <c r="AL290" s="515" t="s">
        <v>75</v>
      </c>
      <c r="AM290" s="180">
        <f t="shared" si="25"/>
        <v>0</v>
      </c>
      <c r="AN290" s="505">
        <f>+K290+AC290-AH290</f>
        <v>24080000</v>
      </c>
      <c r="AO290" s="61" t="s">
        <v>67</v>
      </c>
      <c r="AP290" s="156">
        <f t="shared" si="22"/>
        <v>24080000</v>
      </c>
      <c r="AQ290" s="61" t="s">
        <v>86</v>
      </c>
      <c r="AR290" s="64">
        <v>0</v>
      </c>
      <c r="AS290" s="515" t="s">
        <v>75</v>
      </c>
      <c r="AT290" s="522">
        <f t="shared" si="26"/>
        <v>8400000</v>
      </c>
      <c r="AU290" s="156">
        <v>15680000</v>
      </c>
      <c r="AV290" s="72">
        <f t="shared" si="27"/>
        <v>0.34883720930232559</v>
      </c>
      <c r="AW290" s="515" t="s">
        <v>75</v>
      </c>
      <c r="AX290" s="61" t="s">
        <v>101</v>
      </c>
      <c r="AY290" s="180" t="s">
        <v>1812</v>
      </c>
      <c r="AZ290" s="58" t="s">
        <v>67</v>
      </c>
      <c r="BA290" s="58" t="s">
        <v>67</v>
      </c>
    </row>
    <row r="291" spans="2:53" s="142" customFormat="1" ht="14.25" customHeight="1" x14ac:dyDescent="0.2">
      <c r="B291" s="58">
        <v>2024</v>
      </c>
      <c r="C291" s="58">
        <v>891780111</v>
      </c>
      <c r="D291" s="62" t="s">
        <v>64</v>
      </c>
      <c r="E291" s="167" t="s">
        <v>1813</v>
      </c>
      <c r="F291" s="180" t="s">
        <v>1814</v>
      </c>
      <c r="G291" s="210">
        <v>0</v>
      </c>
      <c r="H291" s="167" t="s">
        <v>73</v>
      </c>
      <c r="I291" s="58" t="s">
        <v>125</v>
      </c>
      <c r="J291" s="167" t="s">
        <v>1815</v>
      </c>
      <c r="K291" s="156">
        <v>24080000</v>
      </c>
      <c r="L291" s="58" t="s">
        <v>68</v>
      </c>
      <c r="M291" s="482" t="s">
        <v>1816</v>
      </c>
      <c r="N291" s="486">
        <v>84454392</v>
      </c>
      <c r="O291" s="184">
        <v>36</v>
      </c>
      <c r="P291" s="509">
        <v>45306</v>
      </c>
      <c r="Q291" s="156">
        <v>734700000</v>
      </c>
      <c r="R291" s="483">
        <v>45475</v>
      </c>
      <c r="S291" s="156">
        <f>+K291</f>
        <v>24080000</v>
      </c>
      <c r="T291" s="61" t="s">
        <v>67</v>
      </c>
      <c r="U291" s="184">
        <v>85155551</v>
      </c>
      <c r="V291" s="184" t="s">
        <v>355</v>
      </c>
      <c r="W291" s="483">
        <v>45475</v>
      </c>
      <c r="X291" s="483">
        <v>45475</v>
      </c>
      <c r="Y291" s="484" t="s">
        <v>75</v>
      </c>
      <c r="Z291" s="483">
        <v>45649</v>
      </c>
      <c r="AA291" s="180">
        <f t="shared" si="23"/>
        <v>174</v>
      </c>
      <c r="AB291" s="167">
        <v>0</v>
      </c>
      <c r="AC291" s="167">
        <v>0</v>
      </c>
      <c r="AD291" s="167">
        <v>0</v>
      </c>
      <c r="AE291" s="515" t="s">
        <v>75</v>
      </c>
      <c r="AF291" s="180">
        <f t="shared" si="24"/>
        <v>0</v>
      </c>
      <c r="AG291" s="167">
        <v>0</v>
      </c>
      <c r="AH291" s="167">
        <v>0</v>
      </c>
      <c r="AI291" s="515" t="s">
        <v>75</v>
      </c>
      <c r="AJ291" s="167">
        <v>0</v>
      </c>
      <c r="AK291" s="515" t="s">
        <v>75</v>
      </c>
      <c r="AL291" s="515" t="s">
        <v>75</v>
      </c>
      <c r="AM291" s="180">
        <f t="shared" si="25"/>
        <v>0</v>
      </c>
      <c r="AN291" s="505">
        <f>+K291+AC291-AH291</f>
        <v>24080000</v>
      </c>
      <c r="AO291" s="61" t="s">
        <v>67</v>
      </c>
      <c r="AP291" s="156">
        <f t="shared" si="22"/>
        <v>24080000</v>
      </c>
      <c r="AQ291" s="61" t="s">
        <v>86</v>
      </c>
      <c r="AR291" s="64">
        <v>0</v>
      </c>
      <c r="AS291" s="515" t="s">
        <v>75</v>
      </c>
      <c r="AT291" s="522">
        <f t="shared" si="26"/>
        <v>8400000</v>
      </c>
      <c r="AU291" s="156">
        <v>15680000</v>
      </c>
      <c r="AV291" s="72">
        <f t="shared" si="27"/>
        <v>0.34883720930232559</v>
      </c>
      <c r="AW291" s="515" t="s">
        <v>75</v>
      </c>
      <c r="AX291" s="61" t="s">
        <v>101</v>
      </c>
      <c r="AY291" s="180" t="s">
        <v>1817</v>
      </c>
      <c r="AZ291" s="58" t="s">
        <v>67</v>
      </c>
      <c r="BA291" s="58" t="s">
        <v>67</v>
      </c>
    </row>
    <row r="292" spans="2:53" s="142" customFormat="1" ht="14.25" customHeight="1" x14ac:dyDescent="0.2">
      <c r="B292" s="58">
        <v>2024</v>
      </c>
      <c r="C292" s="58">
        <v>891780111</v>
      </c>
      <c r="D292" s="62" t="s">
        <v>64</v>
      </c>
      <c r="E292" s="167" t="s">
        <v>1818</v>
      </c>
      <c r="F292" s="180" t="s">
        <v>1819</v>
      </c>
      <c r="G292" s="210">
        <v>0</v>
      </c>
      <c r="H292" s="167" t="s">
        <v>73</v>
      </c>
      <c r="I292" s="58" t="s">
        <v>125</v>
      </c>
      <c r="J292" s="167" t="s">
        <v>1820</v>
      </c>
      <c r="K292" s="156">
        <v>22933333</v>
      </c>
      <c r="L292" s="58" t="s">
        <v>68</v>
      </c>
      <c r="M292" s="482" t="s">
        <v>832</v>
      </c>
      <c r="N292" s="487">
        <v>1082984183</v>
      </c>
      <c r="O292" s="184">
        <v>36</v>
      </c>
      <c r="P292" s="509">
        <v>45306</v>
      </c>
      <c r="Q292" s="156">
        <v>734700000</v>
      </c>
      <c r="R292" s="483">
        <v>45475</v>
      </c>
      <c r="S292" s="156">
        <f>+K292</f>
        <v>22933333</v>
      </c>
      <c r="T292" s="61" t="s">
        <v>67</v>
      </c>
      <c r="U292" s="184">
        <v>85155551</v>
      </c>
      <c r="V292" s="184" t="s">
        <v>355</v>
      </c>
      <c r="W292" s="483">
        <v>45475</v>
      </c>
      <c r="X292" s="483">
        <v>45475</v>
      </c>
      <c r="Y292" s="484" t="s">
        <v>75</v>
      </c>
      <c r="Z292" s="483">
        <v>45649</v>
      </c>
      <c r="AA292" s="180">
        <f t="shared" si="23"/>
        <v>174</v>
      </c>
      <c r="AB292" s="167">
        <v>0</v>
      </c>
      <c r="AC292" s="167">
        <v>0</v>
      </c>
      <c r="AD292" s="167">
        <v>0</v>
      </c>
      <c r="AE292" s="515" t="s">
        <v>75</v>
      </c>
      <c r="AF292" s="180">
        <f t="shared" si="24"/>
        <v>0</v>
      </c>
      <c r="AG292" s="167">
        <v>0</v>
      </c>
      <c r="AH292" s="167">
        <v>0</v>
      </c>
      <c r="AI292" s="515" t="s">
        <v>75</v>
      </c>
      <c r="AJ292" s="167">
        <v>0</v>
      </c>
      <c r="AK292" s="515" t="s">
        <v>75</v>
      </c>
      <c r="AL292" s="515" t="s">
        <v>75</v>
      </c>
      <c r="AM292" s="180">
        <f t="shared" si="25"/>
        <v>0</v>
      </c>
      <c r="AN292" s="505">
        <f>+K292+AC292-AH292</f>
        <v>22933333</v>
      </c>
      <c r="AO292" s="61" t="s">
        <v>67</v>
      </c>
      <c r="AP292" s="156">
        <f t="shared" si="22"/>
        <v>22933333</v>
      </c>
      <c r="AQ292" s="61" t="s">
        <v>86</v>
      </c>
      <c r="AR292" s="64">
        <v>0</v>
      </c>
      <c r="AS292" s="515" t="s">
        <v>75</v>
      </c>
      <c r="AT292" s="522">
        <f t="shared" si="26"/>
        <v>7600000</v>
      </c>
      <c r="AU292" s="156">
        <v>15333333</v>
      </c>
      <c r="AV292" s="72">
        <f t="shared" si="27"/>
        <v>0.33139535365400224</v>
      </c>
      <c r="AW292" s="515" t="s">
        <v>75</v>
      </c>
      <c r="AX292" s="61" t="s">
        <v>101</v>
      </c>
      <c r="AY292" s="180" t="s">
        <v>1821</v>
      </c>
      <c r="AZ292" s="58" t="s">
        <v>67</v>
      </c>
      <c r="BA292" s="58" t="s">
        <v>67</v>
      </c>
    </row>
    <row r="293" spans="2:53" s="142" customFormat="1" ht="14.25" customHeight="1" x14ac:dyDescent="0.2">
      <c r="B293" s="58">
        <v>2024</v>
      </c>
      <c r="C293" s="58">
        <v>891780111</v>
      </c>
      <c r="D293" s="62" t="s">
        <v>64</v>
      </c>
      <c r="E293" s="167" t="s">
        <v>1822</v>
      </c>
      <c r="F293" s="180" t="s">
        <v>1823</v>
      </c>
      <c r="G293" s="210">
        <v>0</v>
      </c>
      <c r="H293" s="167" t="s">
        <v>73</v>
      </c>
      <c r="I293" s="58" t="s">
        <v>125</v>
      </c>
      <c r="J293" s="167" t="s">
        <v>1824</v>
      </c>
      <c r="K293" s="156">
        <v>19833333</v>
      </c>
      <c r="L293" s="58" t="s">
        <v>68</v>
      </c>
      <c r="M293" s="482" t="s">
        <v>1400</v>
      </c>
      <c r="N293" s="487">
        <v>1082997057</v>
      </c>
      <c r="O293" s="184">
        <v>36</v>
      </c>
      <c r="P293" s="509">
        <v>45306</v>
      </c>
      <c r="Q293" s="156">
        <v>734700000</v>
      </c>
      <c r="R293" s="483">
        <v>45475</v>
      </c>
      <c r="S293" s="156">
        <f>+K293</f>
        <v>19833333</v>
      </c>
      <c r="T293" s="61" t="s">
        <v>67</v>
      </c>
      <c r="U293" s="184">
        <v>85155551</v>
      </c>
      <c r="V293" s="184" t="s">
        <v>355</v>
      </c>
      <c r="W293" s="483">
        <v>45475</v>
      </c>
      <c r="X293" s="483">
        <v>45475</v>
      </c>
      <c r="Y293" s="484" t="s">
        <v>75</v>
      </c>
      <c r="Z293" s="483">
        <v>45646</v>
      </c>
      <c r="AA293" s="180">
        <f t="shared" si="23"/>
        <v>171</v>
      </c>
      <c r="AB293" s="167">
        <v>0</v>
      </c>
      <c r="AC293" s="167">
        <v>0</v>
      </c>
      <c r="AD293" s="167">
        <v>0</v>
      </c>
      <c r="AE293" s="515" t="s">
        <v>75</v>
      </c>
      <c r="AF293" s="180">
        <f t="shared" si="24"/>
        <v>0</v>
      </c>
      <c r="AG293" s="167">
        <v>0</v>
      </c>
      <c r="AH293" s="167">
        <v>0</v>
      </c>
      <c r="AI293" s="515" t="s">
        <v>75</v>
      </c>
      <c r="AJ293" s="167">
        <v>0</v>
      </c>
      <c r="AK293" s="515" t="s">
        <v>75</v>
      </c>
      <c r="AL293" s="515" t="s">
        <v>75</v>
      </c>
      <c r="AM293" s="180">
        <f t="shared" si="25"/>
        <v>0</v>
      </c>
      <c r="AN293" s="505">
        <f>+K293+AC293-AH293</f>
        <v>19833333</v>
      </c>
      <c r="AO293" s="61" t="s">
        <v>67</v>
      </c>
      <c r="AP293" s="156">
        <f t="shared" si="22"/>
        <v>19833333</v>
      </c>
      <c r="AQ293" s="61" t="s">
        <v>86</v>
      </c>
      <c r="AR293" s="64">
        <v>0</v>
      </c>
      <c r="AS293" s="515" t="s">
        <v>75</v>
      </c>
      <c r="AT293" s="522">
        <f t="shared" si="26"/>
        <v>7000000</v>
      </c>
      <c r="AU293" s="156">
        <v>12833333</v>
      </c>
      <c r="AV293" s="72">
        <f t="shared" si="27"/>
        <v>0.35294118240237282</v>
      </c>
      <c r="AW293" s="515" t="s">
        <v>75</v>
      </c>
      <c r="AX293" s="61" t="s">
        <v>101</v>
      </c>
      <c r="AY293" s="180" t="s">
        <v>1825</v>
      </c>
      <c r="AZ293" s="58" t="s">
        <v>67</v>
      </c>
      <c r="BA293" s="58" t="s">
        <v>67</v>
      </c>
    </row>
    <row r="294" spans="2:53" s="142" customFormat="1" ht="14.25" customHeight="1" x14ac:dyDescent="0.2">
      <c r="B294" s="58">
        <v>2024</v>
      </c>
      <c r="C294" s="58">
        <v>891780111</v>
      </c>
      <c r="D294" s="62" t="s">
        <v>64</v>
      </c>
      <c r="E294" s="167" t="s">
        <v>1826</v>
      </c>
      <c r="F294" s="180" t="s">
        <v>1827</v>
      </c>
      <c r="G294" s="210">
        <v>0</v>
      </c>
      <c r="H294" s="167" t="s">
        <v>73</v>
      </c>
      <c r="I294" s="58" t="s">
        <v>125</v>
      </c>
      <c r="J294" s="167" t="s">
        <v>1828</v>
      </c>
      <c r="K294" s="156">
        <v>18920000</v>
      </c>
      <c r="L294" s="58" t="s">
        <v>68</v>
      </c>
      <c r="M294" s="482" t="s">
        <v>981</v>
      </c>
      <c r="N294" s="487">
        <v>1124006778</v>
      </c>
      <c r="O294" s="184">
        <v>36</v>
      </c>
      <c r="P294" s="509">
        <v>45306</v>
      </c>
      <c r="Q294" s="156">
        <v>734700000</v>
      </c>
      <c r="R294" s="483">
        <v>45475</v>
      </c>
      <c r="S294" s="156">
        <f>+K294</f>
        <v>18920000</v>
      </c>
      <c r="T294" s="61" t="s">
        <v>67</v>
      </c>
      <c r="U294" s="184">
        <v>85155551</v>
      </c>
      <c r="V294" s="184" t="s">
        <v>355</v>
      </c>
      <c r="W294" s="483">
        <v>45475</v>
      </c>
      <c r="X294" s="483">
        <v>45475</v>
      </c>
      <c r="Y294" s="484" t="s">
        <v>75</v>
      </c>
      <c r="Z294" s="483">
        <v>45646</v>
      </c>
      <c r="AA294" s="180">
        <f t="shared" si="23"/>
        <v>171</v>
      </c>
      <c r="AB294" s="167">
        <v>0</v>
      </c>
      <c r="AC294" s="167">
        <v>0</v>
      </c>
      <c r="AD294" s="167">
        <v>0</v>
      </c>
      <c r="AE294" s="515" t="s">
        <v>75</v>
      </c>
      <c r="AF294" s="180">
        <f t="shared" si="24"/>
        <v>0</v>
      </c>
      <c r="AG294" s="167">
        <v>0</v>
      </c>
      <c r="AH294" s="167">
        <v>0</v>
      </c>
      <c r="AI294" s="515" t="s">
        <v>75</v>
      </c>
      <c r="AJ294" s="167">
        <v>0</v>
      </c>
      <c r="AK294" s="515" t="s">
        <v>75</v>
      </c>
      <c r="AL294" s="515" t="s">
        <v>75</v>
      </c>
      <c r="AM294" s="180">
        <f t="shared" si="25"/>
        <v>0</v>
      </c>
      <c r="AN294" s="505">
        <f>+K294+AC294-AH294</f>
        <v>18920000</v>
      </c>
      <c r="AO294" s="61" t="s">
        <v>67</v>
      </c>
      <c r="AP294" s="156">
        <f t="shared" si="22"/>
        <v>18920000</v>
      </c>
      <c r="AQ294" s="61" t="s">
        <v>86</v>
      </c>
      <c r="AR294" s="64">
        <v>0</v>
      </c>
      <c r="AS294" s="515" t="s">
        <v>75</v>
      </c>
      <c r="AT294" s="522">
        <f t="shared" si="26"/>
        <v>6600000</v>
      </c>
      <c r="AU294" s="156">
        <v>12320000</v>
      </c>
      <c r="AV294" s="72">
        <f t="shared" si="27"/>
        <v>0.34883720930232559</v>
      </c>
      <c r="AW294" s="515" t="s">
        <v>75</v>
      </c>
      <c r="AX294" s="61" t="s">
        <v>101</v>
      </c>
      <c r="AY294" s="180" t="s">
        <v>1829</v>
      </c>
      <c r="AZ294" s="58" t="s">
        <v>67</v>
      </c>
      <c r="BA294" s="58" t="s">
        <v>67</v>
      </c>
    </row>
    <row r="295" spans="2:53" s="142" customFormat="1" ht="14.25" customHeight="1" x14ac:dyDescent="0.2">
      <c r="B295" s="58">
        <v>2024</v>
      </c>
      <c r="C295" s="58">
        <v>891780111</v>
      </c>
      <c r="D295" s="62" t="s">
        <v>64</v>
      </c>
      <c r="E295" s="167" t="s">
        <v>1830</v>
      </c>
      <c r="F295" s="180" t="s">
        <v>1831</v>
      </c>
      <c r="G295" s="210">
        <v>0</v>
      </c>
      <c r="H295" s="167" t="s">
        <v>73</v>
      </c>
      <c r="I295" s="58" t="s">
        <v>125</v>
      </c>
      <c r="J295" s="167" t="s">
        <v>1832</v>
      </c>
      <c r="K295" s="156">
        <v>18920000</v>
      </c>
      <c r="L295" s="58" t="s">
        <v>68</v>
      </c>
      <c r="M295" s="482" t="s">
        <v>1833</v>
      </c>
      <c r="N295" s="487">
        <v>1082868615</v>
      </c>
      <c r="O295" s="184">
        <v>36</v>
      </c>
      <c r="P295" s="509">
        <v>45306</v>
      </c>
      <c r="Q295" s="156">
        <v>734700000</v>
      </c>
      <c r="R295" s="483">
        <v>45475</v>
      </c>
      <c r="S295" s="156">
        <f>+K295</f>
        <v>18920000</v>
      </c>
      <c r="T295" s="61" t="s">
        <v>67</v>
      </c>
      <c r="U295" s="184">
        <v>85155551</v>
      </c>
      <c r="V295" s="184" t="s">
        <v>355</v>
      </c>
      <c r="W295" s="483">
        <v>45475</v>
      </c>
      <c r="X295" s="483">
        <v>45475</v>
      </c>
      <c r="Y295" s="484" t="s">
        <v>75</v>
      </c>
      <c r="Z295" s="483">
        <v>45646</v>
      </c>
      <c r="AA295" s="180">
        <f t="shared" si="23"/>
        <v>171</v>
      </c>
      <c r="AB295" s="167">
        <v>0</v>
      </c>
      <c r="AC295" s="167">
        <v>0</v>
      </c>
      <c r="AD295" s="167">
        <v>0</v>
      </c>
      <c r="AE295" s="515" t="s">
        <v>75</v>
      </c>
      <c r="AF295" s="180">
        <f t="shared" si="24"/>
        <v>0</v>
      </c>
      <c r="AG295" s="167">
        <v>0</v>
      </c>
      <c r="AH295" s="167">
        <v>0</v>
      </c>
      <c r="AI295" s="515" t="s">
        <v>75</v>
      </c>
      <c r="AJ295" s="167">
        <v>0</v>
      </c>
      <c r="AK295" s="515" t="s">
        <v>75</v>
      </c>
      <c r="AL295" s="515" t="s">
        <v>75</v>
      </c>
      <c r="AM295" s="180">
        <f t="shared" si="25"/>
        <v>0</v>
      </c>
      <c r="AN295" s="505">
        <f>+K295+AC295-AH295</f>
        <v>18920000</v>
      </c>
      <c r="AO295" s="61" t="s">
        <v>67</v>
      </c>
      <c r="AP295" s="156">
        <f t="shared" si="22"/>
        <v>18920000</v>
      </c>
      <c r="AQ295" s="61" t="s">
        <v>86</v>
      </c>
      <c r="AR295" s="64">
        <v>0</v>
      </c>
      <c r="AS295" s="515" t="s">
        <v>75</v>
      </c>
      <c r="AT295" s="522">
        <f t="shared" si="26"/>
        <v>6600000</v>
      </c>
      <c r="AU295" s="156">
        <v>12320000</v>
      </c>
      <c r="AV295" s="72">
        <f t="shared" si="27"/>
        <v>0.34883720930232559</v>
      </c>
      <c r="AW295" s="515" t="s">
        <v>75</v>
      </c>
      <c r="AX295" s="61" t="s">
        <v>101</v>
      </c>
      <c r="AY295" s="180" t="s">
        <v>1834</v>
      </c>
      <c r="AZ295" s="58" t="s">
        <v>67</v>
      </c>
      <c r="BA295" s="58" t="s">
        <v>67</v>
      </c>
    </row>
    <row r="296" spans="2:53" s="142" customFormat="1" ht="14.25" customHeight="1" x14ac:dyDescent="0.2">
      <c r="B296" s="58">
        <v>2024</v>
      </c>
      <c r="C296" s="58">
        <v>891780111</v>
      </c>
      <c r="D296" s="62" t="s">
        <v>64</v>
      </c>
      <c r="E296" s="167" t="s">
        <v>1835</v>
      </c>
      <c r="F296" s="180" t="s">
        <v>1836</v>
      </c>
      <c r="G296" s="210">
        <v>0</v>
      </c>
      <c r="H296" s="167" t="s">
        <v>73</v>
      </c>
      <c r="I296" s="58" t="s">
        <v>125</v>
      </c>
      <c r="J296" s="167" t="s">
        <v>1837</v>
      </c>
      <c r="K296" s="156">
        <v>23866667</v>
      </c>
      <c r="L296" s="58" t="s">
        <v>68</v>
      </c>
      <c r="M296" s="482" t="s">
        <v>1058</v>
      </c>
      <c r="N296" s="487">
        <v>12617352</v>
      </c>
      <c r="O296" s="184">
        <v>36</v>
      </c>
      <c r="P296" s="509">
        <v>45306</v>
      </c>
      <c r="Q296" s="156">
        <v>734700000</v>
      </c>
      <c r="R296" s="483">
        <v>45475</v>
      </c>
      <c r="S296" s="156">
        <f>+K296</f>
        <v>23866667</v>
      </c>
      <c r="T296" s="61" t="s">
        <v>67</v>
      </c>
      <c r="U296" s="184">
        <v>85155551</v>
      </c>
      <c r="V296" s="184" t="s">
        <v>355</v>
      </c>
      <c r="W296" s="483">
        <v>45475</v>
      </c>
      <c r="X296" s="483">
        <v>45475</v>
      </c>
      <c r="Y296" s="484" t="s">
        <v>75</v>
      </c>
      <c r="Z296" s="483">
        <v>45646</v>
      </c>
      <c r="AA296" s="180">
        <f t="shared" si="23"/>
        <v>171</v>
      </c>
      <c r="AB296" s="167">
        <v>0</v>
      </c>
      <c r="AC296" s="167">
        <v>0</v>
      </c>
      <c r="AD296" s="167">
        <v>0</v>
      </c>
      <c r="AE296" s="515" t="s">
        <v>75</v>
      </c>
      <c r="AF296" s="180">
        <f t="shared" si="24"/>
        <v>0</v>
      </c>
      <c r="AG296" s="167">
        <v>0</v>
      </c>
      <c r="AH296" s="167">
        <v>0</v>
      </c>
      <c r="AI296" s="515" t="s">
        <v>75</v>
      </c>
      <c r="AJ296" s="167">
        <v>0</v>
      </c>
      <c r="AK296" s="515" t="s">
        <v>75</v>
      </c>
      <c r="AL296" s="515" t="s">
        <v>75</v>
      </c>
      <c r="AM296" s="180">
        <f t="shared" si="25"/>
        <v>0</v>
      </c>
      <c r="AN296" s="505">
        <f>+K296+AC296-AH296</f>
        <v>23866667</v>
      </c>
      <c r="AO296" s="61" t="s">
        <v>67</v>
      </c>
      <c r="AP296" s="156">
        <f t="shared" si="22"/>
        <v>23866667</v>
      </c>
      <c r="AQ296" s="61" t="s">
        <v>86</v>
      </c>
      <c r="AR296" s="64">
        <v>0</v>
      </c>
      <c r="AS296" s="515" t="s">
        <v>75</v>
      </c>
      <c r="AT296" s="522">
        <f t="shared" si="26"/>
        <v>8423530</v>
      </c>
      <c r="AU296" s="156">
        <v>15443137</v>
      </c>
      <c r="AV296" s="72">
        <f t="shared" si="27"/>
        <v>0.35294119618797209</v>
      </c>
      <c r="AW296" s="515" t="s">
        <v>75</v>
      </c>
      <c r="AX296" s="61" t="s">
        <v>101</v>
      </c>
      <c r="AY296" s="481" t="s">
        <v>1838</v>
      </c>
      <c r="AZ296" s="58" t="s">
        <v>67</v>
      </c>
      <c r="BA296" s="58" t="s">
        <v>67</v>
      </c>
    </row>
    <row r="297" spans="2:53" s="142" customFormat="1" ht="14.25" customHeight="1" x14ac:dyDescent="0.2">
      <c r="B297" s="58">
        <v>2024</v>
      </c>
      <c r="C297" s="58">
        <v>891780111</v>
      </c>
      <c r="D297" s="62" t="s">
        <v>64</v>
      </c>
      <c r="E297" s="167" t="s">
        <v>1839</v>
      </c>
      <c r="F297" s="180" t="s">
        <v>1840</v>
      </c>
      <c r="G297" s="210">
        <v>0</v>
      </c>
      <c r="H297" s="167" t="s">
        <v>73</v>
      </c>
      <c r="I297" s="58" t="s">
        <v>125</v>
      </c>
      <c r="J297" s="167" t="s">
        <v>1841</v>
      </c>
      <c r="K297" s="156">
        <v>1696000</v>
      </c>
      <c r="L297" s="58" t="s">
        <v>68</v>
      </c>
      <c r="M297" s="482" t="s">
        <v>1842</v>
      </c>
      <c r="N297" s="487">
        <v>1082956614</v>
      </c>
      <c r="O297" s="180">
        <v>1469</v>
      </c>
      <c r="P297" s="509">
        <v>45470</v>
      </c>
      <c r="Q297" s="505">
        <v>36000000</v>
      </c>
      <c r="R297" s="483">
        <v>45475</v>
      </c>
      <c r="S297" s="156">
        <f>+K297</f>
        <v>1696000</v>
      </c>
      <c r="T297" s="61" t="s">
        <v>67</v>
      </c>
      <c r="U297" s="184">
        <v>63563343</v>
      </c>
      <c r="V297" s="184" t="s">
        <v>1843</v>
      </c>
      <c r="W297" s="483">
        <v>45475</v>
      </c>
      <c r="X297" s="483">
        <v>45475</v>
      </c>
      <c r="Y297" s="484" t="s">
        <v>75</v>
      </c>
      <c r="Z297" s="488">
        <v>45478</v>
      </c>
      <c r="AA297" s="180">
        <f t="shared" si="23"/>
        <v>3</v>
      </c>
      <c r="AB297" s="167">
        <v>0</v>
      </c>
      <c r="AC297" s="167">
        <v>0</v>
      </c>
      <c r="AD297" s="167">
        <v>0</v>
      </c>
      <c r="AE297" s="515" t="s">
        <v>75</v>
      </c>
      <c r="AF297" s="180">
        <f t="shared" si="24"/>
        <v>0</v>
      </c>
      <c r="AG297" s="167">
        <v>0</v>
      </c>
      <c r="AH297" s="167">
        <v>0</v>
      </c>
      <c r="AI297" s="515" t="s">
        <v>75</v>
      </c>
      <c r="AJ297" s="167">
        <v>0</v>
      </c>
      <c r="AK297" s="515" t="s">
        <v>75</v>
      </c>
      <c r="AL297" s="515" t="s">
        <v>75</v>
      </c>
      <c r="AM297" s="180">
        <f t="shared" si="25"/>
        <v>0</v>
      </c>
      <c r="AN297" s="505">
        <f>+K297+AC297-AH297</f>
        <v>1696000</v>
      </c>
      <c r="AO297" s="61" t="s">
        <v>86</v>
      </c>
      <c r="AP297" s="156">
        <v>0</v>
      </c>
      <c r="AQ297" s="61" t="s">
        <v>86</v>
      </c>
      <c r="AR297" s="64">
        <v>0</v>
      </c>
      <c r="AS297" s="515" t="s">
        <v>75</v>
      </c>
      <c r="AT297" s="522">
        <f t="shared" si="26"/>
        <v>1696000</v>
      </c>
      <c r="AU297" s="156">
        <v>0</v>
      </c>
      <c r="AV297" s="72">
        <f t="shared" si="27"/>
        <v>1</v>
      </c>
      <c r="AW297" s="515" t="s">
        <v>75</v>
      </c>
      <c r="AX297" s="61" t="s">
        <v>98</v>
      </c>
      <c r="AY297" s="180" t="s">
        <v>1844</v>
      </c>
      <c r="AZ297" s="58" t="s">
        <v>67</v>
      </c>
      <c r="BA297" s="58" t="s">
        <v>67</v>
      </c>
    </row>
    <row r="298" spans="2:53" s="142" customFormat="1" ht="14.25" customHeight="1" x14ac:dyDescent="0.2">
      <c r="B298" s="58">
        <v>2024</v>
      </c>
      <c r="C298" s="58">
        <v>891780111</v>
      </c>
      <c r="D298" s="62" t="s">
        <v>64</v>
      </c>
      <c r="E298" s="167" t="s">
        <v>1845</v>
      </c>
      <c r="F298" s="180" t="s">
        <v>1846</v>
      </c>
      <c r="G298" s="210">
        <v>0</v>
      </c>
      <c r="H298" s="167" t="s">
        <v>73</v>
      </c>
      <c r="I298" s="58" t="s">
        <v>125</v>
      </c>
      <c r="J298" s="167" t="s">
        <v>1847</v>
      </c>
      <c r="K298" s="156">
        <v>10000000</v>
      </c>
      <c r="L298" s="58" t="s">
        <v>68</v>
      </c>
      <c r="M298" s="482" t="s">
        <v>1014</v>
      </c>
      <c r="N298" s="487">
        <v>1082935131</v>
      </c>
      <c r="O298" s="180">
        <v>496</v>
      </c>
      <c r="P298" s="509">
        <v>45349</v>
      </c>
      <c r="Q298" s="505">
        <v>258069886</v>
      </c>
      <c r="R298" s="483">
        <v>45476</v>
      </c>
      <c r="S298" s="156">
        <f>+K298</f>
        <v>10000000</v>
      </c>
      <c r="T298" s="61" t="s">
        <v>67</v>
      </c>
      <c r="U298" s="184">
        <v>39049658</v>
      </c>
      <c r="V298" s="184" t="s">
        <v>895</v>
      </c>
      <c r="W298" s="488">
        <v>45476</v>
      </c>
      <c r="X298" s="488">
        <v>45476</v>
      </c>
      <c r="Y298" s="484" t="s">
        <v>75</v>
      </c>
      <c r="Z298" s="488">
        <v>45550</v>
      </c>
      <c r="AA298" s="180">
        <f t="shared" si="23"/>
        <v>74</v>
      </c>
      <c r="AB298" s="167">
        <v>0</v>
      </c>
      <c r="AC298" s="167">
        <v>0</v>
      </c>
      <c r="AD298" s="167">
        <v>0</v>
      </c>
      <c r="AE298" s="515" t="s">
        <v>75</v>
      </c>
      <c r="AF298" s="180">
        <f t="shared" si="24"/>
        <v>0</v>
      </c>
      <c r="AG298" s="167">
        <v>0</v>
      </c>
      <c r="AH298" s="167">
        <v>0</v>
      </c>
      <c r="AI298" s="515" t="s">
        <v>75</v>
      </c>
      <c r="AJ298" s="167">
        <v>0</v>
      </c>
      <c r="AK298" s="515" t="s">
        <v>75</v>
      </c>
      <c r="AL298" s="515" t="s">
        <v>75</v>
      </c>
      <c r="AM298" s="180">
        <f t="shared" si="25"/>
        <v>0</v>
      </c>
      <c r="AN298" s="505">
        <f>+K298+AC298-AH298</f>
        <v>10000000</v>
      </c>
      <c r="AO298" s="61" t="s">
        <v>86</v>
      </c>
      <c r="AP298" s="156">
        <v>0</v>
      </c>
      <c r="AQ298" s="61" t="s">
        <v>86</v>
      </c>
      <c r="AR298" s="64">
        <v>0</v>
      </c>
      <c r="AS298" s="515" t="s">
        <v>75</v>
      </c>
      <c r="AT298" s="522">
        <f t="shared" si="26"/>
        <v>4000000</v>
      </c>
      <c r="AU298" s="156">
        <v>6000000</v>
      </c>
      <c r="AV298" s="72">
        <f t="shared" si="27"/>
        <v>0.4</v>
      </c>
      <c r="AW298" s="515" t="s">
        <v>75</v>
      </c>
      <c r="AX298" s="61" t="s">
        <v>101</v>
      </c>
      <c r="AY298" s="180" t="s">
        <v>1848</v>
      </c>
      <c r="AZ298" s="58" t="s">
        <v>67</v>
      </c>
      <c r="BA298" s="58" t="s">
        <v>67</v>
      </c>
    </row>
    <row r="299" spans="2:53" s="142" customFormat="1" ht="14.25" customHeight="1" x14ac:dyDescent="0.2">
      <c r="B299" s="58">
        <v>2024</v>
      </c>
      <c r="C299" s="58">
        <v>891780111</v>
      </c>
      <c r="D299" s="62" t="s">
        <v>64</v>
      </c>
      <c r="E299" s="167" t="s">
        <v>1849</v>
      </c>
      <c r="F299" s="180" t="s">
        <v>1850</v>
      </c>
      <c r="G299" s="210">
        <v>0</v>
      </c>
      <c r="H299" s="167" t="s">
        <v>73</v>
      </c>
      <c r="I299" s="58" t="s">
        <v>125</v>
      </c>
      <c r="J299" s="167" t="s">
        <v>1851</v>
      </c>
      <c r="K299" s="156">
        <v>12022033</v>
      </c>
      <c r="L299" s="58" t="s">
        <v>68</v>
      </c>
      <c r="M299" s="482" t="s">
        <v>894</v>
      </c>
      <c r="N299" s="487">
        <v>1020794175</v>
      </c>
      <c r="O299" s="180">
        <v>441</v>
      </c>
      <c r="P299" s="154">
        <v>45344</v>
      </c>
      <c r="Q299" s="505">
        <v>270522388</v>
      </c>
      <c r="R299" s="483">
        <v>45476</v>
      </c>
      <c r="S299" s="156">
        <f>+K299</f>
        <v>12022033</v>
      </c>
      <c r="T299" s="61" t="s">
        <v>67</v>
      </c>
      <c r="U299" s="184">
        <v>39049658</v>
      </c>
      <c r="V299" s="184" t="s">
        <v>895</v>
      </c>
      <c r="W299" s="488">
        <v>45476</v>
      </c>
      <c r="X299" s="488">
        <v>45476</v>
      </c>
      <c r="Y299" s="484" t="s">
        <v>75</v>
      </c>
      <c r="Z299" s="488">
        <v>45565</v>
      </c>
      <c r="AA299" s="180">
        <f t="shared" si="23"/>
        <v>89</v>
      </c>
      <c r="AB299" s="167">
        <v>0</v>
      </c>
      <c r="AC299" s="167">
        <v>0</v>
      </c>
      <c r="AD299" s="167">
        <v>0</v>
      </c>
      <c r="AE299" s="515" t="s">
        <v>75</v>
      </c>
      <c r="AF299" s="180">
        <f t="shared" si="24"/>
        <v>0</v>
      </c>
      <c r="AG299" s="167">
        <v>0</v>
      </c>
      <c r="AH299" s="167">
        <v>0</v>
      </c>
      <c r="AI299" s="515" t="s">
        <v>75</v>
      </c>
      <c r="AJ299" s="167">
        <v>0</v>
      </c>
      <c r="AK299" s="515" t="s">
        <v>75</v>
      </c>
      <c r="AL299" s="515" t="s">
        <v>75</v>
      </c>
      <c r="AM299" s="180">
        <f t="shared" si="25"/>
        <v>0</v>
      </c>
      <c r="AN299" s="505">
        <f>+K299+AC299-AH299</f>
        <v>12022033</v>
      </c>
      <c r="AO299" s="61" t="s">
        <v>86</v>
      </c>
      <c r="AP299" s="156">
        <v>0</v>
      </c>
      <c r="AQ299" s="61" t="s">
        <v>86</v>
      </c>
      <c r="AR299" s="64">
        <v>0</v>
      </c>
      <c r="AS299" s="515" t="s">
        <v>75</v>
      </c>
      <c r="AT299" s="522">
        <f t="shared" si="26"/>
        <v>4007345</v>
      </c>
      <c r="AU299" s="156">
        <v>8014688</v>
      </c>
      <c r="AV299" s="72">
        <f t="shared" si="27"/>
        <v>0.33333338878707119</v>
      </c>
      <c r="AW299" s="515" t="s">
        <v>75</v>
      </c>
      <c r="AX299" s="61" t="s">
        <v>101</v>
      </c>
      <c r="AY299" s="180" t="s">
        <v>1852</v>
      </c>
      <c r="AZ299" s="58" t="s">
        <v>67</v>
      </c>
      <c r="BA299" s="58" t="s">
        <v>67</v>
      </c>
    </row>
    <row r="300" spans="2:53" s="142" customFormat="1" ht="14.25" customHeight="1" x14ac:dyDescent="0.2">
      <c r="B300" s="58">
        <v>2024</v>
      </c>
      <c r="C300" s="58">
        <v>891780111</v>
      </c>
      <c r="D300" s="62" t="s">
        <v>64</v>
      </c>
      <c r="E300" s="167" t="s">
        <v>1853</v>
      </c>
      <c r="F300" s="180" t="s">
        <v>1854</v>
      </c>
      <c r="G300" s="210">
        <v>0</v>
      </c>
      <c r="H300" s="167" t="s">
        <v>73</v>
      </c>
      <c r="I300" s="58" t="s">
        <v>125</v>
      </c>
      <c r="J300" s="167" t="s">
        <v>1855</v>
      </c>
      <c r="K300" s="156">
        <v>10000000</v>
      </c>
      <c r="L300" s="58" t="s">
        <v>68</v>
      </c>
      <c r="M300" s="482" t="s">
        <v>976</v>
      </c>
      <c r="N300" s="487">
        <v>1083034324</v>
      </c>
      <c r="O300" s="180">
        <v>669</v>
      </c>
      <c r="P300" s="509">
        <v>45364</v>
      </c>
      <c r="Q300" s="505">
        <v>531000000</v>
      </c>
      <c r="R300" s="483">
        <v>45476</v>
      </c>
      <c r="S300" s="156">
        <f>+K300</f>
        <v>10000000</v>
      </c>
      <c r="T300" s="61" t="s">
        <v>67</v>
      </c>
      <c r="U300" s="184">
        <v>39049658</v>
      </c>
      <c r="V300" s="184" t="s">
        <v>895</v>
      </c>
      <c r="W300" s="488">
        <v>45476</v>
      </c>
      <c r="X300" s="488">
        <v>45476</v>
      </c>
      <c r="Y300" s="484" t="s">
        <v>75</v>
      </c>
      <c r="Z300" s="488">
        <v>45550</v>
      </c>
      <c r="AA300" s="180">
        <f t="shared" si="23"/>
        <v>74</v>
      </c>
      <c r="AB300" s="167">
        <v>0</v>
      </c>
      <c r="AC300" s="167">
        <v>0</v>
      </c>
      <c r="AD300" s="167">
        <v>0</v>
      </c>
      <c r="AE300" s="515" t="s">
        <v>75</v>
      </c>
      <c r="AF300" s="180">
        <f t="shared" si="24"/>
        <v>0</v>
      </c>
      <c r="AG300" s="167">
        <v>0</v>
      </c>
      <c r="AH300" s="167">
        <v>0</v>
      </c>
      <c r="AI300" s="515" t="s">
        <v>75</v>
      </c>
      <c r="AJ300" s="167">
        <v>0</v>
      </c>
      <c r="AK300" s="515" t="s">
        <v>75</v>
      </c>
      <c r="AL300" s="515" t="s">
        <v>75</v>
      </c>
      <c r="AM300" s="180">
        <f t="shared" si="25"/>
        <v>0</v>
      </c>
      <c r="AN300" s="505">
        <f>+K300+AC300-AH300</f>
        <v>10000000</v>
      </c>
      <c r="AO300" s="61" t="s">
        <v>86</v>
      </c>
      <c r="AP300" s="156">
        <v>0</v>
      </c>
      <c r="AQ300" s="61" t="s">
        <v>86</v>
      </c>
      <c r="AR300" s="64">
        <v>0</v>
      </c>
      <c r="AS300" s="515" t="s">
        <v>75</v>
      </c>
      <c r="AT300" s="522">
        <f t="shared" si="26"/>
        <v>4000000</v>
      </c>
      <c r="AU300" s="156">
        <v>6000000</v>
      </c>
      <c r="AV300" s="72">
        <f t="shared" si="27"/>
        <v>0.4</v>
      </c>
      <c r="AW300" s="515" t="s">
        <v>75</v>
      </c>
      <c r="AX300" s="61" t="s">
        <v>101</v>
      </c>
      <c r="AY300" s="180" t="s">
        <v>1856</v>
      </c>
      <c r="AZ300" s="58" t="s">
        <v>67</v>
      </c>
      <c r="BA300" s="58" t="s">
        <v>67</v>
      </c>
    </row>
    <row r="301" spans="2:53" s="142" customFormat="1" ht="14.25" customHeight="1" x14ac:dyDescent="0.2">
      <c r="B301" s="58">
        <v>2024</v>
      </c>
      <c r="C301" s="58">
        <v>891780111</v>
      </c>
      <c r="D301" s="62" t="s">
        <v>64</v>
      </c>
      <c r="E301" s="167" t="s">
        <v>1857</v>
      </c>
      <c r="F301" s="180" t="s">
        <v>1858</v>
      </c>
      <c r="G301" s="210">
        <v>0</v>
      </c>
      <c r="H301" s="167" t="s">
        <v>73</v>
      </c>
      <c r="I301" s="58" t="s">
        <v>125</v>
      </c>
      <c r="J301" s="167" t="s">
        <v>1859</v>
      </c>
      <c r="K301" s="156">
        <v>16496050</v>
      </c>
      <c r="L301" s="58" t="s">
        <v>68</v>
      </c>
      <c r="M301" s="482" t="s">
        <v>995</v>
      </c>
      <c r="N301" s="487">
        <v>33224219</v>
      </c>
      <c r="O301" s="180">
        <v>483</v>
      </c>
      <c r="P301" s="154">
        <v>45348</v>
      </c>
      <c r="Q301" s="505">
        <v>258069886</v>
      </c>
      <c r="R301" s="483">
        <v>45476</v>
      </c>
      <c r="S301" s="156">
        <f>+K301</f>
        <v>16496050</v>
      </c>
      <c r="T301" s="61" t="s">
        <v>67</v>
      </c>
      <c r="U301" s="184">
        <v>39049658</v>
      </c>
      <c r="V301" s="184" t="s">
        <v>895</v>
      </c>
      <c r="W301" s="488">
        <v>45476</v>
      </c>
      <c r="X301" s="488">
        <v>45476</v>
      </c>
      <c r="Y301" s="484" t="s">
        <v>75</v>
      </c>
      <c r="Z301" s="488">
        <v>45601</v>
      </c>
      <c r="AA301" s="180">
        <f t="shared" si="23"/>
        <v>125</v>
      </c>
      <c r="AB301" s="167">
        <v>0</v>
      </c>
      <c r="AC301" s="167">
        <v>0</v>
      </c>
      <c r="AD301" s="167">
        <v>0</v>
      </c>
      <c r="AE301" s="515" t="s">
        <v>75</v>
      </c>
      <c r="AF301" s="180">
        <f t="shared" si="24"/>
        <v>0</v>
      </c>
      <c r="AG301" s="167">
        <v>0</v>
      </c>
      <c r="AH301" s="167">
        <v>0</v>
      </c>
      <c r="AI301" s="515" t="s">
        <v>75</v>
      </c>
      <c r="AJ301" s="167">
        <v>0</v>
      </c>
      <c r="AK301" s="515" t="s">
        <v>75</v>
      </c>
      <c r="AL301" s="515" t="s">
        <v>75</v>
      </c>
      <c r="AM301" s="180">
        <f t="shared" si="25"/>
        <v>0</v>
      </c>
      <c r="AN301" s="505">
        <f>+K301+AC301-AH301</f>
        <v>16496050</v>
      </c>
      <c r="AO301" s="61" t="s">
        <v>86</v>
      </c>
      <c r="AP301" s="156">
        <v>0</v>
      </c>
      <c r="AQ301" s="61" t="s">
        <v>86</v>
      </c>
      <c r="AR301" s="64">
        <v>0</v>
      </c>
      <c r="AS301" s="515" t="s">
        <v>75</v>
      </c>
      <c r="AT301" s="522">
        <f t="shared" si="26"/>
        <v>4124012</v>
      </c>
      <c r="AU301" s="156">
        <v>12372038</v>
      </c>
      <c r="AV301" s="72">
        <f t="shared" si="27"/>
        <v>0.24999996968971361</v>
      </c>
      <c r="AW301" s="515" t="s">
        <v>75</v>
      </c>
      <c r="AX301" s="61" t="s">
        <v>101</v>
      </c>
      <c r="AY301" s="180" t="s">
        <v>1860</v>
      </c>
      <c r="AZ301" s="58" t="s">
        <v>67</v>
      </c>
      <c r="BA301" s="58" t="s">
        <v>67</v>
      </c>
    </row>
    <row r="302" spans="2:53" s="142" customFormat="1" ht="14.25" customHeight="1" x14ac:dyDescent="0.2">
      <c r="B302" s="58">
        <v>2024</v>
      </c>
      <c r="C302" s="58">
        <v>891780111</v>
      </c>
      <c r="D302" s="62" t="s">
        <v>64</v>
      </c>
      <c r="E302" s="167" t="s">
        <v>1861</v>
      </c>
      <c r="F302" s="180" t="s">
        <v>1862</v>
      </c>
      <c r="G302" s="210">
        <v>0</v>
      </c>
      <c r="H302" s="167" t="s">
        <v>73</v>
      </c>
      <c r="I302" s="58" t="s">
        <v>125</v>
      </c>
      <c r="J302" s="167" t="s">
        <v>1863</v>
      </c>
      <c r="K302" s="156">
        <v>20710280</v>
      </c>
      <c r="L302" s="58" t="s">
        <v>68</v>
      </c>
      <c r="M302" s="482" t="s">
        <v>931</v>
      </c>
      <c r="N302" s="487">
        <v>36386177</v>
      </c>
      <c r="O302" s="180">
        <v>431</v>
      </c>
      <c r="P302" s="154">
        <v>45343</v>
      </c>
      <c r="Q302" s="156">
        <f>278325415+32284468</f>
        <v>310609883</v>
      </c>
      <c r="R302" s="483">
        <v>45476</v>
      </c>
      <c r="S302" s="156">
        <f>+K302</f>
        <v>20710280</v>
      </c>
      <c r="T302" s="61" t="s">
        <v>67</v>
      </c>
      <c r="U302" s="184">
        <v>39049658</v>
      </c>
      <c r="V302" s="184" t="s">
        <v>895</v>
      </c>
      <c r="W302" s="488">
        <v>45476</v>
      </c>
      <c r="X302" s="488">
        <v>45476</v>
      </c>
      <c r="Y302" s="484" t="s">
        <v>75</v>
      </c>
      <c r="Z302" s="488">
        <v>45631</v>
      </c>
      <c r="AA302" s="180">
        <f t="shared" si="23"/>
        <v>155</v>
      </c>
      <c r="AB302" s="167">
        <v>0</v>
      </c>
      <c r="AC302" s="167">
        <v>0</v>
      </c>
      <c r="AD302" s="167">
        <v>0</v>
      </c>
      <c r="AE302" s="515" t="s">
        <v>75</v>
      </c>
      <c r="AF302" s="180">
        <f t="shared" si="24"/>
        <v>0</v>
      </c>
      <c r="AG302" s="167">
        <v>1</v>
      </c>
      <c r="AH302" s="167">
        <v>16568224</v>
      </c>
      <c r="AI302" s="515">
        <v>45504</v>
      </c>
      <c r="AJ302" s="167">
        <v>0</v>
      </c>
      <c r="AK302" s="515" t="s">
        <v>75</v>
      </c>
      <c r="AL302" s="515" t="s">
        <v>75</v>
      </c>
      <c r="AM302" s="180">
        <f t="shared" si="25"/>
        <v>0</v>
      </c>
      <c r="AN302" s="505">
        <f>+K302+AC302-AH302</f>
        <v>4142056</v>
      </c>
      <c r="AO302" s="61" t="s">
        <v>86</v>
      </c>
      <c r="AP302" s="156">
        <v>0</v>
      </c>
      <c r="AQ302" s="61" t="s">
        <v>86</v>
      </c>
      <c r="AR302" s="64">
        <v>0</v>
      </c>
      <c r="AS302" s="515" t="s">
        <v>75</v>
      </c>
      <c r="AT302" s="522">
        <f t="shared" si="26"/>
        <v>4142056</v>
      </c>
      <c r="AU302" s="156">
        <v>0</v>
      </c>
      <c r="AV302" s="72">
        <f t="shared" si="27"/>
        <v>1</v>
      </c>
      <c r="AW302" s="515">
        <v>45518</v>
      </c>
      <c r="AX302" s="61" t="s">
        <v>1864</v>
      </c>
      <c r="AY302" s="180" t="s">
        <v>1865</v>
      </c>
      <c r="AZ302" s="58" t="s">
        <v>67</v>
      </c>
      <c r="BA302" s="58" t="s">
        <v>67</v>
      </c>
    </row>
    <row r="303" spans="2:53" s="142" customFormat="1" ht="14.25" customHeight="1" x14ac:dyDescent="0.2">
      <c r="B303" s="58">
        <v>2024</v>
      </c>
      <c r="C303" s="58">
        <v>891780111</v>
      </c>
      <c r="D303" s="62" t="s">
        <v>64</v>
      </c>
      <c r="E303" s="167" t="s">
        <v>1866</v>
      </c>
      <c r="F303" s="180" t="s">
        <v>1867</v>
      </c>
      <c r="G303" s="210">
        <v>0</v>
      </c>
      <c r="H303" s="167" t="s">
        <v>73</v>
      </c>
      <c r="I303" s="58" t="s">
        <v>125</v>
      </c>
      <c r="J303" s="167" t="s">
        <v>1868</v>
      </c>
      <c r="K303" s="156">
        <v>21533333</v>
      </c>
      <c r="L303" s="58" t="s">
        <v>68</v>
      </c>
      <c r="M303" s="482" t="s">
        <v>936</v>
      </c>
      <c r="N303" s="487">
        <v>1082984449</v>
      </c>
      <c r="O303" s="180">
        <v>39</v>
      </c>
      <c r="P303" s="509">
        <v>45306</v>
      </c>
      <c r="Q303" s="505">
        <v>524300000</v>
      </c>
      <c r="R303" s="483">
        <v>45476</v>
      </c>
      <c r="S303" s="156">
        <f>+K303</f>
        <v>21533333</v>
      </c>
      <c r="T303" s="61" t="s">
        <v>67</v>
      </c>
      <c r="U303" s="184">
        <v>39049658</v>
      </c>
      <c r="V303" s="184" t="s">
        <v>895</v>
      </c>
      <c r="W303" s="488">
        <v>45476</v>
      </c>
      <c r="X303" s="488">
        <v>45476</v>
      </c>
      <c r="Y303" s="484" t="s">
        <v>75</v>
      </c>
      <c r="Z303" s="488">
        <v>45646</v>
      </c>
      <c r="AA303" s="180">
        <f t="shared" si="23"/>
        <v>170</v>
      </c>
      <c r="AB303" s="167">
        <v>0</v>
      </c>
      <c r="AC303" s="167">
        <v>0</v>
      </c>
      <c r="AD303" s="167">
        <v>0</v>
      </c>
      <c r="AE303" s="515" t="s">
        <v>75</v>
      </c>
      <c r="AF303" s="180">
        <f t="shared" si="24"/>
        <v>0</v>
      </c>
      <c r="AG303" s="167">
        <v>0</v>
      </c>
      <c r="AH303" s="167">
        <v>0</v>
      </c>
      <c r="AI303" s="515" t="s">
        <v>75</v>
      </c>
      <c r="AJ303" s="167">
        <v>0</v>
      </c>
      <c r="AK303" s="515" t="s">
        <v>75</v>
      </c>
      <c r="AL303" s="515" t="s">
        <v>75</v>
      </c>
      <c r="AM303" s="180">
        <f t="shared" si="25"/>
        <v>0</v>
      </c>
      <c r="AN303" s="505">
        <f>+K303+AC303-AH303</f>
        <v>21533333</v>
      </c>
      <c r="AO303" s="61" t="s">
        <v>67</v>
      </c>
      <c r="AP303" s="156">
        <f t="shared" ref="AP303:AP315" si="28">+AN303</f>
        <v>21533333</v>
      </c>
      <c r="AQ303" s="61" t="s">
        <v>86</v>
      </c>
      <c r="AR303" s="64">
        <v>0</v>
      </c>
      <c r="AS303" s="515" t="s">
        <v>75</v>
      </c>
      <c r="AT303" s="522">
        <f t="shared" si="26"/>
        <v>7600000</v>
      </c>
      <c r="AU303" s="156">
        <v>13933333</v>
      </c>
      <c r="AV303" s="72">
        <f t="shared" si="27"/>
        <v>0.35294118193407403</v>
      </c>
      <c r="AW303" s="515" t="s">
        <v>75</v>
      </c>
      <c r="AX303" s="61" t="s">
        <v>101</v>
      </c>
      <c r="AY303" s="180" t="s">
        <v>1869</v>
      </c>
      <c r="AZ303" s="58" t="s">
        <v>67</v>
      </c>
      <c r="BA303" s="58" t="s">
        <v>67</v>
      </c>
    </row>
    <row r="304" spans="2:53" s="142" customFormat="1" ht="14.25" customHeight="1" x14ac:dyDescent="0.2">
      <c r="B304" s="58">
        <v>2024</v>
      </c>
      <c r="C304" s="58">
        <v>891780111</v>
      </c>
      <c r="D304" s="62" t="s">
        <v>64</v>
      </c>
      <c r="E304" s="167" t="s">
        <v>1870</v>
      </c>
      <c r="F304" s="180" t="s">
        <v>1871</v>
      </c>
      <c r="G304" s="210">
        <v>0</v>
      </c>
      <c r="H304" s="167" t="s">
        <v>73</v>
      </c>
      <c r="I304" s="58" t="s">
        <v>125</v>
      </c>
      <c r="J304" s="167" t="s">
        <v>1872</v>
      </c>
      <c r="K304" s="156">
        <v>21533333</v>
      </c>
      <c r="L304" s="58" t="s">
        <v>68</v>
      </c>
      <c r="M304" s="482" t="s">
        <v>1873</v>
      </c>
      <c r="N304" s="487">
        <v>1010074079</v>
      </c>
      <c r="O304" s="180">
        <v>39</v>
      </c>
      <c r="P304" s="154">
        <v>45306</v>
      </c>
      <c r="Q304" s="505">
        <v>524300000</v>
      </c>
      <c r="R304" s="483">
        <v>45476</v>
      </c>
      <c r="S304" s="156">
        <f>+K304</f>
        <v>21533333</v>
      </c>
      <c r="T304" s="61" t="s">
        <v>67</v>
      </c>
      <c r="U304" s="184">
        <v>39049658</v>
      </c>
      <c r="V304" s="184" t="s">
        <v>895</v>
      </c>
      <c r="W304" s="488">
        <v>45476</v>
      </c>
      <c r="X304" s="488">
        <v>45476</v>
      </c>
      <c r="Y304" s="484" t="s">
        <v>75</v>
      </c>
      <c r="Z304" s="488">
        <v>45646</v>
      </c>
      <c r="AA304" s="180">
        <f t="shared" si="23"/>
        <v>170</v>
      </c>
      <c r="AB304" s="167">
        <v>0</v>
      </c>
      <c r="AC304" s="167">
        <v>0</v>
      </c>
      <c r="AD304" s="167">
        <v>0</v>
      </c>
      <c r="AE304" s="515" t="s">
        <v>75</v>
      </c>
      <c r="AF304" s="180">
        <f t="shared" si="24"/>
        <v>0</v>
      </c>
      <c r="AG304" s="167">
        <v>0</v>
      </c>
      <c r="AH304" s="167">
        <v>0</v>
      </c>
      <c r="AI304" s="515" t="s">
        <v>75</v>
      </c>
      <c r="AJ304" s="167">
        <v>0</v>
      </c>
      <c r="AK304" s="515" t="s">
        <v>75</v>
      </c>
      <c r="AL304" s="515" t="s">
        <v>75</v>
      </c>
      <c r="AM304" s="180">
        <f t="shared" si="25"/>
        <v>0</v>
      </c>
      <c r="AN304" s="505">
        <f>+K304+AC304-AH304</f>
        <v>21533333</v>
      </c>
      <c r="AO304" s="61" t="s">
        <v>67</v>
      </c>
      <c r="AP304" s="156">
        <f t="shared" si="28"/>
        <v>21533333</v>
      </c>
      <c r="AQ304" s="61" t="s">
        <v>86</v>
      </c>
      <c r="AR304" s="64">
        <v>0</v>
      </c>
      <c r="AS304" s="515" t="s">
        <v>75</v>
      </c>
      <c r="AT304" s="522">
        <f t="shared" si="26"/>
        <v>7600000</v>
      </c>
      <c r="AU304" s="156">
        <v>13933333</v>
      </c>
      <c r="AV304" s="72">
        <f t="shared" si="27"/>
        <v>0.35294118193407403</v>
      </c>
      <c r="AW304" s="515" t="s">
        <v>75</v>
      </c>
      <c r="AX304" s="61" t="s">
        <v>101</v>
      </c>
      <c r="AY304" s="180" t="s">
        <v>1874</v>
      </c>
      <c r="AZ304" s="58" t="s">
        <v>67</v>
      </c>
      <c r="BA304" s="58" t="s">
        <v>67</v>
      </c>
    </row>
    <row r="305" spans="2:53" s="142" customFormat="1" ht="14.25" customHeight="1" x14ac:dyDescent="0.2">
      <c r="B305" s="58">
        <v>2024</v>
      </c>
      <c r="C305" s="58">
        <v>891780111</v>
      </c>
      <c r="D305" s="62" t="s">
        <v>64</v>
      </c>
      <c r="E305" s="167" t="s">
        <v>1875</v>
      </c>
      <c r="F305" s="180" t="s">
        <v>1876</v>
      </c>
      <c r="G305" s="210">
        <v>0</v>
      </c>
      <c r="H305" s="167" t="s">
        <v>73</v>
      </c>
      <c r="I305" s="58" t="s">
        <v>125</v>
      </c>
      <c r="J305" s="167" t="s">
        <v>1877</v>
      </c>
      <c r="K305" s="156">
        <v>13600000</v>
      </c>
      <c r="L305" s="58" t="s">
        <v>68</v>
      </c>
      <c r="M305" s="482" t="s">
        <v>1878</v>
      </c>
      <c r="N305" s="487">
        <v>57462496</v>
      </c>
      <c r="O305" s="180">
        <v>39</v>
      </c>
      <c r="P305" s="509">
        <v>45306</v>
      </c>
      <c r="Q305" s="505">
        <v>524300000</v>
      </c>
      <c r="R305" s="483">
        <v>45476</v>
      </c>
      <c r="S305" s="156">
        <f>+K305</f>
        <v>13600000</v>
      </c>
      <c r="T305" s="61" t="s">
        <v>67</v>
      </c>
      <c r="U305" s="184">
        <v>39049658</v>
      </c>
      <c r="V305" s="184" t="s">
        <v>895</v>
      </c>
      <c r="W305" s="488">
        <v>45476</v>
      </c>
      <c r="X305" s="488">
        <v>45476</v>
      </c>
      <c r="Y305" s="484" t="s">
        <v>75</v>
      </c>
      <c r="Z305" s="488">
        <v>45535</v>
      </c>
      <c r="AA305" s="180">
        <f t="shared" si="23"/>
        <v>59</v>
      </c>
      <c r="AB305" s="167">
        <v>0</v>
      </c>
      <c r="AC305" s="167">
        <v>0</v>
      </c>
      <c r="AD305" s="167">
        <v>0</v>
      </c>
      <c r="AE305" s="515" t="s">
        <v>75</v>
      </c>
      <c r="AF305" s="180">
        <f t="shared" si="24"/>
        <v>0</v>
      </c>
      <c r="AG305" s="167">
        <v>0</v>
      </c>
      <c r="AH305" s="167">
        <v>0</v>
      </c>
      <c r="AI305" s="515" t="s">
        <v>75</v>
      </c>
      <c r="AJ305" s="167">
        <v>0</v>
      </c>
      <c r="AK305" s="515" t="s">
        <v>75</v>
      </c>
      <c r="AL305" s="515" t="s">
        <v>75</v>
      </c>
      <c r="AM305" s="180">
        <f t="shared" si="25"/>
        <v>0</v>
      </c>
      <c r="AN305" s="505">
        <f>+K305+AC305-AH305</f>
        <v>13600000</v>
      </c>
      <c r="AO305" s="61" t="s">
        <v>67</v>
      </c>
      <c r="AP305" s="156">
        <f t="shared" si="28"/>
        <v>13600000</v>
      </c>
      <c r="AQ305" s="61" t="s">
        <v>86</v>
      </c>
      <c r="AR305" s="64">
        <v>0</v>
      </c>
      <c r="AS305" s="515" t="s">
        <v>75</v>
      </c>
      <c r="AT305" s="522">
        <f t="shared" si="26"/>
        <v>13600000</v>
      </c>
      <c r="AU305" s="156">
        <v>0</v>
      </c>
      <c r="AV305" s="72">
        <f t="shared" si="27"/>
        <v>1</v>
      </c>
      <c r="AW305" s="515" t="s">
        <v>75</v>
      </c>
      <c r="AX305" s="61" t="s">
        <v>98</v>
      </c>
      <c r="AY305" s="180" t="s">
        <v>1879</v>
      </c>
      <c r="AZ305" s="58" t="s">
        <v>67</v>
      </c>
      <c r="BA305" s="58" t="s">
        <v>67</v>
      </c>
    </row>
    <row r="306" spans="2:53" s="142" customFormat="1" ht="14.25" customHeight="1" x14ac:dyDescent="0.2">
      <c r="B306" s="58">
        <v>2024</v>
      </c>
      <c r="C306" s="58">
        <v>891780111</v>
      </c>
      <c r="D306" s="62" t="s">
        <v>64</v>
      </c>
      <c r="E306" s="167" t="s">
        <v>1880</v>
      </c>
      <c r="F306" s="180" t="s">
        <v>1881</v>
      </c>
      <c r="G306" s="210">
        <v>0</v>
      </c>
      <c r="H306" s="167" t="s">
        <v>73</v>
      </c>
      <c r="I306" s="58" t="s">
        <v>125</v>
      </c>
      <c r="J306" s="167" t="s">
        <v>1882</v>
      </c>
      <c r="K306" s="156">
        <v>19833333</v>
      </c>
      <c r="L306" s="58" t="s">
        <v>68</v>
      </c>
      <c r="M306" s="482" t="s">
        <v>910</v>
      </c>
      <c r="N306" s="487">
        <v>1082875832</v>
      </c>
      <c r="O306" s="180">
        <v>39</v>
      </c>
      <c r="P306" s="509">
        <v>45306</v>
      </c>
      <c r="Q306" s="505">
        <v>524300000</v>
      </c>
      <c r="R306" s="483">
        <v>45476</v>
      </c>
      <c r="S306" s="156">
        <f>+K306</f>
        <v>19833333</v>
      </c>
      <c r="T306" s="61" t="s">
        <v>67</v>
      </c>
      <c r="U306" s="184">
        <v>39049658</v>
      </c>
      <c r="V306" s="184" t="s">
        <v>895</v>
      </c>
      <c r="W306" s="488">
        <v>45476</v>
      </c>
      <c r="X306" s="488">
        <v>45476</v>
      </c>
      <c r="Y306" s="484" t="s">
        <v>75</v>
      </c>
      <c r="Z306" s="488">
        <v>45646</v>
      </c>
      <c r="AA306" s="180">
        <f t="shared" si="23"/>
        <v>170</v>
      </c>
      <c r="AB306" s="167">
        <v>0</v>
      </c>
      <c r="AC306" s="167">
        <v>0</v>
      </c>
      <c r="AD306" s="167">
        <v>0</v>
      </c>
      <c r="AE306" s="515" t="s">
        <v>75</v>
      </c>
      <c r="AF306" s="180">
        <f t="shared" si="24"/>
        <v>0</v>
      </c>
      <c r="AG306" s="167">
        <v>0</v>
      </c>
      <c r="AH306" s="167">
        <v>0</v>
      </c>
      <c r="AI306" s="515" t="s">
        <v>75</v>
      </c>
      <c r="AJ306" s="167">
        <v>0</v>
      </c>
      <c r="AK306" s="515" t="s">
        <v>75</v>
      </c>
      <c r="AL306" s="515" t="s">
        <v>75</v>
      </c>
      <c r="AM306" s="180">
        <f t="shared" si="25"/>
        <v>0</v>
      </c>
      <c r="AN306" s="505">
        <f>+K306+AC306-AH306</f>
        <v>19833333</v>
      </c>
      <c r="AO306" s="61" t="s">
        <v>67</v>
      </c>
      <c r="AP306" s="156">
        <f t="shared" si="28"/>
        <v>19833333</v>
      </c>
      <c r="AQ306" s="61" t="s">
        <v>86</v>
      </c>
      <c r="AR306" s="64">
        <v>0</v>
      </c>
      <c r="AS306" s="515" t="s">
        <v>75</v>
      </c>
      <c r="AT306" s="522">
        <f t="shared" si="26"/>
        <v>7000000</v>
      </c>
      <c r="AU306" s="156">
        <v>12833333</v>
      </c>
      <c r="AV306" s="72">
        <f t="shared" si="27"/>
        <v>0.35294118240237282</v>
      </c>
      <c r="AW306" s="515" t="s">
        <v>75</v>
      </c>
      <c r="AX306" s="61" t="s">
        <v>101</v>
      </c>
      <c r="AY306" s="180" t="s">
        <v>1883</v>
      </c>
      <c r="AZ306" s="58" t="s">
        <v>67</v>
      </c>
      <c r="BA306" s="58" t="s">
        <v>67</v>
      </c>
    </row>
    <row r="307" spans="2:53" s="142" customFormat="1" ht="14.25" customHeight="1" x14ac:dyDescent="0.2">
      <c r="B307" s="58">
        <v>2024</v>
      </c>
      <c r="C307" s="58">
        <v>891780111</v>
      </c>
      <c r="D307" s="62" t="s">
        <v>64</v>
      </c>
      <c r="E307" s="167" t="s">
        <v>1884</v>
      </c>
      <c r="F307" s="180" t="s">
        <v>1885</v>
      </c>
      <c r="G307" s="210">
        <v>0</v>
      </c>
      <c r="H307" s="167" t="s">
        <v>73</v>
      </c>
      <c r="I307" s="58" t="s">
        <v>125</v>
      </c>
      <c r="J307" s="167" t="s">
        <v>1886</v>
      </c>
      <c r="K307" s="156">
        <v>21533333</v>
      </c>
      <c r="L307" s="58" t="s">
        <v>68</v>
      </c>
      <c r="M307" s="482" t="s">
        <v>1887</v>
      </c>
      <c r="N307" s="487">
        <v>1140866481</v>
      </c>
      <c r="O307" s="180">
        <v>39</v>
      </c>
      <c r="P307" s="509">
        <v>45306</v>
      </c>
      <c r="Q307" s="505">
        <v>524300000</v>
      </c>
      <c r="R307" s="483">
        <v>45476</v>
      </c>
      <c r="S307" s="156">
        <f>+K307</f>
        <v>21533333</v>
      </c>
      <c r="T307" s="61" t="s">
        <v>67</v>
      </c>
      <c r="U307" s="184">
        <v>39049658</v>
      </c>
      <c r="V307" s="184" t="s">
        <v>895</v>
      </c>
      <c r="W307" s="488">
        <v>45476</v>
      </c>
      <c r="X307" s="488">
        <v>45476</v>
      </c>
      <c r="Y307" s="484" t="s">
        <v>75</v>
      </c>
      <c r="Z307" s="488">
        <v>45646</v>
      </c>
      <c r="AA307" s="180">
        <f t="shared" si="23"/>
        <v>170</v>
      </c>
      <c r="AB307" s="167">
        <v>0</v>
      </c>
      <c r="AC307" s="167">
        <v>0</v>
      </c>
      <c r="AD307" s="167">
        <v>0</v>
      </c>
      <c r="AE307" s="515" t="s">
        <v>75</v>
      </c>
      <c r="AF307" s="180">
        <f t="shared" si="24"/>
        <v>0</v>
      </c>
      <c r="AG307" s="167">
        <v>0</v>
      </c>
      <c r="AH307" s="167">
        <v>0</v>
      </c>
      <c r="AI307" s="515" t="s">
        <v>75</v>
      </c>
      <c r="AJ307" s="167">
        <v>0</v>
      </c>
      <c r="AK307" s="515" t="s">
        <v>75</v>
      </c>
      <c r="AL307" s="515" t="s">
        <v>75</v>
      </c>
      <c r="AM307" s="180">
        <f t="shared" si="25"/>
        <v>0</v>
      </c>
      <c r="AN307" s="505">
        <f>+K307+AC307-AH307</f>
        <v>21533333</v>
      </c>
      <c r="AO307" s="61" t="s">
        <v>67</v>
      </c>
      <c r="AP307" s="156">
        <f t="shared" si="28"/>
        <v>21533333</v>
      </c>
      <c r="AQ307" s="61" t="s">
        <v>86</v>
      </c>
      <c r="AR307" s="64">
        <v>0</v>
      </c>
      <c r="AS307" s="515" t="s">
        <v>75</v>
      </c>
      <c r="AT307" s="522">
        <f t="shared" si="26"/>
        <v>7600000</v>
      </c>
      <c r="AU307" s="156">
        <v>13933333</v>
      </c>
      <c r="AV307" s="72">
        <f t="shared" si="27"/>
        <v>0.35294118193407403</v>
      </c>
      <c r="AW307" s="515" t="s">
        <v>75</v>
      </c>
      <c r="AX307" s="61" t="s">
        <v>101</v>
      </c>
      <c r="AY307" s="180" t="s">
        <v>1888</v>
      </c>
      <c r="AZ307" s="58" t="s">
        <v>67</v>
      </c>
      <c r="BA307" s="58" t="s">
        <v>67</v>
      </c>
    </row>
    <row r="308" spans="2:53" s="142" customFormat="1" ht="14.25" customHeight="1" x14ac:dyDescent="0.2">
      <c r="B308" s="58">
        <v>2024</v>
      </c>
      <c r="C308" s="58">
        <v>891780111</v>
      </c>
      <c r="D308" s="62" t="s">
        <v>64</v>
      </c>
      <c r="E308" s="167" t="s">
        <v>1889</v>
      </c>
      <c r="F308" s="180" t="s">
        <v>1890</v>
      </c>
      <c r="G308" s="210">
        <v>0</v>
      </c>
      <c r="H308" s="167" t="s">
        <v>73</v>
      </c>
      <c r="I308" s="58" t="s">
        <v>125</v>
      </c>
      <c r="J308" s="167" t="s">
        <v>1891</v>
      </c>
      <c r="K308" s="156">
        <v>20066667</v>
      </c>
      <c r="L308" s="58" t="s">
        <v>68</v>
      </c>
      <c r="M308" s="482" t="s">
        <v>1034</v>
      </c>
      <c r="N308" s="487">
        <v>1082958642</v>
      </c>
      <c r="O308" s="180">
        <v>36</v>
      </c>
      <c r="P308" s="154">
        <v>45306</v>
      </c>
      <c r="Q308" s="505">
        <v>734700000</v>
      </c>
      <c r="R308" s="483">
        <v>45476</v>
      </c>
      <c r="S308" s="156">
        <f>+K308</f>
        <v>20066667</v>
      </c>
      <c r="T308" s="61" t="s">
        <v>67</v>
      </c>
      <c r="U308" s="184">
        <v>85155551</v>
      </c>
      <c r="V308" s="184" t="s">
        <v>355</v>
      </c>
      <c r="W308" s="488">
        <v>45476</v>
      </c>
      <c r="X308" s="488">
        <v>45476</v>
      </c>
      <c r="Y308" s="484" t="s">
        <v>75</v>
      </c>
      <c r="Z308" s="488">
        <v>45646</v>
      </c>
      <c r="AA308" s="180">
        <f t="shared" si="23"/>
        <v>170</v>
      </c>
      <c r="AB308" s="167">
        <v>0</v>
      </c>
      <c r="AC308" s="167">
        <v>0</v>
      </c>
      <c r="AD308" s="167">
        <v>0</v>
      </c>
      <c r="AE308" s="515" t="s">
        <v>75</v>
      </c>
      <c r="AF308" s="180">
        <f t="shared" si="24"/>
        <v>0</v>
      </c>
      <c r="AG308" s="167">
        <v>0</v>
      </c>
      <c r="AH308" s="167">
        <v>0</v>
      </c>
      <c r="AI308" s="515" t="s">
        <v>75</v>
      </c>
      <c r="AJ308" s="167">
        <v>0</v>
      </c>
      <c r="AK308" s="515" t="s">
        <v>75</v>
      </c>
      <c r="AL308" s="515" t="s">
        <v>75</v>
      </c>
      <c r="AM308" s="180">
        <f t="shared" si="25"/>
        <v>0</v>
      </c>
      <c r="AN308" s="505">
        <f>+K308+AC308-AH308</f>
        <v>20066667</v>
      </c>
      <c r="AO308" s="61" t="s">
        <v>67</v>
      </c>
      <c r="AP308" s="156">
        <f t="shared" si="28"/>
        <v>20066667</v>
      </c>
      <c r="AQ308" s="61" t="s">
        <v>86</v>
      </c>
      <c r="AR308" s="64">
        <v>0</v>
      </c>
      <c r="AS308" s="515" t="s">
        <v>75</v>
      </c>
      <c r="AT308" s="522">
        <f t="shared" si="26"/>
        <v>7000000</v>
      </c>
      <c r="AU308" s="156">
        <v>13066667</v>
      </c>
      <c r="AV308" s="72">
        <f t="shared" si="27"/>
        <v>0.34883720350768765</v>
      </c>
      <c r="AW308" s="515" t="s">
        <v>75</v>
      </c>
      <c r="AX308" s="61" t="s">
        <v>101</v>
      </c>
      <c r="AY308" s="180" t="s">
        <v>1892</v>
      </c>
      <c r="AZ308" s="58" t="s">
        <v>67</v>
      </c>
      <c r="BA308" s="58" t="s">
        <v>67</v>
      </c>
    </row>
    <row r="309" spans="2:53" s="142" customFormat="1" ht="14.25" customHeight="1" x14ac:dyDescent="0.2">
      <c r="B309" s="58">
        <v>2024</v>
      </c>
      <c r="C309" s="58">
        <v>891780111</v>
      </c>
      <c r="D309" s="62" t="s">
        <v>64</v>
      </c>
      <c r="E309" s="167" t="s">
        <v>1893</v>
      </c>
      <c r="F309" s="180" t="s">
        <v>1894</v>
      </c>
      <c r="G309" s="210">
        <v>0</v>
      </c>
      <c r="H309" s="167" t="s">
        <v>73</v>
      </c>
      <c r="I309" s="58" t="s">
        <v>125</v>
      </c>
      <c r="J309" s="167" t="s">
        <v>1895</v>
      </c>
      <c r="K309" s="156">
        <v>20066667</v>
      </c>
      <c r="L309" s="58" t="s">
        <v>68</v>
      </c>
      <c r="M309" s="482" t="s">
        <v>941</v>
      </c>
      <c r="N309" s="487">
        <v>1045710831</v>
      </c>
      <c r="O309" s="180">
        <v>36</v>
      </c>
      <c r="P309" s="154">
        <v>45306</v>
      </c>
      <c r="Q309" s="505">
        <v>734700000</v>
      </c>
      <c r="R309" s="483">
        <v>45476</v>
      </c>
      <c r="S309" s="156">
        <f>+K309</f>
        <v>20066667</v>
      </c>
      <c r="T309" s="61" t="s">
        <v>67</v>
      </c>
      <c r="U309" s="184">
        <v>85155551</v>
      </c>
      <c r="V309" s="184" t="s">
        <v>355</v>
      </c>
      <c r="W309" s="488">
        <v>45476</v>
      </c>
      <c r="X309" s="488">
        <v>45476</v>
      </c>
      <c r="Y309" s="484" t="s">
        <v>75</v>
      </c>
      <c r="Z309" s="488">
        <v>45646</v>
      </c>
      <c r="AA309" s="180">
        <f t="shared" si="23"/>
        <v>170</v>
      </c>
      <c r="AB309" s="167">
        <v>0</v>
      </c>
      <c r="AC309" s="167">
        <v>0</v>
      </c>
      <c r="AD309" s="167">
        <v>0</v>
      </c>
      <c r="AE309" s="515" t="s">
        <v>75</v>
      </c>
      <c r="AF309" s="180">
        <f t="shared" si="24"/>
        <v>0</v>
      </c>
      <c r="AG309" s="167">
        <v>0</v>
      </c>
      <c r="AH309" s="167">
        <v>0</v>
      </c>
      <c r="AI309" s="515" t="s">
        <v>75</v>
      </c>
      <c r="AJ309" s="167">
        <v>0</v>
      </c>
      <c r="AK309" s="515" t="s">
        <v>75</v>
      </c>
      <c r="AL309" s="515" t="s">
        <v>75</v>
      </c>
      <c r="AM309" s="180">
        <f t="shared" si="25"/>
        <v>0</v>
      </c>
      <c r="AN309" s="505">
        <f>+K309+AC309-AH309</f>
        <v>20066667</v>
      </c>
      <c r="AO309" s="61" t="s">
        <v>67</v>
      </c>
      <c r="AP309" s="156">
        <f t="shared" si="28"/>
        <v>20066667</v>
      </c>
      <c r="AQ309" s="61" t="s">
        <v>86</v>
      </c>
      <c r="AR309" s="64">
        <v>0</v>
      </c>
      <c r="AS309" s="515" t="s">
        <v>75</v>
      </c>
      <c r="AT309" s="522">
        <f t="shared" si="26"/>
        <v>7000000</v>
      </c>
      <c r="AU309" s="156">
        <v>13066667</v>
      </c>
      <c r="AV309" s="72">
        <f t="shared" si="27"/>
        <v>0.34883720350768765</v>
      </c>
      <c r="AW309" s="515" t="s">
        <v>75</v>
      </c>
      <c r="AX309" s="61" t="s">
        <v>101</v>
      </c>
      <c r="AY309" s="180" t="s">
        <v>1896</v>
      </c>
      <c r="AZ309" s="58" t="s">
        <v>67</v>
      </c>
      <c r="BA309" s="58" t="s">
        <v>67</v>
      </c>
    </row>
    <row r="310" spans="2:53" s="142" customFormat="1" ht="14.25" customHeight="1" x14ac:dyDescent="0.2">
      <c r="B310" s="58">
        <v>2024</v>
      </c>
      <c r="C310" s="58">
        <v>891780111</v>
      </c>
      <c r="D310" s="62" t="s">
        <v>64</v>
      </c>
      <c r="E310" s="167" t="s">
        <v>1897</v>
      </c>
      <c r="F310" s="180" t="s">
        <v>1898</v>
      </c>
      <c r="G310" s="210">
        <v>0</v>
      </c>
      <c r="H310" s="167" t="s">
        <v>73</v>
      </c>
      <c r="I310" s="58" t="s">
        <v>125</v>
      </c>
      <c r="J310" s="167" t="s">
        <v>1899</v>
      </c>
      <c r="K310" s="156">
        <v>20066667</v>
      </c>
      <c r="L310" s="58" t="s">
        <v>68</v>
      </c>
      <c r="M310" s="482" t="s">
        <v>1039</v>
      </c>
      <c r="N310" s="487">
        <v>1082887058</v>
      </c>
      <c r="O310" s="180">
        <v>36</v>
      </c>
      <c r="P310" s="154">
        <v>45306</v>
      </c>
      <c r="Q310" s="505">
        <v>734700000</v>
      </c>
      <c r="R310" s="483">
        <v>45476</v>
      </c>
      <c r="S310" s="156">
        <f>+K310</f>
        <v>20066667</v>
      </c>
      <c r="T310" s="61" t="s">
        <v>67</v>
      </c>
      <c r="U310" s="184">
        <v>85155551</v>
      </c>
      <c r="V310" s="184" t="s">
        <v>355</v>
      </c>
      <c r="W310" s="488">
        <v>45476</v>
      </c>
      <c r="X310" s="488">
        <v>45476</v>
      </c>
      <c r="Y310" s="484" t="s">
        <v>75</v>
      </c>
      <c r="Z310" s="488">
        <v>45646</v>
      </c>
      <c r="AA310" s="180">
        <f t="shared" si="23"/>
        <v>170</v>
      </c>
      <c r="AB310" s="167">
        <v>0</v>
      </c>
      <c r="AC310" s="167">
        <v>0</v>
      </c>
      <c r="AD310" s="167">
        <v>0</v>
      </c>
      <c r="AE310" s="515" t="s">
        <v>75</v>
      </c>
      <c r="AF310" s="180">
        <f t="shared" si="24"/>
        <v>0</v>
      </c>
      <c r="AG310" s="167">
        <v>0</v>
      </c>
      <c r="AH310" s="167">
        <v>0</v>
      </c>
      <c r="AI310" s="515" t="s">
        <v>75</v>
      </c>
      <c r="AJ310" s="167">
        <v>0</v>
      </c>
      <c r="AK310" s="515" t="s">
        <v>75</v>
      </c>
      <c r="AL310" s="515" t="s">
        <v>75</v>
      </c>
      <c r="AM310" s="180">
        <f t="shared" si="25"/>
        <v>0</v>
      </c>
      <c r="AN310" s="505">
        <f>+K310+AC310-AH310</f>
        <v>20066667</v>
      </c>
      <c r="AO310" s="61" t="s">
        <v>67</v>
      </c>
      <c r="AP310" s="156">
        <f t="shared" si="28"/>
        <v>20066667</v>
      </c>
      <c r="AQ310" s="61" t="s">
        <v>86</v>
      </c>
      <c r="AR310" s="64">
        <v>0</v>
      </c>
      <c r="AS310" s="515" t="s">
        <v>75</v>
      </c>
      <c r="AT310" s="522">
        <f t="shared" si="26"/>
        <v>7000000</v>
      </c>
      <c r="AU310" s="156">
        <v>13066667</v>
      </c>
      <c r="AV310" s="72">
        <f t="shared" si="27"/>
        <v>0.34883720350768765</v>
      </c>
      <c r="AW310" s="515" t="s">
        <v>75</v>
      </c>
      <c r="AX310" s="61" t="s">
        <v>101</v>
      </c>
      <c r="AY310" s="180" t="s">
        <v>1900</v>
      </c>
      <c r="AZ310" s="58" t="s">
        <v>67</v>
      </c>
      <c r="BA310" s="58" t="s">
        <v>67</v>
      </c>
    </row>
    <row r="311" spans="2:53" s="142" customFormat="1" ht="14.25" customHeight="1" x14ac:dyDescent="0.2">
      <c r="B311" s="58">
        <v>2024</v>
      </c>
      <c r="C311" s="58">
        <v>891780111</v>
      </c>
      <c r="D311" s="62" t="s">
        <v>64</v>
      </c>
      <c r="E311" s="167" t="s">
        <v>1901</v>
      </c>
      <c r="F311" s="180" t="s">
        <v>1902</v>
      </c>
      <c r="G311" s="210">
        <v>0</v>
      </c>
      <c r="H311" s="167" t="s">
        <v>73</v>
      </c>
      <c r="I311" s="58" t="s">
        <v>125</v>
      </c>
      <c r="J311" s="167" t="s">
        <v>1903</v>
      </c>
      <c r="K311" s="156">
        <v>20066667</v>
      </c>
      <c r="L311" s="58" t="s">
        <v>68</v>
      </c>
      <c r="M311" s="482" t="s">
        <v>1904</v>
      </c>
      <c r="N311" s="487">
        <v>57445651</v>
      </c>
      <c r="O311" s="180">
        <v>36</v>
      </c>
      <c r="P311" s="154">
        <v>45306</v>
      </c>
      <c r="Q311" s="505">
        <v>734700000</v>
      </c>
      <c r="R311" s="483">
        <v>45476</v>
      </c>
      <c r="S311" s="156">
        <f>+K311</f>
        <v>20066667</v>
      </c>
      <c r="T311" s="61" t="s">
        <v>67</v>
      </c>
      <c r="U311" s="184">
        <v>85155551</v>
      </c>
      <c r="V311" s="184" t="s">
        <v>355</v>
      </c>
      <c r="W311" s="488">
        <v>45476</v>
      </c>
      <c r="X311" s="488">
        <v>45476</v>
      </c>
      <c r="Y311" s="484" t="s">
        <v>75</v>
      </c>
      <c r="Z311" s="488">
        <v>45646</v>
      </c>
      <c r="AA311" s="180">
        <f t="shared" si="23"/>
        <v>170</v>
      </c>
      <c r="AB311" s="167">
        <v>0</v>
      </c>
      <c r="AC311" s="167">
        <v>0</v>
      </c>
      <c r="AD311" s="167">
        <v>0</v>
      </c>
      <c r="AE311" s="515" t="s">
        <v>75</v>
      </c>
      <c r="AF311" s="180">
        <f t="shared" si="24"/>
        <v>0</v>
      </c>
      <c r="AG311" s="167">
        <v>0</v>
      </c>
      <c r="AH311" s="167">
        <v>0</v>
      </c>
      <c r="AI311" s="515" t="s">
        <v>75</v>
      </c>
      <c r="AJ311" s="167">
        <v>0</v>
      </c>
      <c r="AK311" s="515" t="s">
        <v>75</v>
      </c>
      <c r="AL311" s="515" t="s">
        <v>75</v>
      </c>
      <c r="AM311" s="180">
        <f t="shared" si="25"/>
        <v>0</v>
      </c>
      <c r="AN311" s="505">
        <f>+K311+AC311-AH311</f>
        <v>20066667</v>
      </c>
      <c r="AO311" s="61" t="s">
        <v>67</v>
      </c>
      <c r="AP311" s="156">
        <f t="shared" si="28"/>
        <v>20066667</v>
      </c>
      <c r="AQ311" s="61" t="s">
        <v>86</v>
      </c>
      <c r="AR311" s="64">
        <v>0</v>
      </c>
      <c r="AS311" s="515" t="s">
        <v>75</v>
      </c>
      <c r="AT311" s="522">
        <f t="shared" si="26"/>
        <v>7000000</v>
      </c>
      <c r="AU311" s="156">
        <v>13066667</v>
      </c>
      <c r="AV311" s="72">
        <f t="shared" si="27"/>
        <v>0.34883720350768765</v>
      </c>
      <c r="AW311" s="515" t="s">
        <v>75</v>
      </c>
      <c r="AX311" s="61" t="s">
        <v>101</v>
      </c>
      <c r="AY311" s="180" t="s">
        <v>1905</v>
      </c>
      <c r="AZ311" s="58" t="s">
        <v>67</v>
      </c>
      <c r="BA311" s="58" t="s">
        <v>67</v>
      </c>
    </row>
    <row r="312" spans="2:53" s="142" customFormat="1" ht="14.25" customHeight="1" x14ac:dyDescent="0.2">
      <c r="B312" s="58">
        <v>2024</v>
      </c>
      <c r="C312" s="58">
        <v>891780111</v>
      </c>
      <c r="D312" s="62" t="s">
        <v>64</v>
      </c>
      <c r="E312" s="167" t="s">
        <v>1906</v>
      </c>
      <c r="F312" s="180" t="s">
        <v>1907</v>
      </c>
      <c r="G312" s="210">
        <v>0</v>
      </c>
      <c r="H312" s="167" t="s">
        <v>73</v>
      </c>
      <c r="I312" s="58" t="s">
        <v>125</v>
      </c>
      <c r="J312" s="167" t="s">
        <v>1908</v>
      </c>
      <c r="K312" s="156">
        <v>20066667</v>
      </c>
      <c r="L312" s="58" t="s">
        <v>68</v>
      </c>
      <c r="M312" s="482" t="s">
        <v>1909</v>
      </c>
      <c r="N312" s="487">
        <v>1082936555</v>
      </c>
      <c r="O312" s="180">
        <v>36</v>
      </c>
      <c r="P312" s="154">
        <v>45306</v>
      </c>
      <c r="Q312" s="505">
        <v>734700000</v>
      </c>
      <c r="R312" s="483">
        <v>45476</v>
      </c>
      <c r="S312" s="156">
        <f>+K312</f>
        <v>20066667</v>
      </c>
      <c r="T312" s="61" t="s">
        <v>67</v>
      </c>
      <c r="U312" s="184">
        <v>85155551</v>
      </c>
      <c r="V312" s="184" t="s">
        <v>355</v>
      </c>
      <c r="W312" s="488">
        <v>45476</v>
      </c>
      <c r="X312" s="488">
        <v>45476</v>
      </c>
      <c r="Y312" s="484" t="s">
        <v>75</v>
      </c>
      <c r="Z312" s="488">
        <v>45646</v>
      </c>
      <c r="AA312" s="180">
        <f t="shared" si="23"/>
        <v>170</v>
      </c>
      <c r="AB312" s="167">
        <v>0</v>
      </c>
      <c r="AC312" s="167">
        <v>0</v>
      </c>
      <c r="AD312" s="167">
        <v>0</v>
      </c>
      <c r="AE312" s="515" t="s">
        <v>75</v>
      </c>
      <c r="AF312" s="180">
        <f t="shared" si="24"/>
        <v>0</v>
      </c>
      <c r="AG312" s="167">
        <v>0</v>
      </c>
      <c r="AH312" s="167">
        <v>0</v>
      </c>
      <c r="AI312" s="515" t="s">
        <v>75</v>
      </c>
      <c r="AJ312" s="167">
        <v>0</v>
      </c>
      <c r="AK312" s="515" t="s">
        <v>75</v>
      </c>
      <c r="AL312" s="515" t="s">
        <v>75</v>
      </c>
      <c r="AM312" s="180">
        <f t="shared" si="25"/>
        <v>0</v>
      </c>
      <c r="AN312" s="505">
        <f>+K312+AC312-AH312</f>
        <v>20066667</v>
      </c>
      <c r="AO312" s="61" t="s">
        <v>67</v>
      </c>
      <c r="AP312" s="156">
        <f t="shared" si="28"/>
        <v>20066667</v>
      </c>
      <c r="AQ312" s="61" t="s">
        <v>86</v>
      </c>
      <c r="AR312" s="64">
        <v>0</v>
      </c>
      <c r="AS312" s="515" t="s">
        <v>75</v>
      </c>
      <c r="AT312" s="522">
        <f t="shared" si="26"/>
        <v>7000000</v>
      </c>
      <c r="AU312" s="156">
        <v>13066667</v>
      </c>
      <c r="AV312" s="72">
        <f t="shared" si="27"/>
        <v>0.34883720350768765</v>
      </c>
      <c r="AW312" s="515" t="s">
        <v>75</v>
      </c>
      <c r="AX312" s="61" t="s">
        <v>101</v>
      </c>
      <c r="AY312" s="180" t="s">
        <v>1910</v>
      </c>
      <c r="AZ312" s="58" t="s">
        <v>67</v>
      </c>
      <c r="BA312" s="58" t="s">
        <v>67</v>
      </c>
    </row>
    <row r="313" spans="2:53" s="142" customFormat="1" ht="14.25" customHeight="1" x14ac:dyDescent="0.2">
      <c r="B313" s="58">
        <v>2024</v>
      </c>
      <c r="C313" s="58">
        <v>891780111</v>
      </c>
      <c r="D313" s="62" t="s">
        <v>64</v>
      </c>
      <c r="E313" s="167" t="s">
        <v>1911</v>
      </c>
      <c r="F313" s="180" t="s">
        <v>1912</v>
      </c>
      <c r="G313" s="210">
        <v>0</v>
      </c>
      <c r="H313" s="167" t="s">
        <v>73</v>
      </c>
      <c r="I313" s="58" t="s">
        <v>125</v>
      </c>
      <c r="J313" s="167" t="s">
        <v>1913</v>
      </c>
      <c r="K313" s="156">
        <v>17500000</v>
      </c>
      <c r="L313" s="58" t="s">
        <v>68</v>
      </c>
      <c r="M313" s="482" t="s">
        <v>1914</v>
      </c>
      <c r="N313" s="487">
        <v>1143161098</v>
      </c>
      <c r="O313" s="180">
        <v>36</v>
      </c>
      <c r="P313" s="154">
        <v>45306</v>
      </c>
      <c r="Q313" s="505">
        <v>734700000</v>
      </c>
      <c r="R313" s="483">
        <v>45476</v>
      </c>
      <c r="S313" s="156">
        <f>+K313</f>
        <v>17500000</v>
      </c>
      <c r="T313" s="61" t="s">
        <v>67</v>
      </c>
      <c r="U313" s="184">
        <v>85155551</v>
      </c>
      <c r="V313" s="184" t="s">
        <v>355</v>
      </c>
      <c r="W313" s="488">
        <v>45476</v>
      </c>
      <c r="X313" s="488">
        <v>45476</v>
      </c>
      <c r="Y313" s="484" t="s">
        <v>75</v>
      </c>
      <c r="Z313" s="488">
        <v>45626</v>
      </c>
      <c r="AA313" s="180">
        <f t="shared" si="23"/>
        <v>150</v>
      </c>
      <c r="AB313" s="167">
        <v>0</v>
      </c>
      <c r="AC313" s="167">
        <v>0</v>
      </c>
      <c r="AD313" s="167">
        <v>0</v>
      </c>
      <c r="AE313" s="515" t="s">
        <v>75</v>
      </c>
      <c r="AF313" s="180">
        <f t="shared" si="24"/>
        <v>0</v>
      </c>
      <c r="AG313" s="167">
        <v>0</v>
      </c>
      <c r="AH313" s="167">
        <v>0</v>
      </c>
      <c r="AI313" s="515" t="s">
        <v>75</v>
      </c>
      <c r="AJ313" s="167">
        <v>0</v>
      </c>
      <c r="AK313" s="515" t="s">
        <v>75</v>
      </c>
      <c r="AL313" s="515" t="s">
        <v>75</v>
      </c>
      <c r="AM313" s="180">
        <f t="shared" si="25"/>
        <v>0</v>
      </c>
      <c r="AN313" s="505">
        <f>+K313+AC313-AH313</f>
        <v>17500000</v>
      </c>
      <c r="AO313" s="61" t="s">
        <v>67</v>
      </c>
      <c r="AP313" s="156">
        <f t="shared" si="28"/>
        <v>17500000</v>
      </c>
      <c r="AQ313" s="61" t="s">
        <v>86</v>
      </c>
      <c r="AR313" s="64">
        <v>0</v>
      </c>
      <c r="AS313" s="515" t="s">
        <v>75</v>
      </c>
      <c r="AT313" s="522">
        <f t="shared" si="26"/>
        <v>7000000</v>
      </c>
      <c r="AU313" s="156">
        <v>10500000</v>
      </c>
      <c r="AV313" s="72">
        <f t="shared" si="27"/>
        <v>0.4</v>
      </c>
      <c r="AW313" s="515" t="s">
        <v>75</v>
      </c>
      <c r="AX313" s="61" t="s">
        <v>101</v>
      </c>
      <c r="AY313" s="180" t="s">
        <v>1915</v>
      </c>
      <c r="AZ313" s="58" t="s">
        <v>67</v>
      </c>
      <c r="BA313" s="58" t="s">
        <v>67</v>
      </c>
    </row>
    <row r="314" spans="2:53" s="142" customFormat="1" ht="14.25" customHeight="1" x14ac:dyDescent="0.2">
      <c r="B314" s="58">
        <v>2024</v>
      </c>
      <c r="C314" s="58">
        <v>891780111</v>
      </c>
      <c r="D314" s="62" t="s">
        <v>64</v>
      </c>
      <c r="E314" s="167" t="s">
        <v>1916</v>
      </c>
      <c r="F314" s="180" t="s">
        <v>1917</v>
      </c>
      <c r="G314" s="210">
        <v>0</v>
      </c>
      <c r="H314" s="167" t="s">
        <v>73</v>
      </c>
      <c r="I314" s="58" t="s">
        <v>125</v>
      </c>
      <c r="J314" s="167" t="s">
        <v>1918</v>
      </c>
      <c r="K314" s="156">
        <v>17500000</v>
      </c>
      <c r="L314" s="58" t="s">
        <v>68</v>
      </c>
      <c r="M314" s="482" t="s">
        <v>1185</v>
      </c>
      <c r="N314" s="487">
        <v>1140863901</v>
      </c>
      <c r="O314" s="180">
        <v>36</v>
      </c>
      <c r="P314" s="154">
        <v>45306</v>
      </c>
      <c r="Q314" s="505">
        <v>734700000</v>
      </c>
      <c r="R314" s="483">
        <v>45476</v>
      </c>
      <c r="S314" s="156">
        <f>+K314</f>
        <v>17500000</v>
      </c>
      <c r="T314" s="61" t="s">
        <v>67</v>
      </c>
      <c r="U314" s="184">
        <v>85155551</v>
      </c>
      <c r="V314" s="184" t="s">
        <v>355</v>
      </c>
      <c r="W314" s="488">
        <v>45476</v>
      </c>
      <c r="X314" s="488">
        <v>45476</v>
      </c>
      <c r="Y314" s="484" t="s">
        <v>75</v>
      </c>
      <c r="Z314" s="488">
        <v>45649</v>
      </c>
      <c r="AA314" s="180">
        <f t="shared" si="23"/>
        <v>173</v>
      </c>
      <c r="AB314" s="167">
        <v>0</v>
      </c>
      <c r="AC314" s="167">
        <v>0</v>
      </c>
      <c r="AD314" s="167">
        <v>0</v>
      </c>
      <c r="AE314" s="515" t="s">
        <v>75</v>
      </c>
      <c r="AF314" s="180">
        <f t="shared" si="24"/>
        <v>0</v>
      </c>
      <c r="AG314" s="167">
        <v>0</v>
      </c>
      <c r="AH314" s="167">
        <v>0</v>
      </c>
      <c r="AI314" s="515" t="s">
        <v>75</v>
      </c>
      <c r="AJ314" s="167">
        <v>0</v>
      </c>
      <c r="AK314" s="515" t="s">
        <v>75</v>
      </c>
      <c r="AL314" s="515" t="s">
        <v>75</v>
      </c>
      <c r="AM314" s="180">
        <f t="shared" si="25"/>
        <v>0</v>
      </c>
      <c r="AN314" s="505">
        <f>+K314+AC314-AH314</f>
        <v>17500000</v>
      </c>
      <c r="AO314" s="61" t="s">
        <v>67</v>
      </c>
      <c r="AP314" s="156">
        <f t="shared" si="28"/>
        <v>17500000</v>
      </c>
      <c r="AQ314" s="61" t="s">
        <v>86</v>
      </c>
      <c r="AR314" s="64">
        <v>0</v>
      </c>
      <c r="AS314" s="515" t="s">
        <v>75</v>
      </c>
      <c r="AT314" s="522">
        <f t="shared" si="26"/>
        <v>5833332</v>
      </c>
      <c r="AU314" s="156">
        <v>11666668</v>
      </c>
      <c r="AV314" s="72">
        <f t="shared" si="27"/>
        <v>0.33333325714285716</v>
      </c>
      <c r="AW314" s="515" t="s">
        <v>75</v>
      </c>
      <c r="AX314" s="61" t="s">
        <v>101</v>
      </c>
      <c r="AY314" s="180" t="s">
        <v>1919</v>
      </c>
      <c r="AZ314" s="58" t="s">
        <v>67</v>
      </c>
      <c r="BA314" s="58" t="s">
        <v>67</v>
      </c>
    </row>
    <row r="315" spans="2:53" s="142" customFormat="1" ht="14.25" customHeight="1" x14ac:dyDescent="0.2">
      <c r="B315" s="58">
        <v>2024</v>
      </c>
      <c r="C315" s="58">
        <v>891780111</v>
      </c>
      <c r="D315" s="62" t="s">
        <v>64</v>
      </c>
      <c r="E315" s="167" t="s">
        <v>1920</v>
      </c>
      <c r="F315" s="180" t="s">
        <v>1921</v>
      </c>
      <c r="G315" s="210">
        <v>0</v>
      </c>
      <c r="H315" s="167" t="s">
        <v>73</v>
      </c>
      <c r="I315" s="58" t="s">
        <v>125</v>
      </c>
      <c r="J315" s="167" t="s">
        <v>1922</v>
      </c>
      <c r="K315" s="156">
        <v>22800000</v>
      </c>
      <c r="L315" s="58" t="s">
        <v>68</v>
      </c>
      <c r="M315" s="482" t="s">
        <v>1923</v>
      </c>
      <c r="N315" s="487">
        <v>1082964235</v>
      </c>
      <c r="O315" s="180">
        <v>37</v>
      </c>
      <c r="P315" s="154">
        <v>45306</v>
      </c>
      <c r="Q315" s="156">
        <v>161390000</v>
      </c>
      <c r="R315" s="483">
        <v>45476</v>
      </c>
      <c r="S315" s="156">
        <f>+K315</f>
        <v>22800000</v>
      </c>
      <c r="T315" s="61" t="s">
        <v>67</v>
      </c>
      <c r="U315" s="184">
        <v>52389076</v>
      </c>
      <c r="V315" s="184" t="s">
        <v>1924</v>
      </c>
      <c r="W315" s="488">
        <v>45476</v>
      </c>
      <c r="X315" s="488">
        <v>45476</v>
      </c>
      <c r="Y315" s="484" t="s">
        <v>75</v>
      </c>
      <c r="Z315" s="488">
        <v>45655</v>
      </c>
      <c r="AA315" s="180">
        <f t="shared" si="23"/>
        <v>179</v>
      </c>
      <c r="AB315" s="167">
        <v>0</v>
      </c>
      <c r="AC315" s="167">
        <v>0</v>
      </c>
      <c r="AD315" s="167">
        <v>0</v>
      </c>
      <c r="AE315" s="515" t="s">
        <v>75</v>
      </c>
      <c r="AF315" s="180">
        <f t="shared" si="24"/>
        <v>0</v>
      </c>
      <c r="AG315" s="167">
        <v>0</v>
      </c>
      <c r="AH315" s="167">
        <v>0</v>
      </c>
      <c r="AI315" s="515" t="s">
        <v>75</v>
      </c>
      <c r="AJ315" s="167">
        <v>0</v>
      </c>
      <c r="AK315" s="515" t="s">
        <v>75</v>
      </c>
      <c r="AL315" s="515" t="s">
        <v>75</v>
      </c>
      <c r="AM315" s="180">
        <f t="shared" si="25"/>
        <v>0</v>
      </c>
      <c r="AN315" s="505">
        <f>+K315+AC315-AH315</f>
        <v>22800000</v>
      </c>
      <c r="AO315" s="61" t="s">
        <v>67</v>
      </c>
      <c r="AP315" s="156">
        <f t="shared" si="28"/>
        <v>22800000</v>
      </c>
      <c r="AQ315" s="61" t="s">
        <v>86</v>
      </c>
      <c r="AR315" s="64">
        <v>0</v>
      </c>
      <c r="AS315" s="515" t="s">
        <v>75</v>
      </c>
      <c r="AT315" s="522">
        <f t="shared" si="26"/>
        <v>7600000</v>
      </c>
      <c r="AU315" s="156">
        <v>15200000</v>
      </c>
      <c r="AV315" s="72">
        <f t="shared" si="27"/>
        <v>0.33333333333333331</v>
      </c>
      <c r="AW315" s="515" t="s">
        <v>75</v>
      </c>
      <c r="AX315" s="61" t="s">
        <v>101</v>
      </c>
      <c r="AY315" s="180" t="s">
        <v>1925</v>
      </c>
      <c r="AZ315" s="58" t="s">
        <v>67</v>
      </c>
      <c r="BA315" s="58" t="s">
        <v>67</v>
      </c>
    </row>
    <row r="316" spans="2:53" s="142" customFormat="1" ht="14.25" customHeight="1" x14ac:dyDescent="0.2">
      <c r="B316" s="58">
        <v>2024</v>
      </c>
      <c r="C316" s="58">
        <v>891780111</v>
      </c>
      <c r="D316" s="62" t="s">
        <v>64</v>
      </c>
      <c r="E316" s="167" t="s">
        <v>1926</v>
      </c>
      <c r="F316" s="180" t="s">
        <v>1927</v>
      </c>
      <c r="G316" s="210">
        <v>0</v>
      </c>
      <c r="H316" s="167" t="s">
        <v>73</v>
      </c>
      <c r="I316" s="58" t="s">
        <v>125</v>
      </c>
      <c r="J316" s="167" t="s">
        <v>1928</v>
      </c>
      <c r="K316" s="156">
        <v>5000000</v>
      </c>
      <c r="L316" s="58" t="s">
        <v>68</v>
      </c>
      <c r="M316" s="482" t="s">
        <v>1929</v>
      </c>
      <c r="N316" s="487">
        <v>1082891802</v>
      </c>
      <c r="O316" s="180">
        <v>428</v>
      </c>
      <c r="P316" s="509">
        <v>45343</v>
      </c>
      <c r="Q316" s="156">
        <v>299346315</v>
      </c>
      <c r="R316" s="483">
        <v>45477</v>
      </c>
      <c r="S316" s="156">
        <f>+K316</f>
        <v>5000000</v>
      </c>
      <c r="T316" s="61" t="s">
        <v>67</v>
      </c>
      <c r="U316" s="184">
        <v>79141011</v>
      </c>
      <c r="V316" s="184" t="s">
        <v>641</v>
      </c>
      <c r="W316" s="488">
        <v>45477</v>
      </c>
      <c r="X316" s="488">
        <v>45477</v>
      </c>
      <c r="Y316" s="484" t="s">
        <v>75</v>
      </c>
      <c r="Z316" s="488">
        <v>45504</v>
      </c>
      <c r="AA316" s="180">
        <f t="shared" si="23"/>
        <v>27</v>
      </c>
      <c r="AB316" s="167">
        <v>0</v>
      </c>
      <c r="AC316" s="167">
        <v>0</v>
      </c>
      <c r="AD316" s="167">
        <v>0</v>
      </c>
      <c r="AE316" s="515" t="s">
        <v>75</v>
      </c>
      <c r="AF316" s="180">
        <f t="shared" si="24"/>
        <v>0</v>
      </c>
      <c r="AG316" s="167">
        <v>0</v>
      </c>
      <c r="AH316" s="167">
        <v>0</v>
      </c>
      <c r="AI316" s="515" t="s">
        <v>75</v>
      </c>
      <c r="AJ316" s="167">
        <v>0</v>
      </c>
      <c r="AK316" s="515" t="s">
        <v>75</v>
      </c>
      <c r="AL316" s="515" t="s">
        <v>75</v>
      </c>
      <c r="AM316" s="180">
        <f t="shared" si="25"/>
        <v>0</v>
      </c>
      <c r="AN316" s="505">
        <f>+K316+AC316-AH316</f>
        <v>5000000</v>
      </c>
      <c r="AO316" s="61" t="s">
        <v>86</v>
      </c>
      <c r="AP316" s="156">
        <v>0</v>
      </c>
      <c r="AQ316" s="61" t="s">
        <v>86</v>
      </c>
      <c r="AR316" s="64">
        <v>0</v>
      </c>
      <c r="AS316" s="515" t="s">
        <v>75</v>
      </c>
      <c r="AT316" s="522">
        <f t="shared" si="26"/>
        <v>5000000</v>
      </c>
      <c r="AU316" s="156">
        <v>0</v>
      </c>
      <c r="AV316" s="72">
        <f t="shared" si="27"/>
        <v>1</v>
      </c>
      <c r="AW316" s="515" t="s">
        <v>75</v>
      </c>
      <c r="AX316" s="61" t="s">
        <v>98</v>
      </c>
      <c r="AY316" s="180" t="s">
        <v>1930</v>
      </c>
      <c r="AZ316" s="58" t="s">
        <v>67</v>
      </c>
      <c r="BA316" s="58" t="s">
        <v>67</v>
      </c>
    </row>
    <row r="317" spans="2:53" s="142" customFormat="1" ht="14.25" customHeight="1" x14ac:dyDescent="0.2">
      <c r="B317" s="58">
        <v>2024</v>
      </c>
      <c r="C317" s="58">
        <v>891780111</v>
      </c>
      <c r="D317" s="62" t="s">
        <v>64</v>
      </c>
      <c r="E317" s="167" t="s">
        <v>1931</v>
      </c>
      <c r="F317" s="180" t="s">
        <v>1932</v>
      </c>
      <c r="G317" s="210">
        <v>0</v>
      </c>
      <c r="H317" s="167" t="s">
        <v>73</v>
      </c>
      <c r="I317" s="58" t="s">
        <v>125</v>
      </c>
      <c r="J317" s="167" t="s">
        <v>1933</v>
      </c>
      <c r="K317" s="156">
        <v>21533333</v>
      </c>
      <c r="L317" s="58" t="s">
        <v>68</v>
      </c>
      <c r="M317" s="482" t="s">
        <v>920</v>
      </c>
      <c r="N317" s="487">
        <v>1083024229</v>
      </c>
      <c r="O317" s="180">
        <v>35</v>
      </c>
      <c r="P317" s="509">
        <v>45306</v>
      </c>
      <c r="Q317" s="156">
        <v>807300000</v>
      </c>
      <c r="R317" s="483">
        <v>45477</v>
      </c>
      <c r="S317" s="156">
        <f>+K317</f>
        <v>21533333</v>
      </c>
      <c r="T317" s="61" t="s">
        <v>67</v>
      </c>
      <c r="U317" s="184">
        <v>1082903415</v>
      </c>
      <c r="V317" s="184" t="s">
        <v>921</v>
      </c>
      <c r="W317" s="488">
        <v>45477</v>
      </c>
      <c r="X317" s="488">
        <v>45477</v>
      </c>
      <c r="Y317" s="484" t="s">
        <v>75</v>
      </c>
      <c r="Z317" s="488">
        <v>45646</v>
      </c>
      <c r="AA317" s="180">
        <f t="shared" si="23"/>
        <v>169</v>
      </c>
      <c r="AB317" s="167">
        <v>0</v>
      </c>
      <c r="AC317" s="167">
        <v>0</v>
      </c>
      <c r="AD317" s="167">
        <v>0</v>
      </c>
      <c r="AE317" s="515" t="s">
        <v>75</v>
      </c>
      <c r="AF317" s="180">
        <f t="shared" si="24"/>
        <v>0</v>
      </c>
      <c r="AG317" s="167">
        <v>0</v>
      </c>
      <c r="AH317" s="167">
        <v>0</v>
      </c>
      <c r="AI317" s="515" t="s">
        <v>75</v>
      </c>
      <c r="AJ317" s="167">
        <v>0</v>
      </c>
      <c r="AK317" s="515" t="s">
        <v>75</v>
      </c>
      <c r="AL317" s="515" t="s">
        <v>75</v>
      </c>
      <c r="AM317" s="180">
        <f t="shared" si="25"/>
        <v>0</v>
      </c>
      <c r="AN317" s="505">
        <f>+K317+AC317-AH317</f>
        <v>21533333</v>
      </c>
      <c r="AO317" s="61" t="s">
        <v>67</v>
      </c>
      <c r="AP317" s="156">
        <f t="shared" ref="AP317:AP324" si="29">+AN317</f>
        <v>21533333</v>
      </c>
      <c r="AQ317" s="61" t="s">
        <v>86</v>
      </c>
      <c r="AR317" s="64">
        <v>0</v>
      </c>
      <c r="AS317" s="515" t="s">
        <v>75</v>
      </c>
      <c r="AT317" s="522">
        <f t="shared" si="26"/>
        <v>7600000</v>
      </c>
      <c r="AU317" s="156">
        <v>13933333</v>
      </c>
      <c r="AV317" s="72">
        <f t="shared" si="27"/>
        <v>0.35294118193407403</v>
      </c>
      <c r="AW317" s="515" t="s">
        <v>75</v>
      </c>
      <c r="AX317" s="61" t="s">
        <v>101</v>
      </c>
      <c r="AY317" s="180" t="s">
        <v>1934</v>
      </c>
      <c r="AZ317" s="58" t="s">
        <v>67</v>
      </c>
      <c r="BA317" s="58" t="s">
        <v>67</v>
      </c>
    </row>
    <row r="318" spans="2:53" s="142" customFormat="1" ht="14.25" customHeight="1" x14ac:dyDescent="0.2">
      <c r="B318" s="58">
        <v>2024</v>
      </c>
      <c r="C318" s="58">
        <v>891780111</v>
      </c>
      <c r="D318" s="62" t="s">
        <v>64</v>
      </c>
      <c r="E318" s="167" t="s">
        <v>1935</v>
      </c>
      <c r="F318" s="180" t="s">
        <v>1936</v>
      </c>
      <c r="G318" s="210">
        <v>0</v>
      </c>
      <c r="H318" s="167" t="s">
        <v>73</v>
      </c>
      <c r="I318" s="58" t="s">
        <v>125</v>
      </c>
      <c r="J318" s="167" t="s">
        <v>1937</v>
      </c>
      <c r="K318" s="156">
        <v>22550000</v>
      </c>
      <c r="L318" s="58" t="s">
        <v>68</v>
      </c>
      <c r="M318" s="482" t="s">
        <v>1029</v>
      </c>
      <c r="N318" s="487">
        <v>85152793</v>
      </c>
      <c r="O318" s="180">
        <v>34</v>
      </c>
      <c r="P318" s="154">
        <v>45306</v>
      </c>
      <c r="Q318" s="505">
        <v>305400000</v>
      </c>
      <c r="R318" s="483">
        <v>45477</v>
      </c>
      <c r="S318" s="156">
        <f>+K318</f>
        <v>22550000</v>
      </c>
      <c r="T318" s="61" t="s">
        <v>67</v>
      </c>
      <c r="U318" s="184">
        <v>1082903415</v>
      </c>
      <c r="V318" s="184" t="s">
        <v>921</v>
      </c>
      <c r="W318" s="488">
        <v>45477</v>
      </c>
      <c r="X318" s="488">
        <v>45477</v>
      </c>
      <c r="Y318" s="484" t="s">
        <v>75</v>
      </c>
      <c r="Z318" s="488">
        <v>45641</v>
      </c>
      <c r="AA318" s="180">
        <f t="shared" si="23"/>
        <v>164</v>
      </c>
      <c r="AB318" s="167">
        <v>0</v>
      </c>
      <c r="AC318" s="167">
        <v>0</v>
      </c>
      <c r="AD318" s="167">
        <v>0</v>
      </c>
      <c r="AE318" s="515" t="s">
        <v>75</v>
      </c>
      <c r="AF318" s="180">
        <f t="shared" si="24"/>
        <v>0</v>
      </c>
      <c r="AG318" s="167">
        <v>0</v>
      </c>
      <c r="AH318" s="167">
        <v>0</v>
      </c>
      <c r="AI318" s="515" t="s">
        <v>75</v>
      </c>
      <c r="AJ318" s="167">
        <v>0</v>
      </c>
      <c r="AK318" s="515" t="s">
        <v>75</v>
      </c>
      <c r="AL318" s="515" t="s">
        <v>75</v>
      </c>
      <c r="AM318" s="180">
        <f t="shared" si="25"/>
        <v>0</v>
      </c>
      <c r="AN318" s="505">
        <f>+K318+AC318-AH318</f>
        <v>22550000</v>
      </c>
      <c r="AO318" s="61" t="s">
        <v>67</v>
      </c>
      <c r="AP318" s="156">
        <f t="shared" si="29"/>
        <v>22550000</v>
      </c>
      <c r="AQ318" s="61" t="s">
        <v>86</v>
      </c>
      <c r="AR318" s="64">
        <v>0</v>
      </c>
      <c r="AS318" s="515" t="s">
        <v>75</v>
      </c>
      <c r="AT318" s="522">
        <f t="shared" si="26"/>
        <v>8200000</v>
      </c>
      <c r="AU318" s="156">
        <v>14350000</v>
      </c>
      <c r="AV318" s="72">
        <f t="shared" si="27"/>
        <v>0.36363636363636365</v>
      </c>
      <c r="AW318" s="515" t="s">
        <v>75</v>
      </c>
      <c r="AX318" s="61" t="s">
        <v>101</v>
      </c>
      <c r="AY318" s="180" t="s">
        <v>1938</v>
      </c>
      <c r="AZ318" s="58" t="s">
        <v>67</v>
      </c>
      <c r="BA318" s="58" t="s">
        <v>67</v>
      </c>
    </row>
    <row r="319" spans="2:53" s="142" customFormat="1" ht="14.25" customHeight="1" x14ac:dyDescent="0.2">
      <c r="B319" s="58">
        <v>2024</v>
      </c>
      <c r="C319" s="58">
        <v>891780111</v>
      </c>
      <c r="D319" s="62" t="s">
        <v>64</v>
      </c>
      <c r="E319" s="167" t="s">
        <v>1939</v>
      </c>
      <c r="F319" s="180" t="s">
        <v>1940</v>
      </c>
      <c r="G319" s="210">
        <v>0</v>
      </c>
      <c r="H319" s="167" t="s">
        <v>73</v>
      </c>
      <c r="I319" s="58" t="s">
        <v>125</v>
      </c>
      <c r="J319" s="167" t="s">
        <v>1941</v>
      </c>
      <c r="K319" s="156">
        <v>20900000</v>
      </c>
      <c r="L319" s="58" t="s">
        <v>68</v>
      </c>
      <c r="M319" s="482" t="s">
        <v>1942</v>
      </c>
      <c r="N319" s="487">
        <v>1082875128</v>
      </c>
      <c r="O319" s="180">
        <v>34</v>
      </c>
      <c r="P319" s="154">
        <v>45306</v>
      </c>
      <c r="Q319" s="505">
        <v>305400000</v>
      </c>
      <c r="R319" s="483">
        <v>45477</v>
      </c>
      <c r="S319" s="156">
        <f>+K319</f>
        <v>20900000</v>
      </c>
      <c r="T319" s="61" t="s">
        <v>67</v>
      </c>
      <c r="U319" s="184">
        <v>1082903415</v>
      </c>
      <c r="V319" s="184" t="s">
        <v>921</v>
      </c>
      <c r="W319" s="488">
        <v>45477</v>
      </c>
      <c r="X319" s="488">
        <v>45477</v>
      </c>
      <c r="Y319" s="484" t="s">
        <v>75</v>
      </c>
      <c r="Z319" s="488">
        <v>45641</v>
      </c>
      <c r="AA319" s="180">
        <f t="shared" si="23"/>
        <v>164</v>
      </c>
      <c r="AB319" s="167">
        <v>0</v>
      </c>
      <c r="AC319" s="167">
        <v>0</v>
      </c>
      <c r="AD319" s="167">
        <v>0</v>
      </c>
      <c r="AE319" s="515" t="s">
        <v>75</v>
      </c>
      <c r="AF319" s="180">
        <f t="shared" si="24"/>
        <v>0</v>
      </c>
      <c r="AG319" s="167">
        <v>0</v>
      </c>
      <c r="AH319" s="167">
        <v>0</v>
      </c>
      <c r="AI319" s="515" t="s">
        <v>75</v>
      </c>
      <c r="AJ319" s="167">
        <v>0</v>
      </c>
      <c r="AK319" s="515" t="s">
        <v>75</v>
      </c>
      <c r="AL319" s="515" t="s">
        <v>75</v>
      </c>
      <c r="AM319" s="180">
        <f t="shared" si="25"/>
        <v>0</v>
      </c>
      <c r="AN319" s="505">
        <f>+K319+AC319-AH319</f>
        <v>20900000</v>
      </c>
      <c r="AO319" s="61" t="s">
        <v>67</v>
      </c>
      <c r="AP319" s="156">
        <f t="shared" si="29"/>
        <v>20900000</v>
      </c>
      <c r="AQ319" s="61" t="s">
        <v>86</v>
      </c>
      <c r="AR319" s="64">
        <v>0</v>
      </c>
      <c r="AS319" s="515" t="s">
        <v>75</v>
      </c>
      <c r="AT319" s="522">
        <f t="shared" si="26"/>
        <v>7600000</v>
      </c>
      <c r="AU319" s="156">
        <v>13300000</v>
      </c>
      <c r="AV319" s="72">
        <f t="shared" si="27"/>
        <v>0.36363636363636365</v>
      </c>
      <c r="AW319" s="515" t="s">
        <v>75</v>
      </c>
      <c r="AX319" s="61" t="s">
        <v>101</v>
      </c>
      <c r="AY319" s="180" t="s">
        <v>1943</v>
      </c>
      <c r="AZ319" s="58" t="s">
        <v>67</v>
      </c>
      <c r="BA319" s="58" t="s">
        <v>67</v>
      </c>
    </row>
    <row r="320" spans="2:53" s="142" customFormat="1" ht="14.25" customHeight="1" x14ac:dyDescent="0.2">
      <c r="B320" s="58">
        <v>2024</v>
      </c>
      <c r="C320" s="58">
        <v>891780111</v>
      </c>
      <c r="D320" s="62" t="s">
        <v>64</v>
      </c>
      <c r="E320" s="167" t="s">
        <v>1944</v>
      </c>
      <c r="F320" s="180" t="s">
        <v>1945</v>
      </c>
      <c r="G320" s="210">
        <v>0</v>
      </c>
      <c r="H320" s="167" t="s">
        <v>73</v>
      </c>
      <c r="I320" s="58" t="s">
        <v>125</v>
      </c>
      <c r="J320" s="167" t="s">
        <v>1946</v>
      </c>
      <c r="K320" s="156">
        <v>21533333</v>
      </c>
      <c r="L320" s="58" t="s">
        <v>68</v>
      </c>
      <c r="M320" s="482" t="s">
        <v>951</v>
      </c>
      <c r="N320" s="487">
        <v>1083023702</v>
      </c>
      <c r="O320" s="180">
        <v>35</v>
      </c>
      <c r="P320" s="510" t="s">
        <v>1750</v>
      </c>
      <c r="Q320" s="156">
        <v>807300000</v>
      </c>
      <c r="R320" s="483">
        <v>45477</v>
      </c>
      <c r="S320" s="156">
        <f>+K320</f>
        <v>21533333</v>
      </c>
      <c r="T320" s="61" t="s">
        <v>67</v>
      </c>
      <c r="U320" s="184">
        <v>1082903415</v>
      </c>
      <c r="V320" s="184" t="s">
        <v>921</v>
      </c>
      <c r="W320" s="488">
        <v>45477</v>
      </c>
      <c r="X320" s="488">
        <v>45477</v>
      </c>
      <c r="Y320" s="484" t="s">
        <v>75</v>
      </c>
      <c r="Z320" s="488">
        <v>45646</v>
      </c>
      <c r="AA320" s="180">
        <f t="shared" si="23"/>
        <v>169</v>
      </c>
      <c r="AB320" s="167">
        <v>0</v>
      </c>
      <c r="AC320" s="167">
        <v>0</v>
      </c>
      <c r="AD320" s="167">
        <v>0</v>
      </c>
      <c r="AE320" s="515" t="s">
        <v>75</v>
      </c>
      <c r="AF320" s="180">
        <f t="shared" si="24"/>
        <v>0</v>
      </c>
      <c r="AG320" s="167">
        <v>0</v>
      </c>
      <c r="AH320" s="167">
        <v>0</v>
      </c>
      <c r="AI320" s="515" t="s">
        <v>75</v>
      </c>
      <c r="AJ320" s="167">
        <v>0</v>
      </c>
      <c r="AK320" s="515" t="s">
        <v>75</v>
      </c>
      <c r="AL320" s="515" t="s">
        <v>75</v>
      </c>
      <c r="AM320" s="180">
        <f t="shared" si="25"/>
        <v>0</v>
      </c>
      <c r="AN320" s="505">
        <f>+K320+AC320-AH320</f>
        <v>21533333</v>
      </c>
      <c r="AO320" s="61" t="s">
        <v>67</v>
      </c>
      <c r="AP320" s="156">
        <f t="shared" si="29"/>
        <v>21533333</v>
      </c>
      <c r="AQ320" s="61" t="s">
        <v>86</v>
      </c>
      <c r="AR320" s="64">
        <v>0</v>
      </c>
      <c r="AS320" s="515" t="s">
        <v>75</v>
      </c>
      <c r="AT320" s="522">
        <f t="shared" si="26"/>
        <v>7600000</v>
      </c>
      <c r="AU320" s="156">
        <v>13933333</v>
      </c>
      <c r="AV320" s="72">
        <f t="shared" si="27"/>
        <v>0.35294118193407403</v>
      </c>
      <c r="AW320" s="515" t="s">
        <v>75</v>
      </c>
      <c r="AX320" s="61" t="s">
        <v>101</v>
      </c>
      <c r="AY320" s="180" t="s">
        <v>1947</v>
      </c>
      <c r="AZ320" s="58" t="s">
        <v>67</v>
      </c>
      <c r="BA320" s="58" t="s">
        <v>67</v>
      </c>
    </row>
    <row r="321" spans="2:53" s="142" customFormat="1" ht="14.25" customHeight="1" x14ac:dyDescent="0.2">
      <c r="B321" s="58">
        <v>2024</v>
      </c>
      <c r="C321" s="58">
        <v>891780111</v>
      </c>
      <c r="D321" s="62" t="s">
        <v>64</v>
      </c>
      <c r="E321" s="167" t="s">
        <v>1948</v>
      </c>
      <c r="F321" s="180" t="s">
        <v>1949</v>
      </c>
      <c r="G321" s="210">
        <v>0</v>
      </c>
      <c r="H321" s="167" t="s">
        <v>73</v>
      </c>
      <c r="I321" s="58" t="s">
        <v>125</v>
      </c>
      <c r="J321" s="167" t="s">
        <v>1950</v>
      </c>
      <c r="K321" s="156">
        <v>21533333</v>
      </c>
      <c r="L321" s="58" t="s">
        <v>68</v>
      </c>
      <c r="M321" s="482" t="s">
        <v>926</v>
      </c>
      <c r="N321" s="487">
        <v>1104435442</v>
      </c>
      <c r="O321" s="180">
        <v>35</v>
      </c>
      <c r="P321" s="510" t="s">
        <v>1750</v>
      </c>
      <c r="Q321" s="156">
        <v>807300000</v>
      </c>
      <c r="R321" s="483">
        <v>45477</v>
      </c>
      <c r="S321" s="156">
        <f>+K321</f>
        <v>21533333</v>
      </c>
      <c r="T321" s="61" t="s">
        <v>67</v>
      </c>
      <c r="U321" s="184">
        <v>1082903415</v>
      </c>
      <c r="V321" s="184" t="s">
        <v>921</v>
      </c>
      <c r="W321" s="488">
        <v>45477</v>
      </c>
      <c r="X321" s="488">
        <v>45477</v>
      </c>
      <c r="Y321" s="484" t="s">
        <v>75</v>
      </c>
      <c r="Z321" s="488">
        <v>45646</v>
      </c>
      <c r="AA321" s="180">
        <f t="shared" si="23"/>
        <v>169</v>
      </c>
      <c r="AB321" s="167">
        <v>0</v>
      </c>
      <c r="AC321" s="167">
        <v>0</v>
      </c>
      <c r="AD321" s="167">
        <v>0</v>
      </c>
      <c r="AE321" s="515" t="s">
        <v>75</v>
      </c>
      <c r="AF321" s="180">
        <f t="shared" si="24"/>
        <v>0</v>
      </c>
      <c r="AG321" s="167">
        <v>0</v>
      </c>
      <c r="AH321" s="167">
        <v>0</v>
      </c>
      <c r="AI321" s="515" t="s">
        <v>75</v>
      </c>
      <c r="AJ321" s="167">
        <v>0</v>
      </c>
      <c r="AK321" s="515" t="s">
        <v>75</v>
      </c>
      <c r="AL321" s="515" t="s">
        <v>75</v>
      </c>
      <c r="AM321" s="180">
        <f t="shared" si="25"/>
        <v>0</v>
      </c>
      <c r="AN321" s="505">
        <f>+K321+AC321-AH321</f>
        <v>21533333</v>
      </c>
      <c r="AO321" s="61" t="s">
        <v>67</v>
      </c>
      <c r="AP321" s="156">
        <f t="shared" si="29"/>
        <v>21533333</v>
      </c>
      <c r="AQ321" s="61" t="s">
        <v>86</v>
      </c>
      <c r="AR321" s="64">
        <v>0</v>
      </c>
      <c r="AS321" s="515" t="s">
        <v>75</v>
      </c>
      <c r="AT321" s="522">
        <f t="shared" si="26"/>
        <v>7600000</v>
      </c>
      <c r="AU321" s="156">
        <v>13933333</v>
      </c>
      <c r="AV321" s="72">
        <f t="shared" si="27"/>
        <v>0.35294118193407403</v>
      </c>
      <c r="AW321" s="515" t="s">
        <v>75</v>
      </c>
      <c r="AX321" s="61" t="s">
        <v>101</v>
      </c>
      <c r="AY321" s="180" t="s">
        <v>1951</v>
      </c>
      <c r="AZ321" s="58" t="s">
        <v>67</v>
      </c>
      <c r="BA321" s="58" t="s">
        <v>67</v>
      </c>
    </row>
    <row r="322" spans="2:53" s="142" customFormat="1" ht="14.25" customHeight="1" x14ac:dyDescent="0.2">
      <c r="B322" s="58">
        <v>2024</v>
      </c>
      <c r="C322" s="58">
        <v>891780111</v>
      </c>
      <c r="D322" s="62" t="s">
        <v>64</v>
      </c>
      <c r="E322" s="167" t="s">
        <v>1952</v>
      </c>
      <c r="F322" s="180" t="s">
        <v>1953</v>
      </c>
      <c r="G322" s="210">
        <v>0</v>
      </c>
      <c r="H322" s="167" t="s">
        <v>73</v>
      </c>
      <c r="I322" s="58" t="s">
        <v>125</v>
      </c>
      <c r="J322" s="167" t="s">
        <v>1954</v>
      </c>
      <c r="K322" s="156">
        <v>19016667</v>
      </c>
      <c r="L322" s="58" t="s">
        <v>68</v>
      </c>
      <c r="M322" s="482" t="s">
        <v>1149</v>
      </c>
      <c r="N322" s="487">
        <v>57463378</v>
      </c>
      <c r="O322" s="180">
        <v>184</v>
      </c>
      <c r="P322" s="154">
        <v>45321</v>
      </c>
      <c r="Q322" s="505">
        <v>210000000</v>
      </c>
      <c r="R322" s="483">
        <v>45477</v>
      </c>
      <c r="S322" s="156">
        <f>+K322</f>
        <v>19016667</v>
      </c>
      <c r="T322" s="61" t="s">
        <v>67</v>
      </c>
      <c r="U322" s="184">
        <v>77105457</v>
      </c>
      <c r="V322" s="184" t="s">
        <v>1955</v>
      </c>
      <c r="W322" s="488">
        <v>45477</v>
      </c>
      <c r="X322" s="488">
        <v>45477</v>
      </c>
      <c r="Y322" s="484" t="s">
        <v>75</v>
      </c>
      <c r="Z322" s="488">
        <v>45642</v>
      </c>
      <c r="AA322" s="180">
        <f t="shared" si="23"/>
        <v>165</v>
      </c>
      <c r="AB322" s="167">
        <v>0</v>
      </c>
      <c r="AC322" s="167">
        <v>0</v>
      </c>
      <c r="AD322" s="167">
        <v>0</v>
      </c>
      <c r="AE322" s="515" t="s">
        <v>75</v>
      </c>
      <c r="AF322" s="180">
        <f t="shared" si="24"/>
        <v>0</v>
      </c>
      <c r="AG322" s="167">
        <v>0</v>
      </c>
      <c r="AH322" s="167">
        <v>0</v>
      </c>
      <c r="AI322" s="515" t="s">
        <v>75</v>
      </c>
      <c r="AJ322" s="167">
        <v>0</v>
      </c>
      <c r="AK322" s="515" t="s">
        <v>75</v>
      </c>
      <c r="AL322" s="515" t="s">
        <v>75</v>
      </c>
      <c r="AM322" s="180">
        <f t="shared" si="25"/>
        <v>0</v>
      </c>
      <c r="AN322" s="505">
        <f>+K322+AC322-AH322</f>
        <v>19016667</v>
      </c>
      <c r="AO322" s="61" t="s">
        <v>67</v>
      </c>
      <c r="AP322" s="156">
        <f t="shared" si="29"/>
        <v>19016667</v>
      </c>
      <c r="AQ322" s="61" t="s">
        <v>86</v>
      </c>
      <c r="AR322" s="64">
        <v>0</v>
      </c>
      <c r="AS322" s="515" t="s">
        <v>75</v>
      </c>
      <c r="AT322" s="522">
        <f t="shared" si="26"/>
        <v>6650000</v>
      </c>
      <c r="AU322" s="156">
        <v>12366667</v>
      </c>
      <c r="AV322" s="72">
        <f t="shared" si="27"/>
        <v>0.34969324540414992</v>
      </c>
      <c r="AW322" s="515" t="s">
        <v>75</v>
      </c>
      <c r="AX322" s="61" t="s">
        <v>101</v>
      </c>
      <c r="AY322" s="180" t="s">
        <v>1956</v>
      </c>
      <c r="AZ322" s="58" t="s">
        <v>67</v>
      </c>
      <c r="BA322" s="58" t="s">
        <v>67</v>
      </c>
    </row>
    <row r="323" spans="2:53" s="142" customFormat="1" ht="14.25" customHeight="1" x14ac:dyDescent="0.2">
      <c r="B323" s="58">
        <v>2024</v>
      </c>
      <c r="C323" s="58">
        <v>891780111</v>
      </c>
      <c r="D323" s="62" t="s">
        <v>64</v>
      </c>
      <c r="E323" s="167" t="s">
        <v>1957</v>
      </c>
      <c r="F323" s="180" t="s">
        <v>1958</v>
      </c>
      <c r="G323" s="210">
        <v>0</v>
      </c>
      <c r="H323" s="167" t="s">
        <v>73</v>
      </c>
      <c r="I323" s="58" t="s">
        <v>125</v>
      </c>
      <c r="J323" s="167" t="s">
        <v>1959</v>
      </c>
      <c r="K323" s="156">
        <v>22800000</v>
      </c>
      <c r="L323" s="58" t="s">
        <v>68</v>
      </c>
      <c r="M323" s="482" t="s">
        <v>863</v>
      </c>
      <c r="N323" s="487">
        <v>1082374545</v>
      </c>
      <c r="O323" s="180">
        <v>35</v>
      </c>
      <c r="P323" s="510" t="s">
        <v>1750</v>
      </c>
      <c r="Q323" s="156">
        <v>807300000</v>
      </c>
      <c r="R323" s="483">
        <v>45477</v>
      </c>
      <c r="S323" s="156">
        <f>+K323</f>
        <v>22800000</v>
      </c>
      <c r="T323" s="61" t="s">
        <v>67</v>
      </c>
      <c r="U323" s="184">
        <v>57461852</v>
      </c>
      <c r="V323" s="184" t="s">
        <v>349</v>
      </c>
      <c r="W323" s="488">
        <v>45477</v>
      </c>
      <c r="X323" s="488">
        <v>45477</v>
      </c>
      <c r="Y323" s="484" t="s">
        <v>75</v>
      </c>
      <c r="Z323" s="488">
        <v>45655</v>
      </c>
      <c r="AA323" s="180">
        <f t="shared" si="23"/>
        <v>178</v>
      </c>
      <c r="AB323" s="167">
        <v>0</v>
      </c>
      <c r="AC323" s="167">
        <v>0</v>
      </c>
      <c r="AD323" s="167">
        <v>0</v>
      </c>
      <c r="AE323" s="515" t="s">
        <v>75</v>
      </c>
      <c r="AF323" s="180">
        <f t="shared" si="24"/>
        <v>0</v>
      </c>
      <c r="AG323" s="167">
        <v>0</v>
      </c>
      <c r="AH323" s="167">
        <v>0</v>
      </c>
      <c r="AI323" s="515" t="s">
        <v>75</v>
      </c>
      <c r="AJ323" s="167">
        <v>0</v>
      </c>
      <c r="AK323" s="515" t="s">
        <v>75</v>
      </c>
      <c r="AL323" s="515" t="s">
        <v>75</v>
      </c>
      <c r="AM323" s="180">
        <f t="shared" si="25"/>
        <v>0</v>
      </c>
      <c r="AN323" s="505">
        <f>+K323+AC323-AH323</f>
        <v>22800000</v>
      </c>
      <c r="AO323" s="61" t="s">
        <v>67</v>
      </c>
      <c r="AP323" s="156">
        <f t="shared" si="29"/>
        <v>22800000</v>
      </c>
      <c r="AQ323" s="61" t="s">
        <v>86</v>
      </c>
      <c r="AR323" s="64">
        <v>0</v>
      </c>
      <c r="AS323" s="515" t="s">
        <v>75</v>
      </c>
      <c r="AT323" s="522">
        <f t="shared" si="26"/>
        <v>7600000</v>
      </c>
      <c r="AU323" s="156">
        <v>15200000</v>
      </c>
      <c r="AV323" s="72">
        <f t="shared" si="27"/>
        <v>0.33333333333333331</v>
      </c>
      <c r="AW323" s="515" t="s">
        <v>75</v>
      </c>
      <c r="AX323" s="61" t="s">
        <v>101</v>
      </c>
      <c r="AY323" s="180" t="s">
        <v>1960</v>
      </c>
      <c r="AZ323" s="58" t="s">
        <v>67</v>
      </c>
      <c r="BA323" s="58" t="s">
        <v>67</v>
      </c>
    </row>
    <row r="324" spans="2:53" s="142" customFormat="1" ht="14.25" customHeight="1" x14ac:dyDescent="0.2">
      <c r="B324" s="58">
        <v>2024</v>
      </c>
      <c r="C324" s="58">
        <v>891780111</v>
      </c>
      <c r="D324" s="62" t="s">
        <v>64</v>
      </c>
      <c r="E324" s="167" t="s">
        <v>1961</v>
      </c>
      <c r="F324" s="180" t="s">
        <v>1962</v>
      </c>
      <c r="G324" s="210">
        <v>0</v>
      </c>
      <c r="H324" s="167" t="s">
        <v>73</v>
      </c>
      <c r="I324" s="58" t="s">
        <v>125</v>
      </c>
      <c r="J324" s="167" t="s">
        <v>1963</v>
      </c>
      <c r="K324" s="156">
        <v>22800000</v>
      </c>
      <c r="L324" s="58" t="s">
        <v>68</v>
      </c>
      <c r="M324" s="482" t="s">
        <v>1964</v>
      </c>
      <c r="N324" s="487">
        <v>1084788615</v>
      </c>
      <c r="O324" s="180">
        <v>35</v>
      </c>
      <c r="P324" s="510" t="s">
        <v>1750</v>
      </c>
      <c r="Q324" s="156">
        <v>807300000</v>
      </c>
      <c r="R324" s="483">
        <v>45477</v>
      </c>
      <c r="S324" s="156">
        <f>+K324</f>
        <v>22800000</v>
      </c>
      <c r="T324" s="61" t="s">
        <v>67</v>
      </c>
      <c r="U324" s="184">
        <v>57461852</v>
      </c>
      <c r="V324" s="184" t="s">
        <v>349</v>
      </c>
      <c r="W324" s="488">
        <v>45477</v>
      </c>
      <c r="X324" s="488">
        <v>45477</v>
      </c>
      <c r="Y324" s="484" t="s">
        <v>75</v>
      </c>
      <c r="Z324" s="488">
        <v>45655</v>
      </c>
      <c r="AA324" s="180">
        <f t="shared" si="23"/>
        <v>178</v>
      </c>
      <c r="AB324" s="167">
        <v>0</v>
      </c>
      <c r="AC324" s="167">
        <v>0</v>
      </c>
      <c r="AD324" s="167">
        <v>0</v>
      </c>
      <c r="AE324" s="515" t="s">
        <v>75</v>
      </c>
      <c r="AF324" s="180">
        <f t="shared" si="24"/>
        <v>0</v>
      </c>
      <c r="AG324" s="167">
        <v>0</v>
      </c>
      <c r="AH324" s="167">
        <v>0</v>
      </c>
      <c r="AI324" s="515" t="s">
        <v>75</v>
      </c>
      <c r="AJ324" s="167">
        <v>0</v>
      </c>
      <c r="AK324" s="515" t="s">
        <v>75</v>
      </c>
      <c r="AL324" s="515" t="s">
        <v>75</v>
      </c>
      <c r="AM324" s="180">
        <f t="shared" si="25"/>
        <v>0</v>
      </c>
      <c r="AN324" s="505">
        <f>+K324+AC324-AH324</f>
        <v>22800000</v>
      </c>
      <c r="AO324" s="61" t="s">
        <v>67</v>
      </c>
      <c r="AP324" s="156">
        <f t="shared" si="29"/>
        <v>22800000</v>
      </c>
      <c r="AQ324" s="61" t="s">
        <v>86</v>
      </c>
      <c r="AR324" s="64">
        <v>0</v>
      </c>
      <c r="AS324" s="515" t="s">
        <v>75</v>
      </c>
      <c r="AT324" s="522">
        <f t="shared" si="26"/>
        <v>7600000</v>
      </c>
      <c r="AU324" s="156">
        <v>15200000</v>
      </c>
      <c r="AV324" s="72">
        <f t="shared" si="27"/>
        <v>0.33333333333333331</v>
      </c>
      <c r="AW324" s="515" t="s">
        <v>75</v>
      </c>
      <c r="AX324" s="61" t="s">
        <v>101</v>
      </c>
      <c r="AY324" s="180" t="s">
        <v>1965</v>
      </c>
      <c r="AZ324" s="58" t="s">
        <v>67</v>
      </c>
      <c r="BA324" s="58" t="s">
        <v>67</v>
      </c>
    </row>
    <row r="325" spans="2:53" s="142" customFormat="1" ht="14.25" customHeight="1" x14ac:dyDescent="0.2">
      <c r="B325" s="58">
        <v>2024</v>
      </c>
      <c r="C325" s="58">
        <v>891780111</v>
      </c>
      <c r="D325" s="62" t="s">
        <v>64</v>
      </c>
      <c r="E325" s="167" t="s">
        <v>1966</v>
      </c>
      <c r="F325" s="180" t="s">
        <v>1967</v>
      </c>
      <c r="G325" s="210">
        <v>0</v>
      </c>
      <c r="H325" s="167" t="s">
        <v>73</v>
      </c>
      <c r="I325" s="58" t="s">
        <v>125</v>
      </c>
      <c r="J325" s="167" t="s">
        <v>1968</v>
      </c>
      <c r="K325" s="156">
        <v>6300000</v>
      </c>
      <c r="L325" s="58" t="s">
        <v>68</v>
      </c>
      <c r="M325" s="482" t="s">
        <v>1969</v>
      </c>
      <c r="N325" s="487">
        <v>1082856383</v>
      </c>
      <c r="O325" s="180">
        <v>1469</v>
      </c>
      <c r="P325" s="154">
        <v>45470</v>
      </c>
      <c r="Q325" s="505">
        <v>36000000</v>
      </c>
      <c r="R325" s="483">
        <v>45477</v>
      </c>
      <c r="S325" s="156">
        <f>+K325</f>
        <v>6300000</v>
      </c>
      <c r="T325" s="61" t="s">
        <v>67</v>
      </c>
      <c r="U325" s="184">
        <v>63563343</v>
      </c>
      <c r="V325" s="184" t="s">
        <v>1075</v>
      </c>
      <c r="W325" s="488">
        <v>45477</v>
      </c>
      <c r="X325" s="488">
        <v>45477</v>
      </c>
      <c r="Y325" s="484" t="s">
        <v>75</v>
      </c>
      <c r="Z325" s="488">
        <v>45534</v>
      </c>
      <c r="AA325" s="180">
        <f t="shared" si="23"/>
        <v>57</v>
      </c>
      <c r="AB325" s="167">
        <v>0</v>
      </c>
      <c r="AC325" s="167">
        <v>0</v>
      </c>
      <c r="AD325" s="167">
        <v>0</v>
      </c>
      <c r="AE325" s="515" t="s">
        <v>75</v>
      </c>
      <c r="AF325" s="180">
        <f t="shared" si="24"/>
        <v>0</v>
      </c>
      <c r="AG325" s="167">
        <v>0</v>
      </c>
      <c r="AH325" s="167">
        <v>0</v>
      </c>
      <c r="AI325" s="515" t="s">
        <v>75</v>
      </c>
      <c r="AJ325" s="167">
        <v>0</v>
      </c>
      <c r="AK325" s="515" t="s">
        <v>75</v>
      </c>
      <c r="AL325" s="515" t="s">
        <v>75</v>
      </c>
      <c r="AM325" s="180">
        <f t="shared" si="25"/>
        <v>0</v>
      </c>
      <c r="AN325" s="505">
        <f>+K325+AC325-AH325</f>
        <v>6300000</v>
      </c>
      <c r="AO325" s="61" t="s">
        <v>86</v>
      </c>
      <c r="AP325" s="156">
        <v>0</v>
      </c>
      <c r="AQ325" s="61" t="s">
        <v>86</v>
      </c>
      <c r="AR325" s="64">
        <v>0</v>
      </c>
      <c r="AS325" s="515" t="s">
        <v>75</v>
      </c>
      <c r="AT325" s="522">
        <f t="shared" si="26"/>
        <v>0</v>
      </c>
      <c r="AU325" s="156">
        <v>6300000</v>
      </c>
      <c r="AV325" s="72">
        <f t="shared" si="27"/>
        <v>0</v>
      </c>
      <c r="AW325" s="515" t="s">
        <v>75</v>
      </c>
      <c r="AX325" s="61" t="s">
        <v>101</v>
      </c>
      <c r="AY325" s="180" t="s">
        <v>1970</v>
      </c>
      <c r="AZ325" s="58" t="s">
        <v>67</v>
      </c>
      <c r="BA325" s="58" t="s">
        <v>67</v>
      </c>
    </row>
    <row r="326" spans="2:53" s="142" customFormat="1" ht="14.25" customHeight="1" x14ac:dyDescent="0.2">
      <c r="B326" s="58">
        <v>2024</v>
      </c>
      <c r="C326" s="58">
        <v>891780111</v>
      </c>
      <c r="D326" s="62" t="s">
        <v>64</v>
      </c>
      <c r="E326" s="167" t="s">
        <v>1971</v>
      </c>
      <c r="F326" s="180" t="s">
        <v>1972</v>
      </c>
      <c r="G326" s="210">
        <v>0</v>
      </c>
      <c r="H326" s="167" t="s">
        <v>73</v>
      </c>
      <c r="I326" s="58" t="s">
        <v>125</v>
      </c>
      <c r="J326" s="167" t="s">
        <v>1973</v>
      </c>
      <c r="K326" s="156">
        <v>11232000</v>
      </c>
      <c r="L326" s="58" t="s">
        <v>68</v>
      </c>
      <c r="M326" s="482" t="s">
        <v>1394</v>
      </c>
      <c r="N326" s="487">
        <v>1082943581</v>
      </c>
      <c r="O326" s="180">
        <v>235</v>
      </c>
      <c r="P326" s="154">
        <v>45323</v>
      </c>
      <c r="Q326" s="505">
        <v>674900000</v>
      </c>
      <c r="R326" s="483">
        <v>45477</v>
      </c>
      <c r="S326" s="156">
        <f>+K326</f>
        <v>11232000</v>
      </c>
      <c r="T326" s="61" t="s">
        <v>67</v>
      </c>
      <c r="U326" s="184">
        <v>57461852</v>
      </c>
      <c r="V326" s="184" t="s">
        <v>349</v>
      </c>
      <c r="W326" s="488">
        <v>45477</v>
      </c>
      <c r="X326" s="488">
        <v>45477</v>
      </c>
      <c r="Y326" s="484" t="s">
        <v>75</v>
      </c>
      <c r="Z326" s="488">
        <v>45577</v>
      </c>
      <c r="AA326" s="180">
        <f t="shared" si="23"/>
        <v>100</v>
      </c>
      <c r="AB326" s="167">
        <v>0</v>
      </c>
      <c r="AC326" s="167">
        <v>0</v>
      </c>
      <c r="AD326" s="167">
        <v>0</v>
      </c>
      <c r="AE326" s="515" t="s">
        <v>75</v>
      </c>
      <c r="AF326" s="180">
        <f t="shared" si="24"/>
        <v>0</v>
      </c>
      <c r="AG326" s="167">
        <v>0</v>
      </c>
      <c r="AH326" s="167">
        <v>0</v>
      </c>
      <c r="AI326" s="515" t="s">
        <v>75</v>
      </c>
      <c r="AJ326" s="167">
        <v>0</v>
      </c>
      <c r="AK326" s="515" t="s">
        <v>75</v>
      </c>
      <c r="AL326" s="515" t="s">
        <v>75</v>
      </c>
      <c r="AM326" s="180">
        <f t="shared" si="25"/>
        <v>0</v>
      </c>
      <c r="AN326" s="505">
        <f>+K326+AC326-AH326</f>
        <v>11232000</v>
      </c>
      <c r="AO326" s="61" t="s">
        <v>86</v>
      </c>
      <c r="AP326" s="156">
        <v>0</v>
      </c>
      <c r="AQ326" s="61" t="s">
        <v>86</v>
      </c>
      <c r="AR326" s="64">
        <v>0</v>
      </c>
      <c r="AS326" s="515" t="s">
        <v>75</v>
      </c>
      <c r="AT326" s="522">
        <f t="shared" si="26"/>
        <v>6600000</v>
      </c>
      <c r="AU326" s="156">
        <v>4632000</v>
      </c>
      <c r="AV326" s="72">
        <f t="shared" si="27"/>
        <v>0.58760683760683763</v>
      </c>
      <c r="AW326" s="515" t="s">
        <v>75</v>
      </c>
      <c r="AX326" s="61" t="s">
        <v>101</v>
      </c>
      <c r="AY326" s="180" t="s">
        <v>1974</v>
      </c>
      <c r="AZ326" s="58" t="s">
        <v>67</v>
      </c>
      <c r="BA326" s="58" t="s">
        <v>67</v>
      </c>
    </row>
    <row r="327" spans="2:53" s="142" customFormat="1" ht="14.25" customHeight="1" x14ac:dyDescent="0.2">
      <c r="B327" s="58">
        <v>2024</v>
      </c>
      <c r="C327" s="58">
        <v>891780111</v>
      </c>
      <c r="D327" s="62" t="s">
        <v>64</v>
      </c>
      <c r="E327" s="167" t="s">
        <v>1975</v>
      </c>
      <c r="F327" s="180" t="s">
        <v>1976</v>
      </c>
      <c r="G327" s="210">
        <v>0</v>
      </c>
      <c r="H327" s="167" t="s">
        <v>73</v>
      </c>
      <c r="I327" s="58" t="s">
        <v>125</v>
      </c>
      <c r="J327" s="167" t="s">
        <v>1977</v>
      </c>
      <c r="K327" s="156">
        <v>22800000</v>
      </c>
      <c r="L327" s="58" t="s">
        <v>68</v>
      </c>
      <c r="M327" s="482" t="s">
        <v>879</v>
      </c>
      <c r="N327" s="487">
        <v>57422539</v>
      </c>
      <c r="O327" s="180">
        <v>35</v>
      </c>
      <c r="P327" s="510" t="s">
        <v>1750</v>
      </c>
      <c r="Q327" s="156">
        <v>807300000</v>
      </c>
      <c r="R327" s="483">
        <v>45477</v>
      </c>
      <c r="S327" s="156">
        <f>+K327</f>
        <v>22800000</v>
      </c>
      <c r="T327" s="61" t="s">
        <v>67</v>
      </c>
      <c r="U327" s="184">
        <v>72004252</v>
      </c>
      <c r="V327" s="184" t="s">
        <v>1978</v>
      </c>
      <c r="W327" s="488">
        <v>45477</v>
      </c>
      <c r="X327" s="488">
        <v>45477</v>
      </c>
      <c r="Y327" s="484" t="s">
        <v>75</v>
      </c>
      <c r="Z327" s="488">
        <v>45655</v>
      </c>
      <c r="AA327" s="180">
        <f t="shared" si="23"/>
        <v>178</v>
      </c>
      <c r="AB327" s="167">
        <v>0</v>
      </c>
      <c r="AC327" s="167">
        <v>0</v>
      </c>
      <c r="AD327" s="167">
        <v>0</v>
      </c>
      <c r="AE327" s="515" t="s">
        <v>75</v>
      </c>
      <c r="AF327" s="180">
        <f t="shared" si="24"/>
        <v>0</v>
      </c>
      <c r="AG327" s="167">
        <v>0</v>
      </c>
      <c r="AH327" s="167">
        <v>0</v>
      </c>
      <c r="AI327" s="515" t="s">
        <v>75</v>
      </c>
      <c r="AJ327" s="167">
        <v>0</v>
      </c>
      <c r="AK327" s="515" t="s">
        <v>75</v>
      </c>
      <c r="AL327" s="515" t="s">
        <v>75</v>
      </c>
      <c r="AM327" s="180">
        <f t="shared" si="25"/>
        <v>0</v>
      </c>
      <c r="AN327" s="505">
        <f>+K327+AC327-AH327</f>
        <v>22800000</v>
      </c>
      <c r="AO327" s="61" t="s">
        <v>67</v>
      </c>
      <c r="AP327" s="156">
        <f>+AN327</f>
        <v>22800000</v>
      </c>
      <c r="AQ327" s="61" t="s">
        <v>86</v>
      </c>
      <c r="AR327" s="64">
        <v>0</v>
      </c>
      <c r="AS327" s="515" t="s">
        <v>75</v>
      </c>
      <c r="AT327" s="522">
        <f t="shared" si="26"/>
        <v>7600000</v>
      </c>
      <c r="AU327" s="156">
        <v>15200000</v>
      </c>
      <c r="AV327" s="72">
        <f t="shared" si="27"/>
        <v>0.33333333333333331</v>
      </c>
      <c r="AW327" s="515" t="s">
        <v>75</v>
      </c>
      <c r="AX327" s="61" t="s">
        <v>101</v>
      </c>
      <c r="AY327" s="180" t="s">
        <v>1979</v>
      </c>
      <c r="AZ327" s="58" t="s">
        <v>67</v>
      </c>
      <c r="BA327" s="58" t="s">
        <v>67</v>
      </c>
    </row>
    <row r="328" spans="2:53" s="142" customFormat="1" ht="14.25" customHeight="1" x14ac:dyDescent="0.2">
      <c r="B328" s="58">
        <v>2024</v>
      </c>
      <c r="C328" s="58">
        <v>891780111</v>
      </c>
      <c r="D328" s="62" t="s">
        <v>64</v>
      </c>
      <c r="E328" s="167" t="s">
        <v>1980</v>
      </c>
      <c r="F328" s="180" t="s">
        <v>1981</v>
      </c>
      <c r="G328" s="210">
        <v>0</v>
      </c>
      <c r="H328" s="167" t="s">
        <v>73</v>
      </c>
      <c r="I328" s="58" t="s">
        <v>125</v>
      </c>
      <c r="J328" s="167" t="s">
        <v>1982</v>
      </c>
      <c r="K328" s="156">
        <v>9600000</v>
      </c>
      <c r="L328" s="58" t="s">
        <v>68</v>
      </c>
      <c r="M328" s="482" t="s">
        <v>1358</v>
      </c>
      <c r="N328" s="487">
        <v>1018410559</v>
      </c>
      <c r="O328" s="180">
        <v>441</v>
      </c>
      <c r="P328" s="154">
        <v>45344</v>
      </c>
      <c r="Q328" s="505">
        <v>270522388</v>
      </c>
      <c r="R328" s="483">
        <v>45478</v>
      </c>
      <c r="S328" s="156">
        <f>+K328</f>
        <v>9600000</v>
      </c>
      <c r="T328" s="61" t="s">
        <v>67</v>
      </c>
      <c r="U328" s="184">
        <v>7597888</v>
      </c>
      <c r="V328" s="184" t="s">
        <v>620</v>
      </c>
      <c r="W328" s="488">
        <v>45478</v>
      </c>
      <c r="X328" s="488">
        <v>45478</v>
      </c>
      <c r="Y328" s="484" t="s">
        <v>75</v>
      </c>
      <c r="Z328" s="488">
        <v>45569</v>
      </c>
      <c r="AA328" s="180">
        <f t="shared" si="23"/>
        <v>91</v>
      </c>
      <c r="AB328" s="167">
        <v>0</v>
      </c>
      <c r="AC328" s="167">
        <v>0</v>
      </c>
      <c r="AD328" s="167">
        <v>0</v>
      </c>
      <c r="AE328" s="515" t="s">
        <v>75</v>
      </c>
      <c r="AF328" s="180">
        <f t="shared" si="24"/>
        <v>0</v>
      </c>
      <c r="AG328" s="167">
        <v>0</v>
      </c>
      <c r="AH328" s="167">
        <v>0</v>
      </c>
      <c r="AI328" s="515" t="s">
        <v>75</v>
      </c>
      <c r="AJ328" s="167">
        <v>0</v>
      </c>
      <c r="AK328" s="515" t="s">
        <v>75</v>
      </c>
      <c r="AL328" s="515" t="s">
        <v>75</v>
      </c>
      <c r="AM328" s="180">
        <f t="shared" si="25"/>
        <v>0</v>
      </c>
      <c r="AN328" s="505">
        <f>+K328+AC328-AH328</f>
        <v>9600000</v>
      </c>
      <c r="AO328" s="61" t="s">
        <v>86</v>
      </c>
      <c r="AP328" s="156">
        <v>0</v>
      </c>
      <c r="AQ328" s="61" t="s">
        <v>86</v>
      </c>
      <c r="AR328" s="64">
        <v>0</v>
      </c>
      <c r="AS328" s="515" t="s">
        <v>75</v>
      </c>
      <c r="AT328" s="522">
        <f t="shared" si="26"/>
        <v>3200000</v>
      </c>
      <c r="AU328" s="156">
        <v>6400000</v>
      </c>
      <c r="AV328" s="72">
        <f t="shared" si="27"/>
        <v>0.33333333333333331</v>
      </c>
      <c r="AW328" s="515" t="s">
        <v>75</v>
      </c>
      <c r="AX328" s="61" t="s">
        <v>101</v>
      </c>
      <c r="AY328" s="180" t="s">
        <v>1983</v>
      </c>
      <c r="AZ328" s="58" t="s">
        <v>67</v>
      </c>
      <c r="BA328" s="58" t="s">
        <v>67</v>
      </c>
    </row>
    <row r="329" spans="2:53" s="142" customFormat="1" ht="14.25" customHeight="1" x14ac:dyDescent="0.2">
      <c r="B329" s="58">
        <v>2024</v>
      </c>
      <c r="C329" s="58">
        <v>891780111</v>
      </c>
      <c r="D329" s="62" t="s">
        <v>64</v>
      </c>
      <c r="E329" s="167" t="s">
        <v>1984</v>
      </c>
      <c r="F329" s="180" t="s">
        <v>1985</v>
      </c>
      <c r="G329" s="210">
        <v>0</v>
      </c>
      <c r="H329" s="167" t="s">
        <v>73</v>
      </c>
      <c r="I329" s="58" t="s">
        <v>125</v>
      </c>
      <c r="J329" s="167" t="s">
        <v>1986</v>
      </c>
      <c r="K329" s="156">
        <v>8500000</v>
      </c>
      <c r="L329" s="58" t="s">
        <v>68</v>
      </c>
      <c r="M329" s="482" t="s">
        <v>1987</v>
      </c>
      <c r="N329" s="487">
        <v>1065647873</v>
      </c>
      <c r="O329" s="180">
        <v>1378</v>
      </c>
      <c r="P329" s="154">
        <v>45461</v>
      </c>
      <c r="Q329" s="505">
        <v>140880000</v>
      </c>
      <c r="R329" s="483">
        <v>45478</v>
      </c>
      <c r="S329" s="156">
        <f>+K329</f>
        <v>8500000</v>
      </c>
      <c r="T329" s="61" t="s">
        <v>67</v>
      </c>
      <c r="U329" s="184">
        <v>7634684</v>
      </c>
      <c r="V329" s="184" t="s">
        <v>1988</v>
      </c>
      <c r="W329" s="488">
        <v>45478</v>
      </c>
      <c r="X329" s="488">
        <v>45478</v>
      </c>
      <c r="Y329" s="484" t="s">
        <v>75</v>
      </c>
      <c r="Z329" s="488">
        <v>45569</v>
      </c>
      <c r="AA329" s="180">
        <f t="shared" si="23"/>
        <v>91</v>
      </c>
      <c r="AB329" s="167">
        <v>0</v>
      </c>
      <c r="AC329" s="167">
        <v>0</v>
      </c>
      <c r="AD329" s="167">
        <v>0</v>
      </c>
      <c r="AE329" s="515" t="s">
        <v>75</v>
      </c>
      <c r="AF329" s="180">
        <f t="shared" si="24"/>
        <v>0</v>
      </c>
      <c r="AG329" s="167">
        <v>0</v>
      </c>
      <c r="AH329" s="167">
        <v>0</v>
      </c>
      <c r="AI329" s="515" t="s">
        <v>75</v>
      </c>
      <c r="AJ329" s="167">
        <v>0</v>
      </c>
      <c r="AK329" s="515" t="s">
        <v>75</v>
      </c>
      <c r="AL329" s="515" t="s">
        <v>75</v>
      </c>
      <c r="AM329" s="180">
        <f t="shared" si="25"/>
        <v>0</v>
      </c>
      <c r="AN329" s="505">
        <f>+K329+AC329-AH329</f>
        <v>8500000</v>
      </c>
      <c r="AO329" s="61" t="s">
        <v>67</v>
      </c>
      <c r="AP329" s="156">
        <f t="shared" ref="AP329:AP344" si="30">+AN329</f>
        <v>8500000</v>
      </c>
      <c r="AQ329" s="61" t="s">
        <v>86</v>
      </c>
      <c r="AR329" s="64">
        <v>0</v>
      </c>
      <c r="AS329" s="515" t="s">
        <v>75</v>
      </c>
      <c r="AT329" s="522">
        <f t="shared" si="26"/>
        <v>2833000</v>
      </c>
      <c r="AU329" s="156">
        <v>5667000</v>
      </c>
      <c r="AV329" s="72">
        <f t="shared" si="27"/>
        <v>0.3332941176470588</v>
      </c>
      <c r="AW329" s="515" t="s">
        <v>75</v>
      </c>
      <c r="AX329" s="61" t="s">
        <v>101</v>
      </c>
      <c r="AY329" s="180" t="s">
        <v>1989</v>
      </c>
      <c r="AZ329" s="58" t="s">
        <v>67</v>
      </c>
      <c r="BA329" s="58" t="s">
        <v>67</v>
      </c>
    </row>
    <row r="330" spans="2:53" s="142" customFormat="1" ht="14.25" customHeight="1" x14ac:dyDescent="0.2">
      <c r="B330" s="58">
        <v>2024</v>
      </c>
      <c r="C330" s="58">
        <v>891780111</v>
      </c>
      <c r="D330" s="62" t="s">
        <v>64</v>
      </c>
      <c r="E330" s="167" t="s">
        <v>1990</v>
      </c>
      <c r="F330" s="180" t="s">
        <v>1991</v>
      </c>
      <c r="G330" s="210">
        <v>0</v>
      </c>
      <c r="H330" s="167" t="s">
        <v>73</v>
      </c>
      <c r="I330" s="58" t="s">
        <v>125</v>
      </c>
      <c r="J330" s="167" t="s">
        <v>1992</v>
      </c>
      <c r="K330" s="156">
        <v>15800000</v>
      </c>
      <c r="L330" s="58" t="s">
        <v>68</v>
      </c>
      <c r="M330" s="482" t="s">
        <v>1598</v>
      </c>
      <c r="N330" s="487">
        <v>1083022620</v>
      </c>
      <c r="O330" s="180">
        <v>34</v>
      </c>
      <c r="P330" s="154">
        <v>45306</v>
      </c>
      <c r="Q330" s="505">
        <v>305400000</v>
      </c>
      <c r="R330" s="483">
        <v>45481</v>
      </c>
      <c r="S330" s="156">
        <f>+K330</f>
        <v>15800000</v>
      </c>
      <c r="T330" s="61" t="s">
        <v>67</v>
      </c>
      <c r="U330" s="184">
        <v>1082903415</v>
      </c>
      <c r="V330" s="184" t="s">
        <v>921</v>
      </c>
      <c r="W330" s="488">
        <v>45481</v>
      </c>
      <c r="X330" s="488">
        <v>45481</v>
      </c>
      <c r="Y330" s="484" t="s">
        <v>75</v>
      </c>
      <c r="Z330" s="488">
        <v>45641</v>
      </c>
      <c r="AA330" s="180">
        <f t="shared" si="23"/>
        <v>160</v>
      </c>
      <c r="AB330" s="167">
        <v>0</v>
      </c>
      <c r="AC330" s="167">
        <v>0</v>
      </c>
      <c r="AD330" s="167">
        <v>0</v>
      </c>
      <c r="AE330" s="515" t="s">
        <v>75</v>
      </c>
      <c r="AF330" s="180">
        <f t="shared" si="24"/>
        <v>0</v>
      </c>
      <c r="AG330" s="167">
        <v>0</v>
      </c>
      <c r="AH330" s="167">
        <v>0</v>
      </c>
      <c r="AI330" s="515" t="s">
        <v>75</v>
      </c>
      <c r="AJ330" s="167">
        <v>0</v>
      </c>
      <c r="AK330" s="515" t="s">
        <v>75</v>
      </c>
      <c r="AL330" s="515" t="s">
        <v>75</v>
      </c>
      <c r="AM330" s="180">
        <f t="shared" si="25"/>
        <v>0</v>
      </c>
      <c r="AN330" s="505">
        <f>+K330+AC330-AH330</f>
        <v>15800000</v>
      </c>
      <c r="AO330" s="61" t="s">
        <v>67</v>
      </c>
      <c r="AP330" s="156">
        <f t="shared" si="30"/>
        <v>15800000</v>
      </c>
      <c r="AQ330" s="61" t="s">
        <v>86</v>
      </c>
      <c r="AR330" s="64">
        <v>0</v>
      </c>
      <c r="AS330" s="515" t="s">
        <v>75</v>
      </c>
      <c r="AT330" s="522">
        <f t="shared" si="26"/>
        <v>5300000</v>
      </c>
      <c r="AU330" s="156">
        <v>10500000</v>
      </c>
      <c r="AV330" s="72">
        <f t="shared" si="27"/>
        <v>0.33544303797468356</v>
      </c>
      <c r="AW330" s="515" t="s">
        <v>75</v>
      </c>
      <c r="AX330" s="61" t="s">
        <v>101</v>
      </c>
      <c r="AY330" s="180" t="s">
        <v>1993</v>
      </c>
      <c r="AZ330" s="58" t="s">
        <v>67</v>
      </c>
      <c r="BA330" s="58" t="s">
        <v>67</v>
      </c>
    </row>
    <row r="331" spans="2:53" s="142" customFormat="1" ht="14.25" customHeight="1" x14ac:dyDescent="0.2">
      <c r="B331" s="58">
        <v>2024</v>
      </c>
      <c r="C331" s="58">
        <v>891780111</v>
      </c>
      <c r="D331" s="62" t="s">
        <v>64</v>
      </c>
      <c r="E331" s="167" t="s">
        <v>1994</v>
      </c>
      <c r="F331" s="180" t="s">
        <v>1995</v>
      </c>
      <c r="G331" s="210">
        <v>0</v>
      </c>
      <c r="H331" s="167" t="s">
        <v>73</v>
      </c>
      <c r="I331" s="58" t="s">
        <v>125</v>
      </c>
      <c r="J331" s="167" t="s">
        <v>1996</v>
      </c>
      <c r="K331" s="156">
        <v>19016667</v>
      </c>
      <c r="L331" s="58" t="s">
        <v>68</v>
      </c>
      <c r="M331" s="482" t="s">
        <v>1154</v>
      </c>
      <c r="N331" s="487">
        <v>1082958955</v>
      </c>
      <c r="O331" s="180">
        <v>111</v>
      </c>
      <c r="P331" s="154">
        <v>45310</v>
      </c>
      <c r="Q331" s="505">
        <v>376500000</v>
      </c>
      <c r="R331" s="483">
        <v>45481</v>
      </c>
      <c r="S331" s="156">
        <f>+K331</f>
        <v>19016667</v>
      </c>
      <c r="T331" s="61" t="s">
        <v>67</v>
      </c>
      <c r="U331" s="184">
        <v>63563343</v>
      </c>
      <c r="V331" s="184" t="s">
        <v>1075</v>
      </c>
      <c r="W331" s="488">
        <v>45481</v>
      </c>
      <c r="X331" s="488">
        <v>45481</v>
      </c>
      <c r="Y331" s="484" t="s">
        <v>75</v>
      </c>
      <c r="Z331" s="488">
        <v>45646</v>
      </c>
      <c r="AA331" s="180">
        <f t="shared" si="23"/>
        <v>165</v>
      </c>
      <c r="AB331" s="167">
        <v>0</v>
      </c>
      <c r="AC331" s="167">
        <v>0</v>
      </c>
      <c r="AD331" s="167">
        <v>0</v>
      </c>
      <c r="AE331" s="515" t="s">
        <v>75</v>
      </c>
      <c r="AF331" s="180">
        <f t="shared" si="24"/>
        <v>0</v>
      </c>
      <c r="AG331" s="167">
        <v>0</v>
      </c>
      <c r="AH331" s="167">
        <v>0</v>
      </c>
      <c r="AI331" s="515" t="s">
        <v>75</v>
      </c>
      <c r="AJ331" s="167">
        <v>0</v>
      </c>
      <c r="AK331" s="515" t="s">
        <v>75</v>
      </c>
      <c r="AL331" s="515" t="s">
        <v>75</v>
      </c>
      <c r="AM331" s="180">
        <f t="shared" si="25"/>
        <v>0</v>
      </c>
      <c r="AN331" s="505">
        <f>+K331+AC331-AH331</f>
        <v>19016667</v>
      </c>
      <c r="AO331" s="61" t="s">
        <v>67</v>
      </c>
      <c r="AP331" s="156">
        <f t="shared" si="30"/>
        <v>19016667</v>
      </c>
      <c r="AQ331" s="61" t="s">
        <v>86</v>
      </c>
      <c r="AR331" s="64">
        <v>0</v>
      </c>
      <c r="AS331" s="515" t="s">
        <v>75</v>
      </c>
      <c r="AT331" s="522">
        <f t="shared" si="26"/>
        <v>6183333</v>
      </c>
      <c r="AU331" s="156">
        <v>12833334</v>
      </c>
      <c r="AV331" s="72">
        <f t="shared" si="27"/>
        <v>0.32515335100519982</v>
      </c>
      <c r="AW331" s="515" t="s">
        <v>75</v>
      </c>
      <c r="AX331" s="61" t="s">
        <v>101</v>
      </c>
      <c r="AY331" s="180" t="s">
        <v>1997</v>
      </c>
      <c r="AZ331" s="58" t="s">
        <v>67</v>
      </c>
      <c r="BA331" s="58" t="s">
        <v>67</v>
      </c>
    </row>
    <row r="332" spans="2:53" s="142" customFormat="1" ht="14.25" customHeight="1" x14ac:dyDescent="0.2">
      <c r="B332" s="58">
        <v>2024</v>
      </c>
      <c r="C332" s="58">
        <v>891780111</v>
      </c>
      <c r="D332" s="62" t="s">
        <v>64</v>
      </c>
      <c r="E332" s="167" t="s">
        <v>1998</v>
      </c>
      <c r="F332" s="180" t="s">
        <v>1999</v>
      </c>
      <c r="G332" s="210">
        <v>0</v>
      </c>
      <c r="H332" s="167" t="s">
        <v>73</v>
      </c>
      <c r="I332" s="58" t="s">
        <v>125</v>
      </c>
      <c r="J332" s="167" t="s">
        <v>2000</v>
      </c>
      <c r="K332" s="156">
        <v>22820000</v>
      </c>
      <c r="L332" s="58" t="s">
        <v>68</v>
      </c>
      <c r="M332" s="482" t="s">
        <v>2001</v>
      </c>
      <c r="N332" s="487">
        <v>1010124615</v>
      </c>
      <c r="O332" s="180">
        <v>111</v>
      </c>
      <c r="P332" s="154">
        <v>45310</v>
      </c>
      <c r="Q332" s="505">
        <v>376500000</v>
      </c>
      <c r="R332" s="483">
        <v>45481</v>
      </c>
      <c r="S332" s="156">
        <f>+K332</f>
        <v>22820000</v>
      </c>
      <c r="T332" s="61" t="s">
        <v>67</v>
      </c>
      <c r="U332" s="184">
        <v>63563343</v>
      </c>
      <c r="V332" s="184" t="s">
        <v>1075</v>
      </c>
      <c r="W332" s="488">
        <v>45481</v>
      </c>
      <c r="X332" s="488">
        <v>45481</v>
      </c>
      <c r="Y332" s="484" t="s">
        <v>75</v>
      </c>
      <c r="Z332" s="488">
        <v>45646</v>
      </c>
      <c r="AA332" s="180">
        <f t="shared" si="23"/>
        <v>165</v>
      </c>
      <c r="AB332" s="167">
        <v>0</v>
      </c>
      <c r="AC332" s="167">
        <v>0</v>
      </c>
      <c r="AD332" s="167">
        <v>0</v>
      </c>
      <c r="AE332" s="515" t="s">
        <v>75</v>
      </c>
      <c r="AF332" s="180">
        <f t="shared" si="24"/>
        <v>0</v>
      </c>
      <c r="AG332" s="167">
        <v>0</v>
      </c>
      <c r="AH332" s="167">
        <v>0</v>
      </c>
      <c r="AI332" s="515" t="s">
        <v>75</v>
      </c>
      <c r="AJ332" s="167">
        <v>0</v>
      </c>
      <c r="AK332" s="515" t="s">
        <v>75</v>
      </c>
      <c r="AL332" s="515" t="s">
        <v>75</v>
      </c>
      <c r="AM332" s="180">
        <f t="shared" si="25"/>
        <v>0</v>
      </c>
      <c r="AN332" s="505">
        <f>+K332+AC332-AH332</f>
        <v>22820000</v>
      </c>
      <c r="AO332" s="61" t="s">
        <v>67</v>
      </c>
      <c r="AP332" s="156">
        <f t="shared" si="30"/>
        <v>22820000</v>
      </c>
      <c r="AQ332" s="61" t="s">
        <v>86</v>
      </c>
      <c r="AR332" s="64">
        <v>0</v>
      </c>
      <c r="AS332" s="515" t="s">
        <v>75</v>
      </c>
      <c r="AT332" s="522">
        <f t="shared" si="26"/>
        <v>7420000</v>
      </c>
      <c r="AU332" s="156">
        <v>15400000</v>
      </c>
      <c r="AV332" s="72">
        <f t="shared" si="27"/>
        <v>0.32515337423312884</v>
      </c>
      <c r="AW332" s="515" t="s">
        <v>75</v>
      </c>
      <c r="AX332" s="61" t="s">
        <v>101</v>
      </c>
      <c r="AY332" s="180" t="s">
        <v>2002</v>
      </c>
      <c r="AZ332" s="58" t="s">
        <v>67</v>
      </c>
      <c r="BA332" s="58" t="s">
        <v>67</v>
      </c>
    </row>
    <row r="333" spans="2:53" s="142" customFormat="1" ht="14.25" customHeight="1" x14ac:dyDescent="0.2">
      <c r="B333" s="58">
        <v>2024</v>
      </c>
      <c r="C333" s="58">
        <v>891780111</v>
      </c>
      <c r="D333" s="62" t="s">
        <v>64</v>
      </c>
      <c r="E333" s="167" t="s">
        <v>2003</v>
      </c>
      <c r="F333" s="180" t="s">
        <v>2004</v>
      </c>
      <c r="G333" s="210">
        <v>0</v>
      </c>
      <c r="H333" s="167" t="s">
        <v>73</v>
      </c>
      <c r="I333" s="58" t="s">
        <v>125</v>
      </c>
      <c r="J333" s="167" t="s">
        <v>2005</v>
      </c>
      <c r="K333" s="156">
        <v>19560000</v>
      </c>
      <c r="L333" s="58" t="s">
        <v>68</v>
      </c>
      <c r="M333" s="482" t="s">
        <v>1095</v>
      </c>
      <c r="N333" s="487">
        <v>1129504010</v>
      </c>
      <c r="O333" s="180">
        <v>111</v>
      </c>
      <c r="P333" s="154">
        <v>45310</v>
      </c>
      <c r="Q333" s="505">
        <v>376500000</v>
      </c>
      <c r="R333" s="483">
        <v>45481</v>
      </c>
      <c r="S333" s="156">
        <f>+K333</f>
        <v>19560000</v>
      </c>
      <c r="T333" s="61" t="s">
        <v>67</v>
      </c>
      <c r="U333" s="184">
        <v>63563343</v>
      </c>
      <c r="V333" s="184" t="s">
        <v>1075</v>
      </c>
      <c r="W333" s="488">
        <v>45481</v>
      </c>
      <c r="X333" s="488">
        <v>45481</v>
      </c>
      <c r="Y333" s="484" t="s">
        <v>75</v>
      </c>
      <c r="Z333" s="488">
        <v>45646</v>
      </c>
      <c r="AA333" s="180">
        <f t="shared" si="23"/>
        <v>165</v>
      </c>
      <c r="AB333" s="167">
        <v>0</v>
      </c>
      <c r="AC333" s="167">
        <v>0</v>
      </c>
      <c r="AD333" s="167">
        <v>0</v>
      </c>
      <c r="AE333" s="515" t="s">
        <v>75</v>
      </c>
      <c r="AF333" s="180">
        <f t="shared" si="24"/>
        <v>0</v>
      </c>
      <c r="AG333" s="167">
        <v>0</v>
      </c>
      <c r="AH333" s="167">
        <v>0</v>
      </c>
      <c r="AI333" s="515" t="s">
        <v>75</v>
      </c>
      <c r="AJ333" s="167">
        <v>0</v>
      </c>
      <c r="AK333" s="515" t="s">
        <v>75</v>
      </c>
      <c r="AL333" s="515" t="s">
        <v>75</v>
      </c>
      <c r="AM333" s="180">
        <f t="shared" si="25"/>
        <v>0</v>
      </c>
      <c r="AN333" s="505">
        <f>+K333+AC333-AH333</f>
        <v>19560000</v>
      </c>
      <c r="AO333" s="61" t="s">
        <v>67</v>
      </c>
      <c r="AP333" s="156">
        <f t="shared" si="30"/>
        <v>19560000</v>
      </c>
      <c r="AQ333" s="61" t="s">
        <v>86</v>
      </c>
      <c r="AR333" s="64">
        <v>0</v>
      </c>
      <c r="AS333" s="515" t="s">
        <v>75</v>
      </c>
      <c r="AT333" s="522">
        <f t="shared" si="26"/>
        <v>6360000</v>
      </c>
      <c r="AU333" s="156">
        <v>13200000</v>
      </c>
      <c r="AV333" s="72">
        <f t="shared" si="27"/>
        <v>0.32515337423312884</v>
      </c>
      <c r="AW333" s="515" t="s">
        <v>75</v>
      </c>
      <c r="AX333" s="61" t="s">
        <v>101</v>
      </c>
      <c r="AY333" s="180" t="s">
        <v>2006</v>
      </c>
      <c r="AZ333" s="58" t="s">
        <v>67</v>
      </c>
      <c r="BA333" s="58" t="s">
        <v>67</v>
      </c>
    </row>
    <row r="334" spans="2:53" s="142" customFormat="1" ht="14.25" customHeight="1" x14ac:dyDescent="0.2">
      <c r="B334" s="58">
        <v>2024</v>
      </c>
      <c r="C334" s="58">
        <v>891780111</v>
      </c>
      <c r="D334" s="62" t="s">
        <v>64</v>
      </c>
      <c r="E334" s="167" t="s">
        <v>2007</v>
      </c>
      <c r="F334" s="180" t="s">
        <v>2008</v>
      </c>
      <c r="G334" s="210">
        <v>0</v>
      </c>
      <c r="H334" s="167" t="s">
        <v>73</v>
      </c>
      <c r="I334" s="58" t="s">
        <v>125</v>
      </c>
      <c r="J334" s="167" t="s">
        <v>2009</v>
      </c>
      <c r="K334" s="156">
        <v>17386667</v>
      </c>
      <c r="L334" s="58" t="s">
        <v>68</v>
      </c>
      <c r="M334" s="482" t="s">
        <v>2010</v>
      </c>
      <c r="N334" s="487">
        <v>1082907569</v>
      </c>
      <c r="O334" s="180">
        <v>111</v>
      </c>
      <c r="P334" s="154">
        <v>45310</v>
      </c>
      <c r="Q334" s="505">
        <v>376500000</v>
      </c>
      <c r="R334" s="483">
        <v>45481</v>
      </c>
      <c r="S334" s="156">
        <f>+K334</f>
        <v>17386667</v>
      </c>
      <c r="T334" s="61" t="s">
        <v>67</v>
      </c>
      <c r="U334" s="184">
        <v>63563343</v>
      </c>
      <c r="V334" s="184" t="s">
        <v>1075</v>
      </c>
      <c r="W334" s="488">
        <v>45481</v>
      </c>
      <c r="X334" s="488">
        <v>45481</v>
      </c>
      <c r="Y334" s="484" t="s">
        <v>75</v>
      </c>
      <c r="Z334" s="488">
        <v>45646</v>
      </c>
      <c r="AA334" s="180">
        <f t="shared" si="23"/>
        <v>165</v>
      </c>
      <c r="AB334" s="167">
        <v>0</v>
      </c>
      <c r="AC334" s="167">
        <v>0</v>
      </c>
      <c r="AD334" s="167">
        <v>0</v>
      </c>
      <c r="AE334" s="515" t="s">
        <v>75</v>
      </c>
      <c r="AF334" s="180">
        <f t="shared" si="24"/>
        <v>0</v>
      </c>
      <c r="AG334" s="167">
        <v>0</v>
      </c>
      <c r="AH334" s="167">
        <v>0</v>
      </c>
      <c r="AI334" s="515" t="s">
        <v>75</v>
      </c>
      <c r="AJ334" s="167">
        <v>0</v>
      </c>
      <c r="AK334" s="515" t="s">
        <v>75</v>
      </c>
      <c r="AL334" s="515" t="s">
        <v>75</v>
      </c>
      <c r="AM334" s="180">
        <f t="shared" si="25"/>
        <v>0</v>
      </c>
      <c r="AN334" s="505">
        <f>+K334+AC334-AH334</f>
        <v>17386667</v>
      </c>
      <c r="AO334" s="61" t="s">
        <v>67</v>
      </c>
      <c r="AP334" s="156">
        <f t="shared" si="30"/>
        <v>17386667</v>
      </c>
      <c r="AQ334" s="61" t="s">
        <v>86</v>
      </c>
      <c r="AR334" s="64">
        <v>0</v>
      </c>
      <c r="AS334" s="515" t="s">
        <v>75</v>
      </c>
      <c r="AT334" s="522">
        <f t="shared" si="26"/>
        <v>5653333</v>
      </c>
      <c r="AU334" s="156">
        <v>11733334</v>
      </c>
      <c r="AV334" s="72">
        <f t="shared" si="27"/>
        <v>0.32515334882758151</v>
      </c>
      <c r="AW334" s="515" t="s">
        <v>75</v>
      </c>
      <c r="AX334" s="61" t="s">
        <v>101</v>
      </c>
      <c r="AY334" s="180" t="s">
        <v>2011</v>
      </c>
      <c r="AZ334" s="58" t="s">
        <v>67</v>
      </c>
      <c r="BA334" s="58" t="s">
        <v>67</v>
      </c>
    </row>
    <row r="335" spans="2:53" s="142" customFormat="1" ht="14.25" customHeight="1" x14ac:dyDescent="0.2">
      <c r="B335" s="58">
        <v>2024</v>
      </c>
      <c r="C335" s="58">
        <v>891780111</v>
      </c>
      <c r="D335" s="62" t="s">
        <v>64</v>
      </c>
      <c r="E335" s="167" t="s">
        <v>2012</v>
      </c>
      <c r="F335" s="180" t="s">
        <v>2013</v>
      </c>
      <c r="G335" s="210">
        <v>0</v>
      </c>
      <c r="H335" s="167" t="s">
        <v>73</v>
      </c>
      <c r="I335" s="58" t="s">
        <v>125</v>
      </c>
      <c r="J335" s="167" t="s">
        <v>2014</v>
      </c>
      <c r="K335" s="156">
        <v>15756667</v>
      </c>
      <c r="L335" s="58" t="s">
        <v>68</v>
      </c>
      <c r="M335" s="482" t="s">
        <v>1378</v>
      </c>
      <c r="N335" s="487">
        <v>1066732526</v>
      </c>
      <c r="O335" s="180">
        <v>111</v>
      </c>
      <c r="P335" s="154">
        <v>45310</v>
      </c>
      <c r="Q335" s="505">
        <v>376500000</v>
      </c>
      <c r="R335" s="483">
        <v>45481</v>
      </c>
      <c r="S335" s="156">
        <f>+K335</f>
        <v>15756667</v>
      </c>
      <c r="T335" s="61" t="s">
        <v>67</v>
      </c>
      <c r="U335" s="184">
        <v>63563343</v>
      </c>
      <c r="V335" s="184" t="s">
        <v>1075</v>
      </c>
      <c r="W335" s="488">
        <v>45481</v>
      </c>
      <c r="X335" s="488">
        <v>45481</v>
      </c>
      <c r="Y335" s="484" t="s">
        <v>75</v>
      </c>
      <c r="Z335" s="488">
        <v>45646</v>
      </c>
      <c r="AA335" s="180">
        <f t="shared" si="23"/>
        <v>165</v>
      </c>
      <c r="AB335" s="167">
        <v>0</v>
      </c>
      <c r="AC335" s="167">
        <v>0</v>
      </c>
      <c r="AD335" s="167">
        <v>0</v>
      </c>
      <c r="AE335" s="515" t="s">
        <v>75</v>
      </c>
      <c r="AF335" s="180">
        <f t="shared" si="24"/>
        <v>0</v>
      </c>
      <c r="AG335" s="167">
        <v>0</v>
      </c>
      <c r="AH335" s="167">
        <v>0</v>
      </c>
      <c r="AI335" s="515" t="s">
        <v>75</v>
      </c>
      <c r="AJ335" s="167">
        <v>0</v>
      </c>
      <c r="AK335" s="515" t="s">
        <v>75</v>
      </c>
      <c r="AL335" s="515" t="s">
        <v>75</v>
      </c>
      <c r="AM335" s="180">
        <f t="shared" si="25"/>
        <v>0</v>
      </c>
      <c r="AN335" s="505">
        <f>+K335+AC335-AH335</f>
        <v>15756667</v>
      </c>
      <c r="AO335" s="61" t="s">
        <v>67</v>
      </c>
      <c r="AP335" s="156">
        <f t="shared" si="30"/>
        <v>15756667</v>
      </c>
      <c r="AQ335" s="61" t="s">
        <v>86</v>
      </c>
      <c r="AR335" s="64">
        <v>0</v>
      </c>
      <c r="AS335" s="515" t="s">
        <v>75</v>
      </c>
      <c r="AT335" s="522">
        <f t="shared" si="26"/>
        <v>5123333</v>
      </c>
      <c r="AU335" s="156">
        <v>10633334</v>
      </c>
      <c r="AV335" s="72">
        <f t="shared" si="27"/>
        <v>0.32515334619942149</v>
      </c>
      <c r="AW335" s="515" t="s">
        <v>75</v>
      </c>
      <c r="AX335" s="61" t="s">
        <v>101</v>
      </c>
      <c r="AY335" s="180" t="s">
        <v>2015</v>
      </c>
      <c r="AZ335" s="58" t="s">
        <v>67</v>
      </c>
      <c r="BA335" s="58" t="s">
        <v>67</v>
      </c>
    </row>
    <row r="336" spans="2:53" s="142" customFormat="1" ht="14.25" customHeight="1" x14ac:dyDescent="0.2">
      <c r="B336" s="58">
        <v>2024</v>
      </c>
      <c r="C336" s="58">
        <v>891780111</v>
      </c>
      <c r="D336" s="62" t="s">
        <v>64</v>
      </c>
      <c r="E336" s="167" t="s">
        <v>2016</v>
      </c>
      <c r="F336" s="180" t="s">
        <v>2017</v>
      </c>
      <c r="G336" s="210">
        <v>0</v>
      </c>
      <c r="H336" s="167" t="s">
        <v>73</v>
      </c>
      <c r="I336" s="58" t="s">
        <v>125</v>
      </c>
      <c r="J336" s="167" t="s">
        <v>2018</v>
      </c>
      <c r="K336" s="156">
        <v>29150000</v>
      </c>
      <c r="L336" s="58" t="s">
        <v>68</v>
      </c>
      <c r="M336" s="482" t="s">
        <v>1320</v>
      </c>
      <c r="N336" s="487">
        <v>3753843</v>
      </c>
      <c r="O336" s="180">
        <v>35</v>
      </c>
      <c r="P336" s="509">
        <v>45306</v>
      </c>
      <c r="Q336" s="156">
        <v>807300000</v>
      </c>
      <c r="R336" s="483">
        <v>45481</v>
      </c>
      <c r="S336" s="156">
        <f>+K336</f>
        <v>29150000</v>
      </c>
      <c r="T336" s="61" t="s">
        <v>67</v>
      </c>
      <c r="U336" s="184">
        <v>36669284</v>
      </c>
      <c r="V336" s="184" t="s">
        <v>778</v>
      </c>
      <c r="W336" s="488">
        <v>45481</v>
      </c>
      <c r="X336" s="488">
        <v>45481</v>
      </c>
      <c r="Y336" s="484" t="s">
        <v>75</v>
      </c>
      <c r="Z336" s="488">
        <v>45642</v>
      </c>
      <c r="AA336" s="180">
        <f t="shared" si="23"/>
        <v>161</v>
      </c>
      <c r="AB336" s="167">
        <v>0</v>
      </c>
      <c r="AC336" s="167">
        <v>0</v>
      </c>
      <c r="AD336" s="167">
        <v>0</v>
      </c>
      <c r="AE336" s="515" t="s">
        <v>75</v>
      </c>
      <c r="AF336" s="180">
        <f t="shared" si="24"/>
        <v>0</v>
      </c>
      <c r="AG336" s="167">
        <v>0</v>
      </c>
      <c r="AH336" s="167">
        <v>0</v>
      </c>
      <c r="AI336" s="515" t="s">
        <v>75</v>
      </c>
      <c r="AJ336" s="167">
        <v>0</v>
      </c>
      <c r="AK336" s="515" t="s">
        <v>75</v>
      </c>
      <c r="AL336" s="515" t="s">
        <v>75</v>
      </c>
      <c r="AM336" s="180">
        <f t="shared" si="25"/>
        <v>0</v>
      </c>
      <c r="AN336" s="505">
        <f>+K336+AC336-AH336</f>
        <v>29150000</v>
      </c>
      <c r="AO336" s="61" t="s">
        <v>67</v>
      </c>
      <c r="AP336" s="156">
        <f t="shared" si="30"/>
        <v>29150000</v>
      </c>
      <c r="AQ336" s="61" t="s">
        <v>86</v>
      </c>
      <c r="AR336" s="64">
        <v>0</v>
      </c>
      <c r="AS336" s="515" t="s">
        <v>75</v>
      </c>
      <c r="AT336" s="522">
        <f t="shared" si="26"/>
        <v>4216667</v>
      </c>
      <c r="AU336" s="156">
        <v>24933333</v>
      </c>
      <c r="AV336" s="72">
        <f t="shared" si="27"/>
        <v>0.14465409948542024</v>
      </c>
      <c r="AW336" s="515" t="s">
        <v>75</v>
      </c>
      <c r="AX336" s="61" t="s">
        <v>101</v>
      </c>
      <c r="AY336" s="180" t="s">
        <v>2019</v>
      </c>
      <c r="AZ336" s="58" t="s">
        <v>67</v>
      </c>
      <c r="BA336" s="58" t="s">
        <v>67</v>
      </c>
    </row>
    <row r="337" spans="2:53" s="142" customFormat="1" ht="14.25" customHeight="1" x14ac:dyDescent="0.2">
      <c r="B337" s="58">
        <v>2024</v>
      </c>
      <c r="C337" s="58">
        <v>891780111</v>
      </c>
      <c r="D337" s="62" t="s">
        <v>64</v>
      </c>
      <c r="E337" s="167" t="s">
        <v>2020</v>
      </c>
      <c r="F337" s="180" t="s">
        <v>2021</v>
      </c>
      <c r="G337" s="210">
        <v>0</v>
      </c>
      <c r="H337" s="167" t="s">
        <v>73</v>
      </c>
      <c r="I337" s="58" t="s">
        <v>125</v>
      </c>
      <c r="J337" s="167" t="s">
        <v>2014</v>
      </c>
      <c r="K337" s="156">
        <v>15756667</v>
      </c>
      <c r="L337" s="58" t="s">
        <v>68</v>
      </c>
      <c r="M337" s="482" t="s">
        <v>1374</v>
      </c>
      <c r="N337" s="487">
        <v>1083019268</v>
      </c>
      <c r="O337" s="180">
        <v>111</v>
      </c>
      <c r="P337" s="154">
        <v>45310</v>
      </c>
      <c r="Q337" s="505">
        <v>376500000</v>
      </c>
      <c r="R337" s="483">
        <v>45481</v>
      </c>
      <c r="S337" s="156">
        <f>+K337</f>
        <v>15756667</v>
      </c>
      <c r="T337" s="61" t="s">
        <v>67</v>
      </c>
      <c r="U337" s="184">
        <v>63563343</v>
      </c>
      <c r="V337" s="184" t="s">
        <v>1075</v>
      </c>
      <c r="W337" s="488">
        <v>45481</v>
      </c>
      <c r="X337" s="488">
        <v>45481</v>
      </c>
      <c r="Y337" s="484" t="s">
        <v>75</v>
      </c>
      <c r="Z337" s="488">
        <v>45646</v>
      </c>
      <c r="AA337" s="180">
        <f t="shared" si="23"/>
        <v>165</v>
      </c>
      <c r="AB337" s="167">
        <v>0</v>
      </c>
      <c r="AC337" s="167">
        <v>0</v>
      </c>
      <c r="AD337" s="167">
        <v>0</v>
      </c>
      <c r="AE337" s="515" t="s">
        <v>75</v>
      </c>
      <c r="AF337" s="180">
        <f t="shared" si="24"/>
        <v>0</v>
      </c>
      <c r="AG337" s="167">
        <v>0</v>
      </c>
      <c r="AH337" s="167">
        <v>0</v>
      </c>
      <c r="AI337" s="515" t="s">
        <v>75</v>
      </c>
      <c r="AJ337" s="167">
        <v>0</v>
      </c>
      <c r="AK337" s="515" t="s">
        <v>75</v>
      </c>
      <c r="AL337" s="515" t="s">
        <v>75</v>
      </c>
      <c r="AM337" s="180">
        <f t="shared" si="25"/>
        <v>0</v>
      </c>
      <c r="AN337" s="505">
        <f>+K337+AC337-AH337</f>
        <v>15756667</v>
      </c>
      <c r="AO337" s="61" t="s">
        <v>67</v>
      </c>
      <c r="AP337" s="156">
        <f t="shared" si="30"/>
        <v>15756667</v>
      </c>
      <c r="AQ337" s="61" t="s">
        <v>86</v>
      </c>
      <c r="AR337" s="64">
        <v>0</v>
      </c>
      <c r="AS337" s="515" t="s">
        <v>75</v>
      </c>
      <c r="AT337" s="522">
        <f t="shared" si="26"/>
        <v>5123333</v>
      </c>
      <c r="AU337" s="156">
        <v>10633334</v>
      </c>
      <c r="AV337" s="72">
        <f t="shared" si="27"/>
        <v>0.32515334619942149</v>
      </c>
      <c r="AW337" s="515" t="s">
        <v>75</v>
      </c>
      <c r="AX337" s="61" t="s">
        <v>101</v>
      </c>
      <c r="AY337" s="180" t="s">
        <v>2022</v>
      </c>
      <c r="AZ337" s="58" t="s">
        <v>67</v>
      </c>
      <c r="BA337" s="58" t="s">
        <v>67</v>
      </c>
    </row>
    <row r="338" spans="2:53" s="142" customFormat="1" ht="14.25" customHeight="1" x14ac:dyDescent="0.2">
      <c r="B338" s="58">
        <v>2024</v>
      </c>
      <c r="C338" s="58">
        <v>891780111</v>
      </c>
      <c r="D338" s="62" t="s">
        <v>64</v>
      </c>
      <c r="E338" s="167" t="s">
        <v>2023</v>
      </c>
      <c r="F338" s="180" t="s">
        <v>2024</v>
      </c>
      <c r="G338" s="210">
        <v>0</v>
      </c>
      <c r="H338" s="167" t="s">
        <v>73</v>
      </c>
      <c r="I338" s="58" t="s">
        <v>125</v>
      </c>
      <c r="J338" s="167" t="s">
        <v>2025</v>
      </c>
      <c r="K338" s="156">
        <v>21190000</v>
      </c>
      <c r="L338" s="58" t="s">
        <v>68</v>
      </c>
      <c r="M338" s="482" t="s">
        <v>1123</v>
      </c>
      <c r="N338" s="487">
        <v>1082989734</v>
      </c>
      <c r="O338" s="180">
        <v>111</v>
      </c>
      <c r="P338" s="154">
        <v>45310</v>
      </c>
      <c r="Q338" s="505">
        <v>376500000</v>
      </c>
      <c r="R338" s="483">
        <v>45481</v>
      </c>
      <c r="S338" s="156">
        <f>+K338</f>
        <v>21190000</v>
      </c>
      <c r="T338" s="61" t="s">
        <v>67</v>
      </c>
      <c r="U338" s="184">
        <v>63563343</v>
      </c>
      <c r="V338" s="184" t="s">
        <v>1075</v>
      </c>
      <c r="W338" s="488">
        <v>45481</v>
      </c>
      <c r="X338" s="488">
        <v>45481</v>
      </c>
      <c r="Y338" s="484" t="s">
        <v>75</v>
      </c>
      <c r="Z338" s="488">
        <v>45646</v>
      </c>
      <c r="AA338" s="180">
        <f t="shared" si="23"/>
        <v>165</v>
      </c>
      <c r="AB338" s="167">
        <v>0</v>
      </c>
      <c r="AC338" s="167">
        <v>0</v>
      </c>
      <c r="AD338" s="167">
        <v>0</v>
      </c>
      <c r="AE338" s="515" t="s">
        <v>75</v>
      </c>
      <c r="AF338" s="180">
        <f t="shared" si="24"/>
        <v>0</v>
      </c>
      <c r="AG338" s="167">
        <v>0</v>
      </c>
      <c r="AH338" s="167">
        <v>0</v>
      </c>
      <c r="AI338" s="515" t="s">
        <v>75</v>
      </c>
      <c r="AJ338" s="167">
        <v>0</v>
      </c>
      <c r="AK338" s="515" t="s">
        <v>75</v>
      </c>
      <c r="AL338" s="515" t="s">
        <v>75</v>
      </c>
      <c r="AM338" s="180">
        <f t="shared" si="25"/>
        <v>0</v>
      </c>
      <c r="AN338" s="505">
        <f>+K338+AC338-AH338</f>
        <v>21190000</v>
      </c>
      <c r="AO338" s="61" t="s">
        <v>67</v>
      </c>
      <c r="AP338" s="156">
        <f t="shared" si="30"/>
        <v>21190000</v>
      </c>
      <c r="AQ338" s="61" t="s">
        <v>86</v>
      </c>
      <c r="AR338" s="64">
        <v>0</v>
      </c>
      <c r="AS338" s="515" t="s">
        <v>75</v>
      </c>
      <c r="AT338" s="522">
        <f t="shared" si="26"/>
        <v>6890000</v>
      </c>
      <c r="AU338" s="156">
        <v>14300000</v>
      </c>
      <c r="AV338" s="72">
        <f t="shared" si="27"/>
        <v>0.32515337423312884</v>
      </c>
      <c r="AW338" s="515" t="s">
        <v>75</v>
      </c>
      <c r="AX338" s="61" t="s">
        <v>101</v>
      </c>
      <c r="AY338" s="180" t="s">
        <v>2026</v>
      </c>
      <c r="AZ338" s="58" t="s">
        <v>67</v>
      </c>
      <c r="BA338" s="58" t="s">
        <v>67</v>
      </c>
    </row>
    <row r="339" spans="2:53" s="142" customFormat="1" ht="14.25" customHeight="1" x14ac:dyDescent="0.2">
      <c r="B339" s="58">
        <v>2024</v>
      </c>
      <c r="C339" s="58">
        <v>891780111</v>
      </c>
      <c r="D339" s="62" t="s">
        <v>64</v>
      </c>
      <c r="E339" s="167" t="s">
        <v>2027</v>
      </c>
      <c r="F339" s="180" t="s">
        <v>2028</v>
      </c>
      <c r="G339" s="210">
        <v>0</v>
      </c>
      <c r="H339" s="167" t="s">
        <v>73</v>
      </c>
      <c r="I339" s="58" t="s">
        <v>125</v>
      </c>
      <c r="J339" s="167" t="s">
        <v>2029</v>
      </c>
      <c r="K339" s="156">
        <v>17386667</v>
      </c>
      <c r="L339" s="58" t="s">
        <v>68</v>
      </c>
      <c r="M339" s="482" t="s">
        <v>1074</v>
      </c>
      <c r="N339" s="487">
        <v>1118868814</v>
      </c>
      <c r="O339" s="180">
        <v>111</v>
      </c>
      <c r="P339" s="154">
        <v>45310</v>
      </c>
      <c r="Q339" s="505">
        <v>376500000</v>
      </c>
      <c r="R339" s="483">
        <v>45481</v>
      </c>
      <c r="S339" s="156">
        <f>+K339</f>
        <v>17386667</v>
      </c>
      <c r="T339" s="61" t="s">
        <v>67</v>
      </c>
      <c r="U339" s="184">
        <v>63563343</v>
      </c>
      <c r="V339" s="184" t="s">
        <v>1075</v>
      </c>
      <c r="W339" s="488">
        <v>45481</v>
      </c>
      <c r="X339" s="488">
        <v>45481</v>
      </c>
      <c r="Y339" s="484" t="s">
        <v>75</v>
      </c>
      <c r="Z339" s="488">
        <v>45646</v>
      </c>
      <c r="AA339" s="180">
        <f t="shared" si="23"/>
        <v>165</v>
      </c>
      <c r="AB339" s="167">
        <v>0</v>
      </c>
      <c r="AC339" s="167">
        <v>0</v>
      </c>
      <c r="AD339" s="167">
        <v>0</v>
      </c>
      <c r="AE339" s="515" t="s">
        <v>75</v>
      </c>
      <c r="AF339" s="180">
        <f t="shared" si="24"/>
        <v>0</v>
      </c>
      <c r="AG339" s="167">
        <v>0</v>
      </c>
      <c r="AH339" s="167">
        <v>0</v>
      </c>
      <c r="AI339" s="515" t="s">
        <v>75</v>
      </c>
      <c r="AJ339" s="167">
        <v>0</v>
      </c>
      <c r="AK339" s="515" t="s">
        <v>75</v>
      </c>
      <c r="AL339" s="515" t="s">
        <v>75</v>
      </c>
      <c r="AM339" s="180">
        <f t="shared" si="25"/>
        <v>0</v>
      </c>
      <c r="AN339" s="505">
        <f>+K339+AC339-AH339</f>
        <v>17386667</v>
      </c>
      <c r="AO339" s="61" t="s">
        <v>67</v>
      </c>
      <c r="AP339" s="156">
        <f t="shared" si="30"/>
        <v>17386667</v>
      </c>
      <c r="AQ339" s="61" t="s">
        <v>86</v>
      </c>
      <c r="AR339" s="64">
        <v>0</v>
      </c>
      <c r="AS339" s="515" t="s">
        <v>75</v>
      </c>
      <c r="AT339" s="522">
        <f t="shared" si="26"/>
        <v>5653333</v>
      </c>
      <c r="AU339" s="156">
        <v>11733334</v>
      </c>
      <c r="AV339" s="72">
        <f t="shared" si="27"/>
        <v>0.32515334882758151</v>
      </c>
      <c r="AW339" s="515" t="s">
        <v>75</v>
      </c>
      <c r="AX339" s="61" t="s">
        <v>101</v>
      </c>
      <c r="AY339" s="180" t="s">
        <v>2030</v>
      </c>
      <c r="AZ339" s="58" t="s">
        <v>67</v>
      </c>
      <c r="BA339" s="58" t="s">
        <v>67</v>
      </c>
    </row>
    <row r="340" spans="2:53" s="142" customFormat="1" ht="14.25" customHeight="1" x14ac:dyDescent="0.2">
      <c r="B340" s="58">
        <v>2024</v>
      </c>
      <c r="C340" s="58">
        <v>891780111</v>
      </c>
      <c r="D340" s="62" t="s">
        <v>64</v>
      </c>
      <c r="E340" s="167" t="s">
        <v>2031</v>
      </c>
      <c r="F340" s="180" t="s">
        <v>2032</v>
      </c>
      <c r="G340" s="210">
        <v>0</v>
      </c>
      <c r="H340" s="167" t="s">
        <v>73</v>
      </c>
      <c r="I340" s="58" t="s">
        <v>125</v>
      </c>
      <c r="J340" s="167" t="s">
        <v>2033</v>
      </c>
      <c r="K340" s="156">
        <v>22820000</v>
      </c>
      <c r="L340" s="58" t="s">
        <v>68</v>
      </c>
      <c r="M340" s="482" t="s">
        <v>1221</v>
      </c>
      <c r="N340" s="487">
        <v>57299250</v>
      </c>
      <c r="O340" s="180">
        <v>111</v>
      </c>
      <c r="P340" s="154">
        <v>45310</v>
      </c>
      <c r="Q340" s="505">
        <v>376500000</v>
      </c>
      <c r="R340" s="483">
        <v>45481</v>
      </c>
      <c r="S340" s="156">
        <f>+K340</f>
        <v>22820000</v>
      </c>
      <c r="T340" s="61" t="s">
        <v>67</v>
      </c>
      <c r="U340" s="184">
        <v>63563343</v>
      </c>
      <c r="V340" s="184" t="s">
        <v>1075</v>
      </c>
      <c r="W340" s="488">
        <v>45481</v>
      </c>
      <c r="X340" s="488">
        <v>45481</v>
      </c>
      <c r="Y340" s="484" t="s">
        <v>75</v>
      </c>
      <c r="Z340" s="488">
        <v>45646</v>
      </c>
      <c r="AA340" s="180">
        <f t="shared" si="23"/>
        <v>165</v>
      </c>
      <c r="AB340" s="167">
        <v>0</v>
      </c>
      <c r="AC340" s="167">
        <v>0</v>
      </c>
      <c r="AD340" s="167">
        <v>0</v>
      </c>
      <c r="AE340" s="515" t="s">
        <v>75</v>
      </c>
      <c r="AF340" s="180">
        <f t="shared" si="24"/>
        <v>0</v>
      </c>
      <c r="AG340" s="167">
        <v>0</v>
      </c>
      <c r="AH340" s="167">
        <v>0</v>
      </c>
      <c r="AI340" s="515" t="s">
        <v>75</v>
      </c>
      <c r="AJ340" s="167">
        <v>0</v>
      </c>
      <c r="AK340" s="515" t="s">
        <v>75</v>
      </c>
      <c r="AL340" s="515" t="s">
        <v>75</v>
      </c>
      <c r="AM340" s="180">
        <f t="shared" si="25"/>
        <v>0</v>
      </c>
      <c r="AN340" s="505">
        <f>+K340+AC340-AH340</f>
        <v>22820000</v>
      </c>
      <c r="AO340" s="61" t="s">
        <v>67</v>
      </c>
      <c r="AP340" s="156">
        <f t="shared" si="30"/>
        <v>22820000</v>
      </c>
      <c r="AQ340" s="61" t="s">
        <v>86</v>
      </c>
      <c r="AR340" s="64">
        <v>0</v>
      </c>
      <c r="AS340" s="515" t="s">
        <v>75</v>
      </c>
      <c r="AT340" s="522">
        <f t="shared" si="26"/>
        <v>7420000</v>
      </c>
      <c r="AU340" s="156">
        <v>15400000</v>
      </c>
      <c r="AV340" s="72">
        <f t="shared" si="27"/>
        <v>0.32515337423312884</v>
      </c>
      <c r="AW340" s="515" t="s">
        <v>75</v>
      </c>
      <c r="AX340" s="61" t="s">
        <v>101</v>
      </c>
      <c r="AY340" s="180" t="s">
        <v>2034</v>
      </c>
      <c r="AZ340" s="58" t="s">
        <v>67</v>
      </c>
      <c r="BA340" s="58" t="s">
        <v>67</v>
      </c>
    </row>
    <row r="341" spans="2:53" s="142" customFormat="1" ht="14.25" customHeight="1" x14ac:dyDescent="0.2">
      <c r="B341" s="58">
        <v>2024</v>
      </c>
      <c r="C341" s="58">
        <v>891780111</v>
      </c>
      <c r="D341" s="62" t="s">
        <v>64</v>
      </c>
      <c r="E341" s="167" t="s">
        <v>2035</v>
      </c>
      <c r="F341" s="180" t="s">
        <v>2036</v>
      </c>
      <c r="G341" s="210">
        <v>0</v>
      </c>
      <c r="H341" s="167" t="s">
        <v>73</v>
      </c>
      <c r="I341" s="58" t="s">
        <v>125</v>
      </c>
      <c r="J341" s="167" t="s">
        <v>2037</v>
      </c>
      <c r="K341" s="156">
        <v>18433333</v>
      </c>
      <c r="L341" s="58" t="s">
        <v>68</v>
      </c>
      <c r="M341" s="482" t="s">
        <v>2038</v>
      </c>
      <c r="N341" s="487">
        <v>1053001646</v>
      </c>
      <c r="O341" s="180">
        <v>34</v>
      </c>
      <c r="P341" s="154">
        <v>45306</v>
      </c>
      <c r="Q341" s="505">
        <v>305400000</v>
      </c>
      <c r="R341" s="483">
        <v>45481</v>
      </c>
      <c r="S341" s="156">
        <f>+K341</f>
        <v>18433333</v>
      </c>
      <c r="T341" s="61" t="s">
        <v>67</v>
      </c>
      <c r="U341" s="184">
        <v>1082903415</v>
      </c>
      <c r="V341" s="184" t="s">
        <v>921</v>
      </c>
      <c r="W341" s="488">
        <v>45481</v>
      </c>
      <c r="X341" s="488">
        <v>45481</v>
      </c>
      <c r="Y341" s="484" t="s">
        <v>75</v>
      </c>
      <c r="Z341" s="488">
        <v>45641</v>
      </c>
      <c r="AA341" s="180">
        <f t="shared" si="23"/>
        <v>160</v>
      </c>
      <c r="AB341" s="167">
        <v>0</v>
      </c>
      <c r="AC341" s="167">
        <v>0</v>
      </c>
      <c r="AD341" s="167">
        <v>0</v>
      </c>
      <c r="AE341" s="515" t="s">
        <v>75</v>
      </c>
      <c r="AF341" s="180">
        <f t="shared" si="24"/>
        <v>0</v>
      </c>
      <c r="AG341" s="167">
        <v>0</v>
      </c>
      <c r="AH341" s="167">
        <v>0</v>
      </c>
      <c r="AI341" s="515" t="s">
        <v>75</v>
      </c>
      <c r="AJ341" s="167">
        <v>0</v>
      </c>
      <c r="AK341" s="515" t="s">
        <v>75</v>
      </c>
      <c r="AL341" s="515" t="s">
        <v>75</v>
      </c>
      <c r="AM341" s="180">
        <f t="shared" si="25"/>
        <v>0</v>
      </c>
      <c r="AN341" s="505">
        <f>+K341+AC341-AH341</f>
        <v>18433333</v>
      </c>
      <c r="AO341" s="61" t="s">
        <v>67</v>
      </c>
      <c r="AP341" s="156">
        <f t="shared" si="30"/>
        <v>18433333</v>
      </c>
      <c r="AQ341" s="61" t="s">
        <v>86</v>
      </c>
      <c r="AR341" s="64">
        <v>0</v>
      </c>
      <c r="AS341" s="515" t="s">
        <v>75</v>
      </c>
      <c r="AT341" s="522">
        <f t="shared" si="26"/>
        <v>6183333</v>
      </c>
      <c r="AU341" s="156">
        <v>12250000</v>
      </c>
      <c r="AV341" s="72">
        <f t="shared" si="27"/>
        <v>0.3354430259573784</v>
      </c>
      <c r="AW341" s="515" t="s">
        <v>75</v>
      </c>
      <c r="AX341" s="61" t="s">
        <v>101</v>
      </c>
      <c r="AY341" s="180" t="s">
        <v>2039</v>
      </c>
      <c r="AZ341" s="58" t="s">
        <v>67</v>
      </c>
      <c r="BA341" s="58" t="s">
        <v>67</v>
      </c>
    </row>
    <row r="342" spans="2:53" s="142" customFormat="1" ht="14.25" customHeight="1" x14ac:dyDescent="0.2">
      <c r="B342" s="58">
        <v>2024</v>
      </c>
      <c r="C342" s="58">
        <v>891780111</v>
      </c>
      <c r="D342" s="62" t="s">
        <v>64</v>
      </c>
      <c r="E342" s="167" t="s">
        <v>2040</v>
      </c>
      <c r="F342" s="180" t="s">
        <v>2041</v>
      </c>
      <c r="G342" s="210">
        <v>0</v>
      </c>
      <c r="H342" s="167" t="s">
        <v>73</v>
      </c>
      <c r="I342" s="58" t="s">
        <v>125</v>
      </c>
      <c r="J342" s="167" t="s">
        <v>2042</v>
      </c>
      <c r="K342" s="156">
        <v>18433333</v>
      </c>
      <c r="L342" s="58" t="s">
        <v>68</v>
      </c>
      <c r="M342" s="482" t="s">
        <v>2043</v>
      </c>
      <c r="N342" s="487">
        <v>57466061</v>
      </c>
      <c r="O342" s="180">
        <v>34</v>
      </c>
      <c r="P342" s="154">
        <v>45306</v>
      </c>
      <c r="Q342" s="505">
        <v>305400000</v>
      </c>
      <c r="R342" s="483">
        <v>45481</v>
      </c>
      <c r="S342" s="156">
        <f>+K342</f>
        <v>18433333</v>
      </c>
      <c r="T342" s="61" t="s">
        <v>67</v>
      </c>
      <c r="U342" s="184">
        <v>1082903415</v>
      </c>
      <c r="V342" s="184" t="s">
        <v>921</v>
      </c>
      <c r="W342" s="488">
        <v>45481</v>
      </c>
      <c r="X342" s="488">
        <v>45481</v>
      </c>
      <c r="Y342" s="484" t="s">
        <v>75</v>
      </c>
      <c r="Z342" s="488">
        <v>45641</v>
      </c>
      <c r="AA342" s="180">
        <f t="shared" si="23"/>
        <v>160</v>
      </c>
      <c r="AB342" s="167">
        <v>0</v>
      </c>
      <c r="AC342" s="167">
        <v>0</v>
      </c>
      <c r="AD342" s="167">
        <v>0</v>
      </c>
      <c r="AE342" s="515" t="s">
        <v>75</v>
      </c>
      <c r="AF342" s="180">
        <f t="shared" si="24"/>
        <v>0</v>
      </c>
      <c r="AG342" s="167">
        <v>0</v>
      </c>
      <c r="AH342" s="167">
        <v>0</v>
      </c>
      <c r="AI342" s="515" t="s">
        <v>75</v>
      </c>
      <c r="AJ342" s="167">
        <v>0</v>
      </c>
      <c r="AK342" s="515" t="s">
        <v>75</v>
      </c>
      <c r="AL342" s="515" t="s">
        <v>75</v>
      </c>
      <c r="AM342" s="180">
        <f t="shared" si="25"/>
        <v>0</v>
      </c>
      <c r="AN342" s="505">
        <f>+K342+AC342-AH342</f>
        <v>18433333</v>
      </c>
      <c r="AO342" s="61" t="s">
        <v>67</v>
      </c>
      <c r="AP342" s="156">
        <f t="shared" si="30"/>
        <v>18433333</v>
      </c>
      <c r="AQ342" s="61" t="s">
        <v>86</v>
      </c>
      <c r="AR342" s="64">
        <v>0</v>
      </c>
      <c r="AS342" s="515" t="s">
        <v>75</v>
      </c>
      <c r="AT342" s="522">
        <f t="shared" si="26"/>
        <v>6183333</v>
      </c>
      <c r="AU342" s="156">
        <v>12250000</v>
      </c>
      <c r="AV342" s="72">
        <f t="shared" si="27"/>
        <v>0.3354430259573784</v>
      </c>
      <c r="AW342" s="515" t="s">
        <v>75</v>
      </c>
      <c r="AX342" s="61" t="s">
        <v>101</v>
      </c>
      <c r="AY342" s="180" t="s">
        <v>2044</v>
      </c>
      <c r="AZ342" s="58" t="s">
        <v>67</v>
      </c>
      <c r="BA342" s="58" t="s">
        <v>67</v>
      </c>
    </row>
    <row r="343" spans="2:53" s="142" customFormat="1" ht="14.25" customHeight="1" x14ac:dyDescent="0.2">
      <c r="B343" s="58">
        <v>2024</v>
      </c>
      <c r="C343" s="58">
        <v>891780111</v>
      </c>
      <c r="D343" s="62" t="s">
        <v>64</v>
      </c>
      <c r="E343" s="167" t="s">
        <v>2045</v>
      </c>
      <c r="F343" s="180" t="s">
        <v>2046</v>
      </c>
      <c r="G343" s="210">
        <v>0</v>
      </c>
      <c r="H343" s="167" t="s">
        <v>73</v>
      </c>
      <c r="I343" s="58" t="s">
        <v>125</v>
      </c>
      <c r="J343" s="167" t="s">
        <v>2047</v>
      </c>
      <c r="K343" s="156">
        <v>18550000</v>
      </c>
      <c r="L343" s="58" t="s">
        <v>68</v>
      </c>
      <c r="M343" s="482" t="s">
        <v>2048</v>
      </c>
      <c r="N343" s="487">
        <v>1103107767</v>
      </c>
      <c r="O343" s="180">
        <v>35</v>
      </c>
      <c r="P343" s="510" t="s">
        <v>1750</v>
      </c>
      <c r="Q343" s="156">
        <v>807300000</v>
      </c>
      <c r="R343" s="483">
        <v>45481</v>
      </c>
      <c r="S343" s="156">
        <f>+K343</f>
        <v>18550000</v>
      </c>
      <c r="T343" s="61" t="s">
        <v>67</v>
      </c>
      <c r="U343" s="184">
        <v>36669284</v>
      </c>
      <c r="V343" s="184" t="s">
        <v>778</v>
      </c>
      <c r="W343" s="488">
        <v>45481</v>
      </c>
      <c r="X343" s="488">
        <v>45481</v>
      </c>
      <c r="Y343" s="484" t="s">
        <v>75</v>
      </c>
      <c r="Z343" s="488">
        <v>45642</v>
      </c>
      <c r="AA343" s="180">
        <f t="shared" si="23"/>
        <v>161</v>
      </c>
      <c r="AB343" s="167">
        <v>0</v>
      </c>
      <c r="AC343" s="167">
        <v>0</v>
      </c>
      <c r="AD343" s="167">
        <v>0</v>
      </c>
      <c r="AE343" s="515" t="s">
        <v>75</v>
      </c>
      <c r="AF343" s="180">
        <f t="shared" si="24"/>
        <v>0</v>
      </c>
      <c r="AG343" s="167">
        <v>0</v>
      </c>
      <c r="AH343" s="167">
        <v>0</v>
      </c>
      <c r="AI343" s="515" t="s">
        <v>75</v>
      </c>
      <c r="AJ343" s="167">
        <v>0</v>
      </c>
      <c r="AK343" s="515" t="s">
        <v>75</v>
      </c>
      <c r="AL343" s="515" t="s">
        <v>75</v>
      </c>
      <c r="AM343" s="180">
        <f t="shared" si="25"/>
        <v>0</v>
      </c>
      <c r="AN343" s="505">
        <f>+K343+AC343-AH343</f>
        <v>18550000</v>
      </c>
      <c r="AO343" s="61" t="s">
        <v>67</v>
      </c>
      <c r="AP343" s="156">
        <f t="shared" si="30"/>
        <v>18550000</v>
      </c>
      <c r="AQ343" s="61" t="s">
        <v>86</v>
      </c>
      <c r="AR343" s="64">
        <v>0</v>
      </c>
      <c r="AS343" s="515" t="s">
        <v>75</v>
      </c>
      <c r="AT343" s="522">
        <f t="shared" si="26"/>
        <v>6183333</v>
      </c>
      <c r="AU343" s="156">
        <v>12366667</v>
      </c>
      <c r="AV343" s="72">
        <f t="shared" si="27"/>
        <v>0.33333331536388139</v>
      </c>
      <c r="AW343" s="515" t="s">
        <v>75</v>
      </c>
      <c r="AX343" s="61" t="s">
        <v>101</v>
      </c>
      <c r="AY343" s="180" t="s">
        <v>2049</v>
      </c>
      <c r="AZ343" s="58" t="s">
        <v>67</v>
      </c>
      <c r="BA343" s="58" t="s">
        <v>67</v>
      </c>
    </row>
    <row r="344" spans="2:53" s="142" customFormat="1" ht="14.25" customHeight="1" x14ac:dyDescent="0.2">
      <c r="B344" s="58">
        <v>2024</v>
      </c>
      <c r="C344" s="58">
        <v>891780111</v>
      </c>
      <c r="D344" s="62" t="s">
        <v>64</v>
      </c>
      <c r="E344" s="167" t="s">
        <v>2050</v>
      </c>
      <c r="F344" s="180" t="s">
        <v>2051</v>
      </c>
      <c r="G344" s="210">
        <v>0</v>
      </c>
      <c r="H344" s="167" t="s">
        <v>73</v>
      </c>
      <c r="I344" s="58" t="s">
        <v>125</v>
      </c>
      <c r="J344" s="167" t="s">
        <v>2052</v>
      </c>
      <c r="K344" s="156">
        <v>16000000</v>
      </c>
      <c r="L344" s="58" t="s">
        <v>68</v>
      </c>
      <c r="M344" s="482" t="s">
        <v>2053</v>
      </c>
      <c r="N344" s="487">
        <v>1081931108</v>
      </c>
      <c r="O344" s="180">
        <v>1221</v>
      </c>
      <c r="P344" s="154">
        <v>45433</v>
      </c>
      <c r="Q344" s="505">
        <v>16000000</v>
      </c>
      <c r="R344" s="483">
        <v>45481</v>
      </c>
      <c r="S344" s="156">
        <f>+K344</f>
        <v>16000000</v>
      </c>
      <c r="T344" s="61" t="s">
        <v>67</v>
      </c>
      <c r="U344" s="184">
        <v>57297302</v>
      </c>
      <c r="V344" s="184" t="s">
        <v>2054</v>
      </c>
      <c r="W344" s="488">
        <v>45481</v>
      </c>
      <c r="X344" s="488">
        <v>45481</v>
      </c>
      <c r="Y344" s="484" t="s">
        <v>75</v>
      </c>
      <c r="Z344" s="488">
        <v>45592</v>
      </c>
      <c r="AA344" s="180">
        <f t="shared" si="23"/>
        <v>111</v>
      </c>
      <c r="AB344" s="167">
        <v>0</v>
      </c>
      <c r="AC344" s="167">
        <v>0</v>
      </c>
      <c r="AD344" s="167">
        <v>0</v>
      </c>
      <c r="AE344" s="515" t="s">
        <v>75</v>
      </c>
      <c r="AF344" s="180">
        <f t="shared" si="24"/>
        <v>0</v>
      </c>
      <c r="AG344" s="167">
        <v>0</v>
      </c>
      <c r="AH344" s="167">
        <v>0</v>
      </c>
      <c r="AI344" s="515" t="s">
        <v>75</v>
      </c>
      <c r="AJ344" s="167">
        <v>0</v>
      </c>
      <c r="AK344" s="515" t="s">
        <v>75</v>
      </c>
      <c r="AL344" s="515" t="s">
        <v>75</v>
      </c>
      <c r="AM344" s="180">
        <f t="shared" si="25"/>
        <v>0</v>
      </c>
      <c r="AN344" s="505">
        <f>+K344+AC344-AH344</f>
        <v>16000000</v>
      </c>
      <c r="AO344" s="61" t="s">
        <v>67</v>
      </c>
      <c r="AP344" s="156">
        <f t="shared" si="30"/>
        <v>16000000</v>
      </c>
      <c r="AQ344" s="61" t="s">
        <v>86</v>
      </c>
      <c r="AR344" s="64">
        <v>0</v>
      </c>
      <c r="AS344" s="515" t="s">
        <v>75</v>
      </c>
      <c r="AT344" s="522">
        <f t="shared" si="26"/>
        <v>0</v>
      </c>
      <c r="AU344" s="156">
        <v>16000000</v>
      </c>
      <c r="AV344" s="72">
        <f t="shared" si="27"/>
        <v>0</v>
      </c>
      <c r="AW344" s="515" t="s">
        <v>75</v>
      </c>
      <c r="AX344" s="61" t="s">
        <v>101</v>
      </c>
      <c r="AY344" s="180" t="s">
        <v>2055</v>
      </c>
      <c r="AZ344" s="58" t="s">
        <v>67</v>
      </c>
      <c r="BA344" s="58" t="s">
        <v>67</v>
      </c>
    </row>
    <row r="345" spans="2:53" s="142" customFormat="1" ht="14.25" customHeight="1" x14ac:dyDescent="0.2">
      <c r="B345" s="58">
        <v>2024</v>
      </c>
      <c r="C345" s="58">
        <v>891780111</v>
      </c>
      <c r="D345" s="62" t="s">
        <v>64</v>
      </c>
      <c r="E345" s="167" t="s">
        <v>2056</v>
      </c>
      <c r="F345" s="184" t="s">
        <v>2057</v>
      </c>
      <c r="G345" s="210">
        <v>0</v>
      </c>
      <c r="H345" s="167" t="s">
        <v>73</v>
      </c>
      <c r="I345" s="58" t="s">
        <v>125</v>
      </c>
      <c r="J345" s="167" t="s">
        <v>2058</v>
      </c>
      <c r="K345" s="156">
        <v>2544000</v>
      </c>
      <c r="L345" s="58" t="s">
        <v>68</v>
      </c>
      <c r="M345" s="482" t="s">
        <v>2059</v>
      </c>
      <c r="N345" s="486">
        <v>1082973181</v>
      </c>
      <c r="O345" s="184">
        <v>1469</v>
      </c>
      <c r="P345" s="509">
        <v>45470</v>
      </c>
      <c r="Q345" s="505">
        <v>36000000</v>
      </c>
      <c r="R345" s="483">
        <v>45481</v>
      </c>
      <c r="S345" s="156">
        <f>+K345</f>
        <v>2544000</v>
      </c>
      <c r="T345" s="61" t="s">
        <v>67</v>
      </c>
      <c r="U345" s="184">
        <v>63563343</v>
      </c>
      <c r="V345" s="184" t="s">
        <v>1075</v>
      </c>
      <c r="W345" s="483">
        <v>45481</v>
      </c>
      <c r="X345" s="483">
        <v>45481</v>
      </c>
      <c r="Y345" s="484" t="s">
        <v>75</v>
      </c>
      <c r="Z345" s="483">
        <v>45485</v>
      </c>
      <c r="AA345" s="180">
        <f t="shared" si="23"/>
        <v>4</v>
      </c>
      <c r="AB345" s="167">
        <v>0</v>
      </c>
      <c r="AC345" s="167">
        <v>0</v>
      </c>
      <c r="AD345" s="167">
        <v>0</v>
      </c>
      <c r="AE345" s="515" t="s">
        <v>75</v>
      </c>
      <c r="AF345" s="180">
        <f t="shared" si="24"/>
        <v>0</v>
      </c>
      <c r="AG345" s="167">
        <v>0</v>
      </c>
      <c r="AH345" s="167">
        <v>0</v>
      </c>
      <c r="AI345" s="515" t="s">
        <v>75</v>
      </c>
      <c r="AJ345" s="167">
        <v>0</v>
      </c>
      <c r="AK345" s="515" t="s">
        <v>75</v>
      </c>
      <c r="AL345" s="515" t="s">
        <v>75</v>
      </c>
      <c r="AM345" s="180">
        <f t="shared" si="25"/>
        <v>0</v>
      </c>
      <c r="AN345" s="505">
        <f>+K345+AC345-AH345</f>
        <v>2544000</v>
      </c>
      <c r="AO345" s="61" t="s">
        <v>86</v>
      </c>
      <c r="AP345" s="156">
        <v>0</v>
      </c>
      <c r="AQ345" s="61" t="s">
        <v>86</v>
      </c>
      <c r="AR345" s="64">
        <v>0</v>
      </c>
      <c r="AS345" s="515" t="s">
        <v>75</v>
      </c>
      <c r="AT345" s="522">
        <f t="shared" si="26"/>
        <v>2544000</v>
      </c>
      <c r="AU345" s="156">
        <v>0</v>
      </c>
      <c r="AV345" s="72">
        <f t="shared" si="27"/>
        <v>1</v>
      </c>
      <c r="AW345" s="515" t="s">
        <v>75</v>
      </c>
      <c r="AX345" s="61" t="s">
        <v>98</v>
      </c>
      <c r="AY345" s="184" t="s">
        <v>2060</v>
      </c>
      <c r="AZ345" s="58" t="s">
        <v>67</v>
      </c>
      <c r="BA345" s="58" t="s">
        <v>67</v>
      </c>
    </row>
    <row r="346" spans="2:53" s="142" customFormat="1" ht="14.25" customHeight="1" x14ac:dyDescent="0.2">
      <c r="B346" s="58">
        <v>2024</v>
      </c>
      <c r="C346" s="58">
        <v>891780111</v>
      </c>
      <c r="D346" s="62" t="s">
        <v>64</v>
      </c>
      <c r="E346" s="167" t="s">
        <v>2061</v>
      </c>
      <c r="F346" s="180" t="s">
        <v>2062</v>
      </c>
      <c r="G346" s="210">
        <v>0</v>
      </c>
      <c r="H346" s="167" t="s">
        <v>73</v>
      </c>
      <c r="I346" s="58" t="s">
        <v>125</v>
      </c>
      <c r="J346" s="167" t="s">
        <v>2063</v>
      </c>
      <c r="K346" s="156">
        <v>19320000</v>
      </c>
      <c r="L346" s="58" t="s">
        <v>68</v>
      </c>
      <c r="M346" s="482" t="s">
        <v>2064</v>
      </c>
      <c r="N346" s="487">
        <v>1082979078</v>
      </c>
      <c r="O346" s="180">
        <v>38</v>
      </c>
      <c r="P346" s="509">
        <v>45306</v>
      </c>
      <c r="Q346" s="505">
        <v>585250000</v>
      </c>
      <c r="R346" s="483">
        <v>45483</v>
      </c>
      <c r="S346" s="156">
        <f>+K346</f>
        <v>19320000</v>
      </c>
      <c r="T346" s="61" t="s">
        <v>67</v>
      </c>
      <c r="U346" s="184">
        <v>1082884010</v>
      </c>
      <c r="V346" s="184" t="s">
        <v>438</v>
      </c>
      <c r="W346" s="488">
        <v>45483</v>
      </c>
      <c r="X346" s="488">
        <v>45483</v>
      </c>
      <c r="Y346" s="484" t="s">
        <v>75</v>
      </c>
      <c r="Z346" s="488">
        <v>45646</v>
      </c>
      <c r="AA346" s="180">
        <f t="shared" si="23"/>
        <v>163</v>
      </c>
      <c r="AB346" s="167">
        <v>0</v>
      </c>
      <c r="AC346" s="167">
        <v>0</v>
      </c>
      <c r="AD346" s="167">
        <v>0</v>
      </c>
      <c r="AE346" s="515" t="s">
        <v>75</v>
      </c>
      <c r="AF346" s="180">
        <f t="shared" si="24"/>
        <v>0</v>
      </c>
      <c r="AG346" s="167">
        <v>0</v>
      </c>
      <c r="AH346" s="167">
        <v>0</v>
      </c>
      <c r="AI346" s="515" t="s">
        <v>75</v>
      </c>
      <c r="AJ346" s="167">
        <v>0</v>
      </c>
      <c r="AK346" s="515" t="s">
        <v>75</v>
      </c>
      <c r="AL346" s="515" t="s">
        <v>75</v>
      </c>
      <c r="AM346" s="180">
        <f t="shared" si="25"/>
        <v>0</v>
      </c>
      <c r="AN346" s="505">
        <f>+K346+AC346-AH346</f>
        <v>19320000</v>
      </c>
      <c r="AO346" s="61" t="s">
        <v>67</v>
      </c>
      <c r="AP346" s="156">
        <f t="shared" ref="AP346:AP358" si="31">+AN346</f>
        <v>19320000</v>
      </c>
      <c r="AQ346" s="61" t="s">
        <v>86</v>
      </c>
      <c r="AR346" s="64">
        <v>0</v>
      </c>
      <c r="AS346" s="515" t="s">
        <v>75</v>
      </c>
      <c r="AT346" s="522">
        <f t="shared" si="26"/>
        <v>6120000</v>
      </c>
      <c r="AU346" s="156">
        <v>13200000</v>
      </c>
      <c r="AV346" s="72">
        <f t="shared" si="27"/>
        <v>0.31677018633540371</v>
      </c>
      <c r="AW346" s="515" t="s">
        <v>75</v>
      </c>
      <c r="AX346" s="61" t="s">
        <v>101</v>
      </c>
      <c r="AY346" s="180" t="s">
        <v>2065</v>
      </c>
      <c r="AZ346" s="58" t="s">
        <v>67</v>
      </c>
      <c r="BA346" s="58" t="s">
        <v>67</v>
      </c>
    </row>
    <row r="347" spans="2:53" s="142" customFormat="1" ht="14.25" customHeight="1" x14ac:dyDescent="0.2">
      <c r="B347" s="58">
        <v>2024</v>
      </c>
      <c r="C347" s="58">
        <v>891780111</v>
      </c>
      <c r="D347" s="62" t="s">
        <v>64</v>
      </c>
      <c r="E347" s="167" t="s">
        <v>2066</v>
      </c>
      <c r="F347" s="180" t="s">
        <v>2067</v>
      </c>
      <c r="G347" s="210">
        <v>0</v>
      </c>
      <c r="H347" s="167" t="s">
        <v>73</v>
      </c>
      <c r="I347" s="58" t="s">
        <v>125</v>
      </c>
      <c r="J347" s="167" t="s">
        <v>2068</v>
      </c>
      <c r="K347" s="156">
        <v>21466667</v>
      </c>
      <c r="L347" s="58" t="s">
        <v>68</v>
      </c>
      <c r="M347" s="482" t="s">
        <v>961</v>
      </c>
      <c r="N347" s="487">
        <v>1082950124</v>
      </c>
      <c r="O347" s="180">
        <v>38</v>
      </c>
      <c r="P347" s="509">
        <v>45306</v>
      </c>
      <c r="Q347" s="505">
        <v>585250000</v>
      </c>
      <c r="R347" s="483">
        <v>45483</v>
      </c>
      <c r="S347" s="156">
        <f>+K347</f>
        <v>21466667</v>
      </c>
      <c r="T347" s="61" t="s">
        <v>67</v>
      </c>
      <c r="U347" s="184">
        <v>1082884010</v>
      </c>
      <c r="V347" s="184" t="s">
        <v>438</v>
      </c>
      <c r="W347" s="488">
        <v>45483</v>
      </c>
      <c r="X347" s="488">
        <v>45483</v>
      </c>
      <c r="Y347" s="484" t="s">
        <v>75</v>
      </c>
      <c r="Z347" s="488">
        <v>45646</v>
      </c>
      <c r="AA347" s="180">
        <f t="shared" si="23"/>
        <v>163</v>
      </c>
      <c r="AB347" s="167">
        <v>0</v>
      </c>
      <c r="AC347" s="167">
        <v>0</v>
      </c>
      <c r="AD347" s="167">
        <v>0</v>
      </c>
      <c r="AE347" s="515" t="s">
        <v>75</v>
      </c>
      <c r="AF347" s="180">
        <f t="shared" si="24"/>
        <v>0</v>
      </c>
      <c r="AG347" s="167">
        <v>0</v>
      </c>
      <c r="AH347" s="167">
        <v>0</v>
      </c>
      <c r="AI347" s="515" t="s">
        <v>75</v>
      </c>
      <c r="AJ347" s="167">
        <v>0</v>
      </c>
      <c r="AK347" s="515" t="s">
        <v>75</v>
      </c>
      <c r="AL347" s="515" t="s">
        <v>75</v>
      </c>
      <c r="AM347" s="180">
        <f t="shared" si="25"/>
        <v>0</v>
      </c>
      <c r="AN347" s="505">
        <f>+K347+AC347-AH347</f>
        <v>21466667</v>
      </c>
      <c r="AO347" s="61" t="s">
        <v>67</v>
      </c>
      <c r="AP347" s="156">
        <f t="shared" si="31"/>
        <v>21466667</v>
      </c>
      <c r="AQ347" s="61" t="s">
        <v>86</v>
      </c>
      <c r="AR347" s="64">
        <v>0</v>
      </c>
      <c r="AS347" s="515" t="s">
        <v>75</v>
      </c>
      <c r="AT347" s="522">
        <f t="shared" si="26"/>
        <v>6800000</v>
      </c>
      <c r="AU347" s="156">
        <v>14666667</v>
      </c>
      <c r="AV347" s="72">
        <f t="shared" si="27"/>
        <v>0.31677018141661206</v>
      </c>
      <c r="AW347" s="515" t="s">
        <v>75</v>
      </c>
      <c r="AX347" s="61" t="s">
        <v>101</v>
      </c>
      <c r="AY347" s="180" t="s">
        <v>2069</v>
      </c>
      <c r="AZ347" s="58" t="s">
        <v>67</v>
      </c>
      <c r="BA347" s="58" t="s">
        <v>67</v>
      </c>
    </row>
    <row r="348" spans="2:53" s="142" customFormat="1" ht="14.25" customHeight="1" x14ac:dyDescent="0.2">
      <c r="B348" s="58">
        <v>2024</v>
      </c>
      <c r="C348" s="58">
        <v>891780111</v>
      </c>
      <c r="D348" s="62" t="s">
        <v>64</v>
      </c>
      <c r="E348" s="167" t="s">
        <v>2070</v>
      </c>
      <c r="F348" s="180" t="s">
        <v>2071</v>
      </c>
      <c r="G348" s="210">
        <v>0</v>
      </c>
      <c r="H348" s="167" t="s">
        <v>73</v>
      </c>
      <c r="I348" s="58" t="s">
        <v>125</v>
      </c>
      <c r="J348" s="167" t="s">
        <v>2072</v>
      </c>
      <c r="K348" s="156">
        <v>19320000</v>
      </c>
      <c r="L348" s="58" t="s">
        <v>68</v>
      </c>
      <c r="M348" s="482" t="s">
        <v>1044</v>
      </c>
      <c r="N348" s="487">
        <v>1082944396</v>
      </c>
      <c r="O348" s="180">
        <v>38</v>
      </c>
      <c r="P348" s="509">
        <v>45306</v>
      </c>
      <c r="Q348" s="505">
        <v>585250000</v>
      </c>
      <c r="R348" s="483">
        <v>45483</v>
      </c>
      <c r="S348" s="156">
        <f>+K348</f>
        <v>19320000</v>
      </c>
      <c r="T348" s="61" t="s">
        <v>67</v>
      </c>
      <c r="U348" s="184">
        <v>1082884010</v>
      </c>
      <c r="V348" s="184" t="s">
        <v>438</v>
      </c>
      <c r="W348" s="488">
        <v>45483</v>
      </c>
      <c r="X348" s="488">
        <v>45483</v>
      </c>
      <c r="Y348" s="484" t="s">
        <v>75</v>
      </c>
      <c r="Z348" s="488">
        <v>45646</v>
      </c>
      <c r="AA348" s="180">
        <f t="shared" si="23"/>
        <v>163</v>
      </c>
      <c r="AB348" s="167">
        <v>0</v>
      </c>
      <c r="AC348" s="167">
        <v>0</v>
      </c>
      <c r="AD348" s="167">
        <v>0</v>
      </c>
      <c r="AE348" s="515" t="s">
        <v>75</v>
      </c>
      <c r="AF348" s="180">
        <f t="shared" si="24"/>
        <v>0</v>
      </c>
      <c r="AG348" s="167">
        <v>0</v>
      </c>
      <c r="AH348" s="167">
        <v>0</v>
      </c>
      <c r="AI348" s="515" t="s">
        <v>75</v>
      </c>
      <c r="AJ348" s="167">
        <v>0</v>
      </c>
      <c r="AK348" s="515" t="s">
        <v>75</v>
      </c>
      <c r="AL348" s="515" t="s">
        <v>75</v>
      </c>
      <c r="AM348" s="180">
        <f t="shared" si="25"/>
        <v>0</v>
      </c>
      <c r="AN348" s="505">
        <f>+K348+AC348-AH348</f>
        <v>19320000</v>
      </c>
      <c r="AO348" s="61" t="s">
        <v>67</v>
      </c>
      <c r="AP348" s="156">
        <f t="shared" si="31"/>
        <v>19320000</v>
      </c>
      <c r="AQ348" s="61" t="s">
        <v>86</v>
      </c>
      <c r="AR348" s="64">
        <v>0</v>
      </c>
      <c r="AS348" s="515" t="s">
        <v>75</v>
      </c>
      <c r="AT348" s="522">
        <f t="shared" si="26"/>
        <v>6120000</v>
      </c>
      <c r="AU348" s="156">
        <v>13200000</v>
      </c>
      <c r="AV348" s="72">
        <f t="shared" si="27"/>
        <v>0.31677018633540371</v>
      </c>
      <c r="AW348" s="515" t="s">
        <v>75</v>
      </c>
      <c r="AX348" s="61" t="s">
        <v>101</v>
      </c>
      <c r="AY348" s="180" t="s">
        <v>2073</v>
      </c>
      <c r="AZ348" s="58" t="s">
        <v>67</v>
      </c>
      <c r="BA348" s="58" t="s">
        <v>67</v>
      </c>
    </row>
    <row r="349" spans="2:53" s="142" customFormat="1" ht="14.25" customHeight="1" x14ac:dyDescent="0.2">
      <c r="B349" s="58">
        <v>2024</v>
      </c>
      <c r="C349" s="58">
        <v>891780111</v>
      </c>
      <c r="D349" s="62" t="s">
        <v>64</v>
      </c>
      <c r="E349" s="167" t="s">
        <v>2074</v>
      </c>
      <c r="F349" s="180" t="s">
        <v>2075</v>
      </c>
      <c r="G349" s="210">
        <v>0</v>
      </c>
      <c r="H349" s="167" t="s">
        <v>73</v>
      </c>
      <c r="I349" s="58" t="s">
        <v>125</v>
      </c>
      <c r="J349" s="167" t="s">
        <v>2076</v>
      </c>
      <c r="K349" s="156">
        <v>19320000</v>
      </c>
      <c r="L349" s="58" t="s">
        <v>68</v>
      </c>
      <c r="M349" s="482" t="s">
        <v>1080</v>
      </c>
      <c r="N349" s="487">
        <v>1082890110</v>
      </c>
      <c r="O349" s="180">
        <v>38</v>
      </c>
      <c r="P349" s="509">
        <v>45306</v>
      </c>
      <c r="Q349" s="505">
        <v>585250000</v>
      </c>
      <c r="R349" s="483">
        <v>45483</v>
      </c>
      <c r="S349" s="156">
        <f>+K349</f>
        <v>19320000</v>
      </c>
      <c r="T349" s="61" t="s">
        <v>67</v>
      </c>
      <c r="U349" s="184">
        <v>1082884010</v>
      </c>
      <c r="V349" s="184" t="s">
        <v>438</v>
      </c>
      <c r="W349" s="488">
        <v>45483</v>
      </c>
      <c r="X349" s="488">
        <v>45483</v>
      </c>
      <c r="Y349" s="484" t="s">
        <v>75</v>
      </c>
      <c r="Z349" s="488">
        <v>45646</v>
      </c>
      <c r="AA349" s="180">
        <f t="shared" ref="AA349:AA429" si="32">+IF(Y349="1800-01-01",Z349-X349,Z349-Y349)</f>
        <v>163</v>
      </c>
      <c r="AB349" s="167">
        <v>0</v>
      </c>
      <c r="AC349" s="167">
        <v>0</v>
      </c>
      <c r="AD349" s="167">
        <v>0</v>
      </c>
      <c r="AE349" s="515" t="s">
        <v>75</v>
      </c>
      <c r="AF349" s="180">
        <f t="shared" ref="AF349:AF429" si="33">+IF(AE349="1800-01-01",0,AE349-Z349)</f>
        <v>0</v>
      </c>
      <c r="AG349" s="167">
        <v>0</v>
      </c>
      <c r="AH349" s="167">
        <v>0</v>
      </c>
      <c r="AI349" s="515" t="s">
        <v>75</v>
      </c>
      <c r="AJ349" s="167">
        <v>0</v>
      </c>
      <c r="AK349" s="515" t="s">
        <v>75</v>
      </c>
      <c r="AL349" s="515" t="s">
        <v>75</v>
      </c>
      <c r="AM349" s="180">
        <f t="shared" ref="AM349:AM429" si="34">+IF(AK349="1800-01-01",0,AL349-AK349)</f>
        <v>0</v>
      </c>
      <c r="AN349" s="505">
        <f>+K349+AC349-AH349</f>
        <v>19320000</v>
      </c>
      <c r="AO349" s="61" t="s">
        <v>67</v>
      </c>
      <c r="AP349" s="156">
        <f t="shared" si="31"/>
        <v>19320000</v>
      </c>
      <c r="AQ349" s="61" t="s">
        <v>86</v>
      </c>
      <c r="AR349" s="64">
        <v>0</v>
      </c>
      <c r="AS349" s="515" t="s">
        <v>75</v>
      </c>
      <c r="AT349" s="522">
        <f t="shared" ref="AT349:AT429" si="35">+AN349-AU349</f>
        <v>6120000</v>
      </c>
      <c r="AU349" s="156">
        <v>13200000</v>
      </c>
      <c r="AV349" s="72">
        <f t="shared" ref="AV349:AV429" si="36">+IFERROR(AT349/AN349,"_")</f>
        <v>0.31677018633540371</v>
      </c>
      <c r="AW349" s="515" t="s">
        <v>75</v>
      </c>
      <c r="AX349" s="61" t="s">
        <v>101</v>
      </c>
      <c r="AY349" s="180" t="s">
        <v>2077</v>
      </c>
      <c r="AZ349" s="58" t="s">
        <v>67</v>
      </c>
      <c r="BA349" s="58" t="s">
        <v>67</v>
      </c>
    </row>
    <row r="350" spans="2:53" s="142" customFormat="1" ht="14.25" customHeight="1" x14ac:dyDescent="0.2">
      <c r="B350" s="58">
        <v>2024</v>
      </c>
      <c r="C350" s="58">
        <v>891780111</v>
      </c>
      <c r="D350" s="62" t="s">
        <v>64</v>
      </c>
      <c r="E350" s="167" t="s">
        <v>2078</v>
      </c>
      <c r="F350" s="180" t="s">
        <v>2079</v>
      </c>
      <c r="G350" s="210">
        <v>0</v>
      </c>
      <c r="H350" s="167" t="s">
        <v>73</v>
      </c>
      <c r="I350" s="58" t="s">
        <v>125</v>
      </c>
      <c r="J350" s="167" t="s">
        <v>2080</v>
      </c>
      <c r="K350" s="156">
        <v>16100000</v>
      </c>
      <c r="L350" s="58" t="s">
        <v>68</v>
      </c>
      <c r="M350" s="482" t="s">
        <v>2081</v>
      </c>
      <c r="N350" s="487">
        <v>1082992789</v>
      </c>
      <c r="O350" s="180">
        <v>38</v>
      </c>
      <c r="P350" s="509">
        <v>45306</v>
      </c>
      <c r="Q350" s="505">
        <v>585250000</v>
      </c>
      <c r="R350" s="483">
        <v>45483</v>
      </c>
      <c r="S350" s="156">
        <f>+K350</f>
        <v>16100000</v>
      </c>
      <c r="T350" s="61" t="s">
        <v>67</v>
      </c>
      <c r="U350" s="184">
        <v>1082884010</v>
      </c>
      <c r="V350" s="184" t="s">
        <v>438</v>
      </c>
      <c r="W350" s="488">
        <v>45483</v>
      </c>
      <c r="X350" s="488">
        <v>45483</v>
      </c>
      <c r="Y350" s="484" t="s">
        <v>75</v>
      </c>
      <c r="Z350" s="488">
        <v>45646</v>
      </c>
      <c r="AA350" s="180">
        <f t="shared" si="32"/>
        <v>163</v>
      </c>
      <c r="AB350" s="167">
        <v>0</v>
      </c>
      <c r="AC350" s="167">
        <v>0</v>
      </c>
      <c r="AD350" s="167">
        <v>0</v>
      </c>
      <c r="AE350" s="515" t="s">
        <v>75</v>
      </c>
      <c r="AF350" s="180">
        <f t="shared" si="33"/>
        <v>0</v>
      </c>
      <c r="AG350" s="167">
        <v>0</v>
      </c>
      <c r="AH350" s="167">
        <v>0</v>
      </c>
      <c r="AI350" s="515" t="s">
        <v>75</v>
      </c>
      <c r="AJ350" s="167">
        <v>0</v>
      </c>
      <c r="AK350" s="515" t="s">
        <v>75</v>
      </c>
      <c r="AL350" s="515" t="s">
        <v>75</v>
      </c>
      <c r="AM350" s="180">
        <f t="shared" si="34"/>
        <v>0</v>
      </c>
      <c r="AN350" s="505">
        <f>+K350+AC350-AH350</f>
        <v>16100000</v>
      </c>
      <c r="AO350" s="61" t="s">
        <v>67</v>
      </c>
      <c r="AP350" s="156">
        <f t="shared" si="31"/>
        <v>16100000</v>
      </c>
      <c r="AQ350" s="61" t="s">
        <v>86</v>
      </c>
      <c r="AR350" s="64">
        <v>0</v>
      </c>
      <c r="AS350" s="515" t="s">
        <v>75</v>
      </c>
      <c r="AT350" s="522">
        <f t="shared" si="35"/>
        <v>5100000</v>
      </c>
      <c r="AU350" s="156">
        <v>11000000</v>
      </c>
      <c r="AV350" s="72">
        <f t="shared" si="36"/>
        <v>0.31677018633540371</v>
      </c>
      <c r="AW350" s="515" t="s">
        <v>75</v>
      </c>
      <c r="AX350" s="61" t="s">
        <v>101</v>
      </c>
      <c r="AY350" s="180" t="s">
        <v>2082</v>
      </c>
      <c r="AZ350" s="58" t="s">
        <v>67</v>
      </c>
      <c r="BA350" s="58" t="s">
        <v>67</v>
      </c>
    </row>
    <row r="351" spans="2:53" s="142" customFormat="1" ht="14.25" customHeight="1" x14ac:dyDescent="0.2">
      <c r="B351" s="58">
        <v>2024</v>
      </c>
      <c r="C351" s="58">
        <v>891780111</v>
      </c>
      <c r="D351" s="62" t="s">
        <v>64</v>
      </c>
      <c r="E351" s="167" t="s">
        <v>2083</v>
      </c>
      <c r="F351" s="180" t="s">
        <v>2084</v>
      </c>
      <c r="G351" s="210">
        <v>0</v>
      </c>
      <c r="H351" s="167" t="s">
        <v>73</v>
      </c>
      <c r="I351" s="58" t="s">
        <v>125</v>
      </c>
      <c r="J351" s="167" t="s">
        <v>2085</v>
      </c>
      <c r="K351" s="156">
        <v>10546667</v>
      </c>
      <c r="L351" s="58" t="s">
        <v>68</v>
      </c>
      <c r="M351" s="482" t="s">
        <v>1504</v>
      </c>
      <c r="N351" s="487">
        <v>1020812117</v>
      </c>
      <c r="O351" s="180">
        <v>757</v>
      </c>
      <c r="P351" s="154">
        <v>45371</v>
      </c>
      <c r="Q351" s="505">
        <v>100000000</v>
      </c>
      <c r="R351" s="483">
        <v>45483</v>
      </c>
      <c r="S351" s="156">
        <f>+K351</f>
        <v>10546667</v>
      </c>
      <c r="T351" s="61" t="s">
        <v>67</v>
      </c>
      <c r="U351" s="184">
        <v>1082851808</v>
      </c>
      <c r="V351" s="184" t="s">
        <v>2086</v>
      </c>
      <c r="W351" s="488">
        <v>45483</v>
      </c>
      <c r="X351" s="488">
        <v>45483</v>
      </c>
      <c r="Y351" s="484" t="s">
        <v>75</v>
      </c>
      <c r="Z351" s="488">
        <v>45596</v>
      </c>
      <c r="AA351" s="180">
        <f t="shared" si="32"/>
        <v>113</v>
      </c>
      <c r="AB351" s="167">
        <v>0</v>
      </c>
      <c r="AC351" s="167">
        <v>0</v>
      </c>
      <c r="AD351" s="167">
        <v>0</v>
      </c>
      <c r="AE351" s="515" t="s">
        <v>75</v>
      </c>
      <c r="AF351" s="180">
        <f t="shared" si="33"/>
        <v>0</v>
      </c>
      <c r="AG351" s="167">
        <v>0</v>
      </c>
      <c r="AH351" s="167">
        <v>0</v>
      </c>
      <c r="AI351" s="515" t="s">
        <v>75</v>
      </c>
      <c r="AJ351" s="167">
        <v>0</v>
      </c>
      <c r="AK351" s="515" t="s">
        <v>75</v>
      </c>
      <c r="AL351" s="515" t="s">
        <v>75</v>
      </c>
      <c r="AM351" s="180">
        <f t="shared" si="34"/>
        <v>0</v>
      </c>
      <c r="AN351" s="505">
        <f>+K351+AC351-AH351</f>
        <v>10546667</v>
      </c>
      <c r="AO351" s="61" t="s">
        <v>67</v>
      </c>
      <c r="AP351" s="156">
        <f t="shared" si="31"/>
        <v>10546667</v>
      </c>
      <c r="AQ351" s="61" t="s">
        <v>86</v>
      </c>
      <c r="AR351" s="64">
        <v>0</v>
      </c>
      <c r="AS351" s="515" t="s">
        <v>75</v>
      </c>
      <c r="AT351" s="522">
        <f t="shared" si="35"/>
        <v>4946666</v>
      </c>
      <c r="AU351" s="156">
        <v>5600001</v>
      </c>
      <c r="AV351" s="72">
        <f t="shared" si="36"/>
        <v>0.46902647063759573</v>
      </c>
      <c r="AW351" s="515" t="s">
        <v>75</v>
      </c>
      <c r="AX351" s="61" t="s">
        <v>101</v>
      </c>
      <c r="AY351" s="180" t="s">
        <v>2087</v>
      </c>
      <c r="AZ351" s="58" t="s">
        <v>67</v>
      </c>
      <c r="BA351" s="58" t="s">
        <v>67</v>
      </c>
    </row>
    <row r="352" spans="2:53" s="142" customFormat="1" ht="14.25" customHeight="1" x14ac:dyDescent="0.2">
      <c r="B352" s="58">
        <v>2024</v>
      </c>
      <c r="C352" s="58">
        <v>891780111</v>
      </c>
      <c r="D352" s="62" t="s">
        <v>64</v>
      </c>
      <c r="E352" s="167" t="s">
        <v>2088</v>
      </c>
      <c r="F352" s="180" t="s">
        <v>2089</v>
      </c>
      <c r="G352" s="210">
        <v>0</v>
      </c>
      <c r="H352" s="167" t="s">
        <v>73</v>
      </c>
      <c r="I352" s="58" t="s">
        <v>125</v>
      </c>
      <c r="J352" s="167" t="s">
        <v>2090</v>
      </c>
      <c r="K352" s="156">
        <v>19320000</v>
      </c>
      <c r="L352" s="58" t="s">
        <v>68</v>
      </c>
      <c r="M352" s="482" t="s">
        <v>2091</v>
      </c>
      <c r="N352" s="487">
        <v>1082992358</v>
      </c>
      <c r="O352" s="180">
        <v>38</v>
      </c>
      <c r="P352" s="509">
        <v>45306</v>
      </c>
      <c r="Q352" s="505">
        <v>585250000</v>
      </c>
      <c r="R352" s="483">
        <v>45483</v>
      </c>
      <c r="S352" s="156">
        <f>+K352</f>
        <v>19320000</v>
      </c>
      <c r="T352" s="61" t="s">
        <v>67</v>
      </c>
      <c r="U352" s="184">
        <v>1082884010</v>
      </c>
      <c r="V352" s="184" t="s">
        <v>438</v>
      </c>
      <c r="W352" s="488">
        <v>45483</v>
      </c>
      <c r="X352" s="488">
        <v>45483</v>
      </c>
      <c r="Y352" s="484" t="s">
        <v>75</v>
      </c>
      <c r="Z352" s="488">
        <v>45646</v>
      </c>
      <c r="AA352" s="180">
        <f t="shared" si="32"/>
        <v>163</v>
      </c>
      <c r="AB352" s="167">
        <v>0</v>
      </c>
      <c r="AC352" s="167">
        <v>0</v>
      </c>
      <c r="AD352" s="167">
        <v>0</v>
      </c>
      <c r="AE352" s="515" t="s">
        <v>75</v>
      </c>
      <c r="AF352" s="180">
        <f t="shared" si="33"/>
        <v>0</v>
      </c>
      <c r="AG352" s="167">
        <v>0</v>
      </c>
      <c r="AH352" s="167">
        <v>0</v>
      </c>
      <c r="AI352" s="515" t="s">
        <v>75</v>
      </c>
      <c r="AJ352" s="167">
        <v>0</v>
      </c>
      <c r="AK352" s="515" t="s">
        <v>75</v>
      </c>
      <c r="AL352" s="515" t="s">
        <v>75</v>
      </c>
      <c r="AM352" s="180">
        <f t="shared" si="34"/>
        <v>0</v>
      </c>
      <c r="AN352" s="505">
        <f>+K352+AC352-AH352</f>
        <v>19320000</v>
      </c>
      <c r="AO352" s="61" t="s">
        <v>67</v>
      </c>
      <c r="AP352" s="156">
        <f t="shared" si="31"/>
        <v>19320000</v>
      </c>
      <c r="AQ352" s="61" t="s">
        <v>86</v>
      </c>
      <c r="AR352" s="64">
        <v>0</v>
      </c>
      <c r="AS352" s="515" t="s">
        <v>75</v>
      </c>
      <c r="AT352" s="522">
        <f t="shared" si="35"/>
        <v>6120000</v>
      </c>
      <c r="AU352" s="156">
        <v>13200000</v>
      </c>
      <c r="AV352" s="72">
        <f t="shared" si="36"/>
        <v>0.31677018633540371</v>
      </c>
      <c r="AW352" s="515" t="s">
        <v>75</v>
      </c>
      <c r="AX352" s="61" t="s">
        <v>101</v>
      </c>
      <c r="AY352" s="180" t="s">
        <v>2092</v>
      </c>
      <c r="AZ352" s="58" t="s">
        <v>67</v>
      </c>
      <c r="BA352" s="58" t="s">
        <v>67</v>
      </c>
    </row>
    <row r="353" spans="2:53" s="142" customFormat="1" ht="14.25" customHeight="1" x14ac:dyDescent="0.2">
      <c r="B353" s="58">
        <v>2024</v>
      </c>
      <c r="C353" s="58">
        <v>891780111</v>
      </c>
      <c r="D353" s="62" t="s">
        <v>64</v>
      </c>
      <c r="E353" s="167" t="s">
        <v>2093</v>
      </c>
      <c r="F353" s="180" t="s">
        <v>2094</v>
      </c>
      <c r="G353" s="210">
        <v>0</v>
      </c>
      <c r="H353" s="167" t="s">
        <v>73</v>
      </c>
      <c r="I353" s="58" t="s">
        <v>125</v>
      </c>
      <c r="J353" s="167" t="s">
        <v>2095</v>
      </c>
      <c r="K353" s="156">
        <v>30076667</v>
      </c>
      <c r="L353" s="58" t="s">
        <v>68</v>
      </c>
      <c r="M353" s="482" t="s">
        <v>946</v>
      </c>
      <c r="N353" s="487">
        <v>85155278</v>
      </c>
      <c r="O353" s="180">
        <v>38</v>
      </c>
      <c r="P353" s="509">
        <v>45306</v>
      </c>
      <c r="Q353" s="505">
        <v>585250000</v>
      </c>
      <c r="R353" s="483">
        <v>45483</v>
      </c>
      <c r="S353" s="156">
        <f>+K353</f>
        <v>30076667</v>
      </c>
      <c r="T353" s="61" t="s">
        <v>67</v>
      </c>
      <c r="U353" s="184">
        <v>1082884010</v>
      </c>
      <c r="V353" s="184" t="s">
        <v>438</v>
      </c>
      <c r="W353" s="488">
        <v>45483</v>
      </c>
      <c r="X353" s="488">
        <v>45483</v>
      </c>
      <c r="Y353" s="484" t="s">
        <v>75</v>
      </c>
      <c r="Z353" s="488">
        <v>45646</v>
      </c>
      <c r="AA353" s="180">
        <f t="shared" si="32"/>
        <v>163</v>
      </c>
      <c r="AB353" s="167">
        <v>0</v>
      </c>
      <c r="AC353" s="167">
        <v>0</v>
      </c>
      <c r="AD353" s="167">
        <v>0</v>
      </c>
      <c r="AE353" s="515" t="s">
        <v>75</v>
      </c>
      <c r="AF353" s="180">
        <f t="shared" si="33"/>
        <v>0</v>
      </c>
      <c r="AG353" s="167">
        <v>0</v>
      </c>
      <c r="AH353" s="167">
        <v>0</v>
      </c>
      <c r="AI353" s="515" t="s">
        <v>75</v>
      </c>
      <c r="AJ353" s="167">
        <v>0</v>
      </c>
      <c r="AK353" s="515" t="s">
        <v>75</v>
      </c>
      <c r="AL353" s="515" t="s">
        <v>75</v>
      </c>
      <c r="AM353" s="180">
        <f t="shared" si="34"/>
        <v>0</v>
      </c>
      <c r="AN353" s="505">
        <f>+K353+AC353-AH353</f>
        <v>30076667</v>
      </c>
      <c r="AO353" s="61" t="s">
        <v>67</v>
      </c>
      <c r="AP353" s="156">
        <f t="shared" si="31"/>
        <v>30076667</v>
      </c>
      <c r="AQ353" s="61" t="s">
        <v>86</v>
      </c>
      <c r="AR353" s="64">
        <v>0</v>
      </c>
      <c r="AS353" s="515" t="s">
        <v>75</v>
      </c>
      <c r="AT353" s="522">
        <f t="shared" si="35"/>
        <v>9527392</v>
      </c>
      <c r="AU353" s="156">
        <v>20549275</v>
      </c>
      <c r="AV353" s="72">
        <f t="shared" si="36"/>
        <v>0.31677020595400412</v>
      </c>
      <c r="AW353" s="515" t="s">
        <v>75</v>
      </c>
      <c r="AX353" s="61" t="s">
        <v>101</v>
      </c>
      <c r="AY353" s="180" t="s">
        <v>2096</v>
      </c>
      <c r="AZ353" s="58" t="s">
        <v>67</v>
      </c>
      <c r="BA353" s="58" t="s">
        <v>67</v>
      </c>
    </row>
    <row r="354" spans="2:53" s="142" customFormat="1" ht="14.25" customHeight="1" x14ac:dyDescent="0.2">
      <c r="B354" s="58">
        <v>2024</v>
      </c>
      <c r="C354" s="58">
        <v>891780111</v>
      </c>
      <c r="D354" s="62" t="s">
        <v>64</v>
      </c>
      <c r="E354" s="167" t="s">
        <v>2097</v>
      </c>
      <c r="F354" s="180" t="s">
        <v>2098</v>
      </c>
      <c r="G354" s="210">
        <v>0</v>
      </c>
      <c r="H354" s="167" t="s">
        <v>73</v>
      </c>
      <c r="I354" s="58" t="s">
        <v>125</v>
      </c>
      <c r="J354" s="167" t="s">
        <v>2099</v>
      </c>
      <c r="K354" s="156">
        <v>20393333</v>
      </c>
      <c r="L354" s="58" t="s">
        <v>68</v>
      </c>
      <c r="M354" s="482" t="s">
        <v>2100</v>
      </c>
      <c r="N354" s="487">
        <v>1082957323</v>
      </c>
      <c r="O354" s="180">
        <v>38</v>
      </c>
      <c r="P354" s="509">
        <v>45306</v>
      </c>
      <c r="Q354" s="505">
        <v>585250000</v>
      </c>
      <c r="R354" s="483">
        <v>45483</v>
      </c>
      <c r="S354" s="156">
        <f>+K354</f>
        <v>20393333</v>
      </c>
      <c r="T354" s="61" t="s">
        <v>67</v>
      </c>
      <c r="U354" s="184">
        <v>1082884010</v>
      </c>
      <c r="V354" s="184" t="s">
        <v>438</v>
      </c>
      <c r="W354" s="488">
        <v>45483</v>
      </c>
      <c r="X354" s="488">
        <v>45483</v>
      </c>
      <c r="Y354" s="484" t="s">
        <v>75</v>
      </c>
      <c r="Z354" s="488">
        <v>45646</v>
      </c>
      <c r="AA354" s="180">
        <f t="shared" si="32"/>
        <v>163</v>
      </c>
      <c r="AB354" s="167">
        <v>0</v>
      </c>
      <c r="AC354" s="167">
        <v>0</v>
      </c>
      <c r="AD354" s="167">
        <v>0</v>
      </c>
      <c r="AE354" s="515" t="s">
        <v>75</v>
      </c>
      <c r="AF354" s="180">
        <f t="shared" si="33"/>
        <v>0</v>
      </c>
      <c r="AG354" s="167">
        <v>0</v>
      </c>
      <c r="AH354" s="167">
        <v>0</v>
      </c>
      <c r="AI354" s="515" t="s">
        <v>75</v>
      </c>
      <c r="AJ354" s="167">
        <v>0</v>
      </c>
      <c r="AK354" s="515" t="s">
        <v>75</v>
      </c>
      <c r="AL354" s="515" t="s">
        <v>75</v>
      </c>
      <c r="AM354" s="180">
        <f t="shared" si="34"/>
        <v>0</v>
      </c>
      <c r="AN354" s="505">
        <f>+K354+AC354-AH354</f>
        <v>20393333</v>
      </c>
      <c r="AO354" s="61" t="s">
        <v>67</v>
      </c>
      <c r="AP354" s="156">
        <f t="shared" si="31"/>
        <v>20393333</v>
      </c>
      <c r="AQ354" s="61" t="s">
        <v>86</v>
      </c>
      <c r="AR354" s="64">
        <v>0</v>
      </c>
      <c r="AS354" s="515" t="s">
        <v>75</v>
      </c>
      <c r="AT354" s="522">
        <f t="shared" si="35"/>
        <v>6460000</v>
      </c>
      <c r="AU354" s="156">
        <v>13933333</v>
      </c>
      <c r="AV354" s="72">
        <f t="shared" si="36"/>
        <v>0.31677019151307928</v>
      </c>
      <c r="AW354" s="515" t="s">
        <v>75</v>
      </c>
      <c r="AX354" s="61" t="s">
        <v>101</v>
      </c>
      <c r="AY354" s="180" t="s">
        <v>2101</v>
      </c>
      <c r="AZ354" s="58" t="s">
        <v>67</v>
      </c>
      <c r="BA354" s="58" t="s">
        <v>67</v>
      </c>
    </row>
    <row r="355" spans="2:53" s="142" customFormat="1" ht="14.25" customHeight="1" x14ac:dyDescent="0.2">
      <c r="B355" s="58">
        <v>2024</v>
      </c>
      <c r="C355" s="58">
        <v>891780111</v>
      </c>
      <c r="D355" s="62" t="s">
        <v>64</v>
      </c>
      <c r="E355" s="167" t="s">
        <v>2102</v>
      </c>
      <c r="F355" s="180" t="s">
        <v>2103</v>
      </c>
      <c r="G355" s="210">
        <v>0</v>
      </c>
      <c r="H355" s="167" t="s">
        <v>73</v>
      </c>
      <c r="I355" s="58" t="s">
        <v>125</v>
      </c>
      <c r="J355" s="167" t="s">
        <v>2104</v>
      </c>
      <c r="K355" s="156">
        <v>19320000</v>
      </c>
      <c r="L355" s="58" t="s">
        <v>68</v>
      </c>
      <c r="M355" s="482" t="s">
        <v>1205</v>
      </c>
      <c r="N355" s="487">
        <v>1083034387</v>
      </c>
      <c r="O355" s="180">
        <v>38</v>
      </c>
      <c r="P355" s="509">
        <v>45306</v>
      </c>
      <c r="Q355" s="505">
        <v>585250000</v>
      </c>
      <c r="R355" s="483">
        <v>45483</v>
      </c>
      <c r="S355" s="156">
        <f>+K355</f>
        <v>19320000</v>
      </c>
      <c r="T355" s="61" t="s">
        <v>67</v>
      </c>
      <c r="U355" s="184">
        <v>1082903415</v>
      </c>
      <c r="V355" s="184" t="s">
        <v>921</v>
      </c>
      <c r="W355" s="488">
        <v>45483</v>
      </c>
      <c r="X355" s="488">
        <v>45483</v>
      </c>
      <c r="Y355" s="484" t="s">
        <v>75</v>
      </c>
      <c r="Z355" s="488">
        <v>45646</v>
      </c>
      <c r="AA355" s="180">
        <f t="shared" si="32"/>
        <v>163</v>
      </c>
      <c r="AB355" s="167">
        <v>0</v>
      </c>
      <c r="AC355" s="167">
        <v>0</v>
      </c>
      <c r="AD355" s="167">
        <v>0</v>
      </c>
      <c r="AE355" s="515" t="s">
        <v>75</v>
      </c>
      <c r="AF355" s="180">
        <f t="shared" si="33"/>
        <v>0</v>
      </c>
      <c r="AG355" s="167">
        <v>0</v>
      </c>
      <c r="AH355" s="167">
        <v>0</v>
      </c>
      <c r="AI355" s="515" t="s">
        <v>75</v>
      </c>
      <c r="AJ355" s="167">
        <v>0</v>
      </c>
      <c r="AK355" s="515" t="s">
        <v>75</v>
      </c>
      <c r="AL355" s="515" t="s">
        <v>75</v>
      </c>
      <c r="AM355" s="180">
        <f t="shared" si="34"/>
        <v>0</v>
      </c>
      <c r="AN355" s="505">
        <f>+K355+AC355-AH355</f>
        <v>19320000</v>
      </c>
      <c r="AO355" s="61" t="s">
        <v>67</v>
      </c>
      <c r="AP355" s="156">
        <f t="shared" si="31"/>
        <v>19320000</v>
      </c>
      <c r="AQ355" s="61" t="s">
        <v>86</v>
      </c>
      <c r="AR355" s="64">
        <v>0</v>
      </c>
      <c r="AS355" s="515" t="s">
        <v>75</v>
      </c>
      <c r="AT355" s="522">
        <f t="shared" si="35"/>
        <v>6120000</v>
      </c>
      <c r="AU355" s="156">
        <v>13200000</v>
      </c>
      <c r="AV355" s="72">
        <f t="shared" si="36"/>
        <v>0.31677018633540371</v>
      </c>
      <c r="AW355" s="515" t="s">
        <v>75</v>
      </c>
      <c r="AX355" s="61" t="s">
        <v>101</v>
      </c>
      <c r="AY355" s="180" t="s">
        <v>2105</v>
      </c>
      <c r="AZ355" s="58" t="s">
        <v>67</v>
      </c>
      <c r="BA355" s="58" t="s">
        <v>67</v>
      </c>
    </row>
    <row r="356" spans="2:53" s="142" customFormat="1" ht="14.25" customHeight="1" x14ac:dyDescent="0.2">
      <c r="B356" s="58">
        <v>2024</v>
      </c>
      <c r="C356" s="58">
        <v>891780111</v>
      </c>
      <c r="D356" s="62" t="s">
        <v>64</v>
      </c>
      <c r="E356" s="167" t="s">
        <v>2106</v>
      </c>
      <c r="F356" s="180" t="s">
        <v>2107</v>
      </c>
      <c r="G356" s="210">
        <v>0</v>
      </c>
      <c r="H356" s="167" t="s">
        <v>73</v>
      </c>
      <c r="I356" s="58" t="s">
        <v>125</v>
      </c>
      <c r="J356" s="167" t="s">
        <v>2108</v>
      </c>
      <c r="K356" s="156">
        <v>20393333</v>
      </c>
      <c r="L356" s="58" t="s">
        <v>68</v>
      </c>
      <c r="M356" s="482" t="s">
        <v>966</v>
      </c>
      <c r="N356" s="487">
        <v>1047476135</v>
      </c>
      <c r="O356" s="180">
        <v>38</v>
      </c>
      <c r="P356" s="509">
        <v>45306</v>
      </c>
      <c r="Q356" s="505">
        <v>585250000</v>
      </c>
      <c r="R356" s="483">
        <v>45483</v>
      </c>
      <c r="S356" s="156">
        <f>+K356</f>
        <v>20393333</v>
      </c>
      <c r="T356" s="61" t="s">
        <v>67</v>
      </c>
      <c r="U356" s="184">
        <v>1082884010</v>
      </c>
      <c r="V356" s="184" t="s">
        <v>438</v>
      </c>
      <c r="W356" s="488">
        <v>45483</v>
      </c>
      <c r="X356" s="488">
        <v>45483</v>
      </c>
      <c r="Y356" s="484" t="s">
        <v>75</v>
      </c>
      <c r="Z356" s="488">
        <v>45646</v>
      </c>
      <c r="AA356" s="180">
        <f t="shared" si="32"/>
        <v>163</v>
      </c>
      <c r="AB356" s="167">
        <v>0</v>
      </c>
      <c r="AC356" s="167">
        <v>0</v>
      </c>
      <c r="AD356" s="167">
        <v>0</v>
      </c>
      <c r="AE356" s="515" t="s">
        <v>75</v>
      </c>
      <c r="AF356" s="180">
        <f t="shared" si="33"/>
        <v>0</v>
      </c>
      <c r="AG356" s="167">
        <v>0</v>
      </c>
      <c r="AH356" s="167">
        <v>0</v>
      </c>
      <c r="AI356" s="515" t="s">
        <v>75</v>
      </c>
      <c r="AJ356" s="167">
        <v>0</v>
      </c>
      <c r="AK356" s="515" t="s">
        <v>75</v>
      </c>
      <c r="AL356" s="515" t="s">
        <v>75</v>
      </c>
      <c r="AM356" s="180">
        <f t="shared" si="34"/>
        <v>0</v>
      </c>
      <c r="AN356" s="505">
        <f>+K356+AC356-AH356</f>
        <v>20393333</v>
      </c>
      <c r="AO356" s="61" t="s">
        <v>67</v>
      </c>
      <c r="AP356" s="156">
        <f t="shared" si="31"/>
        <v>20393333</v>
      </c>
      <c r="AQ356" s="61" t="s">
        <v>86</v>
      </c>
      <c r="AR356" s="64">
        <v>0</v>
      </c>
      <c r="AS356" s="515" t="s">
        <v>75</v>
      </c>
      <c r="AT356" s="522">
        <f t="shared" si="35"/>
        <v>6460000</v>
      </c>
      <c r="AU356" s="156">
        <v>13933333</v>
      </c>
      <c r="AV356" s="72">
        <f t="shared" si="36"/>
        <v>0.31677019151307928</v>
      </c>
      <c r="AW356" s="515" t="s">
        <v>75</v>
      </c>
      <c r="AX356" s="61" t="s">
        <v>101</v>
      </c>
      <c r="AY356" s="180" t="s">
        <v>2109</v>
      </c>
      <c r="AZ356" s="58" t="s">
        <v>67</v>
      </c>
      <c r="BA356" s="58" t="s">
        <v>67</v>
      </c>
    </row>
    <row r="357" spans="2:53" s="142" customFormat="1" ht="14.25" customHeight="1" x14ac:dyDescent="0.2">
      <c r="B357" s="58">
        <v>2024</v>
      </c>
      <c r="C357" s="58">
        <v>891780111</v>
      </c>
      <c r="D357" s="62" t="s">
        <v>64</v>
      </c>
      <c r="E357" s="167" t="s">
        <v>2110</v>
      </c>
      <c r="F357" s="180" t="s">
        <v>2111</v>
      </c>
      <c r="G357" s="210">
        <v>0</v>
      </c>
      <c r="H357" s="167" t="s">
        <v>73</v>
      </c>
      <c r="I357" s="58" t="s">
        <v>125</v>
      </c>
      <c r="J357" s="167" t="s">
        <v>2112</v>
      </c>
      <c r="K357" s="156">
        <v>9720000</v>
      </c>
      <c r="L357" s="58" t="s">
        <v>68</v>
      </c>
      <c r="M357" s="482" t="s">
        <v>956</v>
      </c>
      <c r="N357" s="487">
        <v>1082990677</v>
      </c>
      <c r="O357" s="184">
        <v>38</v>
      </c>
      <c r="P357" s="509">
        <v>45306</v>
      </c>
      <c r="Q357" s="505">
        <v>585250000</v>
      </c>
      <c r="R357" s="483">
        <v>45483</v>
      </c>
      <c r="S357" s="156">
        <f>+K357</f>
        <v>9720000</v>
      </c>
      <c r="T357" s="61" t="s">
        <v>67</v>
      </c>
      <c r="U357" s="184">
        <v>1082884010</v>
      </c>
      <c r="V357" s="184" t="s">
        <v>438</v>
      </c>
      <c r="W357" s="488">
        <v>45483</v>
      </c>
      <c r="X357" s="488">
        <v>45483</v>
      </c>
      <c r="Y357" s="484" t="s">
        <v>75</v>
      </c>
      <c r="Z357" s="488">
        <v>45565</v>
      </c>
      <c r="AA357" s="180">
        <f t="shared" si="32"/>
        <v>82</v>
      </c>
      <c r="AB357" s="167">
        <v>0</v>
      </c>
      <c r="AC357" s="167">
        <v>0</v>
      </c>
      <c r="AD357" s="167">
        <v>0</v>
      </c>
      <c r="AE357" s="515" t="s">
        <v>75</v>
      </c>
      <c r="AF357" s="180">
        <f t="shared" si="33"/>
        <v>0</v>
      </c>
      <c r="AG357" s="167">
        <v>0</v>
      </c>
      <c r="AH357" s="167">
        <v>0</v>
      </c>
      <c r="AI357" s="515" t="s">
        <v>75</v>
      </c>
      <c r="AJ357" s="167">
        <v>0</v>
      </c>
      <c r="AK357" s="515" t="s">
        <v>75</v>
      </c>
      <c r="AL357" s="515" t="s">
        <v>75</v>
      </c>
      <c r="AM357" s="180">
        <f t="shared" si="34"/>
        <v>0</v>
      </c>
      <c r="AN357" s="505">
        <f>+K357+AC357-AH357</f>
        <v>9720000</v>
      </c>
      <c r="AO357" s="61" t="s">
        <v>67</v>
      </c>
      <c r="AP357" s="156">
        <f t="shared" si="31"/>
        <v>9720000</v>
      </c>
      <c r="AQ357" s="61" t="s">
        <v>86</v>
      </c>
      <c r="AR357" s="64">
        <v>0</v>
      </c>
      <c r="AS357" s="515" t="s">
        <v>75</v>
      </c>
      <c r="AT357" s="522">
        <f t="shared" si="35"/>
        <v>6120000</v>
      </c>
      <c r="AU357" s="156">
        <v>3600000</v>
      </c>
      <c r="AV357" s="72">
        <f t="shared" si="36"/>
        <v>0.62962962962962965</v>
      </c>
      <c r="AW357" s="515" t="s">
        <v>75</v>
      </c>
      <c r="AX357" s="61" t="s">
        <v>101</v>
      </c>
      <c r="AY357" s="180" t="s">
        <v>2113</v>
      </c>
      <c r="AZ357" s="58" t="s">
        <v>67</v>
      </c>
      <c r="BA357" s="58" t="s">
        <v>67</v>
      </c>
    </row>
    <row r="358" spans="2:53" s="142" customFormat="1" ht="14.25" customHeight="1" x14ac:dyDescent="0.2">
      <c r="B358" s="58">
        <v>2024</v>
      </c>
      <c r="C358" s="58">
        <v>891780111</v>
      </c>
      <c r="D358" s="62" t="s">
        <v>64</v>
      </c>
      <c r="E358" s="167" t="s">
        <v>2114</v>
      </c>
      <c r="F358" s="180" t="s">
        <v>2115</v>
      </c>
      <c r="G358" s="210">
        <v>0</v>
      </c>
      <c r="H358" s="167" t="s">
        <v>73</v>
      </c>
      <c r="I358" s="58" t="s">
        <v>125</v>
      </c>
      <c r="J358" s="167" t="s">
        <v>2116</v>
      </c>
      <c r="K358" s="156">
        <v>9000000</v>
      </c>
      <c r="L358" s="58" t="s">
        <v>68</v>
      </c>
      <c r="M358" s="482" t="s">
        <v>2117</v>
      </c>
      <c r="N358" s="487">
        <v>1082894457</v>
      </c>
      <c r="O358" s="184">
        <v>1401</v>
      </c>
      <c r="P358" s="509">
        <v>45463</v>
      </c>
      <c r="Q358" s="505">
        <v>63836420</v>
      </c>
      <c r="R358" s="483">
        <v>45484</v>
      </c>
      <c r="S358" s="156">
        <f>+K358</f>
        <v>9000000</v>
      </c>
      <c r="T358" s="61" t="s">
        <v>67</v>
      </c>
      <c r="U358" s="184">
        <v>55221172</v>
      </c>
      <c r="V358" s="184" t="s">
        <v>2118</v>
      </c>
      <c r="W358" s="488">
        <v>45484</v>
      </c>
      <c r="X358" s="488">
        <v>45484</v>
      </c>
      <c r="Y358" s="484" t="s">
        <v>75</v>
      </c>
      <c r="Z358" s="488">
        <v>45575</v>
      </c>
      <c r="AA358" s="180">
        <f t="shared" si="32"/>
        <v>91</v>
      </c>
      <c r="AB358" s="167">
        <v>0</v>
      </c>
      <c r="AC358" s="167">
        <v>0</v>
      </c>
      <c r="AD358" s="167">
        <v>0</v>
      </c>
      <c r="AE358" s="515" t="s">
        <v>75</v>
      </c>
      <c r="AF358" s="180">
        <f t="shared" si="33"/>
        <v>0</v>
      </c>
      <c r="AG358" s="167">
        <v>0</v>
      </c>
      <c r="AH358" s="167">
        <v>0</v>
      </c>
      <c r="AI358" s="515" t="s">
        <v>75</v>
      </c>
      <c r="AJ358" s="167">
        <v>0</v>
      </c>
      <c r="AK358" s="515" t="s">
        <v>75</v>
      </c>
      <c r="AL358" s="515" t="s">
        <v>75</v>
      </c>
      <c r="AM358" s="180">
        <f t="shared" si="34"/>
        <v>0</v>
      </c>
      <c r="AN358" s="505">
        <f>+K358+AC358-AH358</f>
        <v>9000000</v>
      </c>
      <c r="AO358" s="61" t="s">
        <v>67</v>
      </c>
      <c r="AP358" s="156">
        <f t="shared" si="31"/>
        <v>9000000</v>
      </c>
      <c r="AQ358" s="61" t="s">
        <v>86</v>
      </c>
      <c r="AR358" s="64">
        <v>0</v>
      </c>
      <c r="AS358" s="515" t="s">
        <v>75</v>
      </c>
      <c r="AT358" s="522">
        <f t="shared" si="35"/>
        <v>3000000</v>
      </c>
      <c r="AU358" s="156">
        <v>6000000</v>
      </c>
      <c r="AV358" s="72">
        <f t="shared" si="36"/>
        <v>0.33333333333333331</v>
      </c>
      <c r="AW358" s="515" t="s">
        <v>75</v>
      </c>
      <c r="AX358" s="61" t="s">
        <v>101</v>
      </c>
      <c r="AY358" s="180" t="s">
        <v>2119</v>
      </c>
      <c r="AZ358" s="58" t="s">
        <v>67</v>
      </c>
      <c r="BA358" s="58" t="s">
        <v>67</v>
      </c>
    </row>
    <row r="359" spans="2:53" s="142" customFormat="1" ht="14.25" customHeight="1" x14ac:dyDescent="0.2">
      <c r="B359" s="58">
        <v>2024</v>
      </c>
      <c r="C359" s="58">
        <v>891780111</v>
      </c>
      <c r="D359" s="62" t="s">
        <v>64</v>
      </c>
      <c r="E359" s="167" t="s">
        <v>2120</v>
      </c>
      <c r="F359" s="180" t="s">
        <v>2121</v>
      </c>
      <c r="G359" s="210">
        <v>0</v>
      </c>
      <c r="H359" s="167" t="s">
        <v>73</v>
      </c>
      <c r="I359" s="58" t="s">
        <v>125</v>
      </c>
      <c r="J359" s="167" t="s">
        <v>2122</v>
      </c>
      <c r="K359" s="156">
        <v>6300000</v>
      </c>
      <c r="L359" s="58" t="s">
        <v>68</v>
      </c>
      <c r="M359" s="482" t="s">
        <v>2123</v>
      </c>
      <c r="N359" s="487">
        <v>1082890329</v>
      </c>
      <c r="O359" s="184">
        <v>1469</v>
      </c>
      <c r="P359" s="509">
        <v>45470</v>
      </c>
      <c r="Q359" s="505">
        <v>36000000</v>
      </c>
      <c r="R359" s="483">
        <v>45485</v>
      </c>
      <c r="S359" s="156">
        <f>+K359</f>
        <v>6300000</v>
      </c>
      <c r="T359" s="61" t="s">
        <v>67</v>
      </c>
      <c r="U359" s="184">
        <v>63563343</v>
      </c>
      <c r="V359" s="184" t="s">
        <v>1075</v>
      </c>
      <c r="W359" s="488">
        <v>45485</v>
      </c>
      <c r="X359" s="488">
        <v>45485</v>
      </c>
      <c r="Y359" s="484" t="s">
        <v>75</v>
      </c>
      <c r="Z359" s="488">
        <v>45534</v>
      </c>
      <c r="AA359" s="180">
        <f t="shared" si="32"/>
        <v>49</v>
      </c>
      <c r="AB359" s="167">
        <v>0</v>
      </c>
      <c r="AC359" s="167">
        <v>0</v>
      </c>
      <c r="AD359" s="167">
        <v>0</v>
      </c>
      <c r="AE359" s="515" t="s">
        <v>75</v>
      </c>
      <c r="AF359" s="180">
        <f t="shared" si="33"/>
        <v>0</v>
      </c>
      <c r="AG359" s="167">
        <v>0</v>
      </c>
      <c r="AH359" s="167">
        <v>0</v>
      </c>
      <c r="AI359" s="515" t="s">
        <v>75</v>
      </c>
      <c r="AJ359" s="167">
        <v>0</v>
      </c>
      <c r="AK359" s="515" t="s">
        <v>75</v>
      </c>
      <c r="AL359" s="515" t="s">
        <v>75</v>
      </c>
      <c r="AM359" s="180">
        <f t="shared" si="34"/>
        <v>0</v>
      </c>
      <c r="AN359" s="505">
        <f>+K359+AC359-AH359</f>
        <v>6300000</v>
      </c>
      <c r="AO359" s="61" t="s">
        <v>86</v>
      </c>
      <c r="AP359" s="156">
        <v>0</v>
      </c>
      <c r="AQ359" s="61" t="s">
        <v>86</v>
      </c>
      <c r="AR359" s="64">
        <v>0</v>
      </c>
      <c r="AS359" s="515" t="s">
        <v>75</v>
      </c>
      <c r="AT359" s="522">
        <f t="shared" si="35"/>
        <v>0</v>
      </c>
      <c r="AU359" s="156">
        <v>6300000</v>
      </c>
      <c r="AV359" s="72">
        <f t="shared" si="36"/>
        <v>0</v>
      </c>
      <c r="AW359" s="515" t="s">
        <v>75</v>
      </c>
      <c r="AX359" s="61" t="s">
        <v>101</v>
      </c>
      <c r="AY359" s="180" t="s">
        <v>2124</v>
      </c>
      <c r="AZ359" s="58" t="s">
        <v>67</v>
      </c>
      <c r="BA359" s="58" t="s">
        <v>67</v>
      </c>
    </row>
    <row r="360" spans="2:53" s="142" customFormat="1" ht="14.25" customHeight="1" x14ac:dyDescent="0.2">
      <c r="B360" s="58">
        <v>2024</v>
      </c>
      <c r="C360" s="58">
        <v>891780111</v>
      </c>
      <c r="D360" s="62" t="s">
        <v>64</v>
      </c>
      <c r="E360" s="167" t="s">
        <v>2125</v>
      </c>
      <c r="F360" s="180" t="s">
        <v>2126</v>
      </c>
      <c r="G360" s="210">
        <v>0</v>
      </c>
      <c r="H360" s="167" t="s">
        <v>73</v>
      </c>
      <c r="I360" s="58" t="s">
        <v>125</v>
      </c>
      <c r="J360" s="167" t="s">
        <v>2127</v>
      </c>
      <c r="K360" s="156">
        <v>25045060</v>
      </c>
      <c r="L360" s="58" t="s">
        <v>68</v>
      </c>
      <c r="M360" s="482" t="s">
        <v>2128</v>
      </c>
      <c r="N360" s="487">
        <v>1082848824</v>
      </c>
      <c r="O360" s="184">
        <v>547</v>
      </c>
      <c r="P360" s="509">
        <v>45355</v>
      </c>
      <c r="Q360" s="505">
        <v>1171788134</v>
      </c>
      <c r="R360" s="483">
        <v>45489</v>
      </c>
      <c r="S360" s="156">
        <f>+K360</f>
        <v>25045060</v>
      </c>
      <c r="T360" s="61" t="s">
        <v>67</v>
      </c>
      <c r="U360" s="184">
        <v>5056184</v>
      </c>
      <c r="V360" s="184" t="s">
        <v>614</v>
      </c>
      <c r="W360" s="488">
        <v>45489</v>
      </c>
      <c r="X360" s="488">
        <v>45489</v>
      </c>
      <c r="Y360" s="484" t="s">
        <v>75</v>
      </c>
      <c r="Z360" s="488">
        <v>45731</v>
      </c>
      <c r="AA360" s="180">
        <f t="shared" si="32"/>
        <v>242</v>
      </c>
      <c r="AB360" s="167">
        <v>0</v>
      </c>
      <c r="AC360" s="167">
        <v>0</v>
      </c>
      <c r="AD360" s="167">
        <v>0</v>
      </c>
      <c r="AE360" s="515" t="s">
        <v>75</v>
      </c>
      <c r="AF360" s="180">
        <f t="shared" si="33"/>
        <v>0</v>
      </c>
      <c r="AG360" s="167">
        <v>0</v>
      </c>
      <c r="AH360" s="167">
        <v>0</v>
      </c>
      <c r="AI360" s="515" t="s">
        <v>75</v>
      </c>
      <c r="AJ360" s="167">
        <v>0</v>
      </c>
      <c r="AK360" s="515" t="s">
        <v>75</v>
      </c>
      <c r="AL360" s="515" t="s">
        <v>75</v>
      </c>
      <c r="AM360" s="180">
        <f t="shared" si="34"/>
        <v>0</v>
      </c>
      <c r="AN360" s="505">
        <f>+K360+AC360-AH360</f>
        <v>25045060</v>
      </c>
      <c r="AO360" s="61" t="s">
        <v>86</v>
      </c>
      <c r="AP360" s="156">
        <v>0</v>
      </c>
      <c r="AQ360" s="61" t="s">
        <v>86</v>
      </c>
      <c r="AR360" s="64">
        <v>0</v>
      </c>
      <c r="AS360" s="515" t="s">
        <v>75</v>
      </c>
      <c r="AT360" s="522">
        <f t="shared" si="35"/>
        <v>0</v>
      </c>
      <c r="AU360" s="156">
        <v>25045060</v>
      </c>
      <c r="AV360" s="72">
        <f t="shared" si="36"/>
        <v>0</v>
      </c>
      <c r="AW360" s="515" t="s">
        <v>75</v>
      </c>
      <c r="AX360" s="61" t="s">
        <v>101</v>
      </c>
      <c r="AY360" s="180" t="s">
        <v>2129</v>
      </c>
      <c r="AZ360" s="58" t="s">
        <v>67</v>
      </c>
      <c r="BA360" s="58" t="s">
        <v>67</v>
      </c>
    </row>
    <row r="361" spans="2:53" s="142" customFormat="1" ht="14.25" customHeight="1" x14ac:dyDescent="0.2">
      <c r="B361" s="58">
        <v>2024</v>
      </c>
      <c r="C361" s="58">
        <v>891780111</v>
      </c>
      <c r="D361" s="62" t="s">
        <v>64</v>
      </c>
      <c r="E361" s="167" t="s">
        <v>2130</v>
      </c>
      <c r="F361" s="180" t="s">
        <v>2131</v>
      </c>
      <c r="G361" s="210">
        <v>0</v>
      </c>
      <c r="H361" s="167" t="s">
        <v>73</v>
      </c>
      <c r="I361" s="58" t="s">
        <v>125</v>
      </c>
      <c r="J361" s="167" t="s">
        <v>2132</v>
      </c>
      <c r="K361" s="156">
        <v>43200000</v>
      </c>
      <c r="L361" s="58" t="s">
        <v>68</v>
      </c>
      <c r="M361" s="482" t="s">
        <v>2133</v>
      </c>
      <c r="N361" s="487">
        <v>1081828885</v>
      </c>
      <c r="O361" s="184">
        <v>547</v>
      </c>
      <c r="P361" s="509">
        <v>45355</v>
      </c>
      <c r="Q361" s="505">
        <v>1171788134</v>
      </c>
      <c r="R361" s="483">
        <v>45489</v>
      </c>
      <c r="S361" s="156">
        <f>+K361</f>
        <v>43200000</v>
      </c>
      <c r="T361" s="61" t="s">
        <v>67</v>
      </c>
      <c r="U361" s="184">
        <v>5056184</v>
      </c>
      <c r="V361" s="184" t="s">
        <v>614</v>
      </c>
      <c r="W361" s="488">
        <v>45489</v>
      </c>
      <c r="X361" s="488">
        <v>45489</v>
      </c>
      <c r="Y361" s="484" t="s">
        <v>75</v>
      </c>
      <c r="Z361" s="488">
        <v>45853</v>
      </c>
      <c r="AA361" s="180">
        <f t="shared" si="32"/>
        <v>364</v>
      </c>
      <c r="AB361" s="167">
        <v>0</v>
      </c>
      <c r="AC361" s="167">
        <v>0</v>
      </c>
      <c r="AD361" s="167">
        <v>0</v>
      </c>
      <c r="AE361" s="515" t="s">
        <v>75</v>
      </c>
      <c r="AF361" s="180">
        <f t="shared" si="33"/>
        <v>0</v>
      </c>
      <c r="AG361" s="167">
        <v>0</v>
      </c>
      <c r="AH361" s="167">
        <v>0</v>
      </c>
      <c r="AI361" s="515" t="s">
        <v>75</v>
      </c>
      <c r="AJ361" s="167">
        <v>0</v>
      </c>
      <c r="AK361" s="515" t="s">
        <v>75</v>
      </c>
      <c r="AL361" s="515" t="s">
        <v>75</v>
      </c>
      <c r="AM361" s="180">
        <f t="shared" si="34"/>
        <v>0</v>
      </c>
      <c r="AN361" s="505">
        <f>+K361+AC361-AH361</f>
        <v>43200000</v>
      </c>
      <c r="AO361" s="61" t="s">
        <v>86</v>
      </c>
      <c r="AP361" s="156">
        <v>0</v>
      </c>
      <c r="AQ361" s="61" t="s">
        <v>86</v>
      </c>
      <c r="AR361" s="64">
        <v>0</v>
      </c>
      <c r="AS361" s="515" t="s">
        <v>75</v>
      </c>
      <c r="AT361" s="522">
        <f t="shared" si="35"/>
        <v>0</v>
      </c>
      <c r="AU361" s="156">
        <v>43200000</v>
      </c>
      <c r="AV361" s="72">
        <f t="shared" si="36"/>
        <v>0</v>
      </c>
      <c r="AW361" s="515" t="s">
        <v>75</v>
      </c>
      <c r="AX361" s="61" t="s">
        <v>101</v>
      </c>
      <c r="AY361" s="180" t="s">
        <v>2134</v>
      </c>
      <c r="AZ361" s="58" t="s">
        <v>67</v>
      </c>
      <c r="BA361" s="58" t="s">
        <v>67</v>
      </c>
    </row>
    <row r="362" spans="2:53" s="142" customFormat="1" ht="14.25" customHeight="1" x14ac:dyDescent="0.2">
      <c r="B362" s="58">
        <v>2024</v>
      </c>
      <c r="C362" s="58">
        <v>891780111</v>
      </c>
      <c r="D362" s="62" t="s">
        <v>64</v>
      </c>
      <c r="E362" s="167" t="s">
        <v>2135</v>
      </c>
      <c r="F362" s="180" t="s">
        <v>2136</v>
      </c>
      <c r="G362" s="210">
        <v>0</v>
      </c>
      <c r="H362" s="167" t="s">
        <v>73</v>
      </c>
      <c r="I362" s="58" t="s">
        <v>125</v>
      </c>
      <c r="J362" s="167" t="s">
        <v>2137</v>
      </c>
      <c r="K362" s="156">
        <v>1696000</v>
      </c>
      <c r="L362" s="58" t="s">
        <v>68</v>
      </c>
      <c r="M362" s="482" t="s">
        <v>2138</v>
      </c>
      <c r="N362" s="487">
        <v>57294707</v>
      </c>
      <c r="O362" s="184">
        <v>1469</v>
      </c>
      <c r="P362" s="509">
        <v>45470</v>
      </c>
      <c r="Q362" s="505">
        <v>36000000</v>
      </c>
      <c r="R362" s="483">
        <v>45489</v>
      </c>
      <c r="S362" s="156">
        <f>+K362</f>
        <v>1696000</v>
      </c>
      <c r="T362" s="61" t="s">
        <v>67</v>
      </c>
      <c r="U362" s="184">
        <v>63563343</v>
      </c>
      <c r="V362" s="184" t="s">
        <v>1075</v>
      </c>
      <c r="W362" s="488">
        <v>45489</v>
      </c>
      <c r="X362" s="488">
        <v>45489</v>
      </c>
      <c r="Y362" s="484" t="s">
        <v>75</v>
      </c>
      <c r="Z362" s="488">
        <v>45492</v>
      </c>
      <c r="AA362" s="180">
        <f t="shared" si="32"/>
        <v>3</v>
      </c>
      <c r="AB362" s="167">
        <v>0</v>
      </c>
      <c r="AC362" s="167">
        <v>0</v>
      </c>
      <c r="AD362" s="167">
        <v>0</v>
      </c>
      <c r="AE362" s="515" t="s">
        <v>75</v>
      </c>
      <c r="AF362" s="180">
        <f t="shared" si="33"/>
        <v>0</v>
      </c>
      <c r="AG362" s="167">
        <v>0</v>
      </c>
      <c r="AH362" s="167">
        <v>0</v>
      </c>
      <c r="AI362" s="515" t="s">
        <v>75</v>
      </c>
      <c r="AJ362" s="167">
        <v>0</v>
      </c>
      <c r="AK362" s="515" t="s">
        <v>75</v>
      </c>
      <c r="AL362" s="515" t="s">
        <v>75</v>
      </c>
      <c r="AM362" s="180">
        <f t="shared" si="34"/>
        <v>0</v>
      </c>
      <c r="AN362" s="505">
        <f>+K362+AC362-AH362</f>
        <v>1696000</v>
      </c>
      <c r="AO362" s="61" t="s">
        <v>86</v>
      </c>
      <c r="AP362" s="156">
        <v>0</v>
      </c>
      <c r="AQ362" s="61" t="s">
        <v>86</v>
      </c>
      <c r="AR362" s="64">
        <v>0</v>
      </c>
      <c r="AS362" s="515" t="s">
        <v>75</v>
      </c>
      <c r="AT362" s="522">
        <f t="shared" si="35"/>
        <v>0</v>
      </c>
      <c r="AU362" s="156">
        <v>1696000</v>
      </c>
      <c r="AV362" s="72">
        <f t="shared" si="36"/>
        <v>0</v>
      </c>
      <c r="AW362" s="515" t="s">
        <v>75</v>
      </c>
      <c r="AX362" s="61" t="s">
        <v>101</v>
      </c>
      <c r="AY362" s="180" t="s">
        <v>2139</v>
      </c>
      <c r="AZ362" s="58" t="s">
        <v>67</v>
      </c>
      <c r="BA362" s="58" t="s">
        <v>67</v>
      </c>
    </row>
    <row r="363" spans="2:53" s="142" customFormat="1" ht="14.25" customHeight="1" x14ac:dyDescent="0.2">
      <c r="B363" s="58">
        <v>2024</v>
      </c>
      <c r="C363" s="58">
        <v>891780111</v>
      </c>
      <c r="D363" s="62" t="s">
        <v>64</v>
      </c>
      <c r="E363" s="167" t="s">
        <v>2140</v>
      </c>
      <c r="F363" s="180" t="s">
        <v>2141</v>
      </c>
      <c r="G363" s="210">
        <v>0</v>
      </c>
      <c r="H363" s="167" t="s">
        <v>73</v>
      </c>
      <c r="I363" s="58" t="s">
        <v>125</v>
      </c>
      <c r="J363" s="167" t="s">
        <v>2142</v>
      </c>
      <c r="K363" s="156">
        <v>17500000</v>
      </c>
      <c r="L363" s="58" t="s">
        <v>68</v>
      </c>
      <c r="M363" s="482" t="s">
        <v>2143</v>
      </c>
      <c r="N363" s="487">
        <v>1083467782</v>
      </c>
      <c r="O363" s="184">
        <v>184</v>
      </c>
      <c r="P363" s="509">
        <v>45321</v>
      </c>
      <c r="Q363" s="505">
        <v>210000000</v>
      </c>
      <c r="R363" s="483">
        <v>45489</v>
      </c>
      <c r="S363" s="156">
        <f>+K363</f>
        <v>17500000</v>
      </c>
      <c r="T363" s="61" t="s">
        <v>67</v>
      </c>
      <c r="U363" s="184">
        <v>77105457</v>
      </c>
      <c r="V363" s="184" t="s">
        <v>1955</v>
      </c>
      <c r="W363" s="488">
        <v>45489</v>
      </c>
      <c r="X363" s="488">
        <v>45489</v>
      </c>
      <c r="Y363" s="484" t="s">
        <v>75</v>
      </c>
      <c r="Z363" s="488">
        <v>45641</v>
      </c>
      <c r="AA363" s="180">
        <f t="shared" si="32"/>
        <v>152</v>
      </c>
      <c r="AB363" s="167">
        <v>0</v>
      </c>
      <c r="AC363" s="167">
        <v>0</v>
      </c>
      <c r="AD363" s="167">
        <v>0</v>
      </c>
      <c r="AE363" s="515" t="s">
        <v>75</v>
      </c>
      <c r="AF363" s="180">
        <f t="shared" si="33"/>
        <v>0</v>
      </c>
      <c r="AG363" s="167">
        <v>0</v>
      </c>
      <c r="AH363" s="167">
        <v>0</v>
      </c>
      <c r="AI363" s="515" t="s">
        <v>75</v>
      </c>
      <c r="AJ363" s="167">
        <v>0</v>
      </c>
      <c r="AK363" s="515" t="s">
        <v>75</v>
      </c>
      <c r="AL363" s="515" t="s">
        <v>75</v>
      </c>
      <c r="AM363" s="180">
        <f t="shared" si="34"/>
        <v>0</v>
      </c>
      <c r="AN363" s="505">
        <f>+K363+AC363-AH363</f>
        <v>17500000</v>
      </c>
      <c r="AO363" s="61" t="s">
        <v>67</v>
      </c>
      <c r="AP363" s="156">
        <f>+AN363</f>
        <v>17500000</v>
      </c>
      <c r="AQ363" s="61" t="s">
        <v>86</v>
      </c>
      <c r="AR363" s="64">
        <v>0</v>
      </c>
      <c r="AS363" s="515" t="s">
        <v>75</v>
      </c>
      <c r="AT363" s="522">
        <f t="shared" si="35"/>
        <v>5250000</v>
      </c>
      <c r="AU363" s="156">
        <v>12250000</v>
      </c>
      <c r="AV363" s="72">
        <f t="shared" si="36"/>
        <v>0.3</v>
      </c>
      <c r="AW363" s="515" t="s">
        <v>75</v>
      </c>
      <c r="AX363" s="61" t="s">
        <v>101</v>
      </c>
      <c r="AY363" s="180" t="s">
        <v>2144</v>
      </c>
      <c r="AZ363" s="58" t="s">
        <v>67</v>
      </c>
      <c r="BA363" s="58" t="s">
        <v>67</v>
      </c>
    </row>
    <row r="364" spans="2:53" s="142" customFormat="1" ht="14.25" customHeight="1" x14ac:dyDescent="0.2">
      <c r="B364" s="58">
        <v>2024</v>
      </c>
      <c r="C364" s="58">
        <v>891780111</v>
      </c>
      <c r="D364" s="62" t="s">
        <v>64</v>
      </c>
      <c r="E364" s="167" t="s">
        <v>2145</v>
      </c>
      <c r="F364" s="180" t="s">
        <v>2146</v>
      </c>
      <c r="G364" s="210">
        <v>0</v>
      </c>
      <c r="H364" s="167" t="s">
        <v>73</v>
      </c>
      <c r="I364" s="58" t="s">
        <v>125</v>
      </c>
      <c r="J364" s="167" t="s">
        <v>2147</v>
      </c>
      <c r="K364" s="156">
        <v>17500000</v>
      </c>
      <c r="L364" s="58" t="s">
        <v>68</v>
      </c>
      <c r="M364" s="482" t="s">
        <v>1105</v>
      </c>
      <c r="N364" s="487">
        <v>1082984823</v>
      </c>
      <c r="O364" s="184">
        <v>184</v>
      </c>
      <c r="P364" s="509">
        <v>45321</v>
      </c>
      <c r="Q364" s="505">
        <v>210000000</v>
      </c>
      <c r="R364" s="483">
        <v>45489</v>
      </c>
      <c r="S364" s="156">
        <f>+K364</f>
        <v>17500000</v>
      </c>
      <c r="T364" s="61" t="s">
        <v>67</v>
      </c>
      <c r="U364" s="184">
        <v>77105457</v>
      </c>
      <c r="V364" s="184" t="s">
        <v>1955</v>
      </c>
      <c r="W364" s="488">
        <v>45489</v>
      </c>
      <c r="X364" s="488">
        <v>45489</v>
      </c>
      <c r="Y364" s="484" t="s">
        <v>75</v>
      </c>
      <c r="Z364" s="488">
        <v>45641</v>
      </c>
      <c r="AA364" s="180">
        <f t="shared" si="32"/>
        <v>152</v>
      </c>
      <c r="AB364" s="167">
        <v>0</v>
      </c>
      <c r="AC364" s="167">
        <v>0</v>
      </c>
      <c r="AD364" s="167">
        <v>0</v>
      </c>
      <c r="AE364" s="515" t="s">
        <v>75</v>
      </c>
      <c r="AF364" s="180">
        <f t="shared" si="33"/>
        <v>0</v>
      </c>
      <c r="AG364" s="167">
        <v>0</v>
      </c>
      <c r="AH364" s="167">
        <v>0</v>
      </c>
      <c r="AI364" s="515" t="s">
        <v>75</v>
      </c>
      <c r="AJ364" s="167">
        <v>0</v>
      </c>
      <c r="AK364" s="515" t="s">
        <v>75</v>
      </c>
      <c r="AL364" s="515" t="s">
        <v>75</v>
      </c>
      <c r="AM364" s="180">
        <f t="shared" si="34"/>
        <v>0</v>
      </c>
      <c r="AN364" s="505">
        <f>+K364+AC364-AH364</f>
        <v>17500000</v>
      </c>
      <c r="AO364" s="61" t="s">
        <v>67</v>
      </c>
      <c r="AP364" s="156">
        <f>+AN364</f>
        <v>17500000</v>
      </c>
      <c r="AQ364" s="61" t="s">
        <v>86</v>
      </c>
      <c r="AR364" s="64">
        <v>0</v>
      </c>
      <c r="AS364" s="515" t="s">
        <v>75</v>
      </c>
      <c r="AT364" s="522">
        <f t="shared" si="35"/>
        <v>5250000</v>
      </c>
      <c r="AU364" s="156">
        <v>12250000</v>
      </c>
      <c r="AV364" s="72">
        <f t="shared" si="36"/>
        <v>0.3</v>
      </c>
      <c r="AW364" s="515" t="s">
        <v>75</v>
      </c>
      <c r="AX364" s="61" t="s">
        <v>101</v>
      </c>
      <c r="AY364" s="180" t="s">
        <v>2148</v>
      </c>
      <c r="AZ364" s="58" t="s">
        <v>67</v>
      </c>
      <c r="BA364" s="58" t="s">
        <v>67</v>
      </c>
    </row>
    <row r="365" spans="2:53" s="142" customFormat="1" ht="14.25" customHeight="1" x14ac:dyDescent="0.2">
      <c r="B365" s="58">
        <v>2024</v>
      </c>
      <c r="C365" s="58">
        <v>891780111</v>
      </c>
      <c r="D365" s="62" t="s">
        <v>64</v>
      </c>
      <c r="E365" s="167" t="s">
        <v>2149</v>
      </c>
      <c r="F365" s="180" t="s">
        <v>2150</v>
      </c>
      <c r="G365" s="210">
        <v>0</v>
      </c>
      <c r="H365" s="167" t="s">
        <v>73</v>
      </c>
      <c r="I365" s="58" t="s">
        <v>125</v>
      </c>
      <c r="J365" s="167" t="s">
        <v>2151</v>
      </c>
      <c r="K365" s="156">
        <v>15000000</v>
      </c>
      <c r="L365" s="58" t="s">
        <v>68</v>
      </c>
      <c r="M365" s="482" t="s">
        <v>1111</v>
      </c>
      <c r="N365" s="487">
        <v>1082982365</v>
      </c>
      <c r="O365" s="184">
        <v>184</v>
      </c>
      <c r="P365" s="509">
        <v>45321</v>
      </c>
      <c r="Q365" s="505">
        <v>210000000</v>
      </c>
      <c r="R365" s="483">
        <v>45489</v>
      </c>
      <c r="S365" s="156">
        <f>+K365</f>
        <v>15000000</v>
      </c>
      <c r="T365" s="61" t="s">
        <v>67</v>
      </c>
      <c r="U365" s="184">
        <v>77105457</v>
      </c>
      <c r="V365" s="184" t="s">
        <v>1955</v>
      </c>
      <c r="W365" s="488">
        <v>45489</v>
      </c>
      <c r="X365" s="488">
        <v>45489</v>
      </c>
      <c r="Y365" s="484" t="s">
        <v>75</v>
      </c>
      <c r="Z365" s="488">
        <v>45641</v>
      </c>
      <c r="AA365" s="180">
        <f t="shared" si="32"/>
        <v>152</v>
      </c>
      <c r="AB365" s="167">
        <v>0</v>
      </c>
      <c r="AC365" s="167">
        <v>0</v>
      </c>
      <c r="AD365" s="167">
        <v>0</v>
      </c>
      <c r="AE365" s="515" t="s">
        <v>75</v>
      </c>
      <c r="AF365" s="180">
        <f t="shared" si="33"/>
        <v>0</v>
      </c>
      <c r="AG365" s="167">
        <v>0</v>
      </c>
      <c r="AH365" s="167">
        <v>0</v>
      </c>
      <c r="AI365" s="515" t="s">
        <v>75</v>
      </c>
      <c r="AJ365" s="167">
        <v>0</v>
      </c>
      <c r="AK365" s="515" t="s">
        <v>75</v>
      </c>
      <c r="AL365" s="515" t="s">
        <v>75</v>
      </c>
      <c r="AM365" s="180">
        <f t="shared" si="34"/>
        <v>0</v>
      </c>
      <c r="AN365" s="505">
        <f>+K365+AC365-AH365</f>
        <v>15000000</v>
      </c>
      <c r="AO365" s="61" t="s">
        <v>67</v>
      </c>
      <c r="AP365" s="156">
        <f>+AN365</f>
        <v>15000000</v>
      </c>
      <c r="AQ365" s="61" t="s">
        <v>86</v>
      </c>
      <c r="AR365" s="64">
        <v>0</v>
      </c>
      <c r="AS365" s="515" t="s">
        <v>75</v>
      </c>
      <c r="AT365" s="522">
        <f t="shared" si="35"/>
        <v>4500000</v>
      </c>
      <c r="AU365" s="156">
        <v>10500000</v>
      </c>
      <c r="AV365" s="72">
        <f t="shared" si="36"/>
        <v>0.3</v>
      </c>
      <c r="AW365" s="515" t="s">
        <v>75</v>
      </c>
      <c r="AX365" s="61" t="s">
        <v>101</v>
      </c>
      <c r="AY365" s="180" t="s">
        <v>2152</v>
      </c>
      <c r="AZ365" s="58" t="s">
        <v>67</v>
      </c>
      <c r="BA365" s="58" t="s">
        <v>67</v>
      </c>
    </row>
    <row r="366" spans="2:53" s="142" customFormat="1" ht="14.25" customHeight="1" x14ac:dyDescent="0.2">
      <c r="B366" s="58">
        <v>2024</v>
      </c>
      <c r="C366" s="58">
        <v>891780111</v>
      </c>
      <c r="D366" s="62" t="s">
        <v>64</v>
      </c>
      <c r="E366" s="167" t="s">
        <v>2153</v>
      </c>
      <c r="F366" s="180" t="s">
        <v>2154</v>
      </c>
      <c r="G366" s="210">
        <v>0</v>
      </c>
      <c r="H366" s="167" t="s">
        <v>73</v>
      </c>
      <c r="I366" s="58" t="s">
        <v>125</v>
      </c>
      <c r="J366" s="167" t="s">
        <v>2155</v>
      </c>
      <c r="K366" s="156">
        <v>19250000</v>
      </c>
      <c r="L366" s="58" t="s">
        <v>68</v>
      </c>
      <c r="M366" s="482" t="s">
        <v>1267</v>
      </c>
      <c r="N366" s="487">
        <v>36453856</v>
      </c>
      <c r="O366" s="184">
        <v>37</v>
      </c>
      <c r="P366" s="509">
        <v>45306</v>
      </c>
      <c r="Q366" s="156">
        <v>161390000</v>
      </c>
      <c r="R366" s="483">
        <v>45489</v>
      </c>
      <c r="S366" s="156">
        <f>+K366</f>
        <v>19250000</v>
      </c>
      <c r="T366" s="61" t="s">
        <v>67</v>
      </c>
      <c r="U366" s="184">
        <v>52389076</v>
      </c>
      <c r="V366" s="184" t="s">
        <v>1001</v>
      </c>
      <c r="W366" s="488">
        <v>45489</v>
      </c>
      <c r="X366" s="488">
        <v>45489</v>
      </c>
      <c r="Y366" s="484" t="s">
        <v>75</v>
      </c>
      <c r="Z366" s="488">
        <v>45655</v>
      </c>
      <c r="AA366" s="180">
        <f t="shared" si="32"/>
        <v>166</v>
      </c>
      <c r="AB366" s="167">
        <v>0</v>
      </c>
      <c r="AC366" s="167">
        <v>0</v>
      </c>
      <c r="AD366" s="167">
        <v>0</v>
      </c>
      <c r="AE366" s="515" t="s">
        <v>75</v>
      </c>
      <c r="AF366" s="180">
        <f t="shared" si="33"/>
        <v>0</v>
      </c>
      <c r="AG366" s="167">
        <v>0</v>
      </c>
      <c r="AH366" s="167">
        <v>0</v>
      </c>
      <c r="AI366" s="515" t="s">
        <v>75</v>
      </c>
      <c r="AJ366" s="167">
        <v>0</v>
      </c>
      <c r="AK366" s="515" t="s">
        <v>75</v>
      </c>
      <c r="AL366" s="515" t="s">
        <v>75</v>
      </c>
      <c r="AM366" s="180">
        <f t="shared" si="34"/>
        <v>0</v>
      </c>
      <c r="AN366" s="505">
        <f>+K366+AC366-AH366</f>
        <v>19250000</v>
      </c>
      <c r="AO366" s="61" t="s">
        <v>67</v>
      </c>
      <c r="AP366" s="156">
        <f>+AN366</f>
        <v>19250000</v>
      </c>
      <c r="AQ366" s="61" t="s">
        <v>86</v>
      </c>
      <c r="AR366" s="64">
        <v>0</v>
      </c>
      <c r="AS366" s="515" t="s">
        <v>75</v>
      </c>
      <c r="AT366" s="522">
        <f t="shared" si="35"/>
        <v>5250000</v>
      </c>
      <c r="AU366" s="156">
        <v>14000000</v>
      </c>
      <c r="AV366" s="72">
        <f t="shared" si="36"/>
        <v>0.27272727272727271</v>
      </c>
      <c r="AW366" s="515" t="s">
        <v>75</v>
      </c>
      <c r="AX366" s="61" t="s">
        <v>101</v>
      </c>
      <c r="AY366" s="180" t="s">
        <v>2156</v>
      </c>
      <c r="AZ366" s="58" t="s">
        <v>67</v>
      </c>
      <c r="BA366" s="58" t="s">
        <v>67</v>
      </c>
    </row>
    <row r="367" spans="2:53" s="142" customFormat="1" ht="14.25" customHeight="1" x14ac:dyDescent="0.2">
      <c r="B367" s="58">
        <v>2024</v>
      </c>
      <c r="C367" s="58">
        <v>891780111</v>
      </c>
      <c r="D367" s="62" t="s">
        <v>64</v>
      </c>
      <c r="E367" s="167" t="s">
        <v>2157</v>
      </c>
      <c r="F367" s="180" t="s">
        <v>2158</v>
      </c>
      <c r="G367" s="210">
        <v>0</v>
      </c>
      <c r="H367" s="167" t="s">
        <v>73</v>
      </c>
      <c r="I367" s="58" t="s">
        <v>125</v>
      </c>
      <c r="J367" s="167" t="s">
        <v>2159</v>
      </c>
      <c r="K367" s="156">
        <v>20000000</v>
      </c>
      <c r="L367" s="58" t="s">
        <v>68</v>
      </c>
      <c r="M367" s="482" t="s">
        <v>2160</v>
      </c>
      <c r="N367" s="487">
        <v>1056688337</v>
      </c>
      <c r="O367" s="184">
        <v>1213</v>
      </c>
      <c r="P367" s="509">
        <v>45433</v>
      </c>
      <c r="Q367" s="505">
        <v>154522669</v>
      </c>
      <c r="R367" s="483">
        <v>45490</v>
      </c>
      <c r="S367" s="156">
        <f>+K367</f>
        <v>20000000</v>
      </c>
      <c r="T367" s="61" t="s">
        <v>67</v>
      </c>
      <c r="U367" s="184">
        <v>79738530</v>
      </c>
      <c r="V367" s="184" t="s">
        <v>1384</v>
      </c>
      <c r="W367" s="488">
        <v>45490</v>
      </c>
      <c r="X367" s="488">
        <v>45490</v>
      </c>
      <c r="Y367" s="484" t="s">
        <v>75</v>
      </c>
      <c r="Z367" s="488">
        <v>45596</v>
      </c>
      <c r="AA367" s="180">
        <f t="shared" si="32"/>
        <v>106</v>
      </c>
      <c r="AB367" s="167">
        <v>0</v>
      </c>
      <c r="AC367" s="167">
        <v>0</v>
      </c>
      <c r="AD367" s="167">
        <v>0</v>
      </c>
      <c r="AE367" s="515" t="s">
        <v>75</v>
      </c>
      <c r="AF367" s="180">
        <f t="shared" si="33"/>
        <v>0</v>
      </c>
      <c r="AG367" s="167">
        <v>0</v>
      </c>
      <c r="AH367" s="167">
        <v>0</v>
      </c>
      <c r="AI367" s="515" t="s">
        <v>75</v>
      </c>
      <c r="AJ367" s="167">
        <v>0</v>
      </c>
      <c r="AK367" s="515" t="s">
        <v>75</v>
      </c>
      <c r="AL367" s="515" t="s">
        <v>75</v>
      </c>
      <c r="AM367" s="180">
        <f t="shared" si="34"/>
        <v>0</v>
      </c>
      <c r="AN367" s="505">
        <f>+K367+AC367-AH367</f>
        <v>20000000</v>
      </c>
      <c r="AO367" s="61" t="s">
        <v>86</v>
      </c>
      <c r="AP367" s="156">
        <v>0</v>
      </c>
      <c r="AQ367" s="61" t="s">
        <v>86</v>
      </c>
      <c r="AR367" s="64">
        <v>0</v>
      </c>
      <c r="AS367" s="515" t="s">
        <v>75</v>
      </c>
      <c r="AT367" s="522">
        <f t="shared" si="35"/>
        <v>0</v>
      </c>
      <c r="AU367" s="156">
        <v>20000000</v>
      </c>
      <c r="AV367" s="72">
        <f t="shared" si="36"/>
        <v>0</v>
      </c>
      <c r="AW367" s="515" t="s">
        <v>75</v>
      </c>
      <c r="AX367" s="61" t="s">
        <v>101</v>
      </c>
      <c r="AY367" s="180" t="s">
        <v>2161</v>
      </c>
      <c r="AZ367" s="58" t="s">
        <v>67</v>
      </c>
      <c r="BA367" s="58" t="s">
        <v>67</v>
      </c>
    </row>
    <row r="368" spans="2:53" s="142" customFormat="1" ht="14.25" customHeight="1" x14ac:dyDescent="0.2">
      <c r="B368" s="58">
        <v>2024</v>
      </c>
      <c r="C368" s="58">
        <v>891780111</v>
      </c>
      <c r="D368" s="62" t="s">
        <v>64</v>
      </c>
      <c r="E368" s="167" t="s">
        <v>2162</v>
      </c>
      <c r="F368" s="180" t="s">
        <v>2163</v>
      </c>
      <c r="G368" s="210">
        <v>0</v>
      </c>
      <c r="H368" s="167" t="s">
        <v>73</v>
      </c>
      <c r="I368" s="58" t="s">
        <v>125</v>
      </c>
      <c r="J368" s="167" t="s">
        <v>2164</v>
      </c>
      <c r="K368" s="156">
        <v>7500000</v>
      </c>
      <c r="L368" s="58" t="s">
        <v>68</v>
      </c>
      <c r="M368" s="482" t="s">
        <v>2165</v>
      </c>
      <c r="N368" s="487">
        <v>1083024056</v>
      </c>
      <c r="O368" s="184">
        <v>1582</v>
      </c>
      <c r="P368" s="509">
        <v>45489</v>
      </c>
      <c r="Q368" s="505">
        <v>21000000</v>
      </c>
      <c r="R368" s="483">
        <v>45490</v>
      </c>
      <c r="S368" s="156">
        <f>+K368</f>
        <v>7500000</v>
      </c>
      <c r="T368" s="61" t="s">
        <v>67</v>
      </c>
      <c r="U368" s="184">
        <v>72220242</v>
      </c>
      <c r="V368" s="184" t="s">
        <v>748</v>
      </c>
      <c r="W368" s="488">
        <v>45490</v>
      </c>
      <c r="X368" s="488">
        <v>45490</v>
      </c>
      <c r="Y368" s="484" t="s">
        <v>75</v>
      </c>
      <c r="Z368" s="488">
        <v>45555</v>
      </c>
      <c r="AA368" s="180">
        <f t="shared" si="32"/>
        <v>65</v>
      </c>
      <c r="AB368" s="167">
        <v>0</v>
      </c>
      <c r="AC368" s="167">
        <v>0</v>
      </c>
      <c r="AD368" s="167">
        <v>0</v>
      </c>
      <c r="AE368" s="515" t="s">
        <v>75</v>
      </c>
      <c r="AF368" s="180">
        <f t="shared" si="33"/>
        <v>0</v>
      </c>
      <c r="AG368" s="167">
        <v>0</v>
      </c>
      <c r="AH368" s="167">
        <v>0</v>
      </c>
      <c r="AI368" s="515" t="s">
        <v>75</v>
      </c>
      <c r="AJ368" s="167">
        <v>0</v>
      </c>
      <c r="AK368" s="515" t="s">
        <v>75</v>
      </c>
      <c r="AL368" s="515" t="s">
        <v>75</v>
      </c>
      <c r="AM368" s="180">
        <f t="shared" si="34"/>
        <v>0</v>
      </c>
      <c r="AN368" s="505">
        <f>+K368+AC368-AH368</f>
        <v>7500000</v>
      </c>
      <c r="AO368" s="61" t="s">
        <v>67</v>
      </c>
      <c r="AP368" s="156">
        <f t="shared" ref="AP368:AP377" si="37">+AN368</f>
        <v>7500000</v>
      </c>
      <c r="AQ368" s="61" t="s">
        <v>86</v>
      </c>
      <c r="AR368" s="64">
        <v>0</v>
      </c>
      <c r="AS368" s="515" t="s">
        <v>75</v>
      </c>
      <c r="AT368" s="522">
        <f t="shared" si="35"/>
        <v>2500000</v>
      </c>
      <c r="AU368" s="156">
        <v>5000000</v>
      </c>
      <c r="AV368" s="72">
        <f t="shared" si="36"/>
        <v>0.33333333333333331</v>
      </c>
      <c r="AW368" s="515" t="s">
        <v>75</v>
      </c>
      <c r="AX368" s="61" t="s">
        <v>101</v>
      </c>
      <c r="AY368" s="180" t="s">
        <v>2166</v>
      </c>
      <c r="AZ368" s="58" t="s">
        <v>67</v>
      </c>
      <c r="BA368" s="58" t="s">
        <v>67</v>
      </c>
    </row>
    <row r="369" spans="2:53" s="142" customFormat="1" ht="14.25" customHeight="1" x14ac:dyDescent="0.2">
      <c r="B369" s="58">
        <v>2024</v>
      </c>
      <c r="C369" s="58">
        <v>891780111</v>
      </c>
      <c r="D369" s="62" t="s">
        <v>64</v>
      </c>
      <c r="E369" s="167" t="s">
        <v>2167</v>
      </c>
      <c r="F369" s="180" t="s">
        <v>2168</v>
      </c>
      <c r="G369" s="210">
        <v>0</v>
      </c>
      <c r="H369" s="167" t="s">
        <v>73</v>
      </c>
      <c r="I369" s="58" t="s">
        <v>125</v>
      </c>
      <c r="J369" s="167" t="s">
        <v>2169</v>
      </c>
      <c r="K369" s="156">
        <v>5000000</v>
      </c>
      <c r="L369" s="58" t="s">
        <v>68</v>
      </c>
      <c r="M369" s="482" t="s">
        <v>1000</v>
      </c>
      <c r="N369" s="487">
        <v>1082964235</v>
      </c>
      <c r="O369" s="184">
        <v>1588</v>
      </c>
      <c r="P369" s="509">
        <v>45489</v>
      </c>
      <c r="Q369" s="505">
        <v>45000000</v>
      </c>
      <c r="R369" s="483">
        <v>45490</v>
      </c>
      <c r="S369" s="156">
        <f>+K369</f>
        <v>5000000</v>
      </c>
      <c r="T369" s="61" t="s">
        <v>67</v>
      </c>
      <c r="U369" s="184">
        <v>1082903415</v>
      </c>
      <c r="V369" s="184" t="s">
        <v>921</v>
      </c>
      <c r="W369" s="488">
        <v>45490</v>
      </c>
      <c r="X369" s="488">
        <v>45490</v>
      </c>
      <c r="Y369" s="484" t="s">
        <v>75</v>
      </c>
      <c r="Z369" s="488">
        <v>45551</v>
      </c>
      <c r="AA369" s="180">
        <f t="shared" si="32"/>
        <v>61</v>
      </c>
      <c r="AB369" s="167">
        <v>0</v>
      </c>
      <c r="AC369" s="167">
        <v>0</v>
      </c>
      <c r="AD369" s="167">
        <v>0</v>
      </c>
      <c r="AE369" s="515" t="s">
        <v>75</v>
      </c>
      <c r="AF369" s="180">
        <f t="shared" si="33"/>
        <v>0</v>
      </c>
      <c r="AG369" s="167">
        <v>0</v>
      </c>
      <c r="AH369" s="167">
        <v>0</v>
      </c>
      <c r="AI369" s="515" t="s">
        <v>75</v>
      </c>
      <c r="AJ369" s="167">
        <v>0</v>
      </c>
      <c r="AK369" s="515" t="s">
        <v>75</v>
      </c>
      <c r="AL369" s="515" t="s">
        <v>75</v>
      </c>
      <c r="AM369" s="180">
        <f t="shared" si="34"/>
        <v>0</v>
      </c>
      <c r="AN369" s="505">
        <f>+K369+AC369-AH369</f>
        <v>5000000</v>
      </c>
      <c r="AO369" s="61" t="s">
        <v>67</v>
      </c>
      <c r="AP369" s="156">
        <f t="shared" si="37"/>
        <v>5000000</v>
      </c>
      <c r="AQ369" s="61" t="s">
        <v>86</v>
      </c>
      <c r="AR369" s="64">
        <v>0</v>
      </c>
      <c r="AS369" s="515" t="s">
        <v>75</v>
      </c>
      <c r="AT369" s="522">
        <f t="shared" si="35"/>
        <v>2500000</v>
      </c>
      <c r="AU369" s="156">
        <v>2500000</v>
      </c>
      <c r="AV369" s="72">
        <f t="shared" si="36"/>
        <v>0.5</v>
      </c>
      <c r="AW369" s="515" t="s">
        <v>75</v>
      </c>
      <c r="AX369" s="61" t="s">
        <v>101</v>
      </c>
      <c r="AY369" s="180" t="s">
        <v>2170</v>
      </c>
      <c r="AZ369" s="58" t="s">
        <v>67</v>
      </c>
      <c r="BA369" s="58" t="s">
        <v>67</v>
      </c>
    </row>
    <row r="370" spans="2:53" s="142" customFormat="1" ht="14.25" customHeight="1" x14ac:dyDescent="0.2">
      <c r="B370" s="58">
        <v>2024</v>
      </c>
      <c r="C370" s="58">
        <v>891780111</v>
      </c>
      <c r="D370" s="62" t="s">
        <v>64</v>
      </c>
      <c r="E370" s="167" t="s">
        <v>2171</v>
      </c>
      <c r="F370" s="180" t="s">
        <v>2172</v>
      </c>
      <c r="G370" s="210">
        <v>0</v>
      </c>
      <c r="H370" s="167" t="s">
        <v>73</v>
      </c>
      <c r="I370" s="58" t="s">
        <v>125</v>
      </c>
      <c r="J370" s="167" t="s">
        <v>2173</v>
      </c>
      <c r="K370" s="156">
        <v>5000000</v>
      </c>
      <c r="L370" s="58" t="s">
        <v>68</v>
      </c>
      <c r="M370" s="482" t="s">
        <v>884</v>
      </c>
      <c r="N370" s="487">
        <v>1083002889</v>
      </c>
      <c r="O370" s="184">
        <v>1588</v>
      </c>
      <c r="P370" s="509">
        <v>45489</v>
      </c>
      <c r="Q370" s="505">
        <v>45000000</v>
      </c>
      <c r="R370" s="483">
        <v>45490</v>
      </c>
      <c r="S370" s="156">
        <f>+K370</f>
        <v>5000000</v>
      </c>
      <c r="T370" s="61" t="s">
        <v>67</v>
      </c>
      <c r="U370" s="184">
        <v>1082903415</v>
      </c>
      <c r="V370" s="184" t="s">
        <v>921</v>
      </c>
      <c r="W370" s="488">
        <v>45490</v>
      </c>
      <c r="X370" s="488">
        <v>45490</v>
      </c>
      <c r="Y370" s="484" t="s">
        <v>75</v>
      </c>
      <c r="Z370" s="488">
        <v>45551</v>
      </c>
      <c r="AA370" s="180">
        <f t="shared" si="32"/>
        <v>61</v>
      </c>
      <c r="AB370" s="167">
        <v>0</v>
      </c>
      <c r="AC370" s="167">
        <v>0</v>
      </c>
      <c r="AD370" s="167">
        <v>0</v>
      </c>
      <c r="AE370" s="515" t="s">
        <v>75</v>
      </c>
      <c r="AF370" s="180">
        <f t="shared" si="33"/>
        <v>0</v>
      </c>
      <c r="AG370" s="167">
        <v>0</v>
      </c>
      <c r="AH370" s="167">
        <v>0</v>
      </c>
      <c r="AI370" s="515" t="s">
        <v>75</v>
      </c>
      <c r="AJ370" s="167">
        <v>0</v>
      </c>
      <c r="AK370" s="515" t="s">
        <v>75</v>
      </c>
      <c r="AL370" s="515" t="s">
        <v>75</v>
      </c>
      <c r="AM370" s="180">
        <f t="shared" si="34"/>
        <v>0</v>
      </c>
      <c r="AN370" s="505">
        <f>+K370+AC370-AH370</f>
        <v>5000000</v>
      </c>
      <c r="AO370" s="61" t="s">
        <v>67</v>
      </c>
      <c r="AP370" s="156">
        <f t="shared" si="37"/>
        <v>5000000</v>
      </c>
      <c r="AQ370" s="61" t="s">
        <v>86</v>
      </c>
      <c r="AR370" s="64">
        <v>0</v>
      </c>
      <c r="AS370" s="515" t="s">
        <v>75</v>
      </c>
      <c r="AT370" s="522">
        <f t="shared" si="35"/>
        <v>2500000</v>
      </c>
      <c r="AU370" s="156">
        <v>2500000</v>
      </c>
      <c r="AV370" s="72">
        <f t="shared" si="36"/>
        <v>0.5</v>
      </c>
      <c r="AW370" s="515" t="s">
        <v>75</v>
      </c>
      <c r="AX370" s="61" t="s">
        <v>101</v>
      </c>
      <c r="AY370" s="180" t="s">
        <v>2174</v>
      </c>
      <c r="AZ370" s="58" t="s">
        <v>67</v>
      </c>
      <c r="BA370" s="58" t="s">
        <v>67</v>
      </c>
    </row>
    <row r="371" spans="2:53" s="142" customFormat="1" ht="14.25" customHeight="1" x14ac:dyDescent="0.2">
      <c r="B371" s="58">
        <v>2024</v>
      </c>
      <c r="C371" s="58">
        <v>891780111</v>
      </c>
      <c r="D371" s="62" t="s">
        <v>64</v>
      </c>
      <c r="E371" s="167" t="s">
        <v>2175</v>
      </c>
      <c r="F371" s="180" t="s">
        <v>2176</v>
      </c>
      <c r="G371" s="210">
        <v>0</v>
      </c>
      <c r="H371" s="167" t="s">
        <v>73</v>
      </c>
      <c r="I371" s="58" t="s">
        <v>125</v>
      </c>
      <c r="J371" s="167" t="s">
        <v>2173</v>
      </c>
      <c r="K371" s="156">
        <v>5000000</v>
      </c>
      <c r="L371" s="58" t="s">
        <v>68</v>
      </c>
      <c r="M371" s="482" t="s">
        <v>822</v>
      </c>
      <c r="N371" s="487">
        <v>1082981781</v>
      </c>
      <c r="O371" s="184">
        <v>1588</v>
      </c>
      <c r="P371" s="509">
        <v>45489</v>
      </c>
      <c r="Q371" s="505">
        <v>45000000</v>
      </c>
      <c r="R371" s="483">
        <v>45490</v>
      </c>
      <c r="S371" s="156">
        <f>+K371</f>
        <v>5000000</v>
      </c>
      <c r="T371" s="61" t="s">
        <v>67</v>
      </c>
      <c r="U371" s="184">
        <v>1082903415</v>
      </c>
      <c r="V371" s="184" t="s">
        <v>921</v>
      </c>
      <c r="W371" s="488">
        <v>45490</v>
      </c>
      <c r="X371" s="488">
        <v>45490</v>
      </c>
      <c r="Y371" s="484" t="s">
        <v>75</v>
      </c>
      <c r="Z371" s="488">
        <v>45551</v>
      </c>
      <c r="AA371" s="180">
        <f t="shared" si="32"/>
        <v>61</v>
      </c>
      <c r="AB371" s="167">
        <v>0</v>
      </c>
      <c r="AC371" s="167">
        <v>0</v>
      </c>
      <c r="AD371" s="167">
        <v>0</v>
      </c>
      <c r="AE371" s="515" t="s">
        <v>75</v>
      </c>
      <c r="AF371" s="180">
        <f t="shared" si="33"/>
        <v>0</v>
      </c>
      <c r="AG371" s="167">
        <v>0</v>
      </c>
      <c r="AH371" s="167">
        <v>0</v>
      </c>
      <c r="AI371" s="515" t="s">
        <v>75</v>
      </c>
      <c r="AJ371" s="167">
        <v>0</v>
      </c>
      <c r="AK371" s="515" t="s">
        <v>75</v>
      </c>
      <c r="AL371" s="515" t="s">
        <v>75</v>
      </c>
      <c r="AM371" s="180">
        <f t="shared" si="34"/>
        <v>0</v>
      </c>
      <c r="AN371" s="505">
        <f>+K371+AC371-AH371</f>
        <v>5000000</v>
      </c>
      <c r="AO371" s="61" t="s">
        <v>67</v>
      </c>
      <c r="AP371" s="156">
        <f t="shared" si="37"/>
        <v>5000000</v>
      </c>
      <c r="AQ371" s="61" t="s">
        <v>86</v>
      </c>
      <c r="AR371" s="64">
        <v>0</v>
      </c>
      <c r="AS371" s="515" t="s">
        <v>75</v>
      </c>
      <c r="AT371" s="522">
        <f t="shared" si="35"/>
        <v>2500000</v>
      </c>
      <c r="AU371" s="156">
        <v>2500000</v>
      </c>
      <c r="AV371" s="72">
        <f t="shared" si="36"/>
        <v>0.5</v>
      </c>
      <c r="AW371" s="515" t="s">
        <v>75</v>
      </c>
      <c r="AX371" s="61" t="s">
        <v>101</v>
      </c>
      <c r="AY371" s="180" t="s">
        <v>2177</v>
      </c>
      <c r="AZ371" s="58" t="s">
        <v>67</v>
      </c>
      <c r="BA371" s="58" t="s">
        <v>67</v>
      </c>
    </row>
    <row r="372" spans="2:53" s="142" customFormat="1" ht="14.25" customHeight="1" x14ac:dyDescent="0.2">
      <c r="B372" s="58">
        <v>2024</v>
      </c>
      <c r="C372" s="58">
        <v>891780111</v>
      </c>
      <c r="D372" s="62" t="s">
        <v>64</v>
      </c>
      <c r="E372" s="167" t="s">
        <v>2178</v>
      </c>
      <c r="F372" s="180" t="s">
        <v>2179</v>
      </c>
      <c r="G372" s="210">
        <v>0</v>
      </c>
      <c r="H372" s="167" t="s">
        <v>73</v>
      </c>
      <c r="I372" s="58" t="s">
        <v>125</v>
      </c>
      <c r="J372" s="167" t="s">
        <v>2180</v>
      </c>
      <c r="K372" s="156">
        <v>5000000</v>
      </c>
      <c r="L372" s="58" t="s">
        <v>68</v>
      </c>
      <c r="M372" s="482" t="s">
        <v>926</v>
      </c>
      <c r="N372" s="487">
        <v>1104435442</v>
      </c>
      <c r="O372" s="184">
        <v>1588</v>
      </c>
      <c r="P372" s="509">
        <v>45489</v>
      </c>
      <c r="Q372" s="505">
        <v>45000000</v>
      </c>
      <c r="R372" s="483">
        <v>45490</v>
      </c>
      <c r="S372" s="156">
        <f>+K372</f>
        <v>5000000</v>
      </c>
      <c r="T372" s="61" t="s">
        <v>67</v>
      </c>
      <c r="U372" s="184">
        <v>1082903415</v>
      </c>
      <c r="V372" s="184" t="s">
        <v>921</v>
      </c>
      <c r="W372" s="488">
        <v>45490</v>
      </c>
      <c r="X372" s="488">
        <v>45490</v>
      </c>
      <c r="Y372" s="484" t="s">
        <v>75</v>
      </c>
      <c r="Z372" s="488">
        <v>45551</v>
      </c>
      <c r="AA372" s="180">
        <f t="shared" si="32"/>
        <v>61</v>
      </c>
      <c r="AB372" s="167">
        <v>0</v>
      </c>
      <c r="AC372" s="167">
        <v>0</v>
      </c>
      <c r="AD372" s="167">
        <v>0</v>
      </c>
      <c r="AE372" s="515" t="s">
        <v>75</v>
      </c>
      <c r="AF372" s="180">
        <f t="shared" si="33"/>
        <v>0</v>
      </c>
      <c r="AG372" s="167">
        <v>0</v>
      </c>
      <c r="AH372" s="167">
        <v>0</v>
      </c>
      <c r="AI372" s="515" t="s">
        <v>75</v>
      </c>
      <c r="AJ372" s="167">
        <v>0</v>
      </c>
      <c r="AK372" s="515" t="s">
        <v>75</v>
      </c>
      <c r="AL372" s="515" t="s">
        <v>75</v>
      </c>
      <c r="AM372" s="180">
        <f t="shared" si="34"/>
        <v>0</v>
      </c>
      <c r="AN372" s="505">
        <f>+K372+AC372-AH372</f>
        <v>5000000</v>
      </c>
      <c r="AO372" s="61" t="s">
        <v>67</v>
      </c>
      <c r="AP372" s="156">
        <f t="shared" si="37"/>
        <v>5000000</v>
      </c>
      <c r="AQ372" s="61" t="s">
        <v>86</v>
      </c>
      <c r="AR372" s="64">
        <v>0</v>
      </c>
      <c r="AS372" s="515" t="s">
        <v>75</v>
      </c>
      <c r="AT372" s="522">
        <f t="shared" si="35"/>
        <v>2500000</v>
      </c>
      <c r="AU372" s="156">
        <v>2500000</v>
      </c>
      <c r="AV372" s="72">
        <f t="shared" si="36"/>
        <v>0.5</v>
      </c>
      <c r="AW372" s="515" t="s">
        <v>75</v>
      </c>
      <c r="AX372" s="61" t="s">
        <v>101</v>
      </c>
      <c r="AY372" s="180" t="s">
        <v>2181</v>
      </c>
      <c r="AZ372" s="58" t="s">
        <v>67</v>
      </c>
      <c r="BA372" s="58" t="s">
        <v>67</v>
      </c>
    </row>
    <row r="373" spans="2:53" s="142" customFormat="1" ht="14.25" customHeight="1" x14ac:dyDescent="0.2">
      <c r="B373" s="58">
        <v>2024</v>
      </c>
      <c r="C373" s="58">
        <v>891780111</v>
      </c>
      <c r="D373" s="62" t="s">
        <v>64</v>
      </c>
      <c r="E373" s="167" t="s">
        <v>2182</v>
      </c>
      <c r="F373" s="180" t="s">
        <v>2183</v>
      </c>
      <c r="G373" s="210">
        <v>0</v>
      </c>
      <c r="H373" s="167" t="s">
        <v>73</v>
      </c>
      <c r="I373" s="58" t="s">
        <v>125</v>
      </c>
      <c r="J373" s="167" t="s">
        <v>2173</v>
      </c>
      <c r="K373" s="156">
        <v>5000000</v>
      </c>
      <c r="L373" s="58" t="s">
        <v>68</v>
      </c>
      <c r="M373" s="482" t="s">
        <v>920</v>
      </c>
      <c r="N373" s="487">
        <v>1083024229</v>
      </c>
      <c r="O373" s="184">
        <v>1588</v>
      </c>
      <c r="P373" s="509">
        <v>45489</v>
      </c>
      <c r="Q373" s="505">
        <v>45000000</v>
      </c>
      <c r="R373" s="483">
        <v>45490</v>
      </c>
      <c r="S373" s="156">
        <f>+K373</f>
        <v>5000000</v>
      </c>
      <c r="T373" s="61" t="s">
        <v>67</v>
      </c>
      <c r="U373" s="184">
        <v>1082903415</v>
      </c>
      <c r="V373" s="184" t="s">
        <v>921</v>
      </c>
      <c r="W373" s="488">
        <v>45490</v>
      </c>
      <c r="X373" s="488">
        <v>45490</v>
      </c>
      <c r="Y373" s="484" t="s">
        <v>75</v>
      </c>
      <c r="Z373" s="488">
        <v>45551</v>
      </c>
      <c r="AA373" s="180">
        <f t="shared" si="32"/>
        <v>61</v>
      </c>
      <c r="AB373" s="167">
        <v>0</v>
      </c>
      <c r="AC373" s="167">
        <v>0</v>
      </c>
      <c r="AD373" s="167">
        <v>0</v>
      </c>
      <c r="AE373" s="515" t="s">
        <v>75</v>
      </c>
      <c r="AF373" s="180">
        <f t="shared" si="33"/>
        <v>0</v>
      </c>
      <c r="AG373" s="167">
        <v>0</v>
      </c>
      <c r="AH373" s="167">
        <v>0</v>
      </c>
      <c r="AI373" s="515" t="s">
        <v>75</v>
      </c>
      <c r="AJ373" s="167">
        <v>0</v>
      </c>
      <c r="AK373" s="515" t="s">
        <v>75</v>
      </c>
      <c r="AL373" s="515" t="s">
        <v>75</v>
      </c>
      <c r="AM373" s="180">
        <f t="shared" si="34"/>
        <v>0</v>
      </c>
      <c r="AN373" s="505">
        <f>+K373+AC373-AH373</f>
        <v>5000000</v>
      </c>
      <c r="AO373" s="61" t="s">
        <v>67</v>
      </c>
      <c r="AP373" s="156">
        <f t="shared" si="37"/>
        <v>5000000</v>
      </c>
      <c r="AQ373" s="61" t="s">
        <v>86</v>
      </c>
      <c r="AR373" s="64">
        <v>0</v>
      </c>
      <c r="AS373" s="515" t="s">
        <v>75</v>
      </c>
      <c r="AT373" s="522">
        <f t="shared" si="35"/>
        <v>2500000</v>
      </c>
      <c r="AU373" s="156">
        <v>2500000</v>
      </c>
      <c r="AV373" s="72">
        <f t="shared" si="36"/>
        <v>0.5</v>
      </c>
      <c r="AW373" s="515" t="s">
        <v>75</v>
      </c>
      <c r="AX373" s="61" t="s">
        <v>101</v>
      </c>
      <c r="AY373" s="180" t="s">
        <v>2184</v>
      </c>
      <c r="AZ373" s="58" t="s">
        <v>67</v>
      </c>
      <c r="BA373" s="58" t="s">
        <v>67</v>
      </c>
    </row>
    <row r="374" spans="2:53" s="142" customFormat="1" ht="14.25" customHeight="1" x14ac:dyDescent="0.2">
      <c r="B374" s="58">
        <v>2024</v>
      </c>
      <c r="C374" s="58">
        <v>891780111</v>
      </c>
      <c r="D374" s="62" t="s">
        <v>64</v>
      </c>
      <c r="E374" s="167" t="s">
        <v>2185</v>
      </c>
      <c r="F374" s="180" t="s">
        <v>2186</v>
      </c>
      <c r="G374" s="210">
        <v>0</v>
      </c>
      <c r="H374" s="167" t="s">
        <v>73</v>
      </c>
      <c r="I374" s="58" t="s">
        <v>125</v>
      </c>
      <c r="J374" s="167" t="s">
        <v>2173</v>
      </c>
      <c r="K374" s="156">
        <v>5000000</v>
      </c>
      <c r="L374" s="58" t="s">
        <v>68</v>
      </c>
      <c r="M374" s="482" t="s">
        <v>837</v>
      </c>
      <c r="N374" s="487">
        <v>1082966865</v>
      </c>
      <c r="O374" s="184">
        <v>1588</v>
      </c>
      <c r="P374" s="509">
        <v>45489</v>
      </c>
      <c r="Q374" s="505">
        <v>45000000</v>
      </c>
      <c r="R374" s="483">
        <v>45490</v>
      </c>
      <c r="S374" s="156">
        <f>+K374</f>
        <v>5000000</v>
      </c>
      <c r="T374" s="61" t="s">
        <v>67</v>
      </c>
      <c r="U374" s="184">
        <v>1082903415</v>
      </c>
      <c r="V374" s="184" t="s">
        <v>921</v>
      </c>
      <c r="W374" s="488">
        <v>45490</v>
      </c>
      <c r="X374" s="488">
        <v>45490</v>
      </c>
      <c r="Y374" s="484" t="s">
        <v>75</v>
      </c>
      <c r="Z374" s="488">
        <v>45551</v>
      </c>
      <c r="AA374" s="180">
        <f t="shared" si="32"/>
        <v>61</v>
      </c>
      <c r="AB374" s="167">
        <v>0</v>
      </c>
      <c r="AC374" s="167">
        <v>0</v>
      </c>
      <c r="AD374" s="167">
        <v>0</v>
      </c>
      <c r="AE374" s="515" t="s">
        <v>75</v>
      </c>
      <c r="AF374" s="180">
        <f t="shared" si="33"/>
        <v>0</v>
      </c>
      <c r="AG374" s="167">
        <v>0</v>
      </c>
      <c r="AH374" s="167">
        <v>0</v>
      </c>
      <c r="AI374" s="515" t="s">
        <v>75</v>
      </c>
      <c r="AJ374" s="167">
        <v>0</v>
      </c>
      <c r="AK374" s="515" t="s">
        <v>75</v>
      </c>
      <c r="AL374" s="515" t="s">
        <v>75</v>
      </c>
      <c r="AM374" s="180">
        <f t="shared" si="34"/>
        <v>0</v>
      </c>
      <c r="AN374" s="505">
        <f>+K374+AC374-AH374</f>
        <v>5000000</v>
      </c>
      <c r="AO374" s="61" t="s">
        <v>67</v>
      </c>
      <c r="AP374" s="156">
        <f t="shared" si="37"/>
        <v>5000000</v>
      </c>
      <c r="AQ374" s="61" t="s">
        <v>86</v>
      </c>
      <c r="AR374" s="64">
        <v>0</v>
      </c>
      <c r="AS374" s="515" t="s">
        <v>75</v>
      </c>
      <c r="AT374" s="522">
        <f t="shared" si="35"/>
        <v>2500000</v>
      </c>
      <c r="AU374" s="156">
        <v>2500000</v>
      </c>
      <c r="AV374" s="72">
        <f t="shared" si="36"/>
        <v>0.5</v>
      </c>
      <c r="AW374" s="515" t="s">
        <v>75</v>
      </c>
      <c r="AX374" s="61" t="s">
        <v>101</v>
      </c>
      <c r="AY374" s="180" t="s">
        <v>2187</v>
      </c>
      <c r="AZ374" s="58" t="s">
        <v>67</v>
      </c>
      <c r="BA374" s="58" t="s">
        <v>67</v>
      </c>
    </row>
    <row r="375" spans="2:53" s="142" customFormat="1" ht="14.25" customHeight="1" x14ac:dyDescent="0.2">
      <c r="B375" s="58">
        <v>2024</v>
      </c>
      <c r="C375" s="58">
        <v>891780111</v>
      </c>
      <c r="D375" s="62" t="s">
        <v>64</v>
      </c>
      <c r="E375" s="167" t="s">
        <v>2188</v>
      </c>
      <c r="F375" s="180" t="s">
        <v>2189</v>
      </c>
      <c r="G375" s="210">
        <v>0</v>
      </c>
      <c r="H375" s="167" t="s">
        <v>73</v>
      </c>
      <c r="I375" s="58" t="s">
        <v>125</v>
      </c>
      <c r="J375" s="167" t="s">
        <v>2190</v>
      </c>
      <c r="K375" s="156">
        <v>5000000</v>
      </c>
      <c r="L375" s="58" t="s">
        <v>68</v>
      </c>
      <c r="M375" s="482" t="s">
        <v>832</v>
      </c>
      <c r="N375" s="487">
        <v>1082984183</v>
      </c>
      <c r="O375" s="184">
        <v>1588</v>
      </c>
      <c r="P375" s="509">
        <v>45489</v>
      </c>
      <c r="Q375" s="505">
        <v>45000000</v>
      </c>
      <c r="R375" s="483">
        <v>45490</v>
      </c>
      <c r="S375" s="156">
        <f>+K375</f>
        <v>5000000</v>
      </c>
      <c r="T375" s="61" t="s">
        <v>67</v>
      </c>
      <c r="U375" s="184">
        <v>1082903415</v>
      </c>
      <c r="V375" s="184" t="s">
        <v>921</v>
      </c>
      <c r="W375" s="488">
        <v>45490</v>
      </c>
      <c r="X375" s="488">
        <v>45490</v>
      </c>
      <c r="Y375" s="484" t="s">
        <v>75</v>
      </c>
      <c r="Z375" s="488">
        <v>45551</v>
      </c>
      <c r="AA375" s="180">
        <f t="shared" si="32"/>
        <v>61</v>
      </c>
      <c r="AB375" s="167">
        <v>0</v>
      </c>
      <c r="AC375" s="167">
        <v>0</v>
      </c>
      <c r="AD375" s="167">
        <v>0</v>
      </c>
      <c r="AE375" s="515" t="s">
        <v>75</v>
      </c>
      <c r="AF375" s="180">
        <f t="shared" si="33"/>
        <v>0</v>
      </c>
      <c r="AG375" s="167">
        <v>0</v>
      </c>
      <c r="AH375" s="167">
        <v>0</v>
      </c>
      <c r="AI375" s="515" t="s">
        <v>75</v>
      </c>
      <c r="AJ375" s="167">
        <v>0</v>
      </c>
      <c r="AK375" s="515" t="s">
        <v>75</v>
      </c>
      <c r="AL375" s="515" t="s">
        <v>75</v>
      </c>
      <c r="AM375" s="180">
        <f t="shared" si="34"/>
        <v>0</v>
      </c>
      <c r="AN375" s="505">
        <f>+K375+AC375-AH375</f>
        <v>5000000</v>
      </c>
      <c r="AO375" s="61" t="s">
        <v>67</v>
      </c>
      <c r="AP375" s="156">
        <f t="shared" si="37"/>
        <v>5000000</v>
      </c>
      <c r="AQ375" s="61" t="s">
        <v>86</v>
      </c>
      <c r="AR375" s="64">
        <v>0</v>
      </c>
      <c r="AS375" s="515" t="s">
        <v>75</v>
      </c>
      <c r="AT375" s="522">
        <f t="shared" si="35"/>
        <v>2500000</v>
      </c>
      <c r="AU375" s="156">
        <v>2500000</v>
      </c>
      <c r="AV375" s="72">
        <f t="shared" si="36"/>
        <v>0.5</v>
      </c>
      <c r="AW375" s="515" t="s">
        <v>75</v>
      </c>
      <c r="AX375" s="61" t="s">
        <v>101</v>
      </c>
      <c r="AY375" s="180" t="s">
        <v>2191</v>
      </c>
      <c r="AZ375" s="58" t="s">
        <v>67</v>
      </c>
      <c r="BA375" s="58" t="s">
        <v>67</v>
      </c>
    </row>
    <row r="376" spans="2:53" s="142" customFormat="1" ht="14.25" customHeight="1" x14ac:dyDescent="0.2">
      <c r="B376" s="58">
        <v>2024</v>
      </c>
      <c r="C376" s="58">
        <v>891780111</v>
      </c>
      <c r="D376" s="62" t="s">
        <v>64</v>
      </c>
      <c r="E376" s="167" t="s">
        <v>2192</v>
      </c>
      <c r="F376" s="180" t="s">
        <v>2193</v>
      </c>
      <c r="G376" s="210">
        <v>0</v>
      </c>
      <c r="H376" s="167" t="s">
        <v>73</v>
      </c>
      <c r="I376" s="58" t="s">
        <v>125</v>
      </c>
      <c r="J376" s="167" t="s">
        <v>2173</v>
      </c>
      <c r="K376" s="156">
        <v>5000000</v>
      </c>
      <c r="L376" s="58" t="s">
        <v>68</v>
      </c>
      <c r="M376" s="482" t="s">
        <v>2194</v>
      </c>
      <c r="N376" s="487">
        <v>1082944320</v>
      </c>
      <c r="O376" s="184">
        <v>1588</v>
      </c>
      <c r="P376" s="509">
        <v>45489</v>
      </c>
      <c r="Q376" s="505">
        <v>45000000</v>
      </c>
      <c r="R376" s="483">
        <v>45490</v>
      </c>
      <c r="S376" s="156">
        <f>+K376</f>
        <v>5000000</v>
      </c>
      <c r="T376" s="61" t="s">
        <v>67</v>
      </c>
      <c r="U376" s="184">
        <v>1082903415</v>
      </c>
      <c r="V376" s="184" t="s">
        <v>921</v>
      </c>
      <c r="W376" s="488">
        <v>45490</v>
      </c>
      <c r="X376" s="488">
        <v>45490</v>
      </c>
      <c r="Y376" s="484" t="s">
        <v>75</v>
      </c>
      <c r="Z376" s="488">
        <v>45551</v>
      </c>
      <c r="AA376" s="180">
        <f t="shared" si="32"/>
        <v>61</v>
      </c>
      <c r="AB376" s="167">
        <v>0</v>
      </c>
      <c r="AC376" s="167">
        <v>0</v>
      </c>
      <c r="AD376" s="167">
        <v>0</v>
      </c>
      <c r="AE376" s="515" t="s">
        <v>75</v>
      </c>
      <c r="AF376" s="180">
        <f t="shared" si="33"/>
        <v>0</v>
      </c>
      <c r="AG376" s="167">
        <v>0</v>
      </c>
      <c r="AH376" s="167">
        <v>0</v>
      </c>
      <c r="AI376" s="515" t="s">
        <v>75</v>
      </c>
      <c r="AJ376" s="167">
        <v>0</v>
      </c>
      <c r="AK376" s="515" t="s">
        <v>75</v>
      </c>
      <c r="AL376" s="515" t="s">
        <v>75</v>
      </c>
      <c r="AM376" s="180">
        <f t="shared" si="34"/>
        <v>0</v>
      </c>
      <c r="AN376" s="505">
        <f>+K376+AC376-AH376</f>
        <v>5000000</v>
      </c>
      <c r="AO376" s="61" t="s">
        <v>67</v>
      </c>
      <c r="AP376" s="156">
        <f t="shared" si="37"/>
        <v>5000000</v>
      </c>
      <c r="AQ376" s="61" t="s">
        <v>86</v>
      </c>
      <c r="AR376" s="64">
        <v>0</v>
      </c>
      <c r="AS376" s="515" t="s">
        <v>75</v>
      </c>
      <c r="AT376" s="522">
        <f t="shared" si="35"/>
        <v>2500000</v>
      </c>
      <c r="AU376" s="156">
        <v>2500000</v>
      </c>
      <c r="AV376" s="72">
        <f t="shared" si="36"/>
        <v>0.5</v>
      </c>
      <c r="AW376" s="515" t="s">
        <v>75</v>
      </c>
      <c r="AX376" s="61" t="s">
        <v>101</v>
      </c>
      <c r="AY376" s="180" t="s">
        <v>2195</v>
      </c>
      <c r="AZ376" s="58" t="s">
        <v>67</v>
      </c>
      <c r="BA376" s="58" t="s">
        <v>67</v>
      </c>
    </row>
    <row r="377" spans="2:53" s="142" customFormat="1" ht="14.25" customHeight="1" x14ac:dyDescent="0.2">
      <c r="B377" s="58">
        <v>2024</v>
      </c>
      <c r="C377" s="58">
        <v>891780111</v>
      </c>
      <c r="D377" s="62" t="s">
        <v>64</v>
      </c>
      <c r="E377" s="167" t="s">
        <v>2196</v>
      </c>
      <c r="F377" s="180" t="s">
        <v>2197</v>
      </c>
      <c r="G377" s="210">
        <v>0</v>
      </c>
      <c r="H377" s="167" t="s">
        <v>73</v>
      </c>
      <c r="I377" s="58" t="s">
        <v>125</v>
      </c>
      <c r="J377" s="167" t="s">
        <v>2198</v>
      </c>
      <c r="K377" s="156">
        <v>5000000</v>
      </c>
      <c r="L377" s="58" t="s">
        <v>68</v>
      </c>
      <c r="M377" s="482" t="s">
        <v>827</v>
      </c>
      <c r="N377" s="487">
        <v>1082943812</v>
      </c>
      <c r="O377" s="184">
        <v>1588</v>
      </c>
      <c r="P377" s="509">
        <v>45489</v>
      </c>
      <c r="Q377" s="505">
        <v>45000000</v>
      </c>
      <c r="R377" s="483">
        <v>45490</v>
      </c>
      <c r="S377" s="156">
        <f>+K377</f>
        <v>5000000</v>
      </c>
      <c r="T377" s="61" t="s">
        <v>67</v>
      </c>
      <c r="U377" s="184">
        <v>1082903415</v>
      </c>
      <c r="V377" s="184" t="s">
        <v>921</v>
      </c>
      <c r="W377" s="488">
        <v>45490</v>
      </c>
      <c r="X377" s="488">
        <v>45490</v>
      </c>
      <c r="Y377" s="484" t="s">
        <v>75</v>
      </c>
      <c r="Z377" s="488">
        <v>45551</v>
      </c>
      <c r="AA377" s="180">
        <f t="shared" si="32"/>
        <v>61</v>
      </c>
      <c r="AB377" s="167">
        <v>0</v>
      </c>
      <c r="AC377" s="167">
        <v>0</v>
      </c>
      <c r="AD377" s="167">
        <v>0</v>
      </c>
      <c r="AE377" s="515" t="s">
        <v>75</v>
      </c>
      <c r="AF377" s="180">
        <f t="shared" si="33"/>
        <v>0</v>
      </c>
      <c r="AG377" s="167">
        <v>0</v>
      </c>
      <c r="AH377" s="167">
        <v>0</v>
      </c>
      <c r="AI377" s="515" t="s">
        <v>75</v>
      </c>
      <c r="AJ377" s="167">
        <v>0</v>
      </c>
      <c r="AK377" s="515" t="s">
        <v>75</v>
      </c>
      <c r="AL377" s="515" t="s">
        <v>75</v>
      </c>
      <c r="AM377" s="180">
        <f t="shared" si="34"/>
        <v>0</v>
      </c>
      <c r="AN377" s="505">
        <f>+K377+AC377-AH377</f>
        <v>5000000</v>
      </c>
      <c r="AO377" s="61" t="s">
        <v>67</v>
      </c>
      <c r="AP377" s="156">
        <f t="shared" si="37"/>
        <v>5000000</v>
      </c>
      <c r="AQ377" s="61" t="s">
        <v>86</v>
      </c>
      <c r="AR377" s="64">
        <v>0</v>
      </c>
      <c r="AS377" s="515" t="s">
        <v>75</v>
      </c>
      <c r="AT377" s="522">
        <f t="shared" si="35"/>
        <v>2500000</v>
      </c>
      <c r="AU377" s="156">
        <v>2500000</v>
      </c>
      <c r="AV377" s="72">
        <f t="shared" si="36"/>
        <v>0.5</v>
      </c>
      <c r="AW377" s="515" t="s">
        <v>75</v>
      </c>
      <c r="AX377" s="61" t="s">
        <v>101</v>
      </c>
      <c r="AY377" s="180" t="s">
        <v>2199</v>
      </c>
      <c r="AZ377" s="58" t="s">
        <v>67</v>
      </c>
      <c r="BA377" s="58" t="s">
        <v>67</v>
      </c>
    </row>
    <row r="378" spans="2:53" s="142" customFormat="1" ht="14.25" customHeight="1" x14ac:dyDescent="0.2">
      <c r="B378" s="58">
        <v>2024</v>
      </c>
      <c r="C378" s="58">
        <v>891780111</v>
      </c>
      <c r="D378" s="62" t="s">
        <v>64</v>
      </c>
      <c r="E378" s="167" t="s">
        <v>2200</v>
      </c>
      <c r="F378" s="180" t="s">
        <v>2201</v>
      </c>
      <c r="G378" s="210">
        <v>0</v>
      </c>
      <c r="H378" s="167" t="s">
        <v>73</v>
      </c>
      <c r="I378" s="58" t="s">
        <v>125</v>
      </c>
      <c r="J378" s="167" t="s">
        <v>2202</v>
      </c>
      <c r="K378" s="156">
        <v>6000000</v>
      </c>
      <c r="L378" s="58" t="s">
        <v>68</v>
      </c>
      <c r="M378" s="482" t="s">
        <v>1534</v>
      </c>
      <c r="N378" s="487">
        <v>1082884147</v>
      </c>
      <c r="O378" s="184">
        <v>431</v>
      </c>
      <c r="P378" s="509">
        <v>45343</v>
      </c>
      <c r="Q378" s="156">
        <f>278325415+32284468</f>
        <v>310609883</v>
      </c>
      <c r="R378" s="483">
        <v>45492</v>
      </c>
      <c r="S378" s="156">
        <f>+K378</f>
        <v>6000000</v>
      </c>
      <c r="T378" s="61" t="s">
        <v>67</v>
      </c>
      <c r="U378" s="184">
        <v>51909946</v>
      </c>
      <c r="V378" s="184" t="s">
        <v>460</v>
      </c>
      <c r="W378" s="488">
        <v>45492</v>
      </c>
      <c r="X378" s="488">
        <v>45492</v>
      </c>
      <c r="Y378" s="484" t="s">
        <v>75</v>
      </c>
      <c r="Z378" s="488">
        <v>45553</v>
      </c>
      <c r="AA378" s="180">
        <f t="shared" si="32"/>
        <v>61</v>
      </c>
      <c r="AB378" s="167">
        <v>0</v>
      </c>
      <c r="AC378" s="167">
        <v>0</v>
      </c>
      <c r="AD378" s="167">
        <v>0</v>
      </c>
      <c r="AE378" s="515" t="s">
        <v>75</v>
      </c>
      <c r="AF378" s="180">
        <f t="shared" si="33"/>
        <v>0</v>
      </c>
      <c r="AG378" s="167">
        <v>0</v>
      </c>
      <c r="AH378" s="167">
        <v>0</v>
      </c>
      <c r="AI378" s="515" t="s">
        <v>75</v>
      </c>
      <c r="AJ378" s="167">
        <v>0</v>
      </c>
      <c r="AK378" s="515" t="s">
        <v>75</v>
      </c>
      <c r="AL378" s="515" t="s">
        <v>75</v>
      </c>
      <c r="AM378" s="180">
        <f t="shared" si="34"/>
        <v>0</v>
      </c>
      <c r="AN378" s="505">
        <f>+K378+AC378-AH378</f>
        <v>6000000</v>
      </c>
      <c r="AO378" s="61" t="s">
        <v>86</v>
      </c>
      <c r="AP378" s="156">
        <v>0</v>
      </c>
      <c r="AQ378" s="61" t="s">
        <v>86</v>
      </c>
      <c r="AR378" s="64">
        <v>0</v>
      </c>
      <c r="AS378" s="515" t="s">
        <v>75</v>
      </c>
      <c r="AT378" s="522">
        <f t="shared" si="35"/>
        <v>0</v>
      </c>
      <c r="AU378" s="156">
        <v>6000000</v>
      </c>
      <c r="AV378" s="72">
        <f t="shared" si="36"/>
        <v>0</v>
      </c>
      <c r="AW378" s="515" t="s">
        <v>75</v>
      </c>
      <c r="AX378" s="61" t="s">
        <v>101</v>
      </c>
      <c r="AY378" s="180" t="s">
        <v>2203</v>
      </c>
      <c r="AZ378" s="58" t="s">
        <v>67</v>
      </c>
      <c r="BA378" s="58" t="s">
        <v>67</v>
      </c>
    </row>
    <row r="379" spans="2:53" s="142" customFormat="1" ht="14.25" customHeight="1" x14ac:dyDescent="0.2">
      <c r="B379" s="58">
        <v>2024</v>
      </c>
      <c r="C379" s="58">
        <v>891780111</v>
      </c>
      <c r="D379" s="62" t="s">
        <v>64</v>
      </c>
      <c r="E379" s="167" t="s">
        <v>2204</v>
      </c>
      <c r="F379" s="180" t="s">
        <v>2205</v>
      </c>
      <c r="G379" s="210">
        <v>0</v>
      </c>
      <c r="H379" s="167" t="s">
        <v>73</v>
      </c>
      <c r="I379" s="58" t="s">
        <v>125</v>
      </c>
      <c r="J379" s="167" t="s">
        <v>2206</v>
      </c>
      <c r="K379" s="156">
        <v>3000000</v>
      </c>
      <c r="L379" s="58" t="s">
        <v>68</v>
      </c>
      <c r="M379" s="482" t="s">
        <v>2207</v>
      </c>
      <c r="N379" s="487">
        <v>85461288</v>
      </c>
      <c r="O379" s="184">
        <v>35</v>
      </c>
      <c r="P379" s="509">
        <v>45306</v>
      </c>
      <c r="Q379" s="156">
        <v>807300000</v>
      </c>
      <c r="R379" s="483">
        <v>45492</v>
      </c>
      <c r="S379" s="156">
        <f>+K379</f>
        <v>3000000</v>
      </c>
      <c r="T379" s="61" t="s">
        <v>67</v>
      </c>
      <c r="U379" s="184">
        <v>36669284</v>
      </c>
      <c r="V379" s="184" t="s">
        <v>367</v>
      </c>
      <c r="W379" s="488">
        <v>45492</v>
      </c>
      <c r="X379" s="488">
        <v>45492</v>
      </c>
      <c r="Y379" s="484" t="s">
        <v>75</v>
      </c>
      <c r="Z379" s="488">
        <v>45522</v>
      </c>
      <c r="AA379" s="180">
        <f t="shared" si="32"/>
        <v>30</v>
      </c>
      <c r="AB379" s="167">
        <v>0</v>
      </c>
      <c r="AC379" s="167">
        <v>0</v>
      </c>
      <c r="AD379" s="167">
        <v>0</v>
      </c>
      <c r="AE379" s="515" t="s">
        <v>75</v>
      </c>
      <c r="AF379" s="180">
        <f t="shared" si="33"/>
        <v>0</v>
      </c>
      <c r="AG379" s="167">
        <v>0</v>
      </c>
      <c r="AH379" s="167">
        <v>0</v>
      </c>
      <c r="AI379" s="515" t="s">
        <v>75</v>
      </c>
      <c r="AJ379" s="167">
        <v>0</v>
      </c>
      <c r="AK379" s="515" t="s">
        <v>75</v>
      </c>
      <c r="AL379" s="515" t="s">
        <v>75</v>
      </c>
      <c r="AM379" s="180">
        <f t="shared" si="34"/>
        <v>0</v>
      </c>
      <c r="AN379" s="505">
        <f>+K379+AC379-AH379</f>
        <v>3000000</v>
      </c>
      <c r="AO379" s="61" t="s">
        <v>67</v>
      </c>
      <c r="AP379" s="156">
        <f>+AN379</f>
        <v>3000000</v>
      </c>
      <c r="AQ379" s="61" t="s">
        <v>86</v>
      </c>
      <c r="AR379" s="64">
        <v>0</v>
      </c>
      <c r="AS379" s="515" t="s">
        <v>75</v>
      </c>
      <c r="AT379" s="522">
        <f t="shared" si="35"/>
        <v>0</v>
      </c>
      <c r="AU379" s="156">
        <v>3000000</v>
      </c>
      <c r="AV379" s="72">
        <f t="shared" si="36"/>
        <v>0</v>
      </c>
      <c r="AW379" s="515" t="s">
        <v>75</v>
      </c>
      <c r="AX379" s="61" t="s">
        <v>101</v>
      </c>
      <c r="AY379" s="180" t="s">
        <v>2208</v>
      </c>
      <c r="AZ379" s="58" t="s">
        <v>67</v>
      </c>
      <c r="BA379" s="58" t="s">
        <v>67</v>
      </c>
    </row>
    <row r="380" spans="2:53" s="142" customFormat="1" ht="14.25" customHeight="1" x14ac:dyDescent="0.2">
      <c r="B380" s="58">
        <v>2024</v>
      </c>
      <c r="C380" s="58">
        <v>891780111</v>
      </c>
      <c r="D380" s="62" t="s">
        <v>64</v>
      </c>
      <c r="E380" s="167" t="s">
        <v>2209</v>
      </c>
      <c r="F380" s="180" t="s">
        <v>2210</v>
      </c>
      <c r="G380" s="210">
        <v>0</v>
      </c>
      <c r="H380" s="167" t="s">
        <v>73</v>
      </c>
      <c r="I380" s="58" t="s">
        <v>125</v>
      </c>
      <c r="J380" s="167" t="s">
        <v>2211</v>
      </c>
      <c r="K380" s="156">
        <v>7500000</v>
      </c>
      <c r="L380" s="58" t="s">
        <v>68</v>
      </c>
      <c r="M380" s="482" t="s">
        <v>2212</v>
      </c>
      <c r="N380" s="487">
        <v>1083016404</v>
      </c>
      <c r="O380" s="184">
        <v>1582</v>
      </c>
      <c r="P380" s="509">
        <v>45489</v>
      </c>
      <c r="Q380" s="505">
        <v>21000000</v>
      </c>
      <c r="R380" s="483">
        <v>45495</v>
      </c>
      <c r="S380" s="156">
        <f>+K380</f>
        <v>7500000</v>
      </c>
      <c r="T380" s="61" t="s">
        <v>67</v>
      </c>
      <c r="U380" s="184">
        <v>72220242</v>
      </c>
      <c r="V380" s="184" t="s">
        <v>748</v>
      </c>
      <c r="W380" s="488">
        <v>45495</v>
      </c>
      <c r="X380" s="488">
        <v>45495</v>
      </c>
      <c r="Y380" s="484" t="s">
        <v>75</v>
      </c>
      <c r="Z380" s="488">
        <v>45555</v>
      </c>
      <c r="AA380" s="180">
        <f t="shared" si="32"/>
        <v>60</v>
      </c>
      <c r="AB380" s="167">
        <v>0</v>
      </c>
      <c r="AC380" s="167">
        <v>0</v>
      </c>
      <c r="AD380" s="167">
        <v>0</v>
      </c>
      <c r="AE380" s="515" t="s">
        <v>75</v>
      </c>
      <c r="AF380" s="180">
        <f t="shared" si="33"/>
        <v>0</v>
      </c>
      <c r="AG380" s="167">
        <v>0</v>
      </c>
      <c r="AH380" s="167">
        <v>0</v>
      </c>
      <c r="AI380" s="515" t="s">
        <v>75</v>
      </c>
      <c r="AJ380" s="167">
        <v>0</v>
      </c>
      <c r="AK380" s="515" t="s">
        <v>75</v>
      </c>
      <c r="AL380" s="515" t="s">
        <v>75</v>
      </c>
      <c r="AM380" s="180">
        <f t="shared" si="34"/>
        <v>0</v>
      </c>
      <c r="AN380" s="505">
        <f>+K380+AC380-AH380</f>
        <v>7500000</v>
      </c>
      <c r="AO380" s="61" t="s">
        <v>67</v>
      </c>
      <c r="AP380" s="156">
        <f>+AN380</f>
        <v>7500000</v>
      </c>
      <c r="AQ380" s="61" t="s">
        <v>86</v>
      </c>
      <c r="AR380" s="64">
        <v>0</v>
      </c>
      <c r="AS380" s="515" t="s">
        <v>75</v>
      </c>
      <c r="AT380" s="522">
        <f t="shared" si="35"/>
        <v>2500000</v>
      </c>
      <c r="AU380" s="156">
        <v>5000000</v>
      </c>
      <c r="AV380" s="72">
        <f t="shared" si="36"/>
        <v>0.33333333333333331</v>
      </c>
      <c r="AW380" s="515" t="s">
        <v>75</v>
      </c>
      <c r="AX380" s="61" t="s">
        <v>101</v>
      </c>
      <c r="AY380" s="180" t="s">
        <v>2213</v>
      </c>
      <c r="AZ380" s="58" t="s">
        <v>67</v>
      </c>
      <c r="BA380" s="58" t="s">
        <v>67</v>
      </c>
    </row>
    <row r="381" spans="2:53" s="142" customFormat="1" ht="14.25" customHeight="1" x14ac:dyDescent="0.2">
      <c r="B381" s="58">
        <v>2024</v>
      </c>
      <c r="C381" s="58">
        <v>891780111</v>
      </c>
      <c r="D381" s="62" t="s">
        <v>64</v>
      </c>
      <c r="E381" s="167" t="s">
        <v>2214</v>
      </c>
      <c r="F381" s="180" t="s">
        <v>2215</v>
      </c>
      <c r="G381" s="210">
        <v>0</v>
      </c>
      <c r="H381" s="167" t="s">
        <v>73</v>
      </c>
      <c r="I381" s="58" t="s">
        <v>125</v>
      </c>
      <c r="J381" s="167" t="s">
        <v>2216</v>
      </c>
      <c r="K381" s="156">
        <v>1696000</v>
      </c>
      <c r="L381" s="58" t="s">
        <v>68</v>
      </c>
      <c r="M381" s="482" t="s">
        <v>2217</v>
      </c>
      <c r="N381" s="487">
        <v>84450235</v>
      </c>
      <c r="O381" s="184">
        <v>1469</v>
      </c>
      <c r="P381" s="509">
        <v>45470</v>
      </c>
      <c r="Q381" s="505">
        <v>36000000</v>
      </c>
      <c r="R381" s="483">
        <v>45495</v>
      </c>
      <c r="S381" s="156">
        <f>+K381</f>
        <v>1696000</v>
      </c>
      <c r="T381" s="61" t="s">
        <v>67</v>
      </c>
      <c r="U381" s="184">
        <v>63563343</v>
      </c>
      <c r="V381" s="184" t="s">
        <v>1075</v>
      </c>
      <c r="W381" s="488">
        <v>45495</v>
      </c>
      <c r="X381" s="488">
        <v>45495</v>
      </c>
      <c r="Y381" s="484" t="s">
        <v>75</v>
      </c>
      <c r="Z381" s="488">
        <v>45498</v>
      </c>
      <c r="AA381" s="180">
        <f t="shared" si="32"/>
        <v>3</v>
      </c>
      <c r="AB381" s="167">
        <v>0</v>
      </c>
      <c r="AC381" s="167">
        <v>0</v>
      </c>
      <c r="AD381" s="167">
        <v>0</v>
      </c>
      <c r="AE381" s="515" t="s">
        <v>75</v>
      </c>
      <c r="AF381" s="180">
        <f t="shared" si="33"/>
        <v>0</v>
      </c>
      <c r="AG381" s="167">
        <v>0</v>
      </c>
      <c r="AH381" s="167">
        <v>0</v>
      </c>
      <c r="AI381" s="515" t="s">
        <v>75</v>
      </c>
      <c r="AJ381" s="167">
        <v>0</v>
      </c>
      <c r="AK381" s="515" t="s">
        <v>75</v>
      </c>
      <c r="AL381" s="515" t="s">
        <v>75</v>
      </c>
      <c r="AM381" s="180">
        <f t="shared" si="34"/>
        <v>0</v>
      </c>
      <c r="AN381" s="505">
        <f>+K381+AC381-AH381</f>
        <v>1696000</v>
      </c>
      <c r="AO381" s="61" t="s">
        <v>86</v>
      </c>
      <c r="AP381" s="156">
        <v>0</v>
      </c>
      <c r="AQ381" s="61" t="s">
        <v>86</v>
      </c>
      <c r="AR381" s="64">
        <v>0</v>
      </c>
      <c r="AS381" s="515" t="s">
        <v>75</v>
      </c>
      <c r="AT381" s="522">
        <f t="shared" si="35"/>
        <v>0</v>
      </c>
      <c r="AU381" s="156">
        <v>1696000</v>
      </c>
      <c r="AV381" s="72">
        <f t="shared" si="36"/>
        <v>0</v>
      </c>
      <c r="AW381" s="515" t="s">
        <v>75</v>
      </c>
      <c r="AX381" s="61" t="s">
        <v>101</v>
      </c>
      <c r="AY381" s="180" t="s">
        <v>2218</v>
      </c>
      <c r="AZ381" s="58" t="s">
        <v>67</v>
      </c>
      <c r="BA381" s="58" t="s">
        <v>67</v>
      </c>
    </row>
    <row r="382" spans="2:53" s="142" customFormat="1" ht="14.25" customHeight="1" x14ac:dyDescent="0.2">
      <c r="B382" s="58">
        <v>2024</v>
      </c>
      <c r="C382" s="58">
        <v>891780111</v>
      </c>
      <c r="D382" s="62" t="s">
        <v>64</v>
      </c>
      <c r="E382" s="167" t="s">
        <v>2219</v>
      </c>
      <c r="F382" s="180" t="s">
        <v>2220</v>
      </c>
      <c r="G382" s="210">
        <v>0</v>
      </c>
      <c r="H382" s="167" t="s">
        <v>73</v>
      </c>
      <c r="I382" s="58" t="s">
        <v>125</v>
      </c>
      <c r="J382" s="167" t="s">
        <v>2221</v>
      </c>
      <c r="K382" s="156">
        <v>17880000</v>
      </c>
      <c r="L382" s="58" t="s">
        <v>68</v>
      </c>
      <c r="M382" s="482" t="s">
        <v>1300</v>
      </c>
      <c r="N382" s="487">
        <v>1004358155</v>
      </c>
      <c r="O382" s="184">
        <v>38</v>
      </c>
      <c r="P382" s="509">
        <v>45306</v>
      </c>
      <c r="Q382" s="505">
        <v>585250000</v>
      </c>
      <c r="R382" s="483">
        <v>45495</v>
      </c>
      <c r="S382" s="156">
        <f>+K382</f>
        <v>17880000</v>
      </c>
      <c r="T382" s="61" t="s">
        <v>67</v>
      </c>
      <c r="U382" s="184">
        <v>1082884010</v>
      </c>
      <c r="V382" s="184" t="s">
        <v>438</v>
      </c>
      <c r="W382" s="488">
        <v>45495</v>
      </c>
      <c r="X382" s="488">
        <v>45495</v>
      </c>
      <c r="Y382" s="484" t="s">
        <v>75</v>
      </c>
      <c r="Z382" s="488">
        <v>45646</v>
      </c>
      <c r="AA382" s="180">
        <f t="shared" si="32"/>
        <v>151</v>
      </c>
      <c r="AB382" s="167">
        <v>0</v>
      </c>
      <c r="AC382" s="167">
        <v>0</v>
      </c>
      <c r="AD382" s="167">
        <v>0</v>
      </c>
      <c r="AE382" s="515" t="s">
        <v>75</v>
      </c>
      <c r="AF382" s="180">
        <f t="shared" si="33"/>
        <v>0</v>
      </c>
      <c r="AG382" s="167">
        <v>0</v>
      </c>
      <c r="AH382" s="167">
        <v>0</v>
      </c>
      <c r="AI382" s="515" t="s">
        <v>75</v>
      </c>
      <c r="AJ382" s="167">
        <v>0</v>
      </c>
      <c r="AK382" s="515" t="s">
        <v>75</v>
      </c>
      <c r="AL382" s="515" t="s">
        <v>75</v>
      </c>
      <c r="AM382" s="180">
        <f t="shared" si="34"/>
        <v>0</v>
      </c>
      <c r="AN382" s="505">
        <f>+K382+AC382-AH382</f>
        <v>17880000</v>
      </c>
      <c r="AO382" s="61" t="s">
        <v>67</v>
      </c>
      <c r="AP382" s="156">
        <f>+AN382</f>
        <v>17880000</v>
      </c>
      <c r="AQ382" s="61" t="s">
        <v>86</v>
      </c>
      <c r="AR382" s="64">
        <v>0</v>
      </c>
      <c r="AS382" s="515" t="s">
        <v>75</v>
      </c>
      <c r="AT382" s="522">
        <f t="shared" si="35"/>
        <v>4680000</v>
      </c>
      <c r="AU382" s="156">
        <v>13200000</v>
      </c>
      <c r="AV382" s="72">
        <f t="shared" si="36"/>
        <v>0.26174496644295303</v>
      </c>
      <c r="AW382" s="515" t="s">
        <v>75</v>
      </c>
      <c r="AX382" s="61" t="s">
        <v>101</v>
      </c>
      <c r="AY382" s="180" t="s">
        <v>2222</v>
      </c>
      <c r="AZ382" s="58" t="s">
        <v>67</v>
      </c>
      <c r="BA382" s="58" t="s">
        <v>67</v>
      </c>
    </row>
    <row r="383" spans="2:53" s="142" customFormat="1" ht="14.25" customHeight="1" x14ac:dyDescent="0.2">
      <c r="B383" s="58">
        <v>2024</v>
      </c>
      <c r="C383" s="58">
        <v>891780111</v>
      </c>
      <c r="D383" s="62" t="s">
        <v>64</v>
      </c>
      <c r="E383" s="167" t="s">
        <v>2223</v>
      </c>
      <c r="F383" s="180" t="s">
        <v>2224</v>
      </c>
      <c r="G383" s="210">
        <v>0</v>
      </c>
      <c r="H383" s="167" t="s">
        <v>73</v>
      </c>
      <c r="I383" s="58" t="s">
        <v>125</v>
      </c>
      <c r="J383" s="167" t="s">
        <v>2225</v>
      </c>
      <c r="K383" s="156">
        <v>17880000</v>
      </c>
      <c r="L383" s="58" t="s">
        <v>68</v>
      </c>
      <c r="M383" s="482" t="s">
        <v>1325</v>
      </c>
      <c r="N383" s="487">
        <v>79542567</v>
      </c>
      <c r="O383" s="184">
        <v>38</v>
      </c>
      <c r="P383" s="509">
        <v>45306</v>
      </c>
      <c r="Q383" s="505">
        <v>585250000</v>
      </c>
      <c r="R383" s="483">
        <v>45495</v>
      </c>
      <c r="S383" s="156">
        <f>+K383</f>
        <v>17880000</v>
      </c>
      <c r="T383" s="61" t="s">
        <v>67</v>
      </c>
      <c r="U383" s="184">
        <v>1082884010</v>
      </c>
      <c r="V383" s="184" t="s">
        <v>438</v>
      </c>
      <c r="W383" s="488">
        <v>45495</v>
      </c>
      <c r="X383" s="488">
        <v>45495</v>
      </c>
      <c r="Y383" s="484" t="s">
        <v>75</v>
      </c>
      <c r="Z383" s="488">
        <v>45646</v>
      </c>
      <c r="AA383" s="180">
        <f t="shared" si="32"/>
        <v>151</v>
      </c>
      <c r="AB383" s="167">
        <v>0</v>
      </c>
      <c r="AC383" s="167">
        <v>0</v>
      </c>
      <c r="AD383" s="167">
        <v>0</v>
      </c>
      <c r="AE383" s="515" t="s">
        <v>75</v>
      </c>
      <c r="AF383" s="180">
        <f t="shared" si="33"/>
        <v>0</v>
      </c>
      <c r="AG383" s="167">
        <v>0</v>
      </c>
      <c r="AH383" s="167">
        <v>0</v>
      </c>
      <c r="AI383" s="515" t="s">
        <v>75</v>
      </c>
      <c r="AJ383" s="167">
        <v>0</v>
      </c>
      <c r="AK383" s="515" t="s">
        <v>75</v>
      </c>
      <c r="AL383" s="515" t="s">
        <v>75</v>
      </c>
      <c r="AM383" s="180">
        <f t="shared" si="34"/>
        <v>0</v>
      </c>
      <c r="AN383" s="505">
        <f>+K383+AC383-AH383</f>
        <v>17880000</v>
      </c>
      <c r="AO383" s="61" t="s">
        <v>67</v>
      </c>
      <c r="AP383" s="156">
        <f>+AN383</f>
        <v>17880000</v>
      </c>
      <c r="AQ383" s="61" t="s">
        <v>86</v>
      </c>
      <c r="AR383" s="64">
        <v>0</v>
      </c>
      <c r="AS383" s="515" t="s">
        <v>75</v>
      </c>
      <c r="AT383" s="522">
        <f t="shared" si="35"/>
        <v>0</v>
      </c>
      <c r="AU383" s="156">
        <v>17880000</v>
      </c>
      <c r="AV383" s="72">
        <f t="shared" si="36"/>
        <v>0</v>
      </c>
      <c r="AW383" s="515" t="s">
        <v>75</v>
      </c>
      <c r="AX383" s="61" t="s">
        <v>101</v>
      </c>
      <c r="AY383" s="180" t="s">
        <v>2226</v>
      </c>
      <c r="AZ383" s="58" t="s">
        <v>67</v>
      </c>
      <c r="BA383" s="58" t="s">
        <v>67</v>
      </c>
    </row>
    <row r="384" spans="2:53" s="142" customFormat="1" ht="14.25" customHeight="1" x14ac:dyDescent="0.2">
      <c r="B384" s="58">
        <v>2024</v>
      </c>
      <c r="C384" s="58">
        <v>891780111</v>
      </c>
      <c r="D384" s="62" t="s">
        <v>64</v>
      </c>
      <c r="E384" s="167" t="s">
        <v>2227</v>
      </c>
      <c r="F384" s="180" t="s">
        <v>2228</v>
      </c>
      <c r="G384" s="210">
        <v>0</v>
      </c>
      <c r="H384" s="167" t="s">
        <v>73</v>
      </c>
      <c r="I384" s="58" t="s">
        <v>125</v>
      </c>
      <c r="J384" s="167" t="s">
        <v>2229</v>
      </c>
      <c r="K384" s="156">
        <v>12001000</v>
      </c>
      <c r="L384" s="58" t="s">
        <v>68</v>
      </c>
      <c r="M384" s="482" t="s">
        <v>2230</v>
      </c>
      <c r="N384" s="487">
        <v>1018464572</v>
      </c>
      <c r="O384" s="180">
        <v>194</v>
      </c>
      <c r="P384" s="154">
        <v>45321</v>
      </c>
      <c r="Q384" s="505">
        <v>80000000</v>
      </c>
      <c r="R384" s="488">
        <v>45497</v>
      </c>
      <c r="S384" s="156">
        <f>+K384</f>
        <v>12001000</v>
      </c>
      <c r="T384" s="61" t="s">
        <v>67</v>
      </c>
      <c r="U384" s="184">
        <v>85155551</v>
      </c>
      <c r="V384" s="184" t="s">
        <v>355</v>
      </c>
      <c r="W384" s="488">
        <v>45497</v>
      </c>
      <c r="X384" s="488">
        <v>45497</v>
      </c>
      <c r="Y384" s="484" t="s">
        <v>75</v>
      </c>
      <c r="Z384" s="488">
        <v>45588</v>
      </c>
      <c r="AA384" s="180">
        <f t="shared" si="32"/>
        <v>91</v>
      </c>
      <c r="AB384" s="167">
        <v>0</v>
      </c>
      <c r="AC384" s="167">
        <v>0</v>
      </c>
      <c r="AD384" s="167">
        <v>0</v>
      </c>
      <c r="AE384" s="515" t="s">
        <v>75</v>
      </c>
      <c r="AF384" s="180">
        <f t="shared" si="33"/>
        <v>0</v>
      </c>
      <c r="AG384" s="167">
        <v>0</v>
      </c>
      <c r="AH384" s="167">
        <v>0</v>
      </c>
      <c r="AI384" s="515" t="s">
        <v>75</v>
      </c>
      <c r="AJ384" s="167">
        <v>0</v>
      </c>
      <c r="AK384" s="515" t="s">
        <v>75</v>
      </c>
      <c r="AL384" s="515" t="s">
        <v>75</v>
      </c>
      <c r="AM384" s="180">
        <f t="shared" si="34"/>
        <v>0</v>
      </c>
      <c r="AN384" s="505">
        <f>+K384+AC384-AH384</f>
        <v>12001000</v>
      </c>
      <c r="AO384" s="61" t="s">
        <v>67</v>
      </c>
      <c r="AP384" s="156">
        <f>+AN384</f>
        <v>12001000</v>
      </c>
      <c r="AQ384" s="61" t="s">
        <v>86</v>
      </c>
      <c r="AR384" s="64">
        <v>0</v>
      </c>
      <c r="AS384" s="515" t="s">
        <v>75</v>
      </c>
      <c r="AT384" s="522">
        <f t="shared" si="35"/>
        <v>0</v>
      </c>
      <c r="AU384" s="156">
        <v>12001000</v>
      </c>
      <c r="AV384" s="72">
        <f t="shared" si="36"/>
        <v>0</v>
      </c>
      <c r="AW384" s="515" t="s">
        <v>75</v>
      </c>
      <c r="AX384" s="61" t="s">
        <v>101</v>
      </c>
      <c r="AY384" s="489" t="s">
        <v>2231</v>
      </c>
      <c r="AZ384" s="58" t="s">
        <v>67</v>
      </c>
      <c r="BA384" s="58" t="s">
        <v>67</v>
      </c>
    </row>
    <row r="385" spans="2:53" s="142" customFormat="1" ht="14.25" customHeight="1" x14ac:dyDescent="0.2">
      <c r="B385" s="58">
        <v>2024</v>
      </c>
      <c r="C385" s="58">
        <v>891780111</v>
      </c>
      <c r="D385" s="62" t="s">
        <v>64</v>
      </c>
      <c r="E385" s="167" t="s">
        <v>2232</v>
      </c>
      <c r="F385" s="180" t="s">
        <v>2233</v>
      </c>
      <c r="G385" s="210">
        <v>0</v>
      </c>
      <c r="H385" s="167" t="s">
        <v>73</v>
      </c>
      <c r="I385" s="58" t="s">
        <v>125</v>
      </c>
      <c r="J385" s="167" t="s">
        <v>2234</v>
      </c>
      <c r="K385" s="156">
        <v>4000000</v>
      </c>
      <c r="L385" s="58" t="s">
        <v>68</v>
      </c>
      <c r="M385" s="482" t="s">
        <v>2235</v>
      </c>
      <c r="N385" s="487">
        <v>1082941708</v>
      </c>
      <c r="O385" s="180">
        <v>1665</v>
      </c>
      <c r="P385" s="154">
        <v>45495</v>
      </c>
      <c r="Q385" s="505">
        <v>80000000</v>
      </c>
      <c r="R385" s="488">
        <v>45497</v>
      </c>
      <c r="S385" s="156">
        <f>+K385</f>
        <v>4000000</v>
      </c>
      <c r="T385" s="61" t="s">
        <v>67</v>
      </c>
      <c r="U385" s="184">
        <v>72220242</v>
      </c>
      <c r="V385" s="184" t="s">
        <v>2236</v>
      </c>
      <c r="W385" s="488">
        <v>45497</v>
      </c>
      <c r="X385" s="488">
        <v>45497</v>
      </c>
      <c r="Y385" s="484" t="s">
        <v>75</v>
      </c>
      <c r="Z385" s="488">
        <v>45524</v>
      </c>
      <c r="AA385" s="180">
        <f t="shared" si="32"/>
        <v>27</v>
      </c>
      <c r="AB385" s="167">
        <v>0</v>
      </c>
      <c r="AC385" s="167">
        <v>0</v>
      </c>
      <c r="AD385" s="167">
        <v>0</v>
      </c>
      <c r="AE385" s="515" t="s">
        <v>75</v>
      </c>
      <c r="AF385" s="180">
        <f t="shared" si="33"/>
        <v>0</v>
      </c>
      <c r="AG385" s="167">
        <v>0</v>
      </c>
      <c r="AH385" s="167">
        <v>0</v>
      </c>
      <c r="AI385" s="515" t="s">
        <v>75</v>
      </c>
      <c r="AJ385" s="167">
        <v>0</v>
      </c>
      <c r="AK385" s="515" t="s">
        <v>75</v>
      </c>
      <c r="AL385" s="515" t="s">
        <v>75</v>
      </c>
      <c r="AM385" s="180">
        <f t="shared" si="34"/>
        <v>0</v>
      </c>
      <c r="AN385" s="505">
        <f>+K385+AC385-AH385</f>
        <v>4000000</v>
      </c>
      <c r="AO385" s="61" t="s">
        <v>86</v>
      </c>
      <c r="AP385" s="156">
        <v>0</v>
      </c>
      <c r="AQ385" s="61" t="s">
        <v>86</v>
      </c>
      <c r="AR385" s="64">
        <v>0</v>
      </c>
      <c r="AS385" s="515" t="s">
        <v>75</v>
      </c>
      <c r="AT385" s="522">
        <f t="shared" si="35"/>
        <v>0</v>
      </c>
      <c r="AU385" s="156">
        <v>4000000</v>
      </c>
      <c r="AV385" s="72">
        <f t="shared" si="36"/>
        <v>0</v>
      </c>
      <c r="AW385" s="515" t="s">
        <v>75</v>
      </c>
      <c r="AX385" s="61" t="s">
        <v>101</v>
      </c>
      <c r="AY385" s="180" t="s">
        <v>2237</v>
      </c>
      <c r="AZ385" s="58" t="s">
        <v>67</v>
      </c>
      <c r="BA385" s="58" t="s">
        <v>67</v>
      </c>
    </row>
    <row r="386" spans="2:53" s="142" customFormat="1" ht="14.25" customHeight="1" x14ac:dyDescent="0.2">
      <c r="B386" s="58">
        <v>2024</v>
      </c>
      <c r="C386" s="58">
        <v>891780111</v>
      </c>
      <c r="D386" s="62" t="s">
        <v>64</v>
      </c>
      <c r="E386" s="167" t="s">
        <v>2238</v>
      </c>
      <c r="F386" s="180" t="s">
        <v>2239</v>
      </c>
      <c r="G386" s="210">
        <v>0</v>
      </c>
      <c r="H386" s="167" t="s">
        <v>73</v>
      </c>
      <c r="I386" s="58" t="s">
        <v>125</v>
      </c>
      <c r="J386" s="167" t="s">
        <v>2240</v>
      </c>
      <c r="K386" s="156">
        <v>6000000</v>
      </c>
      <c r="L386" s="58" t="s">
        <v>68</v>
      </c>
      <c r="M386" s="482" t="s">
        <v>2241</v>
      </c>
      <c r="N386" s="487">
        <v>1004369361</v>
      </c>
      <c r="O386" s="180">
        <v>1582</v>
      </c>
      <c r="P386" s="154">
        <v>45489</v>
      </c>
      <c r="Q386" s="505">
        <v>21000000</v>
      </c>
      <c r="R386" s="488">
        <v>45497</v>
      </c>
      <c r="S386" s="156">
        <f>+K386</f>
        <v>6000000</v>
      </c>
      <c r="T386" s="61" t="s">
        <v>67</v>
      </c>
      <c r="U386" s="184">
        <v>72220242</v>
      </c>
      <c r="V386" s="184" t="s">
        <v>2236</v>
      </c>
      <c r="W386" s="488">
        <v>45497</v>
      </c>
      <c r="X386" s="488">
        <v>45497</v>
      </c>
      <c r="Y386" s="484" t="s">
        <v>75</v>
      </c>
      <c r="Z386" s="488">
        <v>45555</v>
      </c>
      <c r="AA386" s="180">
        <f t="shared" si="32"/>
        <v>58</v>
      </c>
      <c r="AB386" s="167">
        <v>0</v>
      </c>
      <c r="AC386" s="167">
        <v>0</v>
      </c>
      <c r="AD386" s="167">
        <v>0</v>
      </c>
      <c r="AE386" s="515" t="s">
        <v>75</v>
      </c>
      <c r="AF386" s="180">
        <f t="shared" si="33"/>
        <v>0</v>
      </c>
      <c r="AG386" s="167">
        <v>0</v>
      </c>
      <c r="AH386" s="167">
        <v>0</v>
      </c>
      <c r="AI386" s="515" t="s">
        <v>75</v>
      </c>
      <c r="AJ386" s="167">
        <v>0</v>
      </c>
      <c r="AK386" s="515" t="s">
        <v>75</v>
      </c>
      <c r="AL386" s="515" t="s">
        <v>75</v>
      </c>
      <c r="AM386" s="180">
        <f t="shared" si="34"/>
        <v>0</v>
      </c>
      <c r="AN386" s="505">
        <f>+K386+AC386-AH386</f>
        <v>6000000</v>
      </c>
      <c r="AO386" s="61" t="s">
        <v>67</v>
      </c>
      <c r="AP386" s="156">
        <f>+AN386</f>
        <v>6000000</v>
      </c>
      <c r="AQ386" s="61" t="s">
        <v>86</v>
      </c>
      <c r="AR386" s="64">
        <v>0</v>
      </c>
      <c r="AS386" s="515" t="s">
        <v>75</v>
      </c>
      <c r="AT386" s="522">
        <f t="shared" si="35"/>
        <v>3000000</v>
      </c>
      <c r="AU386" s="156">
        <v>3000000</v>
      </c>
      <c r="AV386" s="72">
        <f t="shared" si="36"/>
        <v>0.5</v>
      </c>
      <c r="AW386" s="515" t="s">
        <v>75</v>
      </c>
      <c r="AX386" s="61" t="s">
        <v>101</v>
      </c>
      <c r="AY386" s="180" t="s">
        <v>2242</v>
      </c>
      <c r="AZ386" s="58" t="s">
        <v>67</v>
      </c>
      <c r="BA386" s="58" t="s">
        <v>67</v>
      </c>
    </row>
    <row r="387" spans="2:53" s="142" customFormat="1" ht="14.25" customHeight="1" x14ac:dyDescent="0.2">
      <c r="B387" s="58">
        <v>2024</v>
      </c>
      <c r="C387" s="58">
        <v>891780111</v>
      </c>
      <c r="D387" s="62" t="s">
        <v>64</v>
      </c>
      <c r="E387" s="167" t="s">
        <v>2243</v>
      </c>
      <c r="F387" s="180" t="s">
        <v>2244</v>
      </c>
      <c r="G387" s="210">
        <v>0</v>
      </c>
      <c r="H387" s="167" t="s">
        <v>73</v>
      </c>
      <c r="I387" s="58" t="s">
        <v>125</v>
      </c>
      <c r="J387" s="167" t="s">
        <v>2245</v>
      </c>
      <c r="K387" s="156">
        <v>4000000</v>
      </c>
      <c r="L387" s="58" t="s">
        <v>68</v>
      </c>
      <c r="M387" s="482" t="s">
        <v>2246</v>
      </c>
      <c r="N387" s="487">
        <v>84455378</v>
      </c>
      <c r="O387" s="180">
        <v>1665</v>
      </c>
      <c r="P387" s="154">
        <v>45495</v>
      </c>
      <c r="Q387" s="505">
        <v>80000000</v>
      </c>
      <c r="R387" s="488">
        <v>45497</v>
      </c>
      <c r="S387" s="156">
        <f>+K387</f>
        <v>4000000</v>
      </c>
      <c r="T387" s="61" t="s">
        <v>67</v>
      </c>
      <c r="U387" s="184">
        <v>72220242</v>
      </c>
      <c r="V387" s="184" t="s">
        <v>2236</v>
      </c>
      <c r="W387" s="488">
        <v>45497</v>
      </c>
      <c r="X387" s="488">
        <v>45497</v>
      </c>
      <c r="Y387" s="484" t="s">
        <v>75</v>
      </c>
      <c r="Z387" s="488">
        <v>45524</v>
      </c>
      <c r="AA387" s="180">
        <f t="shared" si="32"/>
        <v>27</v>
      </c>
      <c r="AB387" s="167">
        <v>0</v>
      </c>
      <c r="AC387" s="167">
        <v>0</v>
      </c>
      <c r="AD387" s="167">
        <v>0</v>
      </c>
      <c r="AE387" s="515" t="s">
        <v>75</v>
      </c>
      <c r="AF387" s="180">
        <f t="shared" si="33"/>
        <v>0</v>
      </c>
      <c r="AG387" s="167">
        <v>0</v>
      </c>
      <c r="AH387" s="167">
        <v>0</v>
      </c>
      <c r="AI387" s="515" t="s">
        <v>75</v>
      </c>
      <c r="AJ387" s="167">
        <v>0</v>
      </c>
      <c r="AK387" s="515" t="s">
        <v>75</v>
      </c>
      <c r="AL387" s="515" t="s">
        <v>75</v>
      </c>
      <c r="AM387" s="180">
        <f t="shared" si="34"/>
        <v>0</v>
      </c>
      <c r="AN387" s="505">
        <f>+K387+AC387-AH387</f>
        <v>4000000</v>
      </c>
      <c r="AO387" s="61" t="s">
        <v>86</v>
      </c>
      <c r="AP387" s="156">
        <v>0</v>
      </c>
      <c r="AQ387" s="61" t="s">
        <v>86</v>
      </c>
      <c r="AR387" s="64">
        <v>0</v>
      </c>
      <c r="AS387" s="515" t="s">
        <v>75</v>
      </c>
      <c r="AT387" s="522">
        <f t="shared" si="35"/>
        <v>0</v>
      </c>
      <c r="AU387" s="156">
        <v>4000000</v>
      </c>
      <c r="AV387" s="72">
        <f t="shared" si="36"/>
        <v>0</v>
      </c>
      <c r="AW387" s="515" t="s">
        <v>75</v>
      </c>
      <c r="AX387" s="61" t="s">
        <v>101</v>
      </c>
      <c r="AY387" s="180" t="s">
        <v>2247</v>
      </c>
      <c r="AZ387" s="58" t="s">
        <v>67</v>
      </c>
      <c r="BA387" s="58" t="s">
        <v>67</v>
      </c>
    </row>
    <row r="388" spans="2:53" s="142" customFormat="1" ht="14.25" customHeight="1" x14ac:dyDescent="0.2">
      <c r="B388" s="58">
        <v>2024</v>
      </c>
      <c r="C388" s="58">
        <v>891780111</v>
      </c>
      <c r="D388" s="62" t="s">
        <v>64</v>
      </c>
      <c r="E388" s="167" t="s">
        <v>2248</v>
      </c>
      <c r="F388" s="180" t="s">
        <v>2249</v>
      </c>
      <c r="G388" s="210">
        <v>0</v>
      </c>
      <c r="H388" s="167" t="s">
        <v>73</v>
      </c>
      <c r="I388" s="58" t="s">
        <v>125</v>
      </c>
      <c r="J388" s="167" t="s">
        <v>2250</v>
      </c>
      <c r="K388" s="156">
        <v>5000000</v>
      </c>
      <c r="L388" s="58" t="s">
        <v>68</v>
      </c>
      <c r="M388" s="482" t="s">
        <v>2251</v>
      </c>
      <c r="N388" s="487">
        <v>1123631254</v>
      </c>
      <c r="O388" s="184">
        <v>1665</v>
      </c>
      <c r="P388" s="154">
        <v>45495</v>
      </c>
      <c r="Q388" s="505">
        <v>80000000</v>
      </c>
      <c r="R388" s="488">
        <v>45497</v>
      </c>
      <c r="S388" s="156">
        <f>+K388</f>
        <v>5000000</v>
      </c>
      <c r="T388" s="61" t="s">
        <v>67</v>
      </c>
      <c r="U388" s="184">
        <v>72220242</v>
      </c>
      <c r="V388" s="184" t="s">
        <v>2236</v>
      </c>
      <c r="W388" s="488">
        <v>45497</v>
      </c>
      <c r="X388" s="488">
        <v>45497</v>
      </c>
      <c r="Y388" s="484" t="s">
        <v>75</v>
      </c>
      <c r="Z388" s="488">
        <v>45524</v>
      </c>
      <c r="AA388" s="180">
        <f t="shared" si="32"/>
        <v>27</v>
      </c>
      <c r="AB388" s="167">
        <v>0</v>
      </c>
      <c r="AC388" s="167">
        <v>0</v>
      </c>
      <c r="AD388" s="167">
        <v>0</v>
      </c>
      <c r="AE388" s="515" t="s">
        <v>75</v>
      </c>
      <c r="AF388" s="180">
        <f t="shared" si="33"/>
        <v>0</v>
      </c>
      <c r="AG388" s="167">
        <v>0</v>
      </c>
      <c r="AH388" s="167">
        <v>0</v>
      </c>
      <c r="AI388" s="515" t="s">
        <v>75</v>
      </c>
      <c r="AJ388" s="167">
        <v>0</v>
      </c>
      <c r="AK388" s="515" t="s">
        <v>75</v>
      </c>
      <c r="AL388" s="515" t="s">
        <v>75</v>
      </c>
      <c r="AM388" s="180">
        <f t="shared" si="34"/>
        <v>0</v>
      </c>
      <c r="AN388" s="505">
        <f>+K388+AC388-AH388</f>
        <v>5000000</v>
      </c>
      <c r="AO388" s="61" t="s">
        <v>86</v>
      </c>
      <c r="AP388" s="156">
        <v>0</v>
      </c>
      <c r="AQ388" s="61" t="s">
        <v>86</v>
      </c>
      <c r="AR388" s="64">
        <v>0</v>
      </c>
      <c r="AS388" s="515" t="s">
        <v>75</v>
      </c>
      <c r="AT388" s="522">
        <f t="shared" si="35"/>
        <v>0</v>
      </c>
      <c r="AU388" s="156">
        <v>5000000</v>
      </c>
      <c r="AV388" s="72">
        <f t="shared" si="36"/>
        <v>0</v>
      </c>
      <c r="AW388" s="515" t="s">
        <v>75</v>
      </c>
      <c r="AX388" s="61" t="s">
        <v>101</v>
      </c>
      <c r="AY388" s="180" t="s">
        <v>2252</v>
      </c>
      <c r="AZ388" s="58" t="s">
        <v>67</v>
      </c>
      <c r="BA388" s="58" t="s">
        <v>67</v>
      </c>
    </row>
    <row r="389" spans="2:53" s="142" customFormat="1" ht="14.25" customHeight="1" x14ac:dyDescent="0.2">
      <c r="B389" s="58">
        <v>2024</v>
      </c>
      <c r="C389" s="58">
        <v>891780111</v>
      </c>
      <c r="D389" s="62" t="s">
        <v>64</v>
      </c>
      <c r="E389" s="167" t="s">
        <v>2253</v>
      </c>
      <c r="F389" s="180" t="s">
        <v>2254</v>
      </c>
      <c r="G389" s="210">
        <v>0</v>
      </c>
      <c r="H389" s="167" t="s">
        <v>73</v>
      </c>
      <c r="I389" s="58" t="s">
        <v>125</v>
      </c>
      <c r="J389" s="167" t="s">
        <v>2255</v>
      </c>
      <c r="K389" s="156">
        <v>3180000</v>
      </c>
      <c r="L389" s="58" t="s">
        <v>68</v>
      </c>
      <c r="M389" s="482" t="s">
        <v>2256</v>
      </c>
      <c r="N389" s="487">
        <v>1083025162</v>
      </c>
      <c r="O389" s="180">
        <v>1469</v>
      </c>
      <c r="P389" s="154">
        <v>45470</v>
      </c>
      <c r="Q389" s="505">
        <v>36000000</v>
      </c>
      <c r="R389" s="488">
        <v>45497</v>
      </c>
      <c r="S389" s="156">
        <f>+K389</f>
        <v>3180000</v>
      </c>
      <c r="T389" s="61" t="s">
        <v>67</v>
      </c>
      <c r="U389" s="184">
        <v>63563343</v>
      </c>
      <c r="V389" s="184" t="s">
        <v>1075</v>
      </c>
      <c r="W389" s="488">
        <v>45497</v>
      </c>
      <c r="X389" s="488">
        <v>45497</v>
      </c>
      <c r="Y389" s="484" t="s">
        <v>75</v>
      </c>
      <c r="Z389" s="488">
        <v>45509</v>
      </c>
      <c r="AA389" s="180">
        <f t="shared" si="32"/>
        <v>12</v>
      </c>
      <c r="AB389" s="167">
        <v>0</v>
      </c>
      <c r="AC389" s="167">
        <v>0</v>
      </c>
      <c r="AD389" s="167">
        <v>0</v>
      </c>
      <c r="AE389" s="515" t="s">
        <v>75</v>
      </c>
      <c r="AF389" s="180">
        <f t="shared" si="33"/>
        <v>0</v>
      </c>
      <c r="AG389" s="167">
        <v>0</v>
      </c>
      <c r="AH389" s="167">
        <v>0</v>
      </c>
      <c r="AI389" s="515" t="s">
        <v>75</v>
      </c>
      <c r="AJ389" s="167">
        <v>0</v>
      </c>
      <c r="AK389" s="515" t="s">
        <v>75</v>
      </c>
      <c r="AL389" s="515" t="s">
        <v>75</v>
      </c>
      <c r="AM389" s="180">
        <f t="shared" si="34"/>
        <v>0</v>
      </c>
      <c r="AN389" s="505">
        <f>+K389+AC389-AH389</f>
        <v>3180000</v>
      </c>
      <c r="AO389" s="61" t="s">
        <v>86</v>
      </c>
      <c r="AP389" s="156">
        <v>0</v>
      </c>
      <c r="AQ389" s="61" t="s">
        <v>86</v>
      </c>
      <c r="AR389" s="64">
        <v>0</v>
      </c>
      <c r="AS389" s="515" t="s">
        <v>75</v>
      </c>
      <c r="AT389" s="522">
        <f t="shared" si="35"/>
        <v>0</v>
      </c>
      <c r="AU389" s="156">
        <v>3180000</v>
      </c>
      <c r="AV389" s="72">
        <f t="shared" si="36"/>
        <v>0</v>
      </c>
      <c r="AW389" s="515" t="s">
        <v>75</v>
      </c>
      <c r="AX389" s="61" t="s">
        <v>101</v>
      </c>
      <c r="AY389" s="180" t="s">
        <v>2257</v>
      </c>
      <c r="AZ389" s="58" t="s">
        <v>67</v>
      </c>
      <c r="BA389" s="58" t="s">
        <v>67</v>
      </c>
    </row>
    <row r="390" spans="2:53" s="142" customFormat="1" ht="14.25" customHeight="1" x14ac:dyDescent="0.2">
      <c r="B390" s="58">
        <v>2024</v>
      </c>
      <c r="C390" s="58">
        <v>891780111</v>
      </c>
      <c r="D390" s="62" t="s">
        <v>64</v>
      </c>
      <c r="E390" s="167" t="s">
        <v>2258</v>
      </c>
      <c r="F390" s="180" t="s">
        <v>2259</v>
      </c>
      <c r="G390" s="210">
        <v>0</v>
      </c>
      <c r="H390" s="167" t="s">
        <v>73</v>
      </c>
      <c r="I390" s="58" t="s">
        <v>125</v>
      </c>
      <c r="J390" s="167" t="s">
        <v>2260</v>
      </c>
      <c r="K390" s="156">
        <v>18500000</v>
      </c>
      <c r="L390" s="58" t="s">
        <v>68</v>
      </c>
      <c r="M390" s="482" t="s">
        <v>1164</v>
      </c>
      <c r="N390" s="486">
        <v>1104429269</v>
      </c>
      <c r="O390" s="184">
        <v>37</v>
      </c>
      <c r="P390" s="510">
        <v>45306</v>
      </c>
      <c r="Q390" s="156">
        <v>161390000</v>
      </c>
      <c r="R390" s="513">
        <v>45505</v>
      </c>
      <c r="S390" s="156">
        <f>+K390</f>
        <v>18500000</v>
      </c>
      <c r="T390" s="61" t="s">
        <v>67</v>
      </c>
      <c r="U390" s="184">
        <v>52389076</v>
      </c>
      <c r="V390" s="184" t="s">
        <v>1165</v>
      </c>
      <c r="W390" s="483">
        <v>45505</v>
      </c>
      <c r="X390" s="483">
        <v>45505</v>
      </c>
      <c r="Y390" s="484" t="s">
        <v>75</v>
      </c>
      <c r="Z390" s="483">
        <v>45655</v>
      </c>
      <c r="AA390" s="180">
        <f t="shared" si="32"/>
        <v>150</v>
      </c>
      <c r="AB390" s="167">
        <v>0</v>
      </c>
      <c r="AC390" s="167">
        <v>0</v>
      </c>
      <c r="AD390" s="167">
        <v>0</v>
      </c>
      <c r="AE390" s="515" t="s">
        <v>75</v>
      </c>
      <c r="AF390" s="180">
        <f t="shared" si="33"/>
        <v>0</v>
      </c>
      <c r="AG390" s="167">
        <v>0</v>
      </c>
      <c r="AH390" s="167">
        <v>0</v>
      </c>
      <c r="AI390" s="515" t="s">
        <v>75</v>
      </c>
      <c r="AJ390" s="167">
        <v>0</v>
      </c>
      <c r="AK390" s="515" t="s">
        <v>75</v>
      </c>
      <c r="AL390" s="515" t="s">
        <v>75</v>
      </c>
      <c r="AM390" s="180">
        <f t="shared" si="34"/>
        <v>0</v>
      </c>
      <c r="AN390" s="505">
        <f>+K390+AC390-AH390</f>
        <v>18500000</v>
      </c>
      <c r="AO390" s="61" t="s">
        <v>67</v>
      </c>
      <c r="AP390" s="156">
        <f>+AN390</f>
        <v>18500000</v>
      </c>
      <c r="AQ390" s="61" t="s">
        <v>86</v>
      </c>
      <c r="AR390" s="64">
        <v>0</v>
      </c>
      <c r="AS390" s="515" t="s">
        <v>75</v>
      </c>
      <c r="AT390" s="522">
        <f t="shared" si="35"/>
        <v>3700000</v>
      </c>
      <c r="AU390" s="156">
        <v>14800000</v>
      </c>
      <c r="AV390" s="72">
        <f t="shared" si="36"/>
        <v>0.2</v>
      </c>
      <c r="AW390" s="515" t="s">
        <v>75</v>
      </c>
      <c r="AX390" s="61" t="s">
        <v>101</v>
      </c>
      <c r="AY390" s="180" t="s">
        <v>2261</v>
      </c>
      <c r="AZ390" s="58" t="s">
        <v>67</v>
      </c>
      <c r="BA390" s="58" t="s">
        <v>67</v>
      </c>
    </row>
    <row r="391" spans="2:53" s="142" customFormat="1" ht="14.25" customHeight="1" x14ac:dyDescent="0.2">
      <c r="B391" s="58">
        <v>2024</v>
      </c>
      <c r="C391" s="58">
        <v>891780111</v>
      </c>
      <c r="D391" s="62" t="s">
        <v>64</v>
      </c>
      <c r="E391" s="167" t="s">
        <v>2262</v>
      </c>
      <c r="F391" s="180" t="s">
        <v>2263</v>
      </c>
      <c r="G391" s="210">
        <v>0</v>
      </c>
      <c r="H391" s="167" t="s">
        <v>73</v>
      </c>
      <c r="I391" s="58" t="s">
        <v>125</v>
      </c>
      <c r="J391" s="167" t="s">
        <v>2264</v>
      </c>
      <c r="K391" s="156">
        <v>19823670</v>
      </c>
      <c r="L391" s="58" t="s">
        <v>68</v>
      </c>
      <c r="M391" s="482" t="s">
        <v>2265</v>
      </c>
      <c r="N391" s="486">
        <v>1054924752</v>
      </c>
      <c r="O391" s="184">
        <v>496</v>
      </c>
      <c r="P391" s="509">
        <v>45349</v>
      </c>
      <c r="Q391" s="505">
        <v>258069886</v>
      </c>
      <c r="R391" s="513">
        <v>45505</v>
      </c>
      <c r="S391" s="156">
        <f>+K391</f>
        <v>19823670</v>
      </c>
      <c r="T391" s="61" t="s">
        <v>67</v>
      </c>
      <c r="U391" s="180">
        <v>77105457</v>
      </c>
      <c r="V391" s="184" t="s">
        <v>2266</v>
      </c>
      <c r="W391" s="483">
        <v>45505</v>
      </c>
      <c r="X391" s="483">
        <v>45505</v>
      </c>
      <c r="Y391" s="484" t="s">
        <v>75</v>
      </c>
      <c r="Z391" s="483">
        <v>45649</v>
      </c>
      <c r="AA391" s="180">
        <f t="shared" si="32"/>
        <v>144</v>
      </c>
      <c r="AB391" s="167">
        <v>0</v>
      </c>
      <c r="AC391" s="167">
        <v>0</v>
      </c>
      <c r="AD391" s="167">
        <v>0</v>
      </c>
      <c r="AE391" s="515" t="s">
        <v>75</v>
      </c>
      <c r="AF391" s="180">
        <f t="shared" si="33"/>
        <v>0</v>
      </c>
      <c r="AG391" s="167">
        <v>0</v>
      </c>
      <c r="AH391" s="167">
        <v>0</v>
      </c>
      <c r="AI391" s="515" t="s">
        <v>75</v>
      </c>
      <c r="AJ391" s="167">
        <v>0</v>
      </c>
      <c r="AK391" s="515" t="s">
        <v>75</v>
      </c>
      <c r="AL391" s="515" t="s">
        <v>75</v>
      </c>
      <c r="AM391" s="180">
        <f t="shared" si="34"/>
        <v>0</v>
      </c>
      <c r="AN391" s="505">
        <f>+K391+AC391-AH391</f>
        <v>19823670</v>
      </c>
      <c r="AO391" s="61" t="s">
        <v>86</v>
      </c>
      <c r="AP391" s="156">
        <v>0</v>
      </c>
      <c r="AQ391" s="61" t="s">
        <v>86</v>
      </c>
      <c r="AR391" s="64">
        <v>0</v>
      </c>
      <c r="AS391" s="515" t="s">
        <v>75</v>
      </c>
      <c r="AT391" s="522">
        <f t="shared" si="35"/>
        <v>0</v>
      </c>
      <c r="AU391" s="156">
        <v>19823670</v>
      </c>
      <c r="AV391" s="72">
        <f t="shared" si="36"/>
        <v>0</v>
      </c>
      <c r="AW391" s="515" t="s">
        <v>75</v>
      </c>
      <c r="AX391" s="61" t="s">
        <v>101</v>
      </c>
      <c r="AY391" s="180" t="s">
        <v>2267</v>
      </c>
      <c r="AZ391" s="58" t="s">
        <v>67</v>
      </c>
      <c r="BA391" s="58" t="s">
        <v>67</v>
      </c>
    </row>
    <row r="392" spans="2:53" s="142" customFormat="1" ht="14.25" customHeight="1" x14ac:dyDescent="0.2">
      <c r="B392" s="58">
        <v>2024</v>
      </c>
      <c r="C392" s="58">
        <v>891780111</v>
      </c>
      <c r="D392" s="62" t="s">
        <v>64</v>
      </c>
      <c r="E392" s="167" t="s">
        <v>2268</v>
      </c>
      <c r="F392" s="180" t="s">
        <v>2269</v>
      </c>
      <c r="G392" s="210">
        <v>0</v>
      </c>
      <c r="H392" s="167" t="s">
        <v>73</v>
      </c>
      <c r="I392" s="58" t="s">
        <v>125</v>
      </c>
      <c r="J392" s="167" t="s">
        <v>2270</v>
      </c>
      <c r="K392" s="156">
        <v>16800000</v>
      </c>
      <c r="L392" s="58" t="s">
        <v>68</v>
      </c>
      <c r="M392" s="482" t="s">
        <v>1210</v>
      </c>
      <c r="N392" s="486">
        <v>1082920089</v>
      </c>
      <c r="O392" s="184">
        <v>35</v>
      </c>
      <c r="P392" s="509">
        <v>45306</v>
      </c>
      <c r="Q392" s="156">
        <v>807300000</v>
      </c>
      <c r="R392" s="513">
        <v>45509</v>
      </c>
      <c r="S392" s="156">
        <f>+K392</f>
        <v>16800000</v>
      </c>
      <c r="T392" s="61" t="s">
        <v>67</v>
      </c>
      <c r="U392" s="184">
        <v>1192791759</v>
      </c>
      <c r="V392" s="184" t="s">
        <v>1211</v>
      </c>
      <c r="W392" s="483">
        <v>45509</v>
      </c>
      <c r="X392" s="483">
        <v>45509</v>
      </c>
      <c r="Y392" s="484" t="s">
        <v>75</v>
      </c>
      <c r="Z392" s="483">
        <v>45646</v>
      </c>
      <c r="AA392" s="180">
        <f t="shared" si="32"/>
        <v>137</v>
      </c>
      <c r="AB392" s="167">
        <v>0</v>
      </c>
      <c r="AC392" s="167">
        <v>0</v>
      </c>
      <c r="AD392" s="167">
        <v>0</v>
      </c>
      <c r="AE392" s="515" t="s">
        <v>75</v>
      </c>
      <c r="AF392" s="180">
        <f t="shared" si="33"/>
        <v>0</v>
      </c>
      <c r="AG392" s="167">
        <v>0</v>
      </c>
      <c r="AH392" s="167">
        <v>0</v>
      </c>
      <c r="AI392" s="515" t="s">
        <v>75</v>
      </c>
      <c r="AJ392" s="167">
        <v>0</v>
      </c>
      <c r="AK392" s="515" t="s">
        <v>75</v>
      </c>
      <c r="AL392" s="515" t="s">
        <v>75</v>
      </c>
      <c r="AM392" s="180">
        <f t="shared" si="34"/>
        <v>0</v>
      </c>
      <c r="AN392" s="505">
        <f>+K392+AC392-AH392</f>
        <v>16800000</v>
      </c>
      <c r="AO392" s="61" t="s">
        <v>67</v>
      </c>
      <c r="AP392" s="156">
        <f>+AN392</f>
        <v>16800000</v>
      </c>
      <c r="AQ392" s="61" t="s">
        <v>86</v>
      </c>
      <c r="AR392" s="64">
        <v>0</v>
      </c>
      <c r="AS392" s="515" t="s">
        <v>75</v>
      </c>
      <c r="AT392" s="522">
        <f t="shared" si="35"/>
        <v>3600000</v>
      </c>
      <c r="AU392" s="156">
        <v>13200000</v>
      </c>
      <c r="AV392" s="72">
        <f t="shared" si="36"/>
        <v>0.21428571428571427</v>
      </c>
      <c r="AW392" s="515" t="s">
        <v>75</v>
      </c>
      <c r="AX392" s="61" t="s">
        <v>101</v>
      </c>
      <c r="AY392" s="180" t="s">
        <v>2271</v>
      </c>
      <c r="AZ392" s="58" t="s">
        <v>67</v>
      </c>
      <c r="BA392" s="58" t="s">
        <v>67</v>
      </c>
    </row>
    <row r="393" spans="2:53" s="142" customFormat="1" ht="14.25" customHeight="1" x14ac:dyDescent="0.2">
      <c r="B393" s="58">
        <v>2024</v>
      </c>
      <c r="C393" s="58">
        <v>891780111</v>
      </c>
      <c r="D393" s="62" t="s">
        <v>64</v>
      </c>
      <c r="E393" s="167" t="s">
        <v>2272</v>
      </c>
      <c r="F393" s="180" t="s">
        <v>2273</v>
      </c>
      <c r="G393" s="210">
        <v>0</v>
      </c>
      <c r="H393" s="167" t="s">
        <v>73</v>
      </c>
      <c r="I393" s="58" t="s">
        <v>125</v>
      </c>
      <c r="J393" s="167" t="s">
        <v>2274</v>
      </c>
      <c r="K393" s="505">
        <v>1456000</v>
      </c>
      <c r="L393" s="58" t="s">
        <v>68</v>
      </c>
      <c r="M393" s="482" t="s">
        <v>2275</v>
      </c>
      <c r="N393" s="486">
        <v>32673719</v>
      </c>
      <c r="O393" s="184">
        <v>1469</v>
      </c>
      <c r="P393" s="509">
        <v>45470</v>
      </c>
      <c r="Q393" s="505">
        <v>36000000</v>
      </c>
      <c r="R393" s="513">
        <v>45509</v>
      </c>
      <c r="S393" s="156">
        <f>+K393</f>
        <v>1456000</v>
      </c>
      <c r="T393" s="61" t="s">
        <v>67</v>
      </c>
      <c r="U393" s="184">
        <v>63563343</v>
      </c>
      <c r="V393" s="184" t="s">
        <v>1075</v>
      </c>
      <c r="W393" s="483">
        <v>45509</v>
      </c>
      <c r="X393" s="483">
        <v>45509</v>
      </c>
      <c r="Y393" s="484" t="s">
        <v>75</v>
      </c>
      <c r="Z393" s="483">
        <v>45520</v>
      </c>
      <c r="AA393" s="180">
        <f t="shared" si="32"/>
        <v>11</v>
      </c>
      <c r="AB393" s="167">
        <v>0</v>
      </c>
      <c r="AC393" s="167">
        <v>0</v>
      </c>
      <c r="AD393" s="167">
        <v>0</v>
      </c>
      <c r="AE393" s="515" t="s">
        <v>75</v>
      </c>
      <c r="AF393" s="180">
        <f t="shared" si="33"/>
        <v>0</v>
      </c>
      <c r="AG393" s="167">
        <v>0</v>
      </c>
      <c r="AH393" s="167">
        <v>0</v>
      </c>
      <c r="AI393" s="515" t="s">
        <v>75</v>
      </c>
      <c r="AJ393" s="167">
        <v>0</v>
      </c>
      <c r="AK393" s="515" t="s">
        <v>75</v>
      </c>
      <c r="AL393" s="515" t="s">
        <v>75</v>
      </c>
      <c r="AM393" s="180">
        <f t="shared" si="34"/>
        <v>0</v>
      </c>
      <c r="AN393" s="505">
        <f>+K393+AC393-AH393</f>
        <v>1456000</v>
      </c>
      <c r="AO393" s="61" t="s">
        <v>86</v>
      </c>
      <c r="AP393" s="156">
        <v>0</v>
      </c>
      <c r="AQ393" s="61" t="s">
        <v>86</v>
      </c>
      <c r="AR393" s="64">
        <v>0</v>
      </c>
      <c r="AS393" s="515" t="s">
        <v>75</v>
      </c>
      <c r="AT393" s="522">
        <f t="shared" si="35"/>
        <v>0</v>
      </c>
      <c r="AU393" s="156">
        <v>1456000</v>
      </c>
      <c r="AV393" s="72">
        <f t="shared" si="36"/>
        <v>0</v>
      </c>
      <c r="AW393" s="515" t="s">
        <v>75</v>
      </c>
      <c r="AX393" s="61" t="s">
        <v>101</v>
      </c>
      <c r="AY393" s="180" t="s">
        <v>2276</v>
      </c>
      <c r="AZ393" s="58" t="s">
        <v>67</v>
      </c>
      <c r="BA393" s="58" t="s">
        <v>67</v>
      </c>
    </row>
    <row r="394" spans="2:53" s="142" customFormat="1" ht="14.25" customHeight="1" x14ac:dyDescent="0.2">
      <c r="B394" s="58">
        <v>2024</v>
      </c>
      <c r="C394" s="58">
        <v>891780111</v>
      </c>
      <c r="D394" s="62" t="s">
        <v>64</v>
      </c>
      <c r="E394" s="167" t="s">
        <v>2277</v>
      </c>
      <c r="F394" s="180" t="s">
        <v>2278</v>
      </c>
      <c r="G394" s="210">
        <v>0</v>
      </c>
      <c r="H394" s="167" t="s">
        <v>73</v>
      </c>
      <c r="I394" s="58" t="s">
        <v>125</v>
      </c>
      <c r="J394" s="167" t="s">
        <v>2279</v>
      </c>
      <c r="K394" s="156">
        <v>16320000</v>
      </c>
      <c r="L394" s="58" t="s">
        <v>68</v>
      </c>
      <c r="M394" s="482" t="s">
        <v>2280</v>
      </c>
      <c r="N394" s="486">
        <v>1082893928</v>
      </c>
      <c r="O394" s="184">
        <v>38</v>
      </c>
      <c r="P394" s="509">
        <v>45306</v>
      </c>
      <c r="Q394" s="505">
        <v>585250000</v>
      </c>
      <c r="R394" s="513">
        <v>45510</v>
      </c>
      <c r="S394" s="156">
        <f>+K394</f>
        <v>16320000</v>
      </c>
      <c r="T394" s="61" t="s">
        <v>67</v>
      </c>
      <c r="U394" s="180">
        <v>1082884010</v>
      </c>
      <c r="V394" s="184" t="s">
        <v>438</v>
      </c>
      <c r="W394" s="483">
        <v>45510</v>
      </c>
      <c r="X394" s="483">
        <v>45510</v>
      </c>
      <c r="Y394" s="484" t="s">
        <v>75</v>
      </c>
      <c r="Z394" s="483">
        <v>45646</v>
      </c>
      <c r="AA394" s="180">
        <f t="shared" si="32"/>
        <v>136</v>
      </c>
      <c r="AB394" s="167">
        <v>0</v>
      </c>
      <c r="AC394" s="167">
        <v>0</v>
      </c>
      <c r="AD394" s="167">
        <v>0</v>
      </c>
      <c r="AE394" s="515" t="s">
        <v>75</v>
      </c>
      <c r="AF394" s="180">
        <f t="shared" si="33"/>
        <v>0</v>
      </c>
      <c r="AG394" s="167">
        <v>0</v>
      </c>
      <c r="AH394" s="167">
        <v>0</v>
      </c>
      <c r="AI394" s="515" t="s">
        <v>75</v>
      </c>
      <c r="AJ394" s="167">
        <v>0</v>
      </c>
      <c r="AK394" s="515" t="s">
        <v>75</v>
      </c>
      <c r="AL394" s="515" t="s">
        <v>75</v>
      </c>
      <c r="AM394" s="180">
        <f t="shared" si="34"/>
        <v>0</v>
      </c>
      <c r="AN394" s="505">
        <f>+K394+AC394-AH394</f>
        <v>16320000</v>
      </c>
      <c r="AO394" s="61" t="s">
        <v>67</v>
      </c>
      <c r="AP394" s="156">
        <f>+AN394</f>
        <v>16320000</v>
      </c>
      <c r="AQ394" s="61" t="s">
        <v>86</v>
      </c>
      <c r="AR394" s="64">
        <v>0</v>
      </c>
      <c r="AS394" s="515" t="s">
        <v>75</v>
      </c>
      <c r="AT394" s="522">
        <f t="shared" si="35"/>
        <v>0</v>
      </c>
      <c r="AU394" s="156">
        <v>16320000</v>
      </c>
      <c r="AV394" s="72">
        <f t="shared" si="36"/>
        <v>0</v>
      </c>
      <c r="AW394" s="515" t="s">
        <v>75</v>
      </c>
      <c r="AX394" s="61" t="s">
        <v>101</v>
      </c>
      <c r="AY394" s="495" t="s">
        <v>2281</v>
      </c>
      <c r="AZ394" s="58" t="s">
        <v>67</v>
      </c>
      <c r="BA394" s="58" t="s">
        <v>67</v>
      </c>
    </row>
    <row r="395" spans="2:53" s="142" customFormat="1" ht="14.25" customHeight="1" x14ac:dyDescent="0.2">
      <c r="B395" s="58">
        <v>2024</v>
      </c>
      <c r="C395" s="58">
        <v>891780111</v>
      </c>
      <c r="D395" s="62" t="s">
        <v>64</v>
      </c>
      <c r="E395" s="167" t="s">
        <v>2282</v>
      </c>
      <c r="F395" s="180" t="s">
        <v>2283</v>
      </c>
      <c r="G395" s="210">
        <v>0</v>
      </c>
      <c r="H395" s="167" t="s">
        <v>73</v>
      </c>
      <c r="I395" s="58" t="s">
        <v>125</v>
      </c>
      <c r="J395" s="167" t="s">
        <v>2284</v>
      </c>
      <c r="K395" s="156">
        <v>7000000</v>
      </c>
      <c r="L395" s="58" t="s">
        <v>68</v>
      </c>
      <c r="M395" s="482" t="s">
        <v>2285</v>
      </c>
      <c r="N395" s="486">
        <v>1082886224</v>
      </c>
      <c r="O395" s="184">
        <v>1665</v>
      </c>
      <c r="P395" s="509">
        <v>45495</v>
      </c>
      <c r="Q395" s="505">
        <v>80000000</v>
      </c>
      <c r="R395" s="513">
        <v>45512</v>
      </c>
      <c r="S395" s="156">
        <f>+K395</f>
        <v>7000000</v>
      </c>
      <c r="T395" s="61" t="s">
        <v>67</v>
      </c>
      <c r="U395" s="180">
        <v>72220242</v>
      </c>
      <c r="V395" s="184" t="s">
        <v>2286</v>
      </c>
      <c r="W395" s="483">
        <v>45512</v>
      </c>
      <c r="X395" s="483">
        <v>45512</v>
      </c>
      <c r="Y395" s="484" t="s">
        <v>75</v>
      </c>
      <c r="Z395" s="483">
        <v>45524</v>
      </c>
      <c r="AA395" s="180">
        <f t="shared" si="32"/>
        <v>12</v>
      </c>
      <c r="AB395" s="167">
        <v>0</v>
      </c>
      <c r="AC395" s="167">
        <v>0</v>
      </c>
      <c r="AD395" s="167">
        <v>0</v>
      </c>
      <c r="AE395" s="515" t="s">
        <v>75</v>
      </c>
      <c r="AF395" s="180">
        <f t="shared" si="33"/>
        <v>0</v>
      </c>
      <c r="AG395" s="167">
        <v>0</v>
      </c>
      <c r="AH395" s="167">
        <v>0</v>
      </c>
      <c r="AI395" s="515" t="s">
        <v>75</v>
      </c>
      <c r="AJ395" s="167">
        <v>0</v>
      </c>
      <c r="AK395" s="515" t="s">
        <v>75</v>
      </c>
      <c r="AL395" s="515" t="s">
        <v>75</v>
      </c>
      <c r="AM395" s="180">
        <f t="shared" si="34"/>
        <v>0</v>
      </c>
      <c r="AN395" s="505">
        <f>+K395+AC395-AH395</f>
        <v>7000000</v>
      </c>
      <c r="AO395" s="61" t="s">
        <v>86</v>
      </c>
      <c r="AP395" s="156">
        <v>0</v>
      </c>
      <c r="AQ395" s="61" t="s">
        <v>86</v>
      </c>
      <c r="AR395" s="64">
        <v>0</v>
      </c>
      <c r="AS395" s="515" t="s">
        <v>75</v>
      </c>
      <c r="AT395" s="522">
        <f t="shared" si="35"/>
        <v>0</v>
      </c>
      <c r="AU395" s="156">
        <v>7000000</v>
      </c>
      <c r="AV395" s="72">
        <f t="shared" si="36"/>
        <v>0</v>
      </c>
      <c r="AW395" s="515" t="s">
        <v>75</v>
      </c>
      <c r="AX395" s="61" t="s">
        <v>101</v>
      </c>
      <c r="AY395" s="184" t="s">
        <v>2287</v>
      </c>
      <c r="AZ395" s="58" t="s">
        <v>67</v>
      </c>
      <c r="BA395" s="58" t="s">
        <v>67</v>
      </c>
    </row>
    <row r="396" spans="2:53" s="142" customFormat="1" ht="14.25" customHeight="1" x14ac:dyDescent="0.2">
      <c r="B396" s="58">
        <v>2024</v>
      </c>
      <c r="C396" s="58">
        <v>891780111</v>
      </c>
      <c r="D396" s="62" t="s">
        <v>64</v>
      </c>
      <c r="E396" s="167" t="s">
        <v>2288</v>
      </c>
      <c r="F396" s="180" t="s">
        <v>2289</v>
      </c>
      <c r="G396" s="210">
        <v>0</v>
      </c>
      <c r="H396" s="167" t="s">
        <v>73</v>
      </c>
      <c r="I396" s="58" t="s">
        <v>125</v>
      </c>
      <c r="J396" s="167" t="s">
        <v>2290</v>
      </c>
      <c r="K396" s="156">
        <v>4000000</v>
      </c>
      <c r="L396" s="58" t="s">
        <v>68</v>
      </c>
      <c r="M396" s="482" t="s">
        <v>2291</v>
      </c>
      <c r="N396" s="486">
        <v>1083040792</v>
      </c>
      <c r="O396" s="184">
        <v>1665</v>
      </c>
      <c r="P396" s="509">
        <v>45495</v>
      </c>
      <c r="Q396" s="505">
        <v>80000000</v>
      </c>
      <c r="R396" s="513">
        <v>45512</v>
      </c>
      <c r="S396" s="156">
        <f>+K396</f>
        <v>4000000</v>
      </c>
      <c r="T396" s="61" t="s">
        <v>67</v>
      </c>
      <c r="U396" s="180">
        <v>72220242</v>
      </c>
      <c r="V396" s="184" t="s">
        <v>2286</v>
      </c>
      <c r="W396" s="483">
        <v>45512</v>
      </c>
      <c r="X396" s="483">
        <v>45512</v>
      </c>
      <c r="Y396" s="484" t="s">
        <v>75</v>
      </c>
      <c r="Z396" s="483">
        <v>45524</v>
      </c>
      <c r="AA396" s="180">
        <f t="shared" si="32"/>
        <v>12</v>
      </c>
      <c r="AB396" s="167">
        <v>0</v>
      </c>
      <c r="AC396" s="167">
        <v>0</v>
      </c>
      <c r="AD396" s="167">
        <v>0</v>
      </c>
      <c r="AE396" s="515" t="s">
        <v>75</v>
      </c>
      <c r="AF396" s="180">
        <f t="shared" si="33"/>
        <v>0</v>
      </c>
      <c r="AG396" s="167">
        <v>0</v>
      </c>
      <c r="AH396" s="167">
        <v>0</v>
      </c>
      <c r="AI396" s="515" t="s">
        <v>75</v>
      </c>
      <c r="AJ396" s="167">
        <v>0</v>
      </c>
      <c r="AK396" s="515" t="s">
        <v>75</v>
      </c>
      <c r="AL396" s="515" t="s">
        <v>75</v>
      </c>
      <c r="AM396" s="180">
        <f t="shared" si="34"/>
        <v>0</v>
      </c>
      <c r="AN396" s="505">
        <f>+K396+AC396-AH396</f>
        <v>4000000</v>
      </c>
      <c r="AO396" s="61" t="s">
        <v>86</v>
      </c>
      <c r="AP396" s="156">
        <v>0</v>
      </c>
      <c r="AQ396" s="61" t="s">
        <v>86</v>
      </c>
      <c r="AR396" s="64">
        <v>0</v>
      </c>
      <c r="AS396" s="515" t="s">
        <v>75</v>
      </c>
      <c r="AT396" s="522">
        <f t="shared" si="35"/>
        <v>0</v>
      </c>
      <c r="AU396" s="156">
        <v>4000000</v>
      </c>
      <c r="AV396" s="72">
        <f t="shared" si="36"/>
        <v>0</v>
      </c>
      <c r="AW396" s="515" t="s">
        <v>75</v>
      </c>
      <c r="AX396" s="61" t="s">
        <v>101</v>
      </c>
      <c r="AY396" s="180" t="s">
        <v>2292</v>
      </c>
      <c r="AZ396" s="58" t="s">
        <v>67</v>
      </c>
      <c r="BA396" s="58" t="s">
        <v>67</v>
      </c>
    </row>
    <row r="397" spans="2:53" s="142" customFormat="1" ht="14.25" customHeight="1" x14ac:dyDescent="0.2">
      <c r="B397" s="58">
        <v>2024</v>
      </c>
      <c r="C397" s="58">
        <v>891780111</v>
      </c>
      <c r="D397" s="62" t="s">
        <v>64</v>
      </c>
      <c r="E397" s="167" t="s">
        <v>2293</v>
      </c>
      <c r="F397" s="180" t="s">
        <v>2294</v>
      </c>
      <c r="G397" s="210">
        <v>0</v>
      </c>
      <c r="H397" s="167" t="s">
        <v>73</v>
      </c>
      <c r="I397" s="58" t="s">
        <v>125</v>
      </c>
      <c r="J397" s="167" t="s">
        <v>2295</v>
      </c>
      <c r="K397" s="156">
        <v>61503427</v>
      </c>
      <c r="L397" s="58" t="s">
        <v>68</v>
      </c>
      <c r="M397" s="482" t="s">
        <v>1592</v>
      </c>
      <c r="N397" s="486">
        <v>1082862229</v>
      </c>
      <c r="O397" s="184">
        <v>482</v>
      </c>
      <c r="P397" s="510">
        <v>45348</v>
      </c>
      <c r="Q397" s="156">
        <v>396558147</v>
      </c>
      <c r="R397" s="483">
        <v>45513</v>
      </c>
      <c r="S397" s="156">
        <f>+K397</f>
        <v>61503427</v>
      </c>
      <c r="T397" s="61" t="s">
        <v>67</v>
      </c>
      <c r="U397" s="184">
        <v>57466882</v>
      </c>
      <c r="V397" s="184" t="s">
        <v>709</v>
      </c>
      <c r="W397" s="483">
        <v>45513</v>
      </c>
      <c r="X397" s="483">
        <v>45513</v>
      </c>
      <c r="Y397" s="484" t="s">
        <v>75</v>
      </c>
      <c r="Z397" s="483">
        <v>45828</v>
      </c>
      <c r="AA397" s="180">
        <f t="shared" si="32"/>
        <v>315</v>
      </c>
      <c r="AB397" s="167">
        <v>0</v>
      </c>
      <c r="AC397" s="167">
        <v>0</v>
      </c>
      <c r="AD397" s="167">
        <v>0</v>
      </c>
      <c r="AE397" s="515" t="s">
        <v>75</v>
      </c>
      <c r="AF397" s="180">
        <f t="shared" si="33"/>
        <v>0</v>
      </c>
      <c r="AG397" s="167">
        <v>0</v>
      </c>
      <c r="AH397" s="167">
        <v>0</v>
      </c>
      <c r="AI397" s="515" t="s">
        <v>75</v>
      </c>
      <c r="AJ397" s="167">
        <v>0</v>
      </c>
      <c r="AK397" s="515" t="s">
        <v>75</v>
      </c>
      <c r="AL397" s="515" t="s">
        <v>75</v>
      </c>
      <c r="AM397" s="180">
        <f t="shared" si="34"/>
        <v>0</v>
      </c>
      <c r="AN397" s="505">
        <f>+K397+AC397-AH397</f>
        <v>61503427</v>
      </c>
      <c r="AO397" s="61" t="s">
        <v>86</v>
      </c>
      <c r="AP397" s="156">
        <v>0</v>
      </c>
      <c r="AQ397" s="61" t="s">
        <v>86</v>
      </c>
      <c r="AR397" s="64">
        <v>0</v>
      </c>
      <c r="AS397" s="515" t="s">
        <v>75</v>
      </c>
      <c r="AT397" s="522">
        <f t="shared" si="35"/>
        <v>0</v>
      </c>
      <c r="AU397" s="156">
        <v>61503427</v>
      </c>
      <c r="AV397" s="72">
        <f t="shared" si="36"/>
        <v>0</v>
      </c>
      <c r="AW397" s="515" t="s">
        <v>75</v>
      </c>
      <c r="AX397" s="61" t="s">
        <v>101</v>
      </c>
      <c r="AY397" s="180" t="s">
        <v>2296</v>
      </c>
      <c r="AZ397" s="58" t="s">
        <v>67</v>
      </c>
      <c r="BA397" s="58" t="s">
        <v>67</v>
      </c>
    </row>
    <row r="398" spans="2:53" s="142" customFormat="1" ht="14.25" customHeight="1" x14ac:dyDescent="0.2">
      <c r="B398" s="58">
        <v>2024</v>
      </c>
      <c r="C398" s="58">
        <v>891780111</v>
      </c>
      <c r="D398" s="62" t="s">
        <v>64</v>
      </c>
      <c r="E398" s="167" t="s">
        <v>2297</v>
      </c>
      <c r="F398" s="180" t="s">
        <v>2298</v>
      </c>
      <c r="G398" s="210">
        <v>0</v>
      </c>
      <c r="H398" s="167" t="s">
        <v>73</v>
      </c>
      <c r="I398" s="58" t="s">
        <v>125</v>
      </c>
      <c r="J398" s="167" t="s">
        <v>2299</v>
      </c>
      <c r="K398" s="156">
        <v>12000000</v>
      </c>
      <c r="L398" s="58" t="s">
        <v>68</v>
      </c>
      <c r="M398" s="482" t="s">
        <v>1464</v>
      </c>
      <c r="N398" s="482" t="s">
        <v>2300</v>
      </c>
      <c r="O398" s="184">
        <v>39</v>
      </c>
      <c r="P398" s="509">
        <v>45306</v>
      </c>
      <c r="Q398" s="505">
        <v>524300000</v>
      </c>
      <c r="R398" s="483">
        <v>45518</v>
      </c>
      <c r="S398" s="156">
        <f>+K398</f>
        <v>12000000</v>
      </c>
      <c r="T398" s="61" t="s">
        <v>67</v>
      </c>
      <c r="U398" s="184">
        <v>72255882</v>
      </c>
      <c r="V398" s="184" t="s">
        <v>1465</v>
      </c>
      <c r="W398" s="483">
        <v>45518</v>
      </c>
      <c r="X398" s="483">
        <v>45518</v>
      </c>
      <c r="Y398" s="484" t="s">
        <v>75</v>
      </c>
      <c r="Z398" s="483">
        <v>45639</v>
      </c>
      <c r="AA398" s="180">
        <f t="shared" si="32"/>
        <v>121</v>
      </c>
      <c r="AB398" s="167">
        <v>0</v>
      </c>
      <c r="AC398" s="167">
        <v>0</v>
      </c>
      <c r="AD398" s="167">
        <v>0</v>
      </c>
      <c r="AE398" s="515" t="s">
        <v>75</v>
      </c>
      <c r="AF398" s="180">
        <f t="shared" si="33"/>
        <v>0</v>
      </c>
      <c r="AG398" s="167">
        <v>0</v>
      </c>
      <c r="AH398" s="167">
        <v>0</v>
      </c>
      <c r="AI398" s="515" t="s">
        <v>75</v>
      </c>
      <c r="AJ398" s="167">
        <v>0</v>
      </c>
      <c r="AK398" s="515" t="s">
        <v>75</v>
      </c>
      <c r="AL398" s="515" t="s">
        <v>75</v>
      </c>
      <c r="AM398" s="180">
        <f t="shared" si="34"/>
        <v>0</v>
      </c>
      <c r="AN398" s="505">
        <f>+K398+AC398-AH398</f>
        <v>12000000</v>
      </c>
      <c r="AO398" s="61" t="s">
        <v>67</v>
      </c>
      <c r="AP398" s="156">
        <f>+AN398</f>
        <v>12000000</v>
      </c>
      <c r="AQ398" s="61" t="s">
        <v>86</v>
      </c>
      <c r="AR398" s="64">
        <v>0</v>
      </c>
      <c r="AS398" s="515" t="s">
        <v>75</v>
      </c>
      <c r="AT398" s="522">
        <f t="shared" si="35"/>
        <v>0</v>
      </c>
      <c r="AU398" s="156">
        <v>12000000</v>
      </c>
      <c r="AV398" s="72">
        <f t="shared" si="36"/>
        <v>0</v>
      </c>
      <c r="AW398" s="515" t="s">
        <v>75</v>
      </c>
      <c r="AX398" s="61" t="s">
        <v>101</v>
      </c>
      <c r="AY398" s="481" t="s">
        <v>2301</v>
      </c>
      <c r="AZ398" s="58" t="s">
        <v>67</v>
      </c>
      <c r="BA398" s="58" t="s">
        <v>67</v>
      </c>
    </row>
    <row r="399" spans="2:53" s="142" customFormat="1" ht="14.25" customHeight="1" x14ac:dyDescent="0.2">
      <c r="B399" s="58">
        <v>2024</v>
      </c>
      <c r="C399" s="58">
        <v>891780111</v>
      </c>
      <c r="D399" s="62" t="s">
        <v>64</v>
      </c>
      <c r="E399" s="167" t="s">
        <v>2302</v>
      </c>
      <c r="F399" s="180" t="s">
        <v>2303</v>
      </c>
      <c r="G399" s="210">
        <v>0</v>
      </c>
      <c r="H399" s="167" t="s">
        <v>73</v>
      </c>
      <c r="I399" s="58" t="s">
        <v>125</v>
      </c>
      <c r="J399" s="167" t="s">
        <v>2304</v>
      </c>
      <c r="K399" s="156">
        <v>6545000</v>
      </c>
      <c r="L399" s="58" t="s">
        <v>68</v>
      </c>
      <c r="M399" s="482" t="s">
        <v>2305</v>
      </c>
      <c r="N399" s="482" t="s">
        <v>2306</v>
      </c>
      <c r="O399" s="184">
        <v>869</v>
      </c>
      <c r="P399" s="509">
        <v>45391</v>
      </c>
      <c r="Q399" s="505">
        <v>20945000</v>
      </c>
      <c r="R399" s="483">
        <v>45518</v>
      </c>
      <c r="S399" s="156">
        <f>+K399</f>
        <v>6545000</v>
      </c>
      <c r="T399" s="61" t="s">
        <v>67</v>
      </c>
      <c r="U399" s="184">
        <v>7630378</v>
      </c>
      <c r="V399" s="184" t="s">
        <v>2307</v>
      </c>
      <c r="W399" s="483">
        <v>45519</v>
      </c>
      <c r="X399" s="483">
        <v>45519</v>
      </c>
      <c r="Y399" s="484" t="s">
        <v>75</v>
      </c>
      <c r="Z399" s="483">
        <v>45549</v>
      </c>
      <c r="AA399" s="180">
        <f t="shared" si="32"/>
        <v>30</v>
      </c>
      <c r="AB399" s="167">
        <v>0</v>
      </c>
      <c r="AC399" s="167">
        <v>0</v>
      </c>
      <c r="AD399" s="167">
        <v>0</v>
      </c>
      <c r="AE399" s="515" t="s">
        <v>75</v>
      </c>
      <c r="AF399" s="180">
        <f t="shared" si="33"/>
        <v>0</v>
      </c>
      <c r="AG399" s="167">
        <v>0</v>
      </c>
      <c r="AH399" s="167">
        <v>0</v>
      </c>
      <c r="AI399" s="515" t="s">
        <v>75</v>
      </c>
      <c r="AJ399" s="167">
        <v>0</v>
      </c>
      <c r="AK399" s="515" t="s">
        <v>75</v>
      </c>
      <c r="AL399" s="515" t="s">
        <v>75</v>
      </c>
      <c r="AM399" s="180">
        <f t="shared" si="34"/>
        <v>0</v>
      </c>
      <c r="AN399" s="505">
        <f>+K399+AC399-AH399</f>
        <v>6545000</v>
      </c>
      <c r="AO399" s="61" t="s">
        <v>67</v>
      </c>
      <c r="AP399" s="156">
        <f>+AN399</f>
        <v>6545000</v>
      </c>
      <c r="AQ399" s="61" t="s">
        <v>86</v>
      </c>
      <c r="AR399" s="64">
        <v>0</v>
      </c>
      <c r="AS399" s="515" t="s">
        <v>75</v>
      </c>
      <c r="AT399" s="522">
        <f t="shared" si="35"/>
        <v>0</v>
      </c>
      <c r="AU399" s="156">
        <v>6545000</v>
      </c>
      <c r="AV399" s="72">
        <f t="shared" si="36"/>
        <v>0</v>
      </c>
      <c r="AW399" s="515" t="s">
        <v>75</v>
      </c>
      <c r="AX399" s="61" t="s">
        <v>101</v>
      </c>
      <c r="AY399" s="481" t="s">
        <v>2308</v>
      </c>
      <c r="AZ399" s="58" t="s">
        <v>67</v>
      </c>
      <c r="BA399" s="58" t="s">
        <v>67</v>
      </c>
    </row>
    <row r="400" spans="2:53" s="142" customFormat="1" ht="14.25" customHeight="1" x14ac:dyDescent="0.2">
      <c r="B400" s="58">
        <v>2024</v>
      </c>
      <c r="C400" s="58">
        <v>891780111</v>
      </c>
      <c r="D400" s="62" t="s">
        <v>64</v>
      </c>
      <c r="E400" s="167" t="s">
        <v>2309</v>
      </c>
      <c r="F400" s="180" t="s">
        <v>2310</v>
      </c>
      <c r="G400" s="210">
        <v>0</v>
      </c>
      <c r="H400" s="167" t="s">
        <v>73</v>
      </c>
      <c r="I400" s="58" t="s">
        <v>125</v>
      </c>
      <c r="J400" s="167" t="s">
        <v>2311</v>
      </c>
      <c r="K400" s="156">
        <v>8000000</v>
      </c>
      <c r="L400" s="58" t="s">
        <v>68</v>
      </c>
      <c r="M400" s="482" t="s">
        <v>931</v>
      </c>
      <c r="N400" s="482" t="s">
        <v>2312</v>
      </c>
      <c r="O400" s="184">
        <v>429</v>
      </c>
      <c r="P400" s="509">
        <v>45343</v>
      </c>
      <c r="Q400" s="156">
        <v>524300000</v>
      </c>
      <c r="R400" s="483">
        <v>45519</v>
      </c>
      <c r="S400" s="156">
        <f>+K400</f>
        <v>8000000</v>
      </c>
      <c r="T400" s="61" t="s">
        <v>67</v>
      </c>
      <c r="U400" s="184">
        <v>39049658</v>
      </c>
      <c r="V400" s="184" t="s">
        <v>2313</v>
      </c>
      <c r="W400" s="483">
        <v>45519</v>
      </c>
      <c r="X400" s="483">
        <v>45519</v>
      </c>
      <c r="Y400" s="484" t="s">
        <v>75</v>
      </c>
      <c r="Z400" s="483">
        <v>45565</v>
      </c>
      <c r="AA400" s="180">
        <f t="shared" si="32"/>
        <v>46</v>
      </c>
      <c r="AB400" s="167">
        <v>0</v>
      </c>
      <c r="AC400" s="167">
        <v>0</v>
      </c>
      <c r="AD400" s="167">
        <v>0</v>
      </c>
      <c r="AE400" s="515" t="s">
        <v>75</v>
      </c>
      <c r="AF400" s="180">
        <f t="shared" si="33"/>
        <v>0</v>
      </c>
      <c r="AG400" s="167">
        <v>0</v>
      </c>
      <c r="AH400" s="167">
        <v>0</v>
      </c>
      <c r="AI400" s="515" t="s">
        <v>75</v>
      </c>
      <c r="AJ400" s="167">
        <v>0</v>
      </c>
      <c r="AK400" s="515" t="s">
        <v>75</v>
      </c>
      <c r="AL400" s="515" t="s">
        <v>75</v>
      </c>
      <c r="AM400" s="180">
        <f t="shared" si="34"/>
        <v>0</v>
      </c>
      <c r="AN400" s="505">
        <f>+K400+AC400-AH400</f>
        <v>8000000</v>
      </c>
      <c r="AO400" s="61" t="s">
        <v>86</v>
      </c>
      <c r="AP400" s="156">
        <v>0</v>
      </c>
      <c r="AQ400" s="61" t="s">
        <v>86</v>
      </c>
      <c r="AR400" s="64">
        <v>0</v>
      </c>
      <c r="AS400" s="515" t="s">
        <v>75</v>
      </c>
      <c r="AT400" s="522">
        <f t="shared" si="35"/>
        <v>0</v>
      </c>
      <c r="AU400" s="156">
        <v>8000000</v>
      </c>
      <c r="AV400" s="72">
        <f t="shared" si="36"/>
        <v>0</v>
      </c>
      <c r="AW400" s="515" t="s">
        <v>75</v>
      </c>
      <c r="AX400" s="61" t="s">
        <v>101</v>
      </c>
      <c r="AY400" s="481" t="s">
        <v>2314</v>
      </c>
      <c r="AZ400" s="58" t="s">
        <v>67</v>
      </c>
      <c r="BA400" s="58" t="s">
        <v>67</v>
      </c>
    </row>
    <row r="401" spans="2:53" s="142" customFormat="1" ht="14.25" customHeight="1" x14ac:dyDescent="0.2">
      <c r="B401" s="58">
        <v>2024</v>
      </c>
      <c r="C401" s="58">
        <v>891780111</v>
      </c>
      <c r="D401" s="62" t="s">
        <v>64</v>
      </c>
      <c r="E401" s="167" t="s">
        <v>2315</v>
      </c>
      <c r="F401" s="180" t="s">
        <v>2316</v>
      </c>
      <c r="G401" s="210">
        <v>0</v>
      </c>
      <c r="H401" s="167" t="s">
        <v>73</v>
      </c>
      <c r="I401" s="58" t="s">
        <v>125</v>
      </c>
      <c r="J401" s="167" t="s">
        <v>2317</v>
      </c>
      <c r="K401" s="156">
        <v>9600000</v>
      </c>
      <c r="L401" s="58" t="s">
        <v>68</v>
      </c>
      <c r="M401" s="482" t="s">
        <v>2318</v>
      </c>
      <c r="N401" s="482" t="s">
        <v>2319</v>
      </c>
      <c r="O401" s="184">
        <v>441</v>
      </c>
      <c r="P401" s="509">
        <v>45344</v>
      </c>
      <c r="Q401" s="505">
        <v>270522388</v>
      </c>
      <c r="R401" s="483">
        <v>45520</v>
      </c>
      <c r="S401" s="156">
        <f>+K401</f>
        <v>9600000</v>
      </c>
      <c r="T401" s="61" t="s">
        <v>67</v>
      </c>
      <c r="U401" s="180">
        <v>7597888</v>
      </c>
      <c r="V401" s="184" t="s">
        <v>620</v>
      </c>
      <c r="W401" s="483">
        <v>45520</v>
      </c>
      <c r="X401" s="483">
        <v>45520</v>
      </c>
      <c r="Y401" s="484" t="s">
        <v>75</v>
      </c>
      <c r="Z401" s="483">
        <v>45612</v>
      </c>
      <c r="AA401" s="180">
        <f t="shared" si="32"/>
        <v>92</v>
      </c>
      <c r="AB401" s="167">
        <v>0</v>
      </c>
      <c r="AC401" s="167">
        <v>0</v>
      </c>
      <c r="AD401" s="167">
        <v>0</v>
      </c>
      <c r="AE401" s="515" t="s">
        <v>75</v>
      </c>
      <c r="AF401" s="180">
        <f t="shared" si="33"/>
        <v>0</v>
      </c>
      <c r="AG401" s="167">
        <v>0</v>
      </c>
      <c r="AH401" s="167">
        <v>0</v>
      </c>
      <c r="AI401" s="515" t="s">
        <v>75</v>
      </c>
      <c r="AJ401" s="167">
        <v>0</v>
      </c>
      <c r="AK401" s="515" t="s">
        <v>75</v>
      </c>
      <c r="AL401" s="515" t="s">
        <v>75</v>
      </c>
      <c r="AM401" s="180">
        <f t="shared" si="34"/>
        <v>0</v>
      </c>
      <c r="AN401" s="505">
        <f>+K401+AC401-AH401</f>
        <v>9600000</v>
      </c>
      <c r="AO401" s="61" t="s">
        <v>86</v>
      </c>
      <c r="AP401" s="156">
        <v>0</v>
      </c>
      <c r="AQ401" s="61" t="s">
        <v>86</v>
      </c>
      <c r="AR401" s="64">
        <v>0</v>
      </c>
      <c r="AS401" s="515" t="s">
        <v>75</v>
      </c>
      <c r="AT401" s="522">
        <f t="shared" si="35"/>
        <v>0</v>
      </c>
      <c r="AU401" s="156">
        <v>9600000</v>
      </c>
      <c r="AV401" s="72">
        <f t="shared" si="36"/>
        <v>0</v>
      </c>
      <c r="AW401" s="515" t="s">
        <v>75</v>
      </c>
      <c r="AX401" s="61" t="s">
        <v>101</v>
      </c>
      <c r="AY401" s="481" t="s">
        <v>2320</v>
      </c>
      <c r="AZ401" s="58" t="s">
        <v>67</v>
      </c>
      <c r="BA401" s="58" t="s">
        <v>67</v>
      </c>
    </row>
    <row r="402" spans="2:53" s="142" customFormat="1" ht="14.25" customHeight="1" x14ac:dyDescent="0.2">
      <c r="B402" s="58">
        <v>2024</v>
      </c>
      <c r="C402" s="58">
        <v>891780111</v>
      </c>
      <c r="D402" s="62" t="s">
        <v>64</v>
      </c>
      <c r="E402" s="167" t="s">
        <v>2321</v>
      </c>
      <c r="F402" s="180" t="s">
        <v>2322</v>
      </c>
      <c r="G402" s="210">
        <v>2023000100072</v>
      </c>
      <c r="H402" s="167" t="s">
        <v>73</v>
      </c>
      <c r="I402" s="58" t="s">
        <v>383</v>
      </c>
      <c r="J402" s="167" t="s">
        <v>2323</v>
      </c>
      <c r="K402" s="156">
        <v>36660000</v>
      </c>
      <c r="L402" s="58" t="s">
        <v>68</v>
      </c>
      <c r="M402" s="482" t="s">
        <v>2324</v>
      </c>
      <c r="N402" s="486">
        <v>1082936785</v>
      </c>
      <c r="O402" s="184">
        <v>174</v>
      </c>
      <c r="P402" s="510">
        <v>45335</v>
      </c>
      <c r="Q402" s="156">
        <v>2122162432</v>
      </c>
      <c r="R402" s="483">
        <v>45520</v>
      </c>
      <c r="S402" s="156">
        <f>+K402</f>
        <v>36660000</v>
      </c>
      <c r="T402" s="61" t="s">
        <v>67</v>
      </c>
      <c r="U402" s="180">
        <v>16078654</v>
      </c>
      <c r="V402" s="184" t="s">
        <v>386</v>
      </c>
      <c r="W402" s="483">
        <v>45520</v>
      </c>
      <c r="X402" s="483">
        <v>45520</v>
      </c>
      <c r="Y402" s="484" t="s">
        <v>75</v>
      </c>
      <c r="Z402" s="483">
        <v>45747</v>
      </c>
      <c r="AA402" s="180">
        <f t="shared" si="32"/>
        <v>227</v>
      </c>
      <c r="AB402" s="167">
        <v>0</v>
      </c>
      <c r="AC402" s="167">
        <v>0</v>
      </c>
      <c r="AD402" s="167">
        <v>0</v>
      </c>
      <c r="AE402" s="515" t="s">
        <v>75</v>
      </c>
      <c r="AF402" s="180">
        <f t="shared" si="33"/>
        <v>0</v>
      </c>
      <c r="AG402" s="167">
        <v>0</v>
      </c>
      <c r="AH402" s="167">
        <v>0</v>
      </c>
      <c r="AI402" s="515" t="s">
        <v>75</v>
      </c>
      <c r="AJ402" s="167">
        <v>0</v>
      </c>
      <c r="AK402" s="515" t="s">
        <v>75</v>
      </c>
      <c r="AL402" s="515" t="s">
        <v>75</v>
      </c>
      <c r="AM402" s="180">
        <f t="shared" si="34"/>
        <v>0</v>
      </c>
      <c r="AN402" s="505">
        <f>+K402+AC402-AH402</f>
        <v>36660000</v>
      </c>
      <c r="AO402" s="61" t="s">
        <v>86</v>
      </c>
      <c r="AP402" s="156">
        <v>0</v>
      </c>
      <c r="AQ402" s="61" t="s">
        <v>86</v>
      </c>
      <c r="AR402" s="64">
        <v>0</v>
      </c>
      <c r="AS402" s="515" t="s">
        <v>75</v>
      </c>
      <c r="AT402" s="522">
        <f t="shared" si="35"/>
        <v>0</v>
      </c>
      <c r="AU402" s="156">
        <v>36660000</v>
      </c>
      <c r="AV402" s="72">
        <f t="shared" si="36"/>
        <v>0</v>
      </c>
      <c r="AW402" s="515" t="s">
        <v>75</v>
      </c>
      <c r="AX402" s="61" t="s">
        <v>101</v>
      </c>
      <c r="AY402" s="481" t="s">
        <v>2325</v>
      </c>
      <c r="AZ402" s="58" t="s">
        <v>67</v>
      </c>
      <c r="BA402" s="58" t="s">
        <v>67</v>
      </c>
    </row>
    <row r="403" spans="2:53" s="142" customFormat="1" ht="14.25" customHeight="1" x14ac:dyDescent="0.2">
      <c r="B403" s="58">
        <v>2024</v>
      </c>
      <c r="C403" s="58">
        <v>891780111</v>
      </c>
      <c r="D403" s="62" t="s">
        <v>64</v>
      </c>
      <c r="E403" s="167" t="s">
        <v>2326</v>
      </c>
      <c r="F403" s="180" t="s">
        <v>2327</v>
      </c>
      <c r="G403" s="210">
        <v>0</v>
      </c>
      <c r="H403" s="167" t="s">
        <v>73</v>
      </c>
      <c r="I403" s="58" t="s">
        <v>125</v>
      </c>
      <c r="J403" s="167" t="s">
        <v>2328</v>
      </c>
      <c r="K403" s="156">
        <v>7000000</v>
      </c>
      <c r="L403" s="58" t="s">
        <v>68</v>
      </c>
      <c r="M403" s="482" t="s">
        <v>2329</v>
      </c>
      <c r="N403" s="482" t="s">
        <v>2330</v>
      </c>
      <c r="O403" s="184">
        <v>39</v>
      </c>
      <c r="P403" s="509">
        <v>45306</v>
      </c>
      <c r="Q403" s="505">
        <v>524300000</v>
      </c>
      <c r="R403" s="483">
        <v>45520</v>
      </c>
      <c r="S403" s="156">
        <f>+K403</f>
        <v>7000000</v>
      </c>
      <c r="T403" s="61" t="s">
        <v>67</v>
      </c>
      <c r="U403" s="184">
        <v>39049658</v>
      </c>
      <c r="V403" s="184" t="s">
        <v>895</v>
      </c>
      <c r="W403" s="483">
        <v>45520</v>
      </c>
      <c r="X403" s="483">
        <v>45520</v>
      </c>
      <c r="Y403" s="484" t="s">
        <v>75</v>
      </c>
      <c r="Z403" s="483">
        <v>45580</v>
      </c>
      <c r="AA403" s="180">
        <f t="shared" si="32"/>
        <v>60</v>
      </c>
      <c r="AB403" s="167">
        <v>0</v>
      </c>
      <c r="AC403" s="167">
        <v>0</v>
      </c>
      <c r="AD403" s="167">
        <v>0</v>
      </c>
      <c r="AE403" s="515" t="s">
        <v>75</v>
      </c>
      <c r="AF403" s="180">
        <f t="shared" si="33"/>
        <v>0</v>
      </c>
      <c r="AG403" s="167">
        <v>0</v>
      </c>
      <c r="AH403" s="167">
        <v>0</v>
      </c>
      <c r="AI403" s="515" t="s">
        <v>75</v>
      </c>
      <c r="AJ403" s="167">
        <v>0</v>
      </c>
      <c r="AK403" s="515" t="s">
        <v>75</v>
      </c>
      <c r="AL403" s="515" t="s">
        <v>75</v>
      </c>
      <c r="AM403" s="180">
        <f t="shared" si="34"/>
        <v>0</v>
      </c>
      <c r="AN403" s="505">
        <f>+K403+AC403-AH403</f>
        <v>7000000</v>
      </c>
      <c r="AO403" s="61" t="s">
        <v>67</v>
      </c>
      <c r="AP403" s="156">
        <f>+AN403</f>
        <v>7000000</v>
      </c>
      <c r="AQ403" s="61" t="s">
        <v>86</v>
      </c>
      <c r="AR403" s="64">
        <v>0</v>
      </c>
      <c r="AS403" s="515" t="s">
        <v>75</v>
      </c>
      <c r="AT403" s="522">
        <f t="shared" si="35"/>
        <v>0</v>
      </c>
      <c r="AU403" s="156">
        <v>7000000</v>
      </c>
      <c r="AV403" s="72">
        <f t="shared" si="36"/>
        <v>0</v>
      </c>
      <c r="AW403" s="515" t="s">
        <v>75</v>
      </c>
      <c r="AX403" s="61" t="s">
        <v>101</v>
      </c>
      <c r="AY403" s="481" t="s">
        <v>2331</v>
      </c>
      <c r="AZ403" s="58" t="s">
        <v>67</v>
      </c>
      <c r="BA403" s="58" t="s">
        <v>67</v>
      </c>
    </row>
    <row r="404" spans="2:53" s="142" customFormat="1" ht="14.25" customHeight="1" x14ac:dyDescent="0.2">
      <c r="B404" s="58">
        <v>2024</v>
      </c>
      <c r="C404" s="58">
        <v>891780111</v>
      </c>
      <c r="D404" s="62" t="s">
        <v>64</v>
      </c>
      <c r="E404" s="167" t="s">
        <v>2332</v>
      </c>
      <c r="F404" s="180" t="s">
        <v>2333</v>
      </c>
      <c r="G404" s="210">
        <v>0</v>
      </c>
      <c r="H404" s="167" t="s">
        <v>73</v>
      </c>
      <c r="I404" s="58" t="s">
        <v>125</v>
      </c>
      <c r="J404" s="167" t="s">
        <v>2334</v>
      </c>
      <c r="K404" s="156">
        <v>12800000</v>
      </c>
      <c r="L404" s="58" t="s">
        <v>68</v>
      </c>
      <c r="M404" s="482" t="s">
        <v>2335</v>
      </c>
      <c r="N404" s="486">
        <v>1004461196</v>
      </c>
      <c r="O404" s="184">
        <v>757</v>
      </c>
      <c r="P404" s="510">
        <v>45371</v>
      </c>
      <c r="Q404" s="505">
        <v>100000000</v>
      </c>
      <c r="R404" s="483">
        <v>45524</v>
      </c>
      <c r="S404" s="156">
        <f>+K404</f>
        <v>12800000</v>
      </c>
      <c r="T404" s="61" t="s">
        <v>67</v>
      </c>
      <c r="U404" s="184">
        <v>1082851808</v>
      </c>
      <c r="V404" s="184" t="s">
        <v>472</v>
      </c>
      <c r="W404" s="483">
        <v>45524</v>
      </c>
      <c r="X404" s="483">
        <v>45524</v>
      </c>
      <c r="Y404" s="484" t="s">
        <v>75</v>
      </c>
      <c r="Z404" s="483">
        <v>45645</v>
      </c>
      <c r="AA404" s="180">
        <f t="shared" si="32"/>
        <v>121</v>
      </c>
      <c r="AB404" s="167">
        <v>0</v>
      </c>
      <c r="AC404" s="167">
        <v>0</v>
      </c>
      <c r="AD404" s="167">
        <v>0</v>
      </c>
      <c r="AE404" s="515" t="s">
        <v>75</v>
      </c>
      <c r="AF404" s="180">
        <f t="shared" si="33"/>
        <v>0</v>
      </c>
      <c r="AG404" s="167">
        <v>0</v>
      </c>
      <c r="AH404" s="167">
        <v>0</v>
      </c>
      <c r="AI404" s="515" t="s">
        <v>75</v>
      </c>
      <c r="AJ404" s="167">
        <v>0</v>
      </c>
      <c r="AK404" s="515" t="s">
        <v>75</v>
      </c>
      <c r="AL404" s="515" t="s">
        <v>75</v>
      </c>
      <c r="AM404" s="180">
        <f t="shared" si="34"/>
        <v>0</v>
      </c>
      <c r="AN404" s="505">
        <f>+K404+AC404-AH404</f>
        <v>12800000</v>
      </c>
      <c r="AO404" s="61" t="s">
        <v>67</v>
      </c>
      <c r="AP404" s="156">
        <f>+AN404</f>
        <v>12800000</v>
      </c>
      <c r="AQ404" s="61" t="s">
        <v>86</v>
      </c>
      <c r="AR404" s="64">
        <v>0</v>
      </c>
      <c r="AS404" s="515" t="s">
        <v>75</v>
      </c>
      <c r="AT404" s="522">
        <f t="shared" si="35"/>
        <v>1066000</v>
      </c>
      <c r="AU404" s="156">
        <v>11734000</v>
      </c>
      <c r="AV404" s="72">
        <f t="shared" si="36"/>
        <v>8.3281250000000001E-2</v>
      </c>
      <c r="AW404" s="515" t="s">
        <v>75</v>
      </c>
      <c r="AX404" s="61" t="s">
        <v>101</v>
      </c>
      <c r="AY404" s="180" t="s">
        <v>2336</v>
      </c>
      <c r="AZ404" s="58" t="s">
        <v>67</v>
      </c>
      <c r="BA404" s="58" t="s">
        <v>67</v>
      </c>
    </row>
    <row r="405" spans="2:53" s="142" customFormat="1" ht="14.25" customHeight="1" x14ac:dyDescent="0.2">
      <c r="B405" s="58">
        <v>2024</v>
      </c>
      <c r="C405" s="58">
        <v>891780111</v>
      </c>
      <c r="D405" s="62" t="s">
        <v>64</v>
      </c>
      <c r="E405" s="167" t="s">
        <v>2337</v>
      </c>
      <c r="F405" s="180" t="s">
        <v>2338</v>
      </c>
      <c r="G405" s="210">
        <v>0</v>
      </c>
      <c r="H405" s="167" t="s">
        <v>73</v>
      </c>
      <c r="I405" s="58" t="s">
        <v>125</v>
      </c>
      <c r="J405" s="167" t="s">
        <v>2339</v>
      </c>
      <c r="K405" s="156">
        <v>1648117</v>
      </c>
      <c r="L405" s="58" t="s">
        <v>68</v>
      </c>
      <c r="M405" s="482" t="s">
        <v>1565</v>
      </c>
      <c r="N405" s="482" t="s">
        <v>2340</v>
      </c>
      <c r="O405" s="184">
        <v>482</v>
      </c>
      <c r="P405" s="510">
        <v>45348</v>
      </c>
      <c r="Q405" s="156">
        <v>396558147</v>
      </c>
      <c r="R405" s="483">
        <v>45524</v>
      </c>
      <c r="S405" s="156">
        <f>+K405</f>
        <v>1648117</v>
      </c>
      <c r="T405" s="61" t="s">
        <v>67</v>
      </c>
      <c r="U405" s="184">
        <v>57466882</v>
      </c>
      <c r="V405" s="184" t="s">
        <v>709</v>
      </c>
      <c r="W405" s="483">
        <v>45524</v>
      </c>
      <c r="X405" s="483">
        <v>45524</v>
      </c>
      <c r="Y405" s="484" t="s">
        <v>75</v>
      </c>
      <c r="Z405" s="483">
        <v>45554</v>
      </c>
      <c r="AA405" s="180">
        <f t="shared" si="32"/>
        <v>30</v>
      </c>
      <c r="AB405" s="167">
        <v>0</v>
      </c>
      <c r="AC405" s="167">
        <v>0</v>
      </c>
      <c r="AD405" s="167">
        <v>0</v>
      </c>
      <c r="AE405" s="515" t="s">
        <v>75</v>
      </c>
      <c r="AF405" s="180">
        <f t="shared" si="33"/>
        <v>0</v>
      </c>
      <c r="AG405" s="167">
        <v>0</v>
      </c>
      <c r="AH405" s="167">
        <v>0</v>
      </c>
      <c r="AI405" s="515" t="s">
        <v>75</v>
      </c>
      <c r="AJ405" s="167">
        <v>0</v>
      </c>
      <c r="AK405" s="515" t="s">
        <v>75</v>
      </c>
      <c r="AL405" s="515" t="s">
        <v>75</v>
      </c>
      <c r="AM405" s="180">
        <f t="shared" si="34"/>
        <v>0</v>
      </c>
      <c r="AN405" s="505">
        <f>+K405+AC405-AH405</f>
        <v>1648117</v>
      </c>
      <c r="AO405" s="61" t="s">
        <v>86</v>
      </c>
      <c r="AP405" s="156">
        <v>0</v>
      </c>
      <c r="AQ405" s="61" t="s">
        <v>86</v>
      </c>
      <c r="AR405" s="64">
        <v>0</v>
      </c>
      <c r="AS405" s="515" t="s">
        <v>75</v>
      </c>
      <c r="AT405" s="522">
        <f t="shared" si="35"/>
        <v>0</v>
      </c>
      <c r="AU405" s="156">
        <v>1648117</v>
      </c>
      <c r="AV405" s="72">
        <f t="shared" si="36"/>
        <v>0</v>
      </c>
      <c r="AW405" s="515" t="s">
        <v>75</v>
      </c>
      <c r="AX405" s="61" t="s">
        <v>101</v>
      </c>
      <c r="AY405" s="180" t="s">
        <v>2341</v>
      </c>
      <c r="AZ405" s="58" t="s">
        <v>67</v>
      </c>
      <c r="BA405" s="58" t="s">
        <v>67</v>
      </c>
    </row>
    <row r="406" spans="2:53" s="142" customFormat="1" ht="14.25" customHeight="1" x14ac:dyDescent="0.2">
      <c r="B406" s="58">
        <v>2024</v>
      </c>
      <c r="C406" s="58">
        <v>891780111</v>
      </c>
      <c r="D406" s="62" t="s">
        <v>64</v>
      </c>
      <c r="E406" s="167" t="s">
        <v>2342</v>
      </c>
      <c r="F406" s="180" t="s">
        <v>2343</v>
      </c>
      <c r="G406" s="210">
        <v>0</v>
      </c>
      <c r="H406" s="167" t="s">
        <v>73</v>
      </c>
      <c r="I406" s="58" t="s">
        <v>125</v>
      </c>
      <c r="J406" s="167" t="s">
        <v>2344</v>
      </c>
      <c r="K406" s="156">
        <v>3000000</v>
      </c>
      <c r="L406" s="58" t="s">
        <v>68</v>
      </c>
      <c r="M406" s="482" t="s">
        <v>2345</v>
      </c>
      <c r="N406" s="482" t="s">
        <v>2346</v>
      </c>
      <c r="O406" s="184">
        <v>428</v>
      </c>
      <c r="P406" s="509">
        <v>45343</v>
      </c>
      <c r="Q406" s="156">
        <v>299346315</v>
      </c>
      <c r="R406" s="483">
        <v>45530</v>
      </c>
      <c r="S406" s="156">
        <f>+K406</f>
        <v>3000000</v>
      </c>
      <c r="T406" s="61" t="s">
        <v>67</v>
      </c>
      <c r="U406" s="184">
        <v>79141011</v>
      </c>
      <c r="V406" s="184" t="s">
        <v>641</v>
      </c>
      <c r="W406" s="483">
        <v>45530</v>
      </c>
      <c r="X406" s="483">
        <v>45530</v>
      </c>
      <c r="Y406" s="484" t="s">
        <v>75</v>
      </c>
      <c r="Z406" s="483">
        <v>45560</v>
      </c>
      <c r="AA406" s="180">
        <f t="shared" si="32"/>
        <v>30</v>
      </c>
      <c r="AB406" s="167">
        <v>0</v>
      </c>
      <c r="AC406" s="167">
        <v>0</v>
      </c>
      <c r="AD406" s="167">
        <v>0</v>
      </c>
      <c r="AE406" s="515" t="s">
        <v>75</v>
      </c>
      <c r="AF406" s="180">
        <f t="shared" si="33"/>
        <v>0</v>
      </c>
      <c r="AG406" s="167">
        <v>0</v>
      </c>
      <c r="AH406" s="167">
        <v>0</v>
      </c>
      <c r="AI406" s="515" t="s">
        <v>75</v>
      </c>
      <c r="AJ406" s="167">
        <v>0</v>
      </c>
      <c r="AK406" s="515" t="s">
        <v>75</v>
      </c>
      <c r="AL406" s="515" t="s">
        <v>75</v>
      </c>
      <c r="AM406" s="180">
        <f t="shared" si="34"/>
        <v>0</v>
      </c>
      <c r="AN406" s="505">
        <f>+K406+AC406-AH406</f>
        <v>3000000</v>
      </c>
      <c r="AO406" s="61" t="s">
        <v>86</v>
      </c>
      <c r="AP406" s="156">
        <v>0</v>
      </c>
      <c r="AQ406" s="61" t="s">
        <v>86</v>
      </c>
      <c r="AR406" s="64">
        <v>0</v>
      </c>
      <c r="AS406" s="515" t="s">
        <v>75</v>
      </c>
      <c r="AT406" s="522">
        <f t="shared" si="35"/>
        <v>0</v>
      </c>
      <c r="AU406" s="156">
        <v>3000000</v>
      </c>
      <c r="AV406" s="72">
        <f t="shared" si="36"/>
        <v>0</v>
      </c>
      <c r="AW406" s="515" t="s">
        <v>75</v>
      </c>
      <c r="AX406" s="61" t="s">
        <v>101</v>
      </c>
      <c r="AY406" s="481" t="s">
        <v>2347</v>
      </c>
      <c r="AZ406" s="58" t="s">
        <v>67</v>
      </c>
      <c r="BA406" s="58" t="s">
        <v>67</v>
      </c>
    </row>
    <row r="407" spans="2:53" s="142" customFormat="1" ht="14.25" customHeight="1" x14ac:dyDescent="0.2">
      <c r="B407" s="58">
        <v>2024</v>
      </c>
      <c r="C407" s="58">
        <v>891780111</v>
      </c>
      <c r="D407" s="62" t="s">
        <v>64</v>
      </c>
      <c r="E407" s="167" t="s">
        <v>2348</v>
      </c>
      <c r="F407" s="184" t="s">
        <v>2349</v>
      </c>
      <c r="G407" s="61">
        <v>0</v>
      </c>
      <c r="H407" s="167" t="s">
        <v>73</v>
      </c>
      <c r="I407" s="58" t="s">
        <v>125</v>
      </c>
      <c r="J407" s="167" t="s">
        <v>2350</v>
      </c>
      <c r="K407" s="156">
        <v>17414634</v>
      </c>
      <c r="L407" s="58" t="s">
        <v>68</v>
      </c>
      <c r="M407" s="482" t="s">
        <v>2351</v>
      </c>
      <c r="N407" s="184">
        <v>900692909</v>
      </c>
      <c r="O407" s="184">
        <v>190</v>
      </c>
      <c r="P407" s="509">
        <v>45321</v>
      </c>
      <c r="Q407" s="156">
        <v>80000000</v>
      </c>
      <c r="R407" s="483">
        <v>45331</v>
      </c>
      <c r="S407" s="156">
        <v>17414634</v>
      </c>
      <c r="T407" s="61" t="s">
        <v>67</v>
      </c>
      <c r="U407" s="184">
        <v>36669284</v>
      </c>
      <c r="V407" s="184" t="s">
        <v>778</v>
      </c>
      <c r="W407" s="483">
        <v>45331</v>
      </c>
      <c r="X407" s="483">
        <v>45331</v>
      </c>
      <c r="Y407" s="484" t="s">
        <v>75</v>
      </c>
      <c r="Z407" s="483">
        <v>45331</v>
      </c>
      <c r="AA407" s="180">
        <f t="shared" si="32"/>
        <v>0</v>
      </c>
      <c r="AB407" s="167">
        <v>0</v>
      </c>
      <c r="AC407" s="167">
        <v>0</v>
      </c>
      <c r="AD407" s="167">
        <v>0</v>
      </c>
      <c r="AE407" s="515" t="s">
        <v>75</v>
      </c>
      <c r="AF407" s="180">
        <f t="shared" si="33"/>
        <v>0</v>
      </c>
      <c r="AG407" s="167">
        <v>0</v>
      </c>
      <c r="AH407" s="167">
        <v>0</v>
      </c>
      <c r="AI407" s="515" t="s">
        <v>75</v>
      </c>
      <c r="AJ407" s="167">
        <v>0</v>
      </c>
      <c r="AK407" s="515" t="s">
        <v>75</v>
      </c>
      <c r="AL407" s="515" t="s">
        <v>75</v>
      </c>
      <c r="AM407" s="180">
        <f t="shared" si="34"/>
        <v>0</v>
      </c>
      <c r="AN407" s="505">
        <f>+K407+AC407-AH407</f>
        <v>17414634</v>
      </c>
      <c r="AO407" s="61" t="s">
        <v>67</v>
      </c>
      <c r="AP407" s="156">
        <v>17414634</v>
      </c>
      <c r="AQ407" s="61" t="s">
        <v>86</v>
      </c>
      <c r="AR407" s="64">
        <v>0</v>
      </c>
      <c r="AS407" s="515" t="s">
        <v>75</v>
      </c>
      <c r="AT407" s="522">
        <f t="shared" si="35"/>
        <v>17414634</v>
      </c>
      <c r="AU407" s="156">
        <v>0</v>
      </c>
      <c r="AV407" s="72">
        <f t="shared" si="36"/>
        <v>1</v>
      </c>
      <c r="AW407" s="515" t="s">
        <v>75</v>
      </c>
      <c r="AX407" s="61" t="s">
        <v>98</v>
      </c>
      <c r="AY407" s="184" t="s">
        <v>1101</v>
      </c>
      <c r="AZ407" s="58" t="s">
        <v>67</v>
      </c>
      <c r="BA407" s="58" t="s">
        <v>67</v>
      </c>
    </row>
    <row r="408" spans="2:53" s="142" customFormat="1" ht="14.25" customHeight="1" x14ac:dyDescent="0.2">
      <c r="B408" s="58">
        <v>2024</v>
      </c>
      <c r="C408" s="58">
        <v>891780111</v>
      </c>
      <c r="D408" s="62" t="s">
        <v>64</v>
      </c>
      <c r="E408" s="167" t="s">
        <v>2352</v>
      </c>
      <c r="F408" s="180" t="s">
        <v>2353</v>
      </c>
      <c r="G408" s="61">
        <v>0</v>
      </c>
      <c r="H408" s="167" t="s">
        <v>73</v>
      </c>
      <c r="I408" s="58" t="s">
        <v>125</v>
      </c>
      <c r="J408" s="167" t="s">
        <v>2354</v>
      </c>
      <c r="K408" s="156">
        <v>50000000</v>
      </c>
      <c r="L408" s="58" t="s">
        <v>68</v>
      </c>
      <c r="M408" s="482" t="s">
        <v>2355</v>
      </c>
      <c r="N408" s="486">
        <v>1082994721</v>
      </c>
      <c r="O408" s="184">
        <v>218</v>
      </c>
      <c r="P408" s="509">
        <v>45322</v>
      </c>
      <c r="Q408" s="156">
        <v>190000000</v>
      </c>
      <c r="R408" s="483">
        <v>45342</v>
      </c>
      <c r="S408" s="156">
        <v>50000000</v>
      </c>
      <c r="T408" s="61" t="s">
        <v>67</v>
      </c>
      <c r="U408" s="184">
        <v>1082884010</v>
      </c>
      <c r="V408" s="184" t="s">
        <v>438</v>
      </c>
      <c r="W408" s="483">
        <v>45342</v>
      </c>
      <c r="X408" s="483">
        <v>45342</v>
      </c>
      <c r="Y408" s="484" t="s">
        <v>75</v>
      </c>
      <c r="Z408" s="483">
        <v>45657</v>
      </c>
      <c r="AA408" s="180">
        <f t="shared" si="32"/>
        <v>315</v>
      </c>
      <c r="AB408" s="167">
        <v>0</v>
      </c>
      <c r="AC408" s="167">
        <v>0</v>
      </c>
      <c r="AD408" s="167">
        <v>0</v>
      </c>
      <c r="AE408" s="515" t="s">
        <v>75</v>
      </c>
      <c r="AF408" s="180">
        <f t="shared" si="33"/>
        <v>0</v>
      </c>
      <c r="AG408" s="167">
        <v>0</v>
      </c>
      <c r="AH408" s="167">
        <v>0</v>
      </c>
      <c r="AI408" s="515" t="s">
        <v>75</v>
      </c>
      <c r="AJ408" s="167">
        <v>0</v>
      </c>
      <c r="AK408" s="515" t="s">
        <v>75</v>
      </c>
      <c r="AL408" s="515" t="s">
        <v>75</v>
      </c>
      <c r="AM408" s="180">
        <f t="shared" si="34"/>
        <v>0</v>
      </c>
      <c r="AN408" s="505">
        <f>+K408+AC408-AH408</f>
        <v>50000000</v>
      </c>
      <c r="AO408" s="61" t="s">
        <v>67</v>
      </c>
      <c r="AP408" s="156">
        <v>50000000</v>
      </c>
      <c r="AQ408" s="61" t="s">
        <v>86</v>
      </c>
      <c r="AR408" s="64">
        <v>0</v>
      </c>
      <c r="AS408" s="515" t="s">
        <v>75</v>
      </c>
      <c r="AT408" s="522">
        <f t="shared" si="35"/>
        <v>48410000</v>
      </c>
      <c r="AU408" s="156">
        <v>1590000</v>
      </c>
      <c r="AV408" s="72">
        <f t="shared" si="36"/>
        <v>0.96819999999999995</v>
      </c>
      <c r="AW408" s="515" t="s">
        <v>75</v>
      </c>
      <c r="AX408" s="61" t="s">
        <v>101</v>
      </c>
      <c r="AY408" s="180" t="s">
        <v>2356</v>
      </c>
      <c r="AZ408" s="58" t="s">
        <v>67</v>
      </c>
      <c r="BA408" s="58" t="s">
        <v>119</v>
      </c>
    </row>
    <row r="409" spans="2:53" s="142" customFormat="1" ht="14.25" customHeight="1" x14ac:dyDescent="0.2">
      <c r="B409" s="58">
        <v>2024</v>
      </c>
      <c r="C409" s="58">
        <v>891780111</v>
      </c>
      <c r="D409" s="62" t="s">
        <v>64</v>
      </c>
      <c r="E409" s="167" t="s">
        <v>2357</v>
      </c>
      <c r="F409" s="180" t="s">
        <v>2358</v>
      </c>
      <c r="G409" s="61">
        <v>0</v>
      </c>
      <c r="H409" s="167" t="s">
        <v>73</v>
      </c>
      <c r="I409" s="58" t="s">
        <v>125</v>
      </c>
      <c r="J409" s="167" t="s">
        <v>2359</v>
      </c>
      <c r="K409" s="156">
        <v>21320000</v>
      </c>
      <c r="L409" s="58" t="s">
        <v>68</v>
      </c>
      <c r="M409" s="482" t="s">
        <v>2360</v>
      </c>
      <c r="N409" s="486">
        <v>900769848</v>
      </c>
      <c r="O409" s="184">
        <v>409</v>
      </c>
      <c r="P409" s="509">
        <v>45341</v>
      </c>
      <c r="Q409" s="156">
        <v>50000000</v>
      </c>
      <c r="R409" s="483">
        <v>45343</v>
      </c>
      <c r="S409" s="156">
        <v>21320000</v>
      </c>
      <c r="T409" s="61" t="s">
        <v>67</v>
      </c>
      <c r="U409" s="184">
        <v>52705148</v>
      </c>
      <c r="V409" s="184" t="s">
        <v>1159</v>
      </c>
      <c r="W409" s="483">
        <v>45343</v>
      </c>
      <c r="X409" s="483">
        <v>45343</v>
      </c>
      <c r="Y409" s="484" t="s">
        <v>75</v>
      </c>
      <c r="Z409" s="483">
        <v>45493</v>
      </c>
      <c r="AA409" s="180">
        <f t="shared" si="32"/>
        <v>150</v>
      </c>
      <c r="AB409" s="167">
        <v>0</v>
      </c>
      <c r="AC409" s="167">
        <v>0</v>
      </c>
      <c r="AD409" s="167">
        <v>0</v>
      </c>
      <c r="AE409" s="515" t="s">
        <v>75</v>
      </c>
      <c r="AF409" s="180">
        <f t="shared" si="33"/>
        <v>0</v>
      </c>
      <c r="AG409" s="167">
        <v>0</v>
      </c>
      <c r="AH409" s="167">
        <v>0</v>
      </c>
      <c r="AI409" s="515" t="s">
        <v>75</v>
      </c>
      <c r="AJ409" s="167">
        <v>0</v>
      </c>
      <c r="AK409" s="515" t="s">
        <v>75</v>
      </c>
      <c r="AL409" s="515" t="s">
        <v>75</v>
      </c>
      <c r="AM409" s="180">
        <f t="shared" si="34"/>
        <v>0</v>
      </c>
      <c r="AN409" s="505">
        <f>+K409+AC409-AH409</f>
        <v>21320000</v>
      </c>
      <c r="AO409" s="61" t="s">
        <v>86</v>
      </c>
      <c r="AP409" s="156">
        <v>0</v>
      </c>
      <c r="AQ409" s="61" t="s">
        <v>86</v>
      </c>
      <c r="AR409" s="64">
        <v>0</v>
      </c>
      <c r="AS409" s="515" t="s">
        <v>75</v>
      </c>
      <c r="AT409" s="522">
        <f t="shared" si="35"/>
        <v>14213334</v>
      </c>
      <c r="AU409" s="156">
        <v>7106666</v>
      </c>
      <c r="AV409" s="72">
        <f t="shared" si="36"/>
        <v>0.66666669793621014</v>
      </c>
      <c r="AW409" s="515" t="s">
        <v>75</v>
      </c>
      <c r="AX409" s="61" t="s">
        <v>101</v>
      </c>
      <c r="AY409" s="180" t="s">
        <v>2361</v>
      </c>
      <c r="AZ409" s="58" t="s">
        <v>67</v>
      </c>
      <c r="BA409" s="58" t="s">
        <v>119</v>
      </c>
    </row>
    <row r="410" spans="2:53" s="142" customFormat="1" ht="14.25" customHeight="1" x14ac:dyDescent="0.2">
      <c r="B410" s="58">
        <v>2024</v>
      </c>
      <c r="C410" s="58">
        <v>891780111</v>
      </c>
      <c r="D410" s="62" t="s">
        <v>64</v>
      </c>
      <c r="E410" s="167" t="s">
        <v>2362</v>
      </c>
      <c r="F410" s="180" t="s">
        <v>2363</v>
      </c>
      <c r="G410" s="61">
        <v>0</v>
      </c>
      <c r="H410" s="167" t="s">
        <v>73</v>
      </c>
      <c r="I410" s="58" t="s">
        <v>125</v>
      </c>
      <c r="J410" s="167" t="s">
        <v>2364</v>
      </c>
      <c r="K410" s="156">
        <v>12000000</v>
      </c>
      <c r="L410" s="58" t="s">
        <v>68</v>
      </c>
      <c r="M410" s="482" t="s">
        <v>2365</v>
      </c>
      <c r="N410" s="184">
        <v>901690236</v>
      </c>
      <c r="O410" s="184">
        <v>120</v>
      </c>
      <c r="P410" s="509">
        <v>45313</v>
      </c>
      <c r="Q410" s="156">
        <v>28250000</v>
      </c>
      <c r="R410" s="483">
        <v>45345</v>
      </c>
      <c r="S410" s="156">
        <v>12000000</v>
      </c>
      <c r="T410" s="61" t="s">
        <v>67</v>
      </c>
      <c r="U410" s="184">
        <v>63563343</v>
      </c>
      <c r="V410" s="184" t="s">
        <v>1075</v>
      </c>
      <c r="W410" s="483">
        <v>45345</v>
      </c>
      <c r="X410" s="483">
        <v>45345</v>
      </c>
      <c r="Y410" s="484" t="s">
        <v>75</v>
      </c>
      <c r="Z410" s="483">
        <v>45349</v>
      </c>
      <c r="AA410" s="180">
        <f t="shared" si="32"/>
        <v>4</v>
      </c>
      <c r="AB410" s="167">
        <v>0</v>
      </c>
      <c r="AC410" s="167">
        <v>0</v>
      </c>
      <c r="AD410" s="167">
        <v>0</v>
      </c>
      <c r="AE410" s="515" t="s">
        <v>75</v>
      </c>
      <c r="AF410" s="180">
        <f t="shared" si="33"/>
        <v>0</v>
      </c>
      <c r="AG410" s="167">
        <v>0</v>
      </c>
      <c r="AH410" s="167">
        <v>0</v>
      </c>
      <c r="AI410" s="515" t="s">
        <v>75</v>
      </c>
      <c r="AJ410" s="167">
        <v>0</v>
      </c>
      <c r="AK410" s="515" t="s">
        <v>75</v>
      </c>
      <c r="AL410" s="515" t="s">
        <v>75</v>
      </c>
      <c r="AM410" s="180">
        <f t="shared" si="34"/>
        <v>0</v>
      </c>
      <c r="AN410" s="505">
        <f>+K410+AC410-AH410</f>
        <v>12000000</v>
      </c>
      <c r="AO410" s="61" t="s">
        <v>86</v>
      </c>
      <c r="AP410" s="156">
        <v>0</v>
      </c>
      <c r="AQ410" s="61" t="s">
        <v>86</v>
      </c>
      <c r="AR410" s="64">
        <v>0</v>
      </c>
      <c r="AS410" s="515" t="s">
        <v>75</v>
      </c>
      <c r="AT410" s="522">
        <f t="shared" si="35"/>
        <v>12000000</v>
      </c>
      <c r="AU410" s="156">
        <v>0</v>
      </c>
      <c r="AV410" s="72">
        <f t="shared" si="36"/>
        <v>1</v>
      </c>
      <c r="AW410" s="515" t="s">
        <v>75</v>
      </c>
      <c r="AX410" s="61" t="s">
        <v>98</v>
      </c>
      <c r="AY410" s="180" t="s">
        <v>2366</v>
      </c>
      <c r="AZ410" s="58" t="s">
        <v>67</v>
      </c>
      <c r="BA410" s="58" t="s">
        <v>119</v>
      </c>
    </row>
    <row r="411" spans="2:53" s="142" customFormat="1" ht="14.25" customHeight="1" x14ac:dyDescent="0.2">
      <c r="B411" s="58">
        <v>2024</v>
      </c>
      <c r="C411" s="58">
        <v>891780111</v>
      </c>
      <c r="D411" s="62" t="s">
        <v>64</v>
      </c>
      <c r="E411" s="167" t="s">
        <v>2367</v>
      </c>
      <c r="F411" s="180" t="s">
        <v>2368</v>
      </c>
      <c r="G411" s="61">
        <v>0</v>
      </c>
      <c r="H411" s="167" t="s">
        <v>73</v>
      </c>
      <c r="I411" s="58" t="s">
        <v>125</v>
      </c>
      <c r="J411" s="167" t="s">
        <v>2369</v>
      </c>
      <c r="K411" s="156">
        <v>5332390</v>
      </c>
      <c r="L411" s="58" t="s">
        <v>68</v>
      </c>
      <c r="M411" s="184" t="s">
        <v>2370</v>
      </c>
      <c r="N411" s="486">
        <v>830034233</v>
      </c>
      <c r="O411" s="184">
        <v>297</v>
      </c>
      <c r="P411" s="509">
        <v>45329</v>
      </c>
      <c r="Q411" s="156">
        <v>5332390</v>
      </c>
      <c r="R411" s="483">
        <v>45356</v>
      </c>
      <c r="S411" s="156">
        <v>5332390</v>
      </c>
      <c r="T411" s="61" t="s">
        <v>67</v>
      </c>
      <c r="U411" s="184">
        <v>52389076</v>
      </c>
      <c r="V411" s="184" t="s">
        <v>687</v>
      </c>
      <c r="W411" s="483">
        <v>45356</v>
      </c>
      <c r="X411" s="483">
        <v>45356</v>
      </c>
      <c r="Y411" s="484" t="s">
        <v>75</v>
      </c>
      <c r="Z411" s="483">
        <v>45415</v>
      </c>
      <c r="AA411" s="180">
        <f t="shared" si="32"/>
        <v>59</v>
      </c>
      <c r="AB411" s="167">
        <v>0</v>
      </c>
      <c r="AC411" s="167">
        <v>0</v>
      </c>
      <c r="AD411" s="167">
        <v>0</v>
      </c>
      <c r="AE411" s="515" t="s">
        <v>75</v>
      </c>
      <c r="AF411" s="180">
        <f t="shared" si="33"/>
        <v>0</v>
      </c>
      <c r="AG411" s="167">
        <v>0</v>
      </c>
      <c r="AH411" s="167">
        <v>0</v>
      </c>
      <c r="AI411" s="515" t="s">
        <v>75</v>
      </c>
      <c r="AJ411" s="167">
        <v>0</v>
      </c>
      <c r="AK411" s="515" t="s">
        <v>75</v>
      </c>
      <c r="AL411" s="515" t="s">
        <v>75</v>
      </c>
      <c r="AM411" s="180">
        <f t="shared" si="34"/>
        <v>0</v>
      </c>
      <c r="AN411" s="505">
        <f>+K411+AC411-AH411</f>
        <v>5332390</v>
      </c>
      <c r="AO411" s="61" t="s">
        <v>67</v>
      </c>
      <c r="AP411" s="156">
        <v>5332390</v>
      </c>
      <c r="AQ411" s="61" t="s">
        <v>86</v>
      </c>
      <c r="AR411" s="64">
        <v>0</v>
      </c>
      <c r="AS411" s="515" t="s">
        <v>75</v>
      </c>
      <c r="AT411" s="522">
        <f t="shared" si="35"/>
        <v>5332390</v>
      </c>
      <c r="AU411" s="156">
        <v>0</v>
      </c>
      <c r="AV411" s="72">
        <f t="shared" si="36"/>
        <v>1</v>
      </c>
      <c r="AW411" s="515" t="s">
        <v>75</v>
      </c>
      <c r="AX411" s="61" t="s">
        <v>98</v>
      </c>
      <c r="AY411" s="180" t="s">
        <v>2371</v>
      </c>
      <c r="AZ411" s="58" t="s">
        <v>67</v>
      </c>
      <c r="BA411" s="58" t="s">
        <v>119</v>
      </c>
    </row>
    <row r="412" spans="2:53" s="142" customFormat="1" ht="14.25" customHeight="1" x14ac:dyDescent="0.2">
      <c r="B412" s="58">
        <v>2024</v>
      </c>
      <c r="C412" s="58">
        <v>891780111</v>
      </c>
      <c r="D412" s="62" t="s">
        <v>64</v>
      </c>
      <c r="E412" s="167" t="s">
        <v>2372</v>
      </c>
      <c r="F412" s="180" t="s">
        <v>2373</v>
      </c>
      <c r="G412" s="61">
        <v>0</v>
      </c>
      <c r="H412" s="167" t="s">
        <v>73</v>
      </c>
      <c r="I412" s="58" t="s">
        <v>125</v>
      </c>
      <c r="J412" s="167" t="s">
        <v>2374</v>
      </c>
      <c r="K412" s="156">
        <v>85000000</v>
      </c>
      <c r="L412" s="58" t="s">
        <v>68</v>
      </c>
      <c r="M412" s="184" t="s">
        <v>2375</v>
      </c>
      <c r="N412" s="486">
        <v>800176618</v>
      </c>
      <c r="O412" s="184">
        <v>403</v>
      </c>
      <c r="P412" s="509">
        <v>45341</v>
      </c>
      <c r="Q412" s="156">
        <v>524300000</v>
      </c>
      <c r="R412" s="483">
        <v>45364</v>
      </c>
      <c r="S412" s="156">
        <v>85000000</v>
      </c>
      <c r="T412" s="61" t="s">
        <v>67</v>
      </c>
      <c r="U412" s="184">
        <v>22545553</v>
      </c>
      <c r="V412" s="184" t="s">
        <v>1412</v>
      </c>
      <c r="W412" s="483">
        <v>45364</v>
      </c>
      <c r="X412" s="483">
        <v>45364</v>
      </c>
      <c r="Y412" s="484" t="s">
        <v>75</v>
      </c>
      <c r="Z412" s="483">
        <v>45565</v>
      </c>
      <c r="AA412" s="180">
        <f t="shared" si="32"/>
        <v>201</v>
      </c>
      <c r="AB412" s="167">
        <v>0</v>
      </c>
      <c r="AC412" s="167">
        <v>0</v>
      </c>
      <c r="AD412" s="167">
        <v>0</v>
      </c>
      <c r="AE412" s="515" t="s">
        <v>75</v>
      </c>
      <c r="AF412" s="180">
        <f t="shared" si="33"/>
        <v>0</v>
      </c>
      <c r="AG412" s="167">
        <v>0</v>
      </c>
      <c r="AH412" s="167">
        <v>0</v>
      </c>
      <c r="AI412" s="515" t="s">
        <v>75</v>
      </c>
      <c r="AJ412" s="167">
        <v>0</v>
      </c>
      <c r="AK412" s="515" t="s">
        <v>75</v>
      </c>
      <c r="AL412" s="515" t="s">
        <v>75</v>
      </c>
      <c r="AM412" s="180">
        <f t="shared" si="34"/>
        <v>0</v>
      </c>
      <c r="AN412" s="505">
        <f>+K412+AC412-AH412</f>
        <v>85000000</v>
      </c>
      <c r="AO412" s="61" t="s">
        <v>86</v>
      </c>
      <c r="AP412" s="156">
        <v>0</v>
      </c>
      <c r="AQ412" s="61" t="s">
        <v>86</v>
      </c>
      <c r="AR412" s="64">
        <v>0</v>
      </c>
      <c r="AS412" s="515" t="s">
        <v>75</v>
      </c>
      <c r="AT412" s="522">
        <f t="shared" si="35"/>
        <v>0</v>
      </c>
      <c r="AU412" s="156">
        <v>85000000</v>
      </c>
      <c r="AV412" s="72">
        <f t="shared" si="36"/>
        <v>0</v>
      </c>
      <c r="AW412" s="515" t="s">
        <v>75</v>
      </c>
      <c r="AX412" s="61" t="s">
        <v>101</v>
      </c>
      <c r="AY412" s="180" t="s">
        <v>2376</v>
      </c>
      <c r="AZ412" s="58" t="s">
        <v>67</v>
      </c>
      <c r="BA412" s="58" t="s">
        <v>119</v>
      </c>
    </row>
    <row r="413" spans="2:53" s="142" customFormat="1" ht="14.25" customHeight="1" x14ac:dyDescent="0.2">
      <c r="B413" s="58">
        <v>2024</v>
      </c>
      <c r="C413" s="58">
        <v>891780111</v>
      </c>
      <c r="D413" s="62" t="s">
        <v>64</v>
      </c>
      <c r="E413" s="167" t="s">
        <v>2377</v>
      </c>
      <c r="F413" s="180" t="s">
        <v>2378</v>
      </c>
      <c r="G413" s="61">
        <v>0</v>
      </c>
      <c r="H413" s="167" t="s">
        <v>73</v>
      </c>
      <c r="I413" s="58" t="s">
        <v>125</v>
      </c>
      <c r="J413" s="167" t="s">
        <v>2379</v>
      </c>
      <c r="K413" s="156">
        <v>17452626</v>
      </c>
      <c r="L413" s="58" t="s">
        <v>68</v>
      </c>
      <c r="M413" s="482" t="s">
        <v>2380</v>
      </c>
      <c r="N413" s="184">
        <v>860002464</v>
      </c>
      <c r="O413" s="184">
        <v>192</v>
      </c>
      <c r="P413" s="509">
        <v>45321</v>
      </c>
      <c r="Q413" s="156">
        <v>65000000</v>
      </c>
      <c r="R413" s="483">
        <v>45369</v>
      </c>
      <c r="S413" s="156">
        <v>17452626</v>
      </c>
      <c r="T413" s="61" t="s">
        <v>67</v>
      </c>
      <c r="U413" s="184">
        <v>85155551</v>
      </c>
      <c r="V413" s="184" t="s">
        <v>2381</v>
      </c>
      <c r="W413" s="483">
        <v>45369</v>
      </c>
      <c r="X413" s="483">
        <v>45399</v>
      </c>
      <c r="Y413" s="484" t="s">
        <v>75</v>
      </c>
      <c r="Z413" s="488">
        <v>45414</v>
      </c>
      <c r="AA413" s="180">
        <f t="shared" si="32"/>
        <v>15</v>
      </c>
      <c r="AB413" s="167">
        <v>0</v>
      </c>
      <c r="AC413" s="167">
        <v>0</v>
      </c>
      <c r="AD413" s="167">
        <v>0</v>
      </c>
      <c r="AE413" s="515" t="s">
        <v>75</v>
      </c>
      <c r="AF413" s="180">
        <f t="shared" si="33"/>
        <v>0</v>
      </c>
      <c r="AG413" s="167">
        <v>0</v>
      </c>
      <c r="AH413" s="167">
        <v>0</v>
      </c>
      <c r="AI413" s="515" t="s">
        <v>75</v>
      </c>
      <c r="AJ413" s="167">
        <v>0</v>
      </c>
      <c r="AK413" s="515" t="s">
        <v>75</v>
      </c>
      <c r="AL413" s="515" t="s">
        <v>75</v>
      </c>
      <c r="AM413" s="180">
        <f t="shared" si="34"/>
        <v>0</v>
      </c>
      <c r="AN413" s="505">
        <f>+K413+AC413-AH413</f>
        <v>17452626</v>
      </c>
      <c r="AO413" s="61" t="s">
        <v>67</v>
      </c>
      <c r="AP413" s="156">
        <v>17452626</v>
      </c>
      <c r="AQ413" s="61" t="s">
        <v>86</v>
      </c>
      <c r="AR413" s="64">
        <v>0</v>
      </c>
      <c r="AS413" s="515" t="s">
        <v>75</v>
      </c>
      <c r="AT413" s="522">
        <f t="shared" si="35"/>
        <v>17452626</v>
      </c>
      <c r="AU413" s="156">
        <v>0</v>
      </c>
      <c r="AV413" s="72">
        <f t="shared" si="36"/>
        <v>1</v>
      </c>
      <c r="AW413" s="515" t="s">
        <v>75</v>
      </c>
      <c r="AX413" s="61" t="s">
        <v>98</v>
      </c>
      <c r="AY413" s="180" t="s">
        <v>2382</v>
      </c>
      <c r="AZ413" s="58" t="s">
        <v>67</v>
      </c>
      <c r="BA413" s="58" t="s">
        <v>119</v>
      </c>
    </row>
    <row r="414" spans="2:53" s="142" customFormat="1" ht="14.25" customHeight="1" x14ac:dyDescent="0.2">
      <c r="B414" s="58">
        <v>2024</v>
      </c>
      <c r="C414" s="58">
        <v>891780111</v>
      </c>
      <c r="D414" s="62" t="s">
        <v>64</v>
      </c>
      <c r="E414" s="167" t="s">
        <v>2383</v>
      </c>
      <c r="F414" s="180" t="s">
        <v>2384</v>
      </c>
      <c r="G414" s="61">
        <v>0</v>
      </c>
      <c r="H414" s="167" t="s">
        <v>73</v>
      </c>
      <c r="I414" s="58" t="s">
        <v>125</v>
      </c>
      <c r="J414" s="167" t="s">
        <v>2385</v>
      </c>
      <c r="K414" s="156">
        <v>60000000</v>
      </c>
      <c r="L414" s="58" t="s">
        <v>68</v>
      </c>
      <c r="M414" s="482" t="s">
        <v>2386</v>
      </c>
      <c r="N414" s="184">
        <v>800176618</v>
      </c>
      <c r="O414" s="184">
        <v>196</v>
      </c>
      <c r="P414" s="509">
        <v>45321</v>
      </c>
      <c r="Q414" s="156">
        <v>100000000</v>
      </c>
      <c r="R414" s="483">
        <v>45372</v>
      </c>
      <c r="S414" s="156">
        <v>60000000</v>
      </c>
      <c r="T414" s="61" t="s">
        <v>67</v>
      </c>
      <c r="U414" s="184">
        <v>85155551</v>
      </c>
      <c r="V414" s="184" t="s">
        <v>2381</v>
      </c>
      <c r="W414" s="483">
        <v>45372</v>
      </c>
      <c r="X414" s="483">
        <v>45372</v>
      </c>
      <c r="Y414" s="484" t="s">
        <v>75</v>
      </c>
      <c r="Z414" s="483">
        <v>45473</v>
      </c>
      <c r="AA414" s="180">
        <f t="shared" si="32"/>
        <v>101</v>
      </c>
      <c r="AB414" s="167">
        <v>0</v>
      </c>
      <c r="AC414" s="167">
        <v>0</v>
      </c>
      <c r="AD414" s="167">
        <v>0</v>
      </c>
      <c r="AE414" s="515" t="s">
        <v>75</v>
      </c>
      <c r="AF414" s="180">
        <f t="shared" si="33"/>
        <v>0</v>
      </c>
      <c r="AG414" s="167">
        <v>0</v>
      </c>
      <c r="AH414" s="167">
        <v>0</v>
      </c>
      <c r="AI414" s="515" t="s">
        <v>75</v>
      </c>
      <c r="AJ414" s="167">
        <v>0</v>
      </c>
      <c r="AK414" s="515" t="s">
        <v>75</v>
      </c>
      <c r="AL414" s="515" t="s">
        <v>75</v>
      </c>
      <c r="AM414" s="180">
        <f t="shared" si="34"/>
        <v>0</v>
      </c>
      <c r="AN414" s="505">
        <f>+K414+AC414-AH414</f>
        <v>60000000</v>
      </c>
      <c r="AO414" s="61" t="s">
        <v>67</v>
      </c>
      <c r="AP414" s="156">
        <v>60000000</v>
      </c>
      <c r="AQ414" s="61" t="s">
        <v>86</v>
      </c>
      <c r="AR414" s="64">
        <v>0</v>
      </c>
      <c r="AS414" s="515" t="s">
        <v>75</v>
      </c>
      <c r="AT414" s="522">
        <f t="shared" si="35"/>
        <v>60000000</v>
      </c>
      <c r="AU414" s="156">
        <v>0</v>
      </c>
      <c r="AV414" s="72">
        <f t="shared" si="36"/>
        <v>1</v>
      </c>
      <c r="AW414" s="515" t="s">
        <v>75</v>
      </c>
      <c r="AX414" s="61" t="s">
        <v>98</v>
      </c>
      <c r="AY414" s="180" t="s">
        <v>2387</v>
      </c>
      <c r="AZ414" s="58" t="s">
        <v>67</v>
      </c>
      <c r="BA414" s="58" t="s">
        <v>119</v>
      </c>
    </row>
    <row r="415" spans="2:53" s="142" customFormat="1" ht="14.25" customHeight="1" x14ac:dyDescent="0.2">
      <c r="B415" s="58">
        <v>2024</v>
      </c>
      <c r="C415" s="58">
        <v>891780111</v>
      </c>
      <c r="D415" s="62" t="s">
        <v>64</v>
      </c>
      <c r="E415" s="167" t="s">
        <v>2388</v>
      </c>
      <c r="F415" s="180" t="s">
        <v>2389</v>
      </c>
      <c r="G415" s="61">
        <v>0</v>
      </c>
      <c r="H415" s="167" t="s">
        <v>73</v>
      </c>
      <c r="I415" s="58" t="s">
        <v>125</v>
      </c>
      <c r="J415" s="167" t="s">
        <v>2390</v>
      </c>
      <c r="K415" s="156">
        <v>35805921</v>
      </c>
      <c r="L415" s="58" t="s">
        <v>68</v>
      </c>
      <c r="M415" s="482" t="s">
        <v>2391</v>
      </c>
      <c r="N415" s="184">
        <v>830141610</v>
      </c>
      <c r="O415" s="184">
        <v>712</v>
      </c>
      <c r="P415" s="509">
        <v>45369</v>
      </c>
      <c r="Q415" s="156">
        <v>35805921</v>
      </c>
      <c r="R415" s="483">
        <v>45372</v>
      </c>
      <c r="S415" s="156">
        <v>35805921</v>
      </c>
      <c r="T415" s="61" t="s">
        <v>67</v>
      </c>
      <c r="U415" s="184">
        <v>85155551</v>
      </c>
      <c r="V415" s="184" t="s">
        <v>355</v>
      </c>
      <c r="W415" s="483">
        <v>45372</v>
      </c>
      <c r="X415" s="483">
        <v>45372</v>
      </c>
      <c r="Y415" s="484" t="s">
        <v>75</v>
      </c>
      <c r="Z415" s="488">
        <v>45736</v>
      </c>
      <c r="AA415" s="180">
        <f t="shared" si="32"/>
        <v>364</v>
      </c>
      <c r="AB415" s="167">
        <v>0</v>
      </c>
      <c r="AC415" s="167">
        <v>0</v>
      </c>
      <c r="AD415" s="167">
        <v>0</v>
      </c>
      <c r="AE415" s="515" t="s">
        <v>75</v>
      </c>
      <c r="AF415" s="180">
        <f t="shared" si="33"/>
        <v>0</v>
      </c>
      <c r="AG415" s="167">
        <v>0</v>
      </c>
      <c r="AH415" s="167">
        <v>0</v>
      </c>
      <c r="AI415" s="515" t="s">
        <v>75</v>
      </c>
      <c r="AJ415" s="167">
        <v>0</v>
      </c>
      <c r="AK415" s="515" t="s">
        <v>75</v>
      </c>
      <c r="AL415" s="515" t="s">
        <v>75</v>
      </c>
      <c r="AM415" s="180">
        <f t="shared" si="34"/>
        <v>0</v>
      </c>
      <c r="AN415" s="505">
        <f>+K415+AC415-AH415</f>
        <v>35805921</v>
      </c>
      <c r="AO415" s="61" t="s">
        <v>67</v>
      </c>
      <c r="AP415" s="156">
        <v>35805921</v>
      </c>
      <c r="AQ415" s="61" t="s">
        <v>86</v>
      </c>
      <c r="AR415" s="64">
        <v>0</v>
      </c>
      <c r="AS415" s="515" t="s">
        <v>75</v>
      </c>
      <c r="AT415" s="522">
        <f t="shared" si="35"/>
        <v>32225328</v>
      </c>
      <c r="AU415" s="156">
        <v>3580593</v>
      </c>
      <c r="AV415" s="72">
        <f t="shared" si="36"/>
        <v>0.89999997486449235</v>
      </c>
      <c r="AW415" s="515" t="s">
        <v>75</v>
      </c>
      <c r="AX415" s="61" t="s">
        <v>101</v>
      </c>
      <c r="AY415" s="180" t="s">
        <v>2392</v>
      </c>
      <c r="AZ415" s="58" t="s">
        <v>67</v>
      </c>
      <c r="BA415" s="58" t="s">
        <v>119</v>
      </c>
    </row>
    <row r="416" spans="2:53" s="142" customFormat="1" ht="14.25" customHeight="1" x14ac:dyDescent="0.2">
      <c r="B416" s="58">
        <v>2024</v>
      </c>
      <c r="C416" s="58">
        <v>891780111</v>
      </c>
      <c r="D416" s="62" t="s">
        <v>64</v>
      </c>
      <c r="E416" s="167" t="s">
        <v>2393</v>
      </c>
      <c r="F416" s="184" t="s">
        <v>2394</v>
      </c>
      <c r="G416" s="61">
        <v>0</v>
      </c>
      <c r="H416" s="167" t="s">
        <v>73</v>
      </c>
      <c r="I416" s="58" t="s">
        <v>125</v>
      </c>
      <c r="J416" s="167" t="s">
        <v>2395</v>
      </c>
      <c r="K416" s="156">
        <v>30000000</v>
      </c>
      <c r="L416" s="58" t="s">
        <v>68</v>
      </c>
      <c r="M416" s="482" t="s">
        <v>2396</v>
      </c>
      <c r="N416" s="184">
        <v>1082890049</v>
      </c>
      <c r="O416" s="184">
        <v>791</v>
      </c>
      <c r="P416" s="509">
        <v>45373</v>
      </c>
      <c r="Q416" s="156">
        <v>30000000</v>
      </c>
      <c r="R416" s="483">
        <v>45384</v>
      </c>
      <c r="S416" s="156">
        <f>+K416</f>
        <v>30000000</v>
      </c>
      <c r="T416" s="61" t="s">
        <v>67</v>
      </c>
      <c r="U416" s="184">
        <v>85081920</v>
      </c>
      <c r="V416" s="184" t="s">
        <v>444</v>
      </c>
      <c r="W416" s="483">
        <v>45384</v>
      </c>
      <c r="X416" s="483">
        <v>45384</v>
      </c>
      <c r="Y416" s="484" t="s">
        <v>75</v>
      </c>
      <c r="Z416" s="483">
        <v>45565</v>
      </c>
      <c r="AA416" s="180">
        <f t="shared" si="32"/>
        <v>181</v>
      </c>
      <c r="AB416" s="167">
        <v>0</v>
      </c>
      <c r="AC416" s="167">
        <v>0</v>
      </c>
      <c r="AD416" s="167">
        <v>0</v>
      </c>
      <c r="AE416" s="515" t="s">
        <v>75</v>
      </c>
      <c r="AF416" s="180">
        <f t="shared" si="33"/>
        <v>0</v>
      </c>
      <c r="AG416" s="167">
        <v>0</v>
      </c>
      <c r="AH416" s="167">
        <v>0</v>
      </c>
      <c r="AI416" s="515" t="s">
        <v>75</v>
      </c>
      <c r="AJ416" s="167">
        <v>0</v>
      </c>
      <c r="AK416" s="515" t="s">
        <v>75</v>
      </c>
      <c r="AL416" s="515" t="s">
        <v>75</v>
      </c>
      <c r="AM416" s="180">
        <f t="shared" si="34"/>
        <v>0</v>
      </c>
      <c r="AN416" s="505">
        <f>+K416+AC416-AH416</f>
        <v>30000000</v>
      </c>
      <c r="AO416" s="61" t="s">
        <v>67</v>
      </c>
      <c r="AP416" s="156">
        <f>+AN416</f>
        <v>30000000</v>
      </c>
      <c r="AQ416" s="61" t="s">
        <v>86</v>
      </c>
      <c r="AR416" s="64">
        <v>0</v>
      </c>
      <c r="AS416" s="515" t="s">
        <v>75</v>
      </c>
      <c r="AT416" s="522">
        <f t="shared" si="35"/>
        <v>17060000</v>
      </c>
      <c r="AU416" s="156">
        <v>12940000</v>
      </c>
      <c r="AV416" s="72">
        <f t="shared" si="36"/>
        <v>0.56866666666666665</v>
      </c>
      <c r="AW416" s="515" t="s">
        <v>75</v>
      </c>
      <c r="AX416" s="61" t="s">
        <v>101</v>
      </c>
      <c r="AY416" s="485" t="s">
        <v>2397</v>
      </c>
      <c r="AZ416" s="58" t="s">
        <v>67</v>
      </c>
      <c r="BA416" s="58" t="s">
        <v>119</v>
      </c>
    </row>
    <row r="417" spans="2:53" s="142" customFormat="1" ht="14.25" customHeight="1" x14ac:dyDescent="0.2">
      <c r="B417" s="58">
        <v>2024</v>
      </c>
      <c r="C417" s="58">
        <v>891780111</v>
      </c>
      <c r="D417" s="62" t="s">
        <v>64</v>
      </c>
      <c r="E417" s="167" t="s">
        <v>2398</v>
      </c>
      <c r="F417" s="184" t="s">
        <v>2399</v>
      </c>
      <c r="G417" s="61">
        <v>0</v>
      </c>
      <c r="H417" s="167" t="s">
        <v>73</v>
      </c>
      <c r="I417" s="58" t="s">
        <v>125</v>
      </c>
      <c r="J417" s="167" t="s">
        <v>2400</v>
      </c>
      <c r="K417" s="156">
        <f>10800000+35800000</f>
        <v>46600000</v>
      </c>
      <c r="L417" s="58" t="s">
        <v>68</v>
      </c>
      <c r="M417" s="482" t="s">
        <v>2386</v>
      </c>
      <c r="N417" s="184">
        <v>800176618</v>
      </c>
      <c r="O417" s="184">
        <v>710</v>
      </c>
      <c r="P417" s="509">
        <v>45369</v>
      </c>
      <c r="Q417" s="156">
        <v>524300000</v>
      </c>
      <c r="R417" s="483">
        <v>45386</v>
      </c>
      <c r="S417" s="156">
        <f>+K417</f>
        <v>46600000</v>
      </c>
      <c r="T417" s="61" t="s">
        <v>67</v>
      </c>
      <c r="U417" s="184">
        <v>85155551</v>
      </c>
      <c r="V417" s="184" t="s">
        <v>2381</v>
      </c>
      <c r="W417" s="483">
        <v>45386</v>
      </c>
      <c r="X417" s="483">
        <v>45386</v>
      </c>
      <c r="Y417" s="484" t="s">
        <v>75</v>
      </c>
      <c r="Z417" s="483">
        <v>45446</v>
      </c>
      <c r="AA417" s="180">
        <f t="shared" si="32"/>
        <v>60</v>
      </c>
      <c r="AB417" s="167">
        <v>0</v>
      </c>
      <c r="AC417" s="167">
        <v>0</v>
      </c>
      <c r="AD417" s="167">
        <v>0</v>
      </c>
      <c r="AE417" s="515" t="s">
        <v>75</v>
      </c>
      <c r="AF417" s="180">
        <f t="shared" si="33"/>
        <v>0</v>
      </c>
      <c r="AG417" s="167">
        <v>0</v>
      </c>
      <c r="AH417" s="167">
        <v>0</v>
      </c>
      <c r="AI417" s="515" t="s">
        <v>75</v>
      </c>
      <c r="AJ417" s="167">
        <v>0</v>
      </c>
      <c r="AK417" s="515" t="s">
        <v>75</v>
      </c>
      <c r="AL417" s="515" t="s">
        <v>75</v>
      </c>
      <c r="AM417" s="180">
        <f t="shared" si="34"/>
        <v>0</v>
      </c>
      <c r="AN417" s="505">
        <f>+K417+AC417-AH417</f>
        <v>46600000</v>
      </c>
      <c r="AO417" s="61" t="s">
        <v>86</v>
      </c>
      <c r="AP417" s="156">
        <v>0</v>
      </c>
      <c r="AQ417" s="61" t="s">
        <v>86</v>
      </c>
      <c r="AR417" s="64">
        <v>0</v>
      </c>
      <c r="AS417" s="515" t="s">
        <v>75</v>
      </c>
      <c r="AT417" s="522">
        <f t="shared" si="35"/>
        <v>35800000</v>
      </c>
      <c r="AU417" s="156">
        <v>10800000</v>
      </c>
      <c r="AV417" s="72">
        <f t="shared" si="36"/>
        <v>0.76824034334763946</v>
      </c>
      <c r="AW417" s="515" t="s">
        <v>75</v>
      </c>
      <c r="AX417" s="61" t="s">
        <v>101</v>
      </c>
      <c r="AY417" s="485" t="s">
        <v>2401</v>
      </c>
      <c r="AZ417" s="58" t="s">
        <v>67</v>
      </c>
      <c r="BA417" s="58" t="s">
        <v>119</v>
      </c>
    </row>
    <row r="418" spans="2:53" s="142" customFormat="1" ht="14.25" customHeight="1" x14ac:dyDescent="0.2">
      <c r="B418" s="58">
        <v>2024</v>
      </c>
      <c r="C418" s="58">
        <v>891780111</v>
      </c>
      <c r="D418" s="62" t="s">
        <v>64</v>
      </c>
      <c r="E418" s="167" t="s">
        <v>2402</v>
      </c>
      <c r="F418" s="184" t="s">
        <v>2403</v>
      </c>
      <c r="G418" s="61">
        <v>0</v>
      </c>
      <c r="H418" s="167" t="s">
        <v>73</v>
      </c>
      <c r="I418" s="58" t="s">
        <v>125</v>
      </c>
      <c r="J418" s="167" t="s">
        <v>2404</v>
      </c>
      <c r="K418" s="156">
        <v>3000000</v>
      </c>
      <c r="L418" s="58" t="s">
        <v>68</v>
      </c>
      <c r="M418" s="482" t="s">
        <v>2405</v>
      </c>
      <c r="N418" s="184">
        <v>1020723830</v>
      </c>
      <c r="O418" s="184">
        <v>498</v>
      </c>
      <c r="P418" s="509">
        <v>45349</v>
      </c>
      <c r="Q418" s="156">
        <f>426348465+28800000</f>
        <v>455148465</v>
      </c>
      <c r="R418" s="483">
        <v>45387</v>
      </c>
      <c r="S418" s="156">
        <f>+K418</f>
        <v>3000000</v>
      </c>
      <c r="T418" s="61" t="s">
        <v>67</v>
      </c>
      <c r="U418" s="184">
        <v>79857491</v>
      </c>
      <c r="V418" s="184" t="s">
        <v>1529</v>
      </c>
      <c r="W418" s="483">
        <v>45387</v>
      </c>
      <c r="X418" s="483">
        <v>45387</v>
      </c>
      <c r="Y418" s="484" t="s">
        <v>75</v>
      </c>
      <c r="Z418" s="483">
        <v>45569</v>
      </c>
      <c r="AA418" s="180">
        <f t="shared" si="32"/>
        <v>182</v>
      </c>
      <c r="AB418" s="167">
        <v>0</v>
      </c>
      <c r="AC418" s="167">
        <v>0</v>
      </c>
      <c r="AD418" s="167">
        <v>0</v>
      </c>
      <c r="AE418" s="515" t="s">
        <v>75</v>
      </c>
      <c r="AF418" s="180">
        <f t="shared" si="33"/>
        <v>0</v>
      </c>
      <c r="AG418" s="167">
        <v>0</v>
      </c>
      <c r="AH418" s="167">
        <v>0</v>
      </c>
      <c r="AI418" s="515" t="s">
        <v>75</v>
      </c>
      <c r="AJ418" s="167">
        <v>0</v>
      </c>
      <c r="AK418" s="515" t="s">
        <v>75</v>
      </c>
      <c r="AL418" s="515" t="s">
        <v>75</v>
      </c>
      <c r="AM418" s="180">
        <f t="shared" si="34"/>
        <v>0</v>
      </c>
      <c r="AN418" s="505">
        <f>+K418+AC418-AH418</f>
        <v>3000000</v>
      </c>
      <c r="AO418" s="61" t="s">
        <v>86</v>
      </c>
      <c r="AP418" s="156">
        <v>0</v>
      </c>
      <c r="AQ418" s="61" t="s">
        <v>86</v>
      </c>
      <c r="AR418" s="64">
        <v>0</v>
      </c>
      <c r="AS418" s="515" t="s">
        <v>75</v>
      </c>
      <c r="AT418" s="522">
        <f t="shared" si="35"/>
        <v>0</v>
      </c>
      <c r="AU418" s="156">
        <v>3000000</v>
      </c>
      <c r="AV418" s="72">
        <f t="shared" si="36"/>
        <v>0</v>
      </c>
      <c r="AW418" s="515" t="s">
        <v>75</v>
      </c>
      <c r="AX418" s="61" t="s">
        <v>101</v>
      </c>
      <c r="AY418" s="485" t="s">
        <v>2406</v>
      </c>
      <c r="AZ418" s="58" t="s">
        <v>67</v>
      </c>
      <c r="BA418" s="58" t="s">
        <v>119</v>
      </c>
    </row>
    <row r="419" spans="2:53" s="142" customFormat="1" ht="14.25" customHeight="1" x14ac:dyDescent="0.2">
      <c r="B419" s="58">
        <v>2024</v>
      </c>
      <c r="C419" s="58">
        <v>891780111</v>
      </c>
      <c r="D419" s="62" t="s">
        <v>64</v>
      </c>
      <c r="E419" s="167" t="s">
        <v>2407</v>
      </c>
      <c r="F419" s="184" t="s">
        <v>2408</v>
      </c>
      <c r="G419" s="61">
        <v>0</v>
      </c>
      <c r="H419" s="167" t="s">
        <v>73</v>
      </c>
      <c r="I419" s="58" t="s">
        <v>125</v>
      </c>
      <c r="J419" s="167" t="s">
        <v>2409</v>
      </c>
      <c r="K419" s="156">
        <v>14994000</v>
      </c>
      <c r="L419" s="58" t="s">
        <v>68</v>
      </c>
      <c r="M419" s="482" t="s">
        <v>2410</v>
      </c>
      <c r="N419" s="184">
        <v>901337227</v>
      </c>
      <c r="O419" s="184">
        <v>192</v>
      </c>
      <c r="P419" s="509">
        <v>45321</v>
      </c>
      <c r="Q419" s="156">
        <v>65000000</v>
      </c>
      <c r="R419" s="483">
        <v>45394</v>
      </c>
      <c r="S419" s="156">
        <f>+K419</f>
        <v>14994000</v>
      </c>
      <c r="T419" s="61" t="s">
        <v>67</v>
      </c>
      <c r="U419" s="184">
        <v>85155551</v>
      </c>
      <c r="V419" s="184" t="s">
        <v>2411</v>
      </c>
      <c r="W419" s="483">
        <v>45394</v>
      </c>
      <c r="X419" s="483">
        <v>45399</v>
      </c>
      <c r="Y419" s="484" t="s">
        <v>75</v>
      </c>
      <c r="Z419" s="483">
        <v>45415</v>
      </c>
      <c r="AA419" s="180">
        <f t="shared" si="32"/>
        <v>16</v>
      </c>
      <c r="AB419" s="167">
        <v>0</v>
      </c>
      <c r="AC419" s="167">
        <v>0</v>
      </c>
      <c r="AD419" s="167">
        <v>0</v>
      </c>
      <c r="AE419" s="515" t="s">
        <v>75</v>
      </c>
      <c r="AF419" s="180">
        <f t="shared" si="33"/>
        <v>0</v>
      </c>
      <c r="AG419" s="167">
        <v>0</v>
      </c>
      <c r="AH419" s="167">
        <v>0</v>
      </c>
      <c r="AI419" s="515" t="s">
        <v>75</v>
      </c>
      <c r="AJ419" s="167">
        <v>0</v>
      </c>
      <c r="AK419" s="515" t="s">
        <v>75</v>
      </c>
      <c r="AL419" s="515" t="s">
        <v>75</v>
      </c>
      <c r="AM419" s="180">
        <f t="shared" si="34"/>
        <v>0</v>
      </c>
      <c r="AN419" s="505">
        <f>+K419+AC419-AH419</f>
        <v>14994000</v>
      </c>
      <c r="AO419" s="61" t="s">
        <v>67</v>
      </c>
      <c r="AP419" s="156">
        <f>+AN419</f>
        <v>14994000</v>
      </c>
      <c r="AQ419" s="61" t="s">
        <v>86</v>
      </c>
      <c r="AR419" s="64">
        <v>0</v>
      </c>
      <c r="AS419" s="515" t="s">
        <v>75</v>
      </c>
      <c r="AT419" s="522">
        <f t="shared" si="35"/>
        <v>14994000</v>
      </c>
      <c r="AU419" s="156">
        <v>0</v>
      </c>
      <c r="AV419" s="72">
        <f t="shared" si="36"/>
        <v>1</v>
      </c>
      <c r="AW419" s="515" t="s">
        <v>75</v>
      </c>
      <c r="AX419" s="61" t="s">
        <v>98</v>
      </c>
      <c r="AY419" s="485" t="s">
        <v>2412</v>
      </c>
      <c r="AZ419" s="58" t="s">
        <v>67</v>
      </c>
      <c r="BA419" s="58" t="s">
        <v>119</v>
      </c>
    </row>
    <row r="420" spans="2:53" s="142" customFormat="1" ht="14.25" customHeight="1" x14ac:dyDescent="0.2">
      <c r="B420" s="58">
        <v>2024</v>
      </c>
      <c r="C420" s="58">
        <v>891780111</v>
      </c>
      <c r="D420" s="62" t="s">
        <v>64</v>
      </c>
      <c r="E420" s="167" t="s">
        <v>2413</v>
      </c>
      <c r="F420" s="184" t="s">
        <v>2414</v>
      </c>
      <c r="G420" s="61">
        <v>0</v>
      </c>
      <c r="H420" s="167" t="s">
        <v>73</v>
      </c>
      <c r="I420" s="58" t="s">
        <v>125</v>
      </c>
      <c r="J420" s="167" t="s">
        <v>2415</v>
      </c>
      <c r="K420" s="156">
        <v>54667610</v>
      </c>
      <c r="L420" s="58" t="s">
        <v>68</v>
      </c>
      <c r="M420" s="482" t="s">
        <v>570</v>
      </c>
      <c r="N420" s="184">
        <v>900949224</v>
      </c>
      <c r="O420" s="184">
        <v>605</v>
      </c>
      <c r="P420" s="509">
        <v>45357</v>
      </c>
      <c r="Q420" s="156">
        <v>54667610</v>
      </c>
      <c r="R420" s="483">
        <v>45400</v>
      </c>
      <c r="S420" s="156">
        <f>+K420</f>
        <v>54667610</v>
      </c>
      <c r="T420" s="61" t="s">
        <v>67</v>
      </c>
      <c r="U420" s="184">
        <v>52389076</v>
      </c>
      <c r="V420" s="184" t="s">
        <v>540</v>
      </c>
      <c r="W420" s="483">
        <v>45400</v>
      </c>
      <c r="X420" s="483">
        <v>45401</v>
      </c>
      <c r="Y420" s="484" t="s">
        <v>75</v>
      </c>
      <c r="Z420" s="483">
        <v>45657</v>
      </c>
      <c r="AA420" s="180">
        <f t="shared" si="32"/>
        <v>256</v>
      </c>
      <c r="AB420" s="167">
        <v>0</v>
      </c>
      <c r="AC420" s="167">
        <v>0</v>
      </c>
      <c r="AD420" s="167">
        <v>0</v>
      </c>
      <c r="AE420" s="515" t="s">
        <v>75</v>
      </c>
      <c r="AF420" s="180">
        <f t="shared" si="33"/>
        <v>0</v>
      </c>
      <c r="AG420" s="167">
        <v>0</v>
      </c>
      <c r="AH420" s="167">
        <v>0</v>
      </c>
      <c r="AI420" s="515" t="s">
        <v>75</v>
      </c>
      <c r="AJ420" s="167">
        <v>0</v>
      </c>
      <c r="AK420" s="515" t="s">
        <v>75</v>
      </c>
      <c r="AL420" s="515" t="s">
        <v>75</v>
      </c>
      <c r="AM420" s="180">
        <f t="shared" si="34"/>
        <v>0</v>
      </c>
      <c r="AN420" s="505">
        <f>+K420+AC420-AH420</f>
        <v>54667610</v>
      </c>
      <c r="AO420" s="61" t="s">
        <v>67</v>
      </c>
      <c r="AP420" s="156">
        <f>+AN420</f>
        <v>54667610</v>
      </c>
      <c r="AQ420" s="61" t="s">
        <v>86</v>
      </c>
      <c r="AR420" s="64">
        <v>0</v>
      </c>
      <c r="AS420" s="515" t="s">
        <v>75</v>
      </c>
      <c r="AT420" s="522">
        <f t="shared" si="35"/>
        <v>11804800</v>
      </c>
      <c r="AU420" s="156">
        <v>42862810</v>
      </c>
      <c r="AV420" s="72">
        <f t="shared" si="36"/>
        <v>0.2159377371719744</v>
      </c>
      <c r="AW420" s="515" t="s">
        <v>75</v>
      </c>
      <c r="AX420" s="61" t="s">
        <v>101</v>
      </c>
      <c r="AY420" s="184" t="s">
        <v>2416</v>
      </c>
      <c r="AZ420" s="58" t="s">
        <v>67</v>
      </c>
      <c r="BA420" s="58" t="s">
        <v>119</v>
      </c>
    </row>
    <row r="421" spans="2:53" s="142" customFormat="1" ht="14.25" customHeight="1" x14ac:dyDescent="0.2">
      <c r="B421" s="58">
        <v>2024</v>
      </c>
      <c r="C421" s="58">
        <v>891780111</v>
      </c>
      <c r="D421" s="62" t="s">
        <v>64</v>
      </c>
      <c r="E421" s="167" t="s">
        <v>2417</v>
      </c>
      <c r="F421" s="184" t="s">
        <v>2418</v>
      </c>
      <c r="G421" s="61">
        <v>0</v>
      </c>
      <c r="H421" s="167" t="s">
        <v>73</v>
      </c>
      <c r="I421" s="58" t="s">
        <v>125</v>
      </c>
      <c r="J421" s="167" t="s">
        <v>2419</v>
      </c>
      <c r="K421" s="156">
        <v>46474600</v>
      </c>
      <c r="L421" s="58" t="s">
        <v>68</v>
      </c>
      <c r="M421" s="482" t="s">
        <v>2420</v>
      </c>
      <c r="N421" s="184">
        <v>901775142</v>
      </c>
      <c r="O421" s="184">
        <v>235</v>
      </c>
      <c r="P421" s="509">
        <v>45323</v>
      </c>
      <c r="Q421" s="156">
        <v>524300000</v>
      </c>
      <c r="R421" s="483">
        <v>45406</v>
      </c>
      <c r="S421" s="156">
        <f>+K421</f>
        <v>46474600</v>
      </c>
      <c r="T421" s="61" t="s">
        <v>67</v>
      </c>
      <c r="U421" s="184">
        <v>52705148</v>
      </c>
      <c r="V421" s="184" t="s">
        <v>535</v>
      </c>
      <c r="W421" s="483">
        <v>45406</v>
      </c>
      <c r="X421" s="483">
        <v>45406</v>
      </c>
      <c r="Y421" s="484" t="s">
        <v>75</v>
      </c>
      <c r="Z421" s="483">
        <v>45588</v>
      </c>
      <c r="AA421" s="180">
        <f t="shared" si="32"/>
        <v>182</v>
      </c>
      <c r="AB421" s="167">
        <v>0</v>
      </c>
      <c r="AC421" s="167">
        <v>0</v>
      </c>
      <c r="AD421" s="167">
        <v>0</v>
      </c>
      <c r="AE421" s="515" t="s">
        <v>75</v>
      </c>
      <c r="AF421" s="180">
        <f t="shared" si="33"/>
        <v>0</v>
      </c>
      <c r="AG421" s="167">
        <v>0</v>
      </c>
      <c r="AH421" s="167">
        <v>0</v>
      </c>
      <c r="AI421" s="515" t="s">
        <v>75</v>
      </c>
      <c r="AJ421" s="167">
        <v>0</v>
      </c>
      <c r="AK421" s="515" t="s">
        <v>75</v>
      </c>
      <c r="AL421" s="515" t="s">
        <v>75</v>
      </c>
      <c r="AM421" s="180">
        <f t="shared" si="34"/>
        <v>0</v>
      </c>
      <c r="AN421" s="505">
        <f>+K421+AC421-AH421</f>
        <v>46474600</v>
      </c>
      <c r="AO421" s="61" t="s">
        <v>86</v>
      </c>
      <c r="AP421" s="156">
        <v>0</v>
      </c>
      <c r="AQ421" s="61" t="s">
        <v>86</v>
      </c>
      <c r="AR421" s="64">
        <v>0</v>
      </c>
      <c r="AS421" s="515" t="s">
        <v>75</v>
      </c>
      <c r="AT421" s="522">
        <f t="shared" si="35"/>
        <v>15492600</v>
      </c>
      <c r="AU421" s="156">
        <v>30982000</v>
      </c>
      <c r="AV421" s="72">
        <f t="shared" si="36"/>
        <v>0.3333562849384395</v>
      </c>
      <c r="AW421" s="515" t="s">
        <v>75</v>
      </c>
      <c r="AX421" s="61" t="s">
        <v>101</v>
      </c>
      <c r="AY421" s="184" t="s">
        <v>2421</v>
      </c>
      <c r="AZ421" s="58" t="s">
        <v>67</v>
      </c>
      <c r="BA421" s="58" t="s">
        <v>119</v>
      </c>
    </row>
    <row r="422" spans="2:53" s="142" customFormat="1" ht="14.25" customHeight="1" x14ac:dyDescent="0.2">
      <c r="B422" s="58">
        <v>2024</v>
      </c>
      <c r="C422" s="58">
        <v>891780111</v>
      </c>
      <c r="D422" s="62" t="s">
        <v>64</v>
      </c>
      <c r="E422" s="167" t="s">
        <v>2422</v>
      </c>
      <c r="F422" s="184" t="s">
        <v>2423</v>
      </c>
      <c r="G422" s="61">
        <v>0</v>
      </c>
      <c r="H422" s="167" t="s">
        <v>73</v>
      </c>
      <c r="I422" s="58" t="s">
        <v>125</v>
      </c>
      <c r="J422" s="167" t="s">
        <v>2424</v>
      </c>
      <c r="K422" s="156">
        <v>82000000</v>
      </c>
      <c r="L422" s="58" t="s">
        <v>68</v>
      </c>
      <c r="M422" s="482" t="s">
        <v>2425</v>
      </c>
      <c r="N422" s="184">
        <v>860007759</v>
      </c>
      <c r="O422" s="184">
        <v>429</v>
      </c>
      <c r="P422" s="509">
        <v>45343</v>
      </c>
      <c r="Q422" s="156">
        <v>524300000</v>
      </c>
      <c r="R422" s="483">
        <v>45406</v>
      </c>
      <c r="S422" s="156">
        <f>+K422</f>
        <v>82000000</v>
      </c>
      <c r="T422" s="61" t="s">
        <v>67</v>
      </c>
      <c r="U422" s="184">
        <v>33104165</v>
      </c>
      <c r="V422" s="184" t="s">
        <v>789</v>
      </c>
      <c r="W422" s="483">
        <v>45406</v>
      </c>
      <c r="X422" s="483">
        <v>45407</v>
      </c>
      <c r="Y422" s="484" t="s">
        <v>75</v>
      </c>
      <c r="Z422" s="483">
        <v>45712</v>
      </c>
      <c r="AA422" s="180">
        <f t="shared" si="32"/>
        <v>305</v>
      </c>
      <c r="AB422" s="167">
        <v>0</v>
      </c>
      <c r="AC422" s="167">
        <v>0</v>
      </c>
      <c r="AD422" s="167">
        <v>0</v>
      </c>
      <c r="AE422" s="515" t="s">
        <v>75</v>
      </c>
      <c r="AF422" s="180">
        <f t="shared" si="33"/>
        <v>0</v>
      </c>
      <c r="AG422" s="167">
        <v>0</v>
      </c>
      <c r="AH422" s="167">
        <v>0</v>
      </c>
      <c r="AI422" s="515" t="s">
        <v>75</v>
      </c>
      <c r="AJ422" s="167">
        <v>0</v>
      </c>
      <c r="AK422" s="515" t="s">
        <v>75</v>
      </c>
      <c r="AL422" s="515" t="s">
        <v>75</v>
      </c>
      <c r="AM422" s="180">
        <f t="shared" si="34"/>
        <v>0</v>
      </c>
      <c r="AN422" s="505">
        <f>+K422+AC422-AH422</f>
        <v>82000000</v>
      </c>
      <c r="AO422" s="61" t="s">
        <v>86</v>
      </c>
      <c r="AP422" s="156">
        <v>0</v>
      </c>
      <c r="AQ422" s="61" t="s">
        <v>86</v>
      </c>
      <c r="AR422" s="64">
        <v>0</v>
      </c>
      <c r="AS422" s="515" t="s">
        <v>75</v>
      </c>
      <c r="AT422" s="522">
        <f t="shared" si="35"/>
        <v>0</v>
      </c>
      <c r="AU422" s="156">
        <v>82000000</v>
      </c>
      <c r="AV422" s="72">
        <f t="shared" si="36"/>
        <v>0</v>
      </c>
      <c r="AW422" s="515" t="s">
        <v>75</v>
      </c>
      <c r="AX422" s="61" t="s">
        <v>101</v>
      </c>
      <c r="AY422" s="485" t="s">
        <v>2426</v>
      </c>
      <c r="AZ422" s="58" t="s">
        <v>67</v>
      </c>
      <c r="BA422" s="58" t="s">
        <v>119</v>
      </c>
    </row>
    <row r="423" spans="2:53" s="142" customFormat="1" ht="14.25" customHeight="1" x14ac:dyDescent="0.2">
      <c r="B423" s="58">
        <v>2024</v>
      </c>
      <c r="C423" s="58">
        <v>891780111</v>
      </c>
      <c r="D423" s="62" t="s">
        <v>64</v>
      </c>
      <c r="E423" s="167" t="s">
        <v>2427</v>
      </c>
      <c r="F423" s="184" t="s">
        <v>2428</v>
      </c>
      <c r="G423" s="61">
        <v>0</v>
      </c>
      <c r="H423" s="167" t="s">
        <v>73</v>
      </c>
      <c r="I423" s="58" t="s">
        <v>125</v>
      </c>
      <c r="J423" s="167" t="s">
        <v>2429</v>
      </c>
      <c r="K423" s="156">
        <v>4999950</v>
      </c>
      <c r="L423" s="58" t="s">
        <v>68</v>
      </c>
      <c r="M423" s="482" t="s">
        <v>2430</v>
      </c>
      <c r="N423" s="184">
        <v>901283655</v>
      </c>
      <c r="O423" s="184">
        <v>316</v>
      </c>
      <c r="P423" s="509">
        <v>45330</v>
      </c>
      <c r="Q423" s="156">
        <v>79157845</v>
      </c>
      <c r="R423" s="483">
        <v>45408</v>
      </c>
      <c r="S423" s="156">
        <f>+K423</f>
        <v>4999950</v>
      </c>
      <c r="T423" s="61" t="s">
        <v>67</v>
      </c>
      <c r="U423" s="184">
        <v>85462025</v>
      </c>
      <c r="V423" s="184" t="s">
        <v>1262</v>
      </c>
      <c r="W423" s="483">
        <v>45408</v>
      </c>
      <c r="X423" s="483">
        <v>45408</v>
      </c>
      <c r="Y423" s="484" t="s">
        <v>75</v>
      </c>
      <c r="Z423" s="483">
        <v>45408</v>
      </c>
      <c r="AA423" s="180">
        <f t="shared" si="32"/>
        <v>0</v>
      </c>
      <c r="AB423" s="167">
        <v>0</v>
      </c>
      <c r="AC423" s="167">
        <v>0</v>
      </c>
      <c r="AD423" s="167">
        <v>0</v>
      </c>
      <c r="AE423" s="515" t="s">
        <v>75</v>
      </c>
      <c r="AF423" s="180">
        <f t="shared" si="33"/>
        <v>0</v>
      </c>
      <c r="AG423" s="167">
        <v>0</v>
      </c>
      <c r="AH423" s="167">
        <v>0</v>
      </c>
      <c r="AI423" s="515" t="s">
        <v>75</v>
      </c>
      <c r="AJ423" s="167">
        <v>0</v>
      </c>
      <c r="AK423" s="515" t="s">
        <v>75</v>
      </c>
      <c r="AL423" s="515" t="s">
        <v>75</v>
      </c>
      <c r="AM423" s="180">
        <f t="shared" si="34"/>
        <v>0</v>
      </c>
      <c r="AN423" s="505">
        <f>+K423+AC423-AH423</f>
        <v>4999950</v>
      </c>
      <c r="AO423" s="61" t="s">
        <v>86</v>
      </c>
      <c r="AP423" s="156">
        <v>0</v>
      </c>
      <c r="AQ423" s="61" t="s">
        <v>86</v>
      </c>
      <c r="AR423" s="64">
        <v>0</v>
      </c>
      <c r="AS423" s="515" t="s">
        <v>75</v>
      </c>
      <c r="AT423" s="522">
        <f t="shared" si="35"/>
        <v>0</v>
      </c>
      <c r="AU423" s="156">
        <v>4999950</v>
      </c>
      <c r="AV423" s="72">
        <f t="shared" si="36"/>
        <v>0</v>
      </c>
      <c r="AW423" s="515" t="s">
        <v>75</v>
      </c>
      <c r="AX423" s="61" t="s">
        <v>101</v>
      </c>
      <c r="AY423" s="485" t="s">
        <v>2431</v>
      </c>
      <c r="AZ423" s="58" t="s">
        <v>67</v>
      </c>
      <c r="BA423" s="58" t="s">
        <v>119</v>
      </c>
    </row>
    <row r="424" spans="2:53" s="142" customFormat="1" ht="14.25" customHeight="1" x14ac:dyDescent="0.2">
      <c r="B424" s="58">
        <v>2024</v>
      </c>
      <c r="C424" s="58">
        <v>891780111</v>
      </c>
      <c r="D424" s="62" t="s">
        <v>64</v>
      </c>
      <c r="E424" s="167" t="s">
        <v>2432</v>
      </c>
      <c r="F424" s="184" t="s">
        <v>2433</v>
      </c>
      <c r="G424" s="61">
        <v>0</v>
      </c>
      <c r="H424" s="167" t="s">
        <v>73</v>
      </c>
      <c r="I424" s="58" t="s">
        <v>125</v>
      </c>
      <c r="J424" s="167" t="s">
        <v>2434</v>
      </c>
      <c r="K424" s="156">
        <v>33000000</v>
      </c>
      <c r="L424" s="58" t="s">
        <v>68</v>
      </c>
      <c r="M424" s="482" t="s">
        <v>2435</v>
      </c>
      <c r="N424" s="184">
        <v>800033159</v>
      </c>
      <c r="O424" s="184">
        <v>483</v>
      </c>
      <c r="P424" s="509">
        <v>45348</v>
      </c>
      <c r="Q424" s="156">
        <v>258069886</v>
      </c>
      <c r="R424" s="483">
        <v>45427</v>
      </c>
      <c r="S424" s="156">
        <f>+K424</f>
        <v>33000000</v>
      </c>
      <c r="T424" s="61" t="s">
        <v>67</v>
      </c>
      <c r="U424" s="184">
        <v>5056184</v>
      </c>
      <c r="V424" s="184" t="s">
        <v>614</v>
      </c>
      <c r="W424" s="483">
        <v>45427</v>
      </c>
      <c r="X424" s="483">
        <v>45427</v>
      </c>
      <c r="Y424" s="484" t="s">
        <v>75</v>
      </c>
      <c r="Z424" s="483">
        <v>45487</v>
      </c>
      <c r="AA424" s="180">
        <f t="shared" si="32"/>
        <v>60</v>
      </c>
      <c r="AB424" s="167">
        <v>0</v>
      </c>
      <c r="AC424" s="167">
        <v>0</v>
      </c>
      <c r="AD424" s="167">
        <v>0</v>
      </c>
      <c r="AE424" s="515" t="s">
        <v>75</v>
      </c>
      <c r="AF424" s="180">
        <f t="shared" si="33"/>
        <v>0</v>
      </c>
      <c r="AG424" s="167">
        <v>0</v>
      </c>
      <c r="AH424" s="167">
        <v>0</v>
      </c>
      <c r="AI424" s="515" t="s">
        <v>75</v>
      </c>
      <c r="AJ424" s="167">
        <v>0</v>
      </c>
      <c r="AK424" s="515" t="s">
        <v>75</v>
      </c>
      <c r="AL424" s="515" t="s">
        <v>75</v>
      </c>
      <c r="AM424" s="180">
        <f t="shared" si="34"/>
        <v>0</v>
      </c>
      <c r="AN424" s="505">
        <f>+K424+AC424-AH424</f>
        <v>33000000</v>
      </c>
      <c r="AO424" s="61" t="s">
        <v>86</v>
      </c>
      <c r="AP424" s="156">
        <v>0</v>
      </c>
      <c r="AQ424" s="61" t="s">
        <v>86</v>
      </c>
      <c r="AR424" s="64">
        <v>0</v>
      </c>
      <c r="AS424" s="515" t="s">
        <v>75</v>
      </c>
      <c r="AT424" s="522">
        <f t="shared" si="35"/>
        <v>0</v>
      </c>
      <c r="AU424" s="156">
        <v>33000000</v>
      </c>
      <c r="AV424" s="72">
        <f t="shared" si="36"/>
        <v>0</v>
      </c>
      <c r="AW424" s="515" t="s">
        <v>75</v>
      </c>
      <c r="AX424" s="61" t="s">
        <v>101</v>
      </c>
      <c r="AY424" s="485" t="s">
        <v>2436</v>
      </c>
      <c r="AZ424" s="58" t="s">
        <v>67</v>
      </c>
      <c r="BA424" s="58" t="s">
        <v>119</v>
      </c>
    </row>
    <row r="425" spans="2:53" s="142" customFormat="1" ht="14.25" customHeight="1" x14ac:dyDescent="0.2">
      <c r="B425" s="58">
        <v>2024</v>
      </c>
      <c r="C425" s="58">
        <v>891780111</v>
      </c>
      <c r="D425" s="62" t="s">
        <v>64</v>
      </c>
      <c r="E425" s="167" t="s">
        <v>2437</v>
      </c>
      <c r="F425" s="180" t="s">
        <v>2438</v>
      </c>
      <c r="G425" s="61">
        <v>0</v>
      </c>
      <c r="H425" s="167" t="s">
        <v>73</v>
      </c>
      <c r="I425" s="58" t="s">
        <v>125</v>
      </c>
      <c r="J425" s="167" t="s">
        <v>2439</v>
      </c>
      <c r="K425" s="156">
        <v>48500000</v>
      </c>
      <c r="L425" s="58" t="s">
        <v>68</v>
      </c>
      <c r="M425" s="482" t="s">
        <v>2386</v>
      </c>
      <c r="N425" s="184">
        <v>800176618</v>
      </c>
      <c r="O425" s="184">
        <v>994</v>
      </c>
      <c r="P425" s="509">
        <v>45400</v>
      </c>
      <c r="Q425" s="156">
        <v>50506054</v>
      </c>
      <c r="R425" s="483">
        <v>45433</v>
      </c>
      <c r="S425" s="156">
        <f>+K425</f>
        <v>48500000</v>
      </c>
      <c r="T425" s="61" t="s">
        <v>67</v>
      </c>
      <c r="U425" s="184">
        <v>36722505</v>
      </c>
      <c r="V425" s="184" t="s">
        <v>2440</v>
      </c>
      <c r="W425" s="483">
        <v>45433</v>
      </c>
      <c r="X425" s="483">
        <v>45433</v>
      </c>
      <c r="Y425" s="484" t="s">
        <v>75</v>
      </c>
      <c r="Z425" s="483">
        <v>45463</v>
      </c>
      <c r="AA425" s="180">
        <f t="shared" si="32"/>
        <v>30</v>
      </c>
      <c r="AB425" s="167">
        <v>0</v>
      </c>
      <c r="AC425" s="167">
        <v>0</v>
      </c>
      <c r="AD425" s="167">
        <v>0</v>
      </c>
      <c r="AE425" s="515" t="s">
        <v>75</v>
      </c>
      <c r="AF425" s="180">
        <f t="shared" si="33"/>
        <v>0</v>
      </c>
      <c r="AG425" s="167">
        <v>0</v>
      </c>
      <c r="AH425" s="167">
        <v>0</v>
      </c>
      <c r="AI425" s="515" t="s">
        <v>75</v>
      </c>
      <c r="AJ425" s="167">
        <v>0</v>
      </c>
      <c r="AK425" s="515" t="s">
        <v>75</v>
      </c>
      <c r="AL425" s="515" t="s">
        <v>75</v>
      </c>
      <c r="AM425" s="180">
        <f t="shared" si="34"/>
        <v>0</v>
      </c>
      <c r="AN425" s="505">
        <f>+K425+AC425-AH425</f>
        <v>48500000</v>
      </c>
      <c r="AO425" s="61" t="s">
        <v>86</v>
      </c>
      <c r="AP425" s="156">
        <v>0</v>
      </c>
      <c r="AQ425" s="61" t="s">
        <v>86</v>
      </c>
      <c r="AR425" s="64">
        <v>0</v>
      </c>
      <c r="AS425" s="515" t="s">
        <v>75</v>
      </c>
      <c r="AT425" s="522">
        <f t="shared" si="35"/>
        <v>48500000</v>
      </c>
      <c r="AU425" s="156">
        <v>0</v>
      </c>
      <c r="AV425" s="72">
        <f t="shared" si="36"/>
        <v>1</v>
      </c>
      <c r="AW425" s="515" t="s">
        <v>75</v>
      </c>
      <c r="AX425" s="61" t="s">
        <v>98</v>
      </c>
      <c r="AY425" s="180" t="s">
        <v>2441</v>
      </c>
      <c r="AZ425" s="58" t="s">
        <v>67</v>
      </c>
      <c r="BA425" s="58" t="s">
        <v>119</v>
      </c>
    </row>
    <row r="426" spans="2:53" s="142" customFormat="1" ht="14.25" customHeight="1" x14ac:dyDescent="0.2">
      <c r="B426" s="58">
        <v>2024</v>
      </c>
      <c r="C426" s="58">
        <v>891780111</v>
      </c>
      <c r="D426" s="62" t="s">
        <v>64</v>
      </c>
      <c r="E426" s="167" t="s">
        <v>2442</v>
      </c>
      <c r="F426" s="180" t="s">
        <v>2443</v>
      </c>
      <c r="G426" s="61">
        <v>0</v>
      </c>
      <c r="H426" s="167" t="s">
        <v>73</v>
      </c>
      <c r="I426" s="58" t="s">
        <v>125</v>
      </c>
      <c r="J426" s="167" t="s">
        <v>2444</v>
      </c>
      <c r="K426" s="156">
        <v>42300000</v>
      </c>
      <c r="L426" s="58" t="s">
        <v>68</v>
      </c>
      <c r="M426" s="482" t="s">
        <v>2445</v>
      </c>
      <c r="N426" s="184">
        <v>890980040</v>
      </c>
      <c r="O426" s="184">
        <v>483</v>
      </c>
      <c r="P426" s="509">
        <v>45348</v>
      </c>
      <c r="Q426" s="156">
        <v>258069886</v>
      </c>
      <c r="R426" s="483">
        <v>45433</v>
      </c>
      <c r="S426" s="156">
        <f>+K426</f>
        <v>42300000</v>
      </c>
      <c r="T426" s="61" t="s">
        <v>67</v>
      </c>
      <c r="U426" s="184">
        <v>5056184</v>
      </c>
      <c r="V426" s="184" t="s">
        <v>614</v>
      </c>
      <c r="W426" s="483">
        <v>45433</v>
      </c>
      <c r="X426" s="483">
        <v>45433</v>
      </c>
      <c r="Y426" s="484" t="s">
        <v>75</v>
      </c>
      <c r="Z426" s="483">
        <v>45616</v>
      </c>
      <c r="AA426" s="180">
        <f t="shared" si="32"/>
        <v>183</v>
      </c>
      <c r="AB426" s="167">
        <v>0</v>
      </c>
      <c r="AC426" s="167">
        <v>0</v>
      </c>
      <c r="AD426" s="167">
        <v>0</v>
      </c>
      <c r="AE426" s="515" t="s">
        <v>75</v>
      </c>
      <c r="AF426" s="180">
        <f t="shared" si="33"/>
        <v>0</v>
      </c>
      <c r="AG426" s="167">
        <v>0</v>
      </c>
      <c r="AH426" s="167">
        <v>0</v>
      </c>
      <c r="AI426" s="515" t="s">
        <v>75</v>
      </c>
      <c r="AJ426" s="167">
        <v>0</v>
      </c>
      <c r="AK426" s="515" t="s">
        <v>75</v>
      </c>
      <c r="AL426" s="515" t="s">
        <v>75</v>
      </c>
      <c r="AM426" s="180">
        <f t="shared" si="34"/>
        <v>0</v>
      </c>
      <c r="AN426" s="505">
        <f>+K426+AC426-AH426</f>
        <v>42300000</v>
      </c>
      <c r="AO426" s="61" t="s">
        <v>86</v>
      </c>
      <c r="AP426" s="156">
        <v>0</v>
      </c>
      <c r="AQ426" s="61" t="s">
        <v>86</v>
      </c>
      <c r="AR426" s="64">
        <v>0</v>
      </c>
      <c r="AS426" s="515" t="s">
        <v>75</v>
      </c>
      <c r="AT426" s="522">
        <f t="shared" si="35"/>
        <v>0</v>
      </c>
      <c r="AU426" s="156">
        <v>42300000</v>
      </c>
      <c r="AV426" s="72">
        <f t="shared" si="36"/>
        <v>0</v>
      </c>
      <c r="AW426" s="515" t="s">
        <v>75</v>
      </c>
      <c r="AX426" s="61" t="s">
        <v>101</v>
      </c>
      <c r="AY426" s="180" t="s">
        <v>2446</v>
      </c>
      <c r="AZ426" s="58" t="s">
        <v>67</v>
      </c>
      <c r="BA426" s="58" t="s">
        <v>119</v>
      </c>
    </row>
    <row r="427" spans="2:53" s="142" customFormat="1" ht="14.25" customHeight="1" x14ac:dyDescent="0.2">
      <c r="B427" s="58">
        <v>2024</v>
      </c>
      <c r="C427" s="58">
        <v>891780111</v>
      </c>
      <c r="D427" s="62" t="s">
        <v>64</v>
      </c>
      <c r="E427" s="167" t="s">
        <v>2447</v>
      </c>
      <c r="F427" s="180" t="s">
        <v>2448</v>
      </c>
      <c r="G427" s="61">
        <v>0</v>
      </c>
      <c r="H427" s="167" t="s">
        <v>73</v>
      </c>
      <c r="I427" s="58" t="s">
        <v>125</v>
      </c>
      <c r="J427" s="167" t="s">
        <v>2449</v>
      </c>
      <c r="K427" s="156">
        <v>11406400</v>
      </c>
      <c r="L427" s="58" t="s">
        <v>68</v>
      </c>
      <c r="M427" s="482" t="s">
        <v>2450</v>
      </c>
      <c r="N427" s="184">
        <v>900845290</v>
      </c>
      <c r="O427" s="184">
        <v>547</v>
      </c>
      <c r="P427" s="509">
        <v>45355</v>
      </c>
      <c r="Q427" s="156">
        <v>1171788134</v>
      </c>
      <c r="R427" s="483">
        <v>45433</v>
      </c>
      <c r="S427" s="156">
        <f>+K427</f>
        <v>11406400</v>
      </c>
      <c r="T427" s="61" t="s">
        <v>67</v>
      </c>
      <c r="U427" s="184">
        <v>5056184</v>
      </c>
      <c r="V427" s="184" t="s">
        <v>614</v>
      </c>
      <c r="W427" s="483">
        <v>45433</v>
      </c>
      <c r="X427" s="483">
        <v>45433</v>
      </c>
      <c r="Y427" s="484" t="s">
        <v>75</v>
      </c>
      <c r="Z427" s="483">
        <v>45463</v>
      </c>
      <c r="AA427" s="180">
        <f t="shared" si="32"/>
        <v>30</v>
      </c>
      <c r="AB427" s="167">
        <v>0</v>
      </c>
      <c r="AC427" s="167">
        <v>0</v>
      </c>
      <c r="AD427" s="167">
        <v>0</v>
      </c>
      <c r="AE427" s="515" t="s">
        <v>75</v>
      </c>
      <c r="AF427" s="180">
        <f t="shared" si="33"/>
        <v>0</v>
      </c>
      <c r="AG427" s="167">
        <v>0</v>
      </c>
      <c r="AH427" s="167">
        <v>0</v>
      </c>
      <c r="AI427" s="515" t="s">
        <v>75</v>
      </c>
      <c r="AJ427" s="167">
        <v>0</v>
      </c>
      <c r="AK427" s="515" t="s">
        <v>75</v>
      </c>
      <c r="AL427" s="515" t="s">
        <v>75</v>
      </c>
      <c r="AM427" s="180">
        <f t="shared" si="34"/>
        <v>0</v>
      </c>
      <c r="AN427" s="505">
        <f>+K427+AC427-AH427</f>
        <v>11406400</v>
      </c>
      <c r="AO427" s="61" t="s">
        <v>86</v>
      </c>
      <c r="AP427" s="156">
        <v>0</v>
      </c>
      <c r="AQ427" s="61" t="s">
        <v>86</v>
      </c>
      <c r="AR427" s="64">
        <v>0</v>
      </c>
      <c r="AS427" s="515" t="s">
        <v>75</v>
      </c>
      <c r="AT427" s="522">
        <f t="shared" si="35"/>
        <v>11406400</v>
      </c>
      <c r="AU427" s="156">
        <v>0</v>
      </c>
      <c r="AV427" s="72">
        <f t="shared" si="36"/>
        <v>1</v>
      </c>
      <c r="AW427" s="515" t="s">
        <v>75</v>
      </c>
      <c r="AX427" s="61" t="s">
        <v>98</v>
      </c>
      <c r="AY427" s="180" t="s">
        <v>2451</v>
      </c>
      <c r="AZ427" s="58" t="s">
        <v>67</v>
      </c>
      <c r="BA427" s="58" t="s">
        <v>119</v>
      </c>
    </row>
    <row r="428" spans="2:53" s="142" customFormat="1" ht="14.25" customHeight="1" x14ac:dyDescent="0.2">
      <c r="B428" s="58">
        <v>2024</v>
      </c>
      <c r="C428" s="58">
        <v>891780111</v>
      </c>
      <c r="D428" s="62" t="s">
        <v>64</v>
      </c>
      <c r="E428" s="167" t="s">
        <v>2452</v>
      </c>
      <c r="F428" s="180" t="s">
        <v>2453</v>
      </c>
      <c r="G428" s="61">
        <v>0</v>
      </c>
      <c r="H428" s="167" t="s">
        <v>73</v>
      </c>
      <c r="I428" s="58" t="s">
        <v>125</v>
      </c>
      <c r="J428" s="167" t="s">
        <v>2454</v>
      </c>
      <c r="K428" s="156">
        <v>5000000</v>
      </c>
      <c r="L428" s="58" t="s">
        <v>68</v>
      </c>
      <c r="M428" s="482" t="s">
        <v>2455</v>
      </c>
      <c r="N428" s="184">
        <v>900800679</v>
      </c>
      <c r="O428" s="184">
        <v>652</v>
      </c>
      <c r="P428" s="509">
        <v>45363</v>
      </c>
      <c r="Q428" s="156">
        <v>67115763</v>
      </c>
      <c r="R428" s="483">
        <v>45434</v>
      </c>
      <c r="S428" s="156">
        <f>+K428</f>
        <v>5000000</v>
      </c>
      <c r="T428" s="61" t="s">
        <v>67</v>
      </c>
      <c r="U428" s="184">
        <v>79141011</v>
      </c>
      <c r="V428" s="184" t="s">
        <v>641</v>
      </c>
      <c r="W428" s="483">
        <v>45434</v>
      </c>
      <c r="X428" s="483">
        <v>45434</v>
      </c>
      <c r="Y428" s="484" t="s">
        <v>75</v>
      </c>
      <c r="Z428" s="483">
        <v>45464</v>
      </c>
      <c r="AA428" s="180">
        <f t="shared" si="32"/>
        <v>30</v>
      </c>
      <c r="AB428" s="167">
        <v>0</v>
      </c>
      <c r="AC428" s="167">
        <v>0</v>
      </c>
      <c r="AD428" s="167">
        <v>0</v>
      </c>
      <c r="AE428" s="515" t="s">
        <v>75</v>
      </c>
      <c r="AF428" s="180">
        <f t="shared" si="33"/>
        <v>0</v>
      </c>
      <c r="AG428" s="167">
        <v>0</v>
      </c>
      <c r="AH428" s="167">
        <v>0</v>
      </c>
      <c r="AI428" s="515" t="s">
        <v>75</v>
      </c>
      <c r="AJ428" s="167">
        <v>0</v>
      </c>
      <c r="AK428" s="515" t="s">
        <v>75</v>
      </c>
      <c r="AL428" s="515" t="s">
        <v>75</v>
      </c>
      <c r="AM428" s="180">
        <f t="shared" si="34"/>
        <v>0</v>
      </c>
      <c r="AN428" s="505">
        <f>+K428+AC428-AH428</f>
        <v>5000000</v>
      </c>
      <c r="AO428" s="61" t="s">
        <v>67</v>
      </c>
      <c r="AP428" s="156">
        <f>+AN428</f>
        <v>5000000</v>
      </c>
      <c r="AQ428" s="61" t="s">
        <v>86</v>
      </c>
      <c r="AR428" s="64">
        <v>0</v>
      </c>
      <c r="AS428" s="515" t="s">
        <v>75</v>
      </c>
      <c r="AT428" s="522">
        <f t="shared" si="35"/>
        <v>0</v>
      </c>
      <c r="AU428" s="156">
        <v>5000000</v>
      </c>
      <c r="AV428" s="72">
        <f t="shared" si="36"/>
        <v>0</v>
      </c>
      <c r="AW428" s="515" t="s">
        <v>75</v>
      </c>
      <c r="AX428" s="61" t="s">
        <v>101</v>
      </c>
      <c r="AY428" s="180" t="s">
        <v>2456</v>
      </c>
      <c r="AZ428" s="58" t="s">
        <v>67</v>
      </c>
      <c r="BA428" s="58" t="s">
        <v>119</v>
      </c>
    </row>
    <row r="429" spans="2:53" s="142" customFormat="1" ht="14.25" customHeight="1" x14ac:dyDescent="0.2">
      <c r="B429" s="58">
        <v>2024</v>
      </c>
      <c r="C429" s="58">
        <v>891780111</v>
      </c>
      <c r="D429" s="62" t="s">
        <v>64</v>
      </c>
      <c r="E429" s="167" t="s">
        <v>2457</v>
      </c>
      <c r="F429" s="180" t="s">
        <v>2458</v>
      </c>
      <c r="G429" s="61">
        <v>0</v>
      </c>
      <c r="H429" s="167" t="s">
        <v>73</v>
      </c>
      <c r="I429" s="58" t="s">
        <v>125</v>
      </c>
      <c r="J429" s="167" t="s">
        <v>2459</v>
      </c>
      <c r="K429" s="156">
        <v>8000000</v>
      </c>
      <c r="L429" s="58" t="s">
        <v>68</v>
      </c>
      <c r="M429" s="482" t="s">
        <v>2460</v>
      </c>
      <c r="N429" s="184">
        <v>39048924</v>
      </c>
      <c r="O429" s="184">
        <v>1117</v>
      </c>
      <c r="P429" s="509">
        <v>45415</v>
      </c>
      <c r="Q429" s="156">
        <v>8000000</v>
      </c>
      <c r="R429" s="483">
        <v>45435</v>
      </c>
      <c r="S429" s="156">
        <f>+K429</f>
        <v>8000000</v>
      </c>
      <c r="T429" s="61" t="s">
        <v>67</v>
      </c>
      <c r="U429" s="184">
        <v>85468846</v>
      </c>
      <c r="V429" s="184" t="s">
        <v>2461</v>
      </c>
      <c r="W429" s="483">
        <v>45435</v>
      </c>
      <c r="X429" s="483">
        <v>45435</v>
      </c>
      <c r="Y429" s="484" t="s">
        <v>75</v>
      </c>
      <c r="Z429" s="483">
        <v>45465</v>
      </c>
      <c r="AA429" s="180">
        <f t="shared" si="32"/>
        <v>30</v>
      </c>
      <c r="AB429" s="167">
        <v>0</v>
      </c>
      <c r="AC429" s="167">
        <v>0</v>
      </c>
      <c r="AD429" s="167">
        <v>0</v>
      </c>
      <c r="AE429" s="515" t="s">
        <v>75</v>
      </c>
      <c r="AF429" s="180">
        <f t="shared" si="33"/>
        <v>0</v>
      </c>
      <c r="AG429" s="167">
        <v>0</v>
      </c>
      <c r="AH429" s="167">
        <v>0</v>
      </c>
      <c r="AI429" s="515" t="s">
        <v>75</v>
      </c>
      <c r="AJ429" s="167">
        <v>0</v>
      </c>
      <c r="AK429" s="515" t="s">
        <v>75</v>
      </c>
      <c r="AL429" s="515" t="s">
        <v>75</v>
      </c>
      <c r="AM429" s="180">
        <f t="shared" si="34"/>
        <v>0</v>
      </c>
      <c r="AN429" s="505">
        <f>+K429+AC429-AH429</f>
        <v>8000000</v>
      </c>
      <c r="AO429" s="61" t="s">
        <v>67</v>
      </c>
      <c r="AP429" s="156">
        <f>+AN429</f>
        <v>8000000</v>
      </c>
      <c r="AQ429" s="61" t="s">
        <v>86</v>
      </c>
      <c r="AR429" s="64">
        <v>0</v>
      </c>
      <c r="AS429" s="515" t="s">
        <v>75</v>
      </c>
      <c r="AT429" s="522">
        <f t="shared" si="35"/>
        <v>8000000</v>
      </c>
      <c r="AU429" s="156">
        <v>0</v>
      </c>
      <c r="AV429" s="72">
        <f t="shared" si="36"/>
        <v>1</v>
      </c>
      <c r="AW429" s="515" t="s">
        <v>75</v>
      </c>
      <c r="AX429" s="61" t="s">
        <v>98</v>
      </c>
      <c r="AY429" s="180" t="s">
        <v>2462</v>
      </c>
      <c r="AZ429" s="58" t="s">
        <v>67</v>
      </c>
      <c r="BA429" s="58" t="s">
        <v>119</v>
      </c>
    </row>
    <row r="430" spans="2:53" s="142" customFormat="1" ht="14.25" customHeight="1" x14ac:dyDescent="0.2">
      <c r="B430" s="58">
        <v>2024</v>
      </c>
      <c r="C430" s="58">
        <v>891780111</v>
      </c>
      <c r="D430" s="62" t="s">
        <v>64</v>
      </c>
      <c r="E430" s="167" t="s">
        <v>2463</v>
      </c>
      <c r="F430" s="180" t="s">
        <v>2464</v>
      </c>
      <c r="G430" s="61">
        <v>0</v>
      </c>
      <c r="H430" s="167" t="s">
        <v>73</v>
      </c>
      <c r="I430" s="58" t="s">
        <v>125</v>
      </c>
      <c r="J430" s="167" t="s">
        <v>2465</v>
      </c>
      <c r="K430" s="156">
        <v>13387500</v>
      </c>
      <c r="L430" s="58" t="s">
        <v>68</v>
      </c>
      <c r="M430" s="482" t="s">
        <v>2466</v>
      </c>
      <c r="N430" s="184">
        <v>900648161</v>
      </c>
      <c r="O430" s="184">
        <v>820</v>
      </c>
      <c r="P430" s="509">
        <v>45385</v>
      </c>
      <c r="Q430" s="156">
        <v>293899586.72000003</v>
      </c>
      <c r="R430" s="483">
        <v>45447</v>
      </c>
      <c r="S430" s="156">
        <f>+K430</f>
        <v>13387500</v>
      </c>
      <c r="T430" s="61" t="s">
        <v>67</v>
      </c>
      <c r="U430" s="184">
        <v>52705148</v>
      </c>
      <c r="V430" s="184" t="s">
        <v>379</v>
      </c>
      <c r="W430" s="483">
        <v>45447</v>
      </c>
      <c r="X430" s="483">
        <v>45447</v>
      </c>
      <c r="Y430" s="484" t="s">
        <v>75</v>
      </c>
      <c r="Z430" s="483">
        <v>45476</v>
      </c>
      <c r="AA430" s="180">
        <f t="shared" ref="AA430:AA453" si="38">+IF(Y430="1800-01-01",Z430-X430,Z430-Y430)</f>
        <v>29</v>
      </c>
      <c r="AB430" s="167">
        <v>0</v>
      </c>
      <c r="AC430" s="167">
        <v>0</v>
      </c>
      <c r="AD430" s="167">
        <v>0</v>
      </c>
      <c r="AE430" s="515" t="s">
        <v>75</v>
      </c>
      <c r="AF430" s="180">
        <f t="shared" ref="AF430:AF453" si="39">+IF(AE430="1800-01-01",0,AE430-Z430)</f>
        <v>0</v>
      </c>
      <c r="AG430" s="167">
        <v>0</v>
      </c>
      <c r="AH430" s="167">
        <v>0</v>
      </c>
      <c r="AI430" s="515" t="s">
        <v>75</v>
      </c>
      <c r="AJ430" s="167">
        <v>0</v>
      </c>
      <c r="AK430" s="515" t="s">
        <v>75</v>
      </c>
      <c r="AL430" s="515" t="s">
        <v>75</v>
      </c>
      <c r="AM430" s="180">
        <f t="shared" ref="AM430:AM453" si="40">+IF(AK430="1800-01-01",0,AL430-AK430)</f>
        <v>0</v>
      </c>
      <c r="AN430" s="505">
        <f>+K430+AC430-AH430</f>
        <v>13387500</v>
      </c>
      <c r="AO430" s="61" t="s">
        <v>86</v>
      </c>
      <c r="AP430" s="156">
        <v>0</v>
      </c>
      <c r="AQ430" s="61" t="s">
        <v>86</v>
      </c>
      <c r="AR430" s="64">
        <v>0</v>
      </c>
      <c r="AS430" s="515" t="s">
        <v>75</v>
      </c>
      <c r="AT430" s="522">
        <f t="shared" ref="AT430:AT453" si="41">+AN430-AU430</f>
        <v>13387500</v>
      </c>
      <c r="AU430" s="156">
        <v>0</v>
      </c>
      <c r="AV430" s="72">
        <f t="shared" ref="AV430:AV453" si="42">+IFERROR(AT430/AN430,"_")</f>
        <v>1</v>
      </c>
      <c r="AW430" s="515" t="s">
        <v>75</v>
      </c>
      <c r="AX430" s="61" t="s">
        <v>98</v>
      </c>
      <c r="AY430" s="180" t="s">
        <v>2467</v>
      </c>
      <c r="AZ430" s="58" t="s">
        <v>67</v>
      </c>
      <c r="BA430" s="58" t="s">
        <v>119</v>
      </c>
    </row>
    <row r="431" spans="2:53" s="142" customFormat="1" ht="14.25" customHeight="1" x14ac:dyDescent="0.2">
      <c r="B431" s="58">
        <v>2024</v>
      </c>
      <c r="C431" s="58">
        <v>891780111</v>
      </c>
      <c r="D431" s="62" t="s">
        <v>64</v>
      </c>
      <c r="E431" s="167" t="s">
        <v>2468</v>
      </c>
      <c r="F431" s="184" t="s">
        <v>2469</v>
      </c>
      <c r="G431" s="61">
        <v>0</v>
      </c>
      <c r="H431" s="167" t="s">
        <v>73</v>
      </c>
      <c r="I431" s="58" t="s">
        <v>125</v>
      </c>
      <c r="J431" s="167" t="s">
        <v>2470</v>
      </c>
      <c r="K431" s="156">
        <v>5000000</v>
      </c>
      <c r="L431" s="58" t="s">
        <v>68</v>
      </c>
      <c r="M431" s="482" t="s">
        <v>2471</v>
      </c>
      <c r="N431" s="184">
        <v>900300900</v>
      </c>
      <c r="O431" s="184">
        <v>1220</v>
      </c>
      <c r="P431" s="509">
        <v>45433</v>
      </c>
      <c r="Q431" s="156">
        <v>293899586.72000003</v>
      </c>
      <c r="R431" s="483">
        <v>45449</v>
      </c>
      <c r="S431" s="156">
        <f>+K431</f>
        <v>5000000</v>
      </c>
      <c r="T431" s="61" t="s">
        <v>67</v>
      </c>
      <c r="U431" s="184">
        <v>1082884010</v>
      </c>
      <c r="V431" s="184" t="s">
        <v>438</v>
      </c>
      <c r="W431" s="483">
        <v>45449</v>
      </c>
      <c r="X431" s="483">
        <v>45449</v>
      </c>
      <c r="Y431" s="484" t="s">
        <v>75</v>
      </c>
      <c r="Z431" s="483">
        <v>45656</v>
      </c>
      <c r="AA431" s="180">
        <f t="shared" si="38"/>
        <v>207</v>
      </c>
      <c r="AB431" s="167">
        <v>0</v>
      </c>
      <c r="AC431" s="167">
        <v>0</v>
      </c>
      <c r="AD431" s="167">
        <v>0</v>
      </c>
      <c r="AE431" s="515" t="s">
        <v>75</v>
      </c>
      <c r="AF431" s="180">
        <f t="shared" si="39"/>
        <v>0</v>
      </c>
      <c r="AG431" s="167">
        <v>0</v>
      </c>
      <c r="AH431" s="167">
        <v>0</v>
      </c>
      <c r="AI431" s="515" t="s">
        <v>75</v>
      </c>
      <c r="AJ431" s="167">
        <v>0</v>
      </c>
      <c r="AK431" s="515" t="s">
        <v>75</v>
      </c>
      <c r="AL431" s="515" t="s">
        <v>75</v>
      </c>
      <c r="AM431" s="180">
        <f t="shared" si="40"/>
        <v>0</v>
      </c>
      <c r="AN431" s="505">
        <f>+K431+AC431-AH431</f>
        <v>5000000</v>
      </c>
      <c r="AO431" s="61" t="s">
        <v>67</v>
      </c>
      <c r="AP431" s="156">
        <f>+AN431</f>
        <v>5000000</v>
      </c>
      <c r="AQ431" s="61" t="s">
        <v>86</v>
      </c>
      <c r="AR431" s="64">
        <v>0</v>
      </c>
      <c r="AS431" s="515" t="s">
        <v>75</v>
      </c>
      <c r="AT431" s="522">
        <f t="shared" si="41"/>
        <v>0</v>
      </c>
      <c r="AU431" s="156">
        <v>5000000</v>
      </c>
      <c r="AV431" s="72">
        <f t="shared" si="42"/>
        <v>0</v>
      </c>
      <c r="AW431" s="515" t="s">
        <v>75</v>
      </c>
      <c r="AX431" s="61" t="s">
        <v>101</v>
      </c>
      <c r="AY431" s="184" t="s">
        <v>2472</v>
      </c>
      <c r="AZ431" s="58" t="s">
        <v>67</v>
      </c>
      <c r="BA431" s="58" t="s">
        <v>119</v>
      </c>
    </row>
    <row r="432" spans="2:53" s="142" customFormat="1" ht="14.25" customHeight="1" x14ac:dyDescent="0.2">
      <c r="B432" s="58">
        <v>2024</v>
      </c>
      <c r="C432" s="58">
        <v>891780111</v>
      </c>
      <c r="D432" s="62" t="s">
        <v>64</v>
      </c>
      <c r="E432" s="167" t="s">
        <v>2473</v>
      </c>
      <c r="F432" s="184" t="s">
        <v>2474</v>
      </c>
      <c r="G432" s="61">
        <v>0</v>
      </c>
      <c r="H432" s="167" t="s">
        <v>73</v>
      </c>
      <c r="I432" s="58" t="s">
        <v>125</v>
      </c>
      <c r="J432" s="167" t="s">
        <v>2475</v>
      </c>
      <c r="K432" s="156">
        <v>1309000</v>
      </c>
      <c r="L432" s="58" t="s">
        <v>68</v>
      </c>
      <c r="M432" s="482" t="s">
        <v>2476</v>
      </c>
      <c r="N432" s="184">
        <v>901367396</v>
      </c>
      <c r="O432" s="184">
        <v>820</v>
      </c>
      <c r="P432" s="509">
        <v>45385</v>
      </c>
      <c r="Q432" s="156">
        <v>293899586.72000003</v>
      </c>
      <c r="R432" s="483">
        <v>45463</v>
      </c>
      <c r="S432" s="156">
        <f>+K432</f>
        <v>1309000</v>
      </c>
      <c r="T432" s="61" t="s">
        <v>67</v>
      </c>
      <c r="U432" s="184">
        <v>52705148</v>
      </c>
      <c r="V432" s="184" t="s">
        <v>379</v>
      </c>
      <c r="W432" s="483">
        <v>45463</v>
      </c>
      <c r="X432" s="483">
        <v>45463</v>
      </c>
      <c r="Y432" s="484" t="s">
        <v>75</v>
      </c>
      <c r="Z432" s="483">
        <v>45492</v>
      </c>
      <c r="AA432" s="180">
        <f t="shared" si="38"/>
        <v>29</v>
      </c>
      <c r="AB432" s="167">
        <v>0</v>
      </c>
      <c r="AC432" s="167">
        <v>0</v>
      </c>
      <c r="AD432" s="167">
        <v>0</v>
      </c>
      <c r="AE432" s="515" t="s">
        <v>75</v>
      </c>
      <c r="AF432" s="180">
        <f t="shared" si="39"/>
        <v>0</v>
      </c>
      <c r="AG432" s="167">
        <v>0</v>
      </c>
      <c r="AH432" s="167">
        <v>0</v>
      </c>
      <c r="AI432" s="515" t="s">
        <v>75</v>
      </c>
      <c r="AJ432" s="167">
        <v>0</v>
      </c>
      <c r="AK432" s="515" t="s">
        <v>75</v>
      </c>
      <c r="AL432" s="515" t="s">
        <v>75</v>
      </c>
      <c r="AM432" s="180">
        <f t="shared" si="40"/>
        <v>0</v>
      </c>
      <c r="AN432" s="505">
        <f>+K432+AC432-AH432</f>
        <v>1309000</v>
      </c>
      <c r="AO432" s="61" t="s">
        <v>86</v>
      </c>
      <c r="AP432" s="156">
        <v>0</v>
      </c>
      <c r="AQ432" s="61" t="s">
        <v>86</v>
      </c>
      <c r="AR432" s="64">
        <v>0</v>
      </c>
      <c r="AS432" s="515" t="s">
        <v>75</v>
      </c>
      <c r="AT432" s="522">
        <f t="shared" si="41"/>
        <v>1309000</v>
      </c>
      <c r="AU432" s="156">
        <v>0</v>
      </c>
      <c r="AV432" s="72">
        <f t="shared" si="42"/>
        <v>1</v>
      </c>
      <c r="AW432" s="515" t="s">
        <v>75</v>
      </c>
      <c r="AX432" s="61" t="s">
        <v>98</v>
      </c>
      <c r="AY432" s="184" t="s">
        <v>2477</v>
      </c>
      <c r="AZ432" s="58" t="s">
        <v>67</v>
      </c>
      <c r="BA432" s="58" t="s">
        <v>119</v>
      </c>
    </row>
    <row r="433" spans="2:53" s="142" customFormat="1" ht="14.25" customHeight="1" x14ac:dyDescent="0.2">
      <c r="B433" s="58">
        <v>2024</v>
      </c>
      <c r="C433" s="58">
        <v>891780111</v>
      </c>
      <c r="D433" s="62" t="s">
        <v>64</v>
      </c>
      <c r="E433" s="167" t="s">
        <v>2478</v>
      </c>
      <c r="F433" s="184" t="s">
        <v>2479</v>
      </c>
      <c r="G433" s="61">
        <v>0</v>
      </c>
      <c r="H433" s="167" t="s">
        <v>73</v>
      </c>
      <c r="I433" s="58" t="s">
        <v>125</v>
      </c>
      <c r="J433" s="167" t="s">
        <v>2480</v>
      </c>
      <c r="K433" s="156">
        <v>20000000</v>
      </c>
      <c r="L433" s="58" t="s">
        <v>68</v>
      </c>
      <c r="M433" s="482" t="s">
        <v>2481</v>
      </c>
      <c r="N433" s="184">
        <v>19209933</v>
      </c>
      <c r="O433" s="184">
        <v>1459</v>
      </c>
      <c r="P433" s="509">
        <v>45469</v>
      </c>
      <c r="Q433" s="156">
        <v>293899586.72000003</v>
      </c>
      <c r="R433" s="483">
        <v>45470</v>
      </c>
      <c r="S433" s="156">
        <f>+K433</f>
        <v>20000000</v>
      </c>
      <c r="T433" s="61" t="s">
        <v>67</v>
      </c>
      <c r="U433" s="184">
        <v>16078654</v>
      </c>
      <c r="V433" s="184" t="s">
        <v>386</v>
      </c>
      <c r="W433" s="483">
        <v>45470</v>
      </c>
      <c r="X433" s="483">
        <v>45470</v>
      </c>
      <c r="Y433" s="484" t="s">
        <v>75</v>
      </c>
      <c r="Z433" s="483">
        <v>45591</v>
      </c>
      <c r="AA433" s="180">
        <f t="shared" si="38"/>
        <v>121</v>
      </c>
      <c r="AB433" s="167">
        <v>0</v>
      </c>
      <c r="AC433" s="167">
        <v>0</v>
      </c>
      <c r="AD433" s="167">
        <v>0</v>
      </c>
      <c r="AE433" s="515" t="s">
        <v>75</v>
      </c>
      <c r="AF433" s="180">
        <f t="shared" si="39"/>
        <v>0</v>
      </c>
      <c r="AG433" s="167">
        <v>0</v>
      </c>
      <c r="AH433" s="167">
        <v>0</v>
      </c>
      <c r="AI433" s="515" t="s">
        <v>75</v>
      </c>
      <c r="AJ433" s="167">
        <v>0</v>
      </c>
      <c r="AK433" s="515" t="s">
        <v>75</v>
      </c>
      <c r="AL433" s="515" t="s">
        <v>75</v>
      </c>
      <c r="AM433" s="180">
        <f t="shared" si="40"/>
        <v>0</v>
      </c>
      <c r="AN433" s="505">
        <f>+K433+AC433-AH433</f>
        <v>20000000</v>
      </c>
      <c r="AO433" s="61" t="s">
        <v>67</v>
      </c>
      <c r="AP433" s="156">
        <f>+AN433</f>
        <v>20000000</v>
      </c>
      <c r="AQ433" s="61" t="s">
        <v>86</v>
      </c>
      <c r="AR433" s="64">
        <v>0</v>
      </c>
      <c r="AS433" s="515" t="s">
        <v>75</v>
      </c>
      <c r="AT433" s="522">
        <f t="shared" si="41"/>
        <v>0</v>
      </c>
      <c r="AU433" s="156">
        <v>20000000</v>
      </c>
      <c r="AV433" s="72">
        <f t="shared" si="42"/>
        <v>0</v>
      </c>
      <c r="AW433" s="515" t="s">
        <v>75</v>
      </c>
      <c r="AX433" s="61" t="s">
        <v>101</v>
      </c>
      <c r="AY433" s="485" t="s">
        <v>2482</v>
      </c>
      <c r="AZ433" s="58" t="s">
        <v>67</v>
      </c>
      <c r="BA433" s="58" t="s">
        <v>119</v>
      </c>
    </row>
    <row r="434" spans="2:53" s="142" customFormat="1" ht="14.25" customHeight="1" x14ac:dyDescent="0.2">
      <c r="B434" s="58">
        <v>2024</v>
      </c>
      <c r="C434" s="58">
        <v>891780111</v>
      </c>
      <c r="D434" s="62" t="s">
        <v>64</v>
      </c>
      <c r="E434" s="167" t="s">
        <v>2483</v>
      </c>
      <c r="F434" s="180" t="s">
        <v>2484</v>
      </c>
      <c r="G434" s="61">
        <v>0</v>
      </c>
      <c r="H434" s="167" t="s">
        <v>73</v>
      </c>
      <c r="I434" s="58" t="s">
        <v>125</v>
      </c>
      <c r="J434" s="167" t="s">
        <v>2485</v>
      </c>
      <c r="K434" s="505">
        <v>7000000</v>
      </c>
      <c r="L434" s="58" t="s">
        <v>68</v>
      </c>
      <c r="M434" s="180" t="s">
        <v>2486</v>
      </c>
      <c r="N434" s="487">
        <v>1221970109</v>
      </c>
      <c r="O434" s="184">
        <v>410</v>
      </c>
      <c r="P434" s="509">
        <v>45341</v>
      </c>
      <c r="Q434" s="156">
        <f>56264667+15360000</f>
        <v>71624667</v>
      </c>
      <c r="R434" s="483">
        <v>45485</v>
      </c>
      <c r="S434" s="156">
        <f>+K434</f>
        <v>7000000</v>
      </c>
      <c r="T434" s="61" t="s">
        <v>67</v>
      </c>
      <c r="U434" s="180">
        <v>84091773</v>
      </c>
      <c r="V434" s="184" t="s">
        <v>1342</v>
      </c>
      <c r="W434" s="488">
        <v>45485</v>
      </c>
      <c r="X434" s="488">
        <v>45485</v>
      </c>
      <c r="Y434" s="484" t="s">
        <v>75</v>
      </c>
      <c r="Z434" s="488">
        <v>45546</v>
      </c>
      <c r="AA434" s="180">
        <f t="shared" si="38"/>
        <v>61</v>
      </c>
      <c r="AB434" s="167">
        <v>0</v>
      </c>
      <c r="AC434" s="167">
        <v>0</v>
      </c>
      <c r="AD434" s="167">
        <v>0</v>
      </c>
      <c r="AE434" s="515" t="s">
        <v>75</v>
      </c>
      <c r="AF434" s="180">
        <f t="shared" si="39"/>
        <v>0</v>
      </c>
      <c r="AG434" s="167">
        <v>0</v>
      </c>
      <c r="AH434" s="167">
        <v>0</v>
      </c>
      <c r="AI434" s="515" t="s">
        <v>75</v>
      </c>
      <c r="AJ434" s="167">
        <v>0</v>
      </c>
      <c r="AK434" s="515" t="s">
        <v>75</v>
      </c>
      <c r="AL434" s="515" t="s">
        <v>75</v>
      </c>
      <c r="AM434" s="180">
        <f t="shared" si="40"/>
        <v>0</v>
      </c>
      <c r="AN434" s="505">
        <f>+K434+AC434-AH434</f>
        <v>7000000</v>
      </c>
      <c r="AO434" s="61" t="s">
        <v>86</v>
      </c>
      <c r="AP434" s="156">
        <v>0</v>
      </c>
      <c r="AQ434" s="61" t="s">
        <v>86</v>
      </c>
      <c r="AR434" s="64">
        <v>0</v>
      </c>
      <c r="AS434" s="515" t="s">
        <v>75</v>
      </c>
      <c r="AT434" s="522">
        <f t="shared" si="41"/>
        <v>0</v>
      </c>
      <c r="AU434" s="156">
        <v>7000000</v>
      </c>
      <c r="AV434" s="72">
        <f t="shared" si="42"/>
        <v>0</v>
      </c>
      <c r="AW434" s="515" t="s">
        <v>75</v>
      </c>
      <c r="AX434" s="61" t="s">
        <v>101</v>
      </c>
      <c r="AY434" s="180" t="s">
        <v>2487</v>
      </c>
      <c r="AZ434" s="58" t="s">
        <v>67</v>
      </c>
      <c r="BA434" s="58" t="s">
        <v>119</v>
      </c>
    </row>
    <row r="435" spans="2:53" s="142" customFormat="1" ht="14.25" customHeight="1" x14ac:dyDescent="0.2">
      <c r="B435" s="58">
        <v>2024</v>
      </c>
      <c r="C435" s="58">
        <v>891780111</v>
      </c>
      <c r="D435" s="62" t="s">
        <v>64</v>
      </c>
      <c r="E435" s="167" t="s">
        <v>2488</v>
      </c>
      <c r="F435" s="180" t="s">
        <v>2489</v>
      </c>
      <c r="G435" s="61">
        <v>0</v>
      </c>
      <c r="H435" s="167" t="s">
        <v>73</v>
      </c>
      <c r="I435" s="58" t="s">
        <v>125</v>
      </c>
      <c r="J435" s="167" t="s">
        <v>2490</v>
      </c>
      <c r="K435" s="505">
        <v>3500000</v>
      </c>
      <c r="L435" s="58" t="s">
        <v>68</v>
      </c>
      <c r="M435" s="180" t="s">
        <v>2280</v>
      </c>
      <c r="N435" s="487">
        <v>1082893928</v>
      </c>
      <c r="O435" s="180">
        <v>661</v>
      </c>
      <c r="P435" s="154">
        <v>45364</v>
      </c>
      <c r="Q435" s="505">
        <v>16894100</v>
      </c>
      <c r="R435" s="483">
        <v>45496</v>
      </c>
      <c r="S435" s="156">
        <f>+K435</f>
        <v>3500000</v>
      </c>
      <c r="T435" s="61" t="s">
        <v>67</v>
      </c>
      <c r="U435" s="180">
        <v>41947381</v>
      </c>
      <c r="V435" s="184" t="s">
        <v>2491</v>
      </c>
      <c r="W435" s="488">
        <v>45496</v>
      </c>
      <c r="X435" s="488">
        <v>45496</v>
      </c>
      <c r="Y435" s="484" t="s">
        <v>75</v>
      </c>
      <c r="Z435" s="488">
        <v>45526</v>
      </c>
      <c r="AA435" s="180">
        <f t="shared" si="38"/>
        <v>30</v>
      </c>
      <c r="AB435" s="167">
        <v>0</v>
      </c>
      <c r="AC435" s="167">
        <v>0</v>
      </c>
      <c r="AD435" s="167">
        <v>0</v>
      </c>
      <c r="AE435" s="515" t="s">
        <v>75</v>
      </c>
      <c r="AF435" s="180">
        <f t="shared" si="39"/>
        <v>0</v>
      </c>
      <c r="AG435" s="167">
        <v>0</v>
      </c>
      <c r="AH435" s="167">
        <v>0</v>
      </c>
      <c r="AI435" s="515" t="s">
        <v>75</v>
      </c>
      <c r="AJ435" s="167">
        <v>0</v>
      </c>
      <c r="AK435" s="515" t="s">
        <v>75</v>
      </c>
      <c r="AL435" s="515" t="s">
        <v>75</v>
      </c>
      <c r="AM435" s="180">
        <f t="shared" si="40"/>
        <v>0</v>
      </c>
      <c r="AN435" s="505">
        <f>+K435+AC435-AH435</f>
        <v>3500000</v>
      </c>
      <c r="AO435" s="61" t="s">
        <v>67</v>
      </c>
      <c r="AP435" s="156">
        <f>+AN435</f>
        <v>3500000</v>
      </c>
      <c r="AQ435" s="61" t="s">
        <v>86</v>
      </c>
      <c r="AR435" s="64">
        <v>0</v>
      </c>
      <c r="AS435" s="515" t="s">
        <v>75</v>
      </c>
      <c r="AT435" s="522">
        <f t="shared" si="41"/>
        <v>0</v>
      </c>
      <c r="AU435" s="156">
        <v>3500000</v>
      </c>
      <c r="AV435" s="72">
        <f t="shared" si="42"/>
        <v>0</v>
      </c>
      <c r="AW435" s="515" t="s">
        <v>75</v>
      </c>
      <c r="AX435" s="61" t="s">
        <v>101</v>
      </c>
      <c r="AY435" s="180" t="s">
        <v>2492</v>
      </c>
      <c r="AZ435" s="58" t="s">
        <v>67</v>
      </c>
      <c r="BA435" s="58" t="s">
        <v>119</v>
      </c>
    </row>
    <row r="436" spans="2:53" s="142" customFormat="1" ht="14.25" customHeight="1" x14ac:dyDescent="0.2">
      <c r="B436" s="58">
        <v>2024</v>
      </c>
      <c r="C436" s="58">
        <v>891780111</v>
      </c>
      <c r="D436" s="62" t="s">
        <v>64</v>
      </c>
      <c r="E436" s="167" t="s">
        <v>2493</v>
      </c>
      <c r="F436" s="180" t="s">
        <v>2494</v>
      </c>
      <c r="G436" s="61">
        <v>0</v>
      </c>
      <c r="H436" s="167" t="s">
        <v>73</v>
      </c>
      <c r="I436" s="58" t="s">
        <v>125</v>
      </c>
      <c r="J436" s="167" t="s">
        <v>2495</v>
      </c>
      <c r="K436" s="505">
        <v>24049070</v>
      </c>
      <c r="L436" s="58" t="s">
        <v>68</v>
      </c>
      <c r="M436" s="180" t="s">
        <v>2496</v>
      </c>
      <c r="N436" s="487">
        <v>900692909</v>
      </c>
      <c r="O436" s="180">
        <v>1669</v>
      </c>
      <c r="P436" s="154">
        <v>45496</v>
      </c>
      <c r="Q436" s="505">
        <v>100000000</v>
      </c>
      <c r="R436" s="488">
        <v>45496</v>
      </c>
      <c r="S436" s="156">
        <f>+K436</f>
        <v>24049070</v>
      </c>
      <c r="T436" s="61" t="s">
        <v>67</v>
      </c>
      <c r="U436" s="180">
        <v>36669284</v>
      </c>
      <c r="V436" s="184" t="s">
        <v>778</v>
      </c>
      <c r="W436" s="488">
        <v>45496</v>
      </c>
      <c r="X436" s="488">
        <v>45501</v>
      </c>
      <c r="Y436" s="484" t="s">
        <v>75</v>
      </c>
      <c r="Z436" s="488">
        <v>45501</v>
      </c>
      <c r="AA436" s="180">
        <f t="shared" si="38"/>
        <v>0</v>
      </c>
      <c r="AB436" s="167">
        <v>0</v>
      </c>
      <c r="AC436" s="167">
        <v>0</v>
      </c>
      <c r="AD436" s="167">
        <v>0</v>
      </c>
      <c r="AE436" s="515" t="s">
        <v>75</v>
      </c>
      <c r="AF436" s="180">
        <f t="shared" si="39"/>
        <v>0</v>
      </c>
      <c r="AG436" s="167">
        <v>0</v>
      </c>
      <c r="AH436" s="167">
        <v>0</v>
      </c>
      <c r="AI436" s="515" t="s">
        <v>75</v>
      </c>
      <c r="AJ436" s="167">
        <v>0</v>
      </c>
      <c r="AK436" s="515" t="s">
        <v>75</v>
      </c>
      <c r="AL436" s="515" t="s">
        <v>75</v>
      </c>
      <c r="AM436" s="180">
        <f t="shared" si="40"/>
        <v>0</v>
      </c>
      <c r="AN436" s="505">
        <f>+K436+AC436-AH436</f>
        <v>24049070</v>
      </c>
      <c r="AO436" s="61" t="s">
        <v>67</v>
      </c>
      <c r="AP436" s="156">
        <f>+AN436</f>
        <v>24049070</v>
      </c>
      <c r="AQ436" s="61" t="s">
        <v>86</v>
      </c>
      <c r="AR436" s="64">
        <v>0</v>
      </c>
      <c r="AS436" s="515" t="s">
        <v>75</v>
      </c>
      <c r="AT436" s="522">
        <f t="shared" si="41"/>
        <v>24049070</v>
      </c>
      <c r="AU436" s="156">
        <v>0</v>
      </c>
      <c r="AV436" s="72">
        <f t="shared" si="42"/>
        <v>1</v>
      </c>
      <c r="AW436" s="515" t="s">
        <v>75</v>
      </c>
      <c r="AX436" s="61" t="s">
        <v>98</v>
      </c>
      <c r="AY436" s="180" t="s">
        <v>2497</v>
      </c>
      <c r="AZ436" s="58" t="s">
        <v>67</v>
      </c>
      <c r="BA436" s="58" t="s">
        <v>119</v>
      </c>
    </row>
    <row r="437" spans="2:53" s="142" customFormat="1" ht="14.25" customHeight="1" x14ac:dyDescent="0.2">
      <c r="B437" s="58">
        <v>2024</v>
      </c>
      <c r="C437" s="58">
        <v>891780111</v>
      </c>
      <c r="D437" s="62" t="s">
        <v>64</v>
      </c>
      <c r="E437" s="167" t="s">
        <v>2498</v>
      </c>
      <c r="F437" s="180" t="s">
        <v>2499</v>
      </c>
      <c r="G437" s="61">
        <v>0</v>
      </c>
      <c r="H437" s="167" t="s">
        <v>73</v>
      </c>
      <c r="I437" s="58" t="s">
        <v>125</v>
      </c>
      <c r="J437" s="167" t="s">
        <v>2500</v>
      </c>
      <c r="K437" s="505">
        <v>99999999</v>
      </c>
      <c r="L437" s="58" t="s">
        <v>68</v>
      </c>
      <c r="M437" s="482" t="s">
        <v>2501</v>
      </c>
      <c r="N437" s="486">
        <v>901337227</v>
      </c>
      <c r="O437" s="184">
        <v>1179</v>
      </c>
      <c r="P437" s="510">
        <v>45427</v>
      </c>
      <c r="Q437" s="505">
        <v>100000000</v>
      </c>
      <c r="R437" s="483">
        <v>45510</v>
      </c>
      <c r="S437" s="156">
        <f>+K437</f>
        <v>99999999</v>
      </c>
      <c r="T437" s="61" t="s">
        <v>67</v>
      </c>
      <c r="U437" s="180">
        <v>1082884010</v>
      </c>
      <c r="V437" s="184" t="s">
        <v>438</v>
      </c>
      <c r="W437" s="483">
        <v>45510</v>
      </c>
      <c r="X437" s="483">
        <v>45510</v>
      </c>
      <c r="Y437" s="484" t="s">
        <v>75</v>
      </c>
      <c r="Z437" s="483">
        <v>45524</v>
      </c>
      <c r="AA437" s="180">
        <f t="shared" si="38"/>
        <v>14</v>
      </c>
      <c r="AB437" s="167">
        <v>0</v>
      </c>
      <c r="AC437" s="167">
        <v>0</v>
      </c>
      <c r="AD437" s="167">
        <v>0</v>
      </c>
      <c r="AE437" s="515" t="s">
        <v>75</v>
      </c>
      <c r="AF437" s="180">
        <f t="shared" si="39"/>
        <v>0</v>
      </c>
      <c r="AG437" s="167">
        <v>0</v>
      </c>
      <c r="AH437" s="167">
        <v>0</v>
      </c>
      <c r="AI437" s="515" t="s">
        <v>75</v>
      </c>
      <c r="AJ437" s="167">
        <v>0</v>
      </c>
      <c r="AK437" s="515" t="s">
        <v>75</v>
      </c>
      <c r="AL437" s="515" t="s">
        <v>75</v>
      </c>
      <c r="AM437" s="180">
        <f t="shared" si="40"/>
        <v>0</v>
      </c>
      <c r="AN437" s="505">
        <f>+K437+AC437-AH437</f>
        <v>99999999</v>
      </c>
      <c r="AO437" s="61" t="s">
        <v>67</v>
      </c>
      <c r="AP437" s="156">
        <f>+AN437</f>
        <v>99999999</v>
      </c>
      <c r="AQ437" s="61" t="s">
        <v>86</v>
      </c>
      <c r="AR437" s="64">
        <v>0</v>
      </c>
      <c r="AS437" s="515" t="s">
        <v>75</v>
      </c>
      <c r="AT437" s="522">
        <f t="shared" si="41"/>
        <v>98080999</v>
      </c>
      <c r="AU437" s="156">
        <v>1919000</v>
      </c>
      <c r="AV437" s="72">
        <f t="shared" si="42"/>
        <v>0.98080999980810002</v>
      </c>
      <c r="AW437" s="515" t="s">
        <v>75</v>
      </c>
      <c r="AX437" s="61" t="s">
        <v>101</v>
      </c>
      <c r="AY437" s="180" t="s">
        <v>2502</v>
      </c>
      <c r="AZ437" s="58" t="s">
        <v>67</v>
      </c>
      <c r="BA437" s="58" t="s">
        <v>119</v>
      </c>
    </row>
    <row r="438" spans="2:53" s="142" customFormat="1" ht="14.25" customHeight="1" x14ac:dyDescent="0.2">
      <c r="B438" s="58">
        <v>2024</v>
      </c>
      <c r="C438" s="58">
        <v>891780111</v>
      </c>
      <c r="D438" s="62" t="s">
        <v>64</v>
      </c>
      <c r="E438" s="167" t="s">
        <v>2503</v>
      </c>
      <c r="F438" s="180" t="s">
        <v>2504</v>
      </c>
      <c r="G438" s="61">
        <v>0</v>
      </c>
      <c r="H438" s="167" t="s">
        <v>73</v>
      </c>
      <c r="I438" s="58" t="s">
        <v>125</v>
      </c>
      <c r="J438" s="167" t="s">
        <v>2505</v>
      </c>
      <c r="K438" s="505">
        <v>60000000</v>
      </c>
      <c r="L438" s="58" t="s">
        <v>68</v>
      </c>
      <c r="M438" s="482" t="s">
        <v>2386</v>
      </c>
      <c r="N438" s="482" t="s">
        <v>2506</v>
      </c>
      <c r="O438" s="184">
        <v>1749</v>
      </c>
      <c r="P438" s="509">
        <v>45505</v>
      </c>
      <c r="Q438" s="505">
        <v>60000000</v>
      </c>
      <c r="R438" s="483">
        <v>45517</v>
      </c>
      <c r="S438" s="156">
        <f>+K438</f>
        <v>60000000</v>
      </c>
      <c r="T438" s="61" t="s">
        <v>67</v>
      </c>
      <c r="U438" s="184">
        <v>85155551</v>
      </c>
      <c r="V438" s="184" t="s">
        <v>2381</v>
      </c>
      <c r="W438" s="483">
        <v>45517</v>
      </c>
      <c r="X438" s="483">
        <v>45517</v>
      </c>
      <c r="Y438" s="484" t="s">
        <v>75</v>
      </c>
      <c r="Z438" s="483">
        <v>45638</v>
      </c>
      <c r="AA438" s="180">
        <f t="shared" si="38"/>
        <v>121</v>
      </c>
      <c r="AB438" s="167">
        <v>0</v>
      </c>
      <c r="AC438" s="167">
        <v>0</v>
      </c>
      <c r="AD438" s="167">
        <v>0</v>
      </c>
      <c r="AE438" s="515" t="s">
        <v>75</v>
      </c>
      <c r="AF438" s="180">
        <f t="shared" si="39"/>
        <v>0</v>
      </c>
      <c r="AG438" s="167">
        <v>0</v>
      </c>
      <c r="AH438" s="167">
        <v>0</v>
      </c>
      <c r="AI438" s="515" t="s">
        <v>75</v>
      </c>
      <c r="AJ438" s="167">
        <v>0</v>
      </c>
      <c r="AK438" s="515" t="s">
        <v>75</v>
      </c>
      <c r="AL438" s="515" t="s">
        <v>75</v>
      </c>
      <c r="AM438" s="180">
        <f t="shared" si="40"/>
        <v>0</v>
      </c>
      <c r="AN438" s="505">
        <f>+K438+AC438-AH438</f>
        <v>60000000</v>
      </c>
      <c r="AO438" s="61" t="s">
        <v>67</v>
      </c>
      <c r="AP438" s="156">
        <f t="shared" ref="AP438:AP439" si="43">+AN438</f>
        <v>60000000</v>
      </c>
      <c r="AQ438" s="61" t="s">
        <v>86</v>
      </c>
      <c r="AR438" s="64">
        <v>0</v>
      </c>
      <c r="AS438" s="515" t="s">
        <v>75</v>
      </c>
      <c r="AT438" s="522">
        <f t="shared" si="41"/>
        <v>0</v>
      </c>
      <c r="AU438" s="156">
        <v>60000000</v>
      </c>
      <c r="AV438" s="72">
        <f t="shared" si="42"/>
        <v>0</v>
      </c>
      <c r="AW438" s="515" t="s">
        <v>75</v>
      </c>
      <c r="AX438" s="61" t="s">
        <v>101</v>
      </c>
      <c r="AY438" s="481" t="s">
        <v>2507</v>
      </c>
      <c r="AZ438" s="58" t="s">
        <v>67</v>
      </c>
      <c r="BA438" s="58" t="s">
        <v>119</v>
      </c>
    </row>
    <row r="439" spans="2:53" s="142" customFormat="1" ht="14.25" customHeight="1" x14ac:dyDescent="0.2">
      <c r="B439" s="58">
        <v>2024</v>
      </c>
      <c r="C439" s="58">
        <v>891780111</v>
      </c>
      <c r="D439" s="62" t="s">
        <v>64</v>
      </c>
      <c r="E439" s="167" t="s">
        <v>2508</v>
      </c>
      <c r="F439" s="180" t="s">
        <v>2509</v>
      </c>
      <c r="G439" s="61">
        <v>0</v>
      </c>
      <c r="H439" s="167" t="s">
        <v>73</v>
      </c>
      <c r="I439" s="58" t="s">
        <v>125</v>
      </c>
      <c r="J439" s="167" t="s">
        <v>2510</v>
      </c>
      <c r="K439" s="505">
        <v>6000000</v>
      </c>
      <c r="L439" s="58" t="s">
        <v>68</v>
      </c>
      <c r="M439" s="482" t="s">
        <v>2511</v>
      </c>
      <c r="N439" s="482" t="s">
        <v>2512</v>
      </c>
      <c r="O439" s="184">
        <v>38</v>
      </c>
      <c r="P439" s="510">
        <v>45306</v>
      </c>
      <c r="Q439" s="505">
        <v>585250000</v>
      </c>
      <c r="R439" s="483">
        <v>45520</v>
      </c>
      <c r="S439" s="156">
        <f>+K439</f>
        <v>6000000</v>
      </c>
      <c r="T439" s="61" t="s">
        <v>67</v>
      </c>
      <c r="U439" s="180">
        <v>1082884010</v>
      </c>
      <c r="V439" s="184" t="s">
        <v>438</v>
      </c>
      <c r="W439" s="483">
        <v>45520</v>
      </c>
      <c r="X439" s="483">
        <v>45520</v>
      </c>
      <c r="Y439" s="484" t="s">
        <v>75</v>
      </c>
      <c r="Z439" s="483">
        <v>45596</v>
      </c>
      <c r="AA439" s="180">
        <f t="shared" si="38"/>
        <v>76</v>
      </c>
      <c r="AB439" s="167">
        <v>0</v>
      </c>
      <c r="AC439" s="167">
        <v>0</v>
      </c>
      <c r="AD439" s="167">
        <v>0</v>
      </c>
      <c r="AE439" s="515" t="s">
        <v>75</v>
      </c>
      <c r="AF439" s="180">
        <f t="shared" si="39"/>
        <v>0</v>
      </c>
      <c r="AG439" s="167">
        <v>0</v>
      </c>
      <c r="AH439" s="167">
        <v>0</v>
      </c>
      <c r="AI439" s="515" t="s">
        <v>75</v>
      </c>
      <c r="AJ439" s="167">
        <v>0</v>
      </c>
      <c r="AK439" s="515" t="s">
        <v>75</v>
      </c>
      <c r="AL439" s="515" t="s">
        <v>75</v>
      </c>
      <c r="AM439" s="180">
        <f t="shared" si="40"/>
        <v>0</v>
      </c>
      <c r="AN439" s="505">
        <f>+K439+AC439-AH439</f>
        <v>6000000</v>
      </c>
      <c r="AO439" s="61" t="s">
        <v>67</v>
      </c>
      <c r="AP439" s="156">
        <f t="shared" si="43"/>
        <v>6000000</v>
      </c>
      <c r="AQ439" s="61" t="s">
        <v>86</v>
      </c>
      <c r="AR439" s="64">
        <v>0</v>
      </c>
      <c r="AS439" s="515" t="s">
        <v>75</v>
      </c>
      <c r="AT439" s="522">
        <f t="shared" si="41"/>
        <v>0</v>
      </c>
      <c r="AU439" s="156">
        <v>6000000</v>
      </c>
      <c r="AV439" s="72">
        <f t="shared" si="42"/>
        <v>0</v>
      </c>
      <c r="AW439" s="515" t="s">
        <v>75</v>
      </c>
      <c r="AX439" s="61" t="s">
        <v>101</v>
      </c>
      <c r="AY439" s="481" t="s">
        <v>2513</v>
      </c>
      <c r="AZ439" s="58" t="s">
        <v>67</v>
      </c>
      <c r="BA439" s="58" t="s">
        <v>119</v>
      </c>
    </row>
    <row r="440" spans="2:53" s="142" customFormat="1" ht="14.25" customHeight="1" x14ac:dyDescent="0.2">
      <c r="B440" s="58">
        <v>2024</v>
      </c>
      <c r="C440" s="58">
        <v>891780111</v>
      </c>
      <c r="D440" s="62" t="s">
        <v>64</v>
      </c>
      <c r="E440" s="167" t="s">
        <v>2514</v>
      </c>
      <c r="F440" s="180" t="s">
        <v>2515</v>
      </c>
      <c r="G440" s="61">
        <v>0</v>
      </c>
      <c r="H440" s="167" t="s">
        <v>73</v>
      </c>
      <c r="I440" s="58" t="s">
        <v>125</v>
      </c>
      <c r="J440" s="167" t="s">
        <v>2516</v>
      </c>
      <c r="K440" s="505">
        <v>4729296</v>
      </c>
      <c r="L440" s="58" t="s">
        <v>68</v>
      </c>
      <c r="M440" s="482" t="s">
        <v>747</v>
      </c>
      <c r="N440" s="482" t="s">
        <v>2517</v>
      </c>
      <c r="O440" s="184">
        <v>1665</v>
      </c>
      <c r="P440" s="510">
        <v>45495</v>
      </c>
      <c r="Q440" s="505">
        <v>80000000</v>
      </c>
      <c r="R440" s="483">
        <v>45524</v>
      </c>
      <c r="S440" s="156">
        <f>+K440</f>
        <v>4729296</v>
      </c>
      <c r="T440" s="61" t="s">
        <v>67</v>
      </c>
      <c r="U440" s="180">
        <v>72220242</v>
      </c>
      <c r="V440" s="184" t="s">
        <v>748</v>
      </c>
      <c r="W440" s="483">
        <v>45524</v>
      </c>
      <c r="X440" s="483">
        <v>45524</v>
      </c>
      <c r="Y440" s="484" t="s">
        <v>75</v>
      </c>
      <c r="Z440" s="483">
        <v>45530</v>
      </c>
      <c r="AA440" s="180">
        <f t="shared" si="38"/>
        <v>6</v>
      </c>
      <c r="AB440" s="167">
        <v>0</v>
      </c>
      <c r="AC440" s="167">
        <v>0</v>
      </c>
      <c r="AD440" s="167">
        <v>0</v>
      </c>
      <c r="AE440" s="515" t="s">
        <v>75</v>
      </c>
      <c r="AF440" s="180">
        <f t="shared" si="39"/>
        <v>0</v>
      </c>
      <c r="AG440" s="167">
        <v>0</v>
      </c>
      <c r="AH440" s="167">
        <v>0</v>
      </c>
      <c r="AI440" s="515" t="s">
        <v>75</v>
      </c>
      <c r="AJ440" s="167">
        <v>0</v>
      </c>
      <c r="AK440" s="515" t="s">
        <v>75</v>
      </c>
      <c r="AL440" s="515" t="s">
        <v>75</v>
      </c>
      <c r="AM440" s="180">
        <f t="shared" si="40"/>
        <v>0</v>
      </c>
      <c r="AN440" s="505">
        <f>+K440+AC440-AH440</f>
        <v>4729296</v>
      </c>
      <c r="AO440" s="61" t="s">
        <v>86</v>
      </c>
      <c r="AP440" s="156">
        <v>0</v>
      </c>
      <c r="AQ440" s="61" t="s">
        <v>86</v>
      </c>
      <c r="AR440" s="64">
        <v>0</v>
      </c>
      <c r="AS440" s="515" t="s">
        <v>75</v>
      </c>
      <c r="AT440" s="522">
        <f t="shared" si="41"/>
        <v>0</v>
      </c>
      <c r="AU440" s="156">
        <v>4729296</v>
      </c>
      <c r="AV440" s="72">
        <f t="shared" si="42"/>
        <v>0</v>
      </c>
      <c r="AW440" s="515" t="s">
        <v>75</v>
      </c>
      <c r="AX440" s="61" t="s">
        <v>101</v>
      </c>
      <c r="AY440" s="180" t="s">
        <v>2518</v>
      </c>
      <c r="AZ440" s="58" t="s">
        <v>67</v>
      </c>
      <c r="BA440" s="58" t="s">
        <v>119</v>
      </c>
    </row>
    <row r="441" spans="2:53" s="142" customFormat="1" ht="14.25" customHeight="1" x14ac:dyDescent="0.2">
      <c r="B441" s="58">
        <v>2024</v>
      </c>
      <c r="C441" s="58">
        <v>891780111</v>
      </c>
      <c r="D441" s="62" t="s">
        <v>64</v>
      </c>
      <c r="E441" s="167" t="s">
        <v>2519</v>
      </c>
      <c r="F441" s="180" t="s">
        <v>2520</v>
      </c>
      <c r="G441" s="61">
        <v>0</v>
      </c>
      <c r="H441" s="167" t="s">
        <v>73</v>
      </c>
      <c r="I441" s="58" t="s">
        <v>125</v>
      </c>
      <c r="J441" s="167" t="s">
        <v>2521</v>
      </c>
      <c r="K441" s="505">
        <v>37000000</v>
      </c>
      <c r="L441" s="58" t="s">
        <v>68</v>
      </c>
      <c r="M441" s="482" t="s">
        <v>2522</v>
      </c>
      <c r="N441" s="482" t="s">
        <v>2523</v>
      </c>
      <c r="O441" s="184">
        <v>1924</v>
      </c>
      <c r="P441" s="509">
        <v>45526</v>
      </c>
      <c r="Q441" s="505">
        <v>98750000</v>
      </c>
      <c r="R441" s="483">
        <v>45531</v>
      </c>
      <c r="S441" s="156">
        <f>+K441</f>
        <v>37000000</v>
      </c>
      <c r="T441" s="61" t="s">
        <v>67</v>
      </c>
      <c r="U441" s="184">
        <v>36722505</v>
      </c>
      <c r="V441" s="184" t="s">
        <v>2524</v>
      </c>
      <c r="W441" s="483">
        <v>45531</v>
      </c>
      <c r="X441" s="483">
        <v>45532</v>
      </c>
      <c r="Y441" s="484" t="s">
        <v>75</v>
      </c>
      <c r="Z441" s="483">
        <v>45534</v>
      </c>
      <c r="AA441" s="180">
        <f t="shared" si="38"/>
        <v>2</v>
      </c>
      <c r="AB441" s="167">
        <v>0</v>
      </c>
      <c r="AC441" s="167">
        <v>0</v>
      </c>
      <c r="AD441" s="167">
        <v>0</v>
      </c>
      <c r="AE441" s="515" t="s">
        <v>75</v>
      </c>
      <c r="AF441" s="180">
        <f t="shared" si="39"/>
        <v>0</v>
      </c>
      <c r="AG441" s="167">
        <v>0</v>
      </c>
      <c r="AH441" s="167">
        <v>0</v>
      </c>
      <c r="AI441" s="515" t="s">
        <v>75</v>
      </c>
      <c r="AJ441" s="167">
        <v>0</v>
      </c>
      <c r="AK441" s="515" t="s">
        <v>75</v>
      </c>
      <c r="AL441" s="515" t="s">
        <v>75</v>
      </c>
      <c r="AM441" s="180">
        <f t="shared" si="40"/>
        <v>0</v>
      </c>
      <c r="AN441" s="505">
        <f>+K441+AC441-AH441</f>
        <v>37000000</v>
      </c>
      <c r="AO441" s="61" t="s">
        <v>86</v>
      </c>
      <c r="AP441" s="156">
        <v>0</v>
      </c>
      <c r="AQ441" s="61" t="s">
        <v>86</v>
      </c>
      <c r="AR441" s="64">
        <v>0</v>
      </c>
      <c r="AS441" s="515" t="s">
        <v>75</v>
      </c>
      <c r="AT441" s="522">
        <f t="shared" si="41"/>
        <v>0</v>
      </c>
      <c r="AU441" s="156">
        <v>37000000</v>
      </c>
      <c r="AV441" s="72">
        <f t="shared" si="42"/>
        <v>0</v>
      </c>
      <c r="AW441" s="515" t="s">
        <v>75</v>
      </c>
      <c r="AX441" s="61" t="s">
        <v>101</v>
      </c>
      <c r="AY441" s="481" t="s">
        <v>2525</v>
      </c>
      <c r="AZ441" s="58" t="s">
        <v>67</v>
      </c>
      <c r="BA441" s="58" t="s">
        <v>119</v>
      </c>
    </row>
    <row r="442" spans="2:53" s="142" customFormat="1" ht="14.25" customHeight="1" x14ac:dyDescent="0.2">
      <c r="B442" s="58">
        <v>2024</v>
      </c>
      <c r="C442" s="58">
        <v>891780111</v>
      </c>
      <c r="D442" s="62" t="s">
        <v>64</v>
      </c>
      <c r="E442" s="167" t="s">
        <v>2526</v>
      </c>
      <c r="F442" s="180" t="s">
        <v>2527</v>
      </c>
      <c r="G442" s="61">
        <v>0</v>
      </c>
      <c r="H442" s="167" t="s">
        <v>73</v>
      </c>
      <c r="I442" s="58" t="s">
        <v>125</v>
      </c>
      <c r="J442" s="167" t="s">
        <v>2528</v>
      </c>
      <c r="K442" s="505">
        <v>7676600</v>
      </c>
      <c r="L442" s="58" t="s">
        <v>68</v>
      </c>
      <c r="M442" s="482" t="s">
        <v>207</v>
      </c>
      <c r="N442" s="482" t="s">
        <v>2529</v>
      </c>
      <c r="O442" s="184">
        <v>1924</v>
      </c>
      <c r="P442" s="509">
        <v>45526</v>
      </c>
      <c r="Q442" s="505">
        <v>98750000</v>
      </c>
      <c r="R442" s="483">
        <v>45531</v>
      </c>
      <c r="S442" s="156">
        <f>+K442</f>
        <v>7676600</v>
      </c>
      <c r="T442" s="61" t="s">
        <v>67</v>
      </c>
      <c r="U442" s="184">
        <v>36722505</v>
      </c>
      <c r="V442" s="184" t="s">
        <v>2524</v>
      </c>
      <c r="W442" s="483">
        <v>45531</v>
      </c>
      <c r="X442" s="483">
        <v>45532</v>
      </c>
      <c r="Y442" s="484" t="s">
        <v>75</v>
      </c>
      <c r="Z442" s="483">
        <v>45536</v>
      </c>
      <c r="AA442" s="180">
        <f t="shared" si="38"/>
        <v>4</v>
      </c>
      <c r="AB442" s="167">
        <v>0</v>
      </c>
      <c r="AC442" s="167">
        <v>0</v>
      </c>
      <c r="AD442" s="167">
        <v>0</v>
      </c>
      <c r="AE442" s="515" t="s">
        <v>75</v>
      </c>
      <c r="AF442" s="180">
        <f t="shared" si="39"/>
        <v>0</v>
      </c>
      <c r="AG442" s="167">
        <v>0</v>
      </c>
      <c r="AH442" s="167">
        <v>0</v>
      </c>
      <c r="AI442" s="515" t="s">
        <v>75</v>
      </c>
      <c r="AJ442" s="167">
        <v>0</v>
      </c>
      <c r="AK442" s="515" t="s">
        <v>75</v>
      </c>
      <c r="AL442" s="515" t="s">
        <v>75</v>
      </c>
      <c r="AM442" s="180">
        <f t="shared" si="40"/>
        <v>0</v>
      </c>
      <c r="AN442" s="505">
        <f>+K442+AC442-AH442</f>
        <v>7676600</v>
      </c>
      <c r="AO442" s="61" t="s">
        <v>86</v>
      </c>
      <c r="AP442" s="156">
        <v>0</v>
      </c>
      <c r="AQ442" s="61" t="s">
        <v>86</v>
      </c>
      <c r="AR442" s="64">
        <v>0</v>
      </c>
      <c r="AS442" s="515" t="s">
        <v>75</v>
      </c>
      <c r="AT442" s="522">
        <f t="shared" si="41"/>
        <v>0</v>
      </c>
      <c r="AU442" s="156">
        <v>7676600</v>
      </c>
      <c r="AV442" s="72">
        <f t="shared" si="42"/>
        <v>0</v>
      </c>
      <c r="AW442" s="515" t="s">
        <v>75</v>
      </c>
      <c r="AX442" s="61" t="s">
        <v>101</v>
      </c>
      <c r="AY442" s="481" t="s">
        <v>2530</v>
      </c>
      <c r="AZ442" s="58" t="s">
        <v>67</v>
      </c>
      <c r="BA442" s="58" t="s">
        <v>119</v>
      </c>
    </row>
    <row r="443" spans="2:53" s="142" customFormat="1" ht="14.25" customHeight="1" x14ac:dyDescent="0.2">
      <c r="B443" s="58">
        <v>2024</v>
      </c>
      <c r="C443" s="58">
        <v>891780111</v>
      </c>
      <c r="D443" s="62" t="s">
        <v>64</v>
      </c>
      <c r="E443" s="167" t="s">
        <v>2531</v>
      </c>
      <c r="F443" s="180" t="s">
        <v>2532</v>
      </c>
      <c r="G443" s="61">
        <v>0</v>
      </c>
      <c r="H443" s="167" t="s">
        <v>73</v>
      </c>
      <c r="I443" s="58" t="s">
        <v>125</v>
      </c>
      <c r="J443" s="167" t="s">
        <v>2533</v>
      </c>
      <c r="K443" s="505">
        <v>32844000</v>
      </c>
      <c r="L443" s="58" t="s">
        <v>68</v>
      </c>
      <c r="M443" s="482" t="s">
        <v>2351</v>
      </c>
      <c r="N443" s="482" t="s">
        <v>2534</v>
      </c>
      <c r="O443" s="184">
        <v>1669</v>
      </c>
      <c r="P443" s="509">
        <v>45496</v>
      </c>
      <c r="Q443" s="505">
        <v>100000000</v>
      </c>
      <c r="R443" s="483">
        <v>45531</v>
      </c>
      <c r="S443" s="156">
        <f>+K443</f>
        <v>32844000</v>
      </c>
      <c r="T443" s="61" t="s">
        <v>67</v>
      </c>
      <c r="U443" s="180">
        <v>36669284</v>
      </c>
      <c r="V443" s="184" t="s">
        <v>778</v>
      </c>
      <c r="W443" s="483">
        <v>45531</v>
      </c>
      <c r="X443" s="483">
        <v>45532</v>
      </c>
      <c r="Y443" s="484" t="s">
        <v>75</v>
      </c>
      <c r="Z443" s="483">
        <v>45532</v>
      </c>
      <c r="AA443" s="180">
        <f t="shared" si="38"/>
        <v>0</v>
      </c>
      <c r="AB443" s="167">
        <v>0</v>
      </c>
      <c r="AC443" s="167">
        <v>0</v>
      </c>
      <c r="AD443" s="167">
        <v>0</v>
      </c>
      <c r="AE443" s="515" t="s">
        <v>75</v>
      </c>
      <c r="AF443" s="180">
        <f t="shared" si="39"/>
        <v>0</v>
      </c>
      <c r="AG443" s="167">
        <v>0</v>
      </c>
      <c r="AH443" s="167">
        <v>0</v>
      </c>
      <c r="AI443" s="515" t="s">
        <v>75</v>
      </c>
      <c r="AJ443" s="167">
        <v>0</v>
      </c>
      <c r="AK443" s="515" t="s">
        <v>75</v>
      </c>
      <c r="AL443" s="515" t="s">
        <v>75</v>
      </c>
      <c r="AM443" s="180">
        <f t="shared" si="40"/>
        <v>0</v>
      </c>
      <c r="AN443" s="505">
        <f>+K443+AC443-AH443</f>
        <v>32844000</v>
      </c>
      <c r="AO443" s="61" t="s">
        <v>67</v>
      </c>
      <c r="AP443" s="156">
        <f>+AN443</f>
        <v>32844000</v>
      </c>
      <c r="AQ443" s="61" t="s">
        <v>86</v>
      </c>
      <c r="AR443" s="64">
        <v>0</v>
      </c>
      <c r="AS443" s="515" t="s">
        <v>75</v>
      </c>
      <c r="AT443" s="522">
        <f t="shared" si="41"/>
        <v>0</v>
      </c>
      <c r="AU443" s="156">
        <v>32844000</v>
      </c>
      <c r="AV443" s="72">
        <f t="shared" si="42"/>
        <v>0</v>
      </c>
      <c r="AW443" s="515" t="s">
        <v>75</v>
      </c>
      <c r="AX443" s="61" t="s">
        <v>101</v>
      </c>
      <c r="AY443" s="481" t="s">
        <v>2535</v>
      </c>
      <c r="AZ443" s="58" t="s">
        <v>67</v>
      </c>
      <c r="BA443" s="58" t="s">
        <v>119</v>
      </c>
    </row>
    <row r="444" spans="2:53" s="142" customFormat="1" ht="14.25" customHeight="1" x14ac:dyDescent="0.2">
      <c r="B444" s="58">
        <v>2024</v>
      </c>
      <c r="C444" s="58">
        <v>891780111</v>
      </c>
      <c r="D444" s="62" t="s">
        <v>64</v>
      </c>
      <c r="E444" s="167" t="s">
        <v>2536</v>
      </c>
      <c r="F444" s="180" t="s">
        <v>2537</v>
      </c>
      <c r="G444" s="61">
        <v>0</v>
      </c>
      <c r="H444" s="167" t="s">
        <v>73</v>
      </c>
      <c r="I444" s="58" t="s">
        <v>125</v>
      </c>
      <c r="J444" s="167" t="s">
        <v>2538</v>
      </c>
      <c r="K444" s="505">
        <v>5790000</v>
      </c>
      <c r="L444" s="58" t="s">
        <v>68</v>
      </c>
      <c r="M444" s="482" t="s">
        <v>2539</v>
      </c>
      <c r="N444" s="482" t="s">
        <v>2540</v>
      </c>
      <c r="O444" s="496">
        <v>1924</v>
      </c>
      <c r="P444" s="355">
        <v>45526</v>
      </c>
      <c r="Q444" s="505">
        <v>98750000</v>
      </c>
      <c r="R444" s="513">
        <v>45533</v>
      </c>
      <c r="S444" s="156">
        <f>+K444</f>
        <v>5790000</v>
      </c>
      <c r="T444" s="61" t="s">
        <v>67</v>
      </c>
      <c r="U444" s="184">
        <v>36722505</v>
      </c>
      <c r="V444" s="184" t="s">
        <v>2440</v>
      </c>
      <c r="W444" s="483">
        <v>45533</v>
      </c>
      <c r="X444" s="483">
        <v>45533</v>
      </c>
      <c r="Y444" s="484" t="s">
        <v>75</v>
      </c>
      <c r="Z444" s="483">
        <v>45535</v>
      </c>
      <c r="AA444" s="180">
        <f t="shared" si="38"/>
        <v>2</v>
      </c>
      <c r="AB444" s="167">
        <v>0</v>
      </c>
      <c r="AC444" s="167">
        <v>0</v>
      </c>
      <c r="AD444" s="167">
        <v>0</v>
      </c>
      <c r="AE444" s="515" t="s">
        <v>75</v>
      </c>
      <c r="AF444" s="180">
        <f t="shared" si="39"/>
        <v>0</v>
      </c>
      <c r="AG444" s="167">
        <v>0</v>
      </c>
      <c r="AH444" s="167">
        <v>0</v>
      </c>
      <c r="AI444" s="515" t="s">
        <v>75</v>
      </c>
      <c r="AJ444" s="167">
        <v>0</v>
      </c>
      <c r="AK444" s="515" t="s">
        <v>75</v>
      </c>
      <c r="AL444" s="515" t="s">
        <v>75</v>
      </c>
      <c r="AM444" s="180">
        <f t="shared" si="40"/>
        <v>0</v>
      </c>
      <c r="AN444" s="505">
        <f>+K444+AC444-AH444</f>
        <v>5790000</v>
      </c>
      <c r="AO444" s="61" t="s">
        <v>86</v>
      </c>
      <c r="AP444" s="156">
        <v>0</v>
      </c>
      <c r="AQ444" s="61" t="s">
        <v>86</v>
      </c>
      <c r="AR444" s="64">
        <v>0</v>
      </c>
      <c r="AS444" s="515" t="s">
        <v>75</v>
      </c>
      <c r="AT444" s="522">
        <f t="shared" si="41"/>
        <v>0</v>
      </c>
      <c r="AU444" s="156">
        <v>5790000</v>
      </c>
      <c r="AV444" s="72">
        <f t="shared" si="42"/>
        <v>0</v>
      </c>
      <c r="AW444" s="515" t="s">
        <v>75</v>
      </c>
      <c r="AX444" s="61" t="s">
        <v>101</v>
      </c>
      <c r="AY444" s="481" t="s">
        <v>2541</v>
      </c>
      <c r="AZ444" s="58" t="s">
        <v>67</v>
      </c>
      <c r="BA444" s="58" t="s">
        <v>119</v>
      </c>
    </row>
    <row r="445" spans="2:53" s="142" customFormat="1" ht="14.25" customHeight="1" x14ac:dyDescent="0.2">
      <c r="B445" s="58">
        <v>2024</v>
      </c>
      <c r="C445" s="58">
        <v>891780111</v>
      </c>
      <c r="D445" s="62" t="s">
        <v>64</v>
      </c>
      <c r="E445" s="167" t="s">
        <v>2542</v>
      </c>
      <c r="F445" s="184" t="s">
        <v>2543</v>
      </c>
      <c r="G445" s="61">
        <v>0</v>
      </c>
      <c r="H445" s="167" t="s">
        <v>73</v>
      </c>
      <c r="I445" s="58" t="s">
        <v>125</v>
      </c>
      <c r="J445" s="167" t="s">
        <v>2544</v>
      </c>
      <c r="K445" s="156">
        <v>50000000</v>
      </c>
      <c r="L445" s="58" t="s">
        <v>68</v>
      </c>
      <c r="M445" s="482" t="s">
        <v>2545</v>
      </c>
      <c r="N445" s="184">
        <v>901781602</v>
      </c>
      <c r="O445" s="184">
        <v>218</v>
      </c>
      <c r="P445" s="509">
        <v>45322</v>
      </c>
      <c r="Q445" s="156">
        <v>190000000</v>
      </c>
      <c r="R445" s="483">
        <v>45341</v>
      </c>
      <c r="S445" s="156">
        <f>+K445</f>
        <v>50000000</v>
      </c>
      <c r="T445" s="61" t="s">
        <v>67</v>
      </c>
      <c r="U445" s="184">
        <v>1082884010</v>
      </c>
      <c r="V445" s="184" t="s">
        <v>438</v>
      </c>
      <c r="W445" s="483">
        <v>45341</v>
      </c>
      <c r="X445" s="483">
        <v>45341</v>
      </c>
      <c r="Y445" s="484" t="s">
        <v>75</v>
      </c>
      <c r="Z445" s="483">
        <v>45657</v>
      </c>
      <c r="AA445" s="180">
        <f t="shared" si="38"/>
        <v>316</v>
      </c>
      <c r="AB445" s="167">
        <v>1</v>
      </c>
      <c r="AC445" s="167">
        <v>20000000</v>
      </c>
      <c r="AD445" s="167">
        <v>0</v>
      </c>
      <c r="AE445" s="515" t="s">
        <v>75</v>
      </c>
      <c r="AF445" s="180">
        <f t="shared" si="39"/>
        <v>0</v>
      </c>
      <c r="AG445" s="167">
        <v>0</v>
      </c>
      <c r="AH445" s="167">
        <v>0</v>
      </c>
      <c r="AI445" s="515" t="s">
        <v>75</v>
      </c>
      <c r="AJ445" s="167">
        <v>0</v>
      </c>
      <c r="AK445" s="515" t="s">
        <v>75</v>
      </c>
      <c r="AL445" s="515" t="s">
        <v>75</v>
      </c>
      <c r="AM445" s="180">
        <f t="shared" si="40"/>
        <v>0</v>
      </c>
      <c r="AN445" s="505">
        <f>+K445+AC445-AH445</f>
        <v>70000000</v>
      </c>
      <c r="AO445" s="61" t="s">
        <v>67</v>
      </c>
      <c r="AP445" s="156">
        <v>50000000</v>
      </c>
      <c r="AQ445" s="61" t="s">
        <v>86</v>
      </c>
      <c r="AR445" s="64">
        <v>0</v>
      </c>
      <c r="AS445" s="515" t="s">
        <v>75</v>
      </c>
      <c r="AT445" s="522">
        <f t="shared" si="41"/>
        <v>69999030</v>
      </c>
      <c r="AU445" s="156">
        <v>970</v>
      </c>
      <c r="AV445" s="72">
        <f t="shared" si="42"/>
        <v>0.99998614285714282</v>
      </c>
      <c r="AW445" s="515" t="s">
        <v>75</v>
      </c>
      <c r="AX445" s="61" t="s">
        <v>98</v>
      </c>
      <c r="AY445" s="490" t="s">
        <v>2546</v>
      </c>
      <c r="AZ445" s="58" t="s">
        <v>67</v>
      </c>
      <c r="BA445" s="58" t="s">
        <v>119</v>
      </c>
    </row>
    <row r="446" spans="2:53" s="142" customFormat="1" ht="14.25" customHeight="1" x14ac:dyDescent="0.2">
      <c r="B446" s="58">
        <v>2024</v>
      </c>
      <c r="C446" s="58">
        <v>891780111</v>
      </c>
      <c r="D446" s="62" t="s">
        <v>64</v>
      </c>
      <c r="E446" s="167" t="s">
        <v>2547</v>
      </c>
      <c r="F446" s="184" t="s">
        <v>2548</v>
      </c>
      <c r="G446" s="61">
        <v>0</v>
      </c>
      <c r="H446" s="167" t="s">
        <v>73</v>
      </c>
      <c r="I446" s="58" t="s">
        <v>125</v>
      </c>
      <c r="J446" s="167" t="s">
        <v>2549</v>
      </c>
      <c r="K446" s="156">
        <v>100000000</v>
      </c>
      <c r="L446" s="58" t="s">
        <v>68</v>
      </c>
      <c r="M446" s="482" t="s">
        <v>2550</v>
      </c>
      <c r="N446" s="184">
        <v>800164453</v>
      </c>
      <c r="O446" s="184">
        <v>411</v>
      </c>
      <c r="P446" s="509">
        <v>45341</v>
      </c>
      <c r="Q446" s="156">
        <v>100000000</v>
      </c>
      <c r="R446" s="483">
        <v>45349</v>
      </c>
      <c r="S446" s="156">
        <f>+K446</f>
        <v>100000000</v>
      </c>
      <c r="T446" s="61" t="s">
        <v>67</v>
      </c>
      <c r="U446" s="184">
        <v>1082884010</v>
      </c>
      <c r="V446" s="184" t="s">
        <v>438</v>
      </c>
      <c r="W446" s="483">
        <v>45349</v>
      </c>
      <c r="X446" s="483">
        <v>45349</v>
      </c>
      <c r="Y446" s="484" t="s">
        <v>75</v>
      </c>
      <c r="Z446" s="483">
        <v>45657</v>
      </c>
      <c r="AA446" s="180">
        <f t="shared" si="38"/>
        <v>308</v>
      </c>
      <c r="AB446" s="167">
        <v>0</v>
      </c>
      <c r="AC446" s="167">
        <v>0</v>
      </c>
      <c r="AD446" s="167">
        <v>0</v>
      </c>
      <c r="AE446" s="515" t="s">
        <v>75</v>
      </c>
      <c r="AF446" s="180">
        <f t="shared" si="39"/>
        <v>0</v>
      </c>
      <c r="AG446" s="167">
        <v>0</v>
      </c>
      <c r="AH446" s="167">
        <v>0</v>
      </c>
      <c r="AI446" s="515" t="s">
        <v>75</v>
      </c>
      <c r="AJ446" s="167">
        <v>0</v>
      </c>
      <c r="AK446" s="515" t="s">
        <v>75</v>
      </c>
      <c r="AL446" s="515" t="s">
        <v>75</v>
      </c>
      <c r="AM446" s="180">
        <f t="shared" si="40"/>
        <v>0</v>
      </c>
      <c r="AN446" s="505">
        <f>+K446+AC446-AH446</f>
        <v>100000000</v>
      </c>
      <c r="AO446" s="61" t="s">
        <v>67</v>
      </c>
      <c r="AP446" s="156">
        <v>100000000</v>
      </c>
      <c r="AQ446" s="61" t="s">
        <v>86</v>
      </c>
      <c r="AR446" s="64">
        <v>0</v>
      </c>
      <c r="AS446" s="515" t="s">
        <v>75</v>
      </c>
      <c r="AT446" s="522">
        <f t="shared" si="41"/>
        <v>20853000</v>
      </c>
      <c r="AU446" s="156">
        <v>79147000</v>
      </c>
      <c r="AV446" s="72">
        <f t="shared" si="42"/>
        <v>0.20852999999999999</v>
      </c>
      <c r="AW446" s="515" t="s">
        <v>75</v>
      </c>
      <c r="AX446" s="61" t="s">
        <v>101</v>
      </c>
      <c r="AY446" s="490" t="s">
        <v>2551</v>
      </c>
      <c r="AZ446" s="58" t="s">
        <v>67</v>
      </c>
      <c r="BA446" s="58" t="s">
        <v>119</v>
      </c>
    </row>
    <row r="447" spans="2:53" s="142" customFormat="1" ht="14.25" customHeight="1" x14ac:dyDescent="0.2">
      <c r="B447" s="58">
        <v>2024</v>
      </c>
      <c r="C447" s="58">
        <v>891780111</v>
      </c>
      <c r="D447" s="62" t="s">
        <v>64</v>
      </c>
      <c r="E447" s="167" t="s">
        <v>2552</v>
      </c>
      <c r="F447" s="184" t="s">
        <v>2553</v>
      </c>
      <c r="G447" s="61">
        <v>0</v>
      </c>
      <c r="H447" s="167" t="s">
        <v>73</v>
      </c>
      <c r="I447" s="58" t="s">
        <v>125</v>
      </c>
      <c r="J447" s="167" t="s">
        <v>2554</v>
      </c>
      <c r="K447" s="156">
        <v>40000000</v>
      </c>
      <c r="L447" s="58" t="s">
        <v>68</v>
      </c>
      <c r="M447" s="482" t="s">
        <v>534</v>
      </c>
      <c r="N447" s="184">
        <v>57445330</v>
      </c>
      <c r="O447" s="184">
        <v>412</v>
      </c>
      <c r="P447" s="509">
        <v>45341</v>
      </c>
      <c r="Q447" s="156">
        <v>66000000</v>
      </c>
      <c r="R447" s="483">
        <v>45392</v>
      </c>
      <c r="S447" s="156">
        <f>+K447</f>
        <v>40000000</v>
      </c>
      <c r="T447" s="61" t="s">
        <v>67</v>
      </c>
      <c r="U447" s="184">
        <v>57461852</v>
      </c>
      <c r="V447" s="184" t="s">
        <v>1395</v>
      </c>
      <c r="W447" s="483">
        <v>45392</v>
      </c>
      <c r="X447" s="483">
        <v>45392</v>
      </c>
      <c r="Y447" s="484" t="s">
        <v>75</v>
      </c>
      <c r="Z447" s="483">
        <v>45657</v>
      </c>
      <c r="AA447" s="180">
        <f t="shared" si="38"/>
        <v>265</v>
      </c>
      <c r="AB447" s="167">
        <v>0</v>
      </c>
      <c r="AC447" s="167">
        <v>0</v>
      </c>
      <c r="AD447" s="167">
        <v>0</v>
      </c>
      <c r="AE447" s="515" t="s">
        <v>75</v>
      </c>
      <c r="AF447" s="180">
        <f t="shared" si="39"/>
        <v>0</v>
      </c>
      <c r="AG447" s="167">
        <v>0</v>
      </c>
      <c r="AH447" s="167">
        <v>0</v>
      </c>
      <c r="AI447" s="515" t="s">
        <v>75</v>
      </c>
      <c r="AJ447" s="167">
        <v>0</v>
      </c>
      <c r="AK447" s="515" t="s">
        <v>75</v>
      </c>
      <c r="AL447" s="515" t="s">
        <v>75</v>
      </c>
      <c r="AM447" s="180">
        <f t="shared" si="40"/>
        <v>0</v>
      </c>
      <c r="AN447" s="505">
        <f>+K447+AC447-AH447</f>
        <v>40000000</v>
      </c>
      <c r="AO447" s="61" t="s">
        <v>67</v>
      </c>
      <c r="AP447" s="156">
        <f>+AN447</f>
        <v>40000000</v>
      </c>
      <c r="AQ447" s="61" t="s">
        <v>86</v>
      </c>
      <c r="AR447" s="64">
        <v>0</v>
      </c>
      <c r="AS447" s="515" t="s">
        <v>75</v>
      </c>
      <c r="AT447" s="522">
        <f t="shared" si="41"/>
        <v>31663000</v>
      </c>
      <c r="AU447" s="156">
        <v>8337000</v>
      </c>
      <c r="AV447" s="72">
        <f t="shared" si="42"/>
        <v>0.79157500000000003</v>
      </c>
      <c r="AW447" s="515" t="s">
        <v>75</v>
      </c>
      <c r="AX447" s="61" t="s">
        <v>101</v>
      </c>
      <c r="AY447" s="485" t="s">
        <v>2555</v>
      </c>
      <c r="AZ447" s="58" t="s">
        <v>67</v>
      </c>
      <c r="BA447" s="58" t="s">
        <v>119</v>
      </c>
    </row>
    <row r="448" spans="2:53" s="142" customFormat="1" ht="14.25" customHeight="1" x14ac:dyDescent="0.2">
      <c r="B448" s="58">
        <v>2024</v>
      </c>
      <c r="C448" s="58">
        <v>891780111</v>
      </c>
      <c r="D448" s="62" t="s">
        <v>64</v>
      </c>
      <c r="E448" s="167" t="s">
        <v>2556</v>
      </c>
      <c r="F448" s="184" t="s">
        <v>2557</v>
      </c>
      <c r="G448" s="61">
        <v>0</v>
      </c>
      <c r="H448" s="167" t="s">
        <v>73</v>
      </c>
      <c r="I448" s="58" t="s">
        <v>125</v>
      </c>
      <c r="J448" s="167" t="s">
        <v>2558</v>
      </c>
      <c r="K448" s="156">
        <v>70000000</v>
      </c>
      <c r="L448" s="58" t="s">
        <v>68</v>
      </c>
      <c r="M448" s="482" t="s">
        <v>2559</v>
      </c>
      <c r="N448" s="184">
        <v>901757052</v>
      </c>
      <c r="O448" s="184">
        <v>218</v>
      </c>
      <c r="P448" s="509">
        <v>45322</v>
      </c>
      <c r="Q448" s="156">
        <v>190000000</v>
      </c>
      <c r="R448" s="483">
        <v>45406</v>
      </c>
      <c r="S448" s="156">
        <f>+K448</f>
        <v>70000000</v>
      </c>
      <c r="T448" s="61" t="s">
        <v>67</v>
      </c>
      <c r="U448" s="184">
        <v>1082884010</v>
      </c>
      <c r="V448" s="184" t="s">
        <v>438</v>
      </c>
      <c r="W448" s="483">
        <v>45406</v>
      </c>
      <c r="X448" s="483">
        <v>45407</v>
      </c>
      <c r="Y448" s="484" t="s">
        <v>75</v>
      </c>
      <c r="Z448" s="483">
        <v>45650</v>
      </c>
      <c r="AA448" s="180">
        <f t="shared" si="38"/>
        <v>243</v>
      </c>
      <c r="AB448" s="167">
        <v>0</v>
      </c>
      <c r="AC448" s="167">
        <v>0</v>
      </c>
      <c r="AD448" s="167">
        <v>0</v>
      </c>
      <c r="AE448" s="515" t="s">
        <v>75</v>
      </c>
      <c r="AF448" s="180">
        <f t="shared" si="39"/>
        <v>0</v>
      </c>
      <c r="AG448" s="167">
        <v>0</v>
      </c>
      <c r="AH448" s="167">
        <v>0</v>
      </c>
      <c r="AI448" s="515" t="s">
        <v>75</v>
      </c>
      <c r="AJ448" s="167">
        <v>0</v>
      </c>
      <c r="AK448" s="515" t="s">
        <v>75</v>
      </c>
      <c r="AL448" s="515" t="s">
        <v>75</v>
      </c>
      <c r="AM448" s="180">
        <f t="shared" si="40"/>
        <v>0</v>
      </c>
      <c r="AN448" s="505">
        <f>+K448+AC448-AH448</f>
        <v>70000000</v>
      </c>
      <c r="AO448" s="61" t="s">
        <v>67</v>
      </c>
      <c r="AP448" s="156">
        <f>+AN448</f>
        <v>70000000</v>
      </c>
      <c r="AQ448" s="61" t="s">
        <v>86</v>
      </c>
      <c r="AR448" s="64">
        <v>0</v>
      </c>
      <c r="AS448" s="515" t="s">
        <v>75</v>
      </c>
      <c r="AT448" s="522">
        <f t="shared" si="41"/>
        <v>64072932</v>
      </c>
      <c r="AU448" s="156">
        <v>5927068</v>
      </c>
      <c r="AV448" s="72">
        <f t="shared" si="42"/>
        <v>0.91532760000000002</v>
      </c>
      <c r="AW448" s="515" t="s">
        <v>75</v>
      </c>
      <c r="AX448" s="61" t="s">
        <v>101</v>
      </c>
      <c r="AY448" s="184" t="s">
        <v>2560</v>
      </c>
      <c r="AZ448" s="58" t="s">
        <v>67</v>
      </c>
      <c r="BA448" s="58" t="s">
        <v>119</v>
      </c>
    </row>
    <row r="449" spans="2:53" s="142" customFormat="1" ht="14.25" customHeight="1" x14ac:dyDescent="0.2">
      <c r="B449" s="58">
        <v>2024</v>
      </c>
      <c r="C449" s="58">
        <v>891780111</v>
      </c>
      <c r="D449" s="62" t="s">
        <v>64</v>
      </c>
      <c r="E449" s="167" t="s">
        <v>2561</v>
      </c>
      <c r="F449" s="184" t="s">
        <v>2562</v>
      </c>
      <c r="G449" s="61">
        <v>0</v>
      </c>
      <c r="H449" s="167" t="s">
        <v>73</v>
      </c>
      <c r="I449" s="58" t="s">
        <v>125</v>
      </c>
      <c r="J449" s="167" t="s">
        <v>2563</v>
      </c>
      <c r="K449" s="156">
        <v>6000000</v>
      </c>
      <c r="L449" s="58" t="s">
        <v>68</v>
      </c>
      <c r="M449" s="482" t="s">
        <v>2430</v>
      </c>
      <c r="N449" s="482" t="s">
        <v>2564</v>
      </c>
      <c r="O449" s="184">
        <v>1235</v>
      </c>
      <c r="P449" s="509">
        <v>45435</v>
      </c>
      <c r="Q449" s="156">
        <v>6000000</v>
      </c>
      <c r="R449" s="483">
        <v>45464</v>
      </c>
      <c r="S449" s="156">
        <f>+K449</f>
        <v>6000000</v>
      </c>
      <c r="T449" s="61" t="s">
        <v>67</v>
      </c>
      <c r="U449" s="184">
        <v>36669284</v>
      </c>
      <c r="V449" s="184" t="s">
        <v>2565</v>
      </c>
      <c r="W449" s="483">
        <v>45464</v>
      </c>
      <c r="X449" s="483">
        <v>45464</v>
      </c>
      <c r="Y449" s="484" t="s">
        <v>75</v>
      </c>
      <c r="Z449" s="483">
        <v>45657</v>
      </c>
      <c r="AA449" s="180">
        <f t="shared" si="38"/>
        <v>193</v>
      </c>
      <c r="AB449" s="167">
        <v>0</v>
      </c>
      <c r="AC449" s="167">
        <v>0</v>
      </c>
      <c r="AD449" s="167">
        <v>0</v>
      </c>
      <c r="AE449" s="515" t="s">
        <v>75</v>
      </c>
      <c r="AF449" s="180">
        <f t="shared" si="39"/>
        <v>0</v>
      </c>
      <c r="AG449" s="167">
        <v>0</v>
      </c>
      <c r="AH449" s="167">
        <v>0</v>
      </c>
      <c r="AI449" s="515" t="s">
        <v>75</v>
      </c>
      <c r="AJ449" s="167">
        <v>0</v>
      </c>
      <c r="AK449" s="515" t="s">
        <v>75</v>
      </c>
      <c r="AL449" s="515" t="s">
        <v>75</v>
      </c>
      <c r="AM449" s="180">
        <f t="shared" si="40"/>
        <v>0</v>
      </c>
      <c r="AN449" s="505">
        <f>+K449+AC449-AH449</f>
        <v>6000000</v>
      </c>
      <c r="AO449" s="61" t="s">
        <v>67</v>
      </c>
      <c r="AP449" s="156">
        <f>+AN449</f>
        <v>6000000</v>
      </c>
      <c r="AQ449" s="61" t="s">
        <v>86</v>
      </c>
      <c r="AR449" s="64">
        <v>0</v>
      </c>
      <c r="AS449" s="515" t="s">
        <v>75</v>
      </c>
      <c r="AT449" s="522">
        <f t="shared" si="41"/>
        <v>0</v>
      </c>
      <c r="AU449" s="156">
        <v>6000000</v>
      </c>
      <c r="AV449" s="72">
        <f t="shared" si="42"/>
        <v>0</v>
      </c>
      <c r="AW449" s="515" t="s">
        <v>75</v>
      </c>
      <c r="AX449" s="61" t="s">
        <v>101</v>
      </c>
      <c r="AY449" s="485" t="s">
        <v>2566</v>
      </c>
      <c r="AZ449" s="58" t="s">
        <v>67</v>
      </c>
      <c r="BA449" s="58" t="s">
        <v>119</v>
      </c>
    </row>
    <row r="450" spans="2:53" s="142" customFormat="1" ht="14.25" customHeight="1" x14ac:dyDescent="0.2">
      <c r="B450" s="58">
        <v>2024</v>
      </c>
      <c r="C450" s="58">
        <v>891780111</v>
      </c>
      <c r="D450" s="62" t="s">
        <v>64</v>
      </c>
      <c r="E450" s="167" t="s">
        <v>2567</v>
      </c>
      <c r="F450" s="180" t="s">
        <v>2568</v>
      </c>
      <c r="G450" s="61">
        <v>0</v>
      </c>
      <c r="H450" s="167" t="s">
        <v>73</v>
      </c>
      <c r="I450" s="58" t="s">
        <v>125</v>
      </c>
      <c r="J450" s="167" t="s">
        <v>2569</v>
      </c>
      <c r="K450" s="156">
        <v>14065000</v>
      </c>
      <c r="L450" s="58" t="s">
        <v>68</v>
      </c>
      <c r="M450" s="482" t="s">
        <v>2570</v>
      </c>
      <c r="N450" s="486">
        <v>57445330</v>
      </c>
      <c r="O450" s="184">
        <v>1401</v>
      </c>
      <c r="P450" s="509">
        <v>45463</v>
      </c>
      <c r="Q450" s="505">
        <v>63836420</v>
      </c>
      <c r="R450" s="483">
        <v>45513</v>
      </c>
      <c r="S450" s="156">
        <f>+K450</f>
        <v>14065000</v>
      </c>
      <c r="T450" s="61" t="s">
        <v>67</v>
      </c>
      <c r="U450" s="184">
        <v>39141438</v>
      </c>
      <c r="V450" s="184" t="s">
        <v>2571</v>
      </c>
      <c r="W450" s="483">
        <v>45513</v>
      </c>
      <c r="X450" s="483">
        <v>45513</v>
      </c>
      <c r="Y450" s="484" t="s">
        <v>75</v>
      </c>
      <c r="Z450" s="483">
        <v>45657</v>
      </c>
      <c r="AA450" s="180">
        <f t="shared" si="38"/>
        <v>144</v>
      </c>
      <c r="AB450" s="167">
        <v>0</v>
      </c>
      <c r="AC450" s="167">
        <v>0</v>
      </c>
      <c r="AD450" s="167">
        <v>0</v>
      </c>
      <c r="AE450" s="515" t="s">
        <v>75</v>
      </c>
      <c r="AF450" s="180">
        <f t="shared" si="39"/>
        <v>0</v>
      </c>
      <c r="AG450" s="167">
        <v>0</v>
      </c>
      <c r="AH450" s="167">
        <v>0</v>
      </c>
      <c r="AI450" s="515" t="s">
        <v>75</v>
      </c>
      <c r="AJ450" s="167">
        <v>0</v>
      </c>
      <c r="AK450" s="515" t="s">
        <v>75</v>
      </c>
      <c r="AL450" s="515" t="s">
        <v>75</v>
      </c>
      <c r="AM450" s="180">
        <f t="shared" si="40"/>
        <v>0</v>
      </c>
      <c r="AN450" s="505">
        <f>+K450+AC450-AH450</f>
        <v>14065000</v>
      </c>
      <c r="AO450" s="61" t="s">
        <v>67</v>
      </c>
      <c r="AP450" s="209">
        <f>+AN450</f>
        <v>14065000</v>
      </c>
      <c r="AQ450" s="61" t="s">
        <v>86</v>
      </c>
      <c r="AR450" s="64">
        <v>0</v>
      </c>
      <c r="AS450" s="515" t="s">
        <v>75</v>
      </c>
      <c r="AT450" s="522">
        <f t="shared" si="41"/>
        <v>0</v>
      </c>
      <c r="AU450" s="156">
        <v>14065000</v>
      </c>
      <c r="AV450" s="72">
        <f t="shared" si="42"/>
        <v>0</v>
      </c>
      <c r="AW450" s="515" t="s">
        <v>75</v>
      </c>
      <c r="AX450" s="61" t="s">
        <v>101</v>
      </c>
      <c r="AY450" s="180" t="s">
        <v>2572</v>
      </c>
      <c r="AZ450" s="58" t="s">
        <v>67</v>
      </c>
      <c r="BA450" s="58" t="s">
        <v>119</v>
      </c>
    </row>
    <row r="451" spans="2:53" s="142" customFormat="1" ht="14.25" customHeight="1" x14ac:dyDescent="0.2">
      <c r="B451" s="58">
        <v>2024</v>
      </c>
      <c r="C451" s="58">
        <v>891780111</v>
      </c>
      <c r="D451" s="62" t="s">
        <v>64</v>
      </c>
      <c r="E451" s="167" t="s">
        <v>2573</v>
      </c>
      <c r="F451" s="180" t="s">
        <v>2574</v>
      </c>
      <c r="G451" s="61">
        <v>0</v>
      </c>
      <c r="H451" s="167" t="s">
        <v>73</v>
      </c>
      <c r="I451" s="58" t="s">
        <v>125</v>
      </c>
      <c r="J451" s="167" t="s">
        <v>2575</v>
      </c>
      <c r="K451" s="156">
        <f>9831783+40168217</f>
        <v>50000000</v>
      </c>
      <c r="L451" s="58" t="s">
        <v>68</v>
      </c>
      <c r="M451" s="482" t="s">
        <v>2576</v>
      </c>
      <c r="N451" s="482" t="s">
        <v>2577</v>
      </c>
      <c r="O451" s="184">
        <v>1860</v>
      </c>
      <c r="P451" s="509">
        <v>45518</v>
      </c>
      <c r="Q451" s="156">
        <v>50000000</v>
      </c>
      <c r="R451" s="483">
        <v>45525</v>
      </c>
      <c r="S451" s="156">
        <f>+K451</f>
        <v>50000000</v>
      </c>
      <c r="T451" s="61" t="s">
        <v>67</v>
      </c>
      <c r="U451" s="180">
        <v>1082884010</v>
      </c>
      <c r="V451" s="184" t="s">
        <v>438</v>
      </c>
      <c r="W451" s="483">
        <v>45525</v>
      </c>
      <c r="X451" s="483">
        <v>45525</v>
      </c>
      <c r="Y451" s="484" t="s">
        <v>75</v>
      </c>
      <c r="Z451" s="483">
        <v>45657</v>
      </c>
      <c r="AA451" s="180">
        <f t="shared" si="38"/>
        <v>132</v>
      </c>
      <c r="AB451" s="167">
        <v>0</v>
      </c>
      <c r="AC451" s="167">
        <v>0</v>
      </c>
      <c r="AD451" s="167">
        <v>0</v>
      </c>
      <c r="AE451" s="515" t="s">
        <v>75</v>
      </c>
      <c r="AF451" s="180">
        <f t="shared" si="39"/>
        <v>0</v>
      </c>
      <c r="AG451" s="167">
        <v>0</v>
      </c>
      <c r="AH451" s="167">
        <v>0</v>
      </c>
      <c r="AI451" s="515" t="s">
        <v>75</v>
      </c>
      <c r="AJ451" s="167">
        <v>0</v>
      </c>
      <c r="AK451" s="515" t="s">
        <v>75</v>
      </c>
      <c r="AL451" s="515" t="s">
        <v>75</v>
      </c>
      <c r="AM451" s="180">
        <f t="shared" si="40"/>
        <v>0</v>
      </c>
      <c r="AN451" s="505">
        <f>+K451+AC451-AH451</f>
        <v>50000000</v>
      </c>
      <c r="AO451" s="61" t="s">
        <v>67</v>
      </c>
      <c r="AP451" s="156">
        <f>+AN451</f>
        <v>50000000</v>
      </c>
      <c r="AQ451" s="61" t="s">
        <v>86</v>
      </c>
      <c r="AR451" s="64">
        <v>0</v>
      </c>
      <c r="AS451" s="515" t="s">
        <v>75</v>
      </c>
      <c r="AT451" s="522">
        <f t="shared" si="41"/>
        <v>0</v>
      </c>
      <c r="AU451" s="156">
        <v>50000000</v>
      </c>
      <c r="AV451" s="72">
        <f t="shared" si="42"/>
        <v>0</v>
      </c>
      <c r="AW451" s="515" t="s">
        <v>75</v>
      </c>
      <c r="AX451" s="61" t="s">
        <v>101</v>
      </c>
      <c r="AY451" s="180" t="s">
        <v>2578</v>
      </c>
      <c r="AZ451" s="58" t="s">
        <v>67</v>
      </c>
      <c r="BA451" s="58" t="s">
        <v>119</v>
      </c>
    </row>
    <row r="452" spans="2:53" s="142" customFormat="1" ht="14.25" customHeight="1" x14ac:dyDescent="0.2">
      <c r="B452" s="58">
        <v>2024</v>
      </c>
      <c r="C452" s="58">
        <v>891780111</v>
      </c>
      <c r="D452" s="62" t="s">
        <v>64</v>
      </c>
      <c r="E452" s="167" t="s">
        <v>2579</v>
      </c>
      <c r="F452" s="180" t="s">
        <v>2580</v>
      </c>
      <c r="G452" s="61">
        <v>0</v>
      </c>
      <c r="H452" s="167" t="s">
        <v>73</v>
      </c>
      <c r="I452" s="58" t="s">
        <v>125</v>
      </c>
      <c r="J452" s="167" t="s">
        <v>2581</v>
      </c>
      <c r="K452" s="156">
        <v>12000000</v>
      </c>
      <c r="L452" s="58" t="s">
        <v>68</v>
      </c>
      <c r="M452" s="482" t="s">
        <v>534</v>
      </c>
      <c r="N452" s="482" t="s">
        <v>2582</v>
      </c>
      <c r="O452" s="184">
        <v>1924</v>
      </c>
      <c r="P452" s="509">
        <v>45526</v>
      </c>
      <c r="Q452" s="505">
        <v>98750000</v>
      </c>
      <c r="R452" s="483">
        <v>45531</v>
      </c>
      <c r="S452" s="156">
        <f>+K452</f>
        <v>12000000</v>
      </c>
      <c r="T452" s="61" t="s">
        <v>67</v>
      </c>
      <c r="U452" s="184">
        <v>36722505</v>
      </c>
      <c r="V452" s="184" t="s">
        <v>2524</v>
      </c>
      <c r="W452" s="483">
        <v>45531</v>
      </c>
      <c r="X452" s="483">
        <v>45532</v>
      </c>
      <c r="Y452" s="484" t="s">
        <v>75</v>
      </c>
      <c r="Z452" s="483">
        <v>45545</v>
      </c>
      <c r="AA452" s="180">
        <f t="shared" si="38"/>
        <v>13</v>
      </c>
      <c r="AB452" s="167">
        <v>0</v>
      </c>
      <c r="AC452" s="167">
        <v>0</v>
      </c>
      <c r="AD452" s="167">
        <v>0</v>
      </c>
      <c r="AE452" s="515" t="s">
        <v>75</v>
      </c>
      <c r="AF452" s="180">
        <f t="shared" si="39"/>
        <v>0</v>
      </c>
      <c r="AG452" s="167">
        <v>0</v>
      </c>
      <c r="AH452" s="167">
        <v>0</v>
      </c>
      <c r="AI452" s="515" t="s">
        <v>75</v>
      </c>
      <c r="AJ452" s="167">
        <v>0</v>
      </c>
      <c r="AK452" s="515" t="s">
        <v>75</v>
      </c>
      <c r="AL452" s="515" t="s">
        <v>75</v>
      </c>
      <c r="AM452" s="180">
        <f t="shared" si="40"/>
        <v>0</v>
      </c>
      <c r="AN452" s="505">
        <f>+K452+AC452-AH452</f>
        <v>12000000</v>
      </c>
      <c r="AO452" s="61" t="s">
        <v>86</v>
      </c>
      <c r="AP452" s="156">
        <v>0</v>
      </c>
      <c r="AQ452" s="61" t="s">
        <v>86</v>
      </c>
      <c r="AR452" s="64">
        <v>0</v>
      </c>
      <c r="AS452" s="515" t="s">
        <v>75</v>
      </c>
      <c r="AT452" s="522">
        <f t="shared" si="41"/>
        <v>0</v>
      </c>
      <c r="AU452" s="156">
        <v>12000000</v>
      </c>
      <c r="AV452" s="72">
        <f t="shared" si="42"/>
        <v>0</v>
      </c>
      <c r="AW452" s="515" t="s">
        <v>75</v>
      </c>
      <c r="AX452" s="61" t="s">
        <v>101</v>
      </c>
      <c r="AY452" s="481" t="s">
        <v>2583</v>
      </c>
      <c r="AZ452" s="58" t="s">
        <v>67</v>
      </c>
      <c r="BA452" s="58" t="s">
        <v>119</v>
      </c>
    </row>
    <row r="453" spans="2:53" s="142" customFormat="1" ht="14.25" customHeight="1" thickBot="1" x14ac:dyDescent="0.25">
      <c r="B453" s="105">
        <v>2024</v>
      </c>
      <c r="C453" s="105">
        <v>891780111</v>
      </c>
      <c r="D453" s="77" t="s">
        <v>64</v>
      </c>
      <c r="E453" s="165" t="s">
        <v>2584</v>
      </c>
      <c r="F453" s="497" t="s">
        <v>2585</v>
      </c>
      <c r="G453" s="75">
        <v>0</v>
      </c>
      <c r="H453" s="165" t="s">
        <v>73</v>
      </c>
      <c r="I453" s="105" t="s">
        <v>125</v>
      </c>
      <c r="J453" s="165" t="s">
        <v>2586</v>
      </c>
      <c r="K453" s="229">
        <v>21000000</v>
      </c>
      <c r="L453" s="105" t="s">
        <v>68</v>
      </c>
      <c r="M453" s="498" t="s">
        <v>2550</v>
      </c>
      <c r="N453" s="498" t="s">
        <v>2587</v>
      </c>
      <c r="O453" s="499">
        <v>1924</v>
      </c>
      <c r="P453" s="511">
        <v>45526</v>
      </c>
      <c r="Q453" s="512">
        <v>98750000</v>
      </c>
      <c r="R453" s="500">
        <v>45532</v>
      </c>
      <c r="S453" s="229">
        <f>+K453</f>
        <v>21000000</v>
      </c>
      <c r="T453" s="75" t="s">
        <v>67</v>
      </c>
      <c r="U453" s="499">
        <v>36722505</v>
      </c>
      <c r="V453" s="499" t="s">
        <v>2524</v>
      </c>
      <c r="W453" s="500">
        <v>45532</v>
      </c>
      <c r="X453" s="500">
        <v>45532</v>
      </c>
      <c r="Y453" s="501" t="s">
        <v>75</v>
      </c>
      <c r="Z453" s="500">
        <v>45545</v>
      </c>
      <c r="AA453" s="497">
        <f t="shared" si="38"/>
        <v>13</v>
      </c>
      <c r="AB453" s="165">
        <v>0</v>
      </c>
      <c r="AC453" s="165">
        <v>0</v>
      </c>
      <c r="AD453" s="165">
        <v>0</v>
      </c>
      <c r="AE453" s="516" t="s">
        <v>75</v>
      </c>
      <c r="AF453" s="497">
        <f t="shared" si="39"/>
        <v>0</v>
      </c>
      <c r="AG453" s="165">
        <v>0</v>
      </c>
      <c r="AH453" s="165">
        <v>0</v>
      </c>
      <c r="AI453" s="516" t="s">
        <v>75</v>
      </c>
      <c r="AJ453" s="165">
        <v>0</v>
      </c>
      <c r="AK453" s="516" t="s">
        <v>75</v>
      </c>
      <c r="AL453" s="516" t="s">
        <v>75</v>
      </c>
      <c r="AM453" s="497">
        <f t="shared" si="40"/>
        <v>0</v>
      </c>
      <c r="AN453" s="512">
        <f>+K453+AC453-AH453</f>
        <v>21000000</v>
      </c>
      <c r="AO453" s="75" t="s">
        <v>86</v>
      </c>
      <c r="AP453" s="229">
        <v>0</v>
      </c>
      <c r="AQ453" s="75" t="s">
        <v>86</v>
      </c>
      <c r="AR453" s="79">
        <v>0</v>
      </c>
      <c r="AS453" s="516" t="s">
        <v>75</v>
      </c>
      <c r="AT453" s="523">
        <f t="shared" si="41"/>
        <v>0</v>
      </c>
      <c r="AU453" s="229">
        <v>21000000</v>
      </c>
      <c r="AV453" s="87">
        <f t="shared" si="42"/>
        <v>0</v>
      </c>
      <c r="AW453" s="516" t="s">
        <v>75</v>
      </c>
      <c r="AX453" s="75" t="s">
        <v>101</v>
      </c>
      <c r="AY453" s="502" t="s">
        <v>2588</v>
      </c>
      <c r="AZ453" s="105" t="s">
        <v>67</v>
      </c>
      <c r="BA453" s="105" t="s">
        <v>119</v>
      </c>
    </row>
    <row r="454" spans="2:53" s="143" customFormat="1" ht="13.5" thickBot="1" x14ac:dyDescent="0.25">
      <c r="B454" s="569" t="s">
        <v>69</v>
      </c>
      <c r="C454" s="570"/>
      <c r="D454" s="571"/>
      <c r="E454" s="358">
        <f>SUBTOTAL(3,E8:E453)</f>
        <v>446</v>
      </c>
      <c r="F454" s="32"/>
      <c r="G454" s="33"/>
      <c r="H454" s="33"/>
      <c r="I454" s="293"/>
      <c r="J454" s="33"/>
      <c r="K454" s="507">
        <f>SUM(K8:K453)</f>
        <v>7519858437.8199997</v>
      </c>
      <c r="L454" s="32"/>
      <c r="M454" s="33"/>
      <c r="N454" s="472"/>
      <c r="O454" s="293"/>
      <c r="P454" s="473"/>
      <c r="Q454" s="293"/>
      <c r="R454" s="473"/>
      <c r="S454" s="33"/>
      <c r="T454" s="33"/>
      <c r="U454" s="33"/>
      <c r="V454" s="33"/>
      <c r="W454" s="33"/>
      <c r="X454" s="33"/>
      <c r="Y454" s="33"/>
      <c r="Z454" s="33"/>
      <c r="AA454" s="37"/>
      <c r="AB454" s="359">
        <f>SUM(AB8:AB453)</f>
        <v>5</v>
      </c>
      <c r="AC454" s="474">
        <f>SUM(AC8:AC453)</f>
        <v>42200000</v>
      </c>
      <c r="AD454" s="360">
        <f>SUM(AD8:AD453)</f>
        <v>5</v>
      </c>
      <c r="AE454" s="37"/>
      <c r="AF454" s="360">
        <f>SUM(AF8:AF453)</f>
        <v>285</v>
      </c>
      <c r="AG454" s="360">
        <f>SUM(AG8:AG453)</f>
        <v>1</v>
      </c>
      <c r="AH454" s="361">
        <f>SUM(AH8:AH453)</f>
        <v>16568224</v>
      </c>
      <c r="AI454" s="37"/>
      <c r="AJ454" s="362">
        <f>SUM(AJ8:AJ453)</f>
        <v>1</v>
      </c>
      <c r="AK454" s="534"/>
      <c r="AL454" s="535"/>
      <c r="AM454" s="536"/>
      <c r="AN454" s="518">
        <f>SUM(AN8:AN453)</f>
        <v>7545490213.8199997</v>
      </c>
      <c r="AO454" s="363"/>
      <c r="AP454" s="475"/>
      <c r="AQ454" s="37"/>
      <c r="AR454" s="520">
        <f>SUM(AR8:AR453)</f>
        <v>0</v>
      </c>
      <c r="AS454" s="37"/>
      <c r="AT454" s="518">
        <f>SUM(AT8:AT453)</f>
        <v>4179590623.8200002</v>
      </c>
      <c r="AU454" s="524">
        <f>SUM(AU8:AU453)</f>
        <v>3365899590</v>
      </c>
      <c r="AV454" s="534"/>
      <c r="AW454" s="535"/>
      <c r="AX454" s="535"/>
      <c r="AY454" s="535"/>
      <c r="AZ454" s="535"/>
      <c r="BA454" s="535"/>
    </row>
    <row r="457" spans="2:53" x14ac:dyDescent="0.25">
      <c r="AT457" s="144"/>
    </row>
    <row r="458" spans="2:53" x14ac:dyDescent="0.25">
      <c r="K458" s="145"/>
      <c r="AT458" s="144"/>
    </row>
    <row r="459" spans="2:53" x14ac:dyDescent="0.25">
      <c r="M459" s="145"/>
      <c r="AT459" s="144" t="s">
        <v>2589</v>
      </c>
      <c r="AU459" s="144"/>
    </row>
    <row r="460" spans="2:53" x14ac:dyDescent="0.25">
      <c r="AU460" s="144"/>
    </row>
    <row r="462" spans="2:53" x14ac:dyDescent="0.25">
      <c r="AU462" s="144"/>
    </row>
    <row r="471" spans="22:22" x14ac:dyDescent="0.25">
      <c r="V471" s="146"/>
    </row>
  </sheetData>
  <sheetProtection formatCells="0" formatColumns="0" formatRows="0" insertRows="0" deleteRows="0" autoFilter="0"/>
  <mergeCells count="21">
    <mergeCell ref="M6:N6"/>
    <mergeCell ref="O6:Q6"/>
    <mergeCell ref="R6:S6"/>
    <mergeCell ref="T6:V6"/>
    <mergeCell ref="W6:AA6"/>
    <mergeCell ref="AO6:AP6"/>
    <mergeCell ref="AQ6:AU6"/>
    <mergeCell ref="AV6:AX6"/>
    <mergeCell ref="AY6:BA6"/>
    <mergeCell ref="B454:D454"/>
    <mergeCell ref="AK454:AM454"/>
    <mergeCell ref="AV454:BA454"/>
    <mergeCell ref="B3:C6"/>
    <mergeCell ref="D3:G4"/>
    <mergeCell ref="H3:I5"/>
    <mergeCell ref="F5:G5"/>
    <mergeCell ref="AB5:AM5"/>
    <mergeCell ref="E6:G6"/>
    <mergeCell ref="AB6:AF6"/>
    <mergeCell ref="AG6:AI6"/>
    <mergeCell ref="AJ6:AM6"/>
  </mergeCells>
  <conditionalFormatting sqref="F5 E6">
    <cfRule type="containsText" dxfId="2" priority="5" operator="containsText" text="Seleccione Ordenador">
      <formula>NOT(ISERROR(SEARCH("Seleccione Ordenador",E5)))</formula>
    </cfRule>
  </conditionalFormatting>
  <conditionalFormatting sqref="F11">
    <cfRule type="colorScale" priority="3">
      <colorScale>
        <cfvo type="min"/>
        <cfvo type="max"/>
        <color theme="5" tint="0.59999389629810485"/>
        <color rgb="FFFFEF9C"/>
      </colorScale>
    </cfRule>
  </conditionalFormatting>
  <conditionalFormatting sqref="F5:G5">
    <cfRule type="colorScale" priority="4">
      <colorScale>
        <cfvo type="min"/>
        <cfvo type="percentile" val="50"/>
        <cfvo type="max"/>
        <color rgb="FFF8696B"/>
        <color rgb="FFFFEB84"/>
        <color rgb="FF63BE7B"/>
      </colorScale>
    </cfRule>
  </conditionalFormatting>
  <conditionalFormatting sqref="AM8:AP60 AA8:AA453 AF8:AF453 AU8:AV453 AM61:AO453">
    <cfRule type="expression" dxfId="1" priority="2">
      <formula>+_xlfn.ISFORMULA(AA8)</formula>
    </cfRule>
  </conditionalFormatting>
  <conditionalFormatting sqref="AT8:AT453">
    <cfRule type="expression" dxfId="0" priority="1">
      <formula>+_xlfn.ISFORMULA(AT8)</formula>
    </cfRule>
  </conditionalFormatting>
  <dataValidations count="9">
    <dataValidation type="list" allowBlank="1" showInputMessage="1" showErrorMessage="1" sqref="AX8:AX453" xr:uid="{4445876C-30B5-4920-9FC7-DAD975B005A1}">
      <formula1>"Por iniciar,En ejecucion,Suspendido,Terminado,Liquidado"</formula1>
    </dataValidation>
    <dataValidation type="list" allowBlank="1" showInputMessage="1" showErrorMessage="1" sqref="L8:L453" xr:uid="{BF6E2345-859B-4BA0-8385-555E0078662E}">
      <formula1>"DIRECTA"</formula1>
    </dataValidation>
    <dataValidation type="list" allowBlank="1" showInputMessage="1" showErrorMessage="1" sqref="H8:H453" xr:uid="{46549D3E-4D04-4253-9C2F-98E67BD3D8B1}">
      <formula1>"OTRO SECTOR"</formula1>
    </dataValidation>
    <dataValidation type="list" allowBlank="1" showInputMessage="1" showErrorMessage="1" sqref="I8:I453" xr:uid="{DA053573-32D4-42AA-852F-269DDDF23128}">
      <formula1>"FUNCIONAMIENTO,INVERSION,OTROS"</formula1>
    </dataValidation>
    <dataValidation type="list" allowBlank="1" showInputMessage="1" showErrorMessage="1" sqref="BA8:BA453" xr:uid="{DF563801-DEAD-4211-8AB4-5E4BD4D9C6FB}">
      <formula1>"SI,NA por TIPO Contrato"</formula1>
    </dataValidation>
    <dataValidation type="list" allowBlank="1" showInputMessage="1" showErrorMessage="1" sqref="AZ8:AZ453" xr:uid="{9CAC13A9-54AC-4E88-A8BF-C845D14FB7E2}">
      <formula1>"SI,NO HA INICIADO"</formula1>
    </dataValidation>
    <dataValidation type="list" allowBlank="1" showInputMessage="1" showErrorMessage="1" sqref="AO8:AO453 AQ8:AQ453 T8:T453" xr:uid="{D9958A90-3537-4358-BC70-BDB312FF649A}">
      <formula1>"SI,NO"</formula1>
    </dataValidation>
    <dataValidation type="list" allowBlank="1" showInputMessage="1" showErrorMessage="1" errorTitle="ERROR" error="SOLO VALIDO LISTA DESPLEGABLE" promptTitle="ESCOJA EL PERIODO" sqref="F5" xr:uid="{AF1F5E6D-F685-4C9D-9451-31C6C7FB8728}">
      <formula1>"Seleccione el periodo a presentar,ENERO,FEBRERO,MARZO,ABRIL,MAYO,JUNIO,JULIO,AGOSTO,SEPTIEMBRE,OCTUBRE,NOVIEMBRE,DICIEMBRE"</formula1>
    </dataValidation>
    <dataValidation type="list" allowBlank="1" showInputMessage="1" showErrorMessage="1" sqref="J4" xr:uid="{966707B6-2CA4-40C7-85F7-02660C1F3E72}">
      <formula1>"42,250,1000,3000"</formula1>
    </dataValidation>
  </dataValidations>
  <hyperlinks>
    <hyperlink ref="AY94" r:id="rId1" xr:uid="{58838440-CE24-4599-A050-62BA7368D54D}"/>
    <hyperlink ref="AY96" r:id="rId2" xr:uid="{EDDCA9EE-0387-4BD8-8D3D-77EA1DD19D00}"/>
    <hyperlink ref="AY97" r:id="rId3" xr:uid="{531D98AE-C5F7-4BFB-A7BE-281B048F17C3}"/>
    <hyperlink ref="AY98" r:id="rId4" xr:uid="{A664B7FF-C49E-44BB-B37E-FB9BFAE2311D}"/>
    <hyperlink ref="AY99" r:id="rId5" xr:uid="{9DC16505-1AAB-4338-BFD0-C658858F4206}"/>
    <hyperlink ref="AY100" r:id="rId6" xr:uid="{46239103-1FA7-4C40-BB03-56A7C9D9BB24}"/>
    <hyperlink ref="AY102" r:id="rId7" xr:uid="{3803B425-F2D0-4FEE-955A-8CA18D6852C4}"/>
    <hyperlink ref="AY103" r:id="rId8" xr:uid="{D6A73858-5D70-4D91-80F1-230C922759FF}"/>
    <hyperlink ref="AY104" r:id="rId9" xr:uid="{862C2C39-3A69-41D8-8332-9285BF9C2DF9}"/>
    <hyperlink ref="AY105" r:id="rId10" xr:uid="{9097DCDA-1D3C-463F-9DCA-C19C499BACE2}"/>
    <hyperlink ref="AY106" r:id="rId11" xr:uid="{0EFC4120-CD4A-455A-97C9-5B1D660F1126}"/>
    <hyperlink ref="AY107" r:id="rId12" xr:uid="{C18366FE-93DF-4D2B-9F5B-09BAF7EE4E26}"/>
    <hyperlink ref="AY108" r:id="rId13" xr:uid="{D64B614D-3900-45F3-A99A-B9FAC91887C2}"/>
    <hyperlink ref="AY95" r:id="rId14" xr:uid="{985D330C-EEA6-4872-BB62-80CAAA310458}"/>
    <hyperlink ref="AY109" r:id="rId15" xr:uid="{B1BFA895-D0B4-42B7-A4A0-CFDA30792158}"/>
    <hyperlink ref="AY110" r:id="rId16" xr:uid="{6CDFC54D-0BFD-4182-8BB6-57F398CBB5F5}"/>
    <hyperlink ref="AY111" r:id="rId17" xr:uid="{2A32901B-A067-4C46-9059-819DF55A1E66}"/>
    <hyperlink ref="AY112" r:id="rId18" xr:uid="{9AA99637-C7AE-4853-A307-F6AC9C183479}"/>
    <hyperlink ref="AY141" r:id="rId19" xr:uid="{D56C309B-1368-432A-9355-AD608F0C4125}"/>
    <hyperlink ref="AY142" r:id="rId20" xr:uid="{8CFB3E87-6AFD-4CF0-9D8E-2C291A6E4D18}"/>
    <hyperlink ref="AY143" r:id="rId21" xr:uid="{223FC0E7-E640-4736-97C3-79CF7341757F}"/>
    <hyperlink ref="AY123" r:id="rId22" xr:uid="{6B5A9CB1-1AAE-4A91-AAFF-F78FD6AA7689}"/>
    <hyperlink ref="AY191" r:id="rId23" xr:uid="{389D307F-DFAF-42BF-8192-F89F8C3F3523}"/>
    <hyperlink ref="AY192" r:id="rId24" xr:uid="{65295262-0B23-497D-86D8-09F02366201F}"/>
    <hyperlink ref="AY445" r:id="rId25" xr:uid="{117C2627-E2B7-4898-841C-9BBB0B3EF819}"/>
    <hyperlink ref="AY446" r:id="rId26" xr:uid="{3819F9A8-AE74-4D3C-A4F6-343A9DB31709}"/>
    <hyperlink ref="AY23" r:id="rId27" xr:uid="{AE958A73-AA8A-487E-8B63-8334F5CD22DF}"/>
    <hyperlink ref="AY208" r:id="rId28" xr:uid="{CB31F1C5-D98F-4B84-B169-C8F41D10311A}"/>
    <hyperlink ref="AY214" r:id="rId29" xr:uid="{F0689FC6-EBF5-4CEA-83FD-A42544596ACF}"/>
    <hyperlink ref="AY218" r:id="rId30" xr:uid="{14C71FBC-2B6E-432A-A4B9-BB3DCD4A9DF9}"/>
    <hyperlink ref="AY219" r:id="rId31" xr:uid="{528ED592-B37A-4F84-AE84-6684CE638D9B}"/>
    <hyperlink ref="AY229" r:id="rId32" xr:uid="{EB0F9687-9AC3-4ED7-922E-D6AB25CE2C26}"/>
    <hyperlink ref="AY230" r:id="rId33" xr:uid="{A51622A8-0114-4E5E-82FB-953C6ACF66F0}"/>
    <hyperlink ref="AY233" r:id="rId34" xr:uid="{EDDA2DB1-A664-49F8-BAB8-1CF75E9CA389}"/>
    <hyperlink ref="AY234" r:id="rId35" xr:uid="{67AF09BE-7DAB-42DE-8140-BFD3E973D8D8}"/>
    <hyperlink ref="AY235" r:id="rId36" xr:uid="{FC5CBEB4-436C-4B9E-9839-08BF535AE025}"/>
    <hyperlink ref="AY238" r:id="rId37" xr:uid="{B8CB7245-B124-49B7-A8DC-C2789CF8CB27}"/>
    <hyperlink ref="AY239" r:id="rId38" xr:uid="{55B53C0A-A1D9-494B-B25E-BCFB6E9720B5}"/>
    <hyperlink ref="AY240" r:id="rId39" xr:uid="{AE6F34F5-51FB-48A8-95F9-34D24FFE4554}"/>
    <hyperlink ref="AY242" r:id="rId40" xr:uid="{C2627B77-BB2C-4EAC-A7D6-54EDAC993236}"/>
    <hyperlink ref="AY241" r:id="rId41" xr:uid="{F84EDDBB-2F12-4A3A-B819-43B8C05717E4}"/>
    <hyperlink ref="AY243" r:id="rId42" xr:uid="{DB9EC8F3-0018-4B2B-B612-03E4C249471C}"/>
    <hyperlink ref="AY245" r:id="rId43" xr:uid="{646404F1-C856-4804-8177-97B64963DEAA}"/>
    <hyperlink ref="AY246" r:id="rId44" xr:uid="{77D47FB9-D750-430F-9A07-EDB1F51A03D5}"/>
    <hyperlink ref="AY247" r:id="rId45" xr:uid="{87DEFD3A-74B2-4341-A8A0-0A59591E970A}"/>
    <hyperlink ref="AY248" r:id="rId46" xr:uid="{72DC5192-88CD-49AC-9EAC-9643E99E4FCF}"/>
    <hyperlink ref="AY249" r:id="rId47" xr:uid="{DFAAC41D-405B-4FDE-AD08-4E617D50C181}"/>
    <hyperlink ref="AY250" r:id="rId48" xr:uid="{D7857D10-F524-4FEC-B0C0-BA86E1B2DCA6}"/>
    <hyperlink ref="AY244" r:id="rId49" xr:uid="{561E1CB0-6982-4F08-AAF2-49C2839FE4CE}"/>
    <hyperlink ref="AY237" r:id="rId50" xr:uid="{9EA12B4A-2723-4809-8997-8D6169FC91FF}"/>
    <hyperlink ref="AY231" r:id="rId51" xr:uid="{5B9AF271-0A68-4A23-959C-91A464DE018B}"/>
    <hyperlink ref="AY232" r:id="rId52" xr:uid="{C7CCD033-BDDE-481A-83FB-524AC3C15224}"/>
    <hyperlink ref="AY416" r:id="rId53" xr:uid="{DBA52AF0-C6E2-4AD4-A2A4-5B9EBAB1BEEF}"/>
    <hyperlink ref="AY417" r:id="rId54" xr:uid="{C6CC686E-DA8A-4516-AAC4-96902FD3934A}"/>
    <hyperlink ref="AY418" r:id="rId55" xr:uid="{BE277CC2-D713-4555-B5EE-7293CFF2AADE}"/>
    <hyperlink ref="AY419" r:id="rId56" xr:uid="{61CC8C80-EE20-402B-B2B6-472792B11E5A}"/>
    <hyperlink ref="AY422" r:id="rId57" xr:uid="{F49EB6DA-1BD8-4543-828C-B12DA73EAFD4}"/>
    <hyperlink ref="AY423" r:id="rId58" xr:uid="{F3970E29-F67C-4DEC-87BC-6F5BC71637FF}"/>
    <hyperlink ref="AY31" r:id="rId59" xr:uid="{062E48EC-D099-4020-9975-A56B6E8765CB}"/>
    <hyperlink ref="AY32" r:id="rId60" xr:uid="{64E570D5-DB25-492E-8D4B-55EAF78600E7}"/>
    <hyperlink ref="AY33" r:id="rId61" xr:uid="{F6CC58C3-BC9F-4FA6-B36F-04B414250784}"/>
    <hyperlink ref="AY34" r:id="rId62" xr:uid="{ED074FE6-AE41-4730-B4E0-3D64D3420DF0}"/>
    <hyperlink ref="AY35" r:id="rId63" xr:uid="{25BD0D7F-C884-4D53-967A-F6B3464EF067}"/>
    <hyperlink ref="AY36" r:id="rId64" xr:uid="{DB6B6EAF-0157-40CD-9E1D-3E20496531D8}"/>
    <hyperlink ref="AY37" r:id="rId65" xr:uid="{9C5E3DDD-BD55-4B76-A4A1-A3C9953EDEE6}"/>
    <hyperlink ref="AY38" r:id="rId66" xr:uid="{4C08565E-922D-4F84-A447-1A642A7BEB5B}"/>
    <hyperlink ref="AY39" r:id="rId67" xr:uid="{E35586C1-17A9-45E7-9F88-40189E66E061}"/>
    <hyperlink ref="AY40" r:id="rId68" xr:uid="{901769C4-4C8F-44A8-974E-716B806D10FC}"/>
    <hyperlink ref="AY41" r:id="rId69" xr:uid="{33797AF9-7B03-4239-91C9-85D43BF07182}"/>
    <hyperlink ref="AY42" r:id="rId70" xr:uid="{88010E36-D4A0-4C77-A29F-CEC5C5B2C48D}"/>
    <hyperlink ref="AY43" r:id="rId71" xr:uid="{8B20E36F-9466-4074-85D2-5EFB5C918FE3}"/>
    <hyperlink ref="AY44" r:id="rId72" xr:uid="{2ED1D8BF-E919-41AD-BF62-FC943FDC1FF8}"/>
    <hyperlink ref="AY45" r:id="rId73" xr:uid="{E1D985E8-9849-4B0D-BE0B-4E687B1BA04A}"/>
    <hyperlink ref="AY46" r:id="rId74" xr:uid="{CB2F5418-E9B3-4507-9320-AE6F02D23E1C}"/>
    <hyperlink ref="AY11" r:id="rId75" xr:uid="{C3741225-0668-4B7E-8A9D-CB79E4C483B6}"/>
    <hyperlink ref="AY12" r:id="rId76" xr:uid="{DF58D6EE-771B-4CD0-A494-B45FA9466D12}"/>
    <hyperlink ref="AY447" r:id="rId77" xr:uid="{CE97D68C-126E-4CA0-B336-7A31F2BEE0E7}"/>
    <hyperlink ref="AY424" r:id="rId78" xr:uid="{F65CE775-0A43-4015-89C8-C295F59EC5E3}"/>
    <hyperlink ref="AY48" r:id="rId79" xr:uid="{3B699BCD-B286-490F-A26B-C633E334257B}"/>
    <hyperlink ref="AY13" r:id="rId80" xr:uid="{A8ECBEA5-8DD7-402E-92C0-0CE63CFDC6FF}"/>
    <hyperlink ref="AY52" r:id="rId81" xr:uid="{6D95C5DA-712B-4E53-8B22-A2AE0049DC43}"/>
    <hyperlink ref="AY57" r:id="rId82" xr:uid="{144537D6-88CE-48C6-BD4D-09ECAC48ED7B}"/>
    <hyperlink ref="AY58" r:id="rId83" xr:uid="{4DBA35FE-BD73-4284-9F8F-303B0427EFED}"/>
    <hyperlink ref="AY60" r:id="rId84" xr:uid="{A9F059D5-0A61-4A19-ADDD-0638BD2435A5}"/>
    <hyperlink ref="AY59" r:id="rId85" xr:uid="{B79C03E5-0416-4C99-91B1-1CEA82797B77}"/>
    <hyperlink ref="AY61" r:id="rId86" xr:uid="{83824401-BA5B-40A7-ADC8-6CBB4FAF6976}"/>
    <hyperlink ref="AY70" r:id="rId87" xr:uid="{676B91C2-B4B6-428E-A867-42E6017E26E7}"/>
    <hyperlink ref="AY69" r:id="rId88" xr:uid="{91148F8B-AE63-43EB-B0BD-C9653EA74AAC}"/>
    <hyperlink ref="AY68" r:id="rId89" xr:uid="{F976FA2E-9331-4921-9F91-7341DED7B9F4}"/>
    <hyperlink ref="AY433" r:id="rId90" xr:uid="{D830AC62-0C19-4674-AEFF-D1227EC10D7B}"/>
    <hyperlink ref="AY269" r:id="rId91" xr:uid="{4E5AF48F-521D-4292-9748-41D93ABE7631}"/>
    <hyperlink ref="AY268" r:id="rId92" xr:uid="{F73FAB2B-64CB-4C3F-8B16-77FF97A4B9C2}"/>
    <hyperlink ref="AY272" r:id="rId93" xr:uid="{E9A1F4AD-6799-4FB7-A7A9-2D45EAC496A2}"/>
    <hyperlink ref="AY271" r:id="rId94" xr:uid="{F7700A6E-2494-4581-A340-ED22DA0CE627}"/>
    <hyperlink ref="AY449" r:id="rId95" xr:uid="{7A8BD90D-E29F-43A1-A19F-DC9B5F9AC9C8}"/>
    <hyperlink ref="AY280" r:id="rId96" xr:uid="{DD4E954A-A238-4609-A2DA-2BD74EE46713}"/>
    <hyperlink ref="AY296" r:id="rId97" xr:uid="{8DB82844-C588-4462-877E-4F10900F791C}"/>
    <hyperlink ref="AY384" r:id="rId98" xr:uid="{90F3B382-FFC9-44F6-AAD4-8FAD3D9D1E86}"/>
    <hyperlink ref="AY91" r:id="rId99" xr:uid="{231588E0-A9A3-460C-ADC1-B4866619AB55}"/>
    <hyperlink ref="AY20" r:id="rId100" xr:uid="{1EB14940-4E7A-400A-A176-C352750F44FF}"/>
    <hyperlink ref="AY21" r:id="rId101" xr:uid="{D46BE5FF-61A4-4F44-A354-DF98F8D41086}"/>
    <hyperlink ref="AY79" r:id="rId102" xr:uid="{404F575B-ED93-4285-8CCE-E8F87FA20C35}"/>
    <hyperlink ref="AY80" r:id="rId103" xr:uid="{66772878-C539-4319-B3EF-C61E70D0CD0D}"/>
    <hyperlink ref="AY81" r:id="rId104" xr:uid="{4CB09AE8-DE15-4B20-93EA-7D7D97550778}"/>
    <hyperlink ref="AY82" r:id="rId105" xr:uid="{4A3383E9-EE24-4418-9E4C-554686C540F6}"/>
    <hyperlink ref="AY87" r:id="rId106" xr:uid="{FD5CF2D0-19BE-4DB7-A785-AC961CAE13E0}"/>
    <hyperlink ref="AY88" r:id="rId107" xr:uid="{81A8D5EE-CDCE-47C7-8262-ECB6D9E31592}"/>
    <hyperlink ref="AY89" r:id="rId108" xr:uid="{1F11ACD1-E157-4A1E-9731-5A5987707BF1}"/>
    <hyperlink ref="AY90" r:id="rId109" xr:uid="{45574AC0-A3E5-48E3-ACFE-7F862D563F35}"/>
    <hyperlink ref="AY398" r:id="rId110" xr:uid="{AE6846E6-7BFB-4FBF-83D8-A4AD95E6B3E1}"/>
    <hyperlink ref="AY399" r:id="rId111" xr:uid="{E610A6FE-31DB-4249-912D-E22BBFA2C663}"/>
    <hyperlink ref="AY400" r:id="rId112" xr:uid="{8C1A3F64-2BD0-44D4-8166-D2EC1EB7A7D4}"/>
    <hyperlink ref="AY401" r:id="rId113" xr:uid="{B2E14AEF-1DFF-478F-AA9E-7210C43DF19F}"/>
    <hyperlink ref="AY402" r:id="rId114" xr:uid="{9626116E-1F27-40FB-8EA8-147733D06D19}"/>
    <hyperlink ref="AY403" r:id="rId115" xr:uid="{ECED60B8-A182-4D67-ABC9-34AA53D6E8B5}"/>
    <hyperlink ref="AY406" r:id="rId116" xr:uid="{8B8B0755-6CBE-4F7D-A25E-2C2BEF347A0D}"/>
    <hyperlink ref="AY438" r:id="rId117" xr:uid="{48E83FC5-BE79-4329-82E7-AFD9F98EE290}"/>
    <hyperlink ref="AY439" r:id="rId118" xr:uid="{52E87829-CF0E-4B87-A283-ECCEEDE58028}"/>
    <hyperlink ref="AY441" r:id="rId119" xr:uid="{B69B2B0E-F4AE-499F-ADFD-D5ED6A4698AD}"/>
    <hyperlink ref="AY442" r:id="rId120" xr:uid="{7C73B185-9FC3-4B08-B7F6-A189B3B4BB1B}"/>
    <hyperlink ref="AY443" r:id="rId121" xr:uid="{1A8F37D9-B93C-45D4-9C18-8D1C54CC9B54}"/>
    <hyperlink ref="AY444" r:id="rId122" xr:uid="{339F9486-8A3E-459E-8417-EA7093985AAC}"/>
    <hyperlink ref="AY453" r:id="rId123" xr:uid="{75C50930-6247-49A9-A7AA-8DEE58615EA7}"/>
    <hyperlink ref="AY452" r:id="rId124" xr:uid="{13E4242C-D026-400F-95EC-17F2560FDED2}"/>
  </hyperlinks>
  <pageMargins left="0.7" right="0.7" top="0.75" bottom="0.75" header="0.3" footer="0.3"/>
  <pageSetup orientation="portrait" horizontalDpi="300" verticalDpi="300" r:id="rId125"/>
  <drawing r:id="rId12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10E78-4A00-45D3-BD3C-847C90A444E1}">
  <dimension ref="A1:BT102"/>
  <sheetViews>
    <sheetView showGridLines="0" workbookViewId="0">
      <selection activeCell="AU13" sqref="AU13"/>
    </sheetView>
  </sheetViews>
  <sheetFormatPr baseColWidth="10" defaultRowHeight="15" x14ac:dyDescent="0.25"/>
  <cols>
    <col min="1" max="1" width="2.5703125" customWidth="1"/>
    <col min="2" max="2" width="9.28515625" customWidth="1"/>
    <col min="3" max="3" width="13.5703125" customWidth="1"/>
    <col min="4" max="4" width="26.140625" customWidth="1"/>
    <col min="5" max="5" width="19.7109375" customWidth="1"/>
    <col min="6" max="6" width="15.5703125" customWidth="1"/>
    <col min="7" max="7" width="15.85546875" customWidth="1"/>
    <col min="8" max="8" width="16.5703125" customWidth="1"/>
    <col min="9" max="9" width="17.42578125" customWidth="1"/>
    <col min="10" max="10" width="18.42578125" customWidth="1"/>
    <col min="11" max="11" width="15.28515625" customWidth="1"/>
    <col min="12" max="12" width="21.5703125" customWidth="1"/>
    <col min="13" max="13" width="22.7109375" customWidth="1"/>
    <col min="14" max="14" width="16.42578125" customWidth="1"/>
    <col min="15" max="15" width="11.5703125" customWidth="1"/>
    <col min="16" max="16" width="12.42578125" customWidth="1"/>
    <col min="17" max="17" width="11.5703125" customWidth="1"/>
    <col min="18" max="18" width="14.7109375" customWidth="1"/>
    <col min="19" max="19" width="13.42578125" customWidth="1"/>
    <col min="20" max="20" width="14.140625" customWidth="1"/>
    <col min="21" max="21" width="14.42578125" customWidth="1"/>
    <col min="22" max="22" width="23.28515625" customWidth="1"/>
    <col min="23" max="23" width="13.85546875" customWidth="1"/>
    <col min="24" max="24" width="14.42578125" customWidth="1"/>
    <col min="25" max="25" width="13.85546875" customWidth="1"/>
    <col min="26" max="26" width="13.5703125" customWidth="1"/>
    <col min="27" max="27" width="13.28515625" customWidth="1"/>
    <col min="28" max="29" width="11.5703125" customWidth="1"/>
    <col min="30" max="30" width="13.42578125" customWidth="1"/>
    <col min="31" max="31" width="13.28515625" customWidth="1"/>
    <col min="32" max="32" width="13.5703125" customWidth="1"/>
    <col min="33" max="33" width="16.5703125" customWidth="1"/>
    <col min="34" max="34" width="14.28515625" customWidth="1"/>
    <col min="35" max="35" width="13.85546875" customWidth="1"/>
    <col min="36" max="36" width="15.5703125" customWidth="1"/>
    <col min="37" max="38" width="13.28515625" customWidth="1"/>
    <col min="39" max="39" width="14" customWidth="1"/>
    <col min="40" max="42" width="14.85546875" customWidth="1"/>
    <col min="43" max="43" width="14.7109375" customWidth="1"/>
    <col min="44" max="45" width="14.28515625" customWidth="1"/>
    <col min="46" max="46" width="13.42578125" customWidth="1"/>
    <col min="47" max="48" width="12" customWidth="1"/>
    <col min="49" max="49" width="14.42578125" customWidth="1"/>
    <col min="50" max="50" width="12.42578125" customWidth="1"/>
    <col min="53" max="53" width="18.140625" customWidth="1"/>
  </cols>
  <sheetData>
    <row r="1" spans="1:72" ht="7.5" customHeight="1" x14ac:dyDescent="0.25">
      <c r="V1" s="1"/>
    </row>
    <row r="2" spans="1:72" ht="11.25" customHeight="1" thickBot="1" x14ac:dyDescent="0.3">
      <c r="H2" s="2"/>
      <c r="V2" s="1"/>
    </row>
    <row r="3" spans="1:72" ht="21" customHeight="1" thickBot="1" x14ac:dyDescent="0.3">
      <c r="B3" s="540"/>
      <c r="C3" s="541"/>
      <c r="D3" s="546" t="s">
        <v>71</v>
      </c>
      <c r="E3" s="547"/>
      <c r="F3" s="547"/>
      <c r="G3" s="548"/>
      <c r="H3" s="552" t="s">
        <v>0</v>
      </c>
      <c r="I3" s="553"/>
      <c r="J3" s="4" t="s">
        <v>76</v>
      </c>
      <c r="K3" s="9"/>
      <c r="L3" s="5"/>
      <c r="M3" s="5"/>
      <c r="N3" s="5"/>
      <c r="O3" s="5"/>
      <c r="P3" s="5"/>
      <c r="Q3" s="5"/>
      <c r="R3" s="5"/>
      <c r="S3" s="5"/>
      <c r="T3" s="5"/>
      <c r="U3" s="5"/>
      <c r="V3" s="6"/>
      <c r="W3" s="6"/>
      <c r="X3" s="5"/>
      <c r="Y3" s="6"/>
      <c r="Z3" s="5"/>
      <c r="AA3" s="6"/>
      <c r="AB3" s="5"/>
      <c r="AC3" s="6"/>
      <c r="AD3" s="5"/>
      <c r="AE3" s="6"/>
      <c r="AF3" s="5"/>
      <c r="AG3" s="6"/>
      <c r="AH3" s="5"/>
      <c r="AI3" s="6"/>
      <c r="AJ3" s="5"/>
      <c r="AK3" s="6"/>
      <c r="AL3" s="5"/>
      <c r="AM3" s="6"/>
      <c r="AN3" s="5"/>
      <c r="AO3" s="5"/>
      <c r="AP3" s="5"/>
      <c r="AQ3" s="5"/>
      <c r="AR3" s="5"/>
      <c r="AS3" s="5"/>
      <c r="AT3" s="6"/>
      <c r="AU3" s="5"/>
      <c r="AV3" s="6"/>
      <c r="AW3" s="5"/>
      <c r="AX3" s="6"/>
      <c r="AY3" s="5"/>
      <c r="AZ3" s="6"/>
      <c r="BA3" s="5"/>
    </row>
    <row r="4" spans="1:72" ht="28.5" customHeight="1" thickBot="1" x14ac:dyDescent="0.3">
      <c r="B4" s="542"/>
      <c r="C4" s="543"/>
      <c r="D4" s="549"/>
      <c r="E4" s="550"/>
      <c r="F4" s="550"/>
      <c r="G4" s="551"/>
      <c r="H4" s="554"/>
      <c r="I4" s="555"/>
      <c r="J4" s="3">
        <v>250</v>
      </c>
      <c r="K4" s="4" t="s">
        <v>1</v>
      </c>
      <c r="L4" s="5"/>
      <c r="M4" s="5"/>
      <c r="N4" s="5"/>
      <c r="O4" s="5"/>
      <c r="P4" s="5"/>
      <c r="Q4" s="5"/>
      <c r="R4" s="5"/>
      <c r="S4" s="5"/>
      <c r="T4" s="5"/>
      <c r="U4" s="5"/>
      <c r="V4" s="6"/>
      <c r="W4" s="6"/>
      <c r="X4" s="5"/>
      <c r="Y4" s="6"/>
      <c r="Z4" s="5"/>
      <c r="AA4" s="6"/>
      <c r="AB4" s="5"/>
      <c r="AC4" s="6"/>
      <c r="AD4" s="5"/>
      <c r="AE4" s="6"/>
      <c r="AF4" s="5"/>
      <c r="AG4" s="6"/>
      <c r="AH4" s="5"/>
      <c r="AI4" s="6"/>
      <c r="AJ4" s="5"/>
      <c r="AK4" s="6"/>
      <c r="AL4" s="5"/>
      <c r="AM4" s="6"/>
      <c r="AN4" s="5"/>
      <c r="AO4" s="5"/>
      <c r="AP4" s="5"/>
      <c r="AQ4" s="5"/>
      <c r="AR4" s="5"/>
      <c r="AS4" s="5"/>
      <c r="AT4" s="6"/>
      <c r="AU4" s="5"/>
      <c r="AV4" s="6"/>
      <c r="AW4" s="5"/>
      <c r="AX4" s="6"/>
      <c r="AY4" s="5"/>
      <c r="AZ4" s="6"/>
      <c r="BA4" s="5"/>
    </row>
    <row r="5" spans="1:72" ht="23.25" customHeight="1" thickBot="1" x14ac:dyDescent="0.3">
      <c r="B5" s="542"/>
      <c r="C5" s="543"/>
      <c r="D5" s="7" t="s">
        <v>2</v>
      </c>
      <c r="E5" s="8"/>
      <c r="F5" s="563" t="s">
        <v>106</v>
      </c>
      <c r="G5" s="563"/>
      <c r="H5" s="556"/>
      <c r="I5" s="557"/>
      <c r="J5" s="10">
        <f>+K6*J4</f>
        <v>325000000</v>
      </c>
      <c r="K5" s="11" t="s">
        <v>3</v>
      </c>
      <c r="L5" s="5"/>
      <c r="M5" s="5"/>
      <c r="N5" s="5"/>
      <c r="O5" s="5"/>
      <c r="P5" s="5"/>
      <c r="Q5" s="5"/>
      <c r="R5" s="5"/>
      <c r="S5" s="5"/>
      <c r="T5" s="5"/>
      <c r="U5" s="5"/>
      <c r="V5" s="6"/>
      <c r="W5" s="6"/>
      <c r="X5" s="6"/>
      <c r="Y5" s="6"/>
      <c r="Z5" s="6"/>
      <c r="AA5" s="6"/>
      <c r="AB5" s="537" t="s">
        <v>4</v>
      </c>
      <c r="AC5" s="538"/>
      <c r="AD5" s="538"/>
      <c r="AE5" s="538"/>
      <c r="AF5" s="538"/>
      <c r="AG5" s="538"/>
      <c r="AH5" s="538"/>
      <c r="AI5" s="538"/>
      <c r="AJ5" s="538"/>
      <c r="AK5" s="538"/>
      <c r="AL5" s="538"/>
      <c r="AM5" s="539"/>
      <c r="AN5" s="5"/>
      <c r="AO5" s="5"/>
      <c r="AP5" s="5"/>
      <c r="AQ5" s="5"/>
      <c r="AR5" s="5"/>
      <c r="AS5" s="5"/>
      <c r="AT5" s="5"/>
      <c r="AU5" s="5"/>
      <c r="AV5" s="5"/>
      <c r="AW5" s="5"/>
      <c r="AX5" s="5"/>
      <c r="AY5" s="5"/>
      <c r="AZ5" s="5"/>
      <c r="BA5" s="5"/>
    </row>
    <row r="6" spans="1:72" s="12" customFormat="1" ht="23.25" customHeight="1" thickBot="1" x14ac:dyDescent="0.3">
      <c r="B6" s="544"/>
      <c r="C6" s="545"/>
      <c r="D6" s="13" t="s">
        <v>5</v>
      </c>
      <c r="E6" s="564" t="s">
        <v>2991</v>
      </c>
      <c r="F6" s="564"/>
      <c r="G6" s="565"/>
      <c r="H6" s="25" t="s">
        <v>77</v>
      </c>
      <c r="I6" s="26"/>
      <c r="J6" s="27"/>
      <c r="K6" s="24">
        <v>1300000</v>
      </c>
      <c r="L6" s="5"/>
      <c r="M6" s="528" t="s">
        <v>6</v>
      </c>
      <c r="N6" s="529"/>
      <c r="O6" s="528" t="s">
        <v>7</v>
      </c>
      <c r="P6" s="529"/>
      <c r="Q6" s="530"/>
      <c r="R6" s="561" t="s">
        <v>8</v>
      </c>
      <c r="S6" s="562"/>
      <c r="T6" s="528" t="s">
        <v>9</v>
      </c>
      <c r="U6" s="529"/>
      <c r="V6" s="529"/>
      <c r="W6" s="537" t="s">
        <v>10</v>
      </c>
      <c r="X6" s="538"/>
      <c r="Y6" s="538"/>
      <c r="Z6" s="538"/>
      <c r="AA6" s="539"/>
      <c r="AB6" s="537" t="s">
        <v>11</v>
      </c>
      <c r="AC6" s="538"/>
      <c r="AD6" s="538"/>
      <c r="AE6" s="538"/>
      <c r="AF6" s="539"/>
      <c r="AG6" s="528" t="s">
        <v>12</v>
      </c>
      <c r="AH6" s="529"/>
      <c r="AI6" s="530"/>
      <c r="AJ6" s="528" t="s">
        <v>13</v>
      </c>
      <c r="AK6" s="529"/>
      <c r="AL6" s="529"/>
      <c r="AM6" s="530"/>
      <c r="AN6" s="5"/>
      <c r="AO6" s="528" t="s">
        <v>78</v>
      </c>
      <c r="AP6" s="530"/>
      <c r="AQ6" s="528" t="s">
        <v>14</v>
      </c>
      <c r="AR6" s="529"/>
      <c r="AS6" s="529"/>
      <c r="AT6" s="529"/>
      <c r="AU6" s="530"/>
      <c r="AV6" s="528" t="s">
        <v>74</v>
      </c>
      <c r="AW6" s="529"/>
      <c r="AX6" s="530"/>
      <c r="AY6" s="528" t="s">
        <v>15</v>
      </c>
      <c r="AZ6" s="529"/>
      <c r="BA6" s="530"/>
    </row>
    <row r="7" spans="1:72" s="22" customFormat="1" ht="77.25" thickBot="1" x14ac:dyDescent="0.3">
      <c r="A7" s="14"/>
      <c r="B7" s="132" t="s">
        <v>16</v>
      </c>
      <c r="C7" s="133" t="s">
        <v>17</v>
      </c>
      <c r="D7" s="134" t="s">
        <v>18</v>
      </c>
      <c r="E7" s="135" t="s">
        <v>19</v>
      </c>
      <c r="F7" s="135" t="s">
        <v>20</v>
      </c>
      <c r="G7" s="134" t="s">
        <v>21</v>
      </c>
      <c r="H7" s="132" t="s">
        <v>22</v>
      </c>
      <c r="I7" s="132" t="s">
        <v>72</v>
      </c>
      <c r="J7" s="132" t="s">
        <v>23</v>
      </c>
      <c r="K7" s="132" t="s">
        <v>24</v>
      </c>
      <c r="L7" s="132" t="s">
        <v>25</v>
      </c>
      <c r="M7" s="132" t="s">
        <v>26</v>
      </c>
      <c r="N7" s="133" t="s">
        <v>27</v>
      </c>
      <c r="O7" s="133" t="s">
        <v>28</v>
      </c>
      <c r="P7" s="132" t="s">
        <v>29</v>
      </c>
      <c r="Q7" s="132" t="s">
        <v>30</v>
      </c>
      <c r="R7" s="132" t="s">
        <v>31</v>
      </c>
      <c r="S7" s="132" t="s">
        <v>32</v>
      </c>
      <c r="T7" s="132" t="s">
        <v>33</v>
      </c>
      <c r="U7" s="133" t="s">
        <v>34</v>
      </c>
      <c r="V7" s="132" t="s">
        <v>35</v>
      </c>
      <c r="W7" s="132" t="s">
        <v>70</v>
      </c>
      <c r="X7" s="132" t="s">
        <v>36</v>
      </c>
      <c r="Y7" s="132" t="s">
        <v>37</v>
      </c>
      <c r="Z7" s="137" t="s">
        <v>38</v>
      </c>
      <c r="AA7" s="138" t="s">
        <v>39</v>
      </c>
      <c r="AB7" s="132" t="s">
        <v>40</v>
      </c>
      <c r="AC7" s="132" t="s">
        <v>41</v>
      </c>
      <c r="AD7" s="132" t="s">
        <v>42</v>
      </c>
      <c r="AE7" s="137" t="s">
        <v>43</v>
      </c>
      <c r="AF7" s="138" t="s">
        <v>44</v>
      </c>
      <c r="AG7" s="132" t="s">
        <v>45</v>
      </c>
      <c r="AH7" s="132" t="s">
        <v>46</v>
      </c>
      <c r="AI7" s="137" t="s">
        <v>47</v>
      </c>
      <c r="AJ7" s="132" t="s">
        <v>48</v>
      </c>
      <c r="AK7" s="137" t="s">
        <v>49</v>
      </c>
      <c r="AL7" s="137" t="s">
        <v>50</v>
      </c>
      <c r="AM7" s="138" t="s">
        <v>51</v>
      </c>
      <c r="AN7" s="138" t="s">
        <v>52</v>
      </c>
      <c r="AO7" s="132" t="s">
        <v>79</v>
      </c>
      <c r="AP7" s="132" t="s">
        <v>80</v>
      </c>
      <c r="AQ7" s="132" t="s">
        <v>53</v>
      </c>
      <c r="AR7" s="132" t="s">
        <v>54</v>
      </c>
      <c r="AS7" s="132" t="s">
        <v>55</v>
      </c>
      <c r="AT7" s="140" t="s">
        <v>56</v>
      </c>
      <c r="AU7" s="139" t="s">
        <v>57</v>
      </c>
      <c r="AV7" s="141" t="s">
        <v>58</v>
      </c>
      <c r="AW7" s="132" t="s">
        <v>59</v>
      </c>
      <c r="AX7" s="132" t="s">
        <v>60</v>
      </c>
      <c r="AY7" s="133" t="s">
        <v>61</v>
      </c>
      <c r="AZ7" s="133" t="s">
        <v>62</v>
      </c>
      <c r="BA7" s="133" t="s">
        <v>63</v>
      </c>
      <c r="BB7" s="21"/>
      <c r="BC7" s="21"/>
      <c r="BD7" s="21"/>
      <c r="BE7" s="21"/>
      <c r="BF7" s="21"/>
      <c r="BG7" s="21"/>
      <c r="BH7" s="21"/>
      <c r="BI7" s="21"/>
      <c r="BJ7" s="21"/>
      <c r="BK7" s="21"/>
      <c r="BL7" s="21"/>
      <c r="BM7" s="21"/>
      <c r="BN7" s="21"/>
      <c r="BO7" s="21"/>
      <c r="BP7" s="21"/>
      <c r="BQ7" s="21"/>
      <c r="BR7" s="21"/>
      <c r="BS7" s="21"/>
      <c r="BT7" s="21"/>
    </row>
    <row r="8" spans="1:72" s="12" customFormat="1" ht="12.75" x14ac:dyDescent="0.2">
      <c r="B8" s="43">
        <v>2024</v>
      </c>
      <c r="C8" s="43">
        <v>891780111</v>
      </c>
      <c r="D8" s="44" t="s">
        <v>64</v>
      </c>
      <c r="E8" s="45" t="s">
        <v>2990</v>
      </c>
      <c r="F8" s="52" t="s">
        <v>2989</v>
      </c>
      <c r="G8" s="46">
        <v>0</v>
      </c>
      <c r="H8" s="46" t="s">
        <v>73</v>
      </c>
      <c r="I8" s="44" t="s">
        <v>65</v>
      </c>
      <c r="J8" s="45" t="s">
        <v>12776</v>
      </c>
      <c r="K8" s="52">
        <v>18810000</v>
      </c>
      <c r="L8" s="43" t="s">
        <v>68</v>
      </c>
      <c r="M8" s="47" t="s">
        <v>2788</v>
      </c>
      <c r="N8" s="308">
        <v>1082879378</v>
      </c>
      <c r="O8" s="49">
        <v>22</v>
      </c>
      <c r="P8" s="50">
        <v>45302</v>
      </c>
      <c r="Q8" s="45">
        <v>18810000</v>
      </c>
      <c r="R8" s="50">
        <v>45307</v>
      </c>
      <c r="S8" s="45">
        <v>18810000</v>
      </c>
      <c r="T8" s="46" t="s">
        <v>67</v>
      </c>
      <c r="U8" s="308">
        <v>1082943891</v>
      </c>
      <c r="V8" s="52" t="s">
        <v>2742</v>
      </c>
      <c r="W8" s="53">
        <v>45307</v>
      </c>
      <c r="X8" s="53">
        <v>45307</v>
      </c>
      <c r="Y8" s="53" t="s">
        <v>75</v>
      </c>
      <c r="Z8" s="53">
        <v>45473</v>
      </c>
      <c r="AA8" s="52">
        <f t="shared" ref="AA8:AA39" si="0">+IF(Y8="1800-01-01",Z8-X8,Z8-Y8)</f>
        <v>166</v>
      </c>
      <c r="AB8" s="45">
        <v>0</v>
      </c>
      <c r="AC8" s="45">
        <v>0</v>
      </c>
      <c r="AD8" s="45">
        <v>1</v>
      </c>
      <c r="AE8" s="50">
        <v>45475</v>
      </c>
      <c r="AF8" s="52">
        <f t="shared" ref="AF8:AF39" si="1">+IF(AE8="1800-01-01",0,AE8-Z8)</f>
        <v>2</v>
      </c>
      <c r="AG8" s="45">
        <v>0</v>
      </c>
      <c r="AH8" s="45">
        <v>0</v>
      </c>
      <c r="AI8" s="50" t="s">
        <v>75</v>
      </c>
      <c r="AJ8" s="46">
        <v>0</v>
      </c>
      <c r="AK8" s="50" t="s">
        <v>75</v>
      </c>
      <c r="AL8" s="50" t="s">
        <v>75</v>
      </c>
      <c r="AM8" s="52">
        <f t="shared" ref="AM8:AM39" si="2">+IF(AK8="1800-01-01",0,AL8-AK8)</f>
        <v>0</v>
      </c>
      <c r="AN8" s="52">
        <f>+K8+AC8-AH8</f>
        <v>18810000</v>
      </c>
      <c r="AO8" s="46" t="s">
        <v>67</v>
      </c>
      <c r="AP8" s="45">
        <v>18810000</v>
      </c>
      <c r="AQ8" s="46" t="s">
        <v>86</v>
      </c>
      <c r="AR8" s="45">
        <v>0</v>
      </c>
      <c r="AS8" s="50" t="s">
        <v>75</v>
      </c>
      <c r="AT8" s="92">
        <v>18810000</v>
      </c>
      <c r="AU8" s="56">
        <f t="shared" ref="AU8:AU39" si="3">AN8-AT8</f>
        <v>0</v>
      </c>
      <c r="AV8" s="57">
        <f t="shared" ref="AV8:AV39" si="4">+IFERROR(AT8/AN8,"_")</f>
        <v>1</v>
      </c>
      <c r="AW8" s="50" t="s">
        <v>75</v>
      </c>
      <c r="AX8" s="46" t="s">
        <v>98</v>
      </c>
      <c r="AY8" s="309" t="s">
        <v>2988</v>
      </c>
      <c r="AZ8" s="43" t="s">
        <v>67</v>
      </c>
      <c r="BA8" s="43" t="s">
        <v>67</v>
      </c>
    </row>
    <row r="9" spans="1:72" x14ac:dyDescent="0.25">
      <c r="B9" s="58">
        <v>2024</v>
      </c>
      <c r="C9" s="58">
        <v>891780111</v>
      </c>
      <c r="D9" s="59" t="s">
        <v>64</v>
      </c>
      <c r="E9" s="67" t="s">
        <v>2987</v>
      </c>
      <c r="F9" s="67" t="s">
        <v>2986</v>
      </c>
      <c r="G9" s="61">
        <v>0</v>
      </c>
      <c r="H9" s="61" t="s">
        <v>73</v>
      </c>
      <c r="I9" s="59" t="s">
        <v>65</v>
      </c>
      <c r="J9" s="60" t="s">
        <v>12777</v>
      </c>
      <c r="K9" s="67">
        <v>13110000</v>
      </c>
      <c r="L9" s="58" t="s">
        <v>68</v>
      </c>
      <c r="M9" s="67" t="s">
        <v>2758</v>
      </c>
      <c r="N9" s="310">
        <v>1004374583</v>
      </c>
      <c r="O9" s="60">
        <v>18</v>
      </c>
      <c r="P9" s="65">
        <v>45302</v>
      </c>
      <c r="Q9" s="60">
        <v>13110000</v>
      </c>
      <c r="R9" s="65">
        <v>45309</v>
      </c>
      <c r="S9" s="60">
        <v>13110000</v>
      </c>
      <c r="T9" s="61" t="s">
        <v>67</v>
      </c>
      <c r="U9" s="310">
        <v>36669977</v>
      </c>
      <c r="V9" s="67" t="s">
        <v>2598</v>
      </c>
      <c r="W9" s="68">
        <v>45309</v>
      </c>
      <c r="X9" s="68">
        <v>45309</v>
      </c>
      <c r="Y9" s="68" t="s">
        <v>75</v>
      </c>
      <c r="Z9" s="68">
        <v>45473</v>
      </c>
      <c r="AA9" s="67">
        <f t="shared" si="0"/>
        <v>164</v>
      </c>
      <c r="AB9" s="60">
        <v>0</v>
      </c>
      <c r="AC9" s="60">
        <v>0</v>
      </c>
      <c r="AD9" s="60">
        <v>0</v>
      </c>
      <c r="AE9" s="65" t="s">
        <v>75</v>
      </c>
      <c r="AF9" s="67">
        <f t="shared" si="1"/>
        <v>0</v>
      </c>
      <c r="AG9" s="60">
        <v>0</v>
      </c>
      <c r="AH9" s="60">
        <v>0</v>
      </c>
      <c r="AI9" s="65" t="s">
        <v>75</v>
      </c>
      <c r="AJ9" s="61">
        <v>0</v>
      </c>
      <c r="AK9" s="65" t="s">
        <v>75</v>
      </c>
      <c r="AL9" s="65" t="s">
        <v>75</v>
      </c>
      <c r="AM9" s="67">
        <f t="shared" si="2"/>
        <v>0</v>
      </c>
      <c r="AN9" s="67">
        <f>+K9+AC9-AH9</f>
        <v>13110000</v>
      </c>
      <c r="AO9" s="61" t="s">
        <v>67</v>
      </c>
      <c r="AP9" s="60">
        <v>13110000</v>
      </c>
      <c r="AQ9" s="61" t="s">
        <v>86</v>
      </c>
      <c r="AR9" s="60">
        <v>0</v>
      </c>
      <c r="AS9" s="65" t="s">
        <v>75</v>
      </c>
      <c r="AT9" s="70">
        <v>13110000</v>
      </c>
      <c r="AU9" s="71">
        <f t="shared" si="3"/>
        <v>0</v>
      </c>
      <c r="AV9" s="72">
        <f t="shared" si="4"/>
        <v>1</v>
      </c>
      <c r="AW9" s="65" t="s">
        <v>75</v>
      </c>
      <c r="AX9" s="61" t="s">
        <v>98</v>
      </c>
      <c r="AY9" s="311" t="s">
        <v>2985</v>
      </c>
      <c r="AZ9" s="58" t="s">
        <v>67</v>
      </c>
      <c r="BA9" s="58" t="s">
        <v>67</v>
      </c>
      <c r="BB9" s="12"/>
    </row>
    <row r="10" spans="1:72" x14ac:dyDescent="0.25">
      <c r="B10" s="58">
        <v>2024</v>
      </c>
      <c r="C10" s="58">
        <v>891780111</v>
      </c>
      <c r="D10" s="59" t="s">
        <v>64</v>
      </c>
      <c r="E10" s="67" t="s">
        <v>2984</v>
      </c>
      <c r="F10" s="67" t="s">
        <v>2983</v>
      </c>
      <c r="G10" s="61">
        <v>0</v>
      </c>
      <c r="H10" s="61" t="s">
        <v>73</v>
      </c>
      <c r="I10" s="59" t="s">
        <v>65</v>
      </c>
      <c r="J10" s="60" t="s">
        <v>2982</v>
      </c>
      <c r="K10" s="67">
        <v>15390000</v>
      </c>
      <c r="L10" s="58" t="s">
        <v>68</v>
      </c>
      <c r="M10" s="67" t="s">
        <v>2981</v>
      </c>
      <c r="N10" s="310">
        <v>1082916730</v>
      </c>
      <c r="O10" s="60">
        <v>17</v>
      </c>
      <c r="P10" s="65">
        <v>45302</v>
      </c>
      <c r="Q10" s="60">
        <v>15390000</v>
      </c>
      <c r="R10" s="65">
        <v>45309</v>
      </c>
      <c r="S10" s="60">
        <v>15390000</v>
      </c>
      <c r="T10" s="61" t="s">
        <v>67</v>
      </c>
      <c r="U10" s="310">
        <v>1082900194</v>
      </c>
      <c r="V10" s="67" t="s">
        <v>2632</v>
      </c>
      <c r="W10" s="68">
        <v>45309</v>
      </c>
      <c r="X10" s="68">
        <v>45309</v>
      </c>
      <c r="Y10" s="68" t="s">
        <v>75</v>
      </c>
      <c r="Z10" s="68">
        <v>45473</v>
      </c>
      <c r="AA10" s="67">
        <f t="shared" si="0"/>
        <v>164</v>
      </c>
      <c r="AB10" s="60">
        <v>0</v>
      </c>
      <c r="AC10" s="60">
        <v>0</v>
      </c>
      <c r="AD10" s="60">
        <v>0</v>
      </c>
      <c r="AE10" s="65" t="s">
        <v>75</v>
      </c>
      <c r="AF10" s="67">
        <f t="shared" si="1"/>
        <v>0</v>
      </c>
      <c r="AG10" s="60">
        <v>1</v>
      </c>
      <c r="AH10" s="60">
        <v>2700000</v>
      </c>
      <c r="AI10" s="68">
        <v>45441</v>
      </c>
      <c r="AJ10" s="61">
        <v>0</v>
      </c>
      <c r="AK10" s="65" t="s">
        <v>75</v>
      </c>
      <c r="AL10" s="65" t="s">
        <v>75</v>
      </c>
      <c r="AM10" s="67">
        <f t="shared" si="2"/>
        <v>0</v>
      </c>
      <c r="AN10" s="67">
        <f>+K10+AC10-AH10</f>
        <v>12690000</v>
      </c>
      <c r="AO10" s="61" t="s">
        <v>67</v>
      </c>
      <c r="AP10" s="60">
        <v>15390000</v>
      </c>
      <c r="AQ10" s="61" t="s">
        <v>86</v>
      </c>
      <c r="AR10" s="60">
        <v>0</v>
      </c>
      <c r="AS10" s="65" t="s">
        <v>75</v>
      </c>
      <c r="AT10" s="70">
        <v>12690000</v>
      </c>
      <c r="AU10" s="71">
        <f t="shared" si="3"/>
        <v>0</v>
      </c>
      <c r="AV10" s="72">
        <f t="shared" si="4"/>
        <v>1</v>
      </c>
      <c r="AW10" s="65">
        <v>45447</v>
      </c>
      <c r="AX10" s="61" t="s">
        <v>98</v>
      </c>
      <c r="AY10" s="311" t="s">
        <v>2980</v>
      </c>
      <c r="AZ10" s="58" t="s">
        <v>67</v>
      </c>
      <c r="BA10" s="58" t="s">
        <v>67</v>
      </c>
      <c r="BB10" s="12"/>
    </row>
    <row r="11" spans="1:72" x14ac:dyDescent="0.25">
      <c r="B11" s="58">
        <v>2024</v>
      </c>
      <c r="C11" s="58">
        <v>891780111</v>
      </c>
      <c r="D11" s="59" t="s">
        <v>64</v>
      </c>
      <c r="E11" s="67" t="s">
        <v>2979</v>
      </c>
      <c r="F11" s="67" t="s">
        <v>2978</v>
      </c>
      <c r="G11" s="61">
        <v>0</v>
      </c>
      <c r="H11" s="61" t="s">
        <v>73</v>
      </c>
      <c r="I11" s="59" t="s">
        <v>65</v>
      </c>
      <c r="J11" s="60" t="s">
        <v>2977</v>
      </c>
      <c r="K11" s="67">
        <v>17100000</v>
      </c>
      <c r="L11" s="58" t="s">
        <v>68</v>
      </c>
      <c r="M11" s="67" t="s">
        <v>2768</v>
      </c>
      <c r="N11" s="310">
        <v>36669670</v>
      </c>
      <c r="O11" s="60">
        <v>20</v>
      </c>
      <c r="P11" s="65">
        <v>45302</v>
      </c>
      <c r="Q11" s="60">
        <v>17100000</v>
      </c>
      <c r="R11" s="65">
        <v>45309</v>
      </c>
      <c r="S11" s="60">
        <v>17100000</v>
      </c>
      <c r="T11" s="61" t="s">
        <v>67</v>
      </c>
      <c r="U11" s="310">
        <v>36669977</v>
      </c>
      <c r="V11" s="67" t="s">
        <v>2598</v>
      </c>
      <c r="W11" s="68">
        <v>45309</v>
      </c>
      <c r="X11" s="68">
        <v>45309</v>
      </c>
      <c r="Y11" s="68" t="s">
        <v>75</v>
      </c>
      <c r="Z11" s="68">
        <v>45473</v>
      </c>
      <c r="AA11" s="67">
        <f t="shared" si="0"/>
        <v>164</v>
      </c>
      <c r="AB11" s="60">
        <v>0</v>
      </c>
      <c r="AC11" s="60">
        <v>0</v>
      </c>
      <c r="AD11" s="60">
        <v>0</v>
      </c>
      <c r="AE11" s="65" t="s">
        <v>75</v>
      </c>
      <c r="AF11" s="67">
        <f t="shared" si="1"/>
        <v>0</v>
      </c>
      <c r="AG11" s="60">
        <v>0</v>
      </c>
      <c r="AH11" s="60">
        <v>0</v>
      </c>
      <c r="AI11" s="65" t="s">
        <v>75</v>
      </c>
      <c r="AJ11" s="61">
        <v>0</v>
      </c>
      <c r="AK11" s="65" t="s">
        <v>75</v>
      </c>
      <c r="AL11" s="65" t="s">
        <v>75</v>
      </c>
      <c r="AM11" s="67">
        <f t="shared" si="2"/>
        <v>0</v>
      </c>
      <c r="AN11" s="67">
        <f>+K11+AC11-AH11</f>
        <v>17100000</v>
      </c>
      <c r="AO11" s="61" t="s">
        <v>67</v>
      </c>
      <c r="AP11" s="60">
        <v>17100000</v>
      </c>
      <c r="AQ11" s="61" t="s">
        <v>86</v>
      </c>
      <c r="AR11" s="60">
        <v>0</v>
      </c>
      <c r="AS11" s="65" t="s">
        <v>75</v>
      </c>
      <c r="AT11" s="70">
        <v>17100000</v>
      </c>
      <c r="AU11" s="71">
        <f t="shared" si="3"/>
        <v>0</v>
      </c>
      <c r="AV11" s="72">
        <f t="shared" si="4"/>
        <v>1</v>
      </c>
      <c r="AW11" s="65" t="s">
        <v>75</v>
      </c>
      <c r="AX11" s="61" t="s">
        <v>98</v>
      </c>
      <c r="AY11" s="311" t="s">
        <v>2976</v>
      </c>
      <c r="AZ11" s="58" t="s">
        <v>67</v>
      </c>
      <c r="BA11" s="58" t="s">
        <v>67</v>
      </c>
    </row>
    <row r="12" spans="1:72" x14ac:dyDescent="0.25">
      <c r="B12" s="58">
        <v>2024</v>
      </c>
      <c r="C12" s="58">
        <v>891780111</v>
      </c>
      <c r="D12" s="59" t="s">
        <v>64</v>
      </c>
      <c r="E12" s="67" t="s">
        <v>2975</v>
      </c>
      <c r="F12" s="67" t="s">
        <v>2974</v>
      </c>
      <c r="G12" s="61">
        <v>0</v>
      </c>
      <c r="H12" s="61" t="s">
        <v>73</v>
      </c>
      <c r="I12" s="59" t="s">
        <v>65</v>
      </c>
      <c r="J12" s="60" t="s">
        <v>2973</v>
      </c>
      <c r="K12" s="67">
        <v>18810000</v>
      </c>
      <c r="L12" s="58" t="s">
        <v>68</v>
      </c>
      <c r="M12" s="67" t="s">
        <v>2753</v>
      </c>
      <c r="N12" s="310">
        <v>85153904</v>
      </c>
      <c r="O12" s="60">
        <v>15</v>
      </c>
      <c r="P12" s="65">
        <v>45302</v>
      </c>
      <c r="Q12" s="60">
        <v>18810000</v>
      </c>
      <c r="R12" s="65">
        <v>45309</v>
      </c>
      <c r="S12" s="60">
        <v>18810000</v>
      </c>
      <c r="T12" s="61" t="s">
        <v>67</v>
      </c>
      <c r="U12" s="310">
        <v>7634903</v>
      </c>
      <c r="V12" s="67" t="s">
        <v>2593</v>
      </c>
      <c r="W12" s="68">
        <v>45309</v>
      </c>
      <c r="X12" s="68">
        <v>45309</v>
      </c>
      <c r="Y12" s="68" t="s">
        <v>75</v>
      </c>
      <c r="Z12" s="68">
        <v>45473</v>
      </c>
      <c r="AA12" s="67">
        <f t="shared" si="0"/>
        <v>164</v>
      </c>
      <c r="AB12" s="60">
        <v>0</v>
      </c>
      <c r="AC12" s="60">
        <v>0</v>
      </c>
      <c r="AD12" s="60">
        <v>0</v>
      </c>
      <c r="AE12" s="65" t="s">
        <v>75</v>
      </c>
      <c r="AF12" s="67">
        <f t="shared" si="1"/>
        <v>0</v>
      </c>
      <c r="AG12" s="60">
        <v>0</v>
      </c>
      <c r="AH12" s="60">
        <v>0</v>
      </c>
      <c r="AI12" s="65" t="s">
        <v>75</v>
      </c>
      <c r="AJ12" s="61">
        <v>0</v>
      </c>
      <c r="AK12" s="65" t="s">
        <v>75</v>
      </c>
      <c r="AL12" s="65" t="s">
        <v>75</v>
      </c>
      <c r="AM12" s="67">
        <f t="shared" si="2"/>
        <v>0</v>
      </c>
      <c r="AN12" s="67">
        <f>+K12+AC12-AH12</f>
        <v>18810000</v>
      </c>
      <c r="AO12" s="61" t="s">
        <v>67</v>
      </c>
      <c r="AP12" s="60">
        <v>18810000</v>
      </c>
      <c r="AQ12" s="61" t="s">
        <v>86</v>
      </c>
      <c r="AR12" s="60">
        <v>0</v>
      </c>
      <c r="AS12" s="65" t="s">
        <v>75</v>
      </c>
      <c r="AT12" s="70">
        <v>18810000</v>
      </c>
      <c r="AU12" s="71">
        <f t="shared" si="3"/>
        <v>0</v>
      </c>
      <c r="AV12" s="72">
        <f t="shared" si="4"/>
        <v>1</v>
      </c>
      <c r="AW12" s="65" t="s">
        <v>75</v>
      </c>
      <c r="AX12" s="61" t="s">
        <v>98</v>
      </c>
      <c r="AY12" s="311" t="s">
        <v>2972</v>
      </c>
      <c r="AZ12" s="58" t="s">
        <v>67</v>
      </c>
      <c r="BA12" s="58" t="s">
        <v>67</v>
      </c>
    </row>
    <row r="13" spans="1:72" x14ac:dyDescent="0.25">
      <c r="B13" s="58">
        <v>2024</v>
      </c>
      <c r="C13" s="58">
        <v>891780111</v>
      </c>
      <c r="D13" s="59" t="s">
        <v>64</v>
      </c>
      <c r="E13" s="67" t="s">
        <v>2971</v>
      </c>
      <c r="F13" s="67" t="s">
        <v>2970</v>
      </c>
      <c r="G13" s="61">
        <v>0</v>
      </c>
      <c r="H13" s="61" t="s">
        <v>73</v>
      </c>
      <c r="I13" s="59" t="s">
        <v>65</v>
      </c>
      <c r="J13" s="60" t="s">
        <v>2969</v>
      </c>
      <c r="K13" s="67">
        <v>12100000</v>
      </c>
      <c r="L13" s="58" t="s">
        <v>68</v>
      </c>
      <c r="M13" s="67" t="s">
        <v>2721</v>
      </c>
      <c r="N13" s="310">
        <v>1221971911</v>
      </c>
      <c r="O13" s="60">
        <v>90</v>
      </c>
      <c r="P13" s="65">
        <v>45309</v>
      </c>
      <c r="Q13" s="60">
        <v>12100000</v>
      </c>
      <c r="R13" s="65">
        <v>45310</v>
      </c>
      <c r="S13" s="60">
        <v>12100000</v>
      </c>
      <c r="T13" s="61" t="s">
        <v>67</v>
      </c>
      <c r="U13" s="310">
        <v>1098669877</v>
      </c>
      <c r="V13" s="67" t="s">
        <v>2604</v>
      </c>
      <c r="W13" s="68">
        <v>45310</v>
      </c>
      <c r="X13" s="68">
        <v>45310</v>
      </c>
      <c r="Y13" s="68" t="s">
        <v>75</v>
      </c>
      <c r="Z13" s="68">
        <v>45473</v>
      </c>
      <c r="AA13" s="67">
        <f t="shared" si="0"/>
        <v>163</v>
      </c>
      <c r="AB13" s="60">
        <v>0</v>
      </c>
      <c r="AC13" s="60">
        <v>0</v>
      </c>
      <c r="AD13" s="60">
        <v>0</v>
      </c>
      <c r="AE13" s="65" t="s">
        <v>75</v>
      </c>
      <c r="AF13" s="67">
        <f t="shared" si="1"/>
        <v>0</v>
      </c>
      <c r="AG13" s="60">
        <v>0</v>
      </c>
      <c r="AH13" s="60">
        <v>0</v>
      </c>
      <c r="AI13" s="65" t="s">
        <v>75</v>
      </c>
      <c r="AJ13" s="61">
        <v>0</v>
      </c>
      <c r="AK13" s="65" t="s">
        <v>75</v>
      </c>
      <c r="AL13" s="65" t="s">
        <v>75</v>
      </c>
      <c r="AM13" s="67">
        <f t="shared" si="2"/>
        <v>0</v>
      </c>
      <c r="AN13" s="67">
        <f>+K13+AC13-AH13</f>
        <v>12100000</v>
      </c>
      <c r="AO13" s="61" t="s">
        <v>67</v>
      </c>
      <c r="AP13" s="60">
        <v>12100000</v>
      </c>
      <c r="AQ13" s="61" t="s">
        <v>86</v>
      </c>
      <c r="AR13" s="60">
        <v>0</v>
      </c>
      <c r="AS13" s="65" t="s">
        <v>75</v>
      </c>
      <c r="AT13" s="70">
        <v>12100000</v>
      </c>
      <c r="AU13" s="71">
        <f t="shared" si="3"/>
        <v>0</v>
      </c>
      <c r="AV13" s="72">
        <f t="shared" si="4"/>
        <v>1</v>
      </c>
      <c r="AW13" s="65" t="s">
        <v>75</v>
      </c>
      <c r="AX13" s="61" t="s">
        <v>98</v>
      </c>
      <c r="AY13" s="311" t="s">
        <v>2968</v>
      </c>
      <c r="AZ13" s="58" t="s">
        <v>67</v>
      </c>
      <c r="BA13" s="58" t="s">
        <v>67</v>
      </c>
    </row>
    <row r="14" spans="1:72" ht="16.149999999999999" customHeight="1" x14ac:dyDescent="0.25">
      <c r="B14" s="58">
        <v>2024</v>
      </c>
      <c r="C14" s="58">
        <v>891780111</v>
      </c>
      <c r="D14" s="59" t="s">
        <v>64</v>
      </c>
      <c r="E14" s="67" t="s">
        <v>2967</v>
      </c>
      <c r="F14" s="67" t="s">
        <v>2966</v>
      </c>
      <c r="G14" s="61">
        <v>0</v>
      </c>
      <c r="H14" s="61" t="s">
        <v>73</v>
      </c>
      <c r="I14" s="59" t="s">
        <v>65</v>
      </c>
      <c r="J14" s="60" t="s">
        <v>2965</v>
      </c>
      <c r="K14" s="67">
        <v>13750000</v>
      </c>
      <c r="L14" s="58" t="s">
        <v>68</v>
      </c>
      <c r="M14" s="67" t="s">
        <v>2653</v>
      </c>
      <c r="N14" s="310">
        <v>1083041701</v>
      </c>
      <c r="O14" s="307">
        <v>89</v>
      </c>
      <c r="P14" s="65">
        <v>45309</v>
      </c>
      <c r="Q14" s="60">
        <v>13750000</v>
      </c>
      <c r="R14" s="65">
        <v>45310</v>
      </c>
      <c r="S14" s="60">
        <v>13750000</v>
      </c>
      <c r="T14" s="61" t="s">
        <v>67</v>
      </c>
      <c r="U14" s="310">
        <v>12561250</v>
      </c>
      <c r="V14" s="67" t="s">
        <v>2610</v>
      </c>
      <c r="W14" s="68">
        <v>45310</v>
      </c>
      <c r="X14" s="68">
        <v>45310</v>
      </c>
      <c r="Y14" s="68" t="s">
        <v>75</v>
      </c>
      <c r="Z14" s="68">
        <v>45473</v>
      </c>
      <c r="AA14" s="67">
        <f t="shared" si="0"/>
        <v>163</v>
      </c>
      <c r="AB14" s="60">
        <v>0</v>
      </c>
      <c r="AC14" s="60">
        <v>0</v>
      </c>
      <c r="AD14" s="60">
        <v>0</v>
      </c>
      <c r="AE14" s="65" t="s">
        <v>75</v>
      </c>
      <c r="AF14" s="67">
        <f t="shared" si="1"/>
        <v>0</v>
      </c>
      <c r="AG14" s="60">
        <v>0</v>
      </c>
      <c r="AH14" s="60">
        <v>0</v>
      </c>
      <c r="AI14" s="65" t="s">
        <v>75</v>
      </c>
      <c r="AJ14" s="61">
        <v>0</v>
      </c>
      <c r="AK14" s="65" t="s">
        <v>75</v>
      </c>
      <c r="AL14" s="65" t="s">
        <v>75</v>
      </c>
      <c r="AM14" s="67">
        <f t="shared" si="2"/>
        <v>0</v>
      </c>
      <c r="AN14" s="67">
        <f>+K14+AC14-AH14</f>
        <v>13750000</v>
      </c>
      <c r="AO14" s="61" t="s">
        <v>67</v>
      </c>
      <c r="AP14" s="60">
        <v>13750000</v>
      </c>
      <c r="AQ14" s="61" t="s">
        <v>86</v>
      </c>
      <c r="AR14" s="60">
        <v>0</v>
      </c>
      <c r="AS14" s="65" t="s">
        <v>75</v>
      </c>
      <c r="AT14" s="70">
        <v>13750000</v>
      </c>
      <c r="AU14" s="71">
        <f t="shared" si="3"/>
        <v>0</v>
      </c>
      <c r="AV14" s="72">
        <f t="shared" si="4"/>
        <v>1</v>
      </c>
      <c r="AW14" s="65" t="s">
        <v>75</v>
      </c>
      <c r="AX14" s="61" t="s">
        <v>98</v>
      </c>
      <c r="AY14" s="311" t="s">
        <v>2964</v>
      </c>
      <c r="AZ14" s="58" t="s">
        <v>67</v>
      </c>
      <c r="BA14" s="58" t="s">
        <v>67</v>
      </c>
    </row>
    <row r="15" spans="1:72" x14ac:dyDescent="0.25">
      <c r="B15" s="58">
        <v>2024</v>
      </c>
      <c r="C15" s="58">
        <v>891780111</v>
      </c>
      <c r="D15" s="59" t="s">
        <v>64</v>
      </c>
      <c r="E15" s="67" t="s">
        <v>2963</v>
      </c>
      <c r="F15" s="67" t="s">
        <v>2962</v>
      </c>
      <c r="G15" s="61">
        <v>0</v>
      </c>
      <c r="H15" s="61" t="s">
        <v>73</v>
      </c>
      <c r="I15" s="59" t="s">
        <v>65</v>
      </c>
      <c r="J15" s="60" t="s">
        <v>2961</v>
      </c>
      <c r="K15" s="67">
        <v>12100000</v>
      </c>
      <c r="L15" s="58" t="s">
        <v>68</v>
      </c>
      <c r="M15" s="67" t="s">
        <v>2726</v>
      </c>
      <c r="N15" s="310">
        <v>1083040456</v>
      </c>
      <c r="O15" s="60">
        <v>82</v>
      </c>
      <c r="P15" s="65">
        <v>45309</v>
      </c>
      <c r="Q15" s="60">
        <v>12100000</v>
      </c>
      <c r="R15" s="65">
        <v>45310</v>
      </c>
      <c r="S15" s="60">
        <v>12100000</v>
      </c>
      <c r="T15" s="61" t="s">
        <v>67</v>
      </c>
      <c r="U15" s="310">
        <v>12561250</v>
      </c>
      <c r="V15" s="67" t="s">
        <v>2610</v>
      </c>
      <c r="W15" s="68">
        <v>45310</v>
      </c>
      <c r="X15" s="68">
        <v>45310</v>
      </c>
      <c r="Y15" s="68" t="s">
        <v>75</v>
      </c>
      <c r="Z15" s="68">
        <v>45473</v>
      </c>
      <c r="AA15" s="67">
        <f t="shared" si="0"/>
        <v>163</v>
      </c>
      <c r="AB15" s="60">
        <v>0</v>
      </c>
      <c r="AC15" s="60">
        <v>0</v>
      </c>
      <c r="AD15" s="60">
        <v>0</v>
      </c>
      <c r="AE15" s="65" t="s">
        <v>75</v>
      </c>
      <c r="AF15" s="67">
        <f t="shared" si="1"/>
        <v>0</v>
      </c>
      <c r="AG15" s="60">
        <v>0</v>
      </c>
      <c r="AH15" s="60">
        <v>0</v>
      </c>
      <c r="AI15" s="65" t="s">
        <v>75</v>
      </c>
      <c r="AJ15" s="61">
        <v>0</v>
      </c>
      <c r="AK15" s="65" t="s">
        <v>75</v>
      </c>
      <c r="AL15" s="65" t="s">
        <v>75</v>
      </c>
      <c r="AM15" s="67">
        <f t="shared" si="2"/>
        <v>0</v>
      </c>
      <c r="AN15" s="67">
        <f>+K15+AC15-AH15</f>
        <v>12100000</v>
      </c>
      <c r="AO15" s="61" t="s">
        <v>67</v>
      </c>
      <c r="AP15" s="60">
        <v>12100000</v>
      </c>
      <c r="AQ15" s="61" t="s">
        <v>86</v>
      </c>
      <c r="AR15" s="60">
        <v>0</v>
      </c>
      <c r="AS15" s="65" t="s">
        <v>75</v>
      </c>
      <c r="AT15" s="70">
        <v>12100000</v>
      </c>
      <c r="AU15" s="71">
        <f t="shared" si="3"/>
        <v>0</v>
      </c>
      <c r="AV15" s="72">
        <f t="shared" si="4"/>
        <v>1</v>
      </c>
      <c r="AW15" s="65" t="s">
        <v>75</v>
      </c>
      <c r="AX15" s="61" t="s">
        <v>98</v>
      </c>
      <c r="AY15" s="311" t="s">
        <v>2960</v>
      </c>
      <c r="AZ15" s="58" t="s">
        <v>67</v>
      </c>
      <c r="BA15" s="58" t="s">
        <v>67</v>
      </c>
    </row>
    <row r="16" spans="1:72" x14ac:dyDescent="0.25">
      <c r="B16" s="58">
        <v>2024</v>
      </c>
      <c r="C16" s="58">
        <v>891780111</v>
      </c>
      <c r="D16" s="59" t="s">
        <v>64</v>
      </c>
      <c r="E16" s="67" t="s">
        <v>2959</v>
      </c>
      <c r="F16" s="67" t="s">
        <v>2958</v>
      </c>
      <c r="G16" s="61">
        <v>0</v>
      </c>
      <c r="H16" s="61" t="s">
        <v>73</v>
      </c>
      <c r="I16" s="59" t="s">
        <v>65</v>
      </c>
      <c r="J16" s="60" t="s">
        <v>2957</v>
      </c>
      <c r="K16" s="67">
        <v>13750000</v>
      </c>
      <c r="L16" s="58" t="s">
        <v>68</v>
      </c>
      <c r="M16" s="67" t="s">
        <v>2783</v>
      </c>
      <c r="N16" s="310">
        <v>1082846537</v>
      </c>
      <c r="O16" s="60">
        <v>96</v>
      </c>
      <c r="P16" s="65">
        <v>45309</v>
      </c>
      <c r="Q16" s="60">
        <v>13750000</v>
      </c>
      <c r="R16" s="65">
        <v>45310</v>
      </c>
      <c r="S16" s="60">
        <v>13750000</v>
      </c>
      <c r="T16" s="61" t="s">
        <v>67</v>
      </c>
      <c r="U16" s="310">
        <v>84457116</v>
      </c>
      <c r="V16" s="67" t="s">
        <v>2674</v>
      </c>
      <c r="W16" s="68">
        <v>45310</v>
      </c>
      <c r="X16" s="68">
        <v>45310</v>
      </c>
      <c r="Y16" s="68" t="s">
        <v>75</v>
      </c>
      <c r="Z16" s="68">
        <v>45473</v>
      </c>
      <c r="AA16" s="67">
        <f t="shared" si="0"/>
        <v>163</v>
      </c>
      <c r="AB16" s="60">
        <v>0</v>
      </c>
      <c r="AC16" s="60">
        <v>0</v>
      </c>
      <c r="AD16" s="60">
        <v>0</v>
      </c>
      <c r="AE16" s="65" t="s">
        <v>75</v>
      </c>
      <c r="AF16" s="67">
        <f t="shared" si="1"/>
        <v>0</v>
      </c>
      <c r="AG16" s="60">
        <v>0</v>
      </c>
      <c r="AH16" s="60">
        <v>0</v>
      </c>
      <c r="AI16" s="65" t="s">
        <v>75</v>
      </c>
      <c r="AJ16" s="61">
        <v>0</v>
      </c>
      <c r="AK16" s="65" t="s">
        <v>75</v>
      </c>
      <c r="AL16" s="65" t="s">
        <v>75</v>
      </c>
      <c r="AM16" s="67">
        <f t="shared" si="2"/>
        <v>0</v>
      </c>
      <c r="AN16" s="67">
        <f>+K16+AC16-AH16</f>
        <v>13750000</v>
      </c>
      <c r="AO16" s="61" t="s">
        <v>67</v>
      </c>
      <c r="AP16" s="60">
        <v>13750000</v>
      </c>
      <c r="AQ16" s="61" t="s">
        <v>86</v>
      </c>
      <c r="AR16" s="60">
        <v>0</v>
      </c>
      <c r="AS16" s="65" t="s">
        <v>75</v>
      </c>
      <c r="AT16" s="70">
        <v>13750000</v>
      </c>
      <c r="AU16" s="71">
        <f t="shared" si="3"/>
        <v>0</v>
      </c>
      <c r="AV16" s="72">
        <f t="shared" si="4"/>
        <v>1</v>
      </c>
      <c r="AW16" s="65" t="s">
        <v>75</v>
      </c>
      <c r="AX16" s="61" t="s">
        <v>98</v>
      </c>
      <c r="AY16" s="311" t="s">
        <v>2956</v>
      </c>
      <c r="AZ16" s="58" t="s">
        <v>67</v>
      </c>
      <c r="BA16" s="58" t="s">
        <v>67</v>
      </c>
    </row>
    <row r="17" spans="2:53" x14ac:dyDescent="0.25">
      <c r="B17" s="58">
        <v>2024</v>
      </c>
      <c r="C17" s="58">
        <v>891780111</v>
      </c>
      <c r="D17" s="59" t="s">
        <v>64</v>
      </c>
      <c r="E17" s="67" t="s">
        <v>2955</v>
      </c>
      <c r="F17" s="67" t="s">
        <v>2954</v>
      </c>
      <c r="G17" s="61">
        <v>0</v>
      </c>
      <c r="H17" s="61" t="s">
        <v>73</v>
      </c>
      <c r="I17" s="59" t="s">
        <v>65</v>
      </c>
      <c r="J17" s="60" t="s">
        <v>2953</v>
      </c>
      <c r="K17" s="67">
        <v>10450000</v>
      </c>
      <c r="L17" s="58" t="s">
        <v>68</v>
      </c>
      <c r="M17" s="67" t="s">
        <v>2716</v>
      </c>
      <c r="N17" s="310">
        <v>1216972757</v>
      </c>
      <c r="O17" s="60">
        <v>88</v>
      </c>
      <c r="P17" s="65">
        <v>45309</v>
      </c>
      <c r="Q17" s="60">
        <v>10450000</v>
      </c>
      <c r="R17" s="65">
        <v>45314</v>
      </c>
      <c r="S17" s="60">
        <v>10450000</v>
      </c>
      <c r="T17" s="61" t="s">
        <v>67</v>
      </c>
      <c r="U17" s="310">
        <v>36669977</v>
      </c>
      <c r="V17" s="67" t="s">
        <v>2598</v>
      </c>
      <c r="W17" s="68">
        <v>45314</v>
      </c>
      <c r="X17" s="68">
        <v>45314</v>
      </c>
      <c r="Y17" s="68" t="s">
        <v>75</v>
      </c>
      <c r="Z17" s="68">
        <v>45473</v>
      </c>
      <c r="AA17" s="67">
        <f t="shared" si="0"/>
        <v>159</v>
      </c>
      <c r="AB17" s="60">
        <v>0</v>
      </c>
      <c r="AC17" s="60">
        <v>0</v>
      </c>
      <c r="AD17" s="60">
        <v>0</v>
      </c>
      <c r="AE17" s="65" t="s">
        <v>75</v>
      </c>
      <c r="AF17" s="67">
        <f t="shared" si="1"/>
        <v>0</v>
      </c>
      <c r="AG17" s="60">
        <v>0</v>
      </c>
      <c r="AH17" s="60">
        <v>0</v>
      </c>
      <c r="AI17" s="65" t="s">
        <v>75</v>
      </c>
      <c r="AJ17" s="61">
        <v>0</v>
      </c>
      <c r="AK17" s="65" t="s">
        <v>75</v>
      </c>
      <c r="AL17" s="65" t="s">
        <v>75</v>
      </c>
      <c r="AM17" s="67">
        <f t="shared" si="2"/>
        <v>0</v>
      </c>
      <c r="AN17" s="67">
        <f>+K17+AC17-AH17</f>
        <v>10450000</v>
      </c>
      <c r="AO17" s="61" t="s">
        <v>67</v>
      </c>
      <c r="AP17" s="60">
        <v>10450000</v>
      </c>
      <c r="AQ17" s="61" t="s">
        <v>86</v>
      </c>
      <c r="AR17" s="60">
        <v>0</v>
      </c>
      <c r="AS17" s="65" t="s">
        <v>75</v>
      </c>
      <c r="AT17" s="70">
        <v>10450000</v>
      </c>
      <c r="AU17" s="71">
        <f t="shared" si="3"/>
        <v>0</v>
      </c>
      <c r="AV17" s="72">
        <f t="shared" si="4"/>
        <v>1</v>
      </c>
      <c r="AW17" s="65" t="s">
        <v>75</v>
      </c>
      <c r="AX17" s="61" t="s">
        <v>98</v>
      </c>
      <c r="AY17" s="311" t="s">
        <v>2952</v>
      </c>
      <c r="AZ17" s="58" t="s">
        <v>67</v>
      </c>
      <c r="BA17" s="58" t="s">
        <v>67</v>
      </c>
    </row>
    <row r="18" spans="2:53" x14ac:dyDescent="0.25">
      <c r="B18" s="58">
        <v>2024</v>
      </c>
      <c r="C18" s="58">
        <v>891780111</v>
      </c>
      <c r="D18" s="59" t="s">
        <v>64</v>
      </c>
      <c r="E18" s="67" t="s">
        <v>2951</v>
      </c>
      <c r="F18" s="67" t="s">
        <v>2950</v>
      </c>
      <c r="G18" s="61">
        <v>0</v>
      </c>
      <c r="H18" s="61" t="s">
        <v>73</v>
      </c>
      <c r="I18" s="59" t="s">
        <v>65</v>
      </c>
      <c r="J18" s="60" t="s">
        <v>2949</v>
      </c>
      <c r="K18" s="67">
        <v>14850000</v>
      </c>
      <c r="L18" s="58" t="s">
        <v>68</v>
      </c>
      <c r="M18" s="67" t="s">
        <v>2706</v>
      </c>
      <c r="N18" s="310">
        <v>1082886783</v>
      </c>
      <c r="O18" s="60">
        <v>81</v>
      </c>
      <c r="P18" s="65">
        <v>45309</v>
      </c>
      <c r="Q18" s="60">
        <v>14850000</v>
      </c>
      <c r="R18" s="65">
        <v>45315</v>
      </c>
      <c r="S18" s="60">
        <v>10450000</v>
      </c>
      <c r="T18" s="61" t="s">
        <v>67</v>
      </c>
      <c r="U18" s="310">
        <v>7634903</v>
      </c>
      <c r="V18" s="67" t="s">
        <v>2593</v>
      </c>
      <c r="W18" s="68">
        <v>45315</v>
      </c>
      <c r="X18" s="68">
        <v>45315</v>
      </c>
      <c r="Y18" s="68" t="s">
        <v>75</v>
      </c>
      <c r="Z18" s="68">
        <v>45473</v>
      </c>
      <c r="AA18" s="67">
        <f t="shared" si="0"/>
        <v>158</v>
      </c>
      <c r="AB18" s="60">
        <v>0</v>
      </c>
      <c r="AC18" s="60">
        <v>0</v>
      </c>
      <c r="AD18" s="60">
        <v>0</v>
      </c>
      <c r="AE18" s="65" t="s">
        <v>75</v>
      </c>
      <c r="AF18" s="67">
        <f t="shared" si="1"/>
        <v>0</v>
      </c>
      <c r="AG18" s="60">
        <v>0</v>
      </c>
      <c r="AH18" s="60">
        <v>0</v>
      </c>
      <c r="AI18" s="65" t="s">
        <v>75</v>
      </c>
      <c r="AJ18" s="61">
        <v>0</v>
      </c>
      <c r="AK18" s="65" t="s">
        <v>75</v>
      </c>
      <c r="AL18" s="65" t="s">
        <v>75</v>
      </c>
      <c r="AM18" s="67">
        <f t="shared" si="2"/>
        <v>0</v>
      </c>
      <c r="AN18" s="67">
        <f>+K18+AC18-AH18</f>
        <v>14850000</v>
      </c>
      <c r="AO18" s="61" t="s">
        <v>67</v>
      </c>
      <c r="AP18" s="60">
        <v>14850000</v>
      </c>
      <c r="AQ18" s="61" t="s">
        <v>86</v>
      </c>
      <c r="AR18" s="60">
        <v>0</v>
      </c>
      <c r="AS18" s="65" t="s">
        <v>75</v>
      </c>
      <c r="AT18" s="70">
        <v>14850000</v>
      </c>
      <c r="AU18" s="71">
        <f t="shared" si="3"/>
        <v>0</v>
      </c>
      <c r="AV18" s="72">
        <f t="shared" si="4"/>
        <v>1</v>
      </c>
      <c r="AW18" s="65" t="s">
        <v>75</v>
      </c>
      <c r="AX18" s="61" t="s">
        <v>98</v>
      </c>
      <c r="AY18" s="311" t="s">
        <v>2948</v>
      </c>
      <c r="AZ18" s="58" t="s">
        <v>67</v>
      </c>
      <c r="BA18" s="58" t="s">
        <v>67</v>
      </c>
    </row>
    <row r="19" spans="2:53" x14ac:dyDescent="0.25">
      <c r="B19" s="58">
        <v>2024</v>
      </c>
      <c r="C19" s="58">
        <v>891780111</v>
      </c>
      <c r="D19" s="59" t="s">
        <v>64</v>
      </c>
      <c r="E19" s="67" t="s">
        <v>2947</v>
      </c>
      <c r="F19" s="67" t="s">
        <v>2946</v>
      </c>
      <c r="G19" s="61">
        <v>0</v>
      </c>
      <c r="H19" s="61" t="s">
        <v>73</v>
      </c>
      <c r="I19" s="59" t="s">
        <v>65</v>
      </c>
      <c r="J19" s="60" t="s">
        <v>2945</v>
      </c>
      <c r="K19" s="67">
        <v>14250000</v>
      </c>
      <c r="L19" s="58" t="s">
        <v>68</v>
      </c>
      <c r="M19" s="67" t="s">
        <v>2763</v>
      </c>
      <c r="N19" s="310">
        <v>1082858774</v>
      </c>
      <c r="O19" s="60">
        <v>16</v>
      </c>
      <c r="P19" s="65">
        <v>45302</v>
      </c>
      <c r="Q19" s="60">
        <v>14250000</v>
      </c>
      <c r="R19" s="65">
        <v>45309</v>
      </c>
      <c r="S19" s="60">
        <v>14250000</v>
      </c>
      <c r="T19" s="61" t="s">
        <v>67</v>
      </c>
      <c r="U19" s="310">
        <v>1082943891</v>
      </c>
      <c r="V19" s="67" t="s">
        <v>2742</v>
      </c>
      <c r="W19" s="68">
        <v>45309</v>
      </c>
      <c r="X19" s="68">
        <v>45309</v>
      </c>
      <c r="Y19" s="68" t="s">
        <v>75</v>
      </c>
      <c r="Z19" s="68">
        <v>45473</v>
      </c>
      <c r="AA19" s="67">
        <f t="shared" si="0"/>
        <v>164</v>
      </c>
      <c r="AB19" s="60">
        <v>0</v>
      </c>
      <c r="AC19" s="60">
        <v>0</v>
      </c>
      <c r="AD19" s="60">
        <v>0</v>
      </c>
      <c r="AE19" s="65" t="s">
        <v>75</v>
      </c>
      <c r="AF19" s="67">
        <f t="shared" si="1"/>
        <v>0</v>
      </c>
      <c r="AG19" s="60">
        <v>0</v>
      </c>
      <c r="AH19" s="60">
        <v>0</v>
      </c>
      <c r="AI19" s="65" t="s">
        <v>75</v>
      </c>
      <c r="AJ19" s="61">
        <v>0</v>
      </c>
      <c r="AK19" s="65" t="s">
        <v>75</v>
      </c>
      <c r="AL19" s="65" t="s">
        <v>75</v>
      </c>
      <c r="AM19" s="67">
        <f t="shared" si="2"/>
        <v>0</v>
      </c>
      <c r="AN19" s="67">
        <f>+K19+AC19-AH19</f>
        <v>14250000</v>
      </c>
      <c r="AO19" s="61" t="s">
        <v>67</v>
      </c>
      <c r="AP19" s="60">
        <v>14250000</v>
      </c>
      <c r="AQ19" s="61" t="s">
        <v>86</v>
      </c>
      <c r="AR19" s="60">
        <v>0</v>
      </c>
      <c r="AS19" s="65" t="s">
        <v>75</v>
      </c>
      <c r="AT19" s="70">
        <v>14250000</v>
      </c>
      <c r="AU19" s="71">
        <f t="shared" si="3"/>
        <v>0</v>
      </c>
      <c r="AV19" s="72">
        <f t="shared" si="4"/>
        <v>1</v>
      </c>
      <c r="AW19" s="65" t="s">
        <v>75</v>
      </c>
      <c r="AX19" s="61" t="s">
        <v>98</v>
      </c>
      <c r="AY19" s="311" t="s">
        <v>2944</v>
      </c>
      <c r="AZ19" s="58" t="s">
        <v>67</v>
      </c>
      <c r="BA19" s="58" t="s">
        <v>67</v>
      </c>
    </row>
    <row r="20" spans="2:53" ht="12" customHeight="1" x14ac:dyDescent="0.25">
      <c r="B20" s="58">
        <v>2024</v>
      </c>
      <c r="C20" s="58">
        <v>891780111</v>
      </c>
      <c r="D20" s="59" t="s">
        <v>64</v>
      </c>
      <c r="E20" s="67" t="s">
        <v>2943</v>
      </c>
      <c r="F20" s="67" t="s">
        <v>2942</v>
      </c>
      <c r="G20" s="61">
        <v>0</v>
      </c>
      <c r="H20" s="61" t="s">
        <v>73</v>
      </c>
      <c r="I20" s="59" t="s">
        <v>65</v>
      </c>
      <c r="J20" s="60" t="s">
        <v>2941</v>
      </c>
      <c r="K20" s="67">
        <v>14820000</v>
      </c>
      <c r="L20" s="58" t="s">
        <v>68</v>
      </c>
      <c r="M20" s="67" t="s">
        <v>2778</v>
      </c>
      <c r="N20" s="310">
        <v>39047317</v>
      </c>
      <c r="O20" s="60">
        <v>23</v>
      </c>
      <c r="P20" s="65">
        <v>45302</v>
      </c>
      <c r="Q20" s="60">
        <v>14820000</v>
      </c>
      <c r="R20" s="65">
        <v>45309</v>
      </c>
      <c r="S20" s="60">
        <v>14820000</v>
      </c>
      <c r="T20" s="61" t="s">
        <v>67</v>
      </c>
      <c r="U20" s="310">
        <v>7634903</v>
      </c>
      <c r="V20" s="67" t="s">
        <v>2593</v>
      </c>
      <c r="W20" s="68">
        <v>45309</v>
      </c>
      <c r="X20" s="68">
        <v>45309</v>
      </c>
      <c r="Y20" s="68" t="s">
        <v>75</v>
      </c>
      <c r="Z20" s="68">
        <v>45473</v>
      </c>
      <c r="AA20" s="67">
        <f t="shared" si="0"/>
        <v>164</v>
      </c>
      <c r="AB20" s="60">
        <v>0</v>
      </c>
      <c r="AC20" s="60">
        <v>0</v>
      </c>
      <c r="AD20" s="60">
        <v>0</v>
      </c>
      <c r="AE20" s="65" t="s">
        <v>75</v>
      </c>
      <c r="AF20" s="67">
        <f t="shared" si="1"/>
        <v>0</v>
      </c>
      <c r="AG20" s="60">
        <v>0</v>
      </c>
      <c r="AH20" s="60">
        <v>0</v>
      </c>
      <c r="AI20" s="65" t="s">
        <v>75</v>
      </c>
      <c r="AJ20" s="61">
        <v>0</v>
      </c>
      <c r="AK20" s="65" t="s">
        <v>75</v>
      </c>
      <c r="AL20" s="65" t="s">
        <v>75</v>
      </c>
      <c r="AM20" s="67">
        <f t="shared" si="2"/>
        <v>0</v>
      </c>
      <c r="AN20" s="67">
        <f>+K20+AC20-AH20</f>
        <v>14820000</v>
      </c>
      <c r="AO20" s="61" t="s">
        <v>67</v>
      </c>
      <c r="AP20" s="60">
        <v>14820000</v>
      </c>
      <c r="AQ20" s="61" t="s">
        <v>86</v>
      </c>
      <c r="AR20" s="60">
        <v>0</v>
      </c>
      <c r="AS20" s="65" t="s">
        <v>75</v>
      </c>
      <c r="AT20" s="70">
        <v>14820000</v>
      </c>
      <c r="AU20" s="71">
        <f t="shared" si="3"/>
        <v>0</v>
      </c>
      <c r="AV20" s="72">
        <f t="shared" si="4"/>
        <v>1</v>
      </c>
      <c r="AW20" s="65" t="s">
        <v>75</v>
      </c>
      <c r="AX20" s="61" t="s">
        <v>98</v>
      </c>
      <c r="AY20" s="311" t="s">
        <v>2940</v>
      </c>
      <c r="AZ20" s="58" t="s">
        <v>67</v>
      </c>
      <c r="BA20" s="58" t="s">
        <v>67</v>
      </c>
    </row>
    <row r="21" spans="2:53" x14ac:dyDescent="0.25">
      <c r="B21" s="58">
        <v>2024</v>
      </c>
      <c r="C21" s="58">
        <v>891780111</v>
      </c>
      <c r="D21" s="59" t="s">
        <v>64</v>
      </c>
      <c r="E21" s="67" t="s">
        <v>2939</v>
      </c>
      <c r="F21" s="67" t="s">
        <v>2938</v>
      </c>
      <c r="G21" s="61">
        <v>0</v>
      </c>
      <c r="H21" s="61" t="s">
        <v>73</v>
      </c>
      <c r="I21" s="59" t="s">
        <v>65</v>
      </c>
      <c r="J21" s="60" t="s">
        <v>2937</v>
      </c>
      <c r="K21" s="67">
        <v>12600000</v>
      </c>
      <c r="L21" s="58" t="s">
        <v>68</v>
      </c>
      <c r="M21" s="67" t="s">
        <v>2936</v>
      </c>
      <c r="N21" s="310">
        <v>1082956756</v>
      </c>
      <c r="O21" s="60">
        <v>19</v>
      </c>
      <c r="P21" s="65">
        <v>45302</v>
      </c>
      <c r="Q21" s="60">
        <v>12600000</v>
      </c>
      <c r="R21" s="65">
        <v>45310</v>
      </c>
      <c r="S21" s="60">
        <v>12600000</v>
      </c>
      <c r="T21" s="61" t="s">
        <v>67</v>
      </c>
      <c r="U21" s="310">
        <v>1082900194</v>
      </c>
      <c r="V21" s="67" t="s">
        <v>2632</v>
      </c>
      <c r="W21" s="68">
        <v>45310</v>
      </c>
      <c r="X21" s="68">
        <v>45310</v>
      </c>
      <c r="Y21" s="68" t="s">
        <v>75</v>
      </c>
      <c r="Z21" s="68">
        <v>45473</v>
      </c>
      <c r="AA21" s="67">
        <f t="shared" si="0"/>
        <v>163</v>
      </c>
      <c r="AB21" s="60">
        <v>0</v>
      </c>
      <c r="AC21" s="60">
        <v>0</v>
      </c>
      <c r="AD21" s="60">
        <v>1</v>
      </c>
      <c r="AE21" s="65">
        <v>45579</v>
      </c>
      <c r="AF21" s="67">
        <f t="shared" si="1"/>
        <v>106</v>
      </c>
      <c r="AG21" s="60">
        <v>0</v>
      </c>
      <c r="AH21" s="60">
        <v>0</v>
      </c>
      <c r="AI21" s="65" t="s">
        <v>75</v>
      </c>
      <c r="AJ21" s="61">
        <v>1</v>
      </c>
      <c r="AK21" s="68">
        <v>45368</v>
      </c>
      <c r="AL21" s="68">
        <v>45475</v>
      </c>
      <c r="AM21" s="67">
        <f t="shared" si="2"/>
        <v>107</v>
      </c>
      <c r="AN21" s="67">
        <f>+K21+AC21-AH21</f>
        <v>12600000</v>
      </c>
      <c r="AO21" s="61" t="s">
        <v>67</v>
      </c>
      <c r="AP21" s="60">
        <v>12600000</v>
      </c>
      <c r="AQ21" s="61" t="s">
        <v>86</v>
      </c>
      <c r="AR21" s="60">
        <v>0</v>
      </c>
      <c r="AS21" s="65" t="s">
        <v>75</v>
      </c>
      <c r="AT21" s="70">
        <v>9520000</v>
      </c>
      <c r="AU21" s="71">
        <f t="shared" si="3"/>
        <v>3080000</v>
      </c>
      <c r="AV21" s="72">
        <f t="shared" si="4"/>
        <v>0.75555555555555554</v>
      </c>
      <c r="AW21" s="65" t="s">
        <v>75</v>
      </c>
      <c r="AX21" s="61" t="s">
        <v>101</v>
      </c>
      <c r="AY21" s="311" t="s">
        <v>2935</v>
      </c>
      <c r="AZ21" s="58" t="s">
        <v>67</v>
      </c>
      <c r="BA21" s="58" t="s">
        <v>67</v>
      </c>
    </row>
    <row r="22" spans="2:53" x14ac:dyDescent="0.25">
      <c r="B22" s="58">
        <v>2024</v>
      </c>
      <c r="C22" s="58">
        <v>891780111</v>
      </c>
      <c r="D22" s="59" t="s">
        <v>64</v>
      </c>
      <c r="E22" s="67" t="s">
        <v>2934</v>
      </c>
      <c r="F22" s="67" t="s">
        <v>2933</v>
      </c>
      <c r="G22" s="61">
        <v>0</v>
      </c>
      <c r="H22" s="61" t="s">
        <v>73</v>
      </c>
      <c r="I22" s="59" t="s">
        <v>65</v>
      </c>
      <c r="J22" s="60" t="s">
        <v>2932</v>
      </c>
      <c r="K22" s="67">
        <v>14300000</v>
      </c>
      <c r="L22" s="58" t="s">
        <v>68</v>
      </c>
      <c r="M22" s="67" t="s">
        <v>2748</v>
      </c>
      <c r="N22" s="310">
        <v>1082891717</v>
      </c>
      <c r="O22" s="60">
        <v>91</v>
      </c>
      <c r="P22" s="65">
        <v>45309</v>
      </c>
      <c r="Q22" s="60">
        <v>14300000</v>
      </c>
      <c r="R22" s="65">
        <v>45310</v>
      </c>
      <c r="S22" s="60">
        <v>14300000</v>
      </c>
      <c r="T22" s="61" t="s">
        <v>67</v>
      </c>
      <c r="U22" s="310">
        <v>1098669877</v>
      </c>
      <c r="V22" s="67" t="s">
        <v>2604</v>
      </c>
      <c r="W22" s="68">
        <v>45310</v>
      </c>
      <c r="X22" s="68">
        <v>45310</v>
      </c>
      <c r="Y22" s="68" t="s">
        <v>75</v>
      </c>
      <c r="Z22" s="68">
        <v>45473</v>
      </c>
      <c r="AA22" s="67">
        <f t="shared" si="0"/>
        <v>163</v>
      </c>
      <c r="AB22" s="60">
        <v>0</v>
      </c>
      <c r="AC22" s="60">
        <v>0</v>
      </c>
      <c r="AD22" s="60">
        <v>0</v>
      </c>
      <c r="AE22" s="65" t="s">
        <v>75</v>
      </c>
      <c r="AF22" s="67">
        <f t="shared" si="1"/>
        <v>0</v>
      </c>
      <c r="AG22" s="60">
        <v>0</v>
      </c>
      <c r="AH22" s="60">
        <v>0</v>
      </c>
      <c r="AI22" s="65" t="s">
        <v>75</v>
      </c>
      <c r="AJ22" s="61">
        <v>0</v>
      </c>
      <c r="AK22" s="65" t="s">
        <v>75</v>
      </c>
      <c r="AL22" s="65" t="s">
        <v>75</v>
      </c>
      <c r="AM22" s="67">
        <f t="shared" si="2"/>
        <v>0</v>
      </c>
      <c r="AN22" s="67">
        <f>+K22+AC22-AH22</f>
        <v>14300000</v>
      </c>
      <c r="AO22" s="61" t="s">
        <v>67</v>
      </c>
      <c r="AP22" s="60">
        <v>14300000</v>
      </c>
      <c r="AQ22" s="61" t="s">
        <v>86</v>
      </c>
      <c r="AR22" s="60">
        <v>0</v>
      </c>
      <c r="AS22" s="65" t="s">
        <v>75</v>
      </c>
      <c r="AT22" s="70">
        <v>14300000</v>
      </c>
      <c r="AU22" s="71">
        <f t="shared" si="3"/>
        <v>0</v>
      </c>
      <c r="AV22" s="72">
        <f t="shared" si="4"/>
        <v>1</v>
      </c>
      <c r="AW22" s="65" t="s">
        <v>75</v>
      </c>
      <c r="AX22" s="61" t="s">
        <v>98</v>
      </c>
      <c r="AY22" s="311" t="s">
        <v>2931</v>
      </c>
      <c r="AZ22" s="58" t="s">
        <v>67</v>
      </c>
      <c r="BA22" s="58" t="s">
        <v>67</v>
      </c>
    </row>
    <row r="23" spans="2:53" x14ac:dyDescent="0.25">
      <c r="B23" s="58">
        <v>2024</v>
      </c>
      <c r="C23" s="58">
        <v>891780111</v>
      </c>
      <c r="D23" s="59" t="s">
        <v>64</v>
      </c>
      <c r="E23" s="67" t="s">
        <v>2930</v>
      </c>
      <c r="F23" s="67" t="s">
        <v>2929</v>
      </c>
      <c r="G23" s="61">
        <v>0</v>
      </c>
      <c r="H23" s="61" t="s">
        <v>73</v>
      </c>
      <c r="I23" s="59" t="s">
        <v>65</v>
      </c>
      <c r="J23" s="60" t="s">
        <v>2928</v>
      </c>
      <c r="K23" s="67">
        <v>15400000</v>
      </c>
      <c r="L23" s="58" t="s">
        <v>68</v>
      </c>
      <c r="M23" s="67" t="s">
        <v>2773</v>
      </c>
      <c r="N23" s="310">
        <v>36667157</v>
      </c>
      <c r="O23" s="60">
        <v>84</v>
      </c>
      <c r="P23" s="65">
        <v>45309</v>
      </c>
      <c r="Q23" s="60">
        <v>15400000</v>
      </c>
      <c r="R23" s="65">
        <v>45310</v>
      </c>
      <c r="S23" s="60">
        <v>15400000</v>
      </c>
      <c r="T23" s="61" t="s">
        <v>67</v>
      </c>
      <c r="U23" s="310">
        <v>1082900194</v>
      </c>
      <c r="V23" s="67" t="s">
        <v>2632</v>
      </c>
      <c r="W23" s="68">
        <v>45310</v>
      </c>
      <c r="X23" s="68">
        <v>45310</v>
      </c>
      <c r="Y23" s="68" t="s">
        <v>75</v>
      </c>
      <c r="Z23" s="68">
        <v>45473</v>
      </c>
      <c r="AA23" s="67">
        <f t="shared" si="0"/>
        <v>163</v>
      </c>
      <c r="AB23" s="60">
        <v>0</v>
      </c>
      <c r="AC23" s="60">
        <v>0</v>
      </c>
      <c r="AD23" s="60">
        <v>0</v>
      </c>
      <c r="AE23" s="65" t="s">
        <v>75</v>
      </c>
      <c r="AF23" s="67">
        <f t="shared" si="1"/>
        <v>0</v>
      </c>
      <c r="AG23" s="60">
        <v>0</v>
      </c>
      <c r="AH23" s="60">
        <v>0</v>
      </c>
      <c r="AI23" s="65" t="s">
        <v>75</v>
      </c>
      <c r="AJ23" s="61">
        <v>0</v>
      </c>
      <c r="AK23" s="65" t="s">
        <v>75</v>
      </c>
      <c r="AL23" s="65" t="s">
        <v>75</v>
      </c>
      <c r="AM23" s="67">
        <f t="shared" si="2"/>
        <v>0</v>
      </c>
      <c r="AN23" s="67">
        <f>+K23+AC23-AH23</f>
        <v>15400000</v>
      </c>
      <c r="AO23" s="61" t="s">
        <v>67</v>
      </c>
      <c r="AP23" s="60">
        <v>15400000</v>
      </c>
      <c r="AQ23" s="61" t="s">
        <v>86</v>
      </c>
      <c r="AR23" s="60">
        <v>0</v>
      </c>
      <c r="AS23" s="65" t="s">
        <v>75</v>
      </c>
      <c r="AT23" s="70">
        <v>15400000</v>
      </c>
      <c r="AU23" s="71">
        <f t="shared" si="3"/>
        <v>0</v>
      </c>
      <c r="AV23" s="72">
        <f t="shared" si="4"/>
        <v>1</v>
      </c>
      <c r="AW23" s="65" t="s">
        <v>75</v>
      </c>
      <c r="AX23" s="61" t="s">
        <v>98</v>
      </c>
      <c r="AY23" s="311" t="s">
        <v>2927</v>
      </c>
      <c r="AZ23" s="58" t="s">
        <v>67</v>
      </c>
      <c r="BA23" s="58" t="s">
        <v>67</v>
      </c>
    </row>
    <row r="24" spans="2:53" x14ac:dyDescent="0.25">
      <c r="B24" s="58">
        <v>2024</v>
      </c>
      <c r="C24" s="58">
        <v>891780111</v>
      </c>
      <c r="D24" s="59" t="s">
        <v>64</v>
      </c>
      <c r="E24" s="67" t="s">
        <v>2926</v>
      </c>
      <c r="F24" s="67" t="s">
        <v>2925</v>
      </c>
      <c r="G24" s="61">
        <v>0</v>
      </c>
      <c r="H24" s="61" t="s">
        <v>73</v>
      </c>
      <c r="I24" s="59" t="s">
        <v>65</v>
      </c>
      <c r="J24" s="67" t="s">
        <v>12778</v>
      </c>
      <c r="K24" s="67">
        <v>12100000</v>
      </c>
      <c r="L24" s="58" t="s">
        <v>68</v>
      </c>
      <c r="M24" s="67" t="s">
        <v>2696</v>
      </c>
      <c r="N24" s="310">
        <v>57433908</v>
      </c>
      <c r="O24" s="60">
        <v>18</v>
      </c>
      <c r="P24" s="65">
        <v>45309</v>
      </c>
      <c r="Q24" s="60">
        <v>12100000</v>
      </c>
      <c r="R24" s="65">
        <v>45310</v>
      </c>
      <c r="S24" s="60">
        <v>12100000</v>
      </c>
      <c r="T24" s="61" t="s">
        <v>67</v>
      </c>
      <c r="U24" s="209">
        <v>7634885</v>
      </c>
      <c r="V24" s="67" t="s">
        <v>2695</v>
      </c>
      <c r="W24" s="68">
        <v>45310</v>
      </c>
      <c r="X24" s="68">
        <v>45310</v>
      </c>
      <c r="Y24" s="68" t="s">
        <v>75</v>
      </c>
      <c r="Z24" s="68">
        <v>45473</v>
      </c>
      <c r="AA24" s="67">
        <f t="shared" si="0"/>
        <v>163</v>
      </c>
      <c r="AB24" s="60">
        <v>0</v>
      </c>
      <c r="AC24" s="60">
        <v>0</v>
      </c>
      <c r="AD24" s="60">
        <v>0</v>
      </c>
      <c r="AE24" s="65" t="s">
        <v>75</v>
      </c>
      <c r="AF24" s="67">
        <f t="shared" si="1"/>
        <v>0</v>
      </c>
      <c r="AG24" s="60">
        <v>0</v>
      </c>
      <c r="AH24" s="60">
        <v>0</v>
      </c>
      <c r="AI24" s="65" t="s">
        <v>75</v>
      </c>
      <c r="AJ24" s="61">
        <v>0</v>
      </c>
      <c r="AK24" s="65" t="s">
        <v>75</v>
      </c>
      <c r="AL24" s="65" t="s">
        <v>75</v>
      </c>
      <c r="AM24" s="67">
        <f t="shared" si="2"/>
        <v>0</v>
      </c>
      <c r="AN24" s="67">
        <f>+K24+AC24-AH24</f>
        <v>12100000</v>
      </c>
      <c r="AO24" s="61" t="s">
        <v>67</v>
      </c>
      <c r="AP24" s="60">
        <v>12100000</v>
      </c>
      <c r="AQ24" s="61" t="s">
        <v>86</v>
      </c>
      <c r="AR24" s="60">
        <v>0</v>
      </c>
      <c r="AS24" s="65" t="s">
        <v>75</v>
      </c>
      <c r="AT24" s="70">
        <v>12100000</v>
      </c>
      <c r="AU24" s="71">
        <f t="shared" si="3"/>
        <v>0</v>
      </c>
      <c r="AV24" s="72">
        <f t="shared" si="4"/>
        <v>1</v>
      </c>
      <c r="AW24" s="65" t="s">
        <v>75</v>
      </c>
      <c r="AX24" s="61" t="s">
        <v>98</v>
      </c>
      <c r="AY24" s="311" t="s">
        <v>2924</v>
      </c>
      <c r="AZ24" s="58" t="s">
        <v>67</v>
      </c>
      <c r="BA24" s="58" t="s">
        <v>67</v>
      </c>
    </row>
    <row r="25" spans="2:53" x14ac:dyDescent="0.25">
      <c r="B25" s="58">
        <v>2024</v>
      </c>
      <c r="C25" s="58">
        <v>891780111</v>
      </c>
      <c r="D25" s="59" t="s">
        <v>64</v>
      </c>
      <c r="E25" s="67" t="s">
        <v>2923</v>
      </c>
      <c r="F25" s="67" t="s">
        <v>2922</v>
      </c>
      <c r="G25" s="61">
        <v>0</v>
      </c>
      <c r="H25" s="61" t="s">
        <v>73</v>
      </c>
      <c r="I25" s="59" t="s">
        <v>65</v>
      </c>
      <c r="J25" s="60" t="s">
        <v>2921</v>
      </c>
      <c r="K25" s="67">
        <v>12100000</v>
      </c>
      <c r="L25" s="58" t="s">
        <v>68</v>
      </c>
      <c r="M25" s="67" t="s">
        <v>2690</v>
      </c>
      <c r="N25" s="310">
        <v>85450968</v>
      </c>
      <c r="O25" s="60">
        <v>85</v>
      </c>
      <c r="P25" s="65">
        <v>45309</v>
      </c>
      <c r="Q25" s="60">
        <v>12100000</v>
      </c>
      <c r="R25" s="65">
        <v>45314</v>
      </c>
      <c r="S25" s="60">
        <v>12100000</v>
      </c>
      <c r="T25" s="61" t="s">
        <v>67</v>
      </c>
      <c r="U25" s="310">
        <v>36669977</v>
      </c>
      <c r="V25" s="67" t="s">
        <v>2598</v>
      </c>
      <c r="W25" s="68">
        <v>45314</v>
      </c>
      <c r="X25" s="68">
        <v>45314</v>
      </c>
      <c r="Y25" s="68" t="s">
        <v>75</v>
      </c>
      <c r="Z25" s="68">
        <v>45473</v>
      </c>
      <c r="AA25" s="67">
        <f t="shared" si="0"/>
        <v>159</v>
      </c>
      <c r="AB25" s="60">
        <v>0</v>
      </c>
      <c r="AC25" s="60">
        <v>0</v>
      </c>
      <c r="AD25" s="60">
        <v>0</v>
      </c>
      <c r="AE25" s="65" t="s">
        <v>75</v>
      </c>
      <c r="AF25" s="67">
        <f t="shared" si="1"/>
        <v>0</v>
      </c>
      <c r="AG25" s="60">
        <v>0</v>
      </c>
      <c r="AH25" s="60">
        <v>0</v>
      </c>
      <c r="AI25" s="65" t="s">
        <v>75</v>
      </c>
      <c r="AJ25" s="61">
        <v>0</v>
      </c>
      <c r="AK25" s="65" t="s">
        <v>75</v>
      </c>
      <c r="AL25" s="65" t="s">
        <v>75</v>
      </c>
      <c r="AM25" s="67">
        <f t="shared" si="2"/>
        <v>0</v>
      </c>
      <c r="AN25" s="67">
        <f>+K25+AC25-AH25</f>
        <v>12100000</v>
      </c>
      <c r="AO25" s="61" t="s">
        <v>67</v>
      </c>
      <c r="AP25" s="60">
        <v>12100000</v>
      </c>
      <c r="AQ25" s="61" t="s">
        <v>86</v>
      </c>
      <c r="AR25" s="60">
        <v>0</v>
      </c>
      <c r="AS25" s="65" t="s">
        <v>75</v>
      </c>
      <c r="AT25" s="70">
        <v>12100000</v>
      </c>
      <c r="AU25" s="71">
        <f t="shared" si="3"/>
        <v>0</v>
      </c>
      <c r="AV25" s="72">
        <f t="shared" si="4"/>
        <v>1</v>
      </c>
      <c r="AW25" s="65" t="s">
        <v>75</v>
      </c>
      <c r="AX25" s="61" t="s">
        <v>98</v>
      </c>
      <c r="AY25" s="311" t="s">
        <v>2920</v>
      </c>
      <c r="AZ25" s="58" t="s">
        <v>67</v>
      </c>
      <c r="BA25" s="58" t="s">
        <v>67</v>
      </c>
    </row>
    <row r="26" spans="2:53" x14ac:dyDescent="0.25">
      <c r="B26" s="58">
        <v>2024</v>
      </c>
      <c r="C26" s="58">
        <v>891780111</v>
      </c>
      <c r="D26" s="59" t="s">
        <v>64</v>
      </c>
      <c r="E26" s="67" t="s">
        <v>2919</v>
      </c>
      <c r="F26" s="67" t="s">
        <v>2918</v>
      </c>
      <c r="G26" s="61">
        <v>0</v>
      </c>
      <c r="H26" s="61" t="s">
        <v>73</v>
      </c>
      <c r="I26" s="59" t="s">
        <v>65</v>
      </c>
      <c r="J26" s="60" t="s">
        <v>2917</v>
      </c>
      <c r="K26" s="67">
        <v>14850000</v>
      </c>
      <c r="L26" s="58" t="s">
        <v>68</v>
      </c>
      <c r="M26" s="67" t="s">
        <v>2743</v>
      </c>
      <c r="N26" s="310">
        <v>26767399</v>
      </c>
      <c r="O26" s="60">
        <v>80</v>
      </c>
      <c r="P26" s="65">
        <v>45309</v>
      </c>
      <c r="Q26" s="60">
        <v>14850000</v>
      </c>
      <c r="R26" s="65">
        <v>45314</v>
      </c>
      <c r="S26" s="60">
        <v>14850000</v>
      </c>
      <c r="T26" s="61" t="s">
        <v>67</v>
      </c>
      <c r="U26" s="310">
        <v>1082943891</v>
      </c>
      <c r="V26" s="67" t="s">
        <v>2742</v>
      </c>
      <c r="W26" s="68">
        <v>45314</v>
      </c>
      <c r="X26" s="68">
        <v>45314</v>
      </c>
      <c r="Y26" s="68" t="s">
        <v>75</v>
      </c>
      <c r="Z26" s="68">
        <v>45473</v>
      </c>
      <c r="AA26" s="67">
        <f t="shared" si="0"/>
        <v>159</v>
      </c>
      <c r="AB26" s="60">
        <v>0</v>
      </c>
      <c r="AC26" s="60">
        <v>0</v>
      </c>
      <c r="AD26" s="60">
        <v>0</v>
      </c>
      <c r="AE26" s="65" t="s">
        <v>75</v>
      </c>
      <c r="AF26" s="67">
        <f t="shared" si="1"/>
        <v>0</v>
      </c>
      <c r="AG26" s="60">
        <v>0</v>
      </c>
      <c r="AH26" s="60">
        <v>0</v>
      </c>
      <c r="AI26" s="65" t="s">
        <v>75</v>
      </c>
      <c r="AJ26" s="61">
        <v>0</v>
      </c>
      <c r="AK26" s="65" t="s">
        <v>75</v>
      </c>
      <c r="AL26" s="65" t="s">
        <v>75</v>
      </c>
      <c r="AM26" s="67">
        <f t="shared" si="2"/>
        <v>0</v>
      </c>
      <c r="AN26" s="67">
        <f>+K26+AC26-AH26</f>
        <v>14850000</v>
      </c>
      <c r="AO26" s="61" t="s">
        <v>67</v>
      </c>
      <c r="AP26" s="60">
        <v>14850000</v>
      </c>
      <c r="AQ26" s="61" t="s">
        <v>86</v>
      </c>
      <c r="AR26" s="60">
        <v>0</v>
      </c>
      <c r="AS26" s="65" t="s">
        <v>75</v>
      </c>
      <c r="AT26" s="70">
        <v>14850000</v>
      </c>
      <c r="AU26" s="71">
        <f t="shared" si="3"/>
        <v>0</v>
      </c>
      <c r="AV26" s="72">
        <f t="shared" si="4"/>
        <v>1</v>
      </c>
      <c r="AW26" s="65" t="s">
        <v>75</v>
      </c>
      <c r="AX26" s="61" t="s">
        <v>98</v>
      </c>
      <c r="AY26" s="311" t="s">
        <v>2916</v>
      </c>
      <c r="AZ26" s="58" t="s">
        <v>67</v>
      </c>
      <c r="BA26" s="58" t="s">
        <v>67</v>
      </c>
    </row>
    <row r="27" spans="2:53" x14ac:dyDescent="0.25">
      <c r="B27" s="58">
        <v>2024</v>
      </c>
      <c r="C27" s="58">
        <v>891780111</v>
      </c>
      <c r="D27" s="59" t="s">
        <v>64</v>
      </c>
      <c r="E27" s="67" t="s">
        <v>2915</v>
      </c>
      <c r="F27" s="67" t="s">
        <v>2914</v>
      </c>
      <c r="G27" s="61">
        <v>0</v>
      </c>
      <c r="H27" s="61" t="s">
        <v>73</v>
      </c>
      <c r="I27" s="59" t="s">
        <v>65</v>
      </c>
      <c r="J27" s="60" t="s">
        <v>2913</v>
      </c>
      <c r="K27" s="67">
        <v>11550000</v>
      </c>
      <c r="L27" s="58" t="s">
        <v>68</v>
      </c>
      <c r="M27" s="67" t="s">
        <v>2912</v>
      </c>
      <c r="N27" s="310">
        <v>57464217</v>
      </c>
      <c r="O27" s="60">
        <v>87</v>
      </c>
      <c r="P27" s="65">
        <v>45309</v>
      </c>
      <c r="Q27" s="60">
        <v>11550000</v>
      </c>
      <c r="R27" s="65">
        <v>45314</v>
      </c>
      <c r="S27" s="60">
        <v>11550000</v>
      </c>
      <c r="T27" s="61" t="s">
        <v>67</v>
      </c>
      <c r="U27" s="310">
        <v>36669977</v>
      </c>
      <c r="V27" s="67" t="s">
        <v>2598</v>
      </c>
      <c r="W27" s="68">
        <v>45314</v>
      </c>
      <c r="X27" s="68">
        <v>45314</v>
      </c>
      <c r="Y27" s="68" t="s">
        <v>75</v>
      </c>
      <c r="Z27" s="68">
        <v>45473</v>
      </c>
      <c r="AA27" s="67">
        <f t="shared" si="0"/>
        <v>159</v>
      </c>
      <c r="AB27" s="60">
        <v>0</v>
      </c>
      <c r="AC27" s="60">
        <v>0</v>
      </c>
      <c r="AD27" s="60">
        <v>0</v>
      </c>
      <c r="AE27" s="65" t="s">
        <v>75</v>
      </c>
      <c r="AF27" s="67">
        <f t="shared" si="1"/>
        <v>0</v>
      </c>
      <c r="AG27" s="60">
        <v>0</v>
      </c>
      <c r="AH27" s="60">
        <v>0</v>
      </c>
      <c r="AI27" s="65" t="s">
        <v>75</v>
      </c>
      <c r="AJ27" s="61">
        <v>0</v>
      </c>
      <c r="AK27" s="65" t="s">
        <v>75</v>
      </c>
      <c r="AL27" s="65" t="s">
        <v>75</v>
      </c>
      <c r="AM27" s="67">
        <f t="shared" si="2"/>
        <v>0</v>
      </c>
      <c r="AN27" s="67">
        <f>+K27+AC27-AH27</f>
        <v>11550000</v>
      </c>
      <c r="AO27" s="61" t="s">
        <v>67</v>
      </c>
      <c r="AP27" s="60">
        <v>11550000</v>
      </c>
      <c r="AQ27" s="61" t="s">
        <v>86</v>
      </c>
      <c r="AR27" s="60">
        <v>0</v>
      </c>
      <c r="AS27" s="65" t="s">
        <v>75</v>
      </c>
      <c r="AT27" s="70">
        <v>11550000</v>
      </c>
      <c r="AU27" s="71">
        <f t="shared" si="3"/>
        <v>0</v>
      </c>
      <c r="AV27" s="72">
        <f t="shared" si="4"/>
        <v>1</v>
      </c>
      <c r="AW27" s="65" t="s">
        <v>75</v>
      </c>
      <c r="AX27" s="61" t="s">
        <v>98</v>
      </c>
      <c r="AY27" s="311" t="s">
        <v>2911</v>
      </c>
      <c r="AZ27" s="58" t="s">
        <v>67</v>
      </c>
      <c r="BA27" s="58" t="s">
        <v>67</v>
      </c>
    </row>
    <row r="28" spans="2:53" x14ac:dyDescent="0.25">
      <c r="B28" s="58">
        <v>2024</v>
      </c>
      <c r="C28" s="58">
        <v>891780111</v>
      </c>
      <c r="D28" s="59" t="s">
        <v>64</v>
      </c>
      <c r="E28" s="67" t="s">
        <v>2910</v>
      </c>
      <c r="F28" s="67" t="s">
        <v>2909</v>
      </c>
      <c r="G28" s="61">
        <v>0</v>
      </c>
      <c r="H28" s="61" t="s">
        <v>73</v>
      </c>
      <c r="I28" s="59" t="s">
        <v>65</v>
      </c>
      <c r="J28" s="60" t="s">
        <v>2908</v>
      </c>
      <c r="K28" s="67">
        <v>13200000</v>
      </c>
      <c r="L28" s="58" t="s">
        <v>68</v>
      </c>
      <c r="M28" s="67" t="s">
        <v>2664</v>
      </c>
      <c r="N28" s="312">
        <v>57464026</v>
      </c>
      <c r="O28" s="60">
        <v>79</v>
      </c>
      <c r="P28" s="65">
        <v>45309</v>
      </c>
      <c r="Q28" s="60">
        <v>13200000</v>
      </c>
      <c r="R28" s="65">
        <v>45316</v>
      </c>
      <c r="S28" s="60">
        <v>13200000</v>
      </c>
      <c r="T28" s="61" t="s">
        <v>67</v>
      </c>
      <c r="U28" s="209">
        <v>1045725304</v>
      </c>
      <c r="V28" s="180" t="s">
        <v>2663</v>
      </c>
      <c r="W28" s="68">
        <v>45316</v>
      </c>
      <c r="X28" s="68">
        <v>45316</v>
      </c>
      <c r="Y28" s="68" t="s">
        <v>75</v>
      </c>
      <c r="Z28" s="68">
        <v>45473</v>
      </c>
      <c r="AA28" s="67">
        <f t="shared" si="0"/>
        <v>157</v>
      </c>
      <c r="AB28" s="60">
        <v>0</v>
      </c>
      <c r="AC28" s="60">
        <v>0</v>
      </c>
      <c r="AD28" s="60">
        <v>0</v>
      </c>
      <c r="AE28" s="65" t="s">
        <v>75</v>
      </c>
      <c r="AF28" s="67">
        <f t="shared" si="1"/>
        <v>0</v>
      </c>
      <c r="AG28" s="60">
        <v>0</v>
      </c>
      <c r="AH28" s="60">
        <v>0</v>
      </c>
      <c r="AI28" s="65" t="s">
        <v>75</v>
      </c>
      <c r="AJ28" s="61">
        <v>0</v>
      </c>
      <c r="AK28" s="65" t="s">
        <v>75</v>
      </c>
      <c r="AL28" s="65" t="s">
        <v>75</v>
      </c>
      <c r="AM28" s="67">
        <f t="shared" si="2"/>
        <v>0</v>
      </c>
      <c r="AN28" s="67">
        <f>+K28+AC28-AH28</f>
        <v>13200000</v>
      </c>
      <c r="AO28" s="61" t="s">
        <v>67</v>
      </c>
      <c r="AP28" s="60">
        <v>13200000</v>
      </c>
      <c r="AQ28" s="61" t="s">
        <v>86</v>
      </c>
      <c r="AR28" s="60">
        <v>0</v>
      </c>
      <c r="AS28" s="65" t="s">
        <v>75</v>
      </c>
      <c r="AT28" s="70">
        <v>13200000</v>
      </c>
      <c r="AU28" s="71">
        <f t="shared" si="3"/>
        <v>0</v>
      </c>
      <c r="AV28" s="72">
        <f t="shared" si="4"/>
        <v>1</v>
      </c>
      <c r="AW28" s="65" t="s">
        <v>75</v>
      </c>
      <c r="AX28" s="61" t="s">
        <v>98</v>
      </c>
      <c r="AY28" s="311" t="s">
        <v>2907</v>
      </c>
      <c r="AZ28" s="58" t="s">
        <v>67</v>
      </c>
      <c r="BA28" s="58" t="s">
        <v>67</v>
      </c>
    </row>
    <row r="29" spans="2:53" x14ac:dyDescent="0.25">
      <c r="B29" s="58">
        <v>2024</v>
      </c>
      <c r="C29" s="58">
        <v>891780111</v>
      </c>
      <c r="D29" s="59" t="s">
        <v>64</v>
      </c>
      <c r="E29" s="67" t="s">
        <v>2906</v>
      </c>
      <c r="F29" s="67" t="s">
        <v>2905</v>
      </c>
      <c r="G29" s="61">
        <v>0</v>
      </c>
      <c r="H29" s="61" t="s">
        <v>73</v>
      </c>
      <c r="I29" s="59" t="s">
        <v>65</v>
      </c>
      <c r="J29" s="60" t="s">
        <v>2904</v>
      </c>
      <c r="K29" s="209">
        <v>11500000</v>
      </c>
      <c r="L29" s="58" t="s">
        <v>68</v>
      </c>
      <c r="M29" s="67" t="s">
        <v>2675</v>
      </c>
      <c r="N29" s="310">
        <v>85150568</v>
      </c>
      <c r="O29" s="60">
        <v>202</v>
      </c>
      <c r="P29" s="65">
        <v>45322</v>
      </c>
      <c r="Q29" s="60">
        <v>11500000</v>
      </c>
      <c r="R29" s="65">
        <v>45322</v>
      </c>
      <c r="S29" s="60">
        <v>11500000</v>
      </c>
      <c r="T29" s="61" t="s">
        <v>67</v>
      </c>
      <c r="U29" s="310">
        <v>84457116</v>
      </c>
      <c r="V29" s="67" t="s">
        <v>2674</v>
      </c>
      <c r="W29" s="68">
        <v>45322</v>
      </c>
      <c r="X29" s="68">
        <v>45323</v>
      </c>
      <c r="Y29" s="68" t="s">
        <v>75</v>
      </c>
      <c r="Z29" s="68">
        <v>45473</v>
      </c>
      <c r="AA29" s="67">
        <f t="shared" si="0"/>
        <v>150</v>
      </c>
      <c r="AB29" s="60">
        <v>0</v>
      </c>
      <c r="AC29" s="60">
        <v>0</v>
      </c>
      <c r="AD29" s="60">
        <v>0</v>
      </c>
      <c r="AE29" s="65" t="s">
        <v>75</v>
      </c>
      <c r="AF29" s="67">
        <f t="shared" si="1"/>
        <v>0</v>
      </c>
      <c r="AG29" s="60">
        <v>0</v>
      </c>
      <c r="AH29" s="60">
        <v>0</v>
      </c>
      <c r="AI29" s="65" t="s">
        <v>75</v>
      </c>
      <c r="AJ29" s="61">
        <v>0</v>
      </c>
      <c r="AK29" s="65" t="s">
        <v>75</v>
      </c>
      <c r="AL29" s="65" t="s">
        <v>75</v>
      </c>
      <c r="AM29" s="67">
        <f t="shared" si="2"/>
        <v>0</v>
      </c>
      <c r="AN29" s="67">
        <f>+K29+AC29-AH29</f>
        <v>11500000</v>
      </c>
      <c r="AO29" s="61" t="s">
        <v>67</v>
      </c>
      <c r="AP29" s="60">
        <v>11500000</v>
      </c>
      <c r="AQ29" s="61" t="s">
        <v>86</v>
      </c>
      <c r="AR29" s="60">
        <v>0</v>
      </c>
      <c r="AS29" s="65" t="s">
        <v>75</v>
      </c>
      <c r="AT29" s="70">
        <v>11500000</v>
      </c>
      <c r="AU29" s="71">
        <f t="shared" si="3"/>
        <v>0</v>
      </c>
      <c r="AV29" s="72">
        <f t="shared" si="4"/>
        <v>1</v>
      </c>
      <c r="AW29" s="65" t="s">
        <v>75</v>
      </c>
      <c r="AX29" s="61" t="s">
        <v>98</v>
      </c>
      <c r="AY29" s="311" t="s">
        <v>2903</v>
      </c>
      <c r="AZ29" s="58" t="s">
        <v>67</v>
      </c>
      <c r="BA29" s="58" t="s">
        <v>67</v>
      </c>
    </row>
    <row r="30" spans="2:53" x14ac:dyDescent="0.25">
      <c r="B30" s="58">
        <v>2024</v>
      </c>
      <c r="C30" s="58">
        <v>891780111</v>
      </c>
      <c r="D30" s="59" t="s">
        <v>64</v>
      </c>
      <c r="E30" s="67" t="s">
        <v>2902</v>
      </c>
      <c r="F30" s="67" t="s">
        <v>2901</v>
      </c>
      <c r="G30" s="61">
        <v>0</v>
      </c>
      <c r="H30" s="61" t="s">
        <v>73</v>
      </c>
      <c r="I30" s="59" t="s">
        <v>65</v>
      </c>
      <c r="J30" s="60" t="s">
        <v>2900</v>
      </c>
      <c r="K30" s="209">
        <v>11000000</v>
      </c>
      <c r="L30" s="58" t="s">
        <v>68</v>
      </c>
      <c r="M30" s="67" t="s">
        <v>2732</v>
      </c>
      <c r="N30" s="310">
        <v>1020736975</v>
      </c>
      <c r="O30" s="60">
        <v>209</v>
      </c>
      <c r="P30" s="65">
        <v>45322</v>
      </c>
      <c r="Q30" s="60">
        <v>11000000</v>
      </c>
      <c r="R30" s="65">
        <v>45322</v>
      </c>
      <c r="S30" s="60">
        <v>11000000</v>
      </c>
      <c r="T30" s="61" t="s">
        <v>67</v>
      </c>
      <c r="U30" s="313">
        <v>36669725</v>
      </c>
      <c r="V30" s="67" t="s">
        <v>2731</v>
      </c>
      <c r="W30" s="68">
        <v>45322</v>
      </c>
      <c r="X30" s="68">
        <v>45323</v>
      </c>
      <c r="Y30" s="68" t="s">
        <v>75</v>
      </c>
      <c r="Z30" s="68">
        <v>45473</v>
      </c>
      <c r="AA30" s="67">
        <f t="shared" si="0"/>
        <v>150</v>
      </c>
      <c r="AB30" s="60">
        <v>0</v>
      </c>
      <c r="AC30" s="60">
        <v>0</v>
      </c>
      <c r="AD30" s="60">
        <v>0</v>
      </c>
      <c r="AE30" s="65" t="s">
        <v>75</v>
      </c>
      <c r="AF30" s="67">
        <f t="shared" si="1"/>
        <v>0</v>
      </c>
      <c r="AG30" s="60">
        <v>0</v>
      </c>
      <c r="AH30" s="60">
        <v>0</v>
      </c>
      <c r="AI30" s="65" t="s">
        <v>75</v>
      </c>
      <c r="AJ30" s="61">
        <v>0</v>
      </c>
      <c r="AK30" s="65" t="s">
        <v>75</v>
      </c>
      <c r="AL30" s="65" t="s">
        <v>75</v>
      </c>
      <c r="AM30" s="67">
        <f t="shared" si="2"/>
        <v>0</v>
      </c>
      <c r="AN30" s="67">
        <f>+K30+AC30-AH30</f>
        <v>11000000</v>
      </c>
      <c r="AO30" s="61" t="s">
        <v>67</v>
      </c>
      <c r="AP30" s="60">
        <v>11000000</v>
      </c>
      <c r="AQ30" s="61" t="s">
        <v>86</v>
      </c>
      <c r="AR30" s="60">
        <v>0</v>
      </c>
      <c r="AS30" s="65" t="s">
        <v>75</v>
      </c>
      <c r="AT30" s="70">
        <v>11000000</v>
      </c>
      <c r="AU30" s="71">
        <f t="shared" si="3"/>
        <v>0</v>
      </c>
      <c r="AV30" s="72">
        <f t="shared" si="4"/>
        <v>1</v>
      </c>
      <c r="AW30" s="65" t="s">
        <v>75</v>
      </c>
      <c r="AX30" s="61" t="s">
        <v>98</v>
      </c>
      <c r="AY30" s="311" t="s">
        <v>2899</v>
      </c>
      <c r="AZ30" s="58" t="s">
        <v>67</v>
      </c>
      <c r="BA30" s="58" t="s">
        <v>67</v>
      </c>
    </row>
    <row r="31" spans="2:53" x14ac:dyDescent="0.25">
      <c r="B31" s="58">
        <v>2024</v>
      </c>
      <c r="C31" s="58">
        <v>891780111</v>
      </c>
      <c r="D31" s="59" t="s">
        <v>64</v>
      </c>
      <c r="E31" s="67" t="s">
        <v>2898</v>
      </c>
      <c r="F31" s="67" t="s">
        <v>2897</v>
      </c>
      <c r="G31" s="61">
        <v>0</v>
      </c>
      <c r="H31" s="61" t="s">
        <v>73</v>
      </c>
      <c r="I31" s="59" t="s">
        <v>65</v>
      </c>
      <c r="J31" s="60" t="s">
        <v>2896</v>
      </c>
      <c r="K31" s="209">
        <v>16500000</v>
      </c>
      <c r="L31" s="58" t="s">
        <v>68</v>
      </c>
      <c r="M31" s="67" t="s">
        <v>2616</v>
      </c>
      <c r="N31" s="310">
        <v>85466955</v>
      </c>
      <c r="O31" s="60">
        <v>213</v>
      </c>
      <c r="P31" s="65">
        <v>45322</v>
      </c>
      <c r="Q31" s="60">
        <v>22900000</v>
      </c>
      <c r="R31" s="65">
        <v>45322</v>
      </c>
      <c r="S31" s="60">
        <v>16500000</v>
      </c>
      <c r="T31" s="61" t="s">
        <v>67</v>
      </c>
      <c r="U31" s="310">
        <v>7634903</v>
      </c>
      <c r="V31" s="67" t="s">
        <v>2593</v>
      </c>
      <c r="W31" s="68">
        <v>45322</v>
      </c>
      <c r="X31" s="68">
        <v>45323</v>
      </c>
      <c r="Y31" s="68" t="s">
        <v>75</v>
      </c>
      <c r="Z31" s="68">
        <v>45473</v>
      </c>
      <c r="AA31" s="67">
        <f t="shared" si="0"/>
        <v>150</v>
      </c>
      <c r="AB31" s="60">
        <v>2</v>
      </c>
      <c r="AC31" s="60">
        <v>6400000</v>
      </c>
      <c r="AD31" s="60">
        <v>0</v>
      </c>
      <c r="AE31" s="65">
        <v>45493</v>
      </c>
      <c r="AF31" s="67">
        <f t="shared" si="1"/>
        <v>20</v>
      </c>
      <c r="AG31" s="60">
        <v>0</v>
      </c>
      <c r="AH31" s="60">
        <v>0</v>
      </c>
      <c r="AI31" s="65" t="s">
        <v>75</v>
      </c>
      <c r="AJ31" s="61">
        <v>0</v>
      </c>
      <c r="AK31" s="65" t="s">
        <v>75</v>
      </c>
      <c r="AL31" s="65" t="s">
        <v>75</v>
      </c>
      <c r="AM31" s="67">
        <f t="shared" si="2"/>
        <v>0</v>
      </c>
      <c r="AN31" s="67">
        <f>+K31+AC31-AH31</f>
        <v>22900000</v>
      </c>
      <c r="AO31" s="61" t="s">
        <v>67</v>
      </c>
      <c r="AP31" s="60">
        <v>19700000</v>
      </c>
      <c r="AQ31" s="61" t="s">
        <v>86</v>
      </c>
      <c r="AR31" s="60">
        <v>0</v>
      </c>
      <c r="AS31" s="65" t="s">
        <v>75</v>
      </c>
      <c r="AT31" s="70">
        <v>22900000</v>
      </c>
      <c r="AU31" s="71">
        <f t="shared" si="3"/>
        <v>0</v>
      </c>
      <c r="AV31" s="72">
        <f t="shared" si="4"/>
        <v>1</v>
      </c>
      <c r="AW31" s="65" t="s">
        <v>75</v>
      </c>
      <c r="AX31" s="61" t="s">
        <v>101</v>
      </c>
      <c r="AY31" s="311" t="s">
        <v>2895</v>
      </c>
      <c r="AZ31" s="58" t="s">
        <v>67</v>
      </c>
      <c r="BA31" s="58" t="s">
        <v>67</v>
      </c>
    </row>
    <row r="32" spans="2:53" x14ac:dyDescent="0.25">
      <c r="B32" s="58">
        <v>2024</v>
      </c>
      <c r="C32" s="58">
        <v>891780111</v>
      </c>
      <c r="D32" s="59" t="s">
        <v>64</v>
      </c>
      <c r="E32" s="67" t="s">
        <v>2894</v>
      </c>
      <c r="F32" s="67" t="s">
        <v>2893</v>
      </c>
      <c r="G32" s="61">
        <v>0</v>
      </c>
      <c r="H32" s="61" t="s">
        <v>73</v>
      </c>
      <c r="I32" s="59" t="s">
        <v>65</v>
      </c>
      <c r="J32" s="60" t="s">
        <v>2892</v>
      </c>
      <c r="K32" s="209">
        <v>12000000</v>
      </c>
      <c r="L32" s="58" t="s">
        <v>68</v>
      </c>
      <c r="M32" s="67" t="s">
        <v>2891</v>
      </c>
      <c r="N32" s="310">
        <v>57450652</v>
      </c>
      <c r="O32" s="60">
        <v>200</v>
      </c>
      <c r="P32" s="65">
        <v>45322</v>
      </c>
      <c r="Q32" s="60">
        <v>12000000</v>
      </c>
      <c r="R32" s="65">
        <v>45322</v>
      </c>
      <c r="S32" s="60">
        <v>12000000</v>
      </c>
      <c r="T32" s="61" t="s">
        <v>67</v>
      </c>
      <c r="U32" s="310">
        <v>1082943891</v>
      </c>
      <c r="V32" s="67" t="s">
        <v>2742</v>
      </c>
      <c r="W32" s="68">
        <v>45322</v>
      </c>
      <c r="X32" s="68">
        <v>45323</v>
      </c>
      <c r="Y32" s="68" t="s">
        <v>75</v>
      </c>
      <c r="Z32" s="68">
        <v>45473</v>
      </c>
      <c r="AA32" s="67">
        <f t="shared" si="0"/>
        <v>150</v>
      </c>
      <c r="AB32" s="60">
        <v>0</v>
      </c>
      <c r="AC32" s="60">
        <v>0</v>
      </c>
      <c r="AD32" s="60">
        <v>0</v>
      </c>
      <c r="AE32" s="65" t="s">
        <v>75</v>
      </c>
      <c r="AF32" s="67">
        <f t="shared" si="1"/>
        <v>0</v>
      </c>
      <c r="AG32" s="60">
        <v>1</v>
      </c>
      <c r="AH32" s="60">
        <v>11600000</v>
      </c>
      <c r="AI32" s="68">
        <v>45327</v>
      </c>
      <c r="AJ32" s="61">
        <v>0</v>
      </c>
      <c r="AK32" s="65" t="s">
        <v>75</v>
      </c>
      <c r="AL32" s="65" t="s">
        <v>75</v>
      </c>
      <c r="AM32" s="67">
        <f t="shared" si="2"/>
        <v>0</v>
      </c>
      <c r="AN32" s="67">
        <f>+K32+AC32-AH32</f>
        <v>400000</v>
      </c>
      <c r="AO32" s="61" t="s">
        <v>67</v>
      </c>
      <c r="AP32" s="60">
        <v>12000000</v>
      </c>
      <c r="AQ32" s="61" t="s">
        <v>86</v>
      </c>
      <c r="AR32" s="60">
        <v>0</v>
      </c>
      <c r="AS32" s="65" t="s">
        <v>75</v>
      </c>
      <c r="AT32" s="70">
        <v>400000</v>
      </c>
      <c r="AU32" s="71">
        <f t="shared" si="3"/>
        <v>0</v>
      </c>
      <c r="AV32" s="72">
        <f t="shared" si="4"/>
        <v>1</v>
      </c>
      <c r="AW32" s="68">
        <v>45327</v>
      </c>
      <c r="AX32" s="61" t="s">
        <v>1864</v>
      </c>
      <c r="AY32" s="311" t="s">
        <v>2890</v>
      </c>
      <c r="AZ32" s="58" t="s">
        <v>67</v>
      </c>
      <c r="BA32" s="58" t="s">
        <v>67</v>
      </c>
    </row>
    <row r="33" spans="2:53" x14ac:dyDescent="0.25">
      <c r="B33" s="58">
        <v>2024</v>
      </c>
      <c r="C33" s="58">
        <v>891780111</v>
      </c>
      <c r="D33" s="59" t="s">
        <v>64</v>
      </c>
      <c r="E33" s="67" t="s">
        <v>2889</v>
      </c>
      <c r="F33" s="67" t="s">
        <v>2888</v>
      </c>
      <c r="G33" s="61">
        <v>0</v>
      </c>
      <c r="H33" s="61" t="s">
        <v>73</v>
      </c>
      <c r="I33" s="59" t="s">
        <v>65</v>
      </c>
      <c r="J33" s="60" t="s">
        <v>2887</v>
      </c>
      <c r="K33" s="209">
        <v>11500000</v>
      </c>
      <c r="L33" s="58" t="s">
        <v>68</v>
      </c>
      <c r="M33" s="67" t="s">
        <v>2627</v>
      </c>
      <c r="N33" s="310">
        <v>1221972088</v>
      </c>
      <c r="O33" s="60">
        <v>208</v>
      </c>
      <c r="P33" s="65">
        <v>45322</v>
      </c>
      <c r="Q33" s="60">
        <v>11500000</v>
      </c>
      <c r="R33" s="65">
        <v>45322</v>
      </c>
      <c r="S33" s="60">
        <v>11500000</v>
      </c>
      <c r="T33" s="61" t="s">
        <v>67</v>
      </c>
      <c r="U33" s="310">
        <v>7634903</v>
      </c>
      <c r="V33" s="67" t="s">
        <v>2593</v>
      </c>
      <c r="W33" s="68">
        <v>45322</v>
      </c>
      <c r="X33" s="68">
        <v>45323</v>
      </c>
      <c r="Y33" s="68" t="s">
        <v>75</v>
      </c>
      <c r="Z33" s="68">
        <v>45473</v>
      </c>
      <c r="AA33" s="67">
        <f t="shared" si="0"/>
        <v>150</v>
      </c>
      <c r="AB33" s="60">
        <v>0</v>
      </c>
      <c r="AC33" s="60">
        <v>0</v>
      </c>
      <c r="AD33" s="60">
        <v>0</v>
      </c>
      <c r="AE33" s="65" t="s">
        <v>75</v>
      </c>
      <c r="AF33" s="67">
        <f t="shared" si="1"/>
        <v>0</v>
      </c>
      <c r="AG33" s="60">
        <v>0</v>
      </c>
      <c r="AH33" s="60">
        <v>0</v>
      </c>
      <c r="AI33" s="65" t="s">
        <v>75</v>
      </c>
      <c r="AJ33" s="61">
        <v>0</v>
      </c>
      <c r="AK33" s="65" t="s">
        <v>75</v>
      </c>
      <c r="AL33" s="65" t="s">
        <v>75</v>
      </c>
      <c r="AM33" s="67">
        <f t="shared" si="2"/>
        <v>0</v>
      </c>
      <c r="AN33" s="67">
        <f>+K33+AC33-AH33</f>
        <v>11500000</v>
      </c>
      <c r="AO33" s="61" t="s">
        <v>67</v>
      </c>
      <c r="AP33" s="60">
        <v>11500000</v>
      </c>
      <c r="AQ33" s="61" t="s">
        <v>86</v>
      </c>
      <c r="AR33" s="60">
        <v>0</v>
      </c>
      <c r="AS33" s="65" t="s">
        <v>75</v>
      </c>
      <c r="AT33" s="70">
        <v>11500000</v>
      </c>
      <c r="AU33" s="71">
        <f t="shared" si="3"/>
        <v>0</v>
      </c>
      <c r="AV33" s="72">
        <f t="shared" si="4"/>
        <v>1</v>
      </c>
      <c r="AW33" s="65" t="s">
        <v>75</v>
      </c>
      <c r="AX33" s="61" t="s">
        <v>98</v>
      </c>
      <c r="AY33" s="311" t="s">
        <v>2886</v>
      </c>
      <c r="AZ33" s="58" t="s">
        <v>67</v>
      </c>
      <c r="BA33" s="58" t="s">
        <v>67</v>
      </c>
    </row>
    <row r="34" spans="2:53" x14ac:dyDescent="0.25">
      <c r="B34" s="58">
        <v>2024</v>
      </c>
      <c r="C34" s="58">
        <v>891780111</v>
      </c>
      <c r="D34" s="59" t="s">
        <v>64</v>
      </c>
      <c r="E34" s="67" t="s">
        <v>2885</v>
      </c>
      <c r="F34" s="67" t="s">
        <v>2884</v>
      </c>
      <c r="G34" s="61">
        <v>0</v>
      </c>
      <c r="H34" s="61" t="s">
        <v>73</v>
      </c>
      <c r="I34" s="59" t="s">
        <v>65</v>
      </c>
      <c r="J34" s="60" t="s">
        <v>2883</v>
      </c>
      <c r="K34" s="209">
        <v>12000000</v>
      </c>
      <c r="L34" s="58" t="s">
        <v>68</v>
      </c>
      <c r="M34" s="67" t="s">
        <v>2643</v>
      </c>
      <c r="N34" s="310">
        <v>57423259</v>
      </c>
      <c r="O34" s="60">
        <v>199</v>
      </c>
      <c r="P34" s="65">
        <v>45322</v>
      </c>
      <c r="Q34" s="60">
        <v>12000000</v>
      </c>
      <c r="R34" s="65">
        <v>45322</v>
      </c>
      <c r="S34" s="60">
        <v>12000000</v>
      </c>
      <c r="T34" s="61" t="s">
        <v>67</v>
      </c>
      <c r="U34" s="310">
        <v>1098669877</v>
      </c>
      <c r="V34" s="67" t="s">
        <v>2604</v>
      </c>
      <c r="W34" s="68">
        <v>45322</v>
      </c>
      <c r="X34" s="68">
        <v>45323</v>
      </c>
      <c r="Y34" s="68" t="s">
        <v>75</v>
      </c>
      <c r="Z34" s="68">
        <v>45473</v>
      </c>
      <c r="AA34" s="67">
        <f t="shared" si="0"/>
        <v>150</v>
      </c>
      <c r="AB34" s="60">
        <v>0</v>
      </c>
      <c r="AC34" s="60">
        <v>0</v>
      </c>
      <c r="AD34" s="60">
        <v>0</v>
      </c>
      <c r="AE34" s="65" t="s">
        <v>75</v>
      </c>
      <c r="AF34" s="67">
        <f t="shared" si="1"/>
        <v>0</v>
      </c>
      <c r="AG34" s="60">
        <v>0</v>
      </c>
      <c r="AH34" s="60">
        <v>0</v>
      </c>
      <c r="AI34" s="65" t="s">
        <v>75</v>
      </c>
      <c r="AJ34" s="61">
        <v>0</v>
      </c>
      <c r="AK34" s="65" t="s">
        <v>75</v>
      </c>
      <c r="AL34" s="65" t="s">
        <v>75</v>
      </c>
      <c r="AM34" s="67">
        <f t="shared" si="2"/>
        <v>0</v>
      </c>
      <c r="AN34" s="67">
        <f>+K34+AC34-AH34</f>
        <v>12000000</v>
      </c>
      <c r="AO34" s="61" t="s">
        <v>67</v>
      </c>
      <c r="AP34" s="60">
        <v>12000000</v>
      </c>
      <c r="AQ34" s="61" t="s">
        <v>86</v>
      </c>
      <c r="AR34" s="60">
        <v>0</v>
      </c>
      <c r="AS34" s="65" t="s">
        <v>75</v>
      </c>
      <c r="AT34" s="70">
        <v>12000000</v>
      </c>
      <c r="AU34" s="71">
        <f t="shared" si="3"/>
        <v>0</v>
      </c>
      <c r="AV34" s="72">
        <f t="shared" si="4"/>
        <v>1</v>
      </c>
      <c r="AW34" s="65" t="s">
        <v>75</v>
      </c>
      <c r="AX34" s="61" t="s">
        <v>98</v>
      </c>
      <c r="AY34" s="311" t="s">
        <v>2882</v>
      </c>
      <c r="AZ34" s="58" t="s">
        <v>67</v>
      </c>
      <c r="BA34" s="58" t="s">
        <v>67</v>
      </c>
    </row>
    <row r="35" spans="2:53" x14ac:dyDescent="0.25">
      <c r="B35" s="58">
        <v>2024</v>
      </c>
      <c r="C35" s="58">
        <v>891780111</v>
      </c>
      <c r="D35" s="59" t="s">
        <v>64</v>
      </c>
      <c r="E35" s="67" t="s">
        <v>2881</v>
      </c>
      <c r="F35" s="67" t="s">
        <v>2880</v>
      </c>
      <c r="G35" s="61">
        <v>0</v>
      </c>
      <c r="H35" s="61" t="s">
        <v>73</v>
      </c>
      <c r="I35" s="59" t="s">
        <v>65</v>
      </c>
      <c r="J35" s="60" t="s">
        <v>2879</v>
      </c>
      <c r="K35" s="209">
        <v>14000000</v>
      </c>
      <c r="L35" s="58" t="s">
        <v>68</v>
      </c>
      <c r="M35" s="67" t="s">
        <v>2658</v>
      </c>
      <c r="N35" s="310">
        <v>36552616</v>
      </c>
      <c r="O35" s="60">
        <v>203</v>
      </c>
      <c r="P35" s="65">
        <v>45322</v>
      </c>
      <c r="Q35" s="60">
        <v>14000000</v>
      </c>
      <c r="R35" s="65">
        <v>45322</v>
      </c>
      <c r="S35" s="60">
        <v>14000000</v>
      </c>
      <c r="T35" s="61" t="s">
        <v>67</v>
      </c>
      <c r="U35" s="310">
        <v>7634903</v>
      </c>
      <c r="V35" s="67" t="s">
        <v>2593</v>
      </c>
      <c r="W35" s="68">
        <v>45322</v>
      </c>
      <c r="X35" s="68">
        <v>45323</v>
      </c>
      <c r="Y35" s="68" t="s">
        <v>75</v>
      </c>
      <c r="Z35" s="68">
        <v>45473</v>
      </c>
      <c r="AA35" s="67">
        <f t="shared" si="0"/>
        <v>150</v>
      </c>
      <c r="AB35" s="60">
        <v>0</v>
      </c>
      <c r="AC35" s="60">
        <v>0</v>
      </c>
      <c r="AD35" s="60">
        <v>0</v>
      </c>
      <c r="AE35" s="65" t="s">
        <v>75</v>
      </c>
      <c r="AF35" s="67">
        <f t="shared" si="1"/>
        <v>0</v>
      </c>
      <c r="AG35" s="60">
        <v>0</v>
      </c>
      <c r="AH35" s="60">
        <v>0</v>
      </c>
      <c r="AI35" s="65" t="s">
        <v>75</v>
      </c>
      <c r="AJ35" s="61">
        <v>0</v>
      </c>
      <c r="AK35" s="65" t="s">
        <v>75</v>
      </c>
      <c r="AL35" s="65" t="s">
        <v>75</v>
      </c>
      <c r="AM35" s="67">
        <f t="shared" si="2"/>
        <v>0</v>
      </c>
      <c r="AN35" s="67">
        <f>+K35+AC35-AH35</f>
        <v>14000000</v>
      </c>
      <c r="AO35" s="61" t="s">
        <v>67</v>
      </c>
      <c r="AP35" s="60">
        <v>14000000</v>
      </c>
      <c r="AQ35" s="61" t="s">
        <v>86</v>
      </c>
      <c r="AR35" s="60">
        <v>0</v>
      </c>
      <c r="AS35" s="65" t="s">
        <v>75</v>
      </c>
      <c r="AT35" s="70">
        <v>14000000</v>
      </c>
      <c r="AU35" s="71">
        <f t="shared" si="3"/>
        <v>0</v>
      </c>
      <c r="AV35" s="72">
        <f t="shared" si="4"/>
        <v>1</v>
      </c>
      <c r="AW35" s="65" t="s">
        <v>75</v>
      </c>
      <c r="AX35" s="61" t="s">
        <v>98</v>
      </c>
      <c r="AY35" s="311" t="s">
        <v>2878</v>
      </c>
      <c r="AZ35" s="58" t="s">
        <v>67</v>
      </c>
      <c r="BA35" s="58" t="s">
        <v>67</v>
      </c>
    </row>
    <row r="36" spans="2:53" x14ac:dyDescent="0.25">
      <c r="B36" s="58">
        <v>2024</v>
      </c>
      <c r="C36" s="58">
        <v>891780111</v>
      </c>
      <c r="D36" s="59" t="s">
        <v>64</v>
      </c>
      <c r="E36" s="67" t="s">
        <v>2877</v>
      </c>
      <c r="F36" s="67" t="s">
        <v>2876</v>
      </c>
      <c r="G36" s="61">
        <v>0</v>
      </c>
      <c r="H36" s="61" t="s">
        <v>73</v>
      </c>
      <c r="I36" s="59" t="s">
        <v>65</v>
      </c>
      <c r="J36" s="60" t="s">
        <v>2875</v>
      </c>
      <c r="K36" s="209">
        <v>10500000</v>
      </c>
      <c r="L36" s="58" t="s">
        <v>68</v>
      </c>
      <c r="M36" s="67" t="s">
        <v>2622</v>
      </c>
      <c r="N36" s="310">
        <v>1085040743</v>
      </c>
      <c r="O36" s="60">
        <v>210</v>
      </c>
      <c r="P36" s="65">
        <v>45322</v>
      </c>
      <c r="Q36" s="60">
        <v>10500000</v>
      </c>
      <c r="R36" s="65">
        <v>45322</v>
      </c>
      <c r="S36" s="60">
        <v>10500000</v>
      </c>
      <c r="T36" s="61" t="s">
        <v>67</v>
      </c>
      <c r="U36" s="310">
        <v>36564357</v>
      </c>
      <c r="V36" s="67" t="s">
        <v>2621</v>
      </c>
      <c r="W36" s="68">
        <v>45322</v>
      </c>
      <c r="X36" s="68">
        <v>45323</v>
      </c>
      <c r="Y36" s="68" t="s">
        <v>75</v>
      </c>
      <c r="Z36" s="68">
        <v>45473</v>
      </c>
      <c r="AA36" s="67">
        <f t="shared" si="0"/>
        <v>150</v>
      </c>
      <c r="AB36" s="60">
        <v>0</v>
      </c>
      <c r="AC36" s="60">
        <v>0</v>
      </c>
      <c r="AD36" s="60">
        <v>0</v>
      </c>
      <c r="AE36" s="65" t="s">
        <v>75</v>
      </c>
      <c r="AF36" s="67">
        <f t="shared" si="1"/>
        <v>0</v>
      </c>
      <c r="AG36" s="60">
        <v>0</v>
      </c>
      <c r="AH36" s="60">
        <v>0</v>
      </c>
      <c r="AI36" s="65" t="s">
        <v>75</v>
      </c>
      <c r="AJ36" s="61">
        <v>0</v>
      </c>
      <c r="AK36" s="65" t="s">
        <v>75</v>
      </c>
      <c r="AL36" s="65" t="s">
        <v>75</v>
      </c>
      <c r="AM36" s="67">
        <f t="shared" si="2"/>
        <v>0</v>
      </c>
      <c r="AN36" s="67">
        <f>+K36+AC36-AH36</f>
        <v>10500000</v>
      </c>
      <c r="AO36" s="61" t="s">
        <v>67</v>
      </c>
      <c r="AP36" s="60">
        <v>10500000</v>
      </c>
      <c r="AQ36" s="61" t="s">
        <v>86</v>
      </c>
      <c r="AR36" s="60">
        <v>0</v>
      </c>
      <c r="AS36" s="65" t="s">
        <v>75</v>
      </c>
      <c r="AT36" s="70">
        <v>10500000</v>
      </c>
      <c r="AU36" s="71">
        <f t="shared" si="3"/>
        <v>0</v>
      </c>
      <c r="AV36" s="72">
        <f t="shared" si="4"/>
        <v>1</v>
      </c>
      <c r="AW36" s="65" t="s">
        <v>75</v>
      </c>
      <c r="AX36" s="61" t="s">
        <v>98</v>
      </c>
      <c r="AY36" s="311" t="s">
        <v>2874</v>
      </c>
      <c r="AZ36" s="58" t="s">
        <v>67</v>
      </c>
      <c r="BA36" s="58" t="s">
        <v>67</v>
      </c>
    </row>
    <row r="37" spans="2:53" x14ac:dyDescent="0.25">
      <c r="B37" s="58">
        <v>2024</v>
      </c>
      <c r="C37" s="58">
        <v>891780111</v>
      </c>
      <c r="D37" s="59" t="s">
        <v>64</v>
      </c>
      <c r="E37" s="67" t="s">
        <v>2873</v>
      </c>
      <c r="F37" s="67" t="s">
        <v>2872</v>
      </c>
      <c r="G37" s="61">
        <v>0</v>
      </c>
      <c r="H37" s="61" t="s">
        <v>73</v>
      </c>
      <c r="I37" s="59" t="s">
        <v>65</v>
      </c>
      <c r="J37" s="60" t="s">
        <v>2871</v>
      </c>
      <c r="K37" s="209">
        <v>11000000</v>
      </c>
      <c r="L37" s="58" t="s">
        <v>68</v>
      </c>
      <c r="M37" s="67" t="s">
        <v>2680</v>
      </c>
      <c r="N37" s="310">
        <v>1083569978</v>
      </c>
      <c r="O37" s="60">
        <v>205</v>
      </c>
      <c r="P37" s="65">
        <v>45322</v>
      </c>
      <c r="Q37" s="60">
        <v>11000000</v>
      </c>
      <c r="R37" s="65">
        <v>45322</v>
      </c>
      <c r="S37" s="60">
        <v>11000000</v>
      </c>
      <c r="T37" s="61" t="s">
        <v>67</v>
      </c>
      <c r="U37" s="310">
        <v>1082900194</v>
      </c>
      <c r="V37" s="67" t="s">
        <v>2632</v>
      </c>
      <c r="W37" s="68">
        <v>45322</v>
      </c>
      <c r="X37" s="68">
        <v>45323</v>
      </c>
      <c r="Y37" s="68" t="s">
        <v>75</v>
      </c>
      <c r="Z37" s="68">
        <v>45473</v>
      </c>
      <c r="AA37" s="67">
        <f t="shared" si="0"/>
        <v>150</v>
      </c>
      <c r="AB37" s="60">
        <v>0</v>
      </c>
      <c r="AC37" s="60">
        <v>0</v>
      </c>
      <c r="AD37" s="60">
        <v>0</v>
      </c>
      <c r="AE37" s="65" t="s">
        <v>75</v>
      </c>
      <c r="AF37" s="67">
        <f t="shared" si="1"/>
        <v>0</v>
      </c>
      <c r="AG37" s="60">
        <v>0</v>
      </c>
      <c r="AH37" s="60">
        <v>0</v>
      </c>
      <c r="AI37" s="65" t="s">
        <v>75</v>
      </c>
      <c r="AJ37" s="61">
        <v>0</v>
      </c>
      <c r="AK37" s="65" t="s">
        <v>75</v>
      </c>
      <c r="AL37" s="65" t="s">
        <v>75</v>
      </c>
      <c r="AM37" s="67">
        <f t="shared" si="2"/>
        <v>0</v>
      </c>
      <c r="AN37" s="67">
        <f>+K37+AC37-AH37</f>
        <v>11000000</v>
      </c>
      <c r="AO37" s="61" t="s">
        <v>67</v>
      </c>
      <c r="AP37" s="60">
        <v>11000000</v>
      </c>
      <c r="AQ37" s="61" t="s">
        <v>86</v>
      </c>
      <c r="AR37" s="60">
        <v>0</v>
      </c>
      <c r="AS37" s="65" t="s">
        <v>75</v>
      </c>
      <c r="AT37" s="70">
        <v>11000000</v>
      </c>
      <c r="AU37" s="71">
        <f t="shared" si="3"/>
        <v>0</v>
      </c>
      <c r="AV37" s="72">
        <f t="shared" si="4"/>
        <v>1</v>
      </c>
      <c r="AW37" s="65" t="s">
        <v>75</v>
      </c>
      <c r="AX37" s="61" t="s">
        <v>98</v>
      </c>
      <c r="AY37" s="311" t="s">
        <v>2870</v>
      </c>
      <c r="AZ37" s="58" t="s">
        <v>67</v>
      </c>
      <c r="BA37" s="58" t="s">
        <v>67</v>
      </c>
    </row>
    <row r="38" spans="2:53" x14ac:dyDescent="0.25">
      <c r="B38" s="58">
        <v>2024</v>
      </c>
      <c r="C38" s="58">
        <v>891780111</v>
      </c>
      <c r="D38" s="59" t="s">
        <v>64</v>
      </c>
      <c r="E38" s="67" t="s">
        <v>2869</v>
      </c>
      <c r="F38" s="67" t="s">
        <v>2868</v>
      </c>
      <c r="G38" s="61">
        <v>0</v>
      </c>
      <c r="H38" s="61" t="s">
        <v>73</v>
      </c>
      <c r="I38" s="59" t="s">
        <v>65</v>
      </c>
      <c r="J38" s="60" t="s">
        <v>2867</v>
      </c>
      <c r="K38" s="209">
        <v>11500000</v>
      </c>
      <c r="L38" s="58" t="s">
        <v>68</v>
      </c>
      <c r="M38" s="67" t="s">
        <v>2669</v>
      </c>
      <c r="N38" s="310">
        <v>1082981040</v>
      </c>
      <c r="O38" s="60">
        <v>207</v>
      </c>
      <c r="P38" s="65">
        <v>45322</v>
      </c>
      <c r="Q38" s="60">
        <v>11500000</v>
      </c>
      <c r="R38" s="65">
        <v>45322</v>
      </c>
      <c r="S38" s="60">
        <v>11500000</v>
      </c>
      <c r="T38" s="61" t="s">
        <v>67</v>
      </c>
      <c r="U38" s="310">
        <v>36564357</v>
      </c>
      <c r="V38" s="67" t="s">
        <v>2621</v>
      </c>
      <c r="W38" s="68">
        <v>45322</v>
      </c>
      <c r="X38" s="68">
        <v>45323</v>
      </c>
      <c r="Y38" s="68" t="s">
        <v>75</v>
      </c>
      <c r="Z38" s="68">
        <v>45473</v>
      </c>
      <c r="AA38" s="67">
        <f t="shared" si="0"/>
        <v>150</v>
      </c>
      <c r="AB38" s="60">
        <v>0</v>
      </c>
      <c r="AC38" s="60">
        <v>0</v>
      </c>
      <c r="AD38" s="60">
        <v>0</v>
      </c>
      <c r="AE38" s="65" t="s">
        <v>75</v>
      </c>
      <c r="AF38" s="67">
        <f t="shared" si="1"/>
        <v>0</v>
      </c>
      <c r="AG38" s="60">
        <v>0</v>
      </c>
      <c r="AH38" s="60">
        <v>0</v>
      </c>
      <c r="AI38" s="65" t="s">
        <v>75</v>
      </c>
      <c r="AJ38" s="61">
        <v>0</v>
      </c>
      <c r="AK38" s="65" t="s">
        <v>75</v>
      </c>
      <c r="AL38" s="65" t="s">
        <v>75</v>
      </c>
      <c r="AM38" s="67">
        <f t="shared" si="2"/>
        <v>0</v>
      </c>
      <c r="AN38" s="67">
        <f>+K38+AC38-AH38</f>
        <v>11500000</v>
      </c>
      <c r="AO38" s="61" t="s">
        <v>67</v>
      </c>
      <c r="AP38" s="60">
        <v>11500000</v>
      </c>
      <c r="AQ38" s="61" t="s">
        <v>86</v>
      </c>
      <c r="AR38" s="60">
        <v>0</v>
      </c>
      <c r="AS38" s="65" t="s">
        <v>75</v>
      </c>
      <c r="AT38" s="70">
        <v>11500000</v>
      </c>
      <c r="AU38" s="71">
        <f t="shared" si="3"/>
        <v>0</v>
      </c>
      <c r="AV38" s="72">
        <f t="shared" si="4"/>
        <v>1</v>
      </c>
      <c r="AW38" s="65" t="s">
        <v>75</v>
      </c>
      <c r="AX38" s="61" t="s">
        <v>98</v>
      </c>
      <c r="AY38" s="311" t="s">
        <v>2866</v>
      </c>
      <c r="AZ38" s="58" t="s">
        <v>67</v>
      </c>
      <c r="BA38" s="58" t="s">
        <v>67</v>
      </c>
    </row>
    <row r="39" spans="2:53" x14ac:dyDescent="0.25">
      <c r="B39" s="58">
        <v>2024</v>
      </c>
      <c r="C39" s="58">
        <v>891780111</v>
      </c>
      <c r="D39" s="59" t="s">
        <v>64</v>
      </c>
      <c r="E39" s="67" t="s">
        <v>2865</v>
      </c>
      <c r="F39" s="67" t="s">
        <v>2864</v>
      </c>
      <c r="G39" s="61">
        <v>0</v>
      </c>
      <c r="H39" s="61" t="s">
        <v>73</v>
      </c>
      <c r="I39" s="59" t="s">
        <v>65</v>
      </c>
      <c r="J39" s="60" t="s">
        <v>2863</v>
      </c>
      <c r="K39" s="209">
        <v>13500000</v>
      </c>
      <c r="L39" s="58" t="s">
        <v>68</v>
      </c>
      <c r="M39" s="67" t="s">
        <v>2648</v>
      </c>
      <c r="N39" s="310">
        <v>1129567153</v>
      </c>
      <c r="O39" s="60">
        <v>201</v>
      </c>
      <c r="P39" s="65">
        <v>45322</v>
      </c>
      <c r="Q39" s="60">
        <v>13500000</v>
      </c>
      <c r="R39" s="65">
        <v>45322</v>
      </c>
      <c r="S39" s="60">
        <v>13500000</v>
      </c>
      <c r="T39" s="61" t="s">
        <v>67</v>
      </c>
      <c r="U39" s="310">
        <v>7634903</v>
      </c>
      <c r="V39" s="67" t="s">
        <v>2593</v>
      </c>
      <c r="W39" s="68">
        <v>45322</v>
      </c>
      <c r="X39" s="68">
        <v>45323</v>
      </c>
      <c r="Y39" s="68" t="s">
        <v>75</v>
      </c>
      <c r="Z39" s="68">
        <v>45473</v>
      </c>
      <c r="AA39" s="67">
        <f t="shared" si="0"/>
        <v>150</v>
      </c>
      <c r="AB39" s="60">
        <v>0</v>
      </c>
      <c r="AC39" s="60">
        <v>0</v>
      </c>
      <c r="AD39" s="60">
        <v>0</v>
      </c>
      <c r="AE39" s="65" t="s">
        <v>75</v>
      </c>
      <c r="AF39" s="67">
        <f t="shared" si="1"/>
        <v>0</v>
      </c>
      <c r="AG39" s="60">
        <v>0</v>
      </c>
      <c r="AH39" s="60">
        <v>0</v>
      </c>
      <c r="AI39" s="65" t="s">
        <v>75</v>
      </c>
      <c r="AJ39" s="61">
        <v>0</v>
      </c>
      <c r="AK39" s="65" t="s">
        <v>75</v>
      </c>
      <c r="AL39" s="65" t="s">
        <v>75</v>
      </c>
      <c r="AM39" s="67">
        <f t="shared" si="2"/>
        <v>0</v>
      </c>
      <c r="AN39" s="67">
        <f>+K39+AC39-AH39</f>
        <v>13500000</v>
      </c>
      <c r="AO39" s="61" t="s">
        <v>67</v>
      </c>
      <c r="AP39" s="60">
        <v>13500000</v>
      </c>
      <c r="AQ39" s="61" t="s">
        <v>86</v>
      </c>
      <c r="AR39" s="60">
        <v>0</v>
      </c>
      <c r="AS39" s="65" t="s">
        <v>75</v>
      </c>
      <c r="AT39" s="70">
        <v>13500000</v>
      </c>
      <c r="AU39" s="71">
        <f t="shared" si="3"/>
        <v>0</v>
      </c>
      <c r="AV39" s="72">
        <f t="shared" si="4"/>
        <v>1</v>
      </c>
      <c r="AW39" s="65" t="s">
        <v>75</v>
      </c>
      <c r="AX39" s="61" t="s">
        <v>98</v>
      </c>
      <c r="AY39" s="311" t="s">
        <v>2862</v>
      </c>
      <c r="AZ39" s="58" t="s">
        <v>67</v>
      </c>
      <c r="BA39" s="58" t="s">
        <v>67</v>
      </c>
    </row>
    <row r="40" spans="2:53" x14ac:dyDescent="0.25">
      <c r="B40" s="58">
        <v>2024</v>
      </c>
      <c r="C40" s="58">
        <v>891780111</v>
      </c>
      <c r="D40" s="59" t="s">
        <v>64</v>
      </c>
      <c r="E40" s="67" t="s">
        <v>2861</v>
      </c>
      <c r="F40" s="67" t="s">
        <v>2860</v>
      </c>
      <c r="G40" s="61">
        <v>0</v>
      </c>
      <c r="H40" s="61" t="s">
        <v>73</v>
      </c>
      <c r="I40" s="59" t="s">
        <v>65</v>
      </c>
      <c r="J40" s="60" t="s">
        <v>2859</v>
      </c>
      <c r="K40" s="209">
        <v>10000000</v>
      </c>
      <c r="L40" s="58" t="s">
        <v>68</v>
      </c>
      <c r="M40" s="67" t="s">
        <v>2711</v>
      </c>
      <c r="N40" s="310">
        <v>1004347197</v>
      </c>
      <c r="O40" s="60">
        <v>204</v>
      </c>
      <c r="P40" s="65">
        <v>45330</v>
      </c>
      <c r="Q40" s="60">
        <v>10000000</v>
      </c>
      <c r="R40" s="65">
        <v>45330</v>
      </c>
      <c r="S40" s="60">
        <v>10000000</v>
      </c>
      <c r="T40" s="61" t="s">
        <v>67</v>
      </c>
      <c r="U40" s="310">
        <v>12561250</v>
      </c>
      <c r="V40" s="67" t="s">
        <v>2610</v>
      </c>
      <c r="W40" s="68">
        <v>45330</v>
      </c>
      <c r="X40" s="68">
        <v>45330</v>
      </c>
      <c r="Y40" s="68" t="s">
        <v>75</v>
      </c>
      <c r="Z40" s="68">
        <v>45473</v>
      </c>
      <c r="AA40" s="67">
        <f t="shared" ref="AA40:AA71" si="5">+IF(Y40="1800-01-01",Z40-X40,Z40-Y40)</f>
        <v>143</v>
      </c>
      <c r="AB40" s="60">
        <v>0</v>
      </c>
      <c r="AC40" s="60">
        <v>0</v>
      </c>
      <c r="AD40" s="60">
        <v>0</v>
      </c>
      <c r="AE40" s="65" t="s">
        <v>75</v>
      </c>
      <c r="AF40" s="67">
        <f t="shared" ref="AF40:AF71" si="6">+IF(AE40="1800-01-01",0,AE40-Z40)</f>
        <v>0</v>
      </c>
      <c r="AG40" s="60">
        <v>0</v>
      </c>
      <c r="AH40" s="60">
        <v>0</v>
      </c>
      <c r="AI40" s="65" t="s">
        <v>75</v>
      </c>
      <c r="AJ40" s="61">
        <v>0</v>
      </c>
      <c r="AK40" s="65" t="s">
        <v>75</v>
      </c>
      <c r="AL40" s="65" t="s">
        <v>75</v>
      </c>
      <c r="AM40" s="67">
        <f t="shared" ref="AM40:AM71" si="7">+IF(AK40="1800-01-01",0,AL40-AK40)</f>
        <v>0</v>
      </c>
      <c r="AN40" s="67">
        <f>+K40+AC40-AH40</f>
        <v>10000000</v>
      </c>
      <c r="AO40" s="61" t="s">
        <v>67</v>
      </c>
      <c r="AP40" s="60">
        <v>10000000</v>
      </c>
      <c r="AQ40" s="61" t="s">
        <v>86</v>
      </c>
      <c r="AR40" s="60">
        <v>0</v>
      </c>
      <c r="AS40" s="65" t="s">
        <v>75</v>
      </c>
      <c r="AT40" s="70">
        <v>10000000</v>
      </c>
      <c r="AU40" s="71">
        <f t="shared" ref="AU40:AU71" si="8">AN40-AT40</f>
        <v>0</v>
      </c>
      <c r="AV40" s="72">
        <f t="shared" ref="AV40:AV71" si="9">+IFERROR(AT40/AN40,"_")</f>
        <v>1</v>
      </c>
      <c r="AW40" s="65" t="s">
        <v>75</v>
      </c>
      <c r="AX40" s="61" t="s">
        <v>98</v>
      </c>
      <c r="AY40" s="311" t="s">
        <v>2858</v>
      </c>
      <c r="AZ40" s="58" t="s">
        <v>67</v>
      </c>
      <c r="BA40" s="58" t="s">
        <v>67</v>
      </c>
    </row>
    <row r="41" spans="2:53" x14ac:dyDescent="0.25">
      <c r="B41" s="58">
        <v>2024</v>
      </c>
      <c r="C41" s="58">
        <v>891780111</v>
      </c>
      <c r="D41" s="59" t="s">
        <v>64</v>
      </c>
      <c r="E41" s="67" t="s">
        <v>2857</v>
      </c>
      <c r="F41" s="67" t="s">
        <v>2856</v>
      </c>
      <c r="G41" s="61">
        <v>0</v>
      </c>
      <c r="H41" s="61" t="s">
        <v>73</v>
      </c>
      <c r="I41" s="59" t="s">
        <v>65</v>
      </c>
      <c r="J41" s="60" t="s">
        <v>2855</v>
      </c>
      <c r="K41" s="209">
        <v>4400000</v>
      </c>
      <c r="L41" s="58" t="s">
        <v>68</v>
      </c>
      <c r="M41" s="67" t="s">
        <v>2854</v>
      </c>
      <c r="N41" s="310">
        <v>1083022769</v>
      </c>
      <c r="O41" s="60">
        <v>206</v>
      </c>
      <c r="P41" s="65">
        <v>45322</v>
      </c>
      <c r="Q41" s="60">
        <v>4400000</v>
      </c>
      <c r="R41" s="65">
        <v>45330</v>
      </c>
      <c r="S41" s="60">
        <v>4400000</v>
      </c>
      <c r="T41" s="61" t="s">
        <v>67</v>
      </c>
      <c r="U41" s="209">
        <v>1045725304</v>
      </c>
      <c r="V41" s="180" t="s">
        <v>2663</v>
      </c>
      <c r="W41" s="68">
        <v>45330</v>
      </c>
      <c r="X41" s="68">
        <v>45330</v>
      </c>
      <c r="Y41" s="68" t="s">
        <v>75</v>
      </c>
      <c r="Z41" s="68">
        <v>45382</v>
      </c>
      <c r="AA41" s="67">
        <f t="shared" si="5"/>
        <v>52</v>
      </c>
      <c r="AB41" s="60">
        <v>0</v>
      </c>
      <c r="AC41" s="60">
        <v>0</v>
      </c>
      <c r="AD41" s="60">
        <v>0</v>
      </c>
      <c r="AE41" s="65" t="s">
        <v>75</v>
      </c>
      <c r="AF41" s="67">
        <f t="shared" si="6"/>
        <v>0</v>
      </c>
      <c r="AG41" s="60">
        <v>0</v>
      </c>
      <c r="AH41" s="60">
        <v>0</v>
      </c>
      <c r="AI41" s="65" t="s">
        <v>75</v>
      </c>
      <c r="AJ41" s="61">
        <v>0</v>
      </c>
      <c r="AK41" s="65" t="s">
        <v>75</v>
      </c>
      <c r="AL41" s="65" t="s">
        <v>75</v>
      </c>
      <c r="AM41" s="67">
        <f t="shared" si="7"/>
        <v>0</v>
      </c>
      <c r="AN41" s="67">
        <f>+K41+AC41-AH41</f>
        <v>4400000</v>
      </c>
      <c r="AO41" s="61" t="s">
        <v>67</v>
      </c>
      <c r="AP41" s="60">
        <v>4400000</v>
      </c>
      <c r="AQ41" s="61" t="s">
        <v>86</v>
      </c>
      <c r="AR41" s="60">
        <v>0</v>
      </c>
      <c r="AS41" s="65" t="s">
        <v>75</v>
      </c>
      <c r="AT41" s="70">
        <v>4400000</v>
      </c>
      <c r="AU41" s="71">
        <f t="shared" si="8"/>
        <v>0</v>
      </c>
      <c r="AV41" s="72">
        <f t="shared" si="9"/>
        <v>1</v>
      </c>
      <c r="AW41" s="65" t="s">
        <v>75</v>
      </c>
      <c r="AX41" s="61" t="s">
        <v>98</v>
      </c>
      <c r="AY41" s="311" t="s">
        <v>2853</v>
      </c>
      <c r="AZ41" s="58" t="s">
        <v>67</v>
      </c>
      <c r="BA41" s="58" t="s">
        <v>67</v>
      </c>
    </row>
    <row r="42" spans="2:53" x14ac:dyDescent="0.25">
      <c r="B42" s="58">
        <v>2024</v>
      </c>
      <c r="C42" s="58">
        <v>891780111</v>
      </c>
      <c r="D42" s="59" t="s">
        <v>64</v>
      </c>
      <c r="E42" s="67" t="s">
        <v>2852</v>
      </c>
      <c r="F42" s="67" t="s">
        <v>2851</v>
      </c>
      <c r="G42" s="61">
        <v>0</v>
      </c>
      <c r="H42" s="61" t="s">
        <v>73</v>
      </c>
      <c r="I42" s="59" t="s">
        <v>65</v>
      </c>
      <c r="J42" s="60" t="s">
        <v>2850</v>
      </c>
      <c r="K42" s="209">
        <v>14400000</v>
      </c>
      <c r="L42" s="58" t="s">
        <v>68</v>
      </c>
      <c r="M42" s="67" t="s">
        <v>2849</v>
      </c>
      <c r="N42" s="310">
        <v>26870452</v>
      </c>
      <c r="O42" s="60">
        <v>367</v>
      </c>
      <c r="P42" s="65">
        <v>45337</v>
      </c>
      <c r="Q42" s="60">
        <v>14400000</v>
      </c>
      <c r="R42" s="65">
        <v>45336</v>
      </c>
      <c r="S42" s="60">
        <v>14400000</v>
      </c>
      <c r="T42" s="61" t="s">
        <v>67</v>
      </c>
      <c r="U42" s="310">
        <v>1082943891</v>
      </c>
      <c r="V42" s="67" t="s">
        <v>2742</v>
      </c>
      <c r="W42" s="68">
        <v>45338</v>
      </c>
      <c r="X42" s="68">
        <v>45338</v>
      </c>
      <c r="Y42" s="68" t="s">
        <v>75</v>
      </c>
      <c r="Z42" s="68">
        <v>45519</v>
      </c>
      <c r="AA42" s="67">
        <f t="shared" si="5"/>
        <v>181</v>
      </c>
      <c r="AB42" s="60">
        <v>1</v>
      </c>
      <c r="AC42" s="60">
        <v>7200000</v>
      </c>
      <c r="AD42" s="60">
        <v>0</v>
      </c>
      <c r="AE42" s="65">
        <v>45580</v>
      </c>
      <c r="AF42" s="67">
        <f t="shared" si="6"/>
        <v>61</v>
      </c>
      <c r="AG42" s="60">
        <v>0</v>
      </c>
      <c r="AH42" s="60">
        <v>0</v>
      </c>
      <c r="AI42" s="65" t="s">
        <v>75</v>
      </c>
      <c r="AJ42" s="61">
        <v>0</v>
      </c>
      <c r="AK42" s="65" t="s">
        <v>75</v>
      </c>
      <c r="AL42" s="65" t="s">
        <v>75</v>
      </c>
      <c r="AM42" s="67">
        <f t="shared" si="7"/>
        <v>0</v>
      </c>
      <c r="AN42" s="67">
        <f>+K42+AC42-AH42</f>
        <v>21600000</v>
      </c>
      <c r="AO42" s="61" t="s">
        <v>67</v>
      </c>
      <c r="AP42" s="60">
        <v>14400000</v>
      </c>
      <c r="AQ42" s="61" t="s">
        <v>86</v>
      </c>
      <c r="AR42" s="60">
        <v>0</v>
      </c>
      <c r="AS42" s="65" t="s">
        <v>75</v>
      </c>
      <c r="AT42" s="70">
        <v>9600000</v>
      </c>
      <c r="AU42" s="71">
        <f t="shared" si="8"/>
        <v>12000000</v>
      </c>
      <c r="AV42" s="72">
        <f t="shared" si="9"/>
        <v>0.44444444444444442</v>
      </c>
      <c r="AW42" s="65" t="s">
        <v>75</v>
      </c>
      <c r="AX42" s="61" t="s">
        <v>101</v>
      </c>
      <c r="AY42" s="311" t="s">
        <v>2848</v>
      </c>
      <c r="AZ42" s="58" t="s">
        <v>67</v>
      </c>
      <c r="BA42" s="58" t="s">
        <v>119</v>
      </c>
    </row>
    <row r="43" spans="2:53" x14ac:dyDescent="0.25">
      <c r="B43" s="58">
        <v>2024</v>
      </c>
      <c r="C43" s="58">
        <v>891780111</v>
      </c>
      <c r="D43" s="59" t="s">
        <v>64</v>
      </c>
      <c r="E43" s="67" t="s">
        <v>2847</v>
      </c>
      <c r="F43" s="67" t="s">
        <v>2846</v>
      </c>
      <c r="G43" s="61">
        <v>0</v>
      </c>
      <c r="H43" s="61" t="s">
        <v>73</v>
      </c>
      <c r="I43" s="59" t="s">
        <v>65</v>
      </c>
      <c r="J43" s="60" t="s">
        <v>2845</v>
      </c>
      <c r="K43" s="209">
        <v>11250000</v>
      </c>
      <c r="L43" s="58" t="s">
        <v>68</v>
      </c>
      <c r="M43" s="67" t="s">
        <v>2844</v>
      </c>
      <c r="N43" s="310">
        <v>33201287</v>
      </c>
      <c r="O43" s="60">
        <v>451</v>
      </c>
      <c r="P43" s="65">
        <v>45344</v>
      </c>
      <c r="Q43" s="60">
        <v>11250000</v>
      </c>
      <c r="R43" s="65">
        <v>45345</v>
      </c>
      <c r="S43" s="60">
        <v>11250000</v>
      </c>
      <c r="T43" s="61" t="s">
        <v>67</v>
      </c>
      <c r="U43" s="310">
        <v>1082943891</v>
      </c>
      <c r="V43" s="67" t="s">
        <v>2742</v>
      </c>
      <c r="W43" s="68">
        <v>45345</v>
      </c>
      <c r="X43" s="68">
        <v>45345</v>
      </c>
      <c r="Y43" s="68" t="s">
        <v>75</v>
      </c>
      <c r="Z43" s="68">
        <v>45526</v>
      </c>
      <c r="AA43" s="67">
        <f t="shared" si="5"/>
        <v>181</v>
      </c>
      <c r="AB43" s="60">
        <v>1</v>
      </c>
      <c r="AC43" s="60">
        <v>5625000</v>
      </c>
      <c r="AD43" s="60">
        <v>0</v>
      </c>
      <c r="AE43" s="65">
        <v>45587</v>
      </c>
      <c r="AF43" s="67">
        <f t="shared" si="6"/>
        <v>61</v>
      </c>
      <c r="AG43" s="60">
        <v>0</v>
      </c>
      <c r="AH43" s="60">
        <v>0</v>
      </c>
      <c r="AI43" s="65" t="s">
        <v>75</v>
      </c>
      <c r="AJ43" s="61">
        <v>0</v>
      </c>
      <c r="AK43" s="65" t="s">
        <v>75</v>
      </c>
      <c r="AL43" s="65" t="s">
        <v>75</v>
      </c>
      <c r="AM43" s="67">
        <f t="shared" si="7"/>
        <v>0</v>
      </c>
      <c r="AN43" s="67">
        <f>+K43+AC43-AH43</f>
        <v>16875000</v>
      </c>
      <c r="AO43" s="61" t="s">
        <v>67</v>
      </c>
      <c r="AP43" s="60">
        <v>11250000</v>
      </c>
      <c r="AQ43" s="61" t="s">
        <v>86</v>
      </c>
      <c r="AR43" s="60">
        <v>0</v>
      </c>
      <c r="AS43" s="65" t="s">
        <v>75</v>
      </c>
      <c r="AT43" s="70">
        <v>3750000</v>
      </c>
      <c r="AU43" s="71">
        <f t="shared" si="8"/>
        <v>13125000</v>
      </c>
      <c r="AV43" s="72">
        <f t="shared" si="9"/>
        <v>0.22222222222222221</v>
      </c>
      <c r="AW43" s="65" t="s">
        <v>75</v>
      </c>
      <c r="AX43" s="61" t="s">
        <v>101</v>
      </c>
      <c r="AY43" s="311" t="s">
        <v>2843</v>
      </c>
      <c r="AZ43" s="58" t="s">
        <v>67</v>
      </c>
      <c r="BA43" s="58" t="s">
        <v>119</v>
      </c>
    </row>
    <row r="44" spans="2:53" x14ac:dyDescent="0.25">
      <c r="B44" s="58">
        <v>2024</v>
      </c>
      <c r="C44" s="58">
        <v>891780111</v>
      </c>
      <c r="D44" s="59" t="s">
        <v>64</v>
      </c>
      <c r="E44" s="67" t="s">
        <v>2842</v>
      </c>
      <c r="F44" s="67" t="s">
        <v>2841</v>
      </c>
      <c r="G44" s="61">
        <v>0</v>
      </c>
      <c r="H44" s="61" t="s">
        <v>73</v>
      </c>
      <c r="I44" s="59" t="s">
        <v>65</v>
      </c>
      <c r="J44" s="60" t="s">
        <v>2840</v>
      </c>
      <c r="K44" s="209">
        <v>13020000</v>
      </c>
      <c r="L44" s="58" t="s">
        <v>68</v>
      </c>
      <c r="M44" s="67" t="s">
        <v>2737</v>
      </c>
      <c r="N44" s="310">
        <v>26812832</v>
      </c>
      <c r="O44" s="60">
        <v>387</v>
      </c>
      <c r="P44" s="65">
        <v>45338</v>
      </c>
      <c r="Q44" s="60">
        <v>13020000</v>
      </c>
      <c r="R44" s="65">
        <v>45342</v>
      </c>
      <c r="S44" s="60">
        <v>13020000</v>
      </c>
      <c r="T44" s="61" t="s">
        <v>67</v>
      </c>
      <c r="U44" s="313">
        <v>36669725</v>
      </c>
      <c r="V44" s="67" t="s">
        <v>2731</v>
      </c>
      <c r="W44" s="68">
        <v>45342</v>
      </c>
      <c r="X44" s="68">
        <v>45342</v>
      </c>
      <c r="Y44" s="68" t="s">
        <v>75</v>
      </c>
      <c r="Z44" s="68">
        <v>45473</v>
      </c>
      <c r="AA44" s="67">
        <f t="shared" si="5"/>
        <v>131</v>
      </c>
      <c r="AB44" s="60">
        <v>0</v>
      </c>
      <c r="AC44" s="60">
        <v>0</v>
      </c>
      <c r="AD44" s="60">
        <v>0</v>
      </c>
      <c r="AE44" s="65" t="s">
        <v>75</v>
      </c>
      <c r="AF44" s="67">
        <f t="shared" si="6"/>
        <v>0</v>
      </c>
      <c r="AG44" s="60">
        <v>0</v>
      </c>
      <c r="AH44" s="60">
        <v>0</v>
      </c>
      <c r="AI44" s="65" t="s">
        <v>75</v>
      </c>
      <c r="AJ44" s="61">
        <v>0</v>
      </c>
      <c r="AK44" s="65" t="s">
        <v>75</v>
      </c>
      <c r="AL44" s="65" t="s">
        <v>75</v>
      </c>
      <c r="AM44" s="67">
        <f t="shared" si="7"/>
        <v>0</v>
      </c>
      <c r="AN44" s="67">
        <f>+K44+AC44-AH44</f>
        <v>13020000</v>
      </c>
      <c r="AO44" s="61" t="s">
        <v>67</v>
      </c>
      <c r="AP44" s="60">
        <v>13020000</v>
      </c>
      <c r="AQ44" s="61" t="s">
        <v>86</v>
      </c>
      <c r="AR44" s="60">
        <v>0</v>
      </c>
      <c r="AS44" s="65" t="s">
        <v>75</v>
      </c>
      <c r="AT44" s="70">
        <v>13020000</v>
      </c>
      <c r="AU44" s="71">
        <f t="shared" si="8"/>
        <v>0</v>
      </c>
      <c r="AV44" s="72">
        <f t="shared" si="9"/>
        <v>1</v>
      </c>
      <c r="AW44" s="65" t="s">
        <v>75</v>
      </c>
      <c r="AX44" s="61" t="s">
        <v>98</v>
      </c>
      <c r="AY44" s="311" t="s">
        <v>2839</v>
      </c>
      <c r="AZ44" s="58" t="s">
        <v>67</v>
      </c>
      <c r="BA44" s="58" t="s">
        <v>67</v>
      </c>
    </row>
    <row r="45" spans="2:53" x14ac:dyDescent="0.25">
      <c r="B45" s="58">
        <v>2024</v>
      </c>
      <c r="C45" s="58">
        <v>891780111</v>
      </c>
      <c r="D45" s="59" t="s">
        <v>64</v>
      </c>
      <c r="E45" s="67" t="s">
        <v>2838</v>
      </c>
      <c r="F45" s="67" t="s">
        <v>2837</v>
      </c>
      <c r="G45" s="61">
        <v>0</v>
      </c>
      <c r="H45" s="61" t="s">
        <v>73</v>
      </c>
      <c r="I45" s="59" t="s">
        <v>65</v>
      </c>
      <c r="J45" s="60" t="s">
        <v>2836</v>
      </c>
      <c r="K45" s="209">
        <v>6320000</v>
      </c>
      <c r="L45" s="58" t="s">
        <v>68</v>
      </c>
      <c r="M45" s="67" t="s">
        <v>2611</v>
      </c>
      <c r="N45" s="310">
        <v>36720593</v>
      </c>
      <c r="O45" s="60">
        <v>594</v>
      </c>
      <c r="P45" s="65">
        <v>45357</v>
      </c>
      <c r="Q45" s="60">
        <v>6320000</v>
      </c>
      <c r="R45" s="65">
        <v>45362</v>
      </c>
      <c r="S45" s="60">
        <v>6320000</v>
      </c>
      <c r="T45" s="61" t="s">
        <v>67</v>
      </c>
      <c r="U45" s="310">
        <v>12561250</v>
      </c>
      <c r="V45" s="310" t="s">
        <v>2610</v>
      </c>
      <c r="W45" s="68">
        <v>45362</v>
      </c>
      <c r="X45" s="68">
        <v>45362</v>
      </c>
      <c r="Y45" s="68" t="s">
        <v>75</v>
      </c>
      <c r="Z45" s="68">
        <v>45458</v>
      </c>
      <c r="AA45" s="67">
        <f t="shared" si="5"/>
        <v>96</v>
      </c>
      <c r="AB45" s="60">
        <v>0</v>
      </c>
      <c r="AC45" s="60">
        <v>0</v>
      </c>
      <c r="AD45" s="60">
        <v>0</v>
      </c>
      <c r="AE45" s="65" t="s">
        <v>75</v>
      </c>
      <c r="AF45" s="67">
        <f t="shared" si="6"/>
        <v>0</v>
      </c>
      <c r="AG45" s="60">
        <v>0</v>
      </c>
      <c r="AH45" s="60">
        <v>0</v>
      </c>
      <c r="AI45" s="65" t="s">
        <v>75</v>
      </c>
      <c r="AJ45" s="61">
        <v>0</v>
      </c>
      <c r="AK45" s="65" t="s">
        <v>75</v>
      </c>
      <c r="AL45" s="65" t="s">
        <v>75</v>
      </c>
      <c r="AM45" s="67">
        <f t="shared" si="7"/>
        <v>0</v>
      </c>
      <c r="AN45" s="67">
        <f>+K45+AC45-AH45</f>
        <v>6320000</v>
      </c>
      <c r="AO45" s="61" t="s">
        <v>67</v>
      </c>
      <c r="AP45" s="60">
        <v>6320000</v>
      </c>
      <c r="AQ45" s="61" t="s">
        <v>86</v>
      </c>
      <c r="AR45" s="60">
        <v>0</v>
      </c>
      <c r="AS45" s="65" t="s">
        <v>75</v>
      </c>
      <c r="AT45" s="70">
        <v>6320000</v>
      </c>
      <c r="AU45" s="71">
        <f t="shared" si="8"/>
        <v>0</v>
      </c>
      <c r="AV45" s="72">
        <f t="shared" si="9"/>
        <v>1</v>
      </c>
      <c r="AW45" s="65" t="s">
        <v>75</v>
      </c>
      <c r="AX45" s="61" t="s">
        <v>98</v>
      </c>
      <c r="AY45" s="311" t="s">
        <v>2835</v>
      </c>
      <c r="AZ45" s="58" t="s">
        <v>67</v>
      </c>
      <c r="BA45" s="58" t="s">
        <v>67</v>
      </c>
    </row>
    <row r="46" spans="2:53" x14ac:dyDescent="0.25">
      <c r="B46" s="58">
        <v>2024</v>
      </c>
      <c r="C46" s="58">
        <v>891780111</v>
      </c>
      <c r="D46" s="59" t="s">
        <v>64</v>
      </c>
      <c r="E46" s="67" t="s">
        <v>2834</v>
      </c>
      <c r="F46" s="67" t="s">
        <v>2833</v>
      </c>
      <c r="G46" s="61">
        <v>0</v>
      </c>
      <c r="H46" s="61" t="s">
        <v>73</v>
      </c>
      <c r="I46" s="59" t="s">
        <v>65</v>
      </c>
      <c r="J46" s="60" t="s">
        <v>2832</v>
      </c>
      <c r="K46" s="209">
        <v>10000000</v>
      </c>
      <c r="L46" s="58" t="s">
        <v>68</v>
      </c>
      <c r="M46" s="67" t="s">
        <v>2831</v>
      </c>
      <c r="N46" s="310">
        <v>1082863156</v>
      </c>
      <c r="O46" s="60">
        <v>595</v>
      </c>
      <c r="P46" s="65">
        <v>45357</v>
      </c>
      <c r="Q46" s="60">
        <v>10000000</v>
      </c>
      <c r="R46" s="65">
        <v>45357</v>
      </c>
      <c r="S46" s="60">
        <v>10000000</v>
      </c>
      <c r="T46" s="61" t="s">
        <v>67</v>
      </c>
      <c r="U46" s="310">
        <v>36669977</v>
      </c>
      <c r="V46" s="67" t="s">
        <v>2598</v>
      </c>
      <c r="W46" s="68">
        <v>45362</v>
      </c>
      <c r="X46" s="68">
        <v>45362</v>
      </c>
      <c r="Y46" s="68" t="s">
        <v>75</v>
      </c>
      <c r="Z46" s="68">
        <v>45473</v>
      </c>
      <c r="AA46" s="67">
        <f t="shared" si="5"/>
        <v>111</v>
      </c>
      <c r="AB46" s="60">
        <v>0</v>
      </c>
      <c r="AC46" s="60">
        <v>0</v>
      </c>
      <c r="AD46" s="60">
        <v>0</v>
      </c>
      <c r="AE46" s="65" t="s">
        <v>75</v>
      </c>
      <c r="AF46" s="67">
        <f t="shared" si="6"/>
        <v>0</v>
      </c>
      <c r="AG46" s="60">
        <v>0</v>
      </c>
      <c r="AH46" s="60">
        <v>0</v>
      </c>
      <c r="AI46" s="65" t="s">
        <v>75</v>
      </c>
      <c r="AJ46" s="61">
        <v>0</v>
      </c>
      <c r="AK46" s="65" t="s">
        <v>75</v>
      </c>
      <c r="AL46" s="65" t="s">
        <v>75</v>
      </c>
      <c r="AM46" s="67">
        <f t="shared" si="7"/>
        <v>0</v>
      </c>
      <c r="AN46" s="67">
        <f>+K46+AC46-AH46</f>
        <v>10000000</v>
      </c>
      <c r="AO46" s="61" t="s">
        <v>67</v>
      </c>
      <c r="AP46" s="60">
        <v>10000000</v>
      </c>
      <c r="AQ46" s="61" t="s">
        <v>86</v>
      </c>
      <c r="AR46" s="60">
        <v>0</v>
      </c>
      <c r="AS46" s="65" t="s">
        <v>75</v>
      </c>
      <c r="AT46" s="70">
        <v>10000000</v>
      </c>
      <c r="AU46" s="71">
        <f t="shared" si="8"/>
        <v>0</v>
      </c>
      <c r="AV46" s="72">
        <f t="shared" si="9"/>
        <v>1</v>
      </c>
      <c r="AW46" s="65" t="s">
        <v>75</v>
      </c>
      <c r="AX46" s="61" t="s">
        <v>98</v>
      </c>
      <c r="AY46" s="311" t="s">
        <v>2830</v>
      </c>
      <c r="AZ46" s="58" t="s">
        <v>67</v>
      </c>
      <c r="BA46" s="58" t="s">
        <v>67</v>
      </c>
    </row>
    <row r="47" spans="2:53" x14ac:dyDescent="0.25">
      <c r="B47" s="58">
        <v>2024</v>
      </c>
      <c r="C47" s="58">
        <v>891780111</v>
      </c>
      <c r="D47" s="59" t="s">
        <v>64</v>
      </c>
      <c r="E47" s="67" t="s">
        <v>2829</v>
      </c>
      <c r="F47" s="67" t="s">
        <v>2828</v>
      </c>
      <c r="G47" s="61">
        <v>0</v>
      </c>
      <c r="H47" s="61" t="s">
        <v>73</v>
      </c>
      <c r="I47" s="59" t="s">
        <v>65</v>
      </c>
      <c r="J47" s="60" t="s">
        <v>2827</v>
      </c>
      <c r="K47" s="209">
        <v>8680000</v>
      </c>
      <c r="L47" s="58" t="s">
        <v>68</v>
      </c>
      <c r="M47" s="67" t="s">
        <v>2638</v>
      </c>
      <c r="N47" s="310">
        <v>1082898550</v>
      </c>
      <c r="O47" s="60">
        <v>592</v>
      </c>
      <c r="P47" s="65">
        <v>45357</v>
      </c>
      <c r="Q47" s="60">
        <v>8680000</v>
      </c>
      <c r="R47" s="65">
        <v>45357</v>
      </c>
      <c r="S47" s="60">
        <v>8680000</v>
      </c>
      <c r="T47" s="61" t="s">
        <v>67</v>
      </c>
      <c r="U47" s="310">
        <v>36669977</v>
      </c>
      <c r="V47" s="67" t="s">
        <v>2598</v>
      </c>
      <c r="W47" s="68">
        <v>45362</v>
      </c>
      <c r="X47" s="68">
        <v>45362</v>
      </c>
      <c r="Y47" s="68" t="s">
        <v>75</v>
      </c>
      <c r="Z47" s="68">
        <v>45473</v>
      </c>
      <c r="AA47" s="67">
        <f t="shared" si="5"/>
        <v>111</v>
      </c>
      <c r="AB47" s="60">
        <v>0</v>
      </c>
      <c r="AC47" s="60">
        <v>0</v>
      </c>
      <c r="AD47" s="60">
        <v>0</v>
      </c>
      <c r="AE47" s="65" t="s">
        <v>75</v>
      </c>
      <c r="AF47" s="67">
        <f t="shared" si="6"/>
        <v>0</v>
      </c>
      <c r="AG47" s="60">
        <v>0</v>
      </c>
      <c r="AH47" s="60">
        <v>0</v>
      </c>
      <c r="AI47" s="65" t="s">
        <v>75</v>
      </c>
      <c r="AJ47" s="61">
        <v>0</v>
      </c>
      <c r="AK47" s="65" t="s">
        <v>75</v>
      </c>
      <c r="AL47" s="65" t="s">
        <v>75</v>
      </c>
      <c r="AM47" s="67">
        <f t="shared" si="7"/>
        <v>0</v>
      </c>
      <c r="AN47" s="67">
        <f>+K47+AC47-AH47</f>
        <v>8680000</v>
      </c>
      <c r="AO47" s="61" t="s">
        <v>67</v>
      </c>
      <c r="AP47" s="60">
        <v>8680000</v>
      </c>
      <c r="AQ47" s="61" t="s">
        <v>86</v>
      </c>
      <c r="AR47" s="60">
        <v>0</v>
      </c>
      <c r="AS47" s="65" t="s">
        <v>75</v>
      </c>
      <c r="AT47" s="70">
        <v>8680000</v>
      </c>
      <c r="AU47" s="71">
        <f t="shared" si="8"/>
        <v>0</v>
      </c>
      <c r="AV47" s="72">
        <f t="shared" si="9"/>
        <v>1</v>
      </c>
      <c r="AW47" s="65" t="s">
        <v>75</v>
      </c>
      <c r="AX47" s="61" t="s">
        <v>98</v>
      </c>
      <c r="AY47" s="311" t="s">
        <v>2826</v>
      </c>
      <c r="AZ47" s="58" t="s">
        <v>67</v>
      </c>
      <c r="BA47" s="58" t="s">
        <v>67</v>
      </c>
    </row>
    <row r="48" spans="2:53" x14ac:dyDescent="0.25">
      <c r="B48" s="58">
        <v>2024</v>
      </c>
      <c r="C48" s="58">
        <v>891780111</v>
      </c>
      <c r="D48" s="59" t="s">
        <v>64</v>
      </c>
      <c r="E48" s="67" t="s">
        <v>2825</v>
      </c>
      <c r="F48" s="67" t="s">
        <v>2824</v>
      </c>
      <c r="G48" s="61">
        <v>0</v>
      </c>
      <c r="H48" s="61" t="s">
        <v>73</v>
      </c>
      <c r="I48" s="59" t="s">
        <v>65</v>
      </c>
      <c r="J48" s="60" t="s">
        <v>2823</v>
      </c>
      <c r="K48" s="209">
        <v>8000000</v>
      </c>
      <c r="L48" s="58" t="s">
        <v>68</v>
      </c>
      <c r="M48" s="67" t="s">
        <v>2685</v>
      </c>
      <c r="N48" s="310">
        <v>1080021566</v>
      </c>
      <c r="O48" s="60">
        <v>697</v>
      </c>
      <c r="P48" s="65">
        <v>45366</v>
      </c>
      <c r="Q48" s="60">
        <v>8000000</v>
      </c>
      <c r="R48" s="65">
        <v>45366</v>
      </c>
      <c r="S48" s="60">
        <v>8000000</v>
      </c>
      <c r="T48" s="61" t="s">
        <v>67</v>
      </c>
      <c r="U48" s="310">
        <v>1082900194</v>
      </c>
      <c r="V48" s="67" t="s">
        <v>2632</v>
      </c>
      <c r="W48" s="68">
        <v>45366</v>
      </c>
      <c r="X48" s="68">
        <v>45366</v>
      </c>
      <c r="Y48" s="68" t="s">
        <v>75</v>
      </c>
      <c r="Z48" s="68">
        <v>45473</v>
      </c>
      <c r="AA48" s="67">
        <f t="shared" si="5"/>
        <v>107</v>
      </c>
      <c r="AB48" s="60">
        <v>0</v>
      </c>
      <c r="AC48" s="60">
        <v>0</v>
      </c>
      <c r="AD48" s="60">
        <v>0</v>
      </c>
      <c r="AE48" s="65" t="s">
        <v>75</v>
      </c>
      <c r="AF48" s="67">
        <f t="shared" si="6"/>
        <v>0</v>
      </c>
      <c r="AG48" s="60">
        <v>0</v>
      </c>
      <c r="AH48" s="60">
        <v>0</v>
      </c>
      <c r="AI48" s="65" t="s">
        <v>75</v>
      </c>
      <c r="AJ48" s="61">
        <v>0</v>
      </c>
      <c r="AK48" s="65" t="s">
        <v>75</v>
      </c>
      <c r="AL48" s="65" t="s">
        <v>75</v>
      </c>
      <c r="AM48" s="67">
        <f t="shared" si="7"/>
        <v>0</v>
      </c>
      <c r="AN48" s="67">
        <f>+K48+AC48-AH48</f>
        <v>8000000</v>
      </c>
      <c r="AO48" s="61" t="s">
        <v>67</v>
      </c>
      <c r="AP48" s="60">
        <v>8000000</v>
      </c>
      <c r="AQ48" s="61" t="s">
        <v>86</v>
      </c>
      <c r="AR48" s="60">
        <v>0</v>
      </c>
      <c r="AS48" s="65" t="s">
        <v>75</v>
      </c>
      <c r="AT48" s="70">
        <v>8000000</v>
      </c>
      <c r="AU48" s="71">
        <f t="shared" si="8"/>
        <v>0</v>
      </c>
      <c r="AV48" s="72">
        <f t="shared" si="9"/>
        <v>1</v>
      </c>
      <c r="AW48" s="65" t="s">
        <v>75</v>
      </c>
      <c r="AX48" s="61" t="s">
        <v>98</v>
      </c>
      <c r="AY48" s="311" t="s">
        <v>2822</v>
      </c>
      <c r="AZ48" s="58" t="s">
        <v>67</v>
      </c>
      <c r="BA48" s="58" t="s">
        <v>67</v>
      </c>
    </row>
    <row r="49" spans="2:53" x14ac:dyDescent="0.25">
      <c r="B49" s="58">
        <v>2024</v>
      </c>
      <c r="C49" s="58">
        <v>891780111</v>
      </c>
      <c r="D49" s="59" t="s">
        <v>64</v>
      </c>
      <c r="E49" s="67" t="s">
        <v>2821</v>
      </c>
      <c r="F49" s="67" t="s">
        <v>2820</v>
      </c>
      <c r="G49" s="61">
        <v>0</v>
      </c>
      <c r="H49" s="61" t="s">
        <v>73</v>
      </c>
      <c r="I49" s="59" t="s">
        <v>65</v>
      </c>
      <c r="J49" s="60" t="s">
        <v>2819</v>
      </c>
      <c r="K49" s="209">
        <v>6000000</v>
      </c>
      <c r="L49" s="58" t="s">
        <v>68</v>
      </c>
      <c r="M49" s="67" t="s">
        <v>2818</v>
      </c>
      <c r="N49" s="310">
        <v>73127805</v>
      </c>
      <c r="O49" s="60">
        <v>593</v>
      </c>
      <c r="P49" s="65">
        <v>45357</v>
      </c>
      <c r="Q49" s="60">
        <v>6000000</v>
      </c>
      <c r="R49" s="65">
        <v>45371</v>
      </c>
      <c r="S49" s="60">
        <v>6000000</v>
      </c>
      <c r="T49" s="61" t="s">
        <v>67</v>
      </c>
      <c r="U49" s="310">
        <v>1082943891</v>
      </c>
      <c r="V49" s="67" t="s">
        <v>2742</v>
      </c>
      <c r="W49" s="68">
        <v>45371</v>
      </c>
      <c r="X49" s="68">
        <v>45371</v>
      </c>
      <c r="Y49" s="68" t="s">
        <v>75</v>
      </c>
      <c r="Z49" s="68">
        <v>45458</v>
      </c>
      <c r="AA49" s="67">
        <f t="shared" si="5"/>
        <v>87</v>
      </c>
      <c r="AB49" s="60">
        <v>0</v>
      </c>
      <c r="AC49" s="60">
        <v>0</v>
      </c>
      <c r="AD49" s="60">
        <v>0</v>
      </c>
      <c r="AE49" s="65" t="s">
        <v>75</v>
      </c>
      <c r="AF49" s="67">
        <f t="shared" si="6"/>
        <v>0</v>
      </c>
      <c r="AG49" s="60">
        <v>0</v>
      </c>
      <c r="AH49" s="60">
        <v>0</v>
      </c>
      <c r="AI49" s="65" t="s">
        <v>75</v>
      </c>
      <c r="AJ49" s="61">
        <v>0</v>
      </c>
      <c r="AK49" s="65" t="s">
        <v>75</v>
      </c>
      <c r="AL49" s="65" t="s">
        <v>75</v>
      </c>
      <c r="AM49" s="67">
        <f t="shared" si="7"/>
        <v>0</v>
      </c>
      <c r="AN49" s="67">
        <f>+K49+AC49-AH49</f>
        <v>6000000</v>
      </c>
      <c r="AO49" s="61" t="s">
        <v>67</v>
      </c>
      <c r="AP49" s="60">
        <v>6000000</v>
      </c>
      <c r="AQ49" s="61" t="s">
        <v>86</v>
      </c>
      <c r="AR49" s="60">
        <v>0</v>
      </c>
      <c r="AS49" s="65" t="s">
        <v>75</v>
      </c>
      <c r="AT49" s="70">
        <v>6000000</v>
      </c>
      <c r="AU49" s="71">
        <f t="shared" si="8"/>
        <v>0</v>
      </c>
      <c r="AV49" s="72">
        <f t="shared" si="9"/>
        <v>1</v>
      </c>
      <c r="AW49" s="65" t="s">
        <v>75</v>
      </c>
      <c r="AX49" s="61" t="s">
        <v>98</v>
      </c>
      <c r="AY49" s="311" t="s">
        <v>2817</v>
      </c>
      <c r="AZ49" s="58" t="s">
        <v>67</v>
      </c>
      <c r="BA49" s="58" t="s">
        <v>67</v>
      </c>
    </row>
    <row r="50" spans="2:53" x14ac:dyDescent="0.25">
      <c r="B50" s="58">
        <v>2024</v>
      </c>
      <c r="C50" s="58">
        <v>891780111</v>
      </c>
      <c r="D50" s="59" t="s">
        <v>64</v>
      </c>
      <c r="E50" s="67" t="s">
        <v>2816</v>
      </c>
      <c r="F50" s="67" t="s">
        <v>2815</v>
      </c>
      <c r="G50" s="61">
        <v>0</v>
      </c>
      <c r="H50" s="61" t="s">
        <v>73</v>
      </c>
      <c r="I50" s="59" t="s">
        <v>65</v>
      </c>
      <c r="J50" s="60" t="s">
        <v>2814</v>
      </c>
      <c r="K50" s="209">
        <v>30000000</v>
      </c>
      <c r="L50" s="58" t="s">
        <v>68</v>
      </c>
      <c r="M50" s="67" t="s">
        <v>2813</v>
      </c>
      <c r="N50" s="310">
        <v>900173983</v>
      </c>
      <c r="O50" s="60">
        <v>1084</v>
      </c>
      <c r="P50" s="65">
        <v>45411</v>
      </c>
      <c r="Q50" s="60">
        <v>30000000</v>
      </c>
      <c r="R50" s="65">
        <v>45414</v>
      </c>
      <c r="S50" s="60">
        <v>30000000</v>
      </c>
      <c r="T50" s="61" t="s">
        <v>67</v>
      </c>
      <c r="U50" s="310">
        <v>1082943891</v>
      </c>
      <c r="V50" s="67" t="s">
        <v>2742</v>
      </c>
      <c r="W50" s="68">
        <v>45414</v>
      </c>
      <c r="X50" s="68">
        <v>45414</v>
      </c>
      <c r="Y50" s="68" t="s">
        <v>75</v>
      </c>
      <c r="Z50" s="68">
        <v>45597</v>
      </c>
      <c r="AA50" s="67">
        <f t="shared" si="5"/>
        <v>183</v>
      </c>
      <c r="AB50" s="60">
        <v>0</v>
      </c>
      <c r="AC50" s="60">
        <v>0</v>
      </c>
      <c r="AD50" s="60">
        <v>0</v>
      </c>
      <c r="AE50" s="65" t="s">
        <v>75</v>
      </c>
      <c r="AF50" s="67">
        <f t="shared" si="6"/>
        <v>0</v>
      </c>
      <c r="AG50" s="60">
        <v>0</v>
      </c>
      <c r="AH50" s="60">
        <v>0</v>
      </c>
      <c r="AI50" s="65" t="s">
        <v>75</v>
      </c>
      <c r="AJ50" s="61">
        <v>0</v>
      </c>
      <c r="AK50" s="65" t="s">
        <v>75</v>
      </c>
      <c r="AL50" s="65" t="s">
        <v>75</v>
      </c>
      <c r="AM50" s="67">
        <f t="shared" si="7"/>
        <v>0</v>
      </c>
      <c r="AN50" s="67">
        <f>+K50+AC50-AH50</f>
        <v>30000000</v>
      </c>
      <c r="AO50" s="61" t="s">
        <v>67</v>
      </c>
      <c r="AP50" s="60">
        <v>30000000</v>
      </c>
      <c r="AQ50" s="61" t="s">
        <v>86</v>
      </c>
      <c r="AR50" s="60">
        <v>0</v>
      </c>
      <c r="AS50" s="65" t="s">
        <v>75</v>
      </c>
      <c r="AT50" s="70">
        <v>0</v>
      </c>
      <c r="AU50" s="71">
        <f t="shared" si="8"/>
        <v>30000000</v>
      </c>
      <c r="AV50" s="72">
        <f t="shared" si="9"/>
        <v>0</v>
      </c>
      <c r="AW50" s="65" t="s">
        <v>75</v>
      </c>
      <c r="AX50" s="61" t="s">
        <v>101</v>
      </c>
      <c r="AY50" s="311" t="s">
        <v>2812</v>
      </c>
      <c r="AZ50" s="58" t="s">
        <v>67</v>
      </c>
      <c r="BA50" s="58" t="s">
        <v>119</v>
      </c>
    </row>
    <row r="51" spans="2:53" x14ac:dyDescent="0.25">
      <c r="B51" s="58">
        <v>2024</v>
      </c>
      <c r="C51" s="58">
        <v>891780111</v>
      </c>
      <c r="D51" s="59" t="s">
        <v>64</v>
      </c>
      <c r="E51" s="67" t="s">
        <v>2811</v>
      </c>
      <c r="F51" s="67" t="s">
        <v>2810</v>
      </c>
      <c r="G51" s="61">
        <v>0</v>
      </c>
      <c r="H51" s="61" t="s">
        <v>73</v>
      </c>
      <c r="I51" s="59" t="s">
        <v>65</v>
      </c>
      <c r="J51" s="60" t="s">
        <v>2809</v>
      </c>
      <c r="K51" s="209">
        <v>9720000</v>
      </c>
      <c r="L51" s="58" t="s">
        <v>68</v>
      </c>
      <c r="M51" s="67" t="s">
        <v>2808</v>
      </c>
      <c r="N51" s="310">
        <v>39048685</v>
      </c>
      <c r="O51" s="60">
        <v>1264</v>
      </c>
      <c r="P51" s="65">
        <v>45440</v>
      </c>
      <c r="Q51" s="60">
        <v>9720000</v>
      </c>
      <c r="R51" s="65">
        <v>45440</v>
      </c>
      <c r="S51" s="60">
        <v>9720000</v>
      </c>
      <c r="T51" s="61" t="s">
        <v>67</v>
      </c>
      <c r="U51" s="209">
        <v>1045725304</v>
      </c>
      <c r="V51" s="180" t="s">
        <v>2663</v>
      </c>
      <c r="W51" s="68">
        <v>45440</v>
      </c>
      <c r="X51" s="68">
        <v>45440</v>
      </c>
      <c r="Y51" s="68" t="s">
        <v>75</v>
      </c>
      <c r="Z51" s="68">
        <v>45473</v>
      </c>
      <c r="AA51" s="67">
        <f t="shared" si="5"/>
        <v>33</v>
      </c>
      <c r="AB51" s="60">
        <v>0</v>
      </c>
      <c r="AC51" s="60">
        <v>0</v>
      </c>
      <c r="AD51" s="60">
        <v>0</v>
      </c>
      <c r="AE51" s="65" t="s">
        <v>75</v>
      </c>
      <c r="AF51" s="67">
        <f t="shared" si="6"/>
        <v>0</v>
      </c>
      <c r="AG51" s="60">
        <v>0</v>
      </c>
      <c r="AH51" s="60">
        <v>0</v>
      </c>
      <c r="AI51" s="65" t="s">
        <v>75</v>
      </c>
      <c r="AJ51" s="61">
        <v>0</v>
      </c>
      <c r="AK51" s="65" t="s">
        <v>75</v>
      </c>
      <c r="AL51" s="65" t="s">
        <v>75</v>
      </c>
      <c r="AM51" s="67">
        <f t="shared" si="7"/>
        <v>0</v>
      </c>
      <c r="AN51" s="67">
        <f>+K51+AC51-AH51</f>
        <v>9720000</v>
      </c>
      <c r="AO51" s="61" t="s">
        <v>67</v>
      </c>
      <c r="AP51" s="60">
        <v>9720000</v>
      </c>
      <c r="AQ51" s="61" t="s">
        <v>86</v>
      </c>
      <c r="AR51" s="60">
        <v>0</v>
      </c>
      <c r="AS51" s="65" t="s">
        <v>75</v>
      </c>
      <c r="AT51" s="70">
        <v>9720000</v>
      </c>
      <c r="AU51" s="71">
        <f t="shared" si="8"/>
        <v>0</v>
      </c>
      <c r="AV51" s="72">
        <f t="shared" si="9"/>
        <v>1</v>
      </c>
      <c r="AW51" s="65" t="s">
        <v>75</v>
      </c>
      <c r="AX51" s="61" t="s">
        <v>98</v>
      </c>
      <c r="AY51" s="311" t="s">
        <v>2807</v>
      </c>
      <c r="AZ51" s="58" t="s">
        <v>67</v>
      </c>
      <c r="BA51" s="58" t="s">
        <v>67</v>
      </c>
    </row>
    <row r="52" spans="2:53" x14ac:dyDescent="0.25">
      <c r="B52" s="58">
        <v>2024</v>
      </c>
      <c r="C52" s="58">
        <v>891780111</v>
      </c>
      <c r="D52" s="59" t="s">
        <v>64</v>
      </c>
      <c r="E52" s="67" t="s">
        <v>2806</v>
      </c>
      <c r="F52" s="67" t="s">
        <v>2805</v>
      </c>
      <c r="G52" s="61">
        <v>0</v>
      </c>
      <c r="H52" s="61" t="s">
        <v>73</v>
      </c>
      <c r="I52" s="59" t="s">
        <v>65</v>
      </c>
      <c r="J52" s="60" t="s">
        <v>2804</v>
      </c>
      <c r="K52" s="209">
        <v>2000000</v>
      </c>
      <c r="L52" s="58" t="s">
        <v>68</v>
      </c>
      <c r="M52" s="67" t="s">
        <v>2803</v>
      </c>
      <c r="N52" s="310">
        <v>1082248887</v>
      </c>
      <c r="O52" s="60">
        <v>1334</v>
      </c>
      <c r="P52" s="65">
        <v>45450</v>
      </c>
      <c r="Q52" s="60">
        <v>2000000</v>
      </c>
      <c r="R52" s="65">
        <v>45455</v>
      </c>
      <c r="S52" s="60">
        <v>2000000</v>
      </c>
      <c r="T52" s="61" t="s">
        <v>67</v>
      </c>
      <c r="U52" s="310">
        <v>7634903</v>
      </c>
      <c r="V52" s="67" t="s">
        <v>2593</v>
      </c>
      <c r="W52" s="68">
        <v>45455</v>
      </c>
      <c r="X52" s="68">
        <v>45455</v>
      </c>
      <c r="Y52" s="68" t="s">
        <v>75</v>
      </c>
      <c r="Z52" s="68">
        <v>45473</v>
      </c>
      <c r="AA52" s="67">
        <f t="shared" si="5"/>
        <v>18</v>
      </c>
      <c r="AB52" s="60">
        <v>0</v>
      </c>
      <c r="AC52" s="60">
        <v>0</v>
      </c>
      <c r="AD52" s="60">
        <v>0</v>
      </c>
      <c r="AE52" s="65" t="s">
        <v>75</v>
      </c>
      <c r="AF52" s="67">
        <f t="shared" si="6"/>
        <v>0</v>
      </c>
      <c r="AG52" s="60">
        <v>0</v>
      </c>
      <c r="AH52" s="60">
        <v>0</v>
      </c>
      <c r="AI52" s="65" t="s">
        <v>75</v>
      </c>
      <c r="AJ52" s="61">
        <v>0</v>
      </c>
      <c r="AK52" s="65" t="s">
        <v>75</v>
      </c>
      <c r="AL52" s="65" t="s">
        <v>75</v>
      </c>
      <c r="AM52" s="67">
        <f t="shared" si="7"/>
        <v>0</v>
      </c>
      <c r="AN52" s="67">
        <f>+K52+AC52-AH52</f>
        <v>2000000</v>
      </c>
      <c r="AO52" s="61" t="s">
        <v>67</v>
      </c>
      <c r="AP52" s="60">
        <v>2000000</v>
      </c>
      <c r="AQ52" s="61" t="s">
        <v>86</v>
      </c>
      <c r="AR52" s="60">
        <v>0</v>
      </c>
      <c r="AS52" s="65" t="s">
        <v>75</v>
      </c>
      <c r="AT52" s="70">
        <v>2000000</v>
      </c>
      <c r="AU52" s="71">
        <f t="shared" si="8"/>
        <v>0</v>
      </c>
      <c r="AV52" s="72">
        <f t="shared" si="9"/>
        <v>1</v>
      </c>
      <c r="AW52" s="65" t="s">
        <v>75</v>
      </c>
      <c r="AX52" s="61" t="s">
        <v>101</v>
      </c>
      <c r="AY52" s="311" t="s">
        <v>2802</v>
      </c>
      <c r="AZ52" s="58" t="s">
        <v>67</v>
      </c>
      <c r="BA52" s="58" t="s">
        <v>67</v>
      </c>
    </row>
    <row r="53" spans="2:53" x14ac:dyDescent="0.25">
      <c r="B53" s="58">
        <v>2024</v>
      </c>
      <c r="C53" s="58">
        <v>891780111</v>
      </c>
      <c r="D53" s="59" t="s">
        <v>64</v>
      </c>
      <c r="E53" s="67" t="s">
        <v>2801</v>
      </c>
      <c r="F53" s="67" t="s">
        <v>2800</v>
      </c>
      <c r="G53" s="61">
        <v>0</v>
      </c>
      <c r="H53" s="61" t="s">
        <v>73</v>
      </c>
      <c r="I53" s="59" t="s">
        <v>65</v>
      </c>
      <c r="J53" s="60" t="s">
        <v>2799</v>
      </c>
      <c r="K53" s="209">
        <v>2000000</v>
      </c>
      <c r="L53" s="58" t="s">
        <v>68</v>
      </c>
      <c r="M53" s="67" t="s">
        <v>2798</v>
      </c>
      <c r="N53" s="310">
        <v>1140843905</v>
      </c>
      <c r="O53" s="60">
        <v>1333</v>
      </c>
      <c r="P53" s="65">
        <v>45450</v>
      </c>
      <c r="Q53" s="60">
        <v>2000000</v>
      </c>
      <c r="R53" s="65">
        <v>45456</v>
      </c>
      <c r="S53" s="60">
        <v>2000000</v>
      </c>
      <c r="T53" s="61" t="s">
        <v>67</v>
      </c>
      <c r="U53" s="310">
        <v>7634903</v>
      </c>
      <c r="V53" s="67" t="s">
        <v>2593</v>
      </c>
      <c r="W53" s="68">
        <v>45456</v>
      </c>
      <c r="X53" s="68">
        <v>45456</v>
      </c>
      <c r="Y53" s="68" t="s">
        <v>75</v>
      </c>
      <c r="Z53" s="68">
        <v>45473</v>
      </c>
      <c r="AA53" s="67">
        <f t="shared" si="5"/>
        <v>17</v>
      </c>
      <c r="AB53" s="60">
        <v>0</v>
      </c>
      <c r="AC53" s="60">
        <v>0</v>
      </c>
      <c r="AD53" s="60">
        <v>0</v>
      </c>
      <c r="AE53" s="65" t="s">
        <v>75</v>
      </c>
      <c r="AF53" s="67">
        <f t="shared" si="6"/>
        <v>0</v>
      </c>
      <c r="AG53" s="60">
        <v>0</v>
      </c>
      <c r="AH53" s="60">
        <v>0</v>
      </c>
      <c r="AI53" s="65" t="s">
        <v>75</v>
      </c>
      <c r="AJ53" s="61">
        <v>0</v>
      </c>
      <c r="AK53" s="65" t="s">
        <v>75</v>
      </c>
      <c r="AL53" s="65" t="s">
        <v>75</v>
      </c>
      <c r="AM53" s="67">
        <f t="shared" si="7"/>
        <v>0</v>
      </c>
      <c r="AN53" s="67">
        <f>+K53+AC53-AH53</f>
        <v>2000000</v>
      </c>
      <c r="AO53" s="61" t="s">
        <v>67</v>
      </c>
      <c r="AP53" s="60">
        <v>2000000</v>
      </c>
      <c r="AQ53" s="61" t="s">
        <v>86</v>
      </c>
      <c r="AR53" s="60">
        <v>0</v>
      </c>
      <c r="AS53" s="65" t="s">
        <v>75</v>
      </c>
      <c r="AT53" s="70">
        <v>2000000</v>
      </c>
      <c r="AU53" s="71">
        <f t="shared" si="8"/>
        <v>0</v>
      </c>
      <c r="AV53" s="72">
        <f t="shared" si="9"/>
        <v>1</v>
      </c>
      <c r="AW53" s="65" t="s">
        <v>75</v>
      </c>
      <c r="AX53" s="61" t="s">
        <v>98</v>
      </c>
      <c r="AY53" s="311" t="s">
        <v>2797</v>
      </c>
      <c r="AZ53" s="58" t="s">
        <v>67</v>
      </c>
      <c r="BA53" s="58" t="s">
        <v>67</v>
      </c>
    </row>
    <row r="54" spans="2:53" x14ac:dyDescent="0.25">
      <c r="B54" s="58">
        <v>2024</v>
      </c>
      <c r="C54" s="58">
        <v>891780111</v>
      </c>
      <c r="D54" s="59" t="s">
        <v>64</v>
      </c>
      <c r="E54" s="67" t="s">
        <v>2796</v>
      </c>
      <c r="F54" s="67" t="s">
        <v>2795</v>
      </c>
      <c r="G54" s="61">
        <v>0</v>
      </c>
      <c r="H54" s="61" t="s">
        <v>73</v>
      </c>
      <c r="I54" s="59" t="s">
        <v>65</v>
      </c>
      <c r="J54" s="60" t="s">
        <v>2794</v>
      </c>
      <c r="K54" s="209">
        <v>14850000</v>
      </c>
      <c r="L54" s="58" t="s">
        <v>68</v>
      </c>
      <c r="M54" s="67" t="s">
        <v>2793</v>
      </c>
      <c r="N54" s="310">
        <v>1082990541</v>
      </c>
      <c r="O54" s="60">
        <v>1448</v>
      </c>
      <c r="P54" s="65">
        <v>45469</v>
      </c>
      <c r="Q54" s="60">
        <v>14850000</v>
      </c>
      <c r="R54" s="65">
        <v>45469</v>
      </c>
      <c r="S54" s="60">
        <v>14850000</v>
      </c>
      <c r="T54" s="61" t="s">
        <v>67</v>
      </c>
      <c r="U54" s="310">
        <v>7634903</v>
      </c>
      <c r="V54" s="67" t="s">
        <v>2593</v>
      </c>
      <c r="W54" s="68">
        <v>45469</v>
      </c>
      <c r="X54" s="68">
        <v>45469</v>
      </c>
      <c r="Y54" s="68" t="s">
        <v>75</v>
      </c>
      <c r="Z54" s="68">
        <v>45626</v>
      </c>
      <c r="AA54" s="67">
        <f t="shared" si="5"/>
        <v>157</v>
      </c>
      <c r="AB54" s="60">
        <v>0</v>
      </c>
      <c r="AC54" s="60">
        <v>0</v>
      </c>
      <c r="AD54" s="60">
        <v>0</v>
      </c>
      <c r="AE54" s="65" t="s">
        <v>75</v>
      </c>
      <c r="AF54" s="67">
        <f t="shared" si="6"/>
        <v>0</v>
      </c>
      <c r="AG54" s="60">
        <v>0</v>
      </c>
      <c r="AH54" s="60">
        <v>0</v>
      </c>
      <c r="AI54" s="65" t="s">
        <v>75</v>
      </c>
      <c r="AJ54" s="61">
        <v>0</v>
      </c>
      <c r="AK54" s="65" t="s">
        <v>75</v>
      </c>
      <c r="AL54" s="65" t="s">
        <v>75</v>
      </c>
      <c r="AM54" s="67">
        <f t="shared" si="7"/>
        <v>0</v>
      </c>
      <c r="AN54" s="67">
        <f>+K54+AC54-AH54</f>
        <v>14850000</v>
      </c>
      <c r="AO54" s="61" t="s">
        <v>67</v>
      </c>
      <c r="AP54" s="60">
        <v>14850000</v>
      </c>
      <c r="AQ54" s="61" t="s">
        <v>86</v>
      </c>
      <c r="AR54" s="60">
        <v>0</v>
      </c>
      <c r="AS54" s="65" t="s">
        <v>75</v>
      </c>
      <c r="AT54" s="70">
        <v>6750000</v>
      </c>
      <c r="AU54" s="71">
        <f t="shared" si="8"/>
        <v>8100000</v>
      </c>
      <c r="AV54" s="72">
        <f t="shared" si="9"/>
        <v>0.45454545454545453</v>
      </c>
      <c r="AW54" s="65" t="s">
        <v>75</v>
      </c>
      <c r="AX54" s="61" t="s">
        <v>101</v>
      </c>
      <c r="AY54" s="311" t="s">
        <v>2792</v>
      </c>
      <c r="AZ54" s="58" t="s">
        <v>67</v>
      </c>
      <c r="BA54" s="58" t="s">
        <v>67</v>
      </c>
    </row>
    <row r="55" spans="2:53" x14ac:dyDescent="0.25">
      <c r="B55" s="58">
        <v>2024</v>
      </c>
      <c r="C55" s="58">
        <v>891780111</v>
      </c>
      <c r="D55" s="59" t="s">
        <v>64</v>
      </c>
      <c r="E55" s="67" t="s">
        <v>2791</v>
      </c>
      <c r="F55" s="67" t="s">
        <v>2790</v>
      </c>
      <c r="G55" s="61">
        <v>0</v>
      </c>
      <c r="H55" s="61" t="s">
        <v>73</v>
      </c>
      <c r="I55" s="59" t="s">
        <v>65</v>
      </c>
      <c r="J55" s="60" t="s">
        <v>2789</v>
      </c>
      <c r="K55" s="209">
        <v>17650000</v>
      </c>
      <c r="L55" s="58" t="s">
        <v>68</v>
      </c>
      <c r="M55" s="67" t="s">
        <v>2788</v>
      </c>
      <c r="N55" s="310">
        <v>1082879378</v>
      </c>
      <c r="O55" s="60">
        <v>1537</v>
      </c>
      <c r="P55" s="65">
        <v>45482</v>
      </c>
      <c r="Q55" s="60">
        <v>17650000</v>
      </c>
      <c r="R55" s="65">
        <v>45482</v>
      </c>
      <c r="S55" s="60">
        <v>17650000</v>
      </c>
      <c r="T55" s="61" t="s">
        <v>67</v>
      </c>
      <c r="U55" s="310">
        <v>1082943891</v>
      </c>
      <c r="V55" s="67" t="s">
        <v>2742</v>
      </c>
      <c r="W55" s="68">
        <v>45482</v>
      </c>
      <c r="X55" s="68">
        <v>45482</v>
      </c>
      <c r="Y55" s="68" t="s">
        <v>75</v>
      </c>
      <c r="Z55" s="68">
        <v>45641</v>
      </c>
      <c r="AA55" s="67">
        <f t="shared" si="5"/>
        <v>159</v>
      </c>
      <c r="AB55" s="60">
        <v>0</v>
      </c>
      <c r="AC55" s="60">
        <v>0</v>
      </c>
      <c r="AD55" s="60">
        <v>0</v>
      </c>
      <c r="AE55" s="65" t="s">
        <v>75</v>
      </c>
      <c r="AF55" s="67">
        <f t="shared" si="6"/>
        <v>0</v>
      </c>
      <c r="AG55" s="60">
        <v>0</v>
      </c>
      <c r="AH55" s="60">
        <v>0</v>
      </c>
      <c r="AI55" s="65" t="s">
        <v>75</v>
      </c>
      <c r="AJ55" s="61">
        <v>0</v>
      </c>
      <c r="AK55" s="65" t="s">
        <v>75</v>
      </c>
      <c r="AL55" s="65" t="s">
        <v>75</v>
      </c>
      <c r="AM55" s="67">
        <f t="shared" si="7"/>
        <v>0</v>
      </c>
      <c r="AN55" s="67">
        <f>+K55+AC55-AH55</f>
        <v>17650000</v>
      </c>
      <c r="AO55" s="61" t="s">
        <v>67</v>
      </c>
      <c r="AP55" s="60">
        <v>17650000</v>
      </c>
      <c r="AQ55" s="61" t="s">
        <v>86</v>
      </c>
      <c r="AR55" s="60">
        <v>0</v>
      </c>
      <c r="AS55" s="65" t="s">
        <v>75</v>
      </c>
      <c r="AT55" s="70">
        <v>6100000</v>
      </c>
      <c r="AU55" s="71">
        <f t="shared" si="8"/>
        <v>11550000</v>
      </c>
      <c r="AV55" s="72">
        <f t="shared" si="9"/>
        <v>0.34560906515580736</v>
      </c>
      <c r="AW55" s="65" t="s">
        <v>75</v>
      </c>
      <c r="AX55" s="61" t="s">
        <v>101</v>
      </c>
      <c r="AY55" s="311" t="s">
        <v>2787</v>
      </c>
      <c r="AZ55" s="58" t="s">
        <v>67</v>
      </c>
      <c r="BA55" s="58" t="s">
        <v>67</v>
      </c>
    </row>
    <row r="56" spans="2:53" x14ac:dyDescent="0.25">
      <c r="B56" s="58">
        <v>2024</v>
      </c>
      <c r="C56" s="58">
        <v>891780111</v>
      </c>
      <c r="D56" s="59" t="s">
        <v>64</v>
      </c>
      <c r="E56" s="67" t="s">
        <v>2786</v>
      </c>
      <c r="F56" s="67" t="s">
        <v>2785</v>
      </c>
      <c r="G56" s="61">
        <v>0</v>
      </c>
      <c r="H56" s="61" t="s">
        <v>73</v>
      </c>
      <c r="I56" s="59" t="s">
        <v>65</v>
      </c>
      <c r="J56" s="60" t="s">
        <v>2784</v>
      </c>
      <c r="K56" s="60">
        <v>14952000</v>
      </c>
      <c r="L56" s="58" t="s">
        <v>68</v>
      </c>
      <c r="M56" s="67" t="s">
        <v>2783</v>
      </c>
      <c r="N56" s="310">
        <v>1082846537</v>
      </c>
      <c r="O56" s="60">
        <v>1538</v>
      </c>
      <c r="P56" s="65">
        <v>45483</v>
      </c>
      <c r="Q56" s="60">
        <v>14952000</v>
      </c>
      <c r="R56" s="65">
        <v>45483</v>
      </c>
      <c r="S56" s="60">
        <v>14952000</v>
      </c>
      <c r="T56" s="61" t="s">
        <v>67</v>
      </c>
      <c r="U56" s="310">
        <v>84457116</v>
      </c>
      <c r="V56" s="67" t="s">
        <v>2674</v>
      </c>
      <c r="W56" s="68">
        <v>45483</v>
      </c>
      <c r="X56" s="68">
        <v>45483</v>
      </c>
      <c r="Y56" s="68" t="s">
        <v>75</v>
      </c>
      <c r="Z56" s="68">
        <v>45641</v>
      </c>
      <c r="AA56" s="67">
        <f t="shared" si="5"/>
        <v>158</v>
      </c>
      <c r="AB56" s="60">
        <v>0</v>
      </c>
      <c r="AC56" s="60">
        <v>0</v>
      </c>
      <c r="AD56" s="60">
        <v>0</v>
      </c>
      <c r="AE56" s="65" t="s">
        <v>75</v>
      </c>
      <c r="AF56" s="67">
        <f t="shared" si="6"/>
        <v>0</v>
      </c>
      <c r="AG56" s="60">
        <v>0</v>
      </c>
      <c r="AH56" s="60">
        <v>0</v>
      </c>
      <c r="AI56" s="65" t="s">
        <v>75</v>
      </c>
      <c r="AJ56" s="61">
        <v>0</v>
      </c>
      <c r="AK56" s="65" t="s">
        <v>75</v>
      </c>
      <c r="AL56" s="65" t="s">
        <v>75</v>
      </c>
      <c r="AM56" s="67">
        <f t="shared" si="7"/>
        <v>0</v>
      </c>
      <c r="AN56" s="67">
        <f>+K56+AC56-AH56</f>
        <v>14952000</v>
      </c>
      <c r="AO56" s="61" t="s">
        <v>67</v>
      </c>
      <c r="AP56" s="60">
        <v>14952000</v>
      </c>
      <c r="AQ56" s="61" t="s">
        <v>86</v>
      </c>
      <c r="AR56" s="60">
        <v>0</v>
      </c>
      <c r="AS56" s="65" t="s">
        <v>75</v>
      </c>
      <c r="AT56" s="70">
        <v>5152000</v>
      </c>
      <c r="AU56" s="71">
        <f t="shared" si="8"/>
        <v>9800000</v>
      </c>
      <c r="AV56" s="72">
        <f t="shared" si="9"/>
        <v>0.34456928838951312</v>
      </c>
      <c r="AW56" s="65" t="s">
        <v>75</v>
      </c>
      <c r="AX56" s="61" t="s">
        <v>101</v>
      </c>
      <c r="AY56" s="311" t="s">
        <v>2782</v>
      </c>
      <c r="AZ56" s="58" t="s">
        <v>67</v>
      </c>
      <c r="BA56" s="58" t="s">
        <v>67</v>
      </c>
    </row>
    <row r="57" spans="2:53" ht="14.45" customHeight="1" x14ac:dyDescent="0.25">
      <c r="B57" s="58">
        <v>2024</v>
      </c>
      <c r="C57" s="58">
        <v>891780111</v>
      </c>
      <c r="D57" s="59" t="s">
        <v>64</v>
      </c>
      <c r="E57" s="67" t="s">
        <v>2781</v>
      </c>
      <c r="F57" s="67" t="s">
        <v>2780</v>
      </c>
      <c r="G57" s="61">
        <v>0</v>
      </c>
      <c r="H57" s="61" t="s">
        <v>73</v>
      </c>
      <c r="I57" s="59" t="s">
        <v>65</v>
      </c>
      <c r="J57" s="60" t="s">
        <v>2779</v>
      </c>
      <c r="K57" s="60">
        <v>13900000</v>
      </c>
      <c r="L57" s="58" t="s">
        <v>68</v>
      </c>
      <c r="M57" s="67" t="s">
        <v>2778</v>
      </c>
      <c r="N57" s="310">
        <v>39047317</v>
      </c>
      <c r="O57" s="60">
        <v>1545</v>
      </c>
      <c r="P57" s="65">
        <v>45483</v>
      </c>
      <c r="Q57" s="60">
        <v>13900000</v>
      </c>
      <c r="R57" s="65">
        <v>45484</v>
      </c>
      <c r="S57" s="60">
        <v>13900000</v>
      </c>
      <c r="T57" s="61" t="s">
        <v>67</v>
      </c>
      <c r="U57" s="310">
        <v>7634903</v>
      </c>
      <c r="V57" s="67" t="s">
        <v>2593</v>
      </c>
      <c r="W57" s="68">
        <v>45484</v>
      </c>
      <c r="X57" s="68">
        <v>45484</v>
      </c>
      <c r="Y57" s="68" t="s">
        <v>75</v>
      </c>
      <c r="Z57" s="68">
        <v>45641</v>
      </c>
      <c r="AA57" s="67">
        <f t="shared" si="5"/>
        <v>157</v>
      </c>
      <c r="AB57" s="60">
        <v>0</v>
      </c>
      <c r="AC57" s="60">
        <v>0</v>
      </c>
      <c r="AD57" s="60">
        <v>0</v>
      </c>
      <c r="AE57" s="65" t="s">
        <v>75</v>
      </c>
      <c r="AF57" s="67">
        <f t="shared" si="6"/>
        <v>0</v>
      </c>
      <c r="AG57" s="60">
        <v>0</v>
      </c>
      <c r="AH57" s="60">
        <v>0</v>
      </c>
      <c r="AI57" s="65" t="s">
        <v>75</v>
      </c>
      <c r="AJ57" s="61">
        <v>0</v>
      </c>
      <c r="AK57" s="65" t="s">
        <v>75</v>
      </c>
      <c r="AL57" s="65" t="s">
        <v>75</v>
      </c>
      <c r="AM57" s="67">
        <f t="shared" si="7"/>
        <v>0</v>
      </c>
      <c r="AN57" s="67">
        <f>+K57+AC57-AH57</f>
        <v>13900000</v>
      </c>
      <c r="AO57" s="61" t="s">
        <v>67</v>
      </c>
      <c r="AP57" s="60">
        <v>13900000</v>
      </c>
      <c r="AQ57" s="61" t="s">
        <v>86</v>
      </c>
      <c r="AR57" s="60">
        <v>0</v>
      </c>
      <c r="AS57" s="65" t="s">
        <v>75</v>
      </c>
      <c r="AT57" s="70">
        <v>4800000</v>
      </c>
      <c r="AU57" s="71">
        <f t="shared" si="8"/>
        <v>9100000</v>
      </c>
      <c r="AV57" s="72">
        <f t="shared" si="9"/>
        <v>0.34532374100719426</v>
      </c>
      <c r="AW57" s="65" t="s">
        <v>75</v>
      </c>
      <c r="AX57" s="61" t="s">
        <v>101</v>
      </c>
      <c r="AY57" s="311" t="s">
        <v>2777</v>
      </c>
      <c r="AZ57" s="58" t="s">
        <v>67</v>
      </c>
      <c r="BA57" s="58" t="s">
        <v>67</v>
      </c>
    </row>
    <row r="58" spans="2:53" x14ac:dyDescent="0.25">
      <c r="B58" s="58">
        <v>2024</v>
      </c>
      <c r="C58" s="58">
        <v>891780111</v>
      </c>
      <c r="D58" s="59" t="s">
        <v>64</v>
      </c>
      <c r="E58" s="67" t="s">
        <v>2776</v>
      </c>
      <c r="F58" s="67" t="s">
        <v>2775</v>
      </c>
      <c r="G58" s="61">
        <v>0</v>
      </c>
      <c r="H58" s="61" t="s">
        <v>73</v>
      </c>
      <c r="I58" s="59" t="s">
        <v>65</v>
      </c>
      <c r="J58" s="60" t="s">
        <v>2774</v>
      </c>
      <c r="K58" s="60">
        <v>14500000</v>
      </c>
      <c r="L58" s="58" t="s">
        <v>68</v>
      </c>
      <c r="M58" s="67" t="s">
        <v>2773</v>
      </c>
      <c r="N58" s="310">
        <v>36667157</v>
      </c>
      <c r="O58" s="60">
        <v>1544</v>
      </c>
      <c r="P58" s="65">
        <v>45483</v>
      </c>
      <c r="Q58" s="60">
        <v>14500000</v>
      </c>
      <c r="R58" s="65">
        <v>45484</v>
      </c>
      <c r="S58" s="60">
        <v>14500000</v>
      </c>
      <c r="T58" s="61" t="s">
        <v>67</v>
      </c>
      <c r="U58" s="310">
        <v>1082900194</v>
      </c>
      <c r="V58" s="67" t="s">
        <v>2632</v>
      </c>
      <c r="W58" s="65">
        <v>45484</v>
      </c>
      <c r="X58" s="65">
        <v>45484</v>
      </c>
      <c r="Y58" s="68" t="s">
        <v>75</v>
      </c>
      <c r="Z58" s="68">
        <v>45641</v>
      </c>
      <c r="AA58" s="67">
        <f t="shared" si="5"/>
        <v>157</v>
      </c>
      <c r="AB58" s="60">
        <v>0</v>
      </c>
      <c r="AC58" s="60">
        <v>0</v>
      </c>
      <c r="AD58" s="60">
        <v>0</v>
      </c>
      <c r="AE58" s="65" t="s">
        <v>75</v>
      </c>
      <c r="AF58" s="67">
        <f t="shared" si="6"/>
        <v>0</v>
      </c>
      <c r="AG58" s="60">
        <v>0</v>
      </c>
      <c r="AH58" s="60">
        <v>0</v>
      </c>
      <c r="AI58" s="65" t="s">
        <v>75</v>
      </c>
      <c r="AJ58" s="61">
        <v>0</v>
      </c>
      <c r="AK58" s="65" t="s">
        <v>75</v>
      </c>
      <c r="AL58" s="65" t="s">
        <v>75</v>
      </c>
      <c r="AM58" s="67">
        <f t="shared" si="7"/>
        <v>0</v>
      </c>
      <c r="AN58" s="67">
        <f>+K58+AC58-AH58</f>
        <v>14500000</v>
      </c>
      <c r="AO58" s="61" t="s">
        <v>67</v>
      </c>
      <c r="AP58" s="60">
        <v>14500000</v>
      </c>
      <c r="AQ58" s="61" t="s">
        <v>86</v>
      </c>
      <c r="AR58" s="60">
        <v>0</v>
      </c>
      <c r="AS58" s="65" t="s">
        <v>75</v>
      </c>
      <c r="AT58" s="70">
        <v>4700000</v>
      </c>
      <c r="AU58" s="71">
        <f t="shared" si="8"/>
        <v>9800000</v>
      </c>
      <c r="AV58" s="72">
        <f t="shared" si="9"/>
        <v>0.32413793103448274</v>
      </c>
      <c r="AW58" s="65" t="s">
        <v>75</v>
      </c>
      <c r="AX58" s="61" t="s">
        <v>101</v>
      </c>
      <c r="AY58" s="311" t="s">
        <v>2772</v>
      </c>
      <c r="AZ58" s="58" t="s">
        <v>67</v>
      </c>
      <c r="BA58" s="58" t="s">
        <v>67</v>
      </c>
    </row>
    <row r="59" spans="2:53" x14ac:dyDescent="0.25">
      <c r="B59" s="58">
        <v>2024</v>
      </c>
      <c r="C59" s="58">
        <v>891780111</v>
      </c>
      <c r="D59" s="59" t="s">
        <v>64</v>
      </c>
      <c r="E59" s="67" t="s">
        <v>2771</v>
      </c>
      <c r="F59" s="67" t="s">
        <v>2770</v>
      </c>
      <c r="G59" s="61">
        <v>0</v>
      </c>
      <c r="H59" s="61" t="s">
        <v>73</v>
      </c>
      <c r="I59" s="59" t="s">
        <v>65</v>
      </c>
      <c r="J59" s="60" t="s">
        <v>2769</v>
      </c>
      <c r="K59" s="60">
        <v>15510000</v>
      </c>
      <c r="L59" s="58" t="s">
        <v>68</v>
      </c>
      <c r="M59" s="67" t="s">
        <v>2768</v>
      </c>
      <c r="N59" s="310">
        <v>36669670</v>
      </c>
      <c r="O59" s="60">
        <v>1539</v>
      </c>
      <c r="P59" s="65">
        <v>45483</v>
      </c>
      <c r="Q59" s="60">
        <v>15510000</v>
      </c>
      <c r="R59" s="65">
        <v>45484</v>
      </c>
      <c r="S59" s="60">
        <v>15510000</v>
      </c>
      <c r="T59" s="61" t="s">
        <v>67</v>
      </c>
      <c r="U59" s="310">
        <v>36669977</v>
      </c>
      <c r="V59" s="67" t="s">
        <v>2598</v>
      </c>
      <c r="W59" s="65">
        <v>45484</v>
      </c>
      <c r="X59" s="65">
        <v>45484</v>
      </c>
      <c r="Y59" s="68" t="s">
        <v>75</v>
      </c>
      <c r="Z59" s="68">
        <v>45641</v>
      </c>
      <c r="AA59" s="67">
        <f t="shared" si="5"/>
        <v>157</v>
      </c>
      <c r="AB59" s="60">
        <v>0</v>
      </c>
      <c r="AC59" s="60">
        <v>0</v>
      </c>
      <c r="AD59" s="60">
        <v>0</v>
      </c>
      <c r="AE59" s="65" t="s">
        <v>75</v>
      </c>
      <c r="AF59" s="67">
        <f t="shared" si="6"/>
        <v>0</v>
      </c>
      <c r="AG59" s="60">
        <v>0</v>
      </c>
      <c r="AH59" s="60">
        <v>0</v>
      </c>
      <c r="AI59" s="65" t="s">
        <v>75</v>
      </c>
      <c r="AJ59" s="61">
        <v>0</v>
      </c>
      <c r="AK59" s="65" t="s">
        <v>75</v>
      </c>
      <c r="AL59" s="65" t="s">
        <v>75</v>
      </c>
      <c r="AM59" s="67">
        <f t="shared" si="7"/>
        <v>0</v>
      </c>
      <c r="AN59" s="67">
        <f>+K59+AC59-AH59</f>
        <v>15510000</v>
      </c>
      <c r="AO59" s="61" t="s">
        <v>67</v>
      </c>
      <c r="AP59" s="60">
        <v>15510000</v>
      </c>
      <c r="AQ59" s="61" t="s">
        <v>86</v>
      </c>
      <c r="AR59" s="60">
        <v>0</v>
      </c>
      <c r="AS59" s="65" t="s">
        <v>75</v>
      </c>
      <c r="AT59" s="70">
        <v>5010000</v>
      </c>
      <c r="AU59" s="71">
        <f t="shared" si="8"/>
        <v>10500000</v>
      </c>
      <c r="AV59" s="72">
        <f t="shared" si="9"/>
        <v>0.32301740812379109</v>
      </c>
      <c r="AW59" s="65" t="s">
        <v>75</v>
      </c>
      <c r="AX59" s="61" t="s">
        <v>101</v>
      </c>
      <c r="AY59" s="311" t="s">
        <v>2767</v>
      </c>
      <c r="AZ59" s="58" t="s">
        <v>67</v>
      </c>
      <c r="BA59" s="58" t="s">
        <v>67</v>
      </c>
    </row>
    <row r="60" spans="2:53" x14ac:dyDescent="0.25">
      <c r="B60" s="58">
        <v>2024</v>
      </c>
      <c r="C60" s="58">
        <v>891780111</v>
      </c>
      <c r="D60" s="59" t="s">
        <v>64</v>
      </c>
      <c r="E60" s="67" t="s">
        <v>2766</v>
      </c>
      <c r="F60" s="67" t="s">
        <v>2765</v>
      </c>
      <c r="G60" s="61">
        <v>0</v>
      </c>
      <c r="H60" s="61" t="s">
        <v>73</v>
      </c>
      <c r="I60" s="59" t="s">
        <v>65</v>
      </c>
      <c r="J60" s="60" t="s">
        <v>2764</v>
      </c>
      <c r="K60" s="60">
        <v>13350000</v>
      </c>
      <c r="L60" s="58" t="s">
        <v>68</v>
      </c>
      <c r="M60" s="67" t="s">
        <v>2763</v>
      </c>
      <c r="N60" s="310">
        <v>1082858774</v>
      </c>
      <c r="O60" s="60">
        <v>1542</v>
      </c>
      <c r="P60" s="65">
        <v>45483</v>
      </c>
      <c r="Q60" s="60">
        <v>13350000</v>
      </c>
      <c r="R60" s="65">
        <v>45484</v>
      </c>
      <c r="S60" s="60">
        <v>13350000</v>
      </c>
      <c r="T60" s="61" t="s">
        <v>67</v>
      </c>
      <c r="U60" s="310">
        <v>1082943891</v>
      </c>
      <c r="V60" s="67" t="s">
        <v>2742</v>
      </c>
      <c r="W60" s="65">
        <v>45484</v>
      </c>
      <c r="X60" s="65">
        <v>45484</v>
      </c>
      <c r="Y60" s="68" t="s">
        <v>75</v>
      </c>
      <c r="Z60" s="68">
        <v>45641</v>
      </c>
      <c r="AA60" s="67">
        <f t="shared" si="5"/>
        <v>157</v>
      </c>
      <c r="AB60" s="60">
        <v>0</v>
      </c>
      <c r="AC60" s="60">
        <v>0</v>
      </c>
      <c r="AD60" s="60">
        <v>0</v>
      </c>
      <c r="AE60" s="65" t="s">
        <v>75</v>
      </c>
      <c r="AF60" s="67">
        <f t="shared" si="6"/>
        <v>0</v>
      </c>
      <c r="AG60" s="60">
        <v>0</v>
      </c>
      <c r="AH60" s="60">
        <v>0</v>
      </c>
      <c r="AI60" s="65" t="s">
        <v>75</v>
      </c>
      <c r="AJ60" s="61">
        <v>0</v>
      </c>
      <c r="AK60" s="65" t="s">
        <v>75</v>
      </c>
      <c r="AL60" s="65" t="s">
        <v>75</v>
      </c>
      <c r="AM60" s="67">
        <f t="shared" si="7"/>
        <v>0</v>
      </c>
      <c r="AN60" s="67">
        <f>+K60+AC60-AH60</f>
        <v>13350000</v>
      </c>
      <c r="AO60" s="61" t="s">
        <v>67</v>
      </c>
      <c r="AP60" s="60">
        <v>13350000</v>
      </c>
      <c r="AQ60" s="61" t="s">
        <v>86</v>
      </c>
      <c r="AR60" s="60">
        <v>0</v>
      </c>
      <c r="AS60" s="65" t="s">
        <v>75</v>
      </c>
      <c r="AT60" s="70">
        <v>4600000</v>
      </c>
      <c r="AU60" s="71">
        <f t="shared" si="8"/>
        <v>8750000</v>
      </c>
      <c r="AV60" s="72">
        <f t="shared" si="9"/>
        <v>0.34456928838951312</v>
      </c>
      <c r="AW60" s="65" t="s">
        <v>75</v>
      </c>
      <c r="AX60" s="61" t="s">
        <v>101</v>
      </c>
      <c r="AY60" s="311" t="s">
        <v>2762</v>
      </c>
      <c r="AZ60" s="58" t="s">
        <v>67</v>
      </c>
      <c r="BA60" s="58" t="s">
        <v>67</v>
      </c>
    </row>
    <row r="61" spans="2:53" x14ac:dyDescent="0.25">
      <c r="B61" s="58">
        <v>2024</v>
      </c>
      <c r="C61" s="58">
        <v>891780111</v>
      </c>
      <c r="D61" s="59" t="s">
        <v>64</v>
      </c>
      <c r="E61" s="67" t="s">
        <v>2761</v>
      </c>
      <c r="F61" s="67" t="s">
        <v>2760</v>
      </c>
      <c r="G61" s="61">
        <v>0</v>
      </c>
      <c r="H61" s="61" t="s">
        <v>73</v>
      </c>
      <c r="I61" s="59" t="s">
        <v>65</v>
      </c>
      <c r="J61" s="60" t="s">
        <v>2759</v>
      </c>
      <c r="K61" s="60">
        <v>12300000</v>
      </c>
      <c r="L61" s="58" t="s">
        <v>68</v>
      </c>
      <c r="M61" s="67" t="s">
        <v>2758</v>
      </c>
      <c r="N61" s="310">
        <v>1004374583</v>
      </c>
      <c r="O61" s="60">
        <v>1540</v>
      </c>
      <c r="P61" s="65">
        <v>45483</v>
      </c>
      <c r="Q61" s="60">
        <v>12300000</v>
      </c>
      <c r="R61" s="65">
        <v>45484</v>
      </c>
      <c r="S61" s="60">
        <v>12300000</v>
      </c>
      <c r="T61" s="61" t="s">
        <v>67</v>
      </c>
      <c r="U61" s="310">
        <v>36669977</v>
      </c>
      <c r="V61" s="67" t="s">
        <v>2598</v>
      </c>
      <c r="W61" s="65">
        <v>45484</v>
      </c>
      <c r="X61" s="65">
        <v>45484</v>
      </c>
      <c r="Y61" s="68" t="s">
        <v>75</v>
      </c>
      <c r="Z61" s="68">
        <v>45641</v>
      </c>
      <c r="AA61" s="67">
        <f t="shared" si="5"/>
        <v>157</v>
      </c>
      <c r="AB61" s="60">
        <v>0</v>
      </c>
      <c r="AC61" s="60">
        <v>0</v>
      </c>
      <c r="AD61" s="60">
        <v>0</v>
      </c>
      <c r="AE61" s="65" t="s">
        <v>75</v>
      </c>
      <c r="AF61" s="67">
        <f t="shared" si="6"/>
        <v>0</v>
      </c>
      <c r="AG61" s="60">
        <v>0</v>
      </c>
      <c r="AH61" s="60">
        <v>0</v>
      </c>
      <c r="AI61" s="65" t="s">
        <v>75</v>
      </c>
      <c r="AJ61" s="61">
        <v>0</v>
      </c>
      <c r="AK61" s="65" t="s">
        <v>75</v>
      </c>
      <c r="AL61" s="65" t="s">
        <v>75</v>
      </c>
      <c r="AM61" s="67">
        <f t="shared" si="7"/>
        <v>0</v>
      </c>
      <c r="AN61" s="67">
        <f>+K61+AC61-AH61</f>
        <v>12300000</v>
      </c>
      <c r="AO61" s="61" t="s">
        <v>67</v>
      </c>
      <c r="AP61" s="60">
        <v>12300000</v>
      </c>
      <c r="AQ61" s="61" t="s">
        <v>86</v>
      </c>
      <c r="AR61" s="60">
        <v>0</v>
      </c>
      <c r="AS61" s="65" t="s">
        <v>75</v>
      </c>
      <c r="AT61" s="70">
        <v>4250000</v>
      </c>
      <c r="AU61" s="71">
        <f t="shared" si="8"/>
        <v>8050000</v>
      </c>
      <c r="AV61" s="72">
        <f t="shared" si="9"/>
        <v>0.34552845528455284</v>
      </c>
      <c r="AW61" s="65" t="s">
        <v>75</v>
      </c>
      <c r="AX61" s="61" t="s">
        <v>101</v>
      </c>
      <c r="AY61" s="311" t="s">
        <v>2757</v>
      </c>
      <c r="AZ61" s="58" t="s">
        <v>67</v>
      </c>
      <c r="BA61" s="58" t="s">
        <v>67</v>
      </c>
    </row>
    <row r="62" spans="2:53" x14ac:dyDescent="0.25">
      <c r="B62" s="58">
        <v>2024</v>
      </c>
      <c r="C62" s="58">
        <v>891780111</v>
      </c>
      <c r="D62" s="59" t="s">
        <v>64</v>
      </c>
      <c r="E62" s="67" t="s">
        <v>2756</v>
      </c>
      <c r="F62" s="67" t="s">
        <v>2755</v>
      </c>
      <c r="G62" s="61">
        <v>0</v>
      </c>
      <c r="H62" s="61" t="s">
        <v>73</v>
      </c>
      <c r="I62" s="59" t="s">
        <v>65</v>
      </c>
      <c r="J62" s="60" t="s">
        <v>2754</v>
      </c>
      <c r="K62" s="60">
        <v>17650000</v>
      </c>
      <c r="L62" s="58" t="s">
        <v>68</v>
      </c>
      <c r="M62" s="67" t="s">
        <v>2753</v>
      </c>
      <c r="N62" s="310">
        <v>85153904</v>
      </c>
      <c r="O62" s="60">
        <v>1546</v>
      </c>
      <c r="P62" s="65">
        <v>45483</v>
      </c>
      <c r="Q62" s="60">
        <v>17650000</v>
      </c>
      <c r="R62" s="65">
        <v>45484</v>
      </c>
      <c r="S62" s="60">
        <v>17650000</v>
      </c>
      <c r="T62" s="61" t="s">
        <v>67</v>
      </c>
      <c r="U62" s="310">
        <v>7634903</v>
      </c>
      <c r="V62" s="67" t="s">
        <v>2593</v>
      </c>
      <c r="W62" s="65">
        <v>45484</v>
      </c>
      <c r="X62" s="65">
        <v>45484</v>
      </c>
      <c r="Y62" s="68" t="s">
        <v>75</v>
      </c>
      <c r="Z62" s="68">
        <v>45641</v>
      </c>
      <c r="AA62" s="67">
        <f t="shared" si="5"/>
        <v>157</v>
      </c>
      <c r="AB62" s="60">
        <v>0</v>
      </c>
      <c r="AC62" s="60">
        <v>0</v>
      </c>
      <c r="AD62" s="60">
        <v>0</v>
      </c>
      <c r="AE62" s="65" t="s">
        <v>75</v>
      </c>
      <c r="AF62" s="67">
        <f t="shared" si="6"/>
        <v>0</v>
      </c>
      <c r="AG62" s="60">
        <v>0</v>
      </c>
      <c r="AH62" s="60">
        <v>0</v>
      </c>
      <c r="AI62" s="65" t="s">
        <v>75</v>
      </c>
      <c r="AJ62" s="61">
        <v>0</v>
      </c>
      <c r="AK62" s="65" t="s">
        <v>75</v>
      </c>
      <c r="AL62" s="65" t="s">
        <v>75</v>
      </c>
      <c r="AM62" s="67">
        <f t="shared" si="7"/>
        <v>0</v>
      </c>
      <c r="AN62" s="67">
        <f>+K62+AC62-AH62</f>
        <v>17650000</v>
      </c>
      <c r="AO62" s="61" t="s">
        <v>67</v>
      </c>
      <c r="AP62" s="60">
        <v>17650000</v>
      </c>
      <c r="AQ62" s="61" t="s">
        <v>86</v>
      </c>
      <c r="AR62" s="60">
        <v>0</v>
      </c>
      <c r="AS62" s="65" t="s">
        <v>75</v>
      </c>
      <c r="AT62" s="70">
        <v>6100000</v>
      </c>
      <c r="AU62" s="71">
        <f t="shared" si="8"/>
        <v>11550000</v>
      </c>
      <c r="AV62" s="72">
        <f t="shared" si="9"/>
        <v>0.34560906515580736</v>
      </c>
      <c r="AW62" s="65" t="s">
        <v>75</v>
      </c>
      <c r="AX62" s="61" t="s">
        <v>101</v>
      </c>
      <c r="AY62" s="311" t="s">
        <v>2752</v>
      </c>
      <c r="AZ62" s="58" t="s">
        <v>67</v>
      </c>
      <c r="BA62" s="58" t="s">
        <v>67</v>
      </c>
    </row>
    <row r="63" spans="2:53" x14ac:dyDescent="0.25">
      <c r="B63" s="58">
        <v>2024</v>
      </c>
      <c r="C63" s="58">
        <v>891780111</v>
      </c>
      <c r="D63" s="59" t="s">
        <v>64</v>
      </c>
      <c r="E63" s="67" t="s">
        <v>2751</v>
      </c>
      <c r="F63" s="67" t="s">
        <v>2750</v>
      </c>
      <c r="G63" s="61">
        <v>0</v>
      </c>
      <c r="H63" s="61" t="s">
        <v>73</v>
      </c>
      <c r="I63" s="59" t="s">
        <v>65</v>
      </c>
      <c r="J63" s="60" t="s">
        <v>2749</v>
      </c>
      <c r="K63" s="60">
        <v>13900000</v>
      </c>
      <c r="L63" s="58" t="s">
        <v>68</v>
      </c>
      <c r="M63" s="67" t="s">
        <v>2748</v>
      </c>
      <c r="N63" s="310">
        <v>1082891717</v>
      </c>
      <c r="O63" s="60">
        <v>1541</v>
      </c>
      <c r="P63" s="65">
        <v>45483</v>
      </c>
      <c r="Q63" s="60">
        <v>13900000</v>
      </c>
      <c r="R63" s="65">
        <v>45484</v>
      </c>
      <c r="S63" s="60">
        <v>13900000</v>
      </c>
      <c r="T63" s="61" t="s">
        <v>67</v>
      </c>
      <c r="U63" s="310">
        <v>1098669877</v>
      </c>
      <c r="V63" s="67" t="s">
        <v>2604</v>
      </c>
      <c r="W63" s="65">
        <v>45484</v>
      </c>
      <c r="X63" s="65">
        <v>45484</v>
      </c>
      <c r="Y63" s="68" t="s">
        <v>75</v>
      </c>
      <c r="Z63" s="68">
        <v>45641</v>
      </c>
      <c r="AA63" s="67">
        <f t="shared" si="5"/>
        <v>157</v>
      </c>
      <c r="AB63" s="60">
        <v>0</v>
      </c>
      <c r="AC63" s="60">
        <v>0</v>
      </c>
      <c r="AD63" s="60">
        <v>0</v>
      </c>
      <c r="AE63" s="65" t="s">
        <v>75</v>
      </c>
      <c r="AF63" s="67">
        <f t="shared" si="6"/>
        <v>0</v>
      </c>
      <c r="AG63" s="60">
        <v>0</v>
      </c>
      <c r="AH63" s="60">
        <v>0</v>
      </c>
      <c r="AI63" s="65" t="s">
        <v>75</v>
      </c>
      <c r="AJ63" s="61">
        <v>0</v>
      </c>
      <c r="AK63" s="65" t="s">
        <v>75</v>
      </c>
      <c r="AL63" s="65" t="s">
        <v>75</v>
      </c>
      <c r="AM63" s="67">
        <f t="shared" si="7"/>
        <v>0</v>
      </c>
      <c r="AN63" s="67">
        <f>+K63+AC63-AH63</f>
        <v>13900000</v>
      </c>
      <c r="AO63" s="61" t="s">
        <v>67</v>
      </c>
      <c r="AP63" s="60">
        <v>13900000</v>
      </c>
      <c r="AQ63" s="61" t="s">
        <v>86</v>
      </c>
      <c r="AR63" s="60">
        <v>0</v>
      </c>
      <c r="AS63" s="65" t="s">
        <v>75</v>
      </c>
      <c r="AT63" s="70">
        <v>4800000</v>
      </c>
      <c r="AU63" s="71">
        <f t="shared" si="8"/>
        <v>9100000</v>
      </c>
      <c r="AV63" s="72">
        <f t="shared" si="9"/>
        <v>0.34532374100719426</v>
      </c>
      <c r="AW63" s="65" t="s">
        <v>75</v>
      </c>
      <c r="AX63" s="61" t="s">
        <v>101</v>
      </c>
      <c r="AY63" s="311" t="s">
        <v>2747</v>
      </c>
      <c r="AZ63" s="58" t="s">
        <v>67</v>
      </c>
      <c r="BA63" s="58" t="s">
        <v>67</v>
      </c>
    </row>
    <row r="64" spans="2:53" x14ac:dyDescent="0.25">
      <c r="B64" s="58">
        <v>2024</v>
      </c>
      <c r="C64" s="58">
        <v>891780111</v>
      </c>
      <c r="D64" s="59" t="s">
        <v>64</v>
      </c>
      <c r="E64" s="67" t="s">
        <v>2746</v>
      </c>
      <c r="F64" s="67" t="s">
        <v>2745</v>
      </c>
      <c r="G64" s="61">
        <v>0</v>
      </c>
      <c r="H64" s="61" t="s">
        <v>73</v>
      </c>
      <c r="I64" s="59" t="s">
        <v>65</v>
      </c>
      <c r="J64" s="60" t="s">
        <v>2744</v>
      </c>
      <c r="K64" s="60">
        <v>13959000</v>
      </c>
      <c r="L64" s="58" t="s">
        <v>68</v>
      </c>
      <c r="M64" s="67" t="s">
        <v>2743</v>
      </c>
      <c r="N64" s="310">
        <v>26767399</v>
      </c>
      <c r="O64" s="60">
        <v>1543</v>
      </c>
      <c r="P64" s="65">
        <v>45483</v>
      </c>
      <c r="Q64" s="60">
        <v>13959000</v>
      </c>
      <c r="R64" s="65">
        <v>45484</v>
      </c>
      <c r="S64" s="60">
        <v>13959000</v>
      </c>
      <c r="T64" s="61" t="s">
        <v>67</v>
      </c>
      <c r="U64" s="310">
        <v>1082943891</v>
      </c>
      <c r="V64" s="67" t="s">
        <v>2742</v>
      </c>
      <c r="W64" s="65">
        <v>45484</v>
      </c>
      <c r="X64" s="65">
        <v>45484</v>
      </c>
      <c r="Y64" s="68" t="s">
        <v>75</v>
      </c>
      <c r="Z64" s="68">
        <v>45641</v>
      </c>
      <c r="AA64" s="67">
        <f t="shared" si="5"/>
        <v>157</v>
      </c>
      <c r="AB64" s="60">
        <v>0</v>
      </c>
      <c r="AC64" s="60">
        <v>0</v>
      </c>
      <c r="AD64" s="60">
        <v>0</v>
      </c>
      <c r="AE64" s="65" t="s">
        <v>75</v>
      </c>
      <c r="AF64" s="67">
        <f t="shared" si="6"/>
        <v>0</v>
      </c>
      <c r="AG64" s="60">
        <v>0</v>
      </c>
      <c r="AH64" s="60">
        <v>0</v>
      </c>
      <c r="AI64" s="65" t="s">
        <v>75</v>
      </c>
      <c r="AJ64" s="61">
        <v>0</v>
      </c>
      <c r="AK64" s="65" t="s">
        <v>75</v>
      </c>
      <c r="AL64" s="65" t="s">
        <v>75</v>
      </c>
      <c r="AM64" s="67">
        <f t="shared" si="7"/>
        <v>0</v>
      </c>
      <c r="AN64" s="67">
        <f>+K64+AC64-AH64</f>
        <v>13959000</v>
      </c>
      <c r="AO64" s="61" t="s">
        <v>67</v>
      </c>
      <c r="AP64" s="60">
        <v>13959000</v>
      </c>
      <c r="AQ64" s="61" t="s">
        <v>86</v>
      </c>
      <c r="AR64" s="60">
        <v>0</v>
      </c>
      <c r="AS64" s="65" t="s">
        <v>75</v>
      </c>
      <c r="AT64" s="70">
        <v>4509000</v>
      </c>
      <c r="AU64" s="71">
        <f t="shared" si="8"/>
        <v>9450000</v>
      </c>
      <c r="AV64" s="72">
        <f t="shared" si="9"/>
        <v>0.32301740812379109</v>
      </c>
      <c r="AW64" s="65" t="s">
        <v>75</v>
      </c>
      <c r="AX64" s="61" t="s">
        <v>101</v>
      </c>
      <c r="AY64" s="311" t="s">
        <v>2741</v>
      </c>
      <c r="AZ64" s="58" t="s">
        <v>67</v>
      </c>
      <c r="BA64" s="58" t="s">
        <v>67</v>
      </c>
    </row>
    <row r="65" spans="2:53" x14ac:dyDescent="0.25">
      <c r="B65" s="58">
        <v>2024</v>
      </c>
      <c r="C65" s="58">
        <v>891780111</v>
      </c>
      <c r="D65" s="59" t="s">
        <v>64</v>
      </c>
      <c r="E65" s="67" t="s">
        <v>2740</v>
      </c>
      <c r="F65" s="67" t="s">
        <v>2739</v>
      </c>
      <c r="G65" s="61">
        <v>0</v>
      </c>
      <c r="H65" s="61" t="s">
        <v>73</v>
      </c>
      <c r="I65" s="59" t="s">
        <v>65</v>
      </c>
      <c r="J65" s="60" t="s">
        <v>2738</v>
      </c>
      <c r="K65" s="60">
        <v>14500000</v>
      </c>
      <c r="L65" s="58" t="s">
        <v>68</v>
      </c>
      <c r="M65" s="67" t="s">
        <v>2737</v>
      </c>
      <c r="N65" s="310">
        <v>26812832</v>
      </c>
      <c r="O65" s="60">
        <v>1608</v>
      </c>
      <c r="P65" s="65">
        <v>45490</v>
      </c>
      <c r="Q65" s="60">
        <v>14500000</v>
      </c>
      <c r="R65" s="65">
        <v>45491</v>
      </c>
      <c r="S65" s="60">
        <v>14500000</v>
      </c>
      <c r="T65" s="61" t="s">
        <v>67</v>
      </c>
      <c r="U65" s="313">
        <v>36669725</v>
      </c>
      <c r="V65" s="67" t="s">
        <v>2731</v>
      </c>
      <c r="W65" s="65">
        <v>45491</v>
      </c>
      <c r="X65" s="65">
        <v>45491</v>
      </c>
      <c r="Y65" s="68" t="s">
        <v>75</v>
      </c>
      <c r="Z65" s="68">
        <v>45641</v>
      </c>
      <c r="AA65" s="67">
        <f t="shared" si="5"/>
        <v>150</v>
      </c>
      <c r="AB65" s="60">
        <v>0</v>
      </c>
      <c r="AC65" s="60">
        <v>0</v>
      </c>
      <c r="AD65" s="60">
        <v>0</v>
      </c>
      <c r="AE65" s="65" t="s">
        <v>75</v>
      </c>
      <c r="AF65" s="67">
        <f t="shared" si="6"/>
        <v>0</v>
      </c>
      <c r="AG65" s="60">
        <v>0</v>
      </c>
      <c r="AH65" s="60">
        <v>0</v>
      </c>
      <c r="AI65" s="65" t="s">
        <v>75</v>
      </c>
      <c r="AJ65" s="61">
        <v>0</v>
      </c>
      <c r="AK65" s="65" t="s">
        <v>75</v>
      </c>
      <c r="AL65" s="65" t="s">
        <v>75</v>
      </c>
      <c r="AM65" s="67">
        <f t="shared" si="7"/>
        <v>0</v>
      </c>
      <c r="AN65" s="67">
        <f>+K65+AC65-AH65</f>
        <v>14500000</v>
      </c>
      <c r="AO65" s="61" t="s">
        <v>67</v>
      </c>
      <c r="AP65" s="60">
        <v>14500000</v>
      </c>
      <c r="AQ65" s="61" t="s">
        <v>86</v>
      </c>
      <c r="AR65" s="60">
        <v>0</v>
      </c>
      <c r="AS65" s="65" t="s">
        <v>75</v>
      </c>
      <c r="AT65" s="70">
        <v>4350000</v>
      </c>
      <c r="AU65" s="71">
        <f t="shared" si="8"/>
        <v>10150000</v>
      </c>
      <c r="AV65" s="72">
        <f t="shared" si="9"/>
        <v>0.3</v>
      </c>
      <c r="AW65" s="65" t="s">
        <v>75</v>
      </c>
      <c r="AX65" s="61" t="s">
        <v>101</v>
      </c>
      <c r="AY65" s="311" t="s">
        <v>2736</v>
      </c>
      <c r="AZ65" s="58" t="s">
        <v>67</v>
      </c>
      <c r="BA65" s="58" t="s">
        <v>67</v>
      </c>
    </row>
    <row r="66" spans="2:53" x14ac:dyDescent="0.25">
      <c r="B66" s="58">
        <v>2024</v>
      </c>
      <c r="C66" s="58">
        <v>891780111</v>
      </c>
      <c r="D66" s="59" t="s">
        <v>64</v>
      </c>
      <c r="E66" s="67" t="s">
        <v>2735</v>
      </c>
      <c r="F66" s="67" t="s">
        <v>2734</v>
      </c>
      <c r="G66" s="61">
        <v>0</v>
      </c>
      <c r="H66" s="61" t="s">
        <v>73</v>
      </c>
      <c r="I66" s="59" t="s">
        <v>65</v>
      </c>
      <c r="J66" s="60" t="s">
        <v>2733</v>
      </c>
      <c r="K66" s="60">
        <v>11000000</v>
      </c>
      <c r="L66" s="58" t="s">
        <v>68</v>
      </c>
      <c r="M66" s="67" t="s">
        <v>2732</v>
      </c>
      <c r="N66" s="310">
        <v>1020736975</v>
      </c>
      <c r="O66" s="60">
        <v>1604</v>
      </c>
      <c r="P66" s="65">
        <v>45490</v>
      </c>
      <c r="Q66" s="60">
        <v>11000000</v>
      </c>
      <c r="R66" s="65">
        <v>45491</v>
      </c>
      <c r="S66" s="60">
        <v>11000000</v>
      </c>
      <c r="T66" s="61" t="s">
        <v>67</v>
      </c>
      <c r="U66" s="313">
        <v>36669725</v>
      </c>
      <c r="V66" s="67" t="s">
        <v>2731</v>
      </c>
      <c r="W66" s="65">
        <v>45491</v>
      </c>
      <c r="X66" s="65">
        <v>45491</v>
      </c>
      <c r="Y66" s="68" t="s">
        <v>75</v>
      </c>
      <c r="Z66" s="68">
        <v>45641</v>
      </c>
      <c r="AA66" s="67">
        <f t="shared" si="5"/>
        <v>150</v>
      </c>
      <c r="AB66" s="60">
        <v>0</v>
      </c>
      <c r="AC66" s="60">
        <v>0</v>
      </c>
      <c r="AD66" s="60">
        <v>0</v>
      </c>
      <c r="AE66" s="65" t="s">
        <v>75</v>
      </c>
      <c r="AF66" s="67">
        <f t="shared" si="6"/>
        <v>0</v>
      </c>
      <c r="AG66" s="60">
        <v>0</v>
      </c>
      <c r="AH66" s="60">
        <v>0</v>
      </c>
      <c r="AI66" s="65" t="s">
        <v>75</v>
      </c>
      <c r="AJ66" s="61">
        <v>0</v>
      </c>
      <c r="AK66" s="65" t="s">
        <v>75</v>
      </c>
      <c r="AL66" s="65" t="s">
        <v>75</v>
      </c>
      <c r="AM66" s="67">
        <f t="shared" si="7"/>
        <v>0</v>
      </c>
      <c r="AN66" s="67">
        <f>+K66+AC66-AH66</f>
        <v>11000000</v>
      </c>
      <c r="AO66" s="61" t="s">
        <v>67</v>
      </c>
      <c r="AP66" s="60">
        <v>11000000</v>
      </c>
      <c r="AQ66" s="61" t="s">
        <v>86</v>
      </c>
      <c r="AR66" s="60">
        <v>0</v>
      </c>
      <c r="AS66" s="65" t="s">
        <v>75</v>
      </c>
      <c r="AT66" s="70">
        <v>3300000</v>
      </c>
      <c r="AU66" s="71">
        <f t="shared" si="8"/>
        <v>7700000</v>
      </c>
      <c r="AV66" s="72">
        <f t="shared" si="9"/>
        <v>0.3</v>
      </c>
      <c r="AW66" s="65" t="s">
        <v>75</v>
      </c>
      <c r="AX66" s="61" t="s">
        <v>101</v>
      </c>
      <c r="AY66" s="311" t="s">
        <v>2730</v>
      </c>
      <c r="AZ66" s="58" t="s">
        <v>67</v>
      </c>
      <c r="BA66" s="58" t="s">
        <v>67</v>
      </c>
    </row>
    <row r="67" spans="2:53" x14ac:dyDescent="0.25">
      <c r="B67" s="58">
        <v>2024</v>
      </c>
      <c r="C67" s="58">
        <v>891780111</v>
      </c>
      <c r="D67" s="59" t="s">
        <v>64</v>
      </c>
      <c r="E67" s="67" t="s">
        <v>2729</v>
      </c>
      <c r="F67" s="67" t="s">
        <v>2728</v>
      </c>
      <c r="G67" s="61">
        <v>0</v>
      </c>
      <c r="H67" s="61" t="s">
        <v>73</v>
      </c>
      <c r="I67" s="59" t="s">
        <v>65</v>
      </c>
      <c r="J67" s="60" t="s">
        <v>2727</v>
      </c>
      <c r="K67" s="60">
        <v>11000000</v>
      </c>
      <c r="L67" s="58" t="s">
        <v>68</v>
      </c>
      <c r="M67" s="67" t="s">
        <v>2726</v>
      </c>
      <c r="N67" s="310">
        <v>1083040456</v>
      </c>
      <c r="O67" s="60">
        <v>1599</v>
      </c>
      <c r="P67" s="65">
        <v>46585</v>
      </c>
      <c r="Q67" s="60">
        <v>11100000</v>
      </c>
      <c r="R67" s="65">
        <v>45491</v>
      </c>
      <c r="S67" s="60">
        <v>11000000</v>
      </c>
      <c r="T67" s="61" t="s">
        <v>67</v>
      </c>
      <c r="U67" s="310">
        <v>12561250</v>
      </c>
      <c r="V67" s="310" t="s">
        <v>2610</v>
      </c>
      <c r="W67" s="65">
        <v>45491</v>
      </c>
      <c r="X67" s="65">
        <v>45491</v>
      </c>
      <c r="Y67" s="68" t="s">
        <v>75</v>
      </c>
      <c r="Z67" s="68">
        <v>45641</v>
      </c>
      <c r="AA67" s="67">
        <f t="shared" si="5"/>
        <v>150</v>
      </c>
      <c r="AB67" s="60">
        <v>0</v>
      </c>
      <c r="AC67" s="60">
        <v>0</v>
      </c>
      <c r="AD67" s="60">
        <v>0</v>
      </c>
      <c r="AE67" s="65" t="s">
        <v>75</v>
      </c>
      <c r="AF67" s="67">
        <f t="shared" si="6"/>
        <v>0</v>
      </c>
      <c r="AG67" s="60">
        <v>0</v>
      </c>
      <c r="AH67" s="60">
        <v>0</v>
      </c>
      <c r="AI67" s="65" t="s">
        <v>75</v>
      </c>
      <c r="AJ67" s="61">
        <v>0</v>
      </c>
      <c r="AK67" s="65" t="s">
        <v>75</v>
      </c>
      <c r="AL67" s="65" t="s">
        <v>75</v>
      </c>
      <c r="AM67" s="67">
        <f t="shared" si="7"/>
        <v>0</v>
      </c>
      <c r="AN67" s="67">
        <f>+K67+AC67-AH67</f>
        <v>11000000</v>
      </c>
      <c r="AO67" s="61" t="s">
        <v>67</v>
      </c>
      <c r="AP67" s="60">
        <v>11000000</v>
      </c>
      <c r="AQ67" s="61" t="s">
        <v>86</v>
      </c>
      <c r="AR67" s="60">
        <v>0</v>
      </c>
      <c r="AS67" s="65" t="s">
        <v>75</v>
      </c>
      <c r="AT67" s="70">
        <v>3300000</v>
      </c>
      <c r="AU67" s="71">
        <f t="shared" si="8"/>
        <v>7700000</v>
      </c>
      <c r="AV67" s="72">
        <f t="shared" si="9"/>
        <v>0.3</v>
      </c>
      <c r="AW67" s="65" t="s">
        <v>75</v>
      </c>
      <c r="AX67" s="61" t="s">
        <v>101</v>
      </c>
      <c r="AY67" s="311" t="s">
        <v>2725</v>
      </c>
      <c r="AZ67" s="58" t="s">
        <v>67</v>
      </c>
      <c r="BA67" s="58" t="s">
        <v>67</v>
      </c>
    </row>
    <row r="68" spans="2:53" x14ac:dyDescent="0.25">
      <c r="B68" s="58">
        <v>2024</v>
      </c>
      <c r="C68" s="58">
        <v>891780111</v>
      </c>
      <c r="D68" s="59" t="s">
        <v>64</v>
      </c>
      <c r="E68" s="67" t="s">
        <v>2724</v>
      </c>
      <c r="F68" s="67" t="s">
        <v>2723</v>
      </c>
      <c r="G68" s="61">
        <v>0</v>
      </c>
      <c r="H68" s="61" t="s">
        <v>73</v>
      </c>
      <c r="I68" s="59" t="s">
        <v>65</v>
      </c>
      <c r="J68" s="60" t="s">
        <v>2722</v>
      </c>
      <c r="K68" s="60">
        <v>12000000</v>
      </c>
      <c r="L68" s="58" t="s">
        <v>68</v>
      </c>
      <c r="M68" s="67" t="s">
        <v>2721</v>
      </c>
      <c r="N68" s="310">
        <v>1221971911</v>
      </c>
      <c r="O68" s="60">
        <v>1596</v>
      </c>
      <c r="P68" s="65">
        <v>45490</v>
      </c>
      <c r="Q68" s="60">
        <v>12000000</v>
      </c>
      <c r="R68" s="65">
        <v>45491</v>
      </c>
      <c r="S68" s="60">
        <v>12000000</v>
      </c>
      <c r="T68" s="61" t="s">
        <v>67</v>
      </c>
      <c r="U68" s="310">
        <v>1098669877</v>
      </c>
      <c r="V68" s="67" t="s">
        <v>2604</v>
      </c>
      <c r="W68" s="65">
        <v>45491</v>
      </c>
      <c r="X68" s="65">
        <v>45491</v>
      </c>
      <c r="Y68" s="68" t="s">
        <v>75</v>
      </c>
      <c r="Z68" s="68">
        <v>45641</v>
      </c>
      <c r="AA68" s="67">
        <f t="shared" si="5"/>
        <v>150</v>
      </c>
      <c r="AB68" s="60">
        <v>0</v>
      </c>
      <c r="AC68" s="60">
        <v>0</v>
      </c>
      <c r="AD68" s="60">
        <v>0</v>
      </c>
      <c r="AE68" s="65" t="s">
        <v>75</v>
      </c>
      <c r="AF68" s="67">
        <f t="shared" si="6"/>
        <v>0</v>
      </c>
      <c r="AG68" s="60">
        <v>0</v>
      </c>
      <c r="AH68" s="60">
        <v>0</v>
      </c>
      <c r="AI68" s="65" t="s">
        <v>75</v>
      </c>
      <c r="AJ68" s="61">
        <v>0</v>
      </c>
      <c r="AK68" s="65" t="s">
        <v>75</v>
      </c>
      <c r="AL68" s="65" t="s">
        <v>75</v>
      </c>
      <c r="AM68" s="67">
        <f t="shared" si="7"/>
        <v>0</v>
      </c>
      <c r="AN68" s="67">
        <f>+K68+AC68-AH68</f>
        <v>12000000</v>
      </c>
      <c r="AO68" s="61" t="s">
        <v>67</v>
      </c>
      <c r="AP68" s="60">
        <v>12000000</v>
      </c>
      <c r="AQ68" s="61" t="s">
        <v>86</v>
      </c>
      <c r="AR68" s="60">
        <v>0</v>
      </c>
      <c r="AS68" s="65" t="s">
        <v>75</v>
      </c>
      <c r="AT68" s="70">
        <v>3600000</v>
      </c>
      <c r="AU68" s="71">
        <f t="shared" si="8"/>
        <v>8400000</v>
      </c>
      <c r="AV68" s="72">
        <f t="shared" si="9"/>
        <v>0.3</v>
      </c>
      <c r="AW68" s="65" t="s">
        <v>75</v>
      </c>
      <c r="AX68" s="61" t="s">
        <v>101</v>
      </c>
      <c r="AY68" s="311" t="s">
        <v>2720</v>
      </c>
      <c r="AZ68" s="58" t="s">
        <v>67</v>
      </c>
      <c r="BA68" s="58" t="s">
        <v>67</v>
      </c>
    </row>
    <row r="69" spans="2:53" x14ac:dyDescent="0.25">
      <c r="B69" s="58">
        <v>2024</v>
      </c>
      <c r="C69" s="58">
        <v>891780111</v>
      </c>
      <c r="D69" s="59" t="s">
        <v>64</v>
      </c>
      <c r="E69" s="67" t="s">
        <v>2719</v>
      </c>
      <c r="F69" s="67" t="s">
        <v>2718</v>
      </c>
      <c r="G69" s="61">
        <v>0</v>
      </c>
      <c r="H69" s="61" t="s">
        <v>73</v>
      </c>
      <c r="I69" s="59" t="s">
        <v>65</v>
      </c>
      <c r="J69" s="60" t="s">
        <v>2717</v>
      </c>
      <c r="K69" s="60">
        <v>11000000</v>
      </c>
      <c r="L69" s="58" t="s">
        <v>68</v>
      </c>
      <c r="M69" s="67" t="s">
        <v>2716</v>
      </c>
      <c r="N69" s="310">
        <v>1216972757</v>
      </c>
      <c r="O69" s="60">
        <v>1597</v>
      </c>
      <c r="P69" s="65">
        <v>45490</v>
      </c>
      <c r="Q69" s="60">
        <v>11000000</v>
      </c>
      <c r="R69" s="65">
        <v>45491</v>
      </c>
      <c r="S69" s="60">
        <v>11000000</v>
      </c>
      <c r="T69" s="61" t="s">
        <v>67</v>
      </c>
      <c r="U69" s="310">
        <v>36669977</v>
      </c>
      <c r="V69" s="67" t="s">
        <v>2598</v>
      </c>
      <c r="W69" s="65">
        <v>45491</v>
      </c>
      <c r="X69" s="65">
        <v>45491</v>
      </c>
      <c r="Y69" s="68" t="s">
        <v>75</v>
      </c>
      <c r="Z69" s="68">
        <v>45641</v>
      </c>
      <c r="AA69" s="67">
        <f t="shared" si="5"/>
        <v>150</v>
      </c>
      <c r="AB69" s="60">
        <v>0</v>
      </c>
      <c r="AC69" s="60">
        <v>0</v>
      </c>
      <c r="AD69" s="60">
        <v>0</v>
      </c>
      <c r="AE69" s="65" t="s">
        <v>75</v>
      </c>
      <c r="AF69" s="67">
        <f t="shared" si="6"/>
        <v>0</v>
      </c>
      <c r="AG69" s="60">
        <v>0</v>
      </c>
      <c r="AH69" s="60">
        <v>0</v>
      </c>
      <c r="AI69" s="65" t="s">
        <v>75</v>
      </c>
      <c r="AJ69" s="61">
        <v>0</v>
      </c>
      <c r="AK69" s="65" t="s">
        <v>75</v>
      </c>
      <c r="AL69" s="65" t="s">
        <v>75</v>
      </c>
      <c r="AM69" s="67">
        <f t="shared" si="7"/>
        <v>0</v>
      </c>
      <c r="AN69" s="67">
        <f>+K69+AC69-AH69</f>
        <v>11000000</v>
      </c>
      <c r="AO69" s="61" t="s">
        <v>67</v>
      </c>
      <c r="AP69" s="60">
        <v>11000000</v>
      </c>
      <c r="AQ69" s="61" t="s">
        <v>86</v>
      </c>
      <c r="AR69" s="60">
        <v>0</v>
      </c>
      <c r="AS69" s="65" t="s">
        <v>75</v>
      </c>
      <c r="AT69" s="70">
        <v>3300000</v>
      </c>
      <c r="AU69" s="71">
        <f t="shared" si="8"/>
        <v>7700000</v>
      </c>
      <c r="AV69" s="72">
        <f t="shared" si="9"/>
        <v>0.3</v>
      </c>
      <c r="AW69" s="65" t="s">
        <v>75</v>
      </c>
      <c r="AX69" s="61" t="s">
        <v>101</v>
      </c>
      <c r="AY69" s="311" t="s">
        <v>2715</v>
      </c>
      <c r="AZ69" s="58" t="s">
        <v>67</v>
      </c>
      <c r="BA69" s="58" t="s">
        <v>67</v>
      </c>
    </row>
    <row r="70" spans="2:53" x14ac:dyDescent="0.25">
      <c r="B70" s="58">
        <v>2024</v>
      </c>
      <c r="C70" s="58">
        <v>891780111</v>
      </c>
      <c r="D70" s="59" t="s">
        <v>64</v>
      </c>
      <c r="E70" s="67" t="s">
        <v>2714</v>
      </c>
      <c r="F70" s="67" t="s">
        <v>2713</v>
      </c>
      <c r="G70" s="61">
        <v>0</v>
      </c>
      <c r="H70" s="61" t="s">
        <v>73</v>
      </c>
      <c r="I70" s="59" t="s">
        <v>65</v>
      </c>
      <c r="J70" s="60" t="s">
        <v>2712</v>
      </c>
      <c r="K70" s="60">
        <v>10000000</v>
      </c>
      <c r="L70" s="58" t="s">
        <v>68</v>
      </c>
      <c r="M70" s="67" t="s">
        <v>2711</v>
      </c>
      <c r="N70" s="310">
        <v>1004347197</v>
      </c>
      <c r="O70" s="60">
        <v>1609</v>
      </c>
      <c r="P70" s="65">
        <v>45490</v>
      </c>
      <c r="Q70" s="60">
        <v>10000000</v>
      </c>
      <c r="R70" s="65">
        <v>45491</v>
      </c>
      <c r="S70" s="60">
        <v>10000000</v>
      </c>
      <c r="T70" s="61" t="s">
        <v>67</v>
      </c>
      <c r="U70" s="310">
        <v>12561250</v>
      </c>
      <c r="V70" s="310" t="s">
        <v>2610</v>
      </c>
      <c r="W70" s="65">
        <v>45491</v>
      </c>
      <c r="X70" s="65">
        <v>45491</v>
      </c>
      <c r="Y70" s="68" t="s">
        <v>75</v>
      </c>
      <c r="Z70" s="68">
        <v>45641</v>
      </c>
      <c r="AA70" s="67">
        <f t="shared" si="5"/>
        <v>150</v>
      </c>
      <c r="AB70" s="60">
        <v>0</v>
      </c>
      <c r="AC70" s="60">
        <v>0</v>
      </c>
      <c r="AD70" s="60">
        <v>0</v>
      </c>
      <c r="AE70" s="65" t="s">
        <v>75</v>
      </c>
      <c r="AF70" s="67">
        <f t="shared" si="6"/>
        <v>0</v>
      </c>
      <c r="AG70" s="60">
        <v>0</v>
      </c>
      <c r="AH70" s="60">
        <v>0</v>
      </c>
      <c r="AI70" s="65" t="s">
        <v>75</v>
      </c>
      <c r="AJ70" s="61">
        <v>0</v>
      </c>
      <c r="AK70" s="65" t="s">
        <v>75</v>
      </c>
      <c r="AL70" s="65" t="s">
        <v>75</v>
      </c>
      <c r="AM70" s="67">
        <f t="shared" si="7"/>
        <v>0</v>
      </c>
      <c r="AN70" s="67">
        <f>+K70+AC70-AH70</f>
        <v>10000000</v>
      </c>
      <c r="AO70" s="61" t="s">
        <v>67</v>
      </c>
      <c r="AP70" s="60">
        <v>10000000</v>
      </c>
      <c r="AQ70" s="61" t="s">
        <v>86</v>
      </c>
      <c r="AR70" s="60">
        <v>0</v>
      </c>
      <c r="AS70" s="65" t="s">
        <v>75</v>
      </c>
      <c r="AT70" s="70">
        <v>3000000</v>
      </c>
      <c r="AU70" s="71">
        <f t="shared" si="8"/>
        <v>7000000</v>
      </c>
      <c r="AV70" s="72">
        <f t="shared" si="9"/>
        <v>0.3</v>
      </c>
      <c r="AW70" s="65" t="s">
        <v>75</v>
      </c>
      <c r="AX70" s="61" t="s">
        <v>101</v>
      </c>
      <c r="AY70" s="311" t="s">
        <v>2710</v>
      </c>
      <c r="AZ70" s="58" t="s">
        <v>67</v>
      </c>
      <c r="BA70" s="58" t="s">
        <v>67</v>
      </c>
    </row>
    <row r="71" spans="2:53" x14ac:dyDescent="0.25">
      <c r="B71" s="58">
        <v>2024</v>
      </c>
      <c r="C71" s="58">
        <v>891780111</v>
      </c>
      <c r="D71" s="59" t="s">
        <v>64</v>
      </c>
      <c r="E71" s="67" t="s">
        <v>2709</v>
      </c>
      <c r="F71" s="67" t="s">
        <v>2708</v>
      </c>
      <c r="G71" s="61">
        <v>0</v>
      </c>
      <c r="H71" s="61" t="s">
        <v>73</v>
      </c>
      <c r="I71" s="59" t="s">
        <v>65</v>
      </c>
      <c r="J71" s="60" t="s">
        <v>2707</v>
      </c>
      <c r="K71" s="60">
        <v>13500000</v>
      </c>
      <c r="L71" s="58" t="s">
        <v>68</v>
      </c>
      <c r="M71" s="67" t="s">
        <v>2706</v>
      </c>
      <c r="N71" s="310">
        <v>1082886783</v>
      </c>
      <c r="O71" s="60">
        <v>1594</v>
      </c>
      <c r="P71" s="65">
        <v>45490</v>
      </c>
      <c r="Q71" s="60">
        <v>13500000</v>
      </c>
      <c r="R71" s="65">
        <v>45491</v>
      </c>
      <c r="S71" s="60">
        <v>13500000</v>
      </c>
      <c r="T71" s="61" t="s">
        <v>67</v>
      </c>
      <c r="U71" s="310">
        <v>7634903</v>
      </c>
      <c r="V71" s="67" t="s">
        <v>2593</v>
      </c>
      <c r="W71" s="65">
        <v>45491</v>
      </c>
      <c r="X71" s="65">
        <v>45491</v>
      </c>
      <c r="Y71" s="68" t="s">
        <v>75</v>
      </c>
      <c r="Z71" s="68">
        <v>45641</v>
      </c>
      <c r="AA71" s="67">
        <f t="shared" si="5"/>
        <v>150</v>
      </c>
      <c r="AB71" s="60">
        <v>0</v>
      </c>
      <c r="AC71" s="60">
        <v>0</v>
      </c>
      <c r="AD71" s="60">
        <v>0</v>
      </c>
      <c r="AE71" s="65" t="s">
        <v>75</v>
      </c>
      <c r="AF71" s="67">
        <f t="shared" si="6"/>
        <v>0</v>
      </c>
      <c r="AG71" s="60">
        <v>0</v>
      </c>
      <c r="AH71" s="60">
        <v>0</v>
      </c>
      <c r="AI71" s="65" t="s">
        <v>75</v>
      </c>
      <c r="AJ71" s="61">
        <v>0</v>
      </c>
      <c r="AK71" s="65" t="s">
        <v>75</v>
      </c>
      <c r="AL71" s="65" t="s">
        <v>75</v>
      </c>
      <c r="AM71" s="67">
        <f t="shared" si="7"/>
        <v>0</v>
      </c>
      <c r="AN71" s="67">
        <f>+K71+AC71-AH71</f>
        <v>13500000</v>
      </c>
      <c r="AO71" s="61" t="s">
        <v>67</v>
      </c>
      <c r="AP71" s="60">
        <v>13500000</v>
      </c>
      <c r="AQ71" s="61" t="s">
        <v>86</v>
      </c>
      <c r="AR71" s="60">
        <v>0</v>
      </c>
      <c r="AS71" s="65" t="s">
        <v>75</v>
      </c>
      <c r="AT71" s="70">
        <v>4050000</v>
      </c>
      <c r="AU71" s="71">
        <f t="shared" si="8"/>
        <v>9450000</v>
      </c>
      <c r="AV71" s="72">
        <f t="shared" si="9"/>
        <v>0.3</v>
      </c>
      <c r="AW71" s="65" t="s">
        <v>75</v>
      </c>
      <c r="AX71" s="61" t="s">
        <v>101</v>
      </c>
      <c r="AY71" s="311" t="s">
        <v>2705</v>
      </c>
      <c r="AZ71" s="58" t="s">
        <v>67</v>
      </c>
      <c r="BA71" s="58" t="s">
        <v>67</v>
      </c>
    </row>
    <row r="72" spans="2:53" x14ac:dyDescent="0.25">
      <c r="B72" s="58">
        <v>2024</v>
      </c>
      <c r="C72" s="58">
        <v>891780111</v>
      </c>
      <c r="D72" s="59" t="s">
        <v>64</v>
      </c>
      <c r="E72" s="67" t="s">
        <v>2704</v>
      </c>
      <c r="F72" s="67" t="s">
        <v>2703</v>
      </c>
      <c r="G72" s="61">
        <v>0</v>
      </c>
      <c r="H72" s="61" t="s">
        <v>73</v>
      </c>
      <c r="I72" s="59" t="s">
        <v>65</v>
      </c>
      <c r="J72" s="60" t="s">
        <v>2702</v>
      </c>
      <c r="K72" s="60">
        <v>10350000</v>
      </c>
      <c r="L72" s="58" t="s">
        <v>68</v>
      </c>
      <c r="M72" s="67" t="s">
        <v>2701</v>
      </c>
      <c r="N72" s="310">
        <v>1082925019</v>
      </c>
      <c r="O72" s="60">
        <v>1612</v>
      </c>
      <c r="P72" s="65">
        <v>45490</v>
      </c>
      <c r="Q72" s="60">
        <v>10350000</v>
      </c>
      <c r="R72" s="65">
        <v>45491</v>
      </c>
      <c r="S72" s="60">
        <v>10350000</v>
      </c>
      <c r="T72" s="61" t="s">
        <v>67</v>
      </c>
      <c r="U72" s="209">
        <v>1045725304</v>
      </c>
      <c r="V72" s="180" t="s">
        <v>2663</v>
      </c>
      <c r="W72" s="65">
        <v>45491</v>
      </c>
      <c r="X72" s="65">
        <v>45491</v>
      </c>
      <c r="Y72" s="68" t="s">
        <v>75</v>
      </c>
      <c r="Z72" s="68">
        <v>45626</v>
      </c>
      <c r="AA72" s="67">
        <f t="shared" ref="AA72:AA92" si="10">+IF(Y72="1800-01-01",Z72-X72,Z72-Y72)</f>
        <v>135</v>
      </c>
      <c r="AB72" s="60">
        <v>0</v>
      </c>
      <c r="AC72" s="60">
        <v>0</v>
      </c>
      <c r="AD72" s="60">
        <v>0</v>
      </c>
      <c r="AE72" s="65" t="s">
        <v>75</v>
      </c>
      <c r="AF72" s="67">
        <f t="shared" ref="AF72:AF92" si="11">+IF(AE72="1800-01-01",0,AE72-Z72)</f>
        <v>0</v>
      </c>
      <c r="AG72" s="60">
        <v>0</v>
      </c>
      <c r="AH72" s="60">
        <v>0</v>
      </c>
      <c r="AI72" s="65" t="s">
        <v>75</v>
      </c>
      <c r="AJ72" s="61">
        <v>0</v>
      </c>
      <c r="AK72" s="65" t="s">
        <v>75</v>
      </c>
      <c r="AL72" s="65" t="s">
        <v>75</v>
      </c>
      <c r="AM72" s="67">
        <f t="shared" ref="AM72:AM92" si="12">+IF(AK72="1800-01-01",0,AL72-AK72)</f>
        <v>0</v>
      </c>
      <c r="AN72" s="67">
        <f>+K72+AC72-AH72</f>
        <v>10350000</v>
      </c>
      <c r="AO72" s="61" t="s">
        <v>67</v>
      </c>
      <c r="AP72" s="60">
        <v>10350000</v>
      </c>
      <c r="AQ72" s="61" t="s">
        <v>86</v>
      </c>
      <c r="AR72" s="60">
        <v>0</v>
      </c>
      <c r="AS72" s="65" t="s">
        <v>75</v>
      </c>
      <c r="AT72" s="70">
        <v>3450000</v>
      </c>
      <c r="AU72" s="71">
        <f t="shared" ref="AU72:AU92" si="13">AN72-AT72</f>
        <v>6900000</v>
      </c>
      <c r="AV72" s="72">
        <f t="shared" ref="AV72:AV92" si="14">+IFERROR(AT72/AN72,"_")</f>
        <v>0.33333333333333331</v>
      </c>
      <c r="AW72" s="65" t="s">
        <v>75</v>
      </c>
      <c r="AX72" s="61" t="s">
        <v>101</v>
      </c>
      <c r="AY72" s="311" t="s">
        <v>2700</v>
      </c>
      <c r="AZ72" s="58" t="s">
        <v>67</v>
      </c>
      <c r="BA72" s="58" t="s">
        <v>67</v>
      </c>
    </row>
    <row r="73" spans="2:53" x14ac:dyDescent="0.25">
      <c r="B73" s="58">
        <v>2024</v>
      </c>
      <c r="C73" s="58">
        <v>891780111</v>
      </c>
      <c r="D73" s="59" t="s">
        <v>64</v>
      </c>
      <c r="E73" s="67" t="s">
        <v>2699</v>
      </c>
      <c r="F73" s="67" t="s">
        <v>2698</v>
      </c>
      <c r="G73" s="61">
        <v>0</v>
      </c>
      <c r="H73" s="61" t="s">
        <v>73</v>
      </c>
      <c r="I73" s="59" t="s">
        <v>65</v>
      </c>
      <c r="J73" s="60" t="s">
        <v>2697</v>
      </c>
      <c r="K73" s="60">
        <v>13450000</v>
      </c>
      <c r="L73" s="58" t="s">
        <v>68</v>
      </c>
      <c r="M73" s="67" t="s">
        <v>2696</v>
      </c>
      <c r="N73" s="310">
        <v>57433908</v>
      </c>
      <c r="O73" s="60">
        <v>1598</v>
      </c>
      <c r="P73" s="65">
        <v>45490</v>
      </c>
      <c r="Q73" s="60">
        <v>13450000</v>
      </c>
      <c r="R73" s="65">
        <v>45491</v>
      </c>
      <c r="S73" s="60">
        <v>13450000</v>
      </c>
      <c r="T73" s="61" t="s">
        <v>67</v>
      </c>
      <c r="U73" s="209">
        <v>7634885</v>
      </c>
      <c r="V73" s="67" t="s">
        <v>2695</v>
      </c>
      <c r="W73" s="65">
        <v>45491</v>
      </c>
      <c r="X73" s="65">
        <v>45491</v>
      </c>
      <c r="Y73" s="68" t="s">
        <v>75</v>
      </c>
      <c r="Z73" s="68">
        <v>45641</v>
      </c>
      <c r="AA73" s="67">
        <f t="shared" si="10"/>
        <v>150</v>
      </c>
      <c r="AB73" s="60">
        <v>0</v>
      </c>
      <c r="AC73" s="60">
        <v>0</v>
      </c>
      <c r="AD73" s="60">
        <v>0</v>
      </c>
      <c r="AE73" s="65" t="s">
        <v>75</v>
      </c>
      <c r="AF73" s="67">
        <f t="shared" si="11"/>
        <v>0</v>
      </c>
      <c r="AG73" s="60">
        <v>0</v>
      </c>
      <c r="AH73" s="60">
        <v>0</v>
      </c>
      <c r="AI73" s="65" t="s">
        <v>75</v>
      </c>
      <c r="AJ73" s="61">
        <v>0</v>
      </c>
      <c r="AK73" s="65" t="s">
        <v>75</v>
      </c>
      <c r="AL73" s="65" t="s">
        <v>75</v>
      </c>
      <c r="AM73" s="67">
        <f t="shared" si="12"/>
        <v>0</v>
      </c>
      <c r="AN73" s="67">
        <f>+K73+AC73-AH73</f>
        <v>13450000</v>
      </c>
      <c r="AO73" s="61" t="s">
        <v>67</v>
      </c>
      <c r="AP73" s="60">
        <v>13450000</v>
      </c>
      <c r="AQ73" s="61" t="s">
        <v>86</v>
      </c>
      <c r="AR73" s="60">
        <v>0</v>
      </c>
      <c r="AS73" s="65" t="s">
        <v>75</v>
      </c>
      <c r="AT73" s="70">
        <v>4350000</v>
      </c>
      <c r="AU73" s="71">
        <f t="shared" si="13"/>
        <v>9100000</v>
      </c>
      <c r="AV73" s="72">
        <f t="shared" si="14"/>
        <v>0.32342007434944237</v>
      </c>
      <c r="AW73" s="65" t="s">
        <v>75</v>
      </c>
      <c r="AX73" s="61" t="s">
        <v>101</v>
      </c>
      <c r="AY73" s="311" t="s">
        <v>2694</v>
      </c>
      <c r="AZ73" s="58" t="s">
        <v>67</v>
      </c>
      <c r="BA73" s="58" t="s">
        <v>67</v>
      </c>
    </row>
    <row r="74" spans="2:53" x14ac:dyDescent="0.25">
      <c r="B74" s="58">
        <v>2024</v>
      </c>
      <c r="C74" s="58">
        <v>891780111</v>
      </c>
      <c r="D74" s="59" t="s">
        <v>64</v>
      </c>
      <c r="E74" s="67" t="s">
        <v>2693</v>
      </c>
      <c r="F74" s="67" t="s">
        <v>2692</v>
      </c>
      <c r="G74" s="61">
        <v>0</v>
      </c>
      <c r="H74" s="61" t="s">
        <v>73</v>
      </c>
      <c r="I74" s="59" t="s">
        <v>65</v>
      </c>
      <c r="J74" s="60" t="s">
        <v>2691</v>
      </c>
      <c r="K74" s="60">
        <v>11000000</v>
      </c>
      <c r="L74" s="58" t="s">
        <v>68</v>
      </c>
      <c r="M74" s="67" t="s">
        <v>2690</v>
      </c>
      <c r="N74" s="310">
        <v>85450968</v>
      </c>
      <c r="O74" s="60">
        <v>1593</v>
      </c>
      <c r="P74" s="65">
        <v>45490</v>
      </c>
      <c r="Q74" s="60">
        <v>11000000</v>
      </c>
      <c r="R74" s="65">
        <v>45491</v>
      </c>
      <c r="S74" s="60">
        <v>11000000</v>
      </c>
      <c r="T74" s="61" t="s">
        <v>67</v>
      </c>
      <c r="U74" s="310">
        <v>36669977</v>
      </c>
      <c r="V74" s="67" t="s">
        <v>2598</v>
      </c>
      <c r="W74" s="65">
        <v>45491</v>
      </c>
      <c r="X74" s="65">
        <v>45491</v>
      </c>
      <c r="Y74" s="68" t="s">
        <v>75</v>
      </c>
      <c r="Z74" s="68">
        <v>45641</v>
      </c>
      <c r="AA74" s="67">
        <f t="shared" si="10"/>
        <v>150</v>
      </c>
      <c r="AB74" s="60">
        <v>0</v>
      </c>
      <c r="AC74" s="60">
        <v>0</v>
      </c>
      <c r="AD74" s="60">
        <v>0</v>
      </c>
      <c r="AE74" s="65" t="s">
        <v>75</v>
      </c>
      <c r="AF74" s="67">
        <f t="shared" si="11"/>
        <v>0</v>
      </c>
      <c r="AG74" s="60">
        <v>0</v>
      </c>
      <c r="AH74" s="60">
        <v>0</v>
      </c>
      <c r="AI74" s="65" t="s">
        <v>75</v>
      </c>
      <c r="AJ74" s="61">
        <v>0</v>
      </c>
      <c r="AK74" s="65" t="s">
        <v>75</v>
      </c>
      <c r="AL74" s="65" t="s">
        <v>75</v>
      </c>
      <c r="AM74" s="67">
        <f t="shared" si="12"/>
        <v>0</v>
      </c>
      <c r="AN74" s="67">
        <f>+K74+AC74-AH74</f>
        <v>11000000</v>
      </c>
      <c r="AO74" s="61" t="s">
        <v>67</v>
      </c>
      <c r="AP74" s="60">
        <v>11000000</v>
      </c>
      <c r="AQ74" s="61" t="s">
        <v>86</v>
      </c>
      <c r="AR74" s="60">
        <v>0</v>
      </c>
      <c r="AS74" s="65" t="s">
        <v>75</v>
      </c>
      <c r="AT74" s="70">
        <v>3300000</v>
      </c>
      <c r="AU74" s="71">
        <f t="shared" si="13"/>
        <v>7700000</v>
      </c>
      <c r="AV74" s="72">
        <f t="shared" si="14"/>
        <v>0.3</v>
      </c>
      <c r="AW74" s="65" t="s">
        <v>75</v>
      </c>
      <c r="AX74" s="61" t="s">
        <v>101</v>
      </c>
      <c r="AY74" s="311" t="s">
        <v>2689</v>
      </c>
      <c r="AZ74" s="58" t="s">
        <v>67</v>
      </c>
      <c r="BA74" s="58" t="s">
        <v>67</v>
      </c>
    </row>
    <row r="75" spans="2:53" x14ac:dyDescent="0.25">
      <c r="B75" s="58">
        <v>2024</v>
      </c>
      <c r="C75" s="58">
        <v>891780111</v>
      </c>
      <c r="D75" s="59" t="s">
        <v>64</v>
      </c>
      <c r="E75" s="67" t="s">
        <v>2688</v>
      </c>
      <c r="F75" s="67" t="s">
        <v>2687</v>
      </c>
      <c r="G75" s="61">
        <v>0</v>
      </c>
      <c r="H75" s="61" t="s">
        <v>73</v>
      </c>
      <c r="I75" s="59" t="s">
        <v>65</v>
      </c>
      <c r="J75" s="60" t="s">
        <v>2686</v>
      </c>
      <c r="K75" s="60">
        <v>10000000</v>
      </c>
      <c r="L75" s="58" t="s">
        <v>68</v>
      </c>
      <c r="M75" s="67" t="s">
        <v>2685</v>
      </c>
      <c r="N75" s="310">
        <v>1080021566</v>
      </c>
      <c r="O75" s="60">
        <v>1607</v>
      </c>
      <c r="P75" s="65">
        <v>45490</v>
      </c>
      <c r="Q75" s="60">
        <v>10000000</v>
      </c>
      <c r="R75" s="65">
        <v>45492</v>
      </c>
      <c r="S75" s="60">
        <v>10000000</v>
      </c>
      <c r="T75" s="61" t="s">
        <v>67</v>
      </c>
      <c r="U75" s="310">
        <v>1082900194</v>
      </c>
      <c r="V75" s="67" t="s">
        <v>2632</v>
      </c>
      <c r="W75" s="65">
        <v>45492</v>
      </c>
      <c r="X75" s="65">
        <v>45492</v>
      </c>
      <c r="Y75" s="68" t="s">
        <v>75</v>
      </c>
      <c r="Z75" s="68">
        <v>45641</v>
      </c>
      <c r="AA75" s="67">
        <f t="shared" si="10"/>
        <v>149</v>
      </c>
      <c r="AB75" s="60">
        <v>0</v>
      </c>
      <c r="AC75" s="60">
        <v>0</v>
      </c>
      <c r="AD75" s="60">
        <v>0</v>
      </c>
      <c r="AE75" s="65" t="s">
        <v>75</v>
      </c>
      <c r="AF75" s="67">
        <f t="shared" si="11"/>
        <v>0</v>
      </c>
      <c r="AG75" s="60">
        <v>0</v>
      </c>
      <c r="AH75" s="60">
        <v>0</v>
      </c>
      <c r="AI75" s="65" t="s">
        <v>75</v>
      </c>
      <c r="AJ75" s="61">
        <v>0</v>
      </c>
      <c r="AK75" s="65" t="s">
        <v>75</v>
      </c>
      <c r="AL75" s="65" t="s">
        <v>75</v>
      </c>
      <c r="AM75" s="67">
        <f t="shared" si="12"/>
        <v>0</v>
      </c>
      <c r="AN75" s="67">
        <f>+K75+AC75-AH75</f>
        <v>10000000</v>
      </c>
      <c r="AO75" s="61" t="s">
        <v>67</v>
      </c>
      <c r="AP75" s="60">
        <v>10000000</v>
      </c>
      <c r="AQ75" s="61" t="s">
        <v>86</v>
      </c>
      <c r="AR75" s="60">
        <v>0</v>
      </c>
      <c r="AS75" s="65" t="s">
        <v>75</v>
      </c>
      <c r="AT75" s="70">
        <v>3000000</v>
      </c>
      <c r="AU75" s="71">
        <f t="shared" si="13"/>
        <v>7000000</v>
      </c>
      <c r="AV75" s="72">
        <f t="shared" si="14"/>
        <v>0.3</v>
      </c>
      <c r="AW75" s="65" t="s">
        <v>75</v>
      </c>
      <c r="AX75" s="61" t="s">
        <v>101</v>
      </c>
      <c r="AY75" s="311" t="s">
        <v>2684</v>
      </c>
      <c r="AZ75" s="58" t="s">
        <v>67</v>
      </c>
      <c r="BA75" s="58" t="s">
        <v>67</v>
      </c>
    </row>
    <row r="76" spans="2:53" x14ac:dyDescent="0.25">
      <c r="B76" s="58">
        <v>2024</v>
      </c>
      <c r="C76" s="58">
        <v>891780111</v>
      </c>
      <c r="D76" s="59" t="s">
        <v>64</v>
      </c>
      <c r="E76" s="67" t="s">
        <v>2683</v>
      </c>
      <c r="F76" s="67" t="s">
        <v>2682</v>
      </c>
      <c r="G76" s="61">
        <v>0</v>
      </c>
      <c r="H76" s="61" t="s">
        <v>73</v>
      </c>
      <c r="I76" s="59" t="s">
        <v>65</v>
      </c>
      <c r="J76" s="60" t="s">
        <v>2681</v>
      </c>
      <c r="K76" s="60">
        <v>11000000</v>
      </c>
      <c r="L76" s="58" t="s">
        <v>68</v>
      </c>
      <c r="M76" s="67" t="s">
        <v>2680</v>
      </c>
      <c r="N76" s="310">
        <v>1083569978</v>
      </c>
      <c r="O76" s="60">
        <v>1592</v>
      </c>
      <c r="P76" s="65">
        <v>45490</v>
      </c>
      <c r="Q76" s="60">
        <v>11000000</v>
      </c>
      <c r="R76" s="65">
        <v>45492</v>
      </c>
      <c r="S76" s="60">
        <v>11000000</v>
      </c>
      <c r="T76" s="61" t="s">
        <v>67</v>
      </c>
      <c r="U76" s="310">
        <v>1082900194</v>
      </c>
      <c r="V76" s="67" t="s">
        <v>2632</v>
      </c>
      <c r="W76" s="65">
        <v>45492</v>
      </c>
      <c r="X76" s="65">
        <v>45492</v>
      </c>
      <c r="Y76" s="68" t="s">
        <v>75</v>
      </c>
      <c r="Z76" s="68">
        <v>45641</v>
      </c>
      <c r="AA76" s="67">
        <f t="shared" si="10"/>
        <v>149</v>
      </c>
      <c r="AB76" s="60">
        <v>0</v>
      </c>
      <c r="AC76" s="60">
        <v>0</v>
      </c>
      <c r="AD76" s="60">
        <v>0</v>
      </c>
      <c r="AE76" s="65" t="s">
        <v>75</v>
      </c>
      <c r="AF76" s="67">
        <f t="shared" si="11"/>
        <v>0</v>
      </c>
      <c r="AG76" s="60">
        <v>0</v>
      </c>
      <c r="AH76" s="60">
        <v>0</v>
      </c>
      <c r="AI76" s="65" t="s">
        <v>75</v>
      </c>
      <c r="AJ76" s="61">
        <v>0</v>
      </c>
      <c r="AK76" s="65" t="s">
        <v>75</v>
      </c>
      <c r="AL76" s="65" t="s">
        <v>75</v>
      </c>
      <c r="AM76" s="67">
        <f t="shared" si="12"/>
        <v>0</v>
      </c>
      <c r="AN76" s="67">
        <f>+K76+AC76-AH76</f>
        <v>11000000</v>
      </c>
      <c r="AO76" s="61" t="s">
        <v>67</v>
      </c>
      <c r="AP76" s="60">
        <v>11000000</v>
      </c>
      <c r="AQ76" s="61" t="s">
        <v>86</v>
      </c>
      <c r="AR76" s="60">
        <v>0</v>
      </c>
      <c r="AS76" s="65" t="s">
        <v>75</v>
      </c>
      <c r="AT76" s="70">
        <v>3300000</v>
      </c>
      <c r="AU76" s="71">
        <f t="shared" si="13"/>
        <v>7700000</v>
      </c>
      <c r="AV76" s="72">
        <f t="shared" si="14"/>
        <v>0.3</v>
      </c>
      <c r="AW76" s="65" t="s">
        <v>75</v>
      </c>
      <c r="AX76" s="61" t="s">
        <v>101</v>
      </c>
      <c r="AY76" s="311" t="s">
        <v>2679</v>
      </c>
      <c r="AZ76" s="58" t="s">
        <v>67</v>
      </c>
      <c r="BA76" s="58" t="s">
        <v>67</v>
      </c>
    </row>
    <row r="77" spans="2:53" x14ac:dyDescent="0.25">
      <c r="B77" s="58">
        <v>2024</v>
      </c>
      <c r="C77" s="58">
        <v>891780111</v>
      </c>
      <c r="D77" s="59" t="s">
        <v>64</v>
      </c>
      <c r="E77" s="67" t="s">
        <v>2678</v>
      </c>
      <c r="F77" s="67" t="s">
        <v>2677</v>
      </c>
      <c r="G77" s="61">
        <v>0</v>
      </c>
      <c r="H77" s="61" t="s">
        <v>73</v>
      </c>
      <c r="I77" s="59" t="s">
        <v>65</v>
      </c>
      <c r="J77" s="60" t="s">
        <v>2676</v>
      </c>
      <c r="K77" s="60">
        <v>11500000</v>
      </c>
      <c r="L77" s="58" t="s">
        <v>68</v>
      </c>
      <c r="M77" s="67" t="s">
        <v>2675</v>
      </c>
      <c r="N77" s="310">
        <v>85150568</v>
      </c>
      <c r="O77" s="60">
        <v>1590</v>
      </c>
      <c r="P77" s="65">
        <v>45490</v>
      </c>
      <c r="Q77" s="60">
        <v>11500000</v>
      </c>
      <c r="R77" s="65">
        <v>45492</v>
      </c>
      <c r="S77" s="60">
        <v>11500000</v>
      </c>
      <c r="T77" s="61" t="s">
        <v>67</v>
      </c>
      <c r="U77" s="310">
        <v>84457116</v>
      </c>
      <c r="V77" s="67" t="s">
        <v>2674</v>
      </c>
      <c r="W77" s="65">
        <v>45492</v>
      </c>
      <c r="X77" s="65">
        <v>45492</v>
      </c>
      <c r="Y77" s="68" t="s">
        <v>75</v>
      </c>
      <c r="Z77" s="68">
        <v>45641</v>
      </c>
      <c r="AA77" s="67">
        <f t="shared" si="10"/>
        <v>149</v>
      </c>
      <c r="AB77" s="60">
        <v>0</v>
      </c>
      <c r="AC77" s="60">
        <v>0</v>
      </c>
      <c r="AD77" s="60">
        <v>0</v>
      </c>
      <c r="AE77" s="65" t="s">
        <v>75</v>
      </c>
      <c r="AF77" s="67">
        <f t="shared" si="11"/>
        <v>0</v>
      </c>
      <c r="AG77" s="60">
        <v>0</v>
      </c>
      <c r="AH77" s="60">
        <v>0</v>
      </c>
      <c r="AI77" s="65" t="s">
        <v>75</v>
      </c>
      <c r="AJ77" s="61">
        <v>0</v>
      </c>
      <c r="AK77" s="65" t="s">
        <v>75</v>
      </c>
      <c r="AL77" s="65" t="s">
        <v>75</v>
      </c>
      <c r="AM77" s="67">
        <f t="shared" si="12"/>
        <v>0</v>
      </c>
      <c r="AN77" s="67">
        <f>+K77+AC77-AH77</f>
        <v>11500000</v>
      </c>
      <c r="AO77" s="61" t="s">
        <v>67</v>
      </c>
      <c r="AP77" s="60">
        <v>11500000</v>
      </c>
      <c r="AQ77" s="61" t="s">
        <v>86</v>
      </c>
      <c r="AR77" s="60">
        <v>0</v>
      </c>
      <c r="AS77" s="65" t="s">
        <v>75</v>
      </c>
      <c r="AT77" s="70">
        <v>3450000</v>
      </c>
      <c r="AU77" s="71">
        <f t="shared" si="13"/>
        <v>8050000</v>
      </c>
      <c r="AV77" s="72">
        <f t="shared" si="14"/>
        <v>0.3</v>
      </c>
      <c r="AW77" s="65" t="s">
        <v>75</v>
      </c>
      <c r="AX77" s="61" t="s">
        <v>101</v>
      </c>
      <c r="AY77" s="311" t="s">
        <v>2673</v>
      </c>
      <c r="AZ77" s="58" t="s">
        <v>67</v>
      </c>
      <c r="BA77" s="58" t="s">
        <v>67</v>
      </c>
    </row>
    <row r="78" spans="2:53" x14ac:dyDescent="0.25">
      <c r="B78" s="58">
        <v>2024</v>
      </c>
      <c r="C78" s="58">
        <v>891780111</v>
      </c>
      <c r="D78" s="59" t="s">
        <v>64</v>
      </c>
      <c r="E78" s="67" t="s">
        <v>2672</v>
      </c>
      <c r="F78" s="67" t="s">
        <v>2671</v>
      </c>
      <c r="G78" s="61">
        <v>0</v>
      </c>
      <c r="H78" s="61" t="s">
        <v>73</v>
      </c>
      <c r="I78" s="59" t="s">
        <v>65</v>
      </c>
      <c r="J78" s="60" t="s">
        <v>2670</v>
      </c>
      <c r="K78" s="60">
        <v>11500000</v>
      </c>
      <c r="L78" s="58" t="s">
        <v>68</v>
      </c>
      <c r="M78" s="67" t="s">
        <v>2669</v>
      </c>
      <c r="N78" s="310">
        <v>1082981040</v>
      </c>
      <c r="O78" s="60">
        <v>1595</v>
      </c>
      <c r="P78" s="65">
        <v>45490</v>
      </c>
      <c r="Q78" s="60">
        <v>11500000</v>
      </c>
      <c r="R78" s="65">
        <v>45492</v>
      </c>
      <c r="S78" s="60">
        <v>11500000</v>
      </c>
      <c r="T78" s="61" t="s">
        <v>67</v>
      </c>
      <c r="U78" s="310">
        <v>36564357</v>
      </c>
      <c r="V78" s="67" t="s">
        <v>2621</v>
      </c>
      <c r="W78" s="65">
        <v>45492</v>
      </c>
      <c r="X78" s="65">
        <v>45492</v>
      </c>
      <c r="Y78" s="68" t="s">
        <v>75</v>
      </c>
      <c r="Z78" s="68">
        <v>45641</v>
      </c>
      <c r="AA78" s="67">
        <f t="shared" si="10"/>
        <v>149</v>
      </c>
      <c r="AB78" s="60">
        <v>0</v>
      </c>
      <c r="AC78" s="60">
        <v>0</v>
      </c>
      <c r="AD78" s="60">
        <v>0</v>
      </c>
      <c r="AE78" s="65" t="s">
        <v>75</v>
      </c>
      <c r="AF78" s="67">
        <f t="shared" si="11"/>
        <v>0</v>
      </c>
      <c r="AG78" s="60">
        <v>0</v>
      </c>
      <c r="AH78" s="60">
        <v>0</v>
      </c>
      <c r="AI78" s="65" t="s">
        <v>75</v>
      </c>
      <c r="AJ78" s="61">
        <v>0</v>
      </c>
      <c r="AK78" s="65" t="s">
        <v>75</v>
      </c>
      <c r="AL78" s="65" t="s">
        <v>75</v>
      </c>
      <c r="AM78" s="67">
        <f t="shared" si="12"/>
        <v>0</v>
      </c>
      <c r="AN78" s="67">
        <f>+K78+AC78-AH78</f>
        <v>11500000</v>
      </c>
      <c r="AO78" s="61" t="s">
        <v>67</v>
      </c>
      <c r="AP78" s="60">
        <v>11500000</v>
      </c>
      <c r="AQ78" s="61" t="s">
        <v>86</v>
      </c>
      <c r="AR78" s="60">
        <v>0</v>
      </c>
      <c r="AS78" s="65" t="s">
        <v>75</v>
      </c>
      <c r="AT78" s="70">
        <v>3450000</v>
      </c>
      <c r="AU78" s="71">
        <f t="shared" si="13"/>
        <v>8050000</v>
      </c>
      <c r="AV78" s="72">
        <f t="shared" si="14"/>
        <v>0.3</v>
      </c>
      <c r="AW78" s="65" t="s">
        <v>75</v>
      </c>
      <c r="AX78" s="61" t="s">
        <v>101</v>
      </c>
      <c r="AY78" s="311" t="s">
        <v>2668</v>
      </c>
      <c r="AZ78" s="58" t="s">
        <v>67</v>
      </c>
      <c r="BA78" s="58" t="s">
        <v>67</v>
      </c>
    </row>
    <row r="79" spans="2:53" x14ac:dyDescent="0.25">
      <c r="B79" s="58">
        <v>2024</v>
      </c>
      <c r="C79" s="58">
        <v>891780111</v>
      </c>
      <c r="D79" s="59" t="s">
        <v>64</v>
      </c>
      <c r="E79" s="67" t="s">
        <v>2667</v>
      </c>
      <c r="F79" s="67" t="s">
        <v>2666</v>
      </c>
      <c r="G79" s="61">
        <v>0</v>
      </c>
      <c r="H79" s="61" t="s">
        <v>73</v>
      </c>
      <c r="I79" s="59" t="s">
        <v>65</v>
      </c>
      <c r="J79" s="60" t="s">
        <v>2665</v>
      </c>
      <c r="K79" s="60">
        <v>12000000</v>
      </c>
      <c r="L79" s="58" t="s">
        <v>68</v>
      </c>
      <c r="M79" s="67" t="s">
        <v>2664</v>
      </c>
      <c r="N79" s="312">
        <v>57464026</v>
      </c>
      <c r="O79" s="60">
        <v>1603</v>
      </c>
      <c r="P79" s="65">
        <v>45490</v>
      </c>
      <c r="Q79" s="60">
        <v>12000000</v>
      </c>
      <c r="R79" s="65">
        <v>45492</v>
      </c>
      <c r="S79" s="60">
        <v>12000000</v>
      </c>
      <c r="T79" s="61" t="s">
        <v>67</v>
      </c>
      <c r="U79" s="209">
        <v>1045725304</v>
      </c>
      <c r="V79" s="180" t="s">
        <v>2663</v>
      </c>
      <c r="W79" s="65">
        <v>45492</v>
      </c>
      <c r="X79" s="65">
        <v>45492</v>
      </c>
      <c r="Y79" s="68" t="s">
        <v>75</v>
      </c>
      <c r="Z79" s="68">
        <v>45641</v>
      </c>
      <c r="AA79" s="67">
        <f t="shared" si="10"/>
        <v>149</v>
      </c>
      <c r="AB79" s="60">
        <v>0</v>
      </c>
      <c r="AC79" s="60">
        <v>0</v>
      </c>
      <c r="AD79" s="60">
        <v>0</v>
      </c>
      <c r="AE79" s="65" t="s">
        <v>75</v>
      </c>
      <c r="AF79" s="67">
        <f t="shared" si="11"/>
        <v>0</v>
      </c>
      <c r="AG79" s="60">
        <v>0</v>
      </c>
      <c r="AH79" s="60">
        <v>0</v>
      </c>
      <c r="AI79" s="65" t="s">
        <v>75</v>
      </c>
      <c r="AJ79" s="61">
        <v>0</v>
      </c>
      <c r="AK79" s="65" t="s">
        <v>75</v>
      </c>
      <c r="AL79" s="65" t="s">
        <v>75</v>
      </c>
      <c r="AM79" s="67">
        <f t="shared" si="12"/>
        <v>0</v>
      </c>
      <c r="AN79" s="67">
        <f>+K79+AC79-AH79</f>
        <v>12000000</v>
      </c>
      <c r="AO79" s="61" t="s">
        <v>67</v>
      </c>
      <c r="AP79" s="60">
        <v>12000000</v>
      </c>
      <c r="AQ79" s="61" t="s">
        <v>86</v>
      </c>
      <c r="AR79" s="60">
        <v>0</v>
      </c>
      <c r="AS79" s="65" t="s">
        <v>75</v>
      </c>
      <c r="AT79" s="70">
        <v>3600000</v>
      </c>
      <c r="AU79" s="71">
        <f t="shared" si="13"/>
        <v>8400000</v>
      </c>
      <c r="AV79" s="72">
        <f t="shared" si="14"/>
        <v>0.3</v>
      </c>
      <c r="AW79" s="65" t="s">
        <v>75</v>
      </c>
      <c r="AX79" s="61" t="s">
        <v>101</v>
      </c>
      <c r="AY79" s="311" t="s">
        <v>2662</v>
      </c>
      <c r="AZ79" s="58" t="s">
        <v>67</v>
      </c>
      <c r="BA79" s="58" t="s">
        <v>67</v>
      </c>
    </row>
    <row r="80" spans="2:53" x14ac:dyDescent="0.25">
      <c r="B80" s="58">
        <v>2024</v>
      </c>
      <c r="C80" s="58">
        <v>891780111</v>
      </c>
      <c r="D80" s="59" t="s">
        <v>64</v>
      </c>
      <c r="E80" s="67" t="s">
        <v>2661</v>
      </c>
      <c r="F80" s="67" t="s">
        <v>2660</v>
      </c>
      <c r="G80" s="61">
        <v>0</v>
      </c>
      <c r="H80" s="61" t="s">
        <v>73</v>
      </c>
      <c r="I80" s="59" t="s">
        <v>65</v>
      </c>
      <c r="J80" s="60" t="s">
        <v>2659</v>
      </c>
      <c r="K80" s="60">
        <v>14000000</v>
      </c>
      <c r="L80" s="58" t="s">
        <v>68</v>
      </c>
      <c r="M80" s="67" t="s">
        <v>2658</v>
      </c>
      <c r="N80" s="310">
        <v>36552616</v>
      </c>
      <c r="O80" s="60">
        <v>1611</v>
      </c>
      <c r="P80" s="65">
        <v>45490</v>
      </c>
      <c r="Q80" s="60">
        <v>14000000</v>
      </c>
      <c r="R80" s="65">
        <v>45495</v>
      </c>
      <c r="S80" s="60">
        <v>14000000</v>
      </c>
      <c r="T80" s="61" t="s">
        <v>67</v>
      </c>
      <c r="U80" s="310">
        <v>7634903</v>
      </c>
      <c r="V80" s="67" t="s">
        <v>2593</v>
      </c>
      <c r="W80" s="65">
        <v>45495</v>
      </c>
      <c r="X80" s="65">
        <v>45495</v>
      </c>
      <c r="Y80" s="68" t="s">
        <v>75</v>
      </c>
      <c r="Z80" s="68">
        <v>45641</v>
      </c>
      <c r="AA80" s="67">
        <f t="shared" si="10"/>
        <v>146</v>
      </c>
      <c r="AB80" s="60">
        <v>0</v>
      </c>
      <c r="AC80" s="60">
        <v>0</v>
      </c>
      <c r="AD80" s="60">
        <v>0</v>
      </c>
      <c r="AE80" s="65" t="s">
        <v>75</v>
      </c>
      <c r="AF80" s="67">
        <f t="shared" si="11"/>
        <v>0</v>
      </c>
      <c r="AG80" s="60">
        <v>0</v>
      </c>
      <c r="AH80" s="60">
        <v>0</v>
      </c>
      <c r="AI80" s="65" t="s">
        <v>75</v>
      </c>
      <c r="AJ80" s="61">
        <v>0</v>
      </c>
      <c r="AK80" s="65" t="s">
        <v>75</v>
      </c>
      <c r="AL80" s="65" t="s">
        <v>75</v>
      </c>
      <c r="AM80" s="67">
        <f t="shared" si="12"/>
        <v>0</v>
      </c>
      <c r="AN80" s="67">
        <f>+K80+AC80-AH80</f>
        <v>14000000</v>
      </c>
      <c r="AO80" s="61" t="s">
        <v>67</v>
      </c>
      <c r="AP80" s="60">
        <v>14000000</v>
      </c>
      <c r="AQ80" s="61" t="s">
        <v>86</v>
      </c>
      <c r="AR80" s="60">
        <v>0</v>
      </c>
      <c r="AS80" s="65" t="s">
        <v>75</v>
      </c>
      <c r="AT80" s="70">
        <v>4200000</v>
      </c>
      <c r="AU80" s="71">
        <f t="shared" si="13"/>
        <v>9800000</v>
      </c>
      <c r="AV80" s="72">
        <f t="shared" si="14"/>
        <v>0.3</v>
      </c>
      <c r="AW80" s="65" t="s">
        <v>75</v>
      </c>
      <c r="AX80" s="61" t="s">
        <v>101</v>
      </c>
      <c r="AY80" s="311" t="s">
        <v>2657</v>
      </c>
      <c r="AZ80" s="58" t="s">
        <v>67</v>
      </c>
      <c r="BA80" s="58" t="s">
        <v>67</v>
      </c>
    </row>
    <row r="81" spans="2:53" ht="16.899999999999999" customHeight="1" x14ac:dyDescent="0.25">
      <c r="B81" s="58">
        <v>2024</v>
      </c>
      <c r="C81" s="58">
        <v>891780111</v>
      </c>
      <c r="D81" s="59" t="s">
        <v>64</v>
      </c>
      <c r="E81" s="67" t="s">
        <v>2656</v>
      </c>
      <c r="F81" s="67" t="s">
        <v>2655</v>
      </c>
      <c r="G81" s="61">
        <v>0</v>
      </c>
      <c r="H81" s="61" t="s">
        <v>73</v>
      </c>
      <c r="I81" s="59" t="s">
        <v>65</v>
      </c>
      <c r="J81" s="60" t="s">
        <v>2654</v>
      </c>
      <c r="K81" s="60">
        <v>12500000</v>
      </c>
      <c r="L81" s="58" t="s">
        <v>68</v>
      </c>
      <c r="M81" s="67" t="s">
        <v>2653</v>
      </c>
      <c r="N81" s="310">
        <v>1083041701</v>
      </c>
      <c r="O81" s="60">
        <v>1605</v>
      </c>
      <c r="P81" s="65">
        <v>45490</v>
      </c>
      <c r="Q81" s="60">
        <v>12500000</v>
      </c>
      <c r="R81" s="65">
        <v>45495</v>
      </c>
      <c r="S81" s="60">
        <v>12500000</v>
      </c>
      <c r="T81" s="61" t="s">
        <v>67</v>
      </c>
      <c r="U81" s="310">
        <v>12561250</v>
      </c>
      <c r="V81" s="310" t="s">
        <v>2610</v>
      </c>
      <c r="W81" s="65">
        <v>45495</v>
      </c>
      <c r="X81" s="65">
        <v>45495</v>
      </c>
      <c r="Y81" s="68" t="s">
        <v>75</v>
      </c>
      <c r="Z81" s="68">
        <v>45641</v>
      </c>
      <c r="AA81" s="67">
        <f t="shared" si="10"/>
        <v>146</v>
      </c>
      <c r="AB81" s="60">
        <v>0</v>
      </c>
      <c r="AC81" s="60">
        <v>0</v>
      </c>
      <c r="AD81" s="60">
        <v>0</v>
      </c>
      <c r="AE81" s="65" t="s">
        <v>75</v>
      </c>
      <c r="AF81" s="67">
        <f t="shared" si="11"/>
        <v>0</v>
      </c>
      <c r="AG81" s="60">
        <v>0</v>
      </c>
      <c r="AH81" s="60">
        <v>0</v>
      </c>
      <c r="AI81" s="65" t="s">
        <v>75</v>
      </c>
      <c r="AJ81" s="61">
        <v>0</v>
      </c>
      <c r="AK81" s="65" t="s">
        <v>75</v>
      </c>
      <c r="AL81" s="65" t="s">
        <v>75</v>
      </c>
      <c r="AM81" s="67">
        <f t="shared" si="12"/>
        <v>0</v>
      </c>
      <c r="AN81" s="67">
        <f>+K81+AC81-AH81</f>
        <v>12500000</v>
      </c>
      <c r="AO81" s="61" t="s">
        <v>67</v>
      </c>
      <c r="AP81" s="60">
        <v>12500000</v>
      </c>
      <c r="AQ81" s="61" t="s">
        <v>86</v>
      </c>
      <c r="AR81" s="60">
        <v>0</v>
      </c>
      <c r="AS81" s="65" t="s">
        <v>75</v>
      </c>
      <c r="AT81" s="70">
        <v>3750000</v>
      </c>
      <c r="AU81" s="71">
        <f t="shared" si="13"/>
        <v>8750000</v>
      </c>
      <c r="AV81" s="72">
        <f t="shared" si="14"/>
        <v>0.3</v>
      </c>
      <c r="AW81" s="65" t="s">
        <v>75</v>
      </c>
      <c r="AX81" s="61" t="s">
        <v>101</v>
      </c>
      <c r="AY81" s="311" t="s">
        <v>2652</v>
      </c>
      <c r="AZ81" s="58" t="s">
        <v>67</v>
      </c>
      <c r="BA81" s="58" t="s">
        <v>67</v>
      </c>
    </row>
    <row r="82" spans="2:53" x14ac:dyDescent="0.25">
      <c r="B82" s="58">
        <v>2024</v>
      </c>
      <c r="C82" s="58">
        <v>891780111</v>
      </c>
      <c r="D82" s="59" t="s">
        <v>64</v>
      </c>
      <c r="E82" s="67" t="s">
        <v>2651</v>
      </c>
      <c r="F82" s="67" t="s">
        <v>2650</v>
      </c>
      <c r="G82" s="61">
        <v>0</v>
      </c>
      <c r="H82" s="61" t="s">
        <v>73</v>
      </c>
      <c r="I82" s="59" t="s">
        <v>65</v>
      </c>
      <c r="J82" s="60" t="s">
        <v>2649</v>
      </c>
      <c r="K82" s="60">
        <v>13500000</v>
      </c>
      <c r="L82" s="58" t="s">
        <v>68</v>
      </c>
      <c r="M82" s="67" t="s">
        <v>2648</v>
      </c>
      <c r="N82" s="310">
        <v>1129567153</v>
      </c>
      <c r="O82" s="60">
        <v>1610</v>
      </c>
      <c r="P82" s="65">
        <v>45490</v>
      </c>
      <c r="Q82" s="60">
        <v>13500000</v>
      </c>
      <c r="R82" s="65">
        <v>45495</v>
      </c>
      <c r="S82" s="60">
        <v>13500000</v>
      </c>
      <c r="T82" s="61" t="s">
        <v>67</v>
      </c>
      <c r="U82" s="310">
        <v>7634903</v>
      </c>
      <c r="V82" s="67" t="s">
        <v>2593</v>
      </c>
      <c r="W82" s="65">
        <v>45495</v>
      </c>
      <c r="X82" s="65">
        <v>45495</v>
      </c>
      <c r="Y82" s="68" t="s">
        <v>75</v>
      </c>
      <c r="Z82" s="68">
        <v>45641</v>
      </c>
      <c r="AA82" s="67">
        <f t="shared" si="10"/>
        <v>146</v>
      </c>
      <c r="AB82" s="60">
        <v>0</v>
      </c>
      <c r="AC82" s="60">
        <v>0</v>
      </c>
      <c r="AD82" s="60">
        <v>0</v>
      </c>
      <c r="AE82" s="65" t="s">
        <v>75</v>
      </c>
      <c r="AF82" s="67">
        <f t="shared" si="11"/>
        <v>0</v>
      </c>
      <c r="AG82" s="60">
        <v>0</v>
      </c>
      <c r="AH82" s="60">
        <v>0</v>
      </c>
      <c r="AI82" s="65" t="s">
        <v>75</v>
      </c>
      <c r="AJ82" s="61">
        <v>0</v>
      </c>
      <c r="AK82" s="65" t="s">
        <v>75</v>
      </c>
      <c r="AL82" s="65" t="s">
        <v>75</v>
      </c>
      <c r="AM82" s="67">
        <f t="shared" si="12"/>
        <v>0</v>
      </c>
      <c r="AN82" s="67">
        <f>+K82+AC82-AH82</f>
        <v>13500000</v>
      </c>
      <c r="AO82" s="61" t="s">
        <v>67</v>
      </c>
      <c r="AP82" s="60">
        <v>13500000</v>
      </c>
      <c r="AQ82" s="61" t="s">
        <v>86</v>
      </c>
      <c r="AR82" s="60">
        <v>0</v>
      </c>
      <c r="AS82" s="65" t="s">
        <v>75</v>
      </c>
      <c r="AT82" s="70">
        <v>4050000</v>
      </c>
      <c r="AU82" s="71">
        <f t="shared" si="13"/>
        <v>9450000</v>
      </c>
      <c r="AV82" s="72">
        <f t="shared" si="14"/>
        <v>0.3</v>
      </c>
      <c r="AW82" s="65" t="s">
        <v>75</v>
      </c>
      <c r="AX82" s="61" t="s">
        <v>101</v>
      </c>
      <c r="AY82" s="311" t="s">
        <v>2647</v>
      </c>
      <c r="AZ82" s="58" t="s">
        <v>67</v>
      </c>
      <c r="BA82" s="58" t="s">
        <v>67</v>
      </c>
    </row>
    <row r="83" spans="2:53" x14ac:dyDescent="0.25">
      <c r="B83" s="58">
        <v>2024</v>
      </c>
      <c r="C83" s="58">
        <v>891780111</v>
      </c>
      <c r="D83" s="59" t="s">
        <v>64</v>
      </c>
      <c r="E83" s="67" t="s">
        <v>2646</v>
      </c>
      <c r="F83" s="67" t="s">
        <v>2645</v>
      </c>
      <c r="G83" s="61">
        <v>0</v>
      </c>
      <c r="H83" s="61" t="s">
        <v>73</v>
      </c>
      <c r="I83" s="59" t="s">
        <v>65</v>
      </c>
      <c r="J83" s="60" t="s">
        <v>2644</v>
      </c>
      <c r="K83" s="60">
        <v>12000000</v>
      </c>
      <c r="L83" s="58" t="s">
        <v>68</v>
      </c>
      <c r="M83" s="67" t="s">
        <v>2643</v>
      </c>
      <c r="N83" s="310">
        <v>57423259</v>
      </c>
      <c r="O83" s="60">
        <v>1591</v>
      </c>
      <c r="P83" s="65">
        <v>45490</v>
      </c>
      <c r="Q83" s="60">
        <v>12000000</v>
      </c>
      <c r="R83" s="65">
        <v>45506</v>
      </c>
      <c r="S83" s="60">
        <v>12000000</v>
      </c>
      <c r="T83" s="61" t="s">
        <v>67</v>
      </c>
      <c r="U83" s="310">
        <v>1098669877</v>
      </c>
      <c r="V83" s="67" t="s">
        <v>2604</v>
      </c>
      <c r="W83" s="65">
        <v>45506</v>
      </c>
      <c r="X83" s="65">
        <v>45506</v>
      </c>
      <c r="Y83" s="68" t="s">
        <v>75</v>
      </c>
      <c r="Z83" s="68">
        <v>45641</v>
      </c>
      <c r="AA83" s="67">
        <f t="shared" si="10"/>
        <v>135</v>
      </c>
      <c r="AB83" s="60">
        <v>0</v>
      </c>
      <c r="AC83" s="60">
        <v>0</v>
      </c>
      <c r="AD83" s="60">
        <v>0</v>
      </c>
      <c r="AE83" s="65" t="s">
        <v>75</v>
      </c>
      <c r="AF83" s="67">
        <f t="shared" si="11"/>
        <v>0</v>
      </c>
      <c r="AG83" s="60">
        <v>0</v>
      </c>
      <c r="AH83" s="60">
        <v>0</v>
      </c>
      <c r="AI83" s="65" t="s">
        <v>75</v>
      </c>
      <c r="AJ83" s="61">
        <v>0</v>
      </c>
      <c r="AK83" s="65" t="s">
        <v>75</v>
      </c>
      <c r="AL83" s="65" t="s">
        <v>75</v>
      </c>
      <c r="AM83" s="67">
        <f t="shared" si="12"/>
        <v>0</v>
      </c>
      <c r="AN83" s="67">
        <f>+K83+AC83-AH83</f>
        <v>12000000</v>
      </c>
      <c r="AO83" s="61" t="s">
        <v>67</v>
      </c>
      <c r="AP83" s="60">
        <v>12000000</v>
      </c>
      <c r="AQ83" s="61" t="s">
        <v>86</v>
      </c>
      <c r="AR83" s="60">
        <v>0</v>
      </c>
      <c r="AS83" s="65" t="s">
        <v>75</v>
      </c>
      <c r="AT83" s="70">
        <v>3100000</v>
      </c>
      <c r="AU83" s="71">
        <f t="shared" si="13"/>
        <v>8900000</v>
      </c>
      <c r="AV83" s="72">
        <f t="shared" si="14"/>
        <v>0.25833333333333336</v>
      </c>
      <c r="AW83" s="65" t="s">
        <v>75</v>
      </c>
      <c r="AX83" s="61" t="s">
        <v>101</v>
      </c>
      <c r="AY83" s="311" t="s">
        <v>2642</v>
      </c>
      <c r="AZ83" s="58" t="s">
        <v>67</v>
      </c>
      <c r="BA83" s="58" t="s">
        <v>67</v>
      </c>
    </row>
    <row r="84" spans="2:53" x14ac:dyDescent="0.25">
      <c r="B84" s="58">
        <v>2024</v>
      </c>
      <c r="C84" s="58">
        <v>891780111</v>
      </c>
      <c r="D84" s="59" t="s">
        <v>64</v>
      </c>
      <c r="E84" s="67" t="s">
        <v>2641</v>
      </c>
      <c r="F84" s="67" t="s">
        <v>2640</v>
      </c>
      <c r="G84" s="61">
        <v>0</v>
      </c>
      <c r="H84" s="61" t="s">
        <v>73</v>
      </c>
      <c r="I84" s="59" t="s">
        <v>65</v>
      </c>
      <c r="J84" s="60" t="s">
        <v>2639</v>
      </c>
      <c r="K84" s="60">
        <v>10000000</v>
      </c>
      <c r="L84" s="58" t="s">
        <v>68</v>
      </c>
      <c r="M84" s="67" t="s">
        <v>2638</v>
      </c>
      <c r="N84" s="310">
        <v>1082898550</v>
      </c>
      <c r="O84" s="60">
        <v>1606</v>
      </c>
      <c r="P84" s="65">
        <v>45490</v>
      </c>
      <c r="Q84" s="60">
        <v>10000000</v>
      </c>
      <c r="R84" s="65">
        <v>45506</v>
      </c>
      <c r="S84" s="60">
        <v>12000000</v>
      </c>
      <c r="T84" s="61" t="s">
        <v>67</v>
      </c>
      <c r="U84" s="310">
        <v>36669977</v>
      </c>
      <c r="V84" s="67" t="s">
        <v>2598</v>
      </c>
      <c r="W84" s="65">
        <v>45506</v>
      </c>
      <c r="X84" s="65">
        <v>45506</v>
      </c>
      <c r="Y84" s="68" t="s">
        <v>75</v>
      </c>
      <c r="Z84" s="68">
        <v>45641</v>
      </c>
      <c r="AA84" s="67">
        <f t="shared" si="10"/>
        <v>135</v>
      </c>
      <c r="AB84" s="60">
        <v>0</v>
      </c>
      <c r="AC84" s="60">
        <v>0</v>
      </c>
      <c r="AD84" s="60">
        <v>0</v>
      </c>
      <c r="AE84" s="65" t="s">
        <v>75</v>
      </c>
      <c r="AF84" s="67">
        <f t="shared" si="11"/>
        <v>0</v>
      </c>
      <c r="AG84" s="60">
        <v>0</v>
      </c>
      <c r="AH84" s="60">
        <v>0</v>
      </c>
      <c r="AI84" s="65" t="s">
        <v>75</v>
      </c>
      <c r="AJ84" s="61">
        <v>0</v>
      </c>
      <c r="AK84" s="65" t="s">
        <v>75</v>
      </c>
      <c r="AL84" s="65" t="s">
        <v>75</v>
      </c>
      <c r="AM84" s="67">
        <f t="shared" si="12"/>
        <v>0</v>
      </c>
      <c r="AN84" s="67">
        <f>+K84+AC84-AH84</f>
        <v>10000000</v>
      </c>
      <c r="AO84" s="61" t="s">
        <v>67</v>
      </c>
      <c r="AP84" s="60">
        <v>10000000</v>
      </c>
      <c r="AQ84" s="61" t="s">
        <v>86</v>
      </c>
      <c r="AR84" s="60">
        <v>0</v>
      </c>
      <c r="AS84" s="65" t="s">
        <v>75</v>
      </c>
      <c r="AT84" s="70">
        <v>2500000</v>
      </c>
      <c r="AU84" s="71">
        <f t="shared" si="13"/>
        <v>7500000</v>
      </c>
      <c r="AV84" s="72">
        <f t="shared" si="14"/>
        <v>0.25</v>
      </c>
      <c r="AW84" s="65" t="s">
        <v>75</v>
      </c>
      <c r="AX84" s="61" t="s">
        <v>101</v>
      </c>
      <c r="AY84" s="311" t="s">
        <v>2637</v>
      </c>
      <c r="AZ84" s="58" t="s">
        <v>67</v>
      </c>
      <c r="BA84" s="58" t="s">
        <v>67</v>
      </c>
    </row>
    <row r="85" spans="2:53" x14ac:dyDescent="0.25">
      <c r="B85" s="58">
        <v>2024</v>
      </c>
      <c r="C85" s="58">
        <v>891780111</v>
      </c>
      <c r="D85" s="59" t="s">
        <v>64</v>
      </c>
      <c r="E85" s="67" t="s">
        <v>2636</v>
      </c>
      <c r="F85" s="67" t="s">
        <v>2635</v>
      </c>
      <c r="G85" s="61">
        <v>0</v>
      </c>
      <c r="H85" s="61" t="s">
        <v>73</v>
      </c>
      <c r="I85" s="59" t="s">
        <v>65</v>
      </c>
      <c r="J85" s="60" t="s">
        <v>2634</v>
      </c>
      <c r="K85" s="60">
        <v>8000000</v>
      </c>
      <c r="L85" s="58" t="s">
        <v>68</v>
      </c>
      <c r="M85" s="67" t="s">
        <v>2633</v>
      </c>
      <c r="N85" s="310">
        <v>1062905980</v>
      </c>
      <c r="O85" s="60">
        <v>1793</v>
      </c>
      <c r="P85" s="65">
        <v>45512</v>
      </c>
      <c r="Q85" s="60">
        <v>8000000</v>
      </c>
      <c r="R85" s="65">
        <v>45512</v>
      </c>
      <c r="S85" s="60">
        <v>8000000</v>
      </c>
      <c r="T85" s="61" t="s">
        <v>67</v>
      </c>
      <c r="U85" s="310">
        <v>1082900194</v>
      </c>
      <c r="V85" s="67" t="s">
        <v>2632</v>
      </c>
      <c r="W85" s="65">
        <v>45512</v>
      </c>
      <c r="X85" s="65">
        <v>45512</v>
      </c>
      <c r="Y85" s="68" t="s">
        <v>75</v>
      </c>
      <c r="Z85" s="68">
        <v>45626</v>
      </c>
      <c r="AA85" s="67">
        <f t="shared" si="10"/>
        <v>114</v>
      </c>
      <c r="AB85" s="60">
        <v>0</v>
      </c>
      <c r="AC85" s="60">
        <v>0</v>
      </c>
      <c r="AD85" s="60">
        <v>0</v>
      </c>
      <c r="AE85" s="65" t="s">
        <v>75</v>
      </c>
      <c r="AF85" s="67">
        <f t="shared" si="11"/>
        <v>0</v>
      </c>
      <c r="AG85" s="60">
        <v>0</v>
      </c>
      <c r="AH85" s="60">
        <v>0</v>
      </c>
      <c r="AI85" s="65" t="s">
        <v>75</v>
      </c>
      <c r="AJ85" s="61">
        <v>0</v>
      </c>
      <c r="AK85" s="65" t="s">
        <v>75</v>
      </c>
      <c r="AL85" s="65" t="s">
        <v>75</v>
      </c>
      <c r="AM85" s="67">
        <f t="shared" si="12"/>
        <v>0</v>
      </c>
      <c r="AN85" s="67">
        <f>+K85+AC85-AH85</f>
        <v>8000000</v>
      </c>
      <c r="AO85" s="61" t="s">
        <v>67</v>
      </c>
      <c r="AP85" s="60">
        <v>8000000</v>
      </c>
      <c r="AQ85" s="61" t="s">
        <v>86</v>
      </c>
      <c r="AR85" s="60">
        <v>0</v>
      </c>
      <c r="AS85" s="65" t="s">
        <v>75</v>
      </c>
      <c r="AT85" s="70">
        <v>2000000</v>
      </c>
      <c r="AU85" s="71">
        <f t="shared" si="13"/>
        <v>6000000</v>
      </c>
      <c r="AV85" s="72">
        <f t="shared" si="14"/>
        <v>0.25</v>
      </c>
      <c r="AW85" s="65" t="s">
        <v>75</v>
      </c>
      <c r="AX85" s="61" t="s">
        <v>101</v>
      </c>
      <c r="AY85" s="311" t="s">
        <v>2631</v>
      </c>
      <c r="AZ85" s="58" t="s">
        <v>67</v>
      </c>
      <c r="BA85" s="58" t="s">
        <v>67</v>
      </c>
    </row>
    <row r="86" spans="2:53" x14ac:dyDescent="0.25">
      <c r="B86" s="58">
        <v>2024</v>
      </c>
      <c r="C86" s="58">
        <v>891780111</v>
      </c>
      <c r="D86" s="59" t="s">
        <v>64</v>
      </c>
      <c r="E86" s="67" t="s">
        <v>2630</v>
      </c>
      <c r="F86" s="67" t="s">
        <v>2629</v>
      </c>
      <c r="G86" s="61">
        <v>0</v>
      </c>
      <c r="H86" s="61" t="s">
        <v>73</v>
      </c>
      <c r="I86" s="59" t="s">
        <v>65</v>
      </c>
      <c r="J86" s="60" t="s">
        <v>2628</v>
      </c>
      <c r="K86" s="60">
        <v>10350000</v>
      </c>
      <c r="L86" s="58" t="s">
        <v>68</v>
      </c>
      <c r="M86" s="67" t="s">
        <v>2627</v>
      </c>
      <c r="N86" s="310">
        <v>1221972088</v>
      </c>
      <c r="O86" s="60">
        <v>1796</v>
      </c>
      <c r="P86" s="65">
        <v>45512</v>
      </c>
      <c r="Q86" s="60">
        <v>10350000</v>
      </c>
      <c r="R86" s="65">
        <v>45512</v>
      </c>
      <c r="S86" s="60">
        <v>10350000</v>
      </c>
      <c r="T86" s="61" t="s">
        <v>67</v>
      </c>
      <c r="U86" s="310">
        <v>7634903</v>
      </c>
      <c r="V86" s="67" t="s">
        <v>2593</v>
      </c>
      <c r="W86" s="65">
        <v>45512</v>
      </c>
      <c r="X86" s="65">
        <v>45512</v>
      </c>
      <c r="Y86" s="68" t="s">
        <v>75</v>
      </c>
      <c r="Z86" s="68">
        <v>45641</v>
      </c>
      <c r="AA86" s="67">
        <f t="shared" si="10"/>
        <v>129</v>
      </c>
      <c r="AB86" s="60">
        <v>0</v>
      </c>
      <c r="AC86" s="60">
        <v>0</v>
      </c>
      <c r="AD86" s="60">
        <v>0</v>
      </c>
      <c r="AE86" s="65" t="s">
        <v>75</v>
      </c>
      <c r="AF86" s="67">
        <f t="shared" si="11"/>
        <v>0</v>
      </c>
      <c r="AG86" s="60">
        <v>0</v>
      </c>
      <c r="AH86" s="60">
        <v>0</v>
      </c>
      <c r="AI86" s="65" t="s">
        <v>75</v>
      </c>
      <c r="AJ86" s="61">
        <v>0</v>
      </c>
      <c r="AK86" s="65" t="s">
        <v>75</v>
      </c>
      <c r="AL86" s="65" t="s">
        <v>75</v>
      </c>
      <c r="AM86" s="67">
        <f t="shared" si="12"/>
        <v>0</v>
      </c>
      <c r="AN86" s="67">
        <f>+K86+AC86-AH86</f>
        <v>10350000</v>
      </c>
      <c r="AO86" s="61" t="s">
        <v>67</v>
      </c>
      <c r="AP86" s="60">
        <v>10350000</v>
      </c>
      <c r="AQ86" s="61" t="s">
        <v>86</v>
      </c>
      <c r="AR86" s="60">
        <v>0</v>
      </c>
      <c r="AS86" s="65" t="s">
        <v>75</v>
      </c>
      <c r="AT86" s="70">
        <v>2300000</v>
      </c>
      <c r="AU86" s="71">
        <f t="shared" si="13"/>
        <v>8050000</v>
      </c>
      <c r="AV86" s="72">
        <f t="shared" si="14"/>
        <v>0.22222222222222221</v>
      </c>
      <c r="AW86" s="65" t="s">
        <v>75</v>
      </c>
      <c r="AX86" s="61" t="s">
        <v>101</v>
      </c>
      <c r="AY86" s="311" t="s">
        <v>2626</v>
      </c>
      <c r="AZ86" s="58" t="s">
        <v>67</v>
      </c>
      <c r="BA86" s="58" t="s">
        <v>67</v>
      </c>
    </row>
    <row r="87" spans="2:53" x14ac:dyDescent="0.25">
      <c r="B87" s="58">
        <v>2024</v>
      </c>
      <c r="C87" s="58">
        <v>891780111</v>
      </c>
      <c r="D87" s="59" t="s">
        <v>64</v>
      </c>
      <c r="E87" s="67" t="s">
        <v>2625</v>
      </c>
      <c r="F87" s="67" t="s">
        <v>2624</v>
      </c>
      <c r="G87" s="61">
        <v>0</v>
      </c>
      <c r="H87" s="61" t="s">
        <v>73</v>
      </c>
      <c r="I87" s="59" t="s">
        <v>65</v>
      </c>
      <c r="J87" s="60" t="s">
        <v>2623</v>
      </c>
      <c r="K87" s="60">
        <v>9450000</v>
      </c>
      <c r="L87" s="58" t="s">
        <v>68</v>
      </c>
      <c r="M87" s="67" t="s">
        <v>2622</v>
      </c>
      <c r="N87" s="310">
        <v>1085040743</v>
      </c>
      <c r="O87" s="60">
        <v>1792</v>
      </c>
      <c r="P87" s="65">
        <v>45512</v>
      </c>
      <c r="Q87" s="60">
        <v>9450000</v>
      </c>
      <c r="R87" s="65">
        <v>45512</v>
      </c>
      <c r="S87" s="60">
        <v>9450000</v>
      </c>
      <c r="T87" s="61" t="s">
        <v>67</v>
      </c>
      <c r="U87" s="310">
        <v>36564357</v>
      </c>
      <c r="V87" s="67" t="s">
        <v>2621</v>
      </c>
      <c r="W87" s="65">
        <v>45512</v>
      </c>
      <c r="X87" s="65">
        <v>45512</v>
      </c>
      <c r="Y87" s="68" t="s">
        <v>75</v>
      </c>
      <c r="Z87" s="68">
        <v>45641</v>
      </c>
      <c r="AA87" s="67">
        <f t="shared" si="10"/>
        <v>129</v>
      </c>
      <c r="AB87" s="60">
        <v>0</v>
      </c>
      <c r="AC87" s="60">
        <v>0</v>
      </c>
      <c r="AD87" s="60">
        <v>0</v>
      </c>
      <c r="AE87" s="65" t="s">
        <v>75</v>
      </c>
      <c r="AF87" s="67">
        <f t="shared" si="11"/>
        <v>0</v>
      </c>
      <c r="AG87" s="60">
        <v>0</v>
      </c>
      <c r="AH87" s="60">
        <v>0</v>
      </c>
      <c r="AI87" s="65" t="s">
        <v>75</v>
      </c>
      <c r="AJ87" s="61">
        <v>0</v>
      </c>
      <c r="AK87" s="65" t="s">
        <v>75</v>
      </c>
      <c r="AL87" s="65" t="s">
        <v>75</v>
      </c>
      <c r="AM87" s="67">
        <f t="shared" si="12"/>
        <v>0</v>
      </c>
      <c r="AN87" s="67">
        <f>+K87+AC87-AH87</f>
        <v>9450000</v>
      </c>
      <c r="AO87" s="61" t="s">
        <v>67</v>
      </c>
      <c r="AP87" s="60">
        <v>9450000</v>
      </c>
      <c r="AQ87" s="61" t="s">
        <v>86</v>
      </c>
      <c r="AR87" s="60">
        <v>0</v>
      </c>
      <c r="AS87" s="65" t="s">
        <v>75</v>
      </c>
      <c r="AT87" s="70">
        <v>2100000</v>
      </c>
      <c r="AU87" s="71">
        <f t="shared" si="13"/>
        <v>7350000</v>
      </c>
      <c r="AV87" s="72">
        <f t="shared" si="14"/>
        <v>0.22222222222222221</v>
      </c>
      <c r="AW87" s="65" t="s">
        <v>75</v>
      </c>
      <c r="AX87" s="61" t="s">
        <v>101</v>
      </c>
      <c r="AY87" s="311" t="s">
        <v>2620</v>
      </c>
      <c r="AZ87" s="58" t="s">
        <v>67</v>
      </c>
      <c r="BA87" s="58" t="s">
        <v>67</v>
      </c>
    </row>
    <row r="88" spans="2:53" x14ac:dyDescent="0.25">
      <c r="B88" s="58">
        <v>2024</v>
      </c>
      <c r="C88" s="58">
        <v>891780111</v>
      </c>
      <c r="D88" s="59" t="s">
        <v>64</v>
      </c>
      <c r="E88" s="67" t="s">
        <v>2619</v>
      </c>
      <c r="F88" s="67" t="s">
        <v>2618</v>
      </c>
      <c r="G88" s="61">
        <v>0</v>
      </c>
      <c r="H88" s="61" t="s">
        <v>73</v>
      </c>
      <c r="I88" s="59" t="s">
        <v>65</v>
      </c>
      <c r="J88" s="60" t="s">
        <v>2617</v>
      </c>
      <c r="K88" s="60">
        <v>22850000</v>
      </c>
      <c r="L88" s="58" t="s">
        <v>68</v>
      </c>
      <c r="M88" s="67" t="s">
        <v>2616</v>
      </c>
      <c r="N88" s="310">
        <v>85466955</v>
      </c>
      <c r="O88" s="60">
        <v>1797</v>
      </c>
      <c r="P88" s="65">
        <v>45512</v>
      </c>
      <c r="Q88" s="60">
        <v>22850000</v>
      </c>
      <c r="R88" s="65">
        <v>45513</v>
      </c>
      <c r="S88" s="60">
        <v>22850000</v>
      </c>
      <c r="T88" s="61" t="s">
        <v>67</v>
      </c>
      <c r="U88" s="310">
        <v>7634903</v>
      </c>
      <c r="V88" s="67" t="s">
        <v>2593</v>
      </c>
      <c r="W88" s="65">
        <v>45513</v>
      </c>
      <c r="X88" s="65">
        <v>45513</v>
      </c>
      <c r="Y88" s="68" t="s">
        <v>75</v>
      </c>
      <c r="Z88" s="68">
        <v>45641</v>
      </c>
      <c r="AA88" s="67">
        <f t="shared" si="10"/>
        <v>128</v>
      </c>
      <c r="AB88" s="60">
        <v>0</v>
      </c>
      <c r="AC88" s="60">
        <v>0</v>
      </c>
      <c r="AD88" s="60">
        <v>0</v>
      </c>
      <c r="AE88" s="65" t="s">
        <v>75</v>
      </c>
      <c r="AF88" s="67">
        <f t="shared" si="11"/>
        <v>0</v>
      </c>
      <c r="AG88" s="60">
        <v>0</v>
      </c>
      <c r="AH88" s="60">
        <v>0</v>
      </c>
      <c r="AI88" s="65" t="s">
        <v>75</v>
      </c>
      <c r="AJ88" s="61">
        <v>0</v>
      </c>
      <c r="AK88" s="65" t="s">
        <v>75</v>
      </c>
      <c r="AL88" s="65" t="s">
        <v>75</v>
      </c>
      <c r="AM88" s="67">
        <f t="shared" si="12"/>
        <v>0</v>
      </c>
      <c r="AN88" s="67">
        <f>+K88+AC88-AH88</f>
        <v>22850000</v>
      </c>
      <c r="AO88" s="61" t="s">
        <v>67</v>
      </c>
      <c r="AP88" s="60">
        <v>22850000</v>
      </c>
      <c r="AQ88" s="61" t="s">
        <v>86</v>
      </c>
      <c r="AR88" s="60">
        <v>0</v>
      </c>
      <c r="AS88" s="65" t="s">
        <v>75</v>
      </c>
      <c r="AT88" s="70">
        <v>5900000</v>
      </c>
      <c r="AU88" s="71">
        <f t="shared" si="13"/>
        <v>16950000</v>
      </c>
      <c r="AV88" s="72">
        <f t="shared" si="14"/>
        <v>0.25820568927789933</v>
      </c>
      <c r="AW88" s="65" t="s">
        <v>75</v>
      </c>
      <c r="AX88" s="61" t="s">
        <v>101</v>
      </c>
      <c r="AY88" s="311" t="s">
        <v>2615</v>
      </c>
      <c r="AZ88" s="58" t="s">
        <v>67</v>
      </c>
      <c r="BA88" s="58" t="s">
        <v>67</v>
      </c>
    </row>
    <row r="89" spans="2:53" x14ac:dyDescent="0.25">
      <c r="B89" s="58">
        <v>2024</v>
      </c>
      <c r="C89" s="58">
        <v>891780111</v>
      </c>
      <c r="D89" s="59" t="s">
        <v>64</v>
      </c>
      <c r="E89" s="67" t="s">
        <v>2614</v>
      </c>
      <c r="F89" s="67" t="s">
        <v>2613</v>
      </c>
      <c r="G89" s="61">
        <v>0</v>
      </c>
      <c r="H89" s="61" t="s">
        <v>73</v>
      </c>
      <c r="I89" s="59" t="s">
        <v>65</v>
      </c>
      <c r="J89" s="60" t="s">
        <v>2612</v>
      </c>
      <c r="K89" s="60">
        <v>9450000</v>
      </c>
      <c r="L89" s="58" t="s">
        <v>68</v>
      </c>
      <c r="M89" s="67" t="s">
        <v>2611</v>
      </c>
      <c r="N89" s="310">
        <v>36720593</v>
      </c>
      <c r="O89" s="60">
        <v>1795</v>
      </c>
      <c r="P89" s="65">
        <v>45512</v>
      </c>
      <c r="Q89" s="60">
        <v>9450000</v>
      </c>
      <c r="R89" s="65">
        <v>45513</v>
      </c>
      <c r="S89" s="60">
        <v>9450000</v>
      </c>
      <c r="T89" s="61" t="s">
        <v>67</v>
      </c>
      <c r="U89" s="310">
        <v>12561250</v>
      </c>
      <c r="V89" s="310" t="s">
        <v>2610</v>
      </c>
      <c r="W89" s="65">
        <v>45513</v>
      </c>
      <c r="X89" s="65">
        <v>45513</v>
      </c>
      <c r="Y89" s="68" t="s">
        <v>75</v>
      </c>
      <c r="Z89" s="68">
        <v>45641</v>
      </c>
      <c r="AA89" s="67">
        <f t="shared" si="10"/>
        <v>128</v>
      </c>
      <c r="AB89" s="60">
        <v>0</v>
      </c>
      <c r="AC89" s="60">
        <v>0</v>
      </c>
      <c r="AD89" s="60">
        <v>0</v>
      </c>
      <c r="AE89" s="65" t="s">
        <v>75</v>
      </c>
      <c r="AF89" s="67">
        <f t="shared" si="11"/>
        <v>0</v>
      </c>
      <c r="AG89" s="60">
        <v>0</v>
      </c>
      <c r="AH89" s="60">
        <v>0</v>
      </c>
      <c r="AI89" s="65" t="s">
        <v>75</v>
      </c>
      <c r="AJ89" s="61">
        <v>0</v>
      </c>
      <c r="AK89" s="65" t="s">
        <v>75</v>
      </c>
      <c r="AL89" s="65" t="s">
        <v>75</v>
      </c>
      <c r="AM89" s="67">
        <f t="shared" si="12"/>
        <v>0</v>
      </c>
      <c r="AN89" s="67">
        <f>+K89+AC89-AH89</f>
        <v>9450000</v>
      </c>
      <c r="AO89" s="61" t="s">
        <v>67</v>
      </c>
      <c r="AP89" s="60">
        <v>9450000</v>
      </c>
      <c r="AQ89" s="61" t="s">
        <v>86</v>
      </c>
      <c r="AR89" s="60">
        <v>0</v>
      </c>
      <c r="AS89" s="65" t="s">
        <v>75</v>
      </c>
      <c r="AT89" s="70">
        <v>2100000</v>
      </c>
      <c r="AU89" s="71">
        <f t="shared" si="13"/>
        <v>7350000</v>
      </c>
      <c r="AV89" s="72">
        <f t="shared" si="14"/>
        <v>0.22222222222222221</v>
      </c>
      <c r="AW89" s="65" t="s">
        <v>75</v>
      </c>
      <c r="AX89" s="61" t="s">
        <v>101</v>
      </c>
      <c r="AY89" s="311" t="s">
        <v>2609</v>
      </c>
      <c r="AZ89" s="58" t="s">
        <v>67</v>
      </c>
      <c r="BA89" s="58" t="s">
        <v>67</v>
      </c>
    </row>
    <row r="90" spans="2:53" x14ac:dyDescent="0.25">
      <c r="B90" s="58">
        <v>2024</v>
      </c>
      <c r="C90" s="58">
        <v>891780111</v>
      </c>
      <c r="D90" s="59" t="s">
        <v>64</v>
      </c>
      <c r="E90" s="67" t="s">
        <v>2608</v>
      </c>
      <c r="F90" s="67" t="s">
        <v>2607</v>
      </c>
      <c r="G90" s="61">
        <v>0</v>
      </c>
      <c r="H90" s="61" t="s">
        <v>73</v>
      </c>
      <c r="I90" s="59" t="s">
        <v>65</v>
      </c>
      <c r="J90" s="60" t="s">
        <v>2606</v>
      </c>
      <c r="K90" s="60">
        <v>5200000</v>
      </c>
      <c r="L90" s="58" t="s">
        <v>68</v>
      </c>
      <c r="M90" s="67" t="s">
        <v>2605</v>
      </c>
      <c r="N90" s="310">
        <v>1082871234</v>
      </c>
      <c r="O90" s="60">
        <v>1794</v>
      </c>
      <c r="P90" s="65">
        <v>45512</v>
      </c>
      <c r="Q90" s="60">
        <v>5200000</v>
      </c>
      <c r="R90" s="65">
        <v>45513</v>
      </c>
      <c r="S90" s="60">
        <v>5200000</v>
      </c>
      <c r="T90" s="61" t="s">
        <v>67</v>
      </c>
      <c r="U90" s="310">
        <v>1098669877</v>
      </c>
      <c r="V90" s="67" t="s">
        <v>2604</v>
      </c>
      <c r="W90" s="65">
        <v>45513</v>
      </c>
      <c r="X90" s="65">
        <v>45513</v>
      </c>
      <c r="Y90" s="68" t="s">
        <v>75</v>
      </c>
      <c r="Z90" s="68">
        <v>45596</v>
      </c>
      <c r="AA90" s="67">
        <f t="shared" si="10"/>
        <v>83</v>
      </c>
      <c r="AB90" s="60">
        <v>0</v>
      </c>
      <c r="AC90" s="60">
        <v>0</v>
      </c>
      <c r="AD90" s="60">
        <v>0</v>
      </c>
      <c r="AE90" s="65" t="s">
        <v>75</v>
      </c>
      <c r="AF90" s="67">
        <f t="shared" si="11"/>
        <v>0</v>
      </c>
      <c r="AG90" s="60">
        <v>0</v>
      </c>
      <c r="AH90" s="60">
        <v>0</v>
      </c>
      <c r="AI90" s="65" t="s">
        <v>75</v>
      </c>
      <c r="AJ90" s="61">
        <v>0</v>
      </c>
      <c r="AK90" s="65" t="s">
        <v>75</v>
      </c>
      <c r="AL90" s="65" t="s">
        <v>75</v>
      </c>
      <c r="AM90" s="67">
        <f t="shared" si="12"/>
        <v>0</v>
      </c>
      <c r="AN90" s="67">
        <f>+K90+AC90-AH90</f>
        <v>5200000</v>
      </c>
      <c r="AO90" s="61" t="s">
        <v>67</v>
      </c>
      <c r="AP90" s="60">
        <v>5200000</v>
      </c>
      <c r="AQ90" s="61" t="s">
        <v>86</v>
      </c>
      <c r="AR90" s="60">
        <v>0</v>
      </c>
      <c r="AS90" s="65" t="s">
        <v>75</v>
      </c>
      <c r="AT90" s="70">
        <v>1200000</v>
      </c>
      <c r="AU90" s="71">
        <f t="shared" si="13"/>
        <v>4000000</v>
      </c>
      <c r="AV90" s="72">
        <f t="shared" si="14"/>
        <v>0.23076923076923078</v>
      </c>
      <c r="AW90" s="65" t="s">
        <v>75</v>
      </c>
      <c r="AX90" s="61" t="s">
        <v>101</v>
      </c>
      <c r="AY90" s="311" t="s">
        <v>2603</v>
      </c>
      <c r="AZ90" s="58" t="s">
        <v>67</v>
      </c>
      <c r="BA90" s="58" t="s">
        <v>67</v>
      </c>
    </row>
    <row r="91" spans="2:53" x14ac:dyDescent="0.25">
      <c r="B91" s="58">
        <v>2024</v>
      </c>
      <c r="C91" s="58">
        <v>891780111</v>
      </c>
      <c r="D91" s="59" t="s">
        <v>64</v>
      </c>
      <c r="E91" s="67" t="s">
        <v>2602</v>
      </c>
      <c r="F91" s="67" t="s">
        <v>2601</v>
      </c>
      <c r="G91" s="61">
        <v>0</v>
      </c>
      <c r="H91" s="61" t="s">
        <v>73</v>
      </c>
      <c r="I91" s="59" t="s">
        <v>65</v>
      </c>
      <c r="J91" s="60" t="s">
        <v>2600</v>
      </c>
      <c r="K91" s="60">
        <v>8000000</v>
      </c>
      <c r="L91" s="58" t="s">
        <v>68</v>
      </c>
      <c r="M91" s="67" t="s">
        <v>2599</v>
      </c>
      <c r="N91" s="310">
        <v>1082867770</v>
      </c>
      <c r="O91" s="60">
        <v>1791</v>
      </c>
      <c r="P91" s="65">
        <v>45512</v>
      </c>
      <c r="Q91" s="60">
        <v>8000000</v>
      </c>
      <c r="R91" s="65">
        <v>45518</v>
      </c>
      <c r="S91" s="60">
        <v>8000000</v>
      </c>
      <c r="T91" s="61" t="s">
        <v>67</v>
      </c>
      <c r="U91" s="310">
        <v>36669977</v>
      </c>
      <c r="V91" s="67" t="s">
        <v>2598</v>
      </c>
      <c r="W91" s="65">
        <v>45518</v>
      </c>
      <c r="X91" s="65">
        <v>45518</v>
      </c>
      <c r="Y91" s="68" t="s">
        <v>75</v>
      </c>
      <c r="Z91" s="68">
        <v>45626</v>
      </c>
      <c r="AA91" s="67">
        <f t="shared" si="10"/>
        <v>108</v>
      </c>
      <c r="AB91" s="60">
        <v>0</v>
      </c>
      <c r="AC91" s="60">
        <v>0</v>
      </c>
      <c r="AD91" s="60">
        <v>0</v>
      </c>
      <c r="AE91" s="65" t="s">
        <v>75</v>
      </c>
      <c r="AF91" s="67">
        <f t="shared" si="11"/>
        <v>0</v>
      </c>
      <c r="AG91" s="60">
        <v>0</v>
      </c>
      <c r="AH91" s="60">
        <v>0</v>
      </c>
      <c r="AI91" s="65" t="s">
        <v>75</v>
      </c>
      <c r="AJ91" s="61">
        <v>0</v>
      </c>
      <c r="AK91" s="65" t="s">
        <v>75</v>
      </c>
      <c r="AL91" s="65" t="s">
        <v>75</v>
      </c>
      <c r="AM91" s="67">
        <f t="shared" si="12"/>
        <v>0</v>
      </c>
      <c r="AN91" s="67">
        <f>+K91+AC91-AH91</f>
        <v>8000000</v>
      </c>
      <c r="AO91" s="61" t="s">
        <v>67</v>
      </c>
      <c r="AP91" s="60">
        <v>8000000</v>
      </c>
      <c r="AQ91" s="61" t="s">
        <v>86</v>
      </c>
      <c r="AR91" s="60">
        <v>0</v>
      </c>
      <c r="AS91" s="65" t="s">
        <v>75</v>
      </c>
      <c r="AT91" s="70">
        <v>2000000</v>
      </c>
      <c r="AU91" s="71">
        <f t="shared" si="13"/>
        <v>6000000</v>
      </c>
      <c r="AV91" s="72">
        <f t="shared" si="14"/>
        <v>0.25</v>
      </c>
      <c r="AW91" s="65" t="s">
        <v>75</v>
      </c>
      <c r="AX91" s="61" t="s">
        <v>101</v>
      </c>
      <c r="AY91" s="311" t="s">
        <v>2597</v>
      </c>
      <c r="AZ91" s="58" t="s">
        <v>67</v>
      </c>
      <c r="BA91" s="58" t="s">
        <v>67</v>
      </c>
    </row>
    <row r="92" spans="2:53" ht="15.75" thickBot="1" x14ac:dyDescent="0.3">
      <c r="B92" s="314">
        <v>2024</v>
      </c>
      <c r="C92" s="314">
        <v>891780111</v>
      </c>
      <c r="D92" s="315" t="s">
        <v>64</v>
      </c>
      <c r="E92" s="316" t="s">
        <v>12779</v>
      </c>
      <c r="F92" s="316" t="s">
        <v>2596</v>
      </c>
      <c r="G92" s="317">
        <v>0</v>
      </c>
      <c r="H92" s="317" t="s">
        <v>73</v>
      </c>
      <c r="I92" s="315" t="s">
        <v>65</v>
      </c>
      <c r="J92" s="318" t="s">
        <v>2595</v>
      </c>
      <c r="K92" s="318">
        <v>7660000</v>
      </c>
      <c r="L92" s="314" t="s">
        <v>68</v>
      </c>
      <c r="M92" s="316" t="s">
        <v>2594</v>
      </c>
      <c r="N92" s="319">
        <v>1082933362</v>
      </c>
      <c r="O92" s="318">
        <v>1935</v>
      </c>
      <c r="P92" s="321">
        <v>45526</v>
      </c>
      <c r="Q92" s="318">
        <v>7660000</v>
      </c>
      <c r="R92" s="321">
        <v>45527</v>
      </c>
      <c r="S92" s="318">
        <v>7660000</v>
      </c>
      <c r="T92" s="317" t="s">
        <v>67</v>
      </c>
      <c r="U92" s="319">
        <v>7634903</v>
      </c>
      <c r="V92" s="316" t="s">
        <v>2593</v>
      </c>
      <c r="W92" s="321">
        <v>45527</v>
      </c>
      <c r="X92" s="321">
        <v>45527</v>
      </c>
      <c r="Y92" s="320" t="s">
        <v>75</v>
      </c>
      <c r="Z92" s="320">
        <v>45626</v>
      </c>
      <c r="AA92" s="316">
        <f t="shared" si="10"/>
        <v>99</v>
      </c>
      <c r="AB92" s="318">
        <v>0</v>
      </c>
      <c r="AC92" s="318">
        <v>0</v>
      </c>
      <c r="AD92" s="318">
        <v>0</v>
      </c>
      <c r="AE92" s="321" t="s">
        <v>75</v>
      </c>
      <c r="AF92" s="316">
        <f t="shared" si="11"/>
        <v>0</v>
      </c>
      <c r="AG92" s="318">
        <v>0</v>
      </c>
      <c r="AH92" s="318">
        <v>0</v>
      </c>
      <c r="AI92" s="321" t="s">
        <v>75</v>
      </c>
      <c r="AJ92" s="317">
        <v>0</v>
      </c>
      <c r="AK92" s="321" t="s">
        <v>75</v>
      </c>
      <c r="AL92" s="321" t="s">
        <v>75</v>
      </c>
      <c r="AM92" s="316">
        <f t="shared" si="12"/>
        <v>0</v>
      </c>
      <c r="AN92" s="316">
        <f>+K92+AC92-AH92</f>
        <v>7660000</v>
      </c>
      <c r="AO92" s="317" t="s">
        <v>67</v>
      </c>
      <c r="AP92" s="318">
        <v>7660000</v>
      </c>
      <c r="AQ92" s="317" t="s">
        <v>86</v>
      </c>
      <c r="AR92" s="318">
        <v>0</v>
      </c>
      <c r="AS92" s="321" t="s">
        <v>75</v>
      </c>
      <c r="AT92" s="322">
        <v>760000</v>
      </c>
      <c r="AU92" s="323">
        <f t="shared" si="13"/>
        <v>6900000</v>
      </c>
      <c r="AV92" s="324">
        <f t="shared" si="14"/>
        <v>9.921671018276762E-2</v>
      </c>
      <c r="AW92" s="321" t="s">
        <v>75</v>
      </c>
      <c r="AX92" s="317" t="s">
        <v>101</v>
      </c>
      <c r="AY92" s="325" t="s">
        <v>2592</v>
      </c>
      <c r="AZ92" s="314" t="s">
        <v>67</v>
      </c>
      <c r="BA92" s="314" t="s">
        <v>67</v>
      </c>
    </row>
    <row r="93" spans="2:53" s="23" customFormat="1" ht="15.75" thickBot="1" x14ac:dyDescent="0.3">
      <c r="B93" s="567" t="s">
        <v>69</v>
      </c>
      <c r="C93" s="567"/>
      <c r="D93" s="567"/>
      <c r="E93" s="326">
        <f>+SUBTOTAL(3,E8:E92)</f>
        <v>85</v>
      </c>
      <c r="F93" s="327"/>
      <c r="G93" s="327"/>
      <c r="H93" s="327"/>
      <c r="I93" s="327"/>
      <c r="J93" s="327"/>
      <c r="K93" s="328">
        <f>SUM(K8:K92)</f>
        <v>1045461000</v>
      </c>
      <c r="L93" s="566"/>
      <c r="M93" s="566"/>
      <c r="N93" s="566"/>
      <c r="O93" s="566"/>
      <c r="P93" s="566"/>
      <c r="Q93" s="566"/>
      <c r="R93" s="566"/>
      <c r="S93" s="566"/>
      <c r="T93" s="566"/>
      <c r="U93" s="566"/>
      <c r="V93" s="566"/>
      <c r="W93" s="566"/>
      <c r="X93" s="566"/>
      <c r="Y93" s="566"/>
      <c r="Z93" s="566"/>
      <c r="AA93" s="566"/>
      <c r="AB93" s="328">
        <f>SUM(AB8:AB92)</f>
        <v>4</v>
      </c>
      <c r="AC93" s="328">
        <f>SUM(AC8:AC92)</f>
        <v>19225000</v>
      </c>
      <c r="AD93" s="328">
        <f>SUM(AD8:AD92)</f>
        <v>2</v>
      </c>
      <c r="AE93" s="327"/>
      <c r="AF93" s="328">
        <f>SUM(AF8:AF92)</f>
        <v>250</v>
      </c>
      <c r="AG93" s="328">
        <f>SUM(AG8:AG92)</f>
        <v>2</v>
      </c>
      <c r="AH93" s="328">
        <f>SUM(AH8:AH92)</f>
        <v>14300000</v>
      </c>
      <c r="AI93" s="327"/>
      <c r="AJ93" s="329">
        <v>0</v>
      </c>
      <c r="AK93" s="566"/>
      <c r="AL93" s="566"/>
      <c r="AM93" s="566"/>
      <c r="AN93" s="328">
        <f>SUM(AN8:AN92)</f>
        <v>1050386000</v>
      </c>
      <c r="AO93" s="327"/>
      <c r="AP93" s="328">
        <f>SUM(AP8:AP92)</f>
        <v>1048661000</v>
      </c>
      <c r="AQ93" s="327"/>
      <c r="AR93" s="328">
        <f>SUM(AR8:AR92)</f>
        <v>0</v>
      </c>
      <c r="AS93" s="327"/>
      <c r="AT93" s="330">
        <f>SUM(AT8:AT92)</f>
        <v>658431000</v>
      </c>
      <c r="AU93" s="330">
        <f>SUM(AU8:AU92)</f>
        <v>391955000</v>
      </c>
      <c r="AV93" s="566"/>
      <c r="AW93" s="566"/>
      <c r="AX93" s="566"/>
      <c r="AY93" s="566"/>
      <c r="AZ93" s="566"/>
      <c r="BA93" s="566"/>
    </row>
    <row r="98" spans="7:44" x14ac:dyDescent="0.25">
      <c r="AR98" t="s">
        <v>2591</v>
      </c>
    </row>
    <row r="102" spans="7:44" x14ac:dyDescent="0.25">
      <c r="G102" t="s">
        <v>2590</v>
      </c>
    </row>
  </sheetData>
  <sheetProtection formatCells="0" formatColumns="0" formatRows="0" insertRows="0" deleteRows="0" autoFilter="0"/>
  <mergeCells count="22">
    <mergeCell ref="B3:C6"/>
    <mergeCell ref="D3:G4"/>
    <mergeCell ref="H3:I5"/>
    <mergeCell ref="E6:G6"/>
    <mergeCell ref="AV93:BA93"/>
    <mergeCell ref="AO6:AP6"/>
    <mergeCell ref="B93:D93"/>
    <mergeCell ref="L93:AA93"/>
    <mergeCell ref="AY6:BA6"/>
    <mergeCell ref="M6:N6"/>
    <mergeCell ref="O6:Q6"/>
    <mergeCell ref="R6:S6"/>
    <mergeCell ref="AK93:AM93"/>
    <mergeCell ref="T6:V6"/>
    <mergeCell ref="AV6:AX6"/>
    <mergeCell ref="AQ6:AU6"/>
    <mergeCell ref="F5:G5"/>
    <mergeCell ref="AB5:AM5"/>
    <mergeCell ref="W6:AA6"/>
    <mergeCell ref="AB6:AF6"/>
    <mergeCell ref="AG6:AI6"/>
    <mergeCell ref="AJ6:AM6"/>
  </mergeCells>
  <conditionalFormatting sqref="F5 E6">
    <cfRule type="containsText" dxfId="58" priority="26" operator="containsText" text="Seleccione Ordenador">
      <formula>NOT(ISERROR(SEARCH("Seleccione Ordenador",E5)))</formula>
    </cfRule>
  </conditionalFormatting>
  <conditionalFormatting sqref="F5:G5">
    <cfRule type="colorScale" priority="25">
      <colorScale>
        <cfvo type="min"/>
        <cfvo type="percentile" val="50"/>
        <cfvo type="max"/>
        <color rgb="FFF8696B"/>
        <color rgb="FFFFEB84"/>
        <color rgb="FF63BE7B"/>
      </colorScale>
    </cfRule>
  </conditionalFormatting>
  <conditionalFormatting sqref="O14">
    <cfRule type="duplicateValues" dxfId="36" priority="21"/>
  </conditionalFormatting>
  <conditionalFormatting sqref="AM8:AP54 AA8:AA92 AF8:AF92 AU8:AV92 AM55:AO92">
    <cfRule type="expression" dxfId="35" priority="24">
      <formula>+_xlfn.ISFORMULA(AA8)</formula>
    </cfRule>
  </conditionalFormatting>
  <dataValidations count="9">
    <dataValidation type="list" allowBlank="1" showInputMessage="1" showErrorMessage="1" sqref="AX8:AX92" xr:uid="{63DA7620-CE4C-4F8A-896E-61CFBC4FF58E}">
      <formula1>"Por iniciar,En ejecucion,Suspendido,Terminado,Liquidado"</formula1>
    </dataValidation>
    <dataValidation type="list" allowBlank="1" showInputMessage="1" showErrorMessage="1" sqref="H8:H92" xr:uid="{0702C2A5-72D9-4820-8D3B-D816F8654FDD}">
      <formula1>"OTRO SECTOR"</formula1>
    </dataValidation>
    <dataValidation type="list" allowBlank="1" showInputMessage="1" showErrorMessage="1" sqref="L8:L92" xr:uid="{EE8EE2F2-8BC1-46D7-B28C-9776309D777D}">
      <formula1>"DIRECTA"</formula1>
    </dataValidation>
    <dataValidation type="list" allowBlank="1" showInputMessage="1" showErrorMessage="1" sqref="I8:I92" xr:uid="{824282D2-6949-47C9-9CE1-93CEB98509B5}">
      <formula1>"FUNCIONAMIENTO,INVERSION,OTROS"</formula1>
    </dataValidation>
    <dataValidation type="list" allowBlank="1" showInputMessage="1" showErrorMessage="1" sqref="BA8:BA82" xr:uid="{7299B4FF-1FDF-4CCF-8E6C-D62CC1F07AC6}">
      <formula1>"SI,NA por TIPO Contrato"</formula1>
    </dataValidation>
    <dataValidation type="list" allowBlank="1" showInputMessage="1" showErrorMessage="1" sqref="AZ8:AZ92 BA83:BA92" xr:uid="{C999323E-82E4-4B22-A9EA-DF4DDEFC5E8D}">
      <formula1>"SI,NO HA INICIADO"</formula1>
    </dataValidation>
    <dataValidation type="list" allowBlank="1" showInputMessage="1" showErrorMessage="1" sqref="AO8:AO92 T8:T92 AQ8:AQ92" xr:uid="{301B71B2-D3E4-4E77-88BC-DCB7485E0C66}">
      <formula1>"SI,NO"</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J4" xr:uid="{119A65B2-1C8E-4B58-BB14-57AEDBCBD383}">
      <formula1>"42,250,1000,3000"</formula1>
    </dataValidation>
  </dataValidation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F4F76-BA4C-47D1-84D9-235CC831CDC8}">
  <dimension ref="A1:BT267"/>
  <sheetViews>
    <sheetView showGridLines="0" zoomScaleNormal="100" workbookViewId="0">
      <selection activeCell="I9" sqref="I9"/>
    </sheetView>
  </sheetViews>
  <sheetFormatPr baseColWidth="10" defaultRowHeight="15" x14ac:dyDescent="0.25"/>
  <cols>
    <col min="1" max="1" width="2.5703125" customWidth="1"/>
    <col min="2" max="2" width="9.28515625" customWidth="1"/>
    <col min="3" max="3" width="13.5703125" customWidth="1"/>
    <col min="4" max="4" width="29" customWidth="1"/>
    <col min="5" max="5" width="19.140625" customWidth="1"/>
    <col min="6" max="6" width="18.140625" customWidth="1"/>
    <col min="7" max="7" width="12.42578125" customWidth="1"/>
    <col min="8" max="8" width="16.5703125" customWidth="1"/>
    <col min="9" max="9" width="19.140625" customWidth="1"/>
    <col min="10" max="10" width="18.42578125" customWidth="1"/>
    <col min="11" max="11" width="13.42578125" customWidth="1"/>
    <col min="12" max="12" width="14.7109375" customWidth="1"/>
    <col min="13" max="13" width="16.140625" customWidth="1"/>
    <col min="14" max="14" width="16.42578125" customWidth="1"/>
    <col min="15" max="15" width="11.42578125" customWidth="1"/>
    <col min="16" max="16" width="12.42578125" customWidth="1"/>
    <col min="17" max="17" width="11.42578125" customWidth="1"/>
    <col min="18" max="18" width="14.7109375" customWidth="1"/>
    <col min="19" max="19" width="13.5703125" customWidth="1"/>
    <col min="20" max="20" width="14.140625" customWidth="1"/>
    <col min="21" max="21" width="14.42578125" customWidth="1"/>
    <col min="22" max="22" width="17.140625" customWidth="1"/>
    <col min="23" max="23" width="13.85546875" customWidth="1"/>
    <col min="24" max="24" width="14.42578125" customWidth="1"/>
    <col min="25" max="25" width="13.85546875" customWidth="1"/>
    <col min="26" max="26" width="13.5703125" customWidth="1"/>
    <col min="27" max="27" width="13.28515625" customWidth="1"/>
    <col min="28" max="29" width="11.42578125" customWidth="1"/>
    <col min="30" max="30" width="13.42578125" customWidth="1"/>
    <col min="31" max="31" width="13.28515625" customWidth="1"/>
    <col min="32" max="32" width="13.5703125" customWidth="1"/>
    <col min="33" max="33" width="16.5703125" customWidth="1"/>
    <col min="34" max="34" width="14.28515625" customWidth="1"/>
    <col min="35" max="35" width="13.85546875" customWidth="1"/>
    <col min="36" max="36" width="15.5703125" customWidth="1"/>
    <col min="37" max="38" width="13.28515625" customWidth="1"/>
    <col min="39" max="39" width="14" customWidth="1"/>
    <col min="40" max="42" width="14.85546875" customWidth="1"/>
    <col min="43" max="43" width="14.7109375" customWidth="1"/>
    <col min="44" max="45" width="14.28515625" customWidth="1"/>
    <col min="46" max="46" width="13.42578125" customWidth="1"/>
    <col min="47" max="48" width="12" customWidth="1"/>
    <col min="49" max="49" width="14.42578125" customWidth="1"/>
    <col min="50" max="50" width="12.42578125" customWidth="1"/>
    <col min="53" max="53" width="22" customWidth="1"/>
  </cols>
  <sheetData>
    <row r="1" spans="1:72" ht="7.5" customHeight="1" x14ac:dyDescent="0.25">
      <c r="V1" s="1"/>
    </row>
    <row r="2" spans="1:72" ht="11.25" customHeight="1" thickBot="1" x14ac:dyDescent="0.3">
      <c r="H2" s="2"/>
      <c r="V2" s="1"/>
    </row>
    <row r="3" spans="1:72" ht="21" customHeight="1" thickBot="1" x14ac:dyDescent="0.3">
      <c r="B3" s="540"/>
      <c r="C3" s="541"/>
      <c r="D3" s="546" t="s">
        <v>71</v>
      </c>
      <c r="E3" s="547"/>
      <c r="F3" s="547"/>
      <c r="G3" s="548"/>
      <c r="H3" s="552" t="s">
        <v>0</v>
      </c>
      <c r="I3" s="553"/>
      <c r="J3" s="4" t="s">
        <v>76</v>
      </c>
      <c r="K3" s="9"/>
      <c r="L3" s="5"/>
      <c r="M3" s="5"/>
      <c r="N3" s="5"/>
      <c r="O3" s="5"/>
      <c r="P3" s="5"/>
      <c r="Q3" s="5"/>
      <c r="R3" s="5"/>
      <c r="S3" s="5"/>
      <c r="T3" s="5"/>
      <c r="U3" s="5"/>
      <c r="V3" s="6"/>
      <c r="W3" s="6"/>
      <c r="X3" s="5"/>
      <c r="Y3" s="6"/>
      <c r="Z3" s="5"/>
      <c r="AA3" s="6"/>
      <c r="AB3" s="5"/>
      <c r="AC3" s="6"/>
      <c r="AD3" s="5"/>
      <c r="AE3" s="6"/>
      <c r="AF3" s="5"/>
      <c r="AG3" s="6"/>
      <c r="AH3" s="5"/>
      <c r="AI3" s="6"/>
      <c r="AJ3" s="5"/>
      <c r="AK3" s="6"/>
      <c r="AL3" s="5"/>
      <c r="AM3" s="6"/>
      <c r="AN3" s="5"/>
      <c r="AO3" s="5"/>
      <c r="AP3" s="5"/>
      <c r="AQ3" s="5"/>
      <c r="AR3" s="5"/>
      <c r="AS3" s="5"/>
      <c r="AT3" s="6"/>
      <c r="AU3" s="5"/>
      <c r="AV3" s="6"/>
      <c r="AW3" s="5"/>
      <c r="AX3" s="6"/>
      <c r="AY3" s="5"/>
      <c r="AZ3" s="6"/>
      <c r="BA3" s="5"/>
    </row>
    <row r="4" spans="1:72" ht="28.5" customHeight="1" thickBot="1" x14ac:dyDescent="0.3">
      <c r="B4" s="542"/>
      <c r="C4" s="543"/>
      <c r="D4" s="549"/>
      <c r="E4" s="550"/>
      <c r="F4" s="550"/>
      <c r="G4" s="551"/>
      <c r="H4" s="554"/>
      <c r="I4" s="555"/>
      <c r="J4" s="3">
        <v>250</v>
      </c>
      <c r="K4" s="4" t="s">
        <v>1</v>
      </c>
      <c r="L4" s="5"/>
      <c r="M4" s="5"/>
      <c r="N4" s="5"/>
      <c r="O4" s="5"/>
      <c r="P4" s="5"/>
      <c r="Q4" s="5"/>
      <c r="R4" s="5"/>
      <c r="S4" s="5"/>
      <c r="T4" s="5"/>
      <c r="U4" s="5"/>
      <c r="V4" s="6"/>
      <c r="W4" s="6"/>
      <c r="X4" s="5"/>
      <c r="Y4" s="6"/>
      <c r="Z4" s="5"/>
      <c r="AA4" s="6"/>
      <c r="AB4" s="5"/>
      <c r="AC4" s="6"/>
      <c r="AD4" s="5"/>
      <c r="AE4" s="6"/>
      <c r="AF4" s="5"/>
      <c r="AG4" s="6"/>
      <c r="AH4" s="5"/>
      <c r="AI4" s="6"/>
      <c r="AJ4" s="5"/>
      <c r="AK4" s="6"/>
      <c r="AL4" s="5"/>
      <c r="AM4" s="6"/>
      <c r="AN4" s="5"/>
      <c r="AO4" s="5"/>
      <c r="AP4" s="5"/>
      <c r="AQ4" s="5"/>
      <c r="AR4" s="5"/>
      <c r="AS4" s="5"/>
      <c r="AT4" s="6"/>
      <c r="AU4" s="5"/>
      <c r="AV4" s="6"/>
      <c r="AW4" s="5"/>
      <c r="AX4" s="6"/>
      <c r="AY4" s="5"/>
      <c r="AZ4" s="6"/>
      <c r="BA4" s="5"/>
    </row>
    <row r="5" spans="1:72" ht="23.25" customHeight="1" thickBot="1" x14ac:dyDescent="0.3">
      <c r="B5" s="542"/>
      <c r="C5" s="543"/>
      <c r="D5" s="7" t="s">
        <v>4575</v>
      </c>
      <c r="E5" s="8"/>
      <c r="F5" s="558" t="s">
        <v>106</v>
      </c>
      <c r="G5" s="558"/>
      <c r="H5" s="556"/>
      <c r="I5" s="557"/>
      <c r="J5" s="10">
        <f>+K6*J4</f>
        <v>325000000</v>
      </c>
      <c r="K5" s="11" t="s">
        <v>3</v>
      </c>
      <c r="L5" s="5"/>
      <c r="M5" s="5"/>
      <c r="N5" s="5"/>
      <c r="O5" s="5"/>
      <c r="P5" s="5"/>
      <c r="Q5" s="5"/>
      <c r="R5" s="5"/>
      <c r="S5" s="5"/>
      <c r="T5" s="5"/>
      <c r="U5" s="5"/>
      <c r="V5" s="6"/>
      <c r="W5" s="6"/>
      <c r="X5" s="6"/>
      <c r="Y5" s="6"/>
      <c r="Z5" s="6"/>
      <c r="AA5" s="6"/>
      <c r="AB5" s="537" t="s">
        <v>4</v>
      </c>
      <c r="AC5" s="538"/>
      <c r="AD5" s="538"/>
      <c r="AE5" s="538"/>
      <c r="AF5" s="538"/>
      <c r="AG5" s="538"/>
      <c r="AH5" s="538"/>
      <c r="AI5" s="538"/>
      <c r="AJ5" s="538"/>
      <c r="AK5" s="538"/>
      <c r="AL5" s="538"/>
      <c r="AM5" s="539"/>
      <c r="AN5" s="5"/>
      <c r="AO5" s="5"/>
      <c r="AP5" s="5"/>
      <c r="AQ5" s="5"/>
      <c r="AR5" s="5"/>
      <c r="AS5" s="5"/>
      <c r="AT5" s="5"/>
      <c r="AU5" s="5"/>
      <c r="AV5" s="5"/>
      <c r="AW5" s="5"/>
      <c r="AX5" s="5"/>
      <c r="AY5" s="5"/>
      <c r="AZ5" s="5"/>
      <c r="BA5" s="5"/>
    </row>
    <row r="6" spans="1:72" s="12" customFormat="1" ht="31.5" customHeight="1" thickBot="1" x14ac:dyDescent="0.3">
      <c r="B6" s="544"/>
      <c r="C6" s="545"/>
      <c r="D6" s="13" t="s">
        <v>5</v>
      </c>
      <c r="E6" s="559" t="s">
        <v>4574</v>
      </c>
      <c r="F6" s="559"/>
      <c r="G6" s="560"/>
      <c r="H6" s="25" t="s">
        <v>77</v>
      </c>
      <c r="I6" s="26"/>
      <c r="J6" s="27"/>
      <c r="K6" s="24">
        <v>1300000</v>
      </c>
      <c r="L6" s="5"/>
      <c r="M6" s="528" t="s">
        <v>6</v>
      </c>
      <c r="N6" s="529"/>
      <c r="O6" s="528" t="s">
        <v>7</v>
      </c>
      <c r="P6" s="529"/>
      <c r="Q6" s="530"/>
      <c r="R6" s="561" t="s">
        <v>8</v>
      </c>
      <c r="S6" s="562"/>
      <c r="T6" s="528" t="s">
        <v>9</v>
      </c>
      <c r="U6" s="529"/>
      <c r="V6" s="529"/>
      <c r="W6" s="537" t="s">
        <v>10</v>
      </c>
      <c r="X6" s="538"/>
      <c r="Y6" s="538"/>
      <c r="Z6" s="538"/>
      <c r="AA6" s="539"/>
      <c r="AB6" s="537" t="s">
        <v>11</v>
      </c>
      <c r="AC6" s="538"/>
      <c r="AD6" s="538"/>
      <c r="AE6" s="538"/>
      <c r="AF6" s="539"/>
      <c r="AG6" s="528" t="s">
        <v>12</v>
      </c>
      <c r="AH6" s="529"/>
      <c r="AI6" s="530"/>
      <c r="AJ6" s="528" t="s">
        <v>13</v>
      </c>
      <c r="AK6" s="529"/>
      <c r="AL6" s="529"/>
      <c r="AM6" s="530"/>
      <c r="AN6" s="5"/>
      <c r="AO6" s="528" t="s">
        <v>78</v>
      </c>
      <c r="AP6" s="530"/>
      <c r="AQ6" s="528" t="s">
        <v>14</v>
      </c>
      <c r="AR6" s="529"/>
      <c r="AS6" s="529"/>
      <c r="AT6" s="529"/>
      <c r="AU6" s="530"/>
      <c r="AV6" s="528" t="s">
        <v>74</v>
      </c>
      <c r="AW6" s="529"/>
      <c r="AX6" s="530"/>
      <c r="AY6" s="528" t="s">
        <v>15</v>
      </c>
      <c r="AZ6" s="529"/>
      <c r="BA6" s="530"/>
    </row>
    <row r="7" spans="1:72" s="22" customFormat="1" ht="64.5" thickBot="1" x14ac:dyDescent="0.3">
      <c r="A7" s="14"/>
      <c r="B7" s="15" t="s">
        <v>16</v>
      </c>
      <c r="C7" s="16" t="s">
        <v>17</v>
      </c>
      <c r="D7" s="17" t="s">
        <v>18</v>
      </c>
      <c r="E7" s="18" t="s">
        <v>19</v>
      </c>
      <c r="F7" s="18" t="s">
        <v>20</v>
      </c>
      <c r="G7" s="17" t="s">
        <v>21</v>
      </c>
      <c r="H7" s="15" t="s">
        <v>22</v>
      </c>
      <c r="I7" s="15" t="s">
        <v>72</v>
      </c>
      <c r="J7" s="15" t="s">
        <v>23</v>
      </c>
      <c r="K7" s="15" t="s">
        <v>24</v>
      </c>
      <c r="L7" s="15" t="s">
        <v>25</v>
      </c>
      <c r="M7" s="15" t="s">
        <v>26</v>
      </c>
      <c r="N7" s="16" t="s">
        <v>27</v>
      </c>
      <c r="O7" s="16" t="s">
        <v>28</v>
      </c>
      <c r="P7" s="15" t="s">
        <v>29</v>
      </c>
      <c r="Q7" s="15" t="s">
        <v>30</v>
      </c>
      <c r="R7" s="15" t="s">
        <v>31</v>
      </c>
      <c r="S7" s="15" t="s">
        <v>32</v>
      </c>
      <c r="T7" s="15" t="s">
        <v>33</v>
      </c>
      <c r="U7" s="16" t="s">
        <v>34</v>
      </c>
      <c r="V7" s="15" t="s">
        <v>35</v>
      </c>
      <c r="W7" s="15" t="s">
        <v>70</v>
      </c>
      <c r="X7" s="15" t="s">
        <v>36</v>
      </c>
      <c r="Y7" s="15" t="s">
        <v>37</v>
      </c>
      <c r="Z7" s="19" t="s">
        <v>38</v>
      </c>
      <c r="AA7" s="28" t="s">
        <v>39</v>
      </c>
      <c r="AB7" s="15" t="s">
        <v>40</v>
      </c>
      <c r="AC7" s="15" t="s">
        <v>41</v>
      </c>
      <c r="AD7" s="15" t="s">
        <v>42</v>
      </c>
      <c r="AE7" s="19" t="s">
        <v>43</v>
      </c>
      <c r="AF7" s="28" t="s">
        <v>44</v>
      </c>
      <c r="AG7" s="15" t="s">
        <v>45</v>
      </c>
      <c r="AH7" s="15" t="s">
        <v>46</v>
      </c>
      <c r="AI7" s="19" t="s">
        <v>47</v>
      </c>
      <c r="AJ7" s="15" t="s">
        <v>48</v>
      </c>
      <c r="AK7" s="19" t="s">
        <v>49</v>
      </c>
      <c r="AL7" s="19" t="s">
        <v>50</v>
      </c>
      <c r="AM7" s="28" t="s">
        <v>51</v>
      </c>
      <c r="AN7" s="28" t="s">
        <v>52</v>
      </c>
      <c r="AO7" s="15" t="s">
        <v>79</v>
      </c>
      <c r="AP7" s="15" t="s">
        <v>80</v>
      </c>
      <c r="AQ7" s="15" t="s">
        <v>53</v>
      </c>
      <c r="AR7" s="15" t="s">
        <v>54</v>
      </c>
      <c r="AS7" s="15" t="s">
        <v>55</v>
      </c>
      <c r="AT7" s="20" t="s">
        <v>56</v>
      </c>
      <c r="AU7" s="29" t="s">
        <v>57</v>
      </c>
      <c r="AV7" s="30" t="s">
        <v>58</v>
      </c>
      <c r="AW7" s="15" t="s">
        <v>59</v>
      </c>
      <c r="AX7" s="15" t="s">
        <v>60</v>
      </c>
      <c r="AY7" s="16" t="s">
        <v>61</v>
      </c>
      <c r="AZ7" s="16" t="s">
        <v>62</v>
      </c>
      <c r="BA7" s="16" t="s">
        <v>63</v>
      </c>
      <c r="BB7" s="21"/>
      <c r="BC7" s="21"/>
      <c r="BD7" s="21"/>
      <c r="BE7" s="21"/>
      <c r="BF7" s="21"/>
      <c r="BG7" s="21"/>
      <c r="BH7" s="21"/>
      <c r="BI7" s="21"/>
      <c r="BJ7" s="21"/>
      <c r="BK7" s="21"/>
      <c r="BL7" s="21"/>
      <c r="BM7" s="21"/>
      <c r="BN7" s="21"/>
      <c r="BO7" s="21"/>
      <c r="BP7" s="21"/>
      <c r="BQ7" s="21"/>
      <c r="BR7" s="21"/>
      <c r="BS7" s="21"/>
      <c r="BT7" s="21"/>
    </row>
    <row r="8" spans="1:72" s="12" customFormat="1" ht="12.75" x14ac:dyDescent="0.2">
      <c r="B8" s="43">
        <v>2024</v>
      </c>
      <c r="C8" s="43">
        <v>891780111</v>
      </c>
      <c r="D8" s="44" t="s">
        <v>64</v>
      </c>
      <c r="E8" s="45" t="s">
        <v>4573</v>
      </c>
      <c r="F8" s="45" t="s">
        <v>4572</v>
      </c>
      <c r="G8" s="46">
        <v>0</v>
      </c>
      <c r="H8" s="46" t="s">
        <v>73</v>
      </c>
      <c r="I8" s="44" t="s">
        <v>65</v>
      </c>
      <c r="J8" s="47" t="s">
        <v>4571</v>
      </c>
      <c r="K8" s="45">
        <v>252278680</v>
      </c>
      <c r="L8" s="43" t="s">
        <v>68</v>
      </c>
      <c r="M8" s="47" t="s">
        <v>3826</v>
      </c>
      <c r="N8" s="48" t="s">
        <v>3825</v>
      </c>
      <c r="O8" s="49">
        <v>49</v>
      </c>
      <c r="P8" s="50">
        <v>45306</v>
      </c>
      <c r="Q8" s="45">
        <v>252278680</v>
      </c>
      <c r="R8" s="50">
        <v>45314</v>
      </c>
      <c r="S8" s="45">
        <v>252278680</v>
      </c>
      <c r="T8" s="46" t="s">
        <v>66</v>
      </c>
      <c r="U8" s="49">
        <v>7633815</v>
      </c>
      <c r="V8" s="47" t="s">
        <v>3276</v>
      </c>
      <c r="W8" s="354">
        <v>45314</v>
      </c>
      <c r="X8" s="50">
        <v>45315</v>
      </c>
      <c r="Y8" s="50">
        <v>45315</v>
      </c>
      <c r="Z8" s="50">
        <v>45321</v>
      </c>
      <c r="AA8" s="52">
        <f t="shared" ref="AA8:AA71" si="0">+IF(Y8="1800-01-01",Z8-X8,Z8-Y8)</f>
        <v>6</v>
      </c>
      <c r="AB8" s="45">
        <v>0</v>
      </c>
      <c r="AC8" s="45">
        <v>0</v>
      </c>
      <c r="AD8" s="45">
        <v>0</v>
      </c>
      <c r="AE8" s="50" t="s">
        <v>75</v>
      </c>
      <c r="AF8" s="52">
        <f t="shared" ref="AF8:AF71" si="1">+IF(AE8="1800-01-01",0,AE8-Z8)</f>
        <v>0</v>
      </c>
      <c r="AG8" s="45">
        <v>0</v>
      </c>
      <c r="AH8" s="45">
        <v>0</v>
      </c>
      <c r="AI8" s="50" t="s">
        <v>75</v>
      </c>
      <c r="AJ8" s="46">
        <v>0</v>
      </c>
      <c r="AK8" s="50" t="s">
        <v>75</v>
      </c>
      <c r="AL8" s="50" t="s">
        <v>75</v>
      </c>
      <c r="AM8" s="52">
        <f t="shared" ref="AM8:AM71" si="2">+IF(AK8="1800-01-01",0,AL8-AK8)</f>
        <v>0</v>
      </c>
      <c r="AN8" s="52">
        <f>+K8+AC8-AH8</f>
        <v>252278680</v>
      </c>
      <c r="AO8" s="46" t="s">
        <v>67</v>
      </c>
      <c r="AP8" s="45">
        <v>252278680</v>
      </c>
      <c r="AQ8" s="46" t="s">
        <v>86</v>
      </c>
      <c r="AR8" s="45">
        <v>0</v>
      </c>
      <c r="AS8" s="51" t="s">
        <v>75</v>
      </c>
      <c r="AT8" s="92">
        <v>252278680</v>
      </c>
      <c r="AU8" s="56">
        <f t="shared" ref="AU8:AU71" si="3">AN8-AT8</f>
        <v>0</v>
      </c>
      <c r="AV8" s="57">
        <f t="shared" ref="AV8:AV71" si="4">+IFERROR(AT8/AN8,"_")</f>
        <v>1</v>
      </c>
      <c r="AW8" s="51" t="s">
        <v>75</v>
      </c>
      <c r="AX8" s="46" t="s">
        <v>98</v>
      </c>
      <c r="AY8" s="47" t="s">
        <v>4570</v>
      </c>
      <c r="AZ8" s="43" t="s">
        <v>67</v>
      </c>
      <c r="BA8" s="43" t="s">
        <v>119</v>
      </c>
    </row>
    <row r="9" spans="1:72" x14ac:dyDescent="0.25">
      <c r="B9" s="58">
        <v>2024</v>
      </c>
      <c r="C9" s="58">
        <v>891780111</v>
      </c>
      <c r="D9" s="59" t="s">
        <v>64</v>
      </c>
      <c r="E9" s="60" t="s">
        <v>4569</v>
      </c>
      <c r="F9" s="60" t="s">
        <v>4568</v>
      </c>
      <c r="G9" s="61">
        <v>0</v>
      </c>
      <c r="H9" s="61" t="s">
        <v>73</v>
      </c>
      <c r="I9" s="59" t="s">
        <v>65</v>
      </c>
      <c r="J9" s="62" t="s">
        <v>4567</v>
      </c>
      <c r="K9" s="60">
        <v>99684000</v>
      </c>
      <c r="L9" s="58" t="s">
        <v>68</v>
      </c>
      <c r="M9" s="62" t="s">
        <v>4566</v>
      </c>
      <c r="N9" s="63" t="s">
        <v>4565</v>
      </c>
      <c r="O9" s="64">
        <v>103</v>
      </c>
      <c r="P9" s="68">
        <v>45310</v>
      </c>
      <c r="Q9" s="60">
        <v>99684000</v>
      </c>
      <c r="R9" s="68">
        <v>45321</v>
      </c>
      <c r="S9" s="60">
        <v>99684000</v>
      </c>
      <c r="T9" s="61" t="s">
        <v>66</v>
      </c>
      <c r="U9" s="64">
        <v>7633815</v>
      </c>
      <c r="V9" s="62" t="s">
        <v>3276</v>
      </c>
      <c r="W9" s="355">
        <v>45321</v>
      </c>
      <c r="X9" s="355">
        <v>45322</v>
      </c>
      <c r="Y9" s="355">
        <v>45322</v>
      </c>
      <c r="Z9" s="355">
        <v>45328</v>
      </c>
      <c r="AA9" s="67">
        <f t="shared" si="0"/>
        <v>6</v>
      </c>
      <c r="AB9" s="60">
        <v>0</v>
      </c>
      <c r="AC9" s="60">
        <v>0</v>
      </c>
      <c r="AD9" s="60">
        <v>0</v>
      </c>
      <c r="AE9" s="65" t="s">
        <v>75</v>
      </c>
      <c r="AF9" s="67">
        <f t="shared" si="1"/>
        <v>0</v>
      </c>
      <c r="AG9" s="60">
        <v>0</v>
      </c>
      <c r="AH9" s="60">
        <v>0</v>
      </c>
      <c r="AI9" s="65" t="s">
        <v>75</v>
      </c>
      <c r="AJ9" s="61">
        <v>0</v>
      </c>
      <c r="AK9" s="65" t="s">
        <v>75</v>
      </c>
      <c r="AL9" s="65" t="s">
        <v>75</v>
      </c>
      <c r="AM9" s="67">
        <f t="shared" si="2"/>
        <v>0</v>
      </c>
      <c r="AN9" s="67">
        <f>+K9+AC9-AH9</f>
        <v>99684000</v>
      </c>
      <c r="AO9" s="61" t="s">
        <v>67</v>
      </c>
      <c r="AP9" s="60">
        <v>99684000</v>
      </c>
      <c r="AQ9" s="61" t="s">
        <v>86</v>
      </c>
      <c r="AR9" s="60">
        <v>0</v>
      </c>
      <c r="AS9" s="66" t="s">
        <v>75</v>
      </c>
      <c r="AT9" s="70">
        <v>99684000</v>
      </c>
      <c r="AU9" s="71">
        <f t="shared" si="3"/>
        <v>0</v>
      </c>
      <c r="AV9" s="72">
        <f t="shared" si="4"/>
        <v>1</v>
      </c>
      <c r="AW9" s="66" t="s">
        <v>75</v>
      </c>
      <c r="AX9" s="61" t="s">
        <v>98</v>
      </c>
      <c r="AY9" s="62" t="s">
        <v>4564</v>
      </c>
      <c r="AZ9" s="58" t="s">
        <v>67</v>
      </c>
      <c r="BA9" s="58" t="s">
        <v>119</v>
      </c>
      <c r="BB9" s="12"/>
    </row>
    <row r="10" spans="1:72" x14ac:dyDescent="0.25">
      <c r="B10" s="58">
        <v>2024</v>
      </c>
      <c r="C10" s="58">
        <v>891780111</v>
      </c>
      <c r="D10" s="59" t="s">
        <v>64</v>
      </c>
      <c r="E10" s="60" t="s">
        <v>4563</v>
      </c>
      <c r="F10" s="60" t="s">
        <v>4562</v>
      </c>
      <c r="G10" s="61">
        <v>0</v>
      </c>
      <c r="H10" s="61" t="s">
        <v>73</v>
      </c>
      <c r="I10" s="59" t="s">
        <v>65</v>
      </c>
      <c r="J10" s="62" t="s">
        <v>4561</v>
      </c>
      <c r="K10" s="60">
        <v>14280000</v>
      </c>
      <c r="L10" s="58" t="s">
        <v>68</v>
      </c>
      <c r="M10" s="62" t="s">
        <v>4560</v>
      </c>
      <c r="N10" s="63" t="s">
        <v>4559</v>
      </c>
      <c r="O10" s="64">
        <v>71</v>
      </c>
      <c r="P10" s="68">
        <v>45308</v>
      </c>
      <c r="Q10" s="60">
        <v>14280000</v>
      </c>
      <c r="R10" s="68">
        <v>45322</v>
      </c>
      <c r="S10" s="60">
        <v>14280000</v>
      </c>
      <c r="T10" s="61" t="s">
        <v>66</v>
      </c>
      <c r="U10" s="64">
        <v>15443332</v>
      </c>
      <c r="V10" s="62" t="s">
        <v>3157</v>
      </c>
      <c r="W10" s="355">
        <v>45322</v>
      </c>
      <c r="X10" s="68">
        <v>45322</v>
      </c>
      <c r="Y10" s="65" t="s">
        <v>75</v>
      </c>
      <c r="Z10" s="355">
        <v>45324</v>
      </c>
      <c r="AA10" s="67">
        <f t="shared" si="0"/>
        <v>2</v>
      </c>
      <c r="AB10" s="60">
        <v>0</v>
      </c>
      <c r="AC10" s="60">
        <v>0</v>
      </c>
      <c r="AD10" s="60">
        <v>0</v>
      </c>
      <c r="AE10" s="65" t="s">
        <v>75</v>
      </c>
      <c r="AF10" s="67">
        <f t="shared" si="1"/>
        <v>0</v>
      </c>
      <c r="AG10" s="60">
        <v>0</v>
      </c>
      <c r="AH10" s="60">
        <v>0</v>
      </c>
      <c r="AI10" s="65" t="s">
        <v>75</v>
      </c>
      <c r="AJ10" s="61">
        <v>0</v>
      </c>
      <c r="AK10" s="65" t="s">
        <v>75</v>
      </c>
      <c r="AL10" s="65" t="s">
        <v>75</v>
      </c>
      <c r="AM10" s="67">
        <f t="shared" si="2"/>
        <v>0</v>
      </c>
      <c r="AN10" s="67">
        <f>+K10+AC10-AH10</f>
        <v>14280000</v>
      </c>
      <c r="AO10" s="61" t="s">
        <v>67</v>
      </c>
      <c r="AP10" s="60">
        <v>14280000</v>
      </c>
      <c r="AQ10" s="61" t="s">
        <v>86</v>
      </c>
      <c r="AR10" s="60">
        <v>0</v>
      </c>
      <c r="AS10" s="66" t="s">
        <v>75</v>
      </c>
      <c r="AT10" s="70">
        <v>14280000</v>
      </c>
      <c r="AU10" s="71">
        <f t="shared" si="3"/>
        <v>0</v>
      </c>
      <c r="AV10" s="72">
        <f t="shared" si="4"/>
        <v>1</v>
      </c>
      <c r="AW10" s="66" t="s">
        <v>75</v>
      </c>
      <c r="AX10" s="61" t="s">
        <v>98</v>
      </c>
      <c r="AY10" s="62" t="s">
        <v>4558</v>
      </c>
      <c r="AZ10" s="58" t="s">
        <v>67</v>
      </c>
      <c r="BA10" s="58" t="s">
        <v>119</v>
      </c>
      <c r="BB10" s="12"/>
    </row>
    <row r="11" spans="1:72" x14ac:dyDescent="0.25">
      <c r="B11" s="58">
        <v>2024</v>
      </c>
      <c r="C11" s="58">
        <v>891780111</v>
      </c>
      <c r="D11" s="59" t="s">
        <v>64</v>
      </c>
      <c r="E11" s="60" t="s">
        <v>4557</v>
      </c>
      <c r="F11" s="60" t="s">
        <v>4556</v>
      </c>
      <c r="G11" s="61">
        <v>0</v>
      </c>
      <c r="H11" s="61" t="s">
        <v>73</v>
      </c>
      <c r="I11" s="59" t="s">
        <v>65</v>
      </c>
      <c r="J11" s="62" t="s">
        <v>4555</v>
      </c>
      <c r="K11" s="60">
        <v>88000000</v>
      </c>
      <c r="L11" s="58" t="s">
        <v>68</v>
      </c>
      <c r="M11" s="62" t="s">
        <v>4554</v>
      </c>
      <c r="N11" s="63" t="s">
        <v>4553</v>
      </c>
      <c r="O11" s="64">
        <v>151</v>
      </c>
      <c r="P11" s="68">
        <v>45316</v>
      </c>
      <c r="Q11" s="60">
        <v>88000000</v>
      </c>
      <c r="R11" s="68">
        <v>45323</v>
      </c>
      <c r="S11" s="60">
        <v>88000000</v>
      </c>
      <c r="T11" s="61" t="s">
        <v>66</v>
      </c>
      <c r="U11" s="64">
        <v>57444673</v>
      </c>
      <c r="V11" s="62" t="s">
        <v>4095</v>
      </c>
      <c r="W11" s="355">
        <v>45323</v>
      </c>
      <c r="X11" s="68">
        <v>45323</v>
      </c>
      <c r="Y11" s="68">
        <v>45323</v>
      </c>
      <c r="Z11" s="68">
        <v>45688</v>
      </c>
      <c r="AA11" s="67">
        <f t="shared" si="0"/>
        <v>365</v>
      </c>
      <c r="AB11" s="60">
        <v>0</v>
      </c>
      <c r="AC11" s="60">
        <v>0</v>
      </c>
      <c r="AD11" s="60">
        <v>0</v>
      </c>
      <c r="AE11" s="65" t="s">
        <v>75</v>
      </c>
      <c r="AF11" s="67">
        <f t="shared" si="1"/>
        <v>0</v>
      </c>
      <c r="AG11" s="60">
        <v>0</v>
      </c>
      <c r="AH11" s="60">
        <v>0</v>
      </c>
      <c r="AI11" s="65" t="s">
        <v>75</v>
      </c>
      <c r="AJ11" s="61">
        <v>0</v>
      </c>
      <c r="AK11" s="65" t="s">
        <v>75</v>
      </c>
      <c r="AL11" s="65" t="s">
        <v>75</v>
      </c>
      <c r="AM11" s="67">
        <f t="shared" si="2"/>
        <v>0</v>
      </c>
      <c r="AN11" s="67">
        <f>+K11+AC11-AH11</f>
        <v>88000000</v>
      </c>
      <c r="AO11" s="61" t="s">
        <v>67</v>
      </c>
      <c r="AP11" s="60">
        <v>88000000</v>
      </c>
      <c r="AQ11" s="61" t="s">
        <v>86</v>
      </c>
      <c r="AR11" s="60">
        <v>0</v>
      </c>
      <c r="AS11" s="66" t="s">
        <v>75</v>
      </c>
      <c r="AT11" s="70">
        <v>30868093</v>
      </c>
      <c r="AU11" s="71">
        <f t="shared" si="3"/>
        <v>57131907</v>
      </c>
      <c r="AV11" s="72">
        <f t="shared" si="4"/>
        <v>0.35077378409090909</v>
      </c>
      <c r="AW11" s="66" t="s">
        <v>75</v>
      </c>
      <c r="AX11" s="61" t="s">
        <v>98</v>
      </c>
      <c r="AY11" s="62" t="s">
        <v>4552</v>
      </c>
      <c r="AZ11" s="58" t="s">
        <v>67</v>
      </c>
      <c r="BA11" s="58" t="s">
        <v>119</v>
      </c>
      <c r="BB11" s="12"/>
    </row>
    <row r="12" spans="1:72" x14ac:dyDescent="0.25">
      <c r="B12" s="58">
        <v>2024</v>
      </c>
      <c r="C12" s="58">
        <v>891780111</v>
      </c>
      <c r="D12" s="59" t="s">
        <v>64</v>
      </c>
      <c r="E12" s="60" t="s">
        <v>4551</v>
      </c>
      <c r="F12" s="60" t="s">
        <v>4550</v>
      </c>
      <c r="G12" s="61">
        <v>0</v>
      </c>
      <c r="H12" s="61" t="s">
        <v>73</v>
      </c>
      <c r="I12" s="59" t="s">
        <v>125</v>
      </c>
      <c r="J12" s="62" t="s">
        <v>4549</v>
      </c>
      <c r="K12" s="60">
        <v>30464000</v>
      </c>
      <c r="L12" s="58" t="s">
        <v>68</v>
      </c>
      <c r="M12" s="62" t="s">
        <v>4548</v>
      </c>
      <c r="N12" s="63" t="s">
        <v>4547</v>
      </c>
      <c r="O12" s="64">
        <v>126</v>
      </c>
      <c r="P12" s="68">
        <v>45313</v>
      </c>
      <c r="Q12" s="60">
        <v>30464000</v>
      </c>
      <c r="R12" s="68">
        <v>45323</v>
      </c>
      <c r="S12" s="60">
        <v>30464000</v>
      </c>
      <c r="T12" s="61" t="s">
        <v>66</v>
      </c>
      <c r="U12" s="64">
        <v>15443332</v>
      </c>
      <c r="V12" s="62" t="s">
        <v>3157</v>
      </c>
      <c r="W12" s="355">
        <v>45323</v>
      </c>
      <c r="X12" s="68">
        <v>45331</v>
      </c>
      <c r="Y12" s="68">
        <v>45324</v>
      </c>
      <c r="Z12" s="68">
        <v>45358</v>
      </c>
      <c r="AA12" s="67">
        <f t="shared" si="0"/>
        <v>34</v>
      </c>
      <c r="AB12" s="60">
        <v>0</v>
      </c>
      <c r="AC12" s="60">
        <v>0</v>
      </c>
      <c r="AD12" s="60">
        <v>0</v>
      </c>
      <c r="AE12" s="68">
        <v>45399</v>
      </c>
      <c r="AF12" s="67">
        <f t="shared" si="1"/>
        <v>41</v>
      </c>
      <c r="AG12" s="60">
        <v>0</v>
      </c>
      <c r="AH12" s="60">
        <v>0</v>
      </c>
      <c r="AI12" s="65" t="s">
        <v>75</v>
      </c>
      <c r="AJ12" s="61">
        <v>1</v>
      </c>
      <c r="AK12" s="68">
        <v>45356</v>
      </c>
      <c r="AL12" s="68">
        <v>45397</v>
      </c>
      <c r="AM12" s="67">
        <f t="shared" si="2"/>
        <v>41</v>
      </c>
      <c r="AN12" s="67">
        <f>+K12+AC12-AH12</f>
        <v>30464000</v>
      </c>
      <c r="AO12" s="61" t="s">
        <v>67</v>
      </c>
      <c r="AP12" s="60">
        <v>30464000</v>
      </c>
      <c r="AQ12" s="61" t="s">
        <v>67</v>
      </c>
      <c r="AR12" s="60">
        <v>12185600</v>
      </c>
      <c r="AS12" s="166">
        <v>45330</v>
      </c>
      <c r="AT12" s="60">
        <v>30464000</v>
      </c>
      <c r="AU12" s="71">
        <f t="shared" si="3"/>
        <v>0</v>
      </c>
      <c r="AV12" s="72">
        <f t="shared" si="4"/>
        <v>1</v>
      </c>
      <c r="AW12" s="66" t="s">
        <v>75</v>
      </c>
      <c r="AX12" s="61" t="s">
        <v>101</v>
      </c>
      <c r="AY12" s="62" t="s">
        <v>4546</v>
      </c>
      <c r="AZ12" s="58" t="s">
        <v>67</v>
      </c>
      <c r="BA12" s="58" t="s">
        <v>119</v>
      </c>
      <c r="BB12" s="12"/>
    </row>
    <row r="13" spans="1:72" s="170" customFormat="1" ht="18" customHeight="1" x14ac:dyDescent="0.25">
      <c r="B13" s="58">
        <v>2024</v>
      </c>
      <c r="C13" s="58">
        <v>891780111</v>
      </c>
      <c r="D13" s="59" t="s">
        <v>64</v>
      </c>
      <c r="E13" s="59" t="s">
        <v>4545</v>
      </c>
      <c r="F13" s="59" t="s">
        <v>4544</v>
      </c>
      <c r="G13" s="58">
        <v>0</v>
      </c>
      <c r="H13" s="58" t="s">
        <v>73</v>
      </c>
      <c r="I13" s="59" t="s">
        <v>65</v>
      </c>
      <c r="J13" s="62" t="s">
        <v>4543</v>
      </c>
      <c r="K13" s="59">
        <v>260000000</v>
      </c>
      <c r="L13" s="58" t="s">
        <v>68</v>
      </c>
      <c r="M13" s="62" t="s">
        <v>4542</v>
      </c>
      <c r="N13" s="63" t="s">
        <v>3886</v>
      </c>
      <c r="O13" s="172" t="s">
        <v>4541</v>
      </c>
      <c r="P13" s="65">
        <v>45324</v>
      </c>
      <c r="Q13" s="59">
        <v>260000000</v>
      </c>
      <c r="R13" s="65">
        <v>45328</v>
      </c>
      <c r="S13" s="59">
        <v>260000000</v>
      </c>
      <c r="T13" s="58" t="s">
        <v>66</v>
      </c>
      <c r="U13" s="63">
        <v>85459497</v>
      </c>
      <c r="V13" s="62" t="s">
        <v>3402</v>
      </c>
      <c r="W13" s="65">
        <v>45329</v>
      </c>
      <c r="X13" s="65">
        <v>45329</v>
      </c>
      <c r="Y13" s="65">
        <v>45329</v>
      </c>
      <c r="Z13" s="65">
        <v>45473</v>
      </c>
      <c r="AA13" s="155">
        <f t="shared" si="0"/>
        <v>144</v>
      </c>
      <c r="AB13" s="59">
        <v>1</v>
      </c>
      <c r="AC13" s="59">
        <v>27500000</v>
      </c>
      <c r="AD13" s="59">
        <v>0</v>
      </c>
      <c r="AE13" s="65" t="s">
        <v>75</v>
      </c>
      <c r="AF13" s="155">
        <f t="shared" si="1"/>
        <v>0</v>
      </c>
      <c r="AG13" s="59">
        <v>0</v>
      </c>
      <c r="AH13" s="59">
        <v>0</v>
      </c>
      <c r="AI13" s="65" t="s">
        <v>75</v>
      </c>
      <c r="AJ13" s="58">
        <v>0</v>
      </c>
      <c r="AK13" s="65" t="s">
        <v>75</v>
      </c>
      <c r="AL13" s="65" t="s">
        <v>75</v>
      </c>
      <c r="AM13" s="155">
        <f t="shared" si="2"/>
        <v>0</v>
      </c>
      <c r="AN13" s="155">
        <f>+K13+AC13-AH13</f>
        <v>287500000</v>
      </c>
      <c r="AO13" s="58" t="s">
        <v>67</v>
      </c>
      <c r="AP13" s="59">
        <v>260000000</v>
      </c>
      <c r="AQ13" s="58" t="s">
        <v>86</v>
      </c>
      <c r="AR13" s="59">
        <v>0</v>
      </c>
      <c r="AS13" s="66" t="s">
        <v>75</v>
      </c>
      <c r="AT13" s="70">
        <v>268028700</v>
      </c>
      <c r="AU13" s="71">
        <f t="shared" si="3"/>
        <v>19471300</v>
      </c>
      <c r="AV13" s="72">
        <f t="shared" si="4"/>
        <v>0.93227373913043476</v>
      </c>
      <c r="AW13" s="66" t="s">
        <v>75</v>
      </c>
      <c r="AX13" s="58" t="s">
        <v>101</v>
      </c>
      <c r="AY13" s="62" t="s">
        <v>4540</v>
      </c>
      <c r="AZ13" s="58" t="s">
        <v>67</v>
      </c>
      <c r="BA13" s="58" t="s">
        <v>119</v>
      </c>
      <c r="BB13" s="171"/>
    </row>
    <row r="14" spans="1:72" x14ac:dyDescent="0.25">
      <c r="B14" s="58">
        <v>2024</v>
      </c>
      <c r="C14" s="58">
        <v>891780111</v>
      </c>
      <c r="D14" s="59" t="s">
        <v>64</v>
      </c>
      <c r="E14" s="60" t="s">
        <v>4539</v>
      </c>
      <c r="F14" s="60" t="s">
        <v>4538</v>
      </c>
      <c r="G14" s="61">
        <v>0</v>
      </c>
      <c r="H14" s="61" t="s">
        <v>73</v>
      </c>
      <c r="I14" s="59" t="s">
        <v>125</v>
      </c>
      <c r="J14" s="62" t="s">
        <v>4537</v>
      </c>
      <c r="K14" s="60">
        <v>35604000</v>
      </c>
      <c r="L14" s="58" t="s">
        <v>68</v>
      </c>
      <c r="M14" s="62" t="s">
        <v>3904</v>
      </c>
      <c r="N14" s="63" t="s">
        <v>3903</v>
      </c>
      <c r="O14" s="64">
        <v>306</v>
      </c>
      <c r="P14" s="68">
        <v>45329</v>
      </c>
      <c r="Q14" s="60">
        <v>35604000</v>
      </c>
      <c r="R14" s="68">
        <v>45330</v>
      </c>
      <c r="S14" s="60">
        <v>35604000</v>
      </c>
      <c r="T14" s="61" t="s">
        <v>66</v>
      </c>
      <c r="U14" s="64">
        <v>85152695</v>
      </c>
      <c r="V14" s="62" t="s">
        <v>3225</v>
      </c>
      <c r="W14" s="355">
        <v>45330</v>
      </c>
      <c r="X14" s="68">
        <v>45331</v>
      </c>
      <c r="Y14" s="68">
        <v>45330</v>
      </c>
      <c r="Z14" s="68">
        <v>45473</v>
      </c>
      <c r="AA14" s="67">
        <f t="shared" si="0"/>
        <v>143</v>
      </c>
      <c r="AB14" s="60">
        <v>1</v>
      </c>
      <c r="AC14" s="60">
        <v>17802000</v>
      </c>
      <c r="AD14" s="60">
        <v>0</v>
      </c>
      <c r="AE14" s="65" t="s">
        <v>75</v>
      </c>
      <c r="AF14" s="67">
        <f t="shared" si="1"/>
        <v>0</v>
      </c>
      <c r="AG14" s="60">
        <v>0</v>
      </c>
      <c r="AH14" s="60">
        <v>0</v>
      </c>
      <c r="AI14" s="65" t="s">
        <v>75</v>
      </c>
      <c r="AJ14" s="61">
        <v>0</v>
      </c>
      <c r="AK14" s="65" t="s">
        <v>75</v>
      </c>
      <c r="AL14" s="65" t="s">
        <v>75</v>
      </c>
      <c r="AM14" s="67">
        <f t="shared" si="2"/>
        <v>0</v>
      </c>
      <c r="AN14" s="67">
        <f>+K14+AC14-AH14</f>
        <v>53406000</v>
      </c>
      <c r="AO14" s="61" t="s">
        <v>67</v>
      </c>
      <c r="AP14" s="60">
        <v>35604000</v>
      </c>
      <c r="AQ14" s="58" t="s">
        <v>86</v>
      </c>
      <c r="AR14" s="60">
        <v>0</v>
      </c>
      <c r="AS14" s="66" t="s">
        <v>75</v>
      </c>
      <c r="AT14" s="70">
        <v>29679700</v>
      </c>
      <c r="AU14" s="71">
        <f t="shared" si="3"/>
        <v>23726300</v>
      </c>
      <c r="AV14" s="72">
        <f t="shared" si="4"/>
        <v>0.55573718308804254</v>
      </c>
      <c r="AW14" s="66" t="s">
        <v>75</v>
      </c>
      <c r="AX14" s="61" t="s">
        <v>101</v>
      </c>
      <c r="AY14" s="62" t="s">
        <v>4536</v>
      </c>
      <c r="AZ14" s="58" t="s">
        <v>67</v>
      </c>
      <c r="BA14" s="58" t="s">
        <v>119</v>
      </c>
      <c r="BB14" s="12"/>
    </row>
    <row r="15" spans="1:72" x14ac:dyDescent="0.25">
      <c r="B15" s="58">
        <v>2024</v>
      </c>
      <c r="C15" s="58">
        <v>891780111</v>
      </c>
      <c r="D15" s="59" t="s">
        <v>64</v>
      </c>
      <c r="E15" s="60" t="s">
        <v>4535</v>
      </c>
      <c r="F15" s="60" t="s">
        <v>4534</v>
      </c>
      <c r="G15" s="61">
        <v>0</v>
      </c>
      <c r="H15" s="61" t="s">
        <v>73</v>
      </c>
      <c r="I15" s="59" t="s">
        <v>65</v>
      </c>
      <c r="J15" s="62" t="s">
        <v>4533</v>
      </c>
      <c r="K15" s="60">
        <v>163447624</v>
      </c>
      <c r="L15" s="58" t="s">
        <v>68</v>
      </c>
      <c r="M15" s="62" t="s">
        <v>3804</v>
      </c>
      <c r="N15" s="63" t="s">
        <v>3803</v>
      </c>
      <c r="O15" s="64">
        <v>180</v>
      </c>
      <c r="P15" s="68">
        <v>45321</v>
      </c>
      <c r="Q15" s="60">
        <v>163447624</v>
      </c>
      <c r="R15" s="68">
        <v>45330</v>
      </c>
      <c r="S15" s="60">
        <v>163447624</v>
      </c>
      <c r="T15" s="61" t="s">
        <v>66</v>
      </c>
      <c r="U15" s="64">
        <v>72175282</v>
      </c>
      <c r="V15" s="62" t="s">
        <v>3682</v>
      </c>
      <c r="W15" s="355">
        <v>45330</v>
      </c>
      <c r="X15" s="68">
        <v>45331</v>
      </c>
      <c r="Y15" s="68">
        <v>45331</v>
      </c>
      <c r="Z15" s="68">
        <v>45452</v>
      </c>
      <c r="AA15" s="67">
        <f t="shared" si="0"/>
        <v>121</v>
      </c>
      <c r="AB15" s="60">
        <v>1</v>
      </c>
      <c r="AC15" s="60">
        <v>40861906</v>
      </c>
      <c r="AD15" s="60">
        <v>1</v>
      </c>
      <c r="AE15" s="68">
        <v>45481</v>
      </c>
      <c r="AF15" s="67">
        <f t="shared" si="1"/>
        <v>29</v>
      </c>
      <c r="AG15" s="60">
        <v>0</v>
      </c>
      <c r="AH15" s="60">
        <v>0</v>
      </c>
      <c r="AI15" s="65" t="s">
        <v>75</v>
      </c>
      <c r="AJ15" s="61">
        <v>0</v>
      </c>
      <c r="AK15" s="65" t="s">
        <v>75</v>
      </c>
      <c r="AL15" s="65" t="s">
        <v>75</v>
      </c>
      <c r="AM15" s="67">
        <f t="shared" si="2"/>
        <v>0</v>
      </c>
      <c r="AN15" s="67">
        <f>+K15+AC15-AH15</f>
        <v>204309530</v>
      </c>
      <c r="AO15" s="61" t="s">
        <v>67</v>
      </c>
      <c r="AP15" s="60">
        <v>163447624</v>
      </c>
      <c r="AQ15" s="58" t="s">
        <v>86</v>
      </c>
      <c r="AR15" s="60">
        <v>0</v>
      </c>
      <c r="AS15" s="66" t="s">
        <v>75</v>
      </c>
      <c r="AT15" s="70">
        <v>163447624</v>
      </c>
      <c r="AU15" s="71">
        <f t="shared" si="3"/>
        <v>40861906</v>
      </c>
      <c r="AV15" s="72">
        <f t="shared" si="4"/>
        <v>0.8</v>
      </c>
      <c r="AW15" s="66" t="s">
        <v>75</v>
      </c>
      <c r="AX15" s="61" t="s">
        <v>101</v>
      </c>
      <c r="AY15" s="62" t="s">
        <v>4532</v>
      </c>
      <c r="AZ15" s="58" t="s">
        <v>67</v>
      </c>
      <c r="BA15" s="58" t="s">
        <v>119</v>
      </c>
      <c r="BB15" s="12"/>
    </row>
    <row r="16" spans="1:72" x14ac:dyDescent="0.25">
      <c r="B16" s="58">
        <v>2024</v>
      </c>
      <c r="C16" s="58">
        <v>891780111</v>
      </c>
      <c r="D16" s="59" t="s">
        <v>64</v>
      </c>
      <c r="E16" s="60" t="s">
        <v>4531</v>
      </c>
      <c r="F16" s="60" t="s">
        <v>4530</v>
      </c>
      <c r="G16" s="61">
        <v>0</v>
      </c>
      <c r="H16" s="61" t="s">
        <v>73</v>
      </c>
      <c r="I16" s="59" t="s">
        <v>125</v>
      </c>
      <c r="J16" s="62" t="s">
        <v>4529</v>
      </c>
      <c r="K16" s="60">
        <v>14850000</v>
      </c>
      <c r="L16" s="58" t="s">
        <v>68</v>
      </c>
      <c r="M16" s="62" t="s">
        <v>4528</v>
      </c>
      <c r="N16" s="63" t="s">
        <v>4527</v>
      </c>
      <c r="O16" s="64">
        <v>273</v>
      </c>
      <c r="P16" s="68">
        <v>45328</v>
      </c>
      <c r="Q16" s="60">
        <v>14850000</v>
      </c>
      <c r="R16" s="68">
        <v>45331</v>
      </c>
      <c r="S16" s="60">
        <v>14850000</v>
      </c>
      <c r="T16" s="61" t="s">
        <v>66</v>
      </c>
      <c r="U16" s="64">
        <v>36557666</v>
      </c>
      <c r="V16" s="62" t="s">
        <v>4526</v>
      </c>
      <c r="W16" s="355">
        <v>45331</v>
      </c>
      <c r="X16" s="68">
        <v>45337</v>
      </c>
      <c r="Y16" s="68">
        <v>45337</v>
      </c>
      <c r="Z16" s="68">
        <v>45657</v>
      </c>
      <c r="AA16" s="67">
        <f t="shared" si="0"/>
        <v>320</v>
      </c>
      <c r="AB16" s="60">
        <v>0</v>
      </c>
      <c r="AC16" s="60">
        <v>0</v>
      </c>
      <c r="AD16" s="60">
        <v>0</v>
      </c>
      <c r="AE16" s="65" t="s">
        <v>75</v>
      </c>
      <c r="AF16" s="67">
        <f t="shared" si="1"/>
        <v>0</v>
      </c>
      <c r="AG16" s="60">
        <v>0</v>
      </c>
      <c r="AH16" s="60">
        <v>0</v>
      </c>
      <c r="AI16" s="65" t="s">
        <v>75</v>
      </c>
      <c r="AJ16" s="61">
        <v>0</v>
      </c>
      <c r="AK16" s="65" t="s">
        <v>75</v>
      </c>
      <c r="AL16" s="65" t="s">
        <v>75</v>
      </c>
      <c r="AM16" s="67">
        <f t="shared" si="2"/>
        <v>0</v>
      </c>
      <c r="AN16" s="67">
        <f>+K16+AC16-AH16</f>
        <v>14850000</v>
      </c>
      <c r="AO16" s="61" t="s">
        <v>67</v>
      </c>
      <c r="AP16" s="60">
        <v>14850000</v>
      </c>
      <c r="AQ16" s="58" t="s">
        <v>86</v>
      </c>
      <c r="AR16" s="60">
        <v>0</v>
      </c>
      <c r="AS16" s="66" t="s">
        <v>75</v>
      </c>
      <c r="AT16" s="70">
        <v>5400000</v>
      </c>
      <c r="AU16" s="71">
        <f t="shared" si="3"/>
        <v>9450000</v>
      </c>
      <c r="AV16" s="72">
        <f t="shared" si="4"/>
        <v>0.36363636363636365</v>
      </c>
      <c r="AW16" s="66" t="s">
        <v>75</v>
      </c>
      <c r="AX16" s="61" t="s">
        <v>101</v>
      </c>
      <c r="AY16" s="62" t="s">
        <v>4525</v>
      </c>
      <c r="AZ16" s="58" t="s">
        <v>67</v>
      </c>
      <c r="BA16" s="58" t="s">
        <v>119</v>
      </c>
      <c r="BB16" s="12"/>
    </row>
    <row r="17" spans="2:54" x14ac:dyDescent="0.25">
      <c r="B17" s="58">
        <v>2024</v>
      </c>
      <c r="C17" s="58">
        <v>891780111</v>
      </c>
      <c r="D17" s="59" t="s">
        <v>64</v>
      </c>
      <c r="E17" s="60" t="s">
        <v>4524</v>
      </c>
      <c r="F17" s="60" t="s">
        <v>4523</v>
      </c>
      <c r="G17" s="61">
        <v>0</v>
      </c>
      <c r="H17" s="61" t="s">
        <v>73</v>
      </c>
      <c r="I17" s="59" t="s">
        <v>65</v>
      </c>
      <c r="J17" s="62" t="s">
        <v>4522</v>
      </c>
      <c r="K17" s="60">
        <v>10000000</v>
      </c>
      <c r="L17" s="58" t="s">
        <v>68</v>
      </c>
      <c r="M17" s="62" t="s">
        <v>3873</v>
      </c>
      <c r="N17" s="63" t="s">
        <v>3872</v>
      </c>
      <c r="O17" s="64">
        <v>149</v>
      </c>
      <c r="P17" s="68">
        <v>45315</v>
      </c>
      <c r="Q17" s="60">
        <v>10000000</v>
      </c>
      <c r="R17" s="68">
        <v>45335</v>
      </c>
      <c r="S17" s="60">
        <v>10000000</v>
      </c>
      <c r="T17" s="61" t="s">
        <v>66</v>
      </c>
      <c r="U17" s="64">
        <v>72175282</v>
      </c>
      <c r="V17" s="62" t="s">
        <v>3682</v>
      </c>
      <c r="W17" s="355">
        <v>45335</v>
      </c>
      <c r="X17" s="68">
        <v>45356</v>
      </c>
      <c r="Y17" s="68">
        <v>45337</v>
      </c>
      <c r="Z17" s="68">
        <v>45417</v>
      </c>
      <c r="AA17" s="67">
        <f t="shared" si="0"/>
        <v>80</v>
      </c>
      <c r="AB17" s="60">
        <v>0</v>
      </c>
      <c r="AC17" s="60">
        <v>0</v>
      </c>
      <c r="AD17" s="60">
        <v>0</v>
      </c>
      <c r="AE17" s="65" t="s">
        <v>75</v>
      </c>
      <c r="AF17" s="67">
        <f t="shared" si="1"/>
        <v>0</v>
      </c>
      <c r="AG17" s="60">
        <v>0</v>
      </c>
      <c r="AH17" s="60">
        <v>0</v>
      </c>
      <c r="AI17" s="65" t="s">
        <v>75</v>
      </c>
      <c r="AJ17" s="61">
        <v>0</v>
      </c>
      <c r="AK17" s="65" t="s">
        <v>75</v>
      </c>
      <c r="AL17" s="65" t="s">
        <v>75</v>
      </c>
      <c r="AM17" s="67">
        <f t="shared" si="2"/>
        <v>0</v>
      </c>
      <c r="AN17" s="67">
        <f>+K17+AC17-AH17</f>
        <v>10000000</v>
      </c>
      <c r="AO17" s="61" t="s">
        <v>67</v>
      </c>
      <c r="AP17" s="60">
        <v>10000000</v>
      </c>
      <c r="AQ17" s="61" t="s">
        <v>67</v>
      </c>
      <c r="AR17" s="60">
        <v>5000000</v>
      </c>
      <c r="AS17" s="166">
        <v>45356</v>
      </c>
      <c r="AT17" s="60">
        <v>5000000</v>
      </c>
      <c r="AU17" s="71">
        <f t="shared" si="3"/>
        <v>5000000</v>
      </c>
      <c r="AV17" s="72">
        <f t="shared" si="4"/>
        <v>0.5</v>
      </c>
      <c r="AW17" s="66" t="s">
        <v>75</v>
      </c>
      <c r="AX17" s="61" t="s">
        <v>3156</v>
      </c>
      <c r="AY17" s="62" t="s">
        <v>4521</v>
      </c>
      <c r="AZ17" s="58" t="s">
        <v>67</v>
      </c>
      <c r="BA17" s="58" t="s">
        <v>119</v>
      </c>
      <c r="BB17" s="12"/>
    </row>
    <row r="18" spans="2:54" x14ac:dyDescent="0.25">
      <c r="B18" s="58">
        <v>2024</v>
      </c>
      <c r="C18" s="58">
        <v>891780111</v>
      </c>
      <c r="D18" s="59" t="s">
        <v>64</v>
      </c>
      <c r="E18" s="60" t="s">
        <v>4520</v>
      </c>
      <c r="F18" s="60" t="s">
        <v>4519</v>
      </c>
      <c r="G18" s="61">
        <v>0</v>
      </c>
      <c r="H18" s="61" t="s">
        <v>73</v>
      </c>
      <c r="I18" s="59" t="s">
        <v>65</v>
      </c>
      <c r="J18" s="62" t="s">
        <v>4518</v>
      </c>
      <c r="K18" s="60">
        <v>141610000</v>
      </c>
      <c r="L18" s="58" t="s">
        <v>68</v>
      </c>
      <c r="M18" s="62" t="s">
        <v>3322</v>
      </c>
      <c r="N18" s="63" t="s">
        <v>772</v>
      </c>
      <c r="O18" s="64">
        <v>253</v>
      </c>
      <c r="P18" s="68">
        <v>45327</v>
      </c>
      <c r="Q18" s="60">
        <v>141610000</v>
      </c>
      <c r="R18" s="68">
        <v>45335</v>
      </c>
      <c r="S18" s="60">
        <v>141610000</v>
      </c>
      <c r="T18" s="61" t="s">
        <v>66</v>
      </c>
      <c r="U18" s="64">
        <v>85465146</v>
      </c>
      <c r="V18" s="62" t="s">
        <v>3267</v>
      </c>
      <c r="W18" s="355">
        <v>45335</v>
      </c>
      <c r="X18" s="68">
        <v>45335</v>
      </c>
      <c r="Y18" s="68">
        <v>45335</v>
      </c>
      <c r="Z18" s="68">
        <v>45670</v>
      </c>
      <c r="AA18" s="67">
        <f t="shared" si="0"/>
        <v>335</v>
      </c>
      <c r="AB18" s="60">
        <v>0</v>
      </c>
      <c r="AC18" s="60">
        <v>0</v>
      </c>
      <c r="AD18" s="60">
        <v>0</v>
      </c>
      <c r="AE18" s="65" t="s">
        <v>75</v>
      </c>
      <c r="AF18" s="67">
        <f t="shared" si="1"/>
        <v>0</v>
      </c>
      <c r="AG18" s="60">
        <v>0</v>
      </c>
      <c r="AH18" s="60">
        <v>0</v>
      </c>
      <c r="AI18" s="65" t="s">
        <v>75</v>
      </c>
      <c r="AJ18" s="61">
        <v>0</v>
      </c>
      <c r="AK18" s="65" t="s">
        <v>75</v>
      </c>
      <c r="AL18" s="65" t="s">
        <v>75</v>
      </c>
      <c r="AM18" s="67">
        <f t="shared" si="2"/>
        <v>0</v>
      </c>
      <c r="AN18" s="67">
        <f>+K18+AC18-AH18</f>
        <v>141610000</v>
      </c>
      <c r="AO18" s="61" t="s">
        <v>67</v>
      </c>
      <c r="AP18" s="60">
        <v>141610000</v>
      </c>
      <c r="AQ18" s="58" t="s">
        <v>86</v>
      </c>
      <c r="AR18" s="60">
        <v>0</v>
      </c>
      <c r="AS18" s="66" t="s">
        <v>75</v>
      </c>
      <c r="AT18" s="70">
        <v>75565000</v>
      </c>
      <c r="AU18" s="71">
        <f t="shared" si="3"/>
        <v>66045000</v>
      </c>
      <c r="AV18" s="72">
        <f t="shared" si="4"/>
        <v>0.53361344537815125</v>
      </c>
      <c r="AW18" s="66" t="s">
        <v>75</v>
      </c>
      <c r="AX18" s="61" t="s">
        <v>101</v>
      </c>
      <c r="AY18" s="62" t="s">
        <v>4517</v>
      </c>
      <c r="AZ18" s="58" t="s">
        <v>67</v>
      </c>
      <c r="BA18" s="58" t="s">
        <v>119</v>
      </c>
      <c r="BB18" s="12"/>
    </row>
    <row r="19" spans="2:54" x14ac:dyDescent="0.25">
      <c r="B19" s="58">
        <v>2024</v>
      </c>
      <c r="C19" s="58">
        <v>891780111</v>
      </c>
      <c r="D19" s="59" t="s">
        <v>64</v>
      </c>
      <c r="E19" s="60" t="s">
        <v>4516</v>
      </c>
      <c r="F19" s="60" t="s">
        <v>4515</v>
      </c>
      <c r="G19" s="61">
        <v>0</v>
      </c>
      <c r="H19" s="61" t="s">
        <v>73</v>
      </c>
      <c r="I19" s="59" t="s">
        <v>125</v>
      </c>
      <c r="J19" s="62" t="s">
        <v>3815</v>
      </c>
      <c r="K19" s="60">
        <v>105439497</v>
      </c>
      <c r="L19" s="58" t="s">
        <v>68</v>
      </c>
      <c r="M19" s="62" t="s">
        <v>3814</v>
      </c>
      <c r="N19" s="63" t="s">
        <v>3813</v>
      </c>
      <c r="O19" s="64">
        <v>315</v>
      </c>
      <c r="P19" s="68">
        <v>45330</v>
      </c>
      <c r="Q19" s="60">
        <v>105439497</v>
      </c>
      <c r="R19" s="68">
        <v>45336</v>
      </c>
      <c r="S19" s="60">
        <v>105439497</v>
      </c>
      <c r="T19" s="61" t="s">
        <v>66</v>
      </c>
      <c r="U19" s="64">
        <v>72175282</v>
      </c>
      <c r="V19" s="62" t="s">
        <v>3682</v>
      </c>
      <c r="W19" s="355">
        <v>45336</v>
      </c>
      <c r="X19" s="68">
        <v>45336</v>
      </c>
      <c r="Y19" s="68">
        <v>45336</v>
      </c>
      <c r="Z19" s="68">
        <v>45457</v>
      </c>
      <c r="AA19" s="67">
        <f t="shared" si="0"/>
        <v>121</v>
      </c>
      <c r="AB19" s="60">
        <v>1</v>
      </c>
      <c r="AC19" s="60">
        <v>26359874</v>
      </c>
      <c r="AD19" s="60">
        <v>1</v>
      </c>
      <c r="AE19" s="68">
        <v>45487</v>
      </c>
      <c r="AF19" s="67">
        <f t="shared" si="1"/>
        <v>30</v>
      </c>
      <c r="AG19" s="60">
        <v>0</v>
      </c>
      <c r="AH19" s="60">
        <v>0</v>
      </c>
      <c r="AI19" s="65" t="s">
        <v>75</v>
      </c>
      <c r="AJ19" s="61">
        <v>0</v>
      </c>
      <c r="AK19" s="65" t="s">
        <v>75</v>
      </c>
      <c r="AL19" s="65" t="s">
        <v>75</v>
      </c>
      <c r="AM19" s="67">
        <f t="shared" si="2"/>
        <v>0</v>
      </c>
      <c r="AN19" s="67">
        <f>+K19+AC19-AH19</f>
        <v>131799371</v>
      </c>
      <c r="AO19" s="61" t="s">
        <v>67</v>
      </c>
      <c r="AP19" s="60">
        <v>105439497</v>
      </c>
      <c r="AQ19" s="58" t="s">
        <v>86</v>
      </c>
      <c r="AR19" s="60">
        <v>0</v>
      </c>
      <c r="AS19" s="66" t="s">
        <v>75</v>
      </c>
      <c r="AT19" s="70">
        <v>105439497</v>
      </c>
      <c r="AU19" s="71">
        <f t="shared" si="3"/>
        <v>26359874</v>
      </c>
      <c r="AV19" s="72">
        <f t="shared" si="4"/>
        <v>0.80000000151745787</v>
      </c>
      <c r="AW19" s="66" t="s">
        <v>75</v>
      </c>
      <c r="AX19" s="61" t="s">
        <v>101</v>
      </c>
      <c r="AY19" s="62" t="s">
        <v>4514</v>
      </c>
      <c r="AZ19" s="58" t="s">
        <v>67</v>
      </c>
      <c r="BA19" s="58" t="s">
        <v>119</v>
      </c>
      <c r="BB19" s="12"/>
    </row>
    <row r="20" spans="2:54" x14ac:dyDescent="0.25">
      <c r="B20" s="58">
        <v>2024</v>
      </c>
      <c r="C20" s="58">
        <v>891780111</v>
      </c>
      <c r="D20" s="59" t="s">
        <v>64</v>
      </c>
      <c r="E20" s="60" t="s">
        <v>4513</v>
      </c>
      <c r="F20" s="60" t="s">
        <v>4512</v>
      </c>
      <c r="G20" s="61">
        <v>0</v>
      </c>
      <c r="H20" s="61" t="s">
        <v>73</v>
      </c>
      <c r="I20" s="59" t="s">
        <v>65</v>
      </c>
      <c r="J20" s="62" t="s">
        <v>4511</v>
      </c>
      <c r="K20" s="60">
        <v>140000000</v>
      </c>
      <c r="L20" s="58" t="s">
        <v>68</v>
      </c>
      <c r="M20" s="62" t="s">
        <v>3414</v>
      </c>
      <c r="N20" s="63" t="s">
        <v>3413</v>
      </c>
      <c r="O20" s="64">
        <v>321</v>
      </c>
      <c r="P20" s="68">
        <v>45331</v>
      </c>
      <c r="Q20" s="60">
        <v>140000000</v>
      </c>
      <c r="R20" s="68">
        <v>45336</v>
      </c>
      <c r="S20" s="60">
        <v>140000000</v>
      </c>
      <c r="T20" s="61" t="s">
        <v>66</v>
      </c>
      <c r="U20" s="64">
        <v>85459497</v>
      </c>
      <c r="V20" s="62" t="s">
        <v>3402</v>
      </c>
      <c r="W20" s="355">
        <v>45336</v>
      </c>
      <c r="X20" s="68">
        <v>45337</v>
      </c>
      <c r="Y20" s="68">
        <v>45337</v>
      </c>
      <c r="Z20" s="68">
        <v>45458</v>
      </c>
      <c r="AA20" s="67">
        <f t="shared" si="0"/>
        <v>121</v>
      </c>
      <c r="AB20" s="60">
        <v>0</v>
      </c>
      <c r="AC20" s="60">
        <v>0</v>
      </c>
      <c r="AD20" s="60">
        <v>0</v>
      </c>
      <c r="AE20" s="65" t="s">
        <v>75</v>
      </c>
      <c r="AF20" s="67">
        <f t="shared" si="1"/>
        <v>0</v>
      </c>
      <c r="AG20" s="60">
        <v>0</v>
      </c>
      <c r="AH20" s="60">
        <v>0</v>
      </c>
      <c r="AI20" s="65" t="s">
        <v>75</v>
      </c>
      <c r="AJ20" s="61">
        <v>0</v>
      </c>
      <c r="AK20" s="65" t="s">
        <v>75</v>
      </c>
      <c r="AL20" s="65" t="s">
        <v>75</v>
      </c>
      <c r="AM20" s="67">
        <f t="shared" si="2"/>
        <v>0</v>
      </c>
      <c r="AN20" s="67">
        <f>+K20+AC20-AH20</f>
        <v>140000000</v>
      </c>
      <c r="AO20" s="61" t="s">
        <v>67</v>
      </c>
      <c r="AP20" s="60">
        <v>140000000</v>
      </c>
      <c r="AQ20" s="58" t="s">
        <v>86</v>
      </c>
      <c r="AR20" s="60">
        <v>0</v>
      </c>
      <c r="AS20" s="66" t="s">
        <v>75</v>
      </c>
      <c r="AT20" s="70">
        <v>139988181</v>
      </c>
      <c r="AU20" s="71">
        <f t="shared" si="3"/>
        <v>11819</v>
      </c>
      <c r="AV20" s="72">
        <f t="shared" si="4"/>
        <v>0.99991557857142854</v>
      </c>
      <c r="AW20" s="66" t="s">
        <v>75</v>
      </c>
      <c r="AX20" s="61" t="s">
        <v>101</v>
      </c>
      <c r="AY20" s="62" t="s">
        <v>4510</v>
      </c>
      <c r="AZ20" s="58" t="s">
        <v>67</v>
      </c>
      <c r="BA20" s="58" t="s">
        <v>119</v>
      </c>
      <c r="BB20" s="12"/>
    </row>
    <row r="21" spans="2:54" x14ac:dyDescent="0.25">
      <c r="B21" s="58">
        <v>2024</v>
      </c>
      <c r="C21" s="58">
        <v>891780111</v>
      </c>
      <c r="D21" s="59" t="s">
        <v>64</v>
      </c>
      <c r="E21" s="60" t="s">
        <v>4509</v>
      </c>
      <c r="F21" s="60" t="s">
        <v>4508</v>
      </c>
      <c r="G21" s="61">
        <v>0</v>
      </c>
      <c r="H21" s="61" t="s">
        <v>73</v>
      </c>
      <c r="I21" s="59" t="s">
        <v>65</v>
      </c>
      <c r="J21" s="62" t="s">
        <v>4507</v>
      </c>
      <c r="K21" s="60">
        <v>7818000</v>
      </c>
      <c r="L21" s="58" t="s">
        <v>68</v>
      </c>
      <c r="M21" s="62" t="s">
        <v>3340</v>
      </c>
      <c r="N21" s="63" t="s">
        <v>3339</v>
      </c>
      <c r="O21" s="64">
        <v>279</v>
      </c>
      <c r="P21" s="68">
        <v>45328</v>
      </c>
      <c r="Q21" s="60">
        <v>7818000</v>
      </c>
      <c r="R21" s="68">
        <v>45337</v>
      </c>
      <c r="S21" s="60">
        <v>7818000</v>
      </c>
      <c r="T21" s="61" t="s">
        <v>66</v>
      </c>
      <c r="U21" s="64">
        <v>85465146</v>
      </c>
      <c r="V21" s="62" t="s">
        <v>3267</v>
      </c>
      <c r="W21" s="355">
        <v>45337</v>
      </c>
      <c r="X21" s="68">
        <v>45337</v>
      </c>
      <c r="Y21" s="68" t="s">
        <v>75</v>
      </c>
      <c r="Z21" s="68">
        <v>45338</v>
      </c>
      <c r="AA21" s="67">
        <f t="shared" si="0"/>
        <v>1</v>
      </c>
      <c r="AB21" s="60">
        <v>0</v>
      </c>
      <c r="AC21" s="60">
        <v>0</v>
      </c>
      <c r="AD21" s="60">
        <v>0</v>
      </c>
      <c r="AE21" s="65" t="s">
        <v>75</v>
      </c>
      <c r="AF21" s="67">
        <f t="shared" si="1"/>
        <v>0</v>
      </c>
      <c r="AG21" s="60">
        <v>0</v>
      </c>
      <c r="AH21" s="60">
        <v>0</v>
      </c>
      <c r="AI21" s="65" t="s">
        <v>75</v>
      </c>
      <c r="AJ21" s="61">
        <v>0</v>
      </c>
      <c r="AK21" s="65" t="s">
        <v>75</v>
      </c>
      <c r="AL21" s="65" t="s">
        <v>75</v>
      </c>
      <c r="AM21" s="67">
        <f t="shared" si="2"/>
        <v>0</v>
      </c>
      <c r="AN21" s="67">
        <f>+K21+AC21-AH21</f>
        <v>7818000</v>
      </c>
      <c r="AO21" s="61" t="s">
        <v>67</v>
      </c>
      <c r="AP21" s="60">
        <v>7818000</v>
      </c>
      <c r="AQ21" s="58" t="s">
        <v>86</v>
      </c>
      <c r="AR21" s="60">
        <v>0</v>
      </c>
      <c r="AS21" s="66" t="s">
        <v>75</v>
      </c>
      <c r="AT21" s="70">
        <v>7817973</v>
      </c>
      <c r="AU21" s="71">
        <f t="shared" si="3"/>
        <v>27</v>
      </c>
      <c r="AV21" s="72">
        <f t="shared" si="4"/>
        <v>0.99999654643131231</v>
      </c>
      <c r="AW21" s="66" t="s">
        <v>75</v>
      </c>
      <c r="AX21" s="61" t="s">
        <v>98</v>
      </c>
      <c r="AY21" s="62" t="s">
        <v>4506</v>
      </c>
      <c r="AZ21" s="58" t="s">
        <v>67</v>
      </c>
      <c r="BA21" s="58" t="s">
        <v>119</v>
      </c>
      <c r="BB21" s="12"/>
    </row>
    <row r="22" spans="2:54" x14ac:dyDescent="0.25">
      <c r="B22" s="58">
        <v>2024</v>
      </c>
      <c r="C22" s="58">
        <v>891780111</v>
      </c>
      <c r="D22" s="59" t="s">
        <v>64</v>
      </c>
      <c r="E22" s="60" t="s">
        <v>4505</v>
      </c>
      <c r="F22" s="60" t="s">
        <v>4504</v>
      </c>
      <c r="G22" s="61">
        <v>0</v>
      </c>
      <c r="H22" s="61" t="s">
        <v>73</v>
      </c>
      <c r="I22" s="59" t="s">
        <v>65</v>
      </c>
      <c r="J22" s="62" t="s">
        <v>4503</v>
      </c>
      <c r="K22" s="60">
        <v>96413800</v>
      </c>
      <c r="L22" s="58" t="s">
        <v>68</v>
      </c>
      <c r="M22" s="62" t="s">
        <v>3451</v>
      </c>
      <c r="N22" s="63" t="s">
        <v>3450</v>
      </c>
      <c r="O22" s="64">
        <v>333</v>
      </c>
      <c r="P22" s="68">
        <v>45331</v>
      </c>
      <c r="Q22" s="60">
        <v>96413800</v>
      </c>
      <c r="R22" s="68">
        <v>45338</v>
      </c>
      <c r="S22" s="60">
        <v>96413800</v>
      </c>
      <c r="T22" s="61" t="s">
        <v>66</v>
      </c>
      <c r="U22" s="64">
        <v>85465146</v>
      </c>
      <c r="V22" s="62" t="s">
        <v>3267</v>
      </c>
      <c r="W22" s="355">
        <v>45338</v>
      </c>
      <c r="X22" s="68">
        <v>45345</v>
      </c>
      <c r="Y22" s="68">
        <v>45341</v>
      </c>
      <c r="Z22" s="68">
        <v>45369</v>
      </c>
      <c r="AA22" s="67">
        <f t="shared" si="0"/>
        <v>28</v>
      </c>
      <c r="AB22" s="60">
        <v>1</v>
      </c>
      <c r="AC22" s="60">
        <v>25656400</v>
      </c>
      <c r="AD22" s="60">
        <v>0</v>
      </c>
      <c r="AE22" s="65" t="s">
        <v>75</v>
      </c>
      <c r="AF22" s="67">
        <f t="shared" si="1"/>
        <v>0</v>
      </c>
      <c r="AG22" s="60">
        <v>0</v>
      </c>
      <c r="AH22" s="60">
        <v>0</v>
      </c>
      <c r="AI22" s="65" t="s">
        <v>75</v>
      </c>
      <c r="AJ22" s="61">
        <v>0</v>
      </c>
      <c r="AK22" s="65" t="s">
        <v>75</v>
      </c>
      <c r="AL22" s="65" t="s">
        <v>75</v>
      </c>
      <c r="AM22" s="67">
        <f t="shared" si="2"/>
        <v>0</v>
      </c>
      <c r="AN22" s="67">
        <f>+K22+AC22-AH22</f>
        <v>122070200</v>
      </c>
      <c r="AO22" s="61" t="s">
        <v>67</v>
      </c>
      <c r="AP22" s="60">
        <v>96413800</v>
      </c>
      <c r="AQ22" s="61" t="s">
        <v>67</v>
      </c>
      <c r="AR22" s="60">
        <v>48206900</v>
      </c>
      <c r="AS22" s="166">
        <v>45345</v>
      </c>
      <c r="AT22" s="60">
        <v>122070200</v>
      </c>
      <c r="AU22" s="71">
        <f t="shared" si="3"/>
        <v>0</v>
      </c>
      <c r="AV22" s="72">
        <f t="shared" si="4"/>
        <v>1</v>
      </c>
      <c r="AW22" s="66" t="s">
        <v>75</v>
      </c>
      <c r="AX22" s="61" t="s">
        <v>101</v>
      </c>
      <c r="AY22" s="62" t="s">
        <v>4502</v>
      </c>
      <c r="AZ22" s="58" t="s">
        <v>67</v>
      </c>
      <c r="BA22" s="58" t="s">
        <v>119</v>
      </c>
      <c r="BB22" s="12"/>
    </row>
    <row r="23" spans="2:54" x14ac:dyDescent="0.25">
      <c r="B23" s="58">
        <v>2024</v>
      </c>
      <c r="C23" s="58">
        <v>891780111</v>
      </c>
      <c r="D23" s="59" t="s">
        <v>64</v>
      </c>
      <c r="E23" s="60" t="s">
        <v>4501</v>
      </c>
      <c r="F23" s="60" t="s">
        <v>4500</v>
      </c>
      <c r="G23" s="61">
        <v>0</v>
      </c>
      <c r="H23" s="61" t="s">
        <v>73</v>
      </c>
      <c r="I23" s="59" t="s">
        <v>65</v>
      </c>
      <c r="J23" s="62" t="s">
        <v>4499</v>
      </c>
      <c r="K23" s="60">
        <v>180000000</v>
      </c>
      <c r="L23" s="58" t="s">
        <v>68</v>
      </c>
      <c r="M23" s="62" t="s">
        <v>4498</v>
      </c>
      <c r="N23" s="63" t="s">
        <v>3503</v>
      </c>
      <c r="O23" s="64">
        <v>313</v>
      </c>
      <c r="P23" s="68">
        <v>45330</v>
      </c>
      <c r="Q23" s="60">
        <v>180000000</v>
      </c>
      <c r="R23" s="68">
        <v>45338</v>
      </c>
      <c r="S23" s="60">
        <v>180000000</v>
      </c>
      <c r="T23" s="61" t="s">
        <v>66</v>
      </c>
      <c r="U23" s="64">
        <v>85459497</v>
      </c>
      <c r="V23" s="62" t="s">
        <v>3402</v>
      </c>
      <c r="W23" s="355">
        <v>45338</v>
      </c>
      <c r="X23" s="68">
        <v>45338</v>
      </c>
      <c r="Y23" s="68">
        <v>45338</v>
      </c>
      <c r="Z23" s="68">
        <v>45397</v>
      </c>
      <c r="AA23" s="67">
        <f t="shared" si="0"/>
        <v>59</v>
      </c>
      <c r="AB23" s="60">
        <v>0</v>
      </c>
      <c r="AC23" s="60">
        <v>0</v>
      </c>
      <c r="AD23" s="60">
        <v>0</v>
      </c>
      <c r="AE23" s="65" t="s">
        <v>75</v>
      </c>
      <c r="AF23" s="67">
        <f t="shared" si="1"/>
        <v>0</v>
      </c>
      <c r="AG23" s="60">
        <v>0</v>
      </c>
      <c r="AH23" s="60">
        <v>0</v>
      </c>
      <c r="AI23" s="65" t="s">
        <v>75</v>
      </c>
      <c r="AJ23" s="61">
        <v>0</v>
      </c>
      <c r="AK23" s="65" t="s">
        <v>75</v>
      </c>
      <c r="AL23" s="65" t="s">
        <v>75</v>
      </c>
      <c r="AM23" s="67">
        <f t="shared" si="2"/>
        <v>0</v>
      </c>
      <c r="AN23" s="67">
        <f>+K23+AC23-AH23</f>
        <v>180000000</v>
      </c>
      <c r="AO23" s="61" t="s">
        <v>67</v>
      </c>
      <c r="AP23" s="60">
        <v>180000000</v>
      </c>
      <c r="AQ23" s="58" t="s">
        <v>86</v>
      </c>
      <c r="AR23" s="60">
        <v>0</v>
      </c>
      <c r="AS23" s="66" t="s">
        <v>75</v>
      </c>
      <c r="AT23" s="70">
        <v>179988801</v>
      </c>
      <c r="AU23" s="71">
        <f t="shared" si="3"/>
        <v>11199</v>
      </c>
      <c r="AV23" s="72">
        <f t="shared" si="4"/>
        <v>0.99993778333333339</v>
      </c>
      <c r="AW23" s="66" t="s">
        <v>75</v>
      </c>
      <c r="AX23" s="61" t="s">
        <v>101</v>
      </c>
      <c r="AY23" s="62" t="s">
        <v>4497</v>
      </c>
      <c r="AZ23" s="58" t="s">
        <v>67</v>
      </c>
      <c r="BA23" s="58" t="s">
        <v>119</v>
      </c>
      <c r="BB23" s="12"/>
    </row>
    <row r="24" spans="2:54" x14ac:dyDescent="0.25">
      <c r="B24" s="58">
        <v>2024</v>
      </c>
      <c r="C24" s="58">
        <v>891780111</v>
      </c>
      <c r="D24" s="59" t="s">
        <v>64</v>
      </c>
      <c r="E24" s="60" t="s">
        <v>4496</v>
      </c>
      <c r="F24" s="60" t="s">
        <v>4495</v>
      </c>
      <c r="G24" s="61">
        <v>0</v>
      </c>
      <c r="H24" s="61" t="s">
        <v>73</v>
      </c>
      <c r="I24" s="59" t="s">
        <v>65</v>
      </c>
      <c r="J24" s="62" t="s">
        <v>4494</v>
      </c>
      <c r="K24" s="60">
        <v>915000</v>
      </c>
      <c r="L24" s="58" t="s">
        <v>68</v>
      </c>
      <c r="M24" s="62" t="s">
        <v>4493</v>
      </c>
      <c r="N24" s="63" t="s">
        <v>4057</v>
      </c>
      <c r="O24" s="64">
        <v>309</v>
      </c>
      <c r="P24" s="68">
        <v>45330</v>
      </c>
      <c r="Q24" s="60">
        <v>25684800</v>
      </c>
      <c r="R24" s="68">
        <v>45342</v>
      </c>
      <c r="S24" s="60">
        <v>915000</v>
      </c>
      <c r="T24" s="61" t="s">
        <v>66</v>
      </c>
      <c r="U24" s="64">
        <v>72175282</v>
      </c>
      <c r="V24" s="62" t="s">
        <v>3682</v>
      </c>
      <c r="W24" s="355">
        <v>45342</v>
      </c>
      <c r="X24" s="68">
        <v>45342</v>
      </c>
      <c r="Y24" s="68" t="s">
        <v>75</v>
      </c>
      <c r="Z24" s="68">
        <v>45344</v>
      </c>
      <c r="AA24" s="67">
        <f t="shared" si="0"/>
        <v>2</v>
      </c>
      <c r="AB24" s="60">
        <v>0</v>
      </c>
      <c r="AC24" s="60">
        <v>0</v>
      </c>
      <c r="AD24" s="60">
        <v>0</v>
      </c>
      <c r="AE24" s="65" t="s">
        <v>75</v>
      </c>
      <c r="AF24" s="67">
        <f t="shared" si="1"/>
        <v>0</v>
      </c>
      <c r="AG24" s="60">
        <v>0</v>
      </c>
      <c r="AH24" s="60">
        <v>0</v>
      </c>
      <c r="AI24" s="65" t="s">
        <v>75</v>
      </c>
      <c r="AJ24" s="61">
        <v>0</v>
      </c>
      <c r="AK24" s="65" t="s">
        <v>75</v>
      </c>
      <c r="AL24" s="65" t="s">
        <v>75</v>
      </c>
      <c r="AM24" s="67">
        <f t="shared" si="2"/>
        <v>0</v>
      </c>
      <c r="AN24" s="67">
        <f>+K24+AC24-AH24</f>
        <v>915000</v>
      </c>
      <c r="AO24" s="61" t="s">
        <v>67</v>
      </c>
      <c r="AP24" s="60">
        <v>915000</v>
      </c>
      <c r="AQ24" s="58" t="s">
        <v>86</v>
      </c>
      <c r="AR24" s="60">
        <v>0</v>
      </c>
      <c r="AS24" s="66" t="s">
        <v>75</v>
      </c>
      <c r="AT24" s="70">
        <v>915000</v>
      </c>
      <c r="AU24" s="71">
        <f t="shared" si="3"/>
        <v>0</v>
      </c>
      <c r="AV24" s="72">
        <f t="shared" si="4"/>
        <v>1</v>
      </c>
      <c r="AW24" s="66" t="s">
        <v>75</v>
      </c>
      <c r="AX24" s="61" t="s">
        <v>98</v>
      </c>
      <c r="AY24" s="62" t="s">
        <v>4492</v>
      </c>
      <c r="AZ24" s="58" t="s">
        <v>67</v>
      </c>
      <c r="BA24" s="58" t="s">
        <v>119</v>
      </c>
      <c r="BB24" s="12"/>
    </row>
    <row r="25" spans="2:54" x14ac:dyDescent="0.25">
      <c r="B25" s="58">
        <v>2024</v>
      </c>
      <c r="C25" s="58">
        <v>891780111</v>
      </c>
      <c r="D25" s="59" t="s">
        <v>64</v>
      </c>
      <c r="E25" s="60" t="s">
        <v>4491</v>
      </c>
      <c r="F25" s="60" t="s">
        <v>4490</v>
      </c>
      <c r="G25" s="61">
        <v>0</v>
      </c>
      <c r="H25" s="61" t="s">
        <v>73</v>
      </c>
      <c r="I25" s="59" t="s">
        <v>65</v>
      </c>
      <c r="J25" s="62" t="s">
        <v>4489</v>
      </c>
      <c r="K25" s="60">
        <v>59000000</v>
      </c>
      <c r="L25" s="58" t="s">
        <v>68</v>
      </c>
      <c r="M25" s="62" t="s">
        <v>4488</v>
      </c>
      <c r="N25" s="63" t="s">
        <v>4487</v>
      </c>
      <c r="O25" s="64">
        <v>343</v>
      </c>
      <c r="P25" s="68">
        <v>45335</v>
      </c>
      <c r="Q25" s="60">
        <v>59000000</v>
      </c>
      <c r="R25" s="68">
        <v>45343</v>
      </c>
      <c r="S25" s="60">
        <v>59000000</v>
      </c>
      <c r="T25" s="61" t="s">
        <v>66</v>
      </c>
      <c r="U25" s="64">
        <v>85459497</v>
      </c>
      <c r="V25" s="62" t="s">
        <v>3402</v>
      </c>
      <c r="W25" s="355">
        <v>45343</v>
      </c>
      <c r="X25" s="68">
        <v>45345</v>
      </c>
      <c r="Y25" s="68">
        <v>45343</v>
      </c>
      <c r="Z25" s="68">
        <v>45657</v>
      </c>
      <c r="AA25" s="67">
        <f t="shared" si="0"/>
        <v>314</v>
      </c>
      <c r="AB25" s="60">
        <v>0</v>
      </c>
      <c r="AC25" s="60">
        <v>0</v>
      </c>
      <c r="AD25" s="60">
        <v>0</v>
      </c>
      <c r="AE25" s="65" t="s">
        <v>75</v>
      </c>
      <c r="AF25" s="67">
        <f t="shared" si="1"/>
        <v>0</v>
      </c>
      <c r="AG25" s="60">
        <v>0</v>
      </c>
      <c r="AH25" s="60">
        <v>0</v>
      </c>
      <c r="AI25" s="65" t="s">
        <v>75</v>
      </c>
      <c r="AJ25" s="61">
        <v>0</v>
      </c>
      <c r="AK25" s="65" t="s">
        <v>75</v>
      </c>
      <c r="AL25" s="65" t="s">
        <v>75</v>
      </c>
      <c r="AM25" s="67">
        <f t="shared" si="2"/>
        <v>0</v>
      </c>
      <c r="AN25" s="67">
        <f>+K25+AC25-AH25</f>
        <v>59000000</v>
      </c>
      <c r="AO25" s="61" t="s">
        <v>67</v>
      </c>
      <c r="AP25" s="60">
        <v>59000000</v>
      </c>
      <c r="AQ25" s="61" t="s">
        <v>67</v>
      </c>
      <c r="AR25" s="60">
        <v>17700000</v>
      </c>
      <c r="AS25" s="166">
        <v>45345</v>
      </c>
      <c r="AT25" s="60">
        <v>40090000</v>
      </c>
      <c r="AU25" s="71">
        <f t="shared" si="3"/>
        <v>18910000</v>
      </c>
      <c r="AV25" s="72">
        <f t="shared" si="4"/>
        <v>0.67949152542372881</v>
      </c>
      <c r="AW25" s="66" t="s">
        <v>75</v>
      </c>
      <c r="AX25" s="61" t="s">
        <v>101</v>
      </c>
      <c r="AY25" s="62" t="s">
        <v>4486</v>
      </c>
      <c r="AZ25" s="58" t="s">
        <v>67</v>
      </c>
      <c r="BA25" s="58" t="s">
        <v>119</v>
      </c>
    </row>
    <row r="26" spans="2:54" x14ac:dyDescent="0.25">
      <c r="B26" s="58">
        <v>2024</v>
      </c>
      <c r="C26" s="58">
        <v>891780111</v>
      </c>
      <c r="D26" s="59" t="s">
        <v>64</v>
      </c>
      <c r="E26" s="60" t="s">
        <v>4485</v>
      </c>
      <c r="F26" s="60" t="s">
        <v>4484</v>
      </c>
      <c r="G26" s="61">
        <v>0</v>
      </c>
      <c r="H26" s="61" t="s">
        <v>73</v>
      </c>
      <c r="I26" s="59" t="s">
        <v>65</v>
      </c>
      <c r="J26" s="62" t="s">
        <v>3868</v>
      </c>
      <c r="K26" s="60">
        <v>120000000</v>
      </c>
      <c r="L26" s="58" t="s">
        <v>68</v>
      </c>
      <c r="M26" s="62" t="s">
        <v>3867</v>
      </c>
      <c r="N26" s="63" t="s">
        <v>3866</v>
      </c>
      <c r="O26" s="64">
        <v>365</v>
      </c>
      <c r="P26" s="68">
        <v>45337</v>
      </c>
      <c r="Q26" s="60">
        <v>120000000</v>
      </c>
      <c r="R26" s="68">
        <v>45343</v>
      </c>
      <c r="S26" s="60">
        <v>120000000</v>
      </c>
      <c r="T26" s="61" t="s">
        <v>66</v>
      </c>
      <c r="U26" s="64">
        <v>85459497</v>
      </c>
      <c r="V26" s="62" t="s">
        <v>3402</v>
      </c>
      <c r="W26" s="355">
        <v>45343</v>
      </c>
      <c r="X26" s="68">
        <v>45345</v>
      </c>
      <c r="Y26" s="68">
        <v>45345</v>
      </c>
      <c r="Z26" s="68">
        <v>45473</v>
      </c>
      <c r="AA26" s="67">
        <f t="shared" si="0"/>
        <v>128</v>
      </c>
      <c r="AB26" s="60">
        <v>1</v>
      </c>
      <c r="AC26" s="60">
        <v>50000000</v>
      </c>
      <c r="AD26" s="60">
        <v>0</v>
      </c>
      <c r="AE26" s="65" t="s">
        <v>75</v>
      </c>
      <c r="AF26" s="67">
        <f t="shared" si="1"/>
        <v>0</v>
      </c>
      <c r="AG26" s="60">
        <v>0</v>
      </c>
      <c r="AH26" s="60">
        <v>0</v>
      </c>
      <c r="AI26" s="65" t="s">
        <v>75</v>
      </c>
      <c r="AJ26" s="61">
        <v>0</v>
      </c>
      <c r="AK26" s="65" t="s">
        <v>75</v>
      </c>
      <c r="AL26" s="65" t="s">
        <v>75</v>
      </c>
      <c r="AM26" s="67">
        <f t="shared" si="2"/>
        <v>0</v>
      </c>
      <c r="AN26" s="67">
        <f>+K26+AC26-AH26</f>
        <v>170000000</v>
      </c>
      <c r="AO26" s="61" t="s">
        <v>67</v>
      </c>
      <c r="AP26" s="60">
        <v>120000000</v>
      </c>
      <c r="AQ26" s="61" t="s">
        <v>67</v>
      </c>
      <c r="AR26" s="60">
        <v>48000000</v>
      </c>
      <c r="AS26" s="166">
        <v>45345</v>
      </c>
      <c r="AT26" s="60">
        <v>169979090</v>
      </c>
      <c r="AU26" s="71">
        <f t="shared" si="3"/>
        <v>20910</v>
      </c>
      <c r="AV26" s="72">
        <f t="shared" si="4"/>
        <v>0.99987700000000002</v>
      </c>
      <c r="AW26" s="66" t="s">
        <v>75</v>
      </c>
      <c r="AX26" s="61" t="s">
        <v>101</v>
      </c>
      <c r="AY26" s="62" t="s">
        <v>4483</v>
      </c>
      <c r="AZ26" s="58" t="s">
        <v>67</v>
      </c>
      <c r="BA26" s="58" t="s">
        <v>119</v>
      </c>
    </row>
    <row r="27" spans="2:54" x14ac:dyDescent="0.25">
      <c r="B27" s="58">
        <v>2024</v>
      </c>
      <c r="C27" s="58">
        <v>891780111</v>
      </c>
      <c r="D27" s="59" t="s">
        <v>64</v>
      </c>
      <c r="E27" s="60" t="s">
        <v>4482</v>
      </c>
      <c r="F27" s="60" t="s">
        <v>4481</v>
      </c>
      <c r="G27" s="61">
        <v>0</v>
      </c>
      <c r="H27" s="61" t="s">
        <v>73</v>
      </c>
      <c r="I27" s="59" t="s">
        <v>65</v>
      </c>
      <c r="J27" s="62" t="s">
        <v>4480</v>
      </c>
      <c r="K27" s="60">
        <v>1161800</v>
      </c>
      <c r="L27" s="58" t="s">
        <v>68</v>
      </c>
      <c r="M27" s="62" t="s">
        <v>4040</v>
      </c>
      <c r="N27" s="63" t="s">
        <v>4039</v>
      </c>
      <c r="O27" s="64">
        <v>309</v>
      </c>
      <c r="P27" s="68">
        <v>45330</v>
      </c>
      <c r="Q27" s="60">
        <v>25684800</v>
      </c>
      <c r="R27" s="68">
        <v>45343</v>
      </c>
      <c r="S27" s="60">
        <v>1161000</v>
      </c>
      <c r="T27" s="61" t="s">
        <v>66</v>
      </c>
      <c r="U27" s="64">
        <v>72175282</v>
      </c>
      <c r="V27" s="62" t="s">
        <v>3682</v>
      </c>
      <c r="W27" s="355">
        <v>45343</v>
      </c>
      <c r="X27" s="68">
        <v>45343</v>
      </c>
      <c r="Y27" s="68" t="s">
        <v>75</v>
      </c>
      <c r="Z27" s="68">
        <v>45345</v>
      </c>
      <c r="AA27" s="67">
        <f t="shared" si="0"/>
        <v>2</v>
      </c>
      <c r="AB27" s="60">
        <v>0</v>
      </c>
      <c r="AC27" s="60">
        <v>0</v>
      </c>
      <c r="AD27" s="60">
        <v>0</v>
      </c>
      <c r="AE27" s="65" t="s">
        <v>75</v>
      </c>
      <c r="AF27" s="67">
        <f t="shared" si="1"/>
        <v>0</v>
      </c>
      <c r="AG27" s="60">
        <v>0</v>
      </c>
      <c r="AH27" s="60">
        <v>0</v>
      </c>
      <c r="AI27" s="65" t="s">
        <v>75</v>
      </c>
      <c r="AJ27" s="61">
        <v>0</v>
      </c>
      <c r="AK27" s="65" t="s">
        <v>75</v>
      </c>
      <c r="AL27" s="65" t="s">
        <v>75</v>
      </c>
      <c r="AM27" s="67">
        <f t="shared" si="2"/>
        <v>0</v>
      </c>
      <c r="AN27" s="67">
        <f>+K27+AC27-AH27</f>
        <v>1161800</v>
      </c>
      <c r="AO27" s="61" t="s">
        <v>67</v>
      </c>
      <c r="AP27" s="60">
        <v>1161000</v>
      </c>
      <c r="AQ27" s="58" t="s">
        <v>86</v>
      </c>
      <c r="AR27" s="60">
        <v>0</v>
      </c>
      <c r="AS27" s="66" t="s">
        <v>75</v>
      </c>
      <c r="AT27" s="70">
        <v>1161800</v>
      </c>
      <c r="AU27" s="71">
        <f t="shared" si="3"/>
        <v>0</v>
      </c>
      <c r="AV27" s="72">
        <f t="shared" si="4"/>
        <v>1</v>
      </c>
      <c r="AW27" s="66" t="s">
        <v>75</v>
      </c>
      <c r="AX27" s="61" t="s">
        <v>98</v>
      </c>
      <c r="AY27" s="62" t="s">
        <v>4479</v>
      </c>
      <c r="AZ27" s="58" t="s">
        <v>67</v>
      </c>
      <c r="BA27" s="58" t="s">
        <v>119</v>
      </c>
    </row>
    <row r="28" spans="2:54" x14ac:dyDescent="0.25">
      <c r="B28" s="58">
        <v>2024</v>
      </c>
      <c r="C28" s="58">
        <v>891780111</v>
      </c>
      <c r="D28" s="59" t="s">
        <v>64</v>
      </c>
      <c r="E28" s="60" t="s">
        <v>4478</v>
      </c>
      <c r="F28" s="60" t="s">
        <v>4477</v>
      </c>
      <c r="G28" s="61">
        <v>0</v>
      </c>
      <c r="H28" s="61" t="s">
        <v>73</v>
      </c>
      <c r="I28" s="59" t="s">
        <v>125</v>
      </c>
      <c r="J28" s="62" t="s">
        <v>4476</v>
      </c>
      <c r="K28" s="60">
        <v>19642612</v>
      </c>
      <c r="L28" s="58" t="s">
        <v>68</v>
      </c>
      <c r="M28" s="62" t="s">
        <v>4475</v>
      </c>
      <c r="N28" s="63" t="s">
        <v>4474</v>
      </c>
      <c r="O28" s="64">
        <v>381</v>
      </c>
      <c r="P28" s="68">
        <v>45338</v>
      </c>
      <c r="Q28" s="60">
        <v>269581278</v>
      </c>
      <c r="R28" s="68">
        <v>45343</v>
      </c>
      <c r="S28" s="60">
        <v>19642612</v>
      </c>
      <c r="T28" s="61" t="s">
        <v>66</v>
      </c>
      <c r="U28" s="64">
        <v>72175282</v>
      </c>
      <c r="V28" s="62" t="s">
        <v>3682</v>
      </c>
      <c r="W28" s="355">
        <v>45343</v>
      </c>
      <c r="X28" s="68">
        <v>45343</v>
      </c>
      <c r="Y28" s="68" t="s">
        <v>75</v>
      </c>
      <c r="Z28" s="68">
        <v>45464</v>
      </c>
      <c r="AA28" s="67">
        <f t="shared" si="0"/>
        <v>121</v>
      </c>
      <c r="AB28" s="60">
        <v>0</v>
      </c>
      <c r="AC28" s="60">
        <v>0</v>
      </c>
      <c r="AD28" s="60">
        <v>0</v>
      </c>
      <c r="AE28" s="65" t="s">
        <v>75</v>
      </c>
      <c r="AF28" s="67">
        <f t="shared" si="1"/>
        <v>0</v>
      </c>
      <c r="AG28" s="60">
        <v>0</v>
      </c>
      <c r="AH28" s="60">
        <v>0</v>
      </c>
      <c r="AI28" s="65" t="s">
        <v>75</v>
      </c>
      <c r="AJ28" s="61">
        <v>0</v>
      </c>
      <c r="AK28" s="65" t="s">
        <v>75</v>
      </c>
      <c r="AL28" s="65" t="s">
        <v>75</v>
      </c>
      <c r="AM28" s="67">
        <f t="shared" si="2"/>
        <v>0</v>
      </c>
      <c r="AN28" s="67">
        <f>+K28+AC28-AH28</f>
        <v>19642612</v>
      </c>
      <c r="AO28" s="61" t="s">
        <v>67</v>
      </c>
      <c r="AP28" s="60">
        <v>19642612</v>
      </c>
      <c r="AQ28" s="58" t="s">
        <v>86</v>
      </c>
      <c r="AR28" s="60">
        <v>0</v>
      </c>
      <c r="AS28" s="66" t="s">
        <v>75</v>
      </c>
      <c r="AT28" s="70">
        <v>14731959</v>
      </c>
      <c r="AU28" s="71">
        <f t="shared" si="3"/>
        <v>4910653</v>
      </c>
      <c r="AV28" s="72">
        <f t="shared" si="4"/>
        <v>0.75</v>
      </c>
      <c r="AW28" s="66" t="s">
        <v>75</v>
      </c>
      <c r="AX28" s="61" t="s">
        <v>101</v>
      </c>
      <c r="AY28" s="62" t="s">
        <v>4473</v>
      </c>
      <c r="AZ28" s="58" t="s">
        <v>67</v>
      </c>
      <c r="BA28" s="58" t="s">
        <v>119</v>
      </c>
    </row>
    <row r="29" spans="2:54" x14ac:dyDescent="0.25">
      <c r="B29" s="58">
        <v>2024</v>
      </c>
      <c r="C29" s="58">
        <v>891780111</v>
      </c>
      <c r="D29" s="59" t="s">
        <v>64</v>
      </c>
      <c r="E29" s="60" t="s">
        <v>4472</v>
      </c>
      <c r="F29" s="60" t="s">
        <v>4471</v>
      </c>
      <c r="G29" s="61">
        <v>0</v>
      </c>
      <c r="H29" s="61" t="s">
        <v>73</v>
      </c>
      <c r="I29" s="59" t="s">
        <v>65</v>
      </c>
      <c r="J29" s="62" t="s">
        <v>4470</v>
      </c>
      <c r="K29" s="60">
        <v>2000000</v>
      </c>
      <c r="L29" s="58" t="s">
        <v>68</v>
      </c>
      <c r="M29" s="62" t="s">
        <v>3910</v>
      </c>
      <c r="N29" s="63" t="s">
        <v>3909</v>
      </c>
      <c r="O29" s="64">
        <v>309</v>
      </c>
      <c r="P29" s="68">
        <v>45330</v>
      </c>
      <c r="Q29" s="60">
        <v>25684800</v>
      </c>
      <c r="R29" s="68">
        <v>45343</v>
      </c>
      <c r="S29" s="60">
        <v>2000000</v>
      </c>
      <c r="T29" s="61" t="s">
        <v>66</v>
      </c>
      <c r="U29" s="64">
        <v>72175282</v>
      </c>
      <c r="V29" s="62" t="s">
        <v>3682</v>
      </c>
      <c r="W29" s="355">
        <v>45343</v>
      </c>
      <c r="X29" s="68">
        <v>45343</v>
      </c>
      <c r="Y29" s="68" t="s">
        <v>75</v>
      </c>
      <c r="Z29" s="68">
        <v>45345</v>
      </c>
      <c r="AA29" s="67">
        <f t="shared" si="0"/>
        <v>2</v>
      </c>
      <c r="AB29" s="60">
        <v>0</v>
      </c>
      <c r="AC29" s="60">
        <v>0</v>
      </c>
      <c r="AD29" s="60">
        <v>0</v>
      </c>
      <c r="AE29" s="65" t="s">
        <v>75</v>
      </c>
      <c r="AF29" s="67">
        <f t="shared" si="1"/>
        <v>0</v>
      </c>
      <c r="AG29" s="60">
        <v>0</v>
      </c>
      <c r="AH29" s="60">
        <v>0</v>
      </c>
      <c r="AI29" s="65" t="s">
        <v>75</v>
      </c>
      <c r="AJ29" s="61">
        <v>0</v>
      </c>
      <c r="AK29" s="65" t="s">
        <v>75</v>
      </c>
      <c r="AL29" s="65" t="s">
        <v>75</v>
      </c>
      <c r="AM29" s="67">
        <f t="shared" si="2"/>
        <v>0</v>
      </c>
      <c r="AN29" s="67">
        <f>+K29+AC29-AH29</f>
        <v>2000000</v>
      </c>
      <c r="AO29" s="61" t="s">
        <v>67</v>
      </c>
      <c r="AP29" s="60">
        <v>2000000</v>
      </c>
      <c r="AQ29" s="58" t="s">
        <v>86</v>
      </c>
      <c r="AR29" s="60">
        <v>0</v>
      </c>
      <c r="AS29" s="66" t="s">
        <v>75</v>
      </c>
      <c r="AT29" s="70">
        <v>2000000</v>
      </c>
      <c r="AU29" s="71">
        <f t="shared" si="3"/>
        <v>0</v>
      </c>
      <c r="AV29" s="72">
        <f t="shared" si="4"/>
        <v>1</v>
      </c>
      <c r="AW29" s="66" t="s">
        <v>75</v>
      </c>
      <c r="AX29" s="61" t="s">
        <v>98</v>
      </c>
      <c r="AY29" s="62" t="s">
        <v>4469</v>
      </c>
      <c r="AZ29" s="58" t="s">
        <v>67</v>
      </c>
      <c r="BA29" s="58" t="s">
        <v>119</v>
      </c>
    </row>
    <row r="30" spans="2:54" x14ac:dyDescent="0.25">
      <c r="B30" s="58">
        <v>2024</v>
      </c>
      <c r="C30" s="58">
        <v>891780111</v>
      </c>
      <c r="D30" s="59" t="s">
        <v>64</v>
      </c>
      <c r="E30" s="60" t="s">
        <v>4468</v>
      </c>
      <c r="F30" s="60" t="s">
        <v>4467</v>
      </c>
      <c r="G30" s="61">
        <v>0</v>
      </c>
      <c r="H30" s="61" t="s">
        <v>73</v>
      </c>
      <c r="I30" s="59" t="s">
        <v>65</v>
      </c>
      <c r="J30" s="62" t="s">
        <v>4466</v>
      </c>
      <c r="K30" s="60">
        <v>120000000</v>
      </c>
      <c r="L30" s="58" t="s">
        <v>68</v>
      </c>
      <c r="M30" s="62" t="s">
        <v>4465</v>
      </c>
      <c r="N30" s="63" t="s">
        <v>4464</v>
      </c>
      <c r="O30" s="64">
        <v>274</v>
      </c>
      <c r="P30" s="68">
        <v>45328</v>
      </c>
      <c r="Q30" s="60">
        <v>120000000</v>
      </c>
      <c r="R30" s="68">
        <v>45345</v>
      </c>
      <c r="S30" s="60">
        <v>120000000</v>
      </c>
      <c r="T30" s="61" t="s">
        <v>66</v>
      </c>
      <c r="U30" s="64">
        <v>72175282</v>
      </c>
      <c r="V30" s="62" t="s">
        <v>3682</v>
      </c>
      <c r="W30" s="355">
        <v>45345</v>
      </c>
      <c r="X30" s="68">
        <v>45345</v>
      </c>
      <c r="Y30" s="68">
        <v>45345</v>
      </c>
      <c r="Z30" s="68">
        <v>45657</v>
      </c>
      <c r="AA30" s="67">
        <f t="shared" si="0"/>
        <v>312</v>
      </c>
      <c r="AB30" s="60">
        <v>0</v>
      </c>
      <c r="AC30" s="60">
        <v>60000000</v>
      </c>
      <c r="AD30" s="60">
        <v>0</v>
      </c>
      <c r="AE30" s="65" t="s">
        <v>75</v>
      </c>
      <c r="AF30" s="67">
        <f t="shared" si="1"/>
        <v>0</v>
      </c>
      <c r="AG30" s="60">
        <v>0</v>
      </c>
      <c r="AH30" s="60">
        <v>0</v>
      </c>
      <c r="AI30" s="65" t="s">
        <v>75</v>
      </c>
      <c r="AJ30" s="61">
        <v>0</v>
      </c>
      <c r="AK30" s="65" t="s">
        <v>75</v>
      </c>
      <c r="AL30" s="65" t="s">
        <v>75</v>
      </c>
      <c r="AM30" s="67">
        <f t="shared" si="2"/>
        <v>0</v>
      </c>
      <c r="AN30" s="67">
        <f>+K30+AC30-AH30</f>
        <v>180000000</v>
      </c>
      <c r="AO30" s="61" t="s">
        <v>67</v>
      </c>
      <c r="AP30" s="60">
        <v>120000000</v>
      </c>
      <c r="AQ30" s="58" t="s">
        <v>86</v>
      </c>
      <c r="AR30" s="60">
        <v>0</v>
      </c>
      <c r="AS30" s="66" t="s">
        <v>75</v>
      </c>
      <c r="AT30" s="70">
        <v>63760000</v>
      </c>
      <c r="AU30" s="71">
        <f t="shared" si="3"/>
        <v>116240000</v>
      </c>
      <c r="AV30" s="72">
        <f t="shared" si="4"/>
        <v>0.35422222222222222</v>
      </c>
      <c r="AW30" s="66" t="s">
        <v>75</v>
      </c>
      <c r="AX30" s="61" t="s">
        <v>101</v>
      </c>
      <c r="AY30" s="62" t="s">
        <v>4463</v>
      </c>
      <c r="AZ30" s="58" t="s">
        <v>67</v>
      </c>
      <c r="BA30" s="58" t="s">
        <v>119</v>
      </c>
    </row>
    <row r="31" spans="2:54" x14ac:dyDescent="0.25">
      <c r="B31" s="58">
        <v>2024</v>
      </c>
      <c r="C31" s="58">
        <v>891780111</v>
      </c>
      <c r="D31" s="59" t="s">
        <v>64</v>
      </c>
      <c r="E31" s="60" t="s">
        <v>4462</v>
      </c>
      <c r="F31" s="60" t="s">
        <v>4461</v>
      </c>
      <c r="G31" s="61">
        <v>0</v>
      </c>
      <c r="H31" s="61" t="s">
        <v>73</v>
      </c>
      <c r="I31" s="59" t="s">
        <v>65</v>
      </c>
      <c r="J31" s="62" t="s">
        <v>4460</v>
      </c>
      <c r="K31" s="60">
        <v>49700000</v>
      </c>
      <c r="L31" s="58" t="s">
        <v>68</v>
      </c>
      <c r="M31" s="62" t="s">
        <v>4459</v>
      </c>
      <c r="N31" s="63" t="s">
        <v>4458</v>
      </c>
      <c r="O31" s="64">
        <v>350</v>
      </c>
      <c r="P31" s="68">
        <v>45336</v>
      </c>
      <c r="Q31" s="60">
        <v>49700000</v>
      </c>
      <c r="R31" s="68">
        <v>45345</v>
      </c>
      <c r="S31" s="60">
        <v>49700000</v>
      </c>
      <c r="T31" s="61" t="s">
        <v>66</v>
      </c>
      <c r="U31" s="64">
        <v>85459497</v>
      </c>
      <c r="V31" s="62" t="s">
        <v>3402</v>
      </c>
      <c r="W31" s="355">
        <v>45345</v>
      </c>
      <c r="X31" s="68">
        <v>45345</v>
      </c>
      <c r="Y31" s="68" t="s">
        <v>75</v>
      </c>
      <c r="Z31" s="68">
        <v>45657</v>
      </c>
      <c r="AA31" s="67">
        <f t="shared" si="0"/>
        <v>312</v>
      </c>
      <c r="AB31" s="60">
        <v>0</v>
      </c>
      <c r="AC31" s="60">
        <v>0</v>
      </c>
      <c r="AD31" s="60">
        <v>0</v>
      </c>
      <c r="AE31" s="65" t="s">
        <v>75</v>
      </c>
      <c r="AF31" s="67">
        <f t="shared" si="1"/>
        <v>0</v>
      </c>
      <c r="AG31" s="60">
        <v>0</v>
      </c>
      <c r="AH31" s="60">
        <v>0</v>
      </c>
      <c r="AI31" s="65" t="s">
        <v>75</v>
      </c>
      <c r="AJ31" s="61">
        <v>0</v>
      </c>
      <c r="AK31" s="65" t="s">
        <v>75</v>
      </c>
      <c r="AL31" s="65" t="s">
        <v>75</v>
      </c>
      <c r="AM31" s="67">
        <f t="shared" si="2"/>
        <v>0</v>
      </c>
      <c r="AN31" s="67">
        <f>+K31+AC31-AH31</f>
        <v>49700000</v>
      </c>
      <c r="AO31" s="61" t="s">
        <v>67</v>
      </c>
      <c r="AP31" s="60">
        <v>49700000</v>
      </c>
      <c r="AQ31" s="58" t="s">
        <v>86</v>
      </c>
      <c r="AR31" s="60">
        <v>0</v>
      </c>
      <c r="AS31" s="66" t="s">
        <v>75</v>
      </c>
      <c r="AT31" s="70">
        <v>28180717</v>
      </c>
      <c r="AU31" s="71">
        <f t="shared" si="3"/>
        <v>21519283</v>
      </c>
      <c r="AV31" s="72">
        <f t="shared" si="4"/>
        <v>0.56701643863179074</v>
      </c>
      <c r="AW31" s="66" t="s">
        <v>75</v>
      </c>
      <c r="AX31" s="61" t="s">
        <v>101</v>
      </c>
      <c r="AY31" s="62" t="s">
        <v>4457</v>
      </c>
      <c r="AZ31" s="58" t="s">
        <v>67</v>
      </c>
      <c r="BA31" s="58" t="s">
        <v>119</v>
      </c>
    </row>
    <row r="32" spans="2:54" x14ac:dyDescent="0.25">
      <c r="B32" s="58">
        <v>2024</v>
      </c>
      <c r="C32" s="58">
        <v>891780111</v>
      </c>
      <c r="D32" s="59" t="s">
        <v>64</v>
      </c>
      <c r="E32" s="60" t="s">
        <v>4456</v>
      </c>
      <c r="F32" s="60" t="s">
        <v>4455</v>
      </c>
      <c r="G32" s="61">
        <v>0</v>
      </c>
      <c r="H32" s="61" t="s">
        <v>73</v>
      </c>
      <c r="I32" s="59" t="s">
        <v>125</v>
      </c>
      <c r="J32" s="62" t="s">
        <v>4454</v>
      </c>
      <c r="K32" s="60">
        <v>19642480</v>
      </c>
      <c r="L32" s="58" t="s">
        <v>68</v>
      </c>
      <c r="M32" s="62" t="s">
        <v>3820</v>
      </c>
      <c r="N32" s="63" t="s">
        <v>3819</v>
      </c>
      <c r="O32" s="64">
        <v>381</v>
      </c>
      <c r="P32" s="68">
        <v>45338</v>
      </c>
      <c r="Q32" s="60">
        <v>269581278</v>
      </c>
      <c r="R32" s="68">
        <v>45345</v>
      </c>
      <c r="S32" s="60">
        <v>19642480</v>
      </c>
      <c r="T32" s="61" t="s">
        <v>66</v>
      </c>
      <c r="U32" s="64">
        <v>72175282</v>
      </c>
      <c r="V32" s="62" t="s">
        <v>3682</v>
      </c>
      <c r="W32" s="355">
        <v>45345</v>
      </c>
      <c r="X32" s="68">
        <v>45345</v>
      </c>
      <c r="Y32" s="68" t="s">
        <v>75</v>
      </c>
      <c r="Z32" s="68">
        <v>45466</v>
      </c>
      <c r="AA32" s="67">
        <f t="shared" si="0"/>
        <v>121</v>
      </c>
      <c r="AB32" s="60">
        <v>0</v>
      </c>
      <c r="AC32" s="60">
        <v>0</v>
      </c>
      <c r="AD32" s="60">
        <v>0</v>
      </c>
      <c r="AE32" s="65" t="s">
        <v>75</v>
      </c>
      <c r="AF32" s="67">
        <f t="shared" si="1"/>
        <v>0</v>
      </c>
      <c r="AG32" s="60">
        <v>0</v>
      </c>
      <c r="AH32" s="60">
        <v>0</v>
      </c>
      <c r="AI32" s="65" t="s">
        <v>75</v>
      </c>
      <c r="AJ32" s="61">
        <v>0</v>
      </c>
      <c r="AK32" s="65" t="s">
        <v>75</v>
      </c>
      <c r="AL32" s="65" t="s">
        <v>75</v>
      </c>
      <c r="AM32" s="67">
        <f t="shared" si="2"/>
        <v>0</v>
      </c>
      <c r="AN32" s="67">
        <f>+K32+AC32-AH32</f>
        <v>19642480</v>
      </c>
      <c r="AO32" s="61" t="s">
        <v>67</v>
      </c>
      <c r="AP32" s="60">
        <v>19642480</v>
      </c>
      <c r="AQ32" s="58" t="s">
        <v>86</v>
      </c>
      <c r="AR32" s="60">
        <v>0</v>
      </c>
      <c r="AS32" s="66" t="s">
        <v>75</v>
      </c>
      <c r="AT32" s="70">
        <v>4910620</v>
      </c>
      <c r="AU32" s="71">
        <f t="shared" si="3"/>
        <v>14731860</v>
      </c>
      <c r="AV32" s="72">
        <f t="shared" si="4"/>
        <v>0.25</v>
      </c>
      <c r="AW32" s="66" t="s">
        <v>75</v>
      </c>
      <c r="AX32" s="61" t="s">
        <v>101</v>
      </c>
      <c r="AY32" s="62" t="s">
        <v>4453</v>
      </c>
      <c r="AZ32" s="58" t="s">
        <v>67</v>
      </c>
      <c r="BA32" s="58" t="s">
        <v>119</v>
      </c>
    </row>
    <row r="33" spans="2:53" x14ac:dyDescent="0.25">
      <c r="B33" s="58">
        <v>2024</v>
      </c>
      <c r="C33" s="58">
        <v>891780111</v>
      </c>
      <c r="D33" s="59" t="s">
        <v>64</v>
      </c>
      <c r="E33" s="60" t="s">
        <v>4452</v>
      </c>
      <c r="F33" s="60" t="s">
        <v>4451</v>
      </c>
      <c r="G33" s="61">
        <v>0</v>
      </c>
      <c r="H33" s="61" t="s">
        <v>73</v>
      </c>
      <c r="I33" s="59" t="s">
        <v>125</v>
      </c>
      <c r="J33" s="62" t="s">
        <v>4450</v>
      </c>
      <c r="K33" s="60">
        <v>27990723</v>
      </c>
      <c r="L33" s="58" t="s">
        <v>68</v>
      </c>
      <c r="M33" s="62" t="s">
        <v>3910</v>
      </c>
      <c r="N33" s="63" t="s">
        <v>3909</v>
      </c>
      <c r="O33" s="64">
        <v>381</v>
      </c>
      <c r="P33" s="68">
        <v>45338</v>
      </c>
      <c r="Q33" s="60">
        <v>269581278</v>
      </c>
      <c r="R33" s="68">
        <v>45345</v>
      </c>
      <c r="S33" s="60">
        <v>27990723</v>
      </c>
      <c r="T33" s="61" t="s">
        <v>66</v>
      </c>
      <c r="U33" s="64">
        <v>72175282</v>
      </c>
      <c r="V33" s="62" t="s">
        <v>3682</v>
      </c>
      <c r="W33" s="355">
        <v>45345</v>
      </c>
      <c r="X33" s="68">
        <v>45345</v>
      </c>
      <c r="Y33" s="68" t="s">
        <v>75</v>
      </c>
      <c r="Z33" s="68">
        <v>45466</v>
      </c>
      <c r="AA33" s="67">
        <f t="shared" si="0"/>
        <v>121</v>
      </c>
      <c r="AB33" s="60">
        <v>0</v>
      </c>
      <c r="AC33" s="60">
        <v>0</v>
      </c>
      <c r="AD33" s="60">
        <v>0</v>
      </c>
      <c r="AE33" s="65" t="s">
        <v>75</v>
      </c>
      <c r="AF33" s="67">
        <f t="shared" si="1"/>
        <v>0</v>
      </c>
      <c r="AG33" s="60">
        <v>0</v>
      </c>
      <c r="AH33" s="60">
        <v>0</v>
      </c>
      <c r="AI33" s="65" t="s">
        <v>75</v>
      </c>
      <c r="AJ33" s="61">
        <v>0</v>
      </c>
      <c r="AK33" s="65" t="s">
        <v>75</v>
      </c>
      <c r="AL33" s="65" t="s">
        <v>75</v>
      </c>
      <c r="AM33" s="67">
        <f t="shared" si="2"/>
        <v>0</v>
      </c>
      <c r="AN33" s="67">
        <f>+K33+AC33-AH33</f>
        <v>27990723</v>
      </c>
      <c r="AO33" s="61" t="s">
        <v>67</v>
      </c>
      <c r="AP33" s="60">
        <v>27990723</v>
      </c>
      <c r="AQ33" s="58" t="s">
        <v>86</v>
      </c>
      <c r="AR33" s="60">
        <v>0</v>
      </c>
      <c r="AS33" s="66" t="s">
        <v>75</v>
      </c>
      <c r="AT33" s="70">
        <v>20993042</v>
      </c>
      <c r="AU33" s="71">
        <f t="shared" si="3"/>
        <v>6997681</v>
      </c>
      <c r="AV33" s="72">
        <f t="shared" si="4"/>
        <v>0.74999999106846937</v>
      </c>
      <c r="AW33" s="66" t="s">
        <v>75</v>
      </c>
      <c r="AX33" s="61" t="s">
        <v>101</v>
      </c>
      <c r="AY33" s="62" t="s">
        <v>4449</v>
      </c>
      <c r="AZ33" s="58" t="s">
        <v>67</v>
      </c>
      <c r="BA33" s="58" t="s">
        <v>119</v>
      </c>
    </row>
    <row r="34" spans="2:53" x14ac:dyDescent="0.25">
      <c r="B34" s="58">
        <v>2024</v>
      </c>
      <c r="C34" s="58">
        <v>891780111</v>
      </c>
      <c r="D34" s="59" t="s">
        <v>64</v>
      </c>
      <c r="E34" s="60" t="s">
        <v>4448</v>
      </c>
      <c r="F34" s="60" t="s">
        <v>4447</v>
      </c>
      <c r="G34" s="61">
        <v>0</v>
      </c>
      <c r="H34" s="61" t="s">
        <v>73</v>
      </c>
      <c r="I34" s="59" t="s">
        <v>125</v>
      </c>
      <c r="J34" s="62" t="s">
        <v>4446</v>
      </c>
      <c r="K34" s="60">
        <v>15901164</v>
      </c>
      <c r="L34" s="58" t="s">
        <v>68</v>
      </c>
      <c r="M34" s="62" t="s">
        <v>4445</v>
      </c>
      <c r="N34" s="63" t="s">
        <v>4444</v>
      </c>
      <c r="O34" s="64">
        <v>381</v>
      </c>
      <c r="P34" s="68">
        <v>45338</v>
      </c>
      <c r="Q34" s="60">
        <v>269581278</v>
      </c>
      <c r="R34" s="68">
        <v>45348</v>
      </c>
      <c r="S34" s="60">
        <v>15901164</v>
      </c>
      <c r="T34" s="61" t="s">
        <v>66</v>
      </c>
      <c r="U34" s="64">
        <v>72175282</v>
      </c>
      <c r="V34" s="62" t="s">
        <v>3682</v>
      </c>
      <c r="W34" s="355">
        <v>45348</v>
      </c>
      <c r="X34" s="68">
        <v>45348</v>
      </c>
      <c r="Y34" s="68" t="s">
        <v>75</v>
      </c>
      <c r="Z34" s="68">
        <v>45469</v>
      </c>
      <c r="AA34" s="67">
        <f t="shared" si="0"/>
        <v>121</v>
      </c>
      <c r="AB34" s="60">
        <v>0</v>
      </c>
      <c r="AC34" s="60">
        <v>0</v>
      </c>
      <c r="AD34" s="60">
        <v>0</v>
      </c>
      <c r="AE34" s="65" t="s">
        <v>75</v>
      </c>
      <c r="AF34" s="67">
        <f t="shared" si="1"/>
        <v>0</v>
      </c>
      <c r="AG34" s="60">
        <v>0</v>
      </c>
      <c r="AH34" s="60">
        <v>0</v>
      </c>
      <c r="AI34" s="65" t="s">
        <v>75</v>
      </c>
      <c r="AJ34" s="61">
        <v>0</v>
      </c>
      <c r="AK34" s="65" t="s">
        <v>75</v>
      </c>
      <c r="AL34" s="65" t="s">
        <v>75</v>
      </c>
      <c r="AM34" s="67">
        <f t="shared" si="2"/>
        <v>0</v>
      </c>
      <c r="AN34" s="67">
        <f>+K34+AC34-AH34</f>
        <v>15901164</v>
      </c>
      <c r="AO34" s="61" t="s">
        <v>67</v>
      </c>
      <c r="AP34" s="60">
        <v>15901164</v>
      </c>
      <c r="AQ34" s="58" t="s">
        <v>86</v>
      </c>
      <c r="AR34" s="60">
        <v>0</v>
      </c>
      <c r="AS34" s="66" t="s">
        <v>75</v>
      </c>
      <c r="AT34" s="70">
        <v>3975291</v>
      </c>
      <c r="AU34" s="71">
        <f t="shared" si="3"/>
        <v>11925873</v>
      </c>
      <c r="AV34" s="72">
        <f t="shared" si="4"/>
        <v>0.25</v>
      </c>
      <c r="AW34" s="66" t="s">
        <v>75</v>
      </c>
      <c r="AX34" s="61" t="s">
        <v>101</v>
      </c>
      <c r="AY34" s="62" t="s">
        <v>4443</v>
      </c>
      <c r="AZ34" s="58" t="s">
        <v>67</v>
      </c>
      <c r="BA34" s="58" t="s">
        <v>119</v>
      </c>
    </row>
    <row r="35" spans="2:53" x14ac:dyDescent="0.25">
      <c r="B35" s="58">
        <v>2024</v>
      </c>
      <c r="C35" s="58">
        <v>891780111</v>
      </c>
      <c r="D35" s="59" t="s">
        <v>64</v>
      </c>
      <c r="E35" s="60" t="s">
        <v>4442</v>
      </c>
      <c r="F35" s="60" t="s">
        <v>4441</v>
      </c>
      <c r="G35" s="61">
        <v>0</v>
      </c>
      <c r="H35" s="61" t="s">
        <v>73</v>
      </c>
      <c r="I35" s="59" t="s">
        <v>65</v>
      </c>
      <c r="J35" s="62" t="s">
        <v>4440</v>
      </c>
      <c r="K35" s="60">
        <v>60143010</v>
      </c>
      <c r="L35" s="58" t="s">
        <v>68</v>
      </c>
      <c r="M35" s="62" t="s">
        <v>4439</v>
      </c>
      <c r="N35" s="63" t="s">
        <v>4438</v>
      </c>
      <c r="O35" s="64">
        <v>398</v>
      </c>
      <c r="P35" s="68">
        <v>45341</v>
      </c>
      <c r="Q35" s="60">
        <v>60143010</v>
      </c>
      <c r="R35" s="68">
        <v>45349</v>
      </c>
      <c r="S35" s="60">
        <v>60143010</v>
      </c>
      <c r="T35" s="61" t="s">
        <v>66</v>
      </c>
      <c r="U35" s="64">
        <v>85465146</v>
      </c>
      <c r="V35" s="62" t="s">
        <v>3267</v>
      </c>
      <c r="W35" s="355">
        <v>45349</v>
      </c>
      <c r="X35" s="68">
        <v>45366</v>
      </c>
      <c r="Y35" s="68">
        <v>45352</v>
      </c>
      <c r="Z35" s="68">
        <v>45378</v>
      </c>
      <c r="AA35" s="67">
        <f t="shared" si="0"/>
        <v>26</v>
      </c>
      <c r="AB35" s="60">
        <v>0</v>
      </c>
      <c r="AC35" s="60">
        <v>0</v>
      </c>
      <c r="AD35" s="60">
        <v>0</v>
      </c>
      <c r="AE35" s="65" t="s">
        <v>75</v>
      </c>
      <c r="AF35" s="67">
        <f t="shared" si="1"/>
        <v>0</v>
      </c>
      <c r="AG35" s="60">
        <v>0</v>
      </c>
      <c r="AH35" s="60">
        <v>0</v>
      </c>
      <c r="AI35" s="65" t="s">
        <v>75</v>
      </c>
      <c r="AJ35" s="61">
        <v>0</v>
      </c>
      <c r="AK35" s="65" t="s">
        <v>75</v>
      </c>
      <c r="AL35" s="65" t="s">
        <v>75</v>
      </c>
      <c r="AM35" s="67">
        <f t="shared" si="2"/>
        <v>0</v>
      </c>
      <c r="AN35" s="67">
        <f>+K35+AC35-AH35</f>
        <v>60143010</v>
      </c>
      <c r="AO35" s="61" t="s">
        <v>67</v>
      </c>
      <c r="AP35" s="60">
        <v>60143010</v>
      </c>
      <c r="AQ35" s="58" t="s">
        <v>86</v>
      </c>
      <c r="AR35" s="60">
        <v>0</v>
      </c>
      <c r="AS35" s="66" t="s">
        <v>75</v>
      </c>
      <c r="AT35" s="70">
        <v>60143010</v>
      </c>
      <c r="AU35" s="71">
        <f t="shared" si="3"/>
        <v>0</v>
      </c>
      <c r="AV35" s="72">
        <f t="shared" si="4"/>
        <v>1</v>
      </c>
      <c r="AW35" s="66" t="s">
        <v>75</v>
      </c>
      <c r="AX35" s="61" t="s">
        <v>3156</v>
      </c>
      <c r="AY35" s="62" t="s">
        <v>4437</v>
      </c>
      <c r="AZ35" s="58" t="s">
        <v>67</v>
      </c>
      <c r="BA35" s="58" t="s">
        <v>119</v>
      </c>
    </row>
    <row r="36" spans="2:53" x14ac:dyDescent="0.25">
      <c r="B36" s="58">
        <v>2024</v>
      </c>
      <c r="C36" s="58">
        <v>891780111</v>
      </c>
      <c r="D36" s="59" t="s">
        <v>64</v>
      </c>
      <c r="E36" s="60" t="s">
        <v>4436</v>
      </c>
      <c r="F36" s="60" t="s">
        <v>4435</v>
      </c>
      <c r="G36" s="61">
        <v>0</v>
      </c>
      <c r="H36" s="61" t="s">
        <v>73</v>
      </c>
      <c r="I36" s="59" t="s">
        <v>125</v>
      </c>
      <c r="J36" s="62" t="s">
        <v>4434</v>
      </c>
      <c r="K36" s="60">
        <v>39285224</v>
      </c>
      <c r="L36" s="58" t="s">
        <v>68</v>
      </c>
      <c r="M36" s="62" t="s">
        <v>4433</v>
      </c>
      <c r="N36" s="63" t="s">
        <v>4432</v>
      </c>
      <c r="O36" s="64">
        <v>381</v>
      </c>
      <c r="P36" s="68">
        <v>45338</v>
      </c>
      <c r="Q36" s="60">
        <v>269581278</v>
      </c>
      <c r="R36" s="68">
        <v>45349</v>
      </c>
      <c r="S36" s="60">
        <v>39285224</v>
      </c>
      <c r="T36" s="61" t="s">
        <v>66</v>
      </c>
      <c r="U36" s="64">
        <v>72175282</v>
      </c>
      <c r="V36" s="62" t="s">
        <v>3682</v>
      </c>
      <c r="W36" s="355">
        <v>45349</v>
      </c>
      <c r="X36" s="68">
        <v>45349</v>
      </c>
      <c r="Y36" s="68" t="s">
        <v>75</v>
      </c>
      <c r="Z36" s="68">
        <v>45470</v>
      </c>
      <c r="AA36" s="67">
        <f t="shared" si="0"/>
        <v>121</v>
      </c>
      <c r="AB36" s="60">
        <v>0</v>
      </c>
      <c r="AC36" s="60">
        <v>0</v>
      </c>
      <c r="AD36" s="60">
        <v>0</v>
      </c>
      <c r="AE36" s="65" t="s">
        <v>75</v>
      </c>
      <c r="AF36" s="67">
        <f t="shared" si="1"/>
        <v>0</v>
      </c>
      <c r="AG36" s="60">
        <v>0</v>
      </c>
      <c r="AH36" s="60">
        <v>0</v>
      </c>
      <c r="AI36" s="65" t="s">
        <v>75</v>
      </c>
      <c r="AJ36" s="61">
        <v>0</v>
      </c>
      <c r="AK36" s="65" t="s">
        <v>75</v>
      </c>
      <c r="AL36" s="65" t="s">
        <v>75</v>
      </c>
      <c r="AM36" s="67">
        <f t="shared" si="2"/>
        <v>0</v>
      </c>
      <c r="AN36" s="67">
        <f>+K36+AC36-AH36</f>
        <v>39285224</v>
      </c>
      <c r="AO36" s="61" t="s">
        <v>67</v>
      </c>
      <c r="AP36" s="60">
        <v>39285224</v>
      </c>
      <c r="AQ36" s="58" t="s">
        <v>86</v>
      </c>
      <c r="AR36" s="60">
        <v>0</v>
      </c>
      <c r="AS36" s="66" t="s">
        <v>75</v>
      </c>
      <c r="AT36" s="70">
        <v>29463918</v>
      </c>
      <c r="AU36" s="71">
        <f t="shared" si="3"/>
        <v>9821306</v>
      </c>
      <c r="AV36" s="72">
        <f t="shared" si="4"/>
        <v>0.75</v>
      </c>
      <c r="AW36" s="66" t="s">
        <v>75</v>
      </c>
      <c r="AX36" s="61" t="s">
        <v>101</v>
      </c>
      <c r="AY36" s="62" t="s">
        <v>4431</v>
      </c>
      <c r="AZ36" s="58" t="s">
        <v>67</v>
      </c>
      <c r="BA36" s="58" t="s">
        <v>119</v>
      </c>
    </row>
    <row r="37" spans="2:53" x14ac:dyDescent="0.25">
      <c r="B37" s="58">
        <v>2024</v>
      </c>
      <c r="C37" s="58">
        <v>891780111</v>
      </c>
      <c r="D37" s="59" t="s">
        <v>64</v>
      </c>
      <c r="E37" s="60" t="s">
        <v>4430</v>
      </c>
      <c r="F37" s="60" t="s">
        <v>4429</v>
      </c>
      <c r="G37" s="61">
        <v>0</v>
      </c>
      <c r="H37" s="61" t="s">
        <v>73</v>
      </c>
      <c r="I37" s="59" t="s">
        <v>125</v>
      </c>
      <c r="J37" s="62" t="s">
        <v>4428</v>
      </c>
      <c r="K37" s="60">
        <v>8348107</v>
      </c>
      <c r="L37" s="58" t="s">
        <v>68</v>
      </c>
      <c r="M37" s="62" t="s">
        <v>4427</v>
      </c>
      <c r="N37" s="63" t="s">
        <v>3791</v>
      </c>
      <c r="O37" s="64">
        <v>381</v>
      </c>
      <c r="P37" s="68">
        <v>45338</v>
      </c>
      <c r="Q37" s="60">
        <v>269581278</v>
      </c>
      <c r="R37" s="68">
        <v>45349</v>
      </c>
      <c r="S37" s="60">
        <v>8348107</v>
      </c>
      <c r="T37" s="61" t="s">
        <v>66</v>
      </c>
      <c r="U37" s="64">
        <v>72175282</v>
      </c>
      <c r="V37" s="62" t="s">
        <v>3682</v>
      </c>
      <c r="W37" s="355">
        <v>45349</v>
      </c>
      <c r="X37" s="68">
        <v>45349</v>
      </c>
      <c r="Y37" s="68" t="s">
        <v>75</v>
      </c>
      <c r="Z37" s="68">
        <v>45470</v>
      </c>
      <c r="AA37" s="67">
        <f t="shared" si="0"/>
        <v>121</v>
      </c>
      <c r="AB37" s="60">
        <v>0</v>
      </c>
      <c r="AC37" s="60">
        <v>0</v>
      </c>
      <c r="AD37" s="60">
        <v>0</v>
      </c>
      <c r="AE37" s="65" t="s">
        <v>75</v>
      </c>
      <c r="AF37" s="67">
        <f t="shared" si="1"/>
        <v>0</v>
      </c>
      <c r="AG37" s="60">
        <v>0</v>
      </c>
      <c r="AH37" s="60">
        <v>0</v>
      </c>
      <c r="AI37" s="65" t="s">
        <v>75</v>
      </c>
      <c r="AJ37" s="61">
        <v>0</v>
      </c>
      <c r="AK37" s="65" t="s">
        <v>75</v>
      </c>
      <c r="AL37" s="65" t="s">
        <v>75</v>
      </c>
      <c r="AM37" s="67">
        <f t="shared" si="2"/>
        <v>0</v>
      </c>
      <c r="AN37" s="67">
        <f>+K37+AC37-AH37</f>
        <v>8348107</v>
      </c>
      <c r="AO37" s="61" t="s">
        <v>67</v>
      </c>
      <c r="AP37" s="60">
        <v>8348107</v>
      </c>
      <c r="AQ37" s="58" t="s">
        <v>86</v>
      </c>
      <c r="AR37" s="60">
        <v>0</v>
      </c>
      <c r="AS37" s="66" t="s">
        <v>75</v>
      </c>
      <c r="AT37" s="70">
        <v>6261078</v>
      </c>
      <c r="AU37" s="71">
        <f t="shared" si="3"/>
        <v>2087029</v>
      </c>
      <c r="AV37" s="72">
        <f t="shared" si="4"/>
        <v>0.74999973047781965</v>
      </c>
      <c r="AW37" s="66" t="s">
        <v>75</v>
      </c>
      <c r="AX37" s="61" t="s">
        <v>101</v>
      </c>
      <c r="AY37" s="62" t="s">
        <v>4426</v>
      </c>
      <c r="AZ37" s="58" t="s">
        <v>67</v>
      </c>
      <c r="BA37" s="58" t="s">
        <v>119</v>
      </c>
    </row>
    <row r="38" spans="2:53" x14ac:dyDescent="0.25">
      <c r="B38" s="58">
        <v>2024</v>
      </c>
      <c r="C38" s="58">
        <v>891780111</v>
      </c>
      <c r="D38" s="59" t="s">
        <v>64</v>
      </c>
      <c r="E38" s="60" t="s">
        <v>4425</v>
      </c>
      <c r="F38" s="60" t="s">
        <v>4424</v>
      </c>
      <c r="G38" s="61">
        <v>0</v>
      </c>
      <c r="H38" s="61" t="s">
        <v>73</v>
      </c>
      <c r="I38" s="59" t="s">
        <v>125</v>
      </c>
      <c r="J38" s="62" t="s">
        <v>4423</v>
      </c>
      <c r="K38" s="60">
        <v>12104640</v>
      </c>
      <c r="L38" s="58" t="s">
        <v>68</v>
      </c>
      <c r="M38" s="62" t="s">
        <v>4422</v>
      </c>
      <c r="N38" s="63" t="s">
        <v>4421</v>
      </c>
      <c r="O38" s="64">
        <v>382</v>
      </c>
      <c r="P38" s="68">
        <v>45338</v>
      </c>
      <c r="Q38" s="60">
        <v>12104640</v>
      </c>
      <c r="R38" s="68">
        <v>45349</v>
      </c>
      <c r="S38" s="60">
        <v>12104640</v>
      </c>
      <c r="T38" s="61" t="s">
        <v>66</v>
      </c>
      <c r="U38" s="64">
        <v>72175282</v>
      </c>
      <c r="V38" s="62" t="s">
        <v>3682</v>
      </c>
      <c r="W38" s="355">
        <v>45349</v>
      </c>
      <c r="X38" s="68">
        <v>45350</v>
      </c>
      <c r="Y38" s="68" t="s">
        <v>75</v>
      </c>
      <c r="Z38" s="68">
        <v>45471</v>
      </c>
      <c r="AA38" s="67">
        <f t="shared" si="0"/>
        <v>121</v>
      </c>
      <c r="AB38" s="60">
        <v>1</v>
      </c>
      <c r="AC38" s="60">
        <v>3026160</v>
      </c>
      <c r="AD38" s="60">
        <v>1</v>
      </c>
      <c r="AE38" s="68">
        <v>45501</v>
      </c>
      <c r="AF38" s="67">
        <f t="shared" si="1"/>
        <v>30</v>
      </c>
      <c r="AG38" s="60">
        <v>0</v>
      </c>
      <c r="AH38" s="60">
        <v>0</v>
      </c>
      <c r="AI38" s="65" t="s">
        <v>75</v>
      </c>
      <c r="AJ38" s="61">
        <v>0</v>
      </c>
      <c r="AK38" s="65" t="s">
        <v>75</v>
      </c>
      <c r="AL38" s="65" t="s">
        <v>75</v>
      </c>
      <c r="AM38" s="67">
        <f t="shared" si="2"/>
        <v>0</v>
      </c>
      <c r="AN38" s="67">
        <f>+K38+AC38-AH38</f>
        <v>15130800</v>
      </c>
      <c r="AO38" s="61" t="s">
        <v>67</v>
      </c>
      <c r="AP38" s="60">
        <v>12104640</v>
      </c>
      <c r="AQ38" s="58" t="s">
        <v>86</v>
      </c>
      <c r="AR38" s="60">
        <v>0</v>
      </c>
      <c r="AS38" s="66" t="s">
        <v>75</v>
      </c>
      <c r="AT38" s="70">
        <v>9078480</v>
      </c>
      <c r="AU38" s="71">
        <f t="shared" si="3"/>
        <v>6052320</v>
      </c>
      <c r="AV38" s="72">
        <f t="shared" si="4"/>
        <v>0.6</v>
      </c>
      <c r="AW38" s="66" t="s">
        <v>75</v>
      </c>
      <c r="AX38" s="61" t="s">
        <v>101</v>
      </c>
      <c r="AY38" s="62" t="s">
        <v>4420</v>
      </c>
      <c r="AZ38" s="58" t="s">
        <v>67</v>
      </c>
      <c r="BA38" s="58" t="s">
        <v>119</v>
      </c>
    </row>
    <row r="39" spans="2:53" x14ac:dyDescent="0.25">
      <c r="B39" s="58">
        <v>2024</v>
      </c>
      <c r="C39" s="58">
        <v>891780111</v>
      </c>
      <c r="D39" s="59" t="s">
        <v>64</v>
      </c>
      <c r="E39" s="60" t="s">
        <v>4419</v>
      </c>
      <c r="F39" s="60" t="s">
        <v>4418</v>
      </c>
      <c r="G39" s="61">
        <v>0</v>
      </c>
      <c r="H39" s="61" t="s">
        <v>73</v>
      </c>
      <c r="I39" s="59" t="s">
        <v>125</v>
      </c>
      <c r="J39" s="62" t="s">
        <v>4417</v>
      </c>
      <c r="K39" s="60">
        <v>8000000</v>
      </c>
      <c r="L39" s="58" t="s">
        <v>68</v>
      </c>
      <c r="M39" s="62" t="s">
        <v>4416</v>
      </c>
      <c r="N39" s="63" t="s">
        <v>4415</v>
      </c>
      <c r="O39" s="64">
        <v>381</v>
      </c>
      <c r="P39" s="68">
        <v>45338</v>
      </c>
      <c r="Q39" s="60">
        <v>269581278</v>
      </c>
      <c r="R39" s="68">
        <v>45349</v>
      </c>
      <c r="S39" s="60">
        <v>8000000</v>
      </c>
      <c r="T39" s="61" t="s">
        <v>66</v>
      </c>
      <c r="U39" s="64">
        <v>72175282</v>
      </c>
      <c r="V39" s="62" t="s">
        <v>3682</v>
      </c>
      <c r="W39" s="355">
        <v>45349</v>
      </c>
      <c r="X39" s="68">
        <v>45349</v>
      </c>
      <c r="Y39" s="68" t="s">
        <v>75</v>
      </c>
      <c r="Z39" s="68">
        <v>45470</v>
      </c>
      <c r="AA39" s="67">
        <f t="shared" si="0"/>
        <v>121</v>
      </c>
      <c r="AB39" s="60">
        <v>0</v>
      </c>
      <c r="AC39" s="60">
        <v>0</v>
      </c>
      <c r="AD39" s="60">
        <v>0</v>
      </c>
      <c r="AE39" s="65" t="s">
        <v>75</v>
      </c>
      <c r="AF39" s="67">
        <f t="shared" si="1"/>
        <v>0</v>
      </c>
      <c r="AG39" s="60">
        <v>0</v>
      </c>
      <c r="AH39" s="60">
        <v>0</v>
      </c>
      <c r="AI39" s="65" t="s">
        <v>75</v>
      </c>
      <c r="AJ39" s="61">
        <v>0</v>
      </c>
      <c r="AK39" s="65" t="s">
        <v>75</v>
      </c>
      <c r="AL39" s="65" t="s">
        <v>75</v>
      </c>
      <c r="AM39" s="67">
        <f t="shared" si="2"/>
        <v>0</v>
      </c>
      <c r="AN39" s="67">
        <f>+K39+AC39-AH39</f>
        <v>8000000</v>
      </c>
      <c r="AO39" s="61" t="s">
        <v>67</v>
      </c>
      <c r="AP39" s="60">
        <v>8000000</v>
      </c>
      <c r="AQ39" s="58" t="s">
        <v>86</v>
      </c>
      <c r="AR39" s="60">
        <v>0</v>
      </c>
      <c r="AS39" s="66" t="s">
        <v>75</v>
      </c>
      <c r="AT39" s="70">
        <v>6000000</v>
      </c>
      <c r="AU39" s="71">
        <f t="shared" si="3"/>
        <v>2000000</v>
      </c>
      <c r="AV39" s="72">
        <f t="shared" si="4"/>
        <v>0.75</v>
      </c>
      <c r="AW39" s="66" t="s">
        <v>75</v>
      </c>
      <c r="AX39" s="61" t="s">
        <v>101</v>
      </c>
      <c r="AY39" s="62" t="s">
        <v>4414</v>
      </c>
      <c r="AZ39" s="58" t="s">
        <v>67</v>
      </c>
      <c r="BA39" s="58" t="s">
        <v>119</v>
      </c>
    </row>
    <row r="40" spans="2:53" x14ac:dyDescent="0.25">
      <c r="B40" s="58">
        <v>2024</v>
      </c>
      <c r="C40" s="58">
        <v>891780111</v>
      </c>
      <c r="D40" s="59" t="s">
        <v>64</v>
      </c>
      <c r="E40" s="60" t="s">
        <v>4413</v>
      </c>
      <c r="F40" s="60" t="s">
        <v>4412</v>
      </c>
      <c r="G40" s="61">
        <v>0</v>
      </c>
      <c r="H40" s="61" t="s">
        <v>73</v>
      </c>
      <c r="I40" s="59" t="s">
        <v>125</v>
      </c>
      <c r="J40" s="62" t="s">
        <v>4411</v>
      </c>
      <c r="K40" s="60">
        <v>35200000</v>
      </c>
      <c r="L40" s="58" t="s">
        <v>68</v>
      </c>
      <c r="M40" s="62" t="s">
        <v>4410</v>
      </c>
      <c r="N40" s="63" t="s">
        <v>4409</v>
      </c>
      <c r="O40" s="64">
        <v>381</v>
      </c>
      <c r="P40" s="68">
        <v>45338</v>
      </c>
      <c r="Q40" s="60">
        <v>269581278</v>
      </c>
      <c r="R40" s="68">
        <v>45350</v>
      </c>
      <c r="S40" s="60">
        <v>35200000</v>
      </c>
      <c r="T40" s="61" t="s">
        <v>66</v>
      </c>
      <c r="U40" s="64">
        <v>72175282</v>
      </c>
      <c r="V40" s="62" t="s">
        <v>3682</v>
      </c>
      <c r="W40" s="355">
        <v>45350</v>
      </c>
      <c r="X40" s="68">
        <v>45350</v>
      </c>
      <c r="Y40" s="68" t="s">
        <v>75</v>
      </c>
      <c r="Z40" s="68">
        <v>45471</v>
      </c>
      <c r="AA40" s="67">
        <f t="shared" si="0"/>
        <v>121</v>
      </c>
      <c r="AB40" s="60">
        <v>0</v>
      </c>
      <c r="AC40" s="60">
        <v>0</v>
      </c>
      <c r="AD40" s="60">
        <v>0</v>
      </c>
      <c r="AE40" s="65" t="s">
        <v>75</v>
      </c>
      <c r="AF40" s="67">
        <f t="shared" si="1"/>
        <v>0</v>
      </c>
      <c r="AG40" s="60">
        <v>0</v>
      </c>
      <c r="AH40" s="60">
        <v>0</v>
      </c>
      <c r="AI40" s="65" t="s">
        <v>75</v>
      </c>
      <c r="AJ40" s="61">
        <v>0</v>
      </c>
      <c r="AK40" s="65" t="s">
        <v>75</v>
      </c>
      <c r="AL40" s="65" t="s">
        <v>75</v>
      </c>
      <c r="AM40" s="67">
        <f t="shared" si="2"/>
        <v>0</v>
      </c>
      <c r="AN40" s="67">
        <f>+K40+AC40-AH40</f>
        <v>35200000</v>
      </c>
      <c r="AO40" s="61" t="s">
        <v>67</v>
      </c>
      <c r="AP40" s="60">
        <v>35200000</v>
      </c>
      <c r="AQ40" s="58" t="s">
        <v>86</v>
      </c>
      <c r="AR40" s="60">
        <v>0</v>
      </c>
      <c r="AS40" s="66" t="s">
        <v>75</v>
      </c>
      <c r="AT40" s="70">
        <v>26400000</v>
      </c>
      <c r="AU40" s="71">
        <f t="shared" si="3"/>
        <v>8800000</v>
      </c>
      <c r="AV40" s="72">
        <f t="shared" si="4"/>
        <v>0.75</v>
      </c>
      <c r="AW40" s="66" t="s">
        <v>75</v>
      </c>
      <c r="AX40" s="61" t="s">
        <v>101</v>
      </c>
      <c r="AY40" s="62" t="s">
        <v>4408</v>
      </c>
      <c r="AZ40" s="58" t="s">
        <v>67</v>
      </c>
      <c r="BA40" s="58" t="s">
        <v>119</v>
      </c>
    </row>
    <row r="41" spans="2:53" x14ac:dyDescent="0.25">
      <c r="B41" s="58">
        <v>2024</v>
      </c>
      <c r="C41" s="58">
        <v>891780111</v>
      </c>
      <c r="D41" s="59" t="s">
        <v>64</v>
      </c>
      <c r="E41" s="60" t="s">
        <v>4407</v>
      </c>
      <c r="F41" s="60" t="s">
        <v>4406</v>
      </c>
      <c r="G41" s="61">
        <v>0</v>
      </c>
      <c r="H41" s="61" t="s">
        <v>73</v>
      </c>
      <c r="I41" s="59" t="s">
        <v>125</v>
      </c>
      <c r="J41" s="62" t="s">
        <v>4405</v>
      </c>
      <c r="K41" s="60">
        <v>22826866</v>
      </c>
      <c r="L41" s="58" t="s">
        <v>68</v>
      </c>
      <c r="M41" s="62" t="s">
        <v>4404</v>
      </c>
      <c r="N41" s="63" t="s">
        <v>4403</v>
      </c>
      <c r="O41" s="64">
        <v>381</v>
      </c>
      <c r="P41" s="68">
        <v>45338</v>
      </c>
      <c r="Q41" s="60">
        <v>269581278</v>
      </c>
      <c r="R41" s="68">
        <v>45350</v>
      </c>
      <c r="S41" s="60">
        <v>22826866</v>
      </c>
      <c r="T41" s="61" t="s">
        <v>66</v>
      </c>
      <c r="U41" s="64">
        <v>72175282</v>
      </c>
      <c r="V41" s="62" t="s">
        <v>3682</v>
      </c>
      <c r="W41" s="355">
        <v>45350</v>
      </c>
      <c r="X41" s="68">
        <v>45350</v>
      </c>
      <c r="Y41" s="68" t="s">
        <v>75</v>
      </c>
      <c r="Z41" s="68">
        <v>45471</v>
      </c>
      <c r="AA41" s="67">
        <f t="shared" si="0"/>
        <v>121</v>
      </c>
      <c r="AB41" s="60">
        <v>0</v>
      </c>
      <c r="AC41" s="60">
        <v>0</v>
      </c>
      <c r="AD41" s="60">
        <v>0</v>
      </c>
      <c r="AE41" s="65" t="s">
        <v>75</v>
      </c>
      <c r="AF41" s="67">
        <f t="shared" si="1"/>
        <v>0</v>
      </c>
      <c r="AG41" s="60">
        <v>0</v>
      </c>
      <c r="AH41" s="60">
        <v>0</v>
      </c>
      <c r="AI41" s="65" t="s">
        <v>75</v>
      </c>
      <c r="AJ41" s="61">
        <v>0</v>
      </c>
      <c r="AK41" s="65" t="s">
        <v>75</v>
      </c>
      <c r="AL41" s="65" t="s">
        <v>75</v>
      </c>
      <c r="AM41" s="67">
        <f t="shared" si="2"/>
        <v>0</v>
      </c>
      <c r="AN41" s="67">
        <f>+K41+AC41-AH41</f>
        <v>22826866</v>
      </c>
      <c r="AO41" s="61" t="s">
        <v>67</v>
      </c>
      <c r="AP41" s="60">
        <v>22826866</v>
      </c>
      <c r="AQ41" s="58" t="s">
        <v>86</v>
      </c>
      <c r="AR41" s="60">
        <v>0</v>
      </c>
      <c r="AS41" s="66" t="s">
        <v>75</v>
      </c>
      <c r="AT41" s="70">
        <v>0</v>
      </c>
      <c r="AU41" s="71">
        <f t="shared" si="3"/>
        <v>22826866</v>
      </c>
      <c r="AV41" s="72">
        <f t="shared" si="4"/>
        <v>0</v>
      </c>
      <c r="AW41" s="66" t="s">
        <v>75</v>
      </c>
      <c r="AX41" s="61" t="s">
        <v>101</v>
      </c>
      <c r="AY41" s="62" t="s">
        <v>4402</v>
      </c>
      <c r="AZ41" s="58" t="s">
        <v>67</v>
      </c>
      <c r="BA41" s="58" t="s">
        <v>119</v>
      </c>
    </row>
    <row r="42" spans="2:53" x14ac:dyDescent="0.25">
      <c r="B42" s="58">
        <v>2024</v>
      </c>
      <c r="C42" s="58">
        <v>891780111</v>
      </c>
      <c r="D42" s="59" t="s">
        <v>64</v>
      </c>
      <c r="E42" s="60" t="s">
        <v>4401</v>
      </c>
      <c r="F42" s="60" t="s">
        <v>4400</v>
      </c>
      <c r="G42" s="61">
        <v>0</v>
      </c>
      <c r="H42" s="61" t="s">
        <v>73</v>
      </c>
      <c r="I42" s="59" t="s">
        <v>125</v>
      </c>
      <c r="J42" s="62" t="s">
        <v>4399</v>
      </c>
      <c r="K42" s="60">
        <v>14731961</v>
      </c>
      <c r="L42" s="58" t="s">
        <v>68</v>
      </c>
      <c r="M42" s="62" t="s">
        <v>4398</v>
      </c>
      <c r="N42" s="63" t="s">
        <v>4397</v>
      </c>
      <c r="O42" s="64">
        <v>381</v>
      </c>
      <c r="P42" s="68">
        <v>45338</v>
      </c>
      <c r="Q42" s="60">
        <v>269581278</v>
      </c>
      <c r="R42" s="68">
        <v>45351</v>
      </c>
      <c r="S42" s="60">
        <v>14731961</v>
      </c>
      <c r="T42" s="61" t="s">
        <v>66</v>
      </c>
      <c r="U42" s="64">
        <v>72175282</v>
      </c>
      <c r="V42" s="62" t="s">
        <v>3682</v>
      </c>
      <c r="W42" s="355">
        <v>45351</v>
      </c>
      <c r="X42" s="68">
        <v>45351</v>
      </c>
      <c r="Y42" s="68" t="s">
        <v>75</v>
      </c>
      <c r="Z42" s="68">
        <v>45472</v>
      </c>
      <c r="AA42" s="67">
        <f t="shared" si="0"/>
        <v>121</v>
      </c>
      <c r="AB42" s="60">
        <v>0</v>
      </c>
      <c r="AC42" s="60">
        <v>0</v>
      </c>
      <c r="AD42" s="60">
        <v>0</v>
      </c>
      <c r="AE42" s="65" t="s">
        <v>75</v>
      </c>
      <c r="AF42" s="67">
        <f t="shared" si="1"/>
        <v>0</v>
      </c>
      <c r="AG42" s="60">
        <v>0</v>
      </c>
      <c r="AH42" s="60">
        <v>0</v>
      </c>
      <c r="AI42" s="65" t="s">
        <v>75</v>
      </c>
      <c r="AJ42" s="61">
        <v>0</v>
      </c>
      <c r="AK42" s="65" t="s">
        <v>75</v>
      </c>
      <c r="AL42" s="65" t="s">
        <v>75</v>
      </c>
      <c r="AM42" s="67">
        <f t="shared" si="2"/>
        <v>0</v>
      </c>
      <c r="AN42" s="67">
        <f>+K42+AC42-AH42</f>
        <v>14731961</v>
      </c>
      <c r="AO42" s="61" t="s">
        <v>67</v>
      </c>
      <c r="AP42" s="60">
        <v>14731961</v>
      </c>
      <c r="AQ42" s="58" t="s">
        <v>86</v>
      </c>
      <c r="AR42" s="60">
        <v>0</v>
      </c>
      <c r="AS42" s="66" t="s">
        <v>75</v>
      </c>
      <c r="AT42" s="70">
        <v>11048970</v>
      </c>
      <c r="AU42" s="71">
        <f t="shared" si="3"/>
        <v>3682991</v>
      </c>
      <c r="AV42" s="72">
        <f t="shared" si="4"/>
        <v>0.74999994909028067</v>
      </c>
      <c r="AW42" s="66" t="s">
        <v>75</v>
      </c>
      <c r="AX42" s="61" t="s">
        <v>101</v>
      </c>
      <c r="AY42" s="62" t="s">
        <v>4396</v>
      </c>
      <c r="AZ42" s="58" t="s">
        <v>67</v>
      </c>
      <c r="BA42" s="58" t="s">
        <v>119</v>
      </c>
    </row>
    <row r="43" spans="2:53" x14ac:dyDescent="0.25">
      <c r="B43" s="58">
        <v>2024</v>
      </c>
      <c r="C43" s="58">
        <v>891780111</v>
      </c>
      <c r="D43" s="59" t="s">
        <v>64</v>
      </c>
      <c r="E43" s="60" t="s">
        <v>4395</v>
      </c>
      <c r="F43" s="60" t="s">
        <v>4394</v>
      </c>
      <c r="G43" s="61">
        <v>0</v>
      </c>
      <c r="H43" s="61" t="s">
        <v>73</v>
      </c>
      <c r="I43" s="59" t="s">
        <v>65</v>
      </c>
      <c r="J43" s="62" t="s">
        <v>4393</v>
      </c>
      <c r="K43" s="60">
        <v>53533000</v>
      </c>
      <c r="L43" s="58" t="s">
        <v>68</v>
      </c>
      <c r="M43" s="62" t="s">
        <v>4392</v>
      </c>
      <c r="N43" s="63" t="s">
        <v>4391</v>
      </c>
      <c r="O43" s="64">
        <v>390</v>
      </c>
      <c r="P43" s="68">
        <v>45338</v>
      </c>
      <c r="Q43" s="60">
        <v>53533000</v>
      </c>
      <c r="R43" s="68">
        <v>45351</v>
      </c>
      <c r="S43" s="60">
        <v>53533000</v>
      </c>
      <c r="T43" s="61" t="s">
        <v>66</v>
      </c>
      <c r="U43" s="64">
        <v>85459497</v>
      </c>
      <c r="V43" s="62" t="s">
        <v>3402</v>
      </c>
      <c r="W43" s="355">
        <v>45351</v>
      </c>
      <c r="X43" s="68">
        <v>45351</v>
      </c>
      <c r="Y43" s="68">
        <v>45351</v>
      </c>
      <c r="Z43" s="68">
        <v>45504</v>
      </c>
      <c r="AA43" s="67">
        <f t="shared" si="0"/>
        <v>153</v>
      </c>
      <c r="AB43" s="60">
        <v>0</v>
      </c>
      <c r="AC43" s="60">
        <v>0</v>
      </c>
      <c r="AD43" s="60">
        <v>0</v>
      </c>
      <c r="AE43" s="65" t="s">
        <v>75</v>
      </c>
      <c r="AF43" s="67">
        <f t="shared" si="1"/>
        <v>0</v>
      </c>
      <c r="AG43" s="60">
        <v>0</v>
      </c>
      <c r="AH43" s="60">
        <v>0</v>
      </c>
      <c r="AI43" s="65" t="s">
        <v>75</v>
      </c>
      <c r="AJ43" s="61">
        <v>0</v>
      </c>
      <c r="AK43" s="65" t="s">
        <v>75</v>
      </c>
      <c r="AL43" s="65" t="s">
        <v>75</v>
      </c>
      <c r="AM43" s="67">
        <f t="shared" si="2"/>
        <v>0</v>
      </c>
      <c r="AN43" s="67">
        <f>+K43+AC43-AH43</f>
        <v>53533000</v>
      </c>
      <c r="AO43" s="61" t="s">
        <v>67</v>
      </c>
      <c r="AP43" s="60">
        <v>53533000</v>
      </c>
      <c r="AQ43" s="58" t="s">
        <v>86</v>
      </c>
      <c r="AR43" s="60">
        <v>0</v>
      </c>
      <c r="AS43" s="66" t="s">
        <v>75</v>
      </c>
      <c r="AT43" s="70">
        <v>51411570</v>
      </c>
      <c r="AU43" s="71">
        <f t="shared" si="3"/>
        <v>2121430</v>
      </c>
      <c r="AV43" s="72">
        <f t="shared" si="4"/>
        <v>0.96037154652270562</v>
      </c>
      <c r="AW43" s="66" t="s">
        <v>75</v>
      </c>
      <c r="AX43" s="61" t="s">
        <v>101</v>
      </c>
      <c r="AY43" s="62" t="s">
        <v>4390</v>
      </c>
      <c r="AZ43" s="58" t="s">
        <v>67</v>
      </c>
      <c r="BA43" s="58" t="s">
        <v>119</v>
      </c>
    </row>
    <row r="44" spans="2:53" x14ac:dyDescent="0.25">
      <c r="B44" s="58">
        <v>2024</v>
      </c>
      <c r="C44" s="58">
        <v>891780111</v>
      </c>
      <c r="D44" s="59" t="s">
        <v>64</v>
      </c>
      <c r="E44" s="60" t="s">
        <v>4389</v>
      </c>
      <c r="F44" s="60" t="s">
        <v>4388</v>
      </c>
      <c r="G44" s="61">
        <v>0</v>
      </c>
      <c r="H44" s="61" t="s">
        <v>73</v>
      </c>
      <c r="I44" s="59" t="s">
        <v>65</v>
      </c>
      <c r="J44" s="62" t="s">
        <v>4387</v>
      </c>
      <c r="K44" s="60">
        <v>22856000</v>
      </c>
      <c r="L44" s="58" t="s">
        <v>68</v>
      </c>
      <c r="M44" s="62" t="s">
        <v>4386</v>
      </c>
      <c r="N44" s="63" t="s">
        <v>4385</v>
      </c>
      <c r="O44" s="64">
        <v>429</v>
      </c>
      <c r="P44" s="68">
        <v>45349</v>
      </c>
      <c r="Q44" s="60">
        <v>22856000</v>
      </c>
      <c r="R44" s="68">
        <v>45355</v>
      </c>
      <c r="S44" s="60">
        <v>22856000</v>
      </c>
      <c r="T44" s="61" t="s">
        <v>66</v>
      </c>
      <c r="U44" s="64">
        <v>85465146</v>
      </c>
      <c r="V44" s="62" t="s">
        <v>3267</v>
      </c>
      <c r="W44" s="355">
        <v>45355</v>
      </c>
      <c r="X44" s="68">
        <v>45357</v>
      </c>
      <c r="Y44" s="68" t="s">
        <v>75</v>
      </c>
      <c r="Z44" s="68">
        <v>45662</v>
      </c>
      <c r="AA44" s="67">
        <f t="shared" si="0"/>
        <v>305</v>
      </c>
      <c r="AB44" s="60">
        <v>0</v>
      </c>
      <c r="AC44" s="60">
        <v>0</v>
      </c>
      <c r="AD44" s="60">
        <v>0</v>
      </c>
      <c r="AE44" s="65" t="s">
        <v>75</v>
      </c>
      <c r="AF44" s="67">
        <f t="shared" si="1"/>
        <v>0</v>
      </c>
      <c r="AG44" s="60">
        <v>0</v>
      </c>
      <c r="AH44" s="60">
        <v>0</v>
      </c>
      <c r="AI44" s="65" t="s">
        <v>75</v>
      </c>
      <c r="AJ44" s="61">
        <v>0</v>
      </c>
      <c r="AK44" s="65" t="s">
        <v>75</v>
      </c>
      <c r="AL44" s="65" t="s">
        <v>75</v>
      </c>
      <c r="AM44" s="67">
        <f t="shared" si="2"/>
        <v>0</v>
      </c>
      <c r="AN44" s="67">
        <f>+K44+AC44-AH44</f>
        <v>22856000</v>
      </c>
      <c r="AO44" s="61" t="s">
        <v>67</v>
      </c>
      <c r="AP44" s="67">
        <v>22856000</v>
      </c>
      <c r="AQ44" s="58" t="s">
        <v>86</v>
      </c>
      <c r="AR44" s="60">
        <v>0</v>
      </c>
      <c r="AS44" s="66" t="s">
        <v>75</v>
      </c>
      <c r="AT44" s="70">
        <v>6857256</v>
      </c>
      <c r="AU44" s="71">
        <f t="shared" si="3"/>
        <v>15998744</v>
      </c>
      <c r="AV44" s="72">
        <f t="shared" si="4"/>
        <v>0.30001995099754986</v>
      </c>
      <c r="AW44" s="66" t="s">
        <v>75</v>
      </c>
      <c r="AX44" s="61" t="s">
        <v>101</v>
      </c>
      <c r="AY44" s="62" t="s">
        <v>4384</v>
      </c>
      <c r="AZ44" s="58" t="s">
        <v>67</v>
      </c>
      <c r="BA44" s="58" t="s">
        <v>119</v>
      </c>
    </row>
    <row r="45" spans="2:53" x14ac:dyDescent="0.25">
      <c r="B45" s="58">
        <v>2024</v>
      </c>
      <c r="C45" s="58">
        <v>891780111</v>
      </c>
      <c r="D45" s="59" t="s">
        <v>64</v>
      </c>
      <c r="E45" s="60" t="s">
        <v>4383</v>
      </c>
      <c r="F45" s="60" t="s">
        <v>4382</v>
      </c>
      <c r="G45" s="61">
        <v>0</v>
      </c>
      <c r="H45" s="61" t="s">
        <v>73</v>
      </c>
      <c r="I45" s="59" t="s">
        <v>65</v>
      </c>
      <c r="J45" s="62" t="s">
        <v>4381</v>
      </c>
      <c r="K45" s="60">
        <v>226781120</v>
      </c>
      <c r="L45" s="58" t="s">
        <v>68</v>
      </c>
      <c r="M45" s="62" t="s">
        <v>3832</v>
      </c>
      <c r="N45" s="63" t="s">
        <v>3831</v>
      </c>
      <c r="O45" s="64">
        <v>491</v>
      </c>
      <c r="P45" s="68">
        <v>45349</v>
      </c>
      <c r="Q45" s="60">
        <v>226781120</v>
      </c>
      <c r="R45" s="68">
        <v>45355</v>
      </c>
      <c r="S45" s="60">
        <v>226781120</v>
      </c>
      <c r="T45" s="61" t="s">
        <v>66</v>
      </c>
      <c r="U45" s="64">
        <v>85465146</v>
      </c>
      <c r="V45" s="62" t="s">
        <v>3267</v>
      </c>
      <c r="W45" s="355">
        <v>45355</v>
      </c>
      <c r="X45" s="68">
        <v>45355</v>
      </c>
      <c r="Y45" s="68">
        <v>45355</v>
      </c>
      <c r="Z45" s="68">
        <v>45356</v>
      </c>
      <c r="AA45" s="67">
        <f t="shared" si="0"/>
        <v>1</v>
      </c>
      <c r="AB45" s="60">
        <v>0</v>
      </c>
      <c r="AC45" s="60">
        <v>0</v>
      </c>
      <c r="AD45" s="60">
        <v>0</v>
      </c>
      <c r="AE45" s="65" t="s">
        <v>75</v>
      </c>
      <c r="AF45" s="67">
        <f t="shared" si="1"/>
        <v>0</v>
      </c>
      <c r="AG45" s="60">
        <v>0</v>
      </c>
      <c r="AH45" s="60">
        <v>0</v>
      </c>
      <c r="AI45" s="65" t="s">
        <v>75</v>
      </c>
      <c r="AJ45" s="61">
        <v>0</v>
      </c>
      <c r="AK45" s="65" t="s">
        <v>75</v>
      </c>
      <c r="AL45" s="65" t="s">
        <v>75</v>
      </c>
      <c r="AM45" s="67">
        <f t="shared" si="2"/>
        <v>0</v>
      </c>
      <c r="AN45" s="67">
        <f>+K45+AC45-AH45</f>
        <v>226781120</v>
      </c>
      <c r="AO45" s="61" t="s">
        <v>67</v>
      </c>
      <c r="AP45" s="67">
        <v>226781120</v>
      </c>
      <c r="AQ45" s="58" t="s">
        <v>86</v>
      </c>
      <c r="AR45" s="60">
        <v>0</v>
      </c>
      <c r="AS45" s="66" t="s">
        <v>75</v>
      </c>
      <c r="AT45" s="70">
        <v>226781120</v>
      </c>
      <c r="AU45" s="71">
        <f t="shared" si="3"/>
        <v>0</v>
      </c>
      <c r="AV45" s="72">
        <f t="shared" si="4"/>
        <v>1</v>
      </c>
      <c r="AW45" s="66" t="s">
        <v>75</v>
      </c>
      <c r="AX45" s="61" t="s">
        <v>101</v>
      </c>
      <c r="AY45" s="62" t="s">
        <v>4380</v>
      </c>
      <c r="AZ45" s="58" t="s">
        <v>67</v>
      </c>
      <c r="BA45" s="58" t="s">
        <v>119</v>
      </c>
    </row>
    <row r="46" spans="2:53" x14ac:dyDescent="0.25">
      <c r="B46" s="58">
        <v>2024</v>
      </c>
      <c r="C46" s="58">
        <v>891780111</v>
      </c>
      <c r="D46" s="59" t="s">
        <v>64</v>
      </c>
      <c r="E46" s="60" t="s">
        <v>4379</v>
      </c>
      <c r="F46" s="60" t="s">
        <v>4378</v>
      </c>
      <c r="G46" s="61">
        <v>0</v>
      </c>
      <c r="H46" s="61" t="s">
        <v>73</v>
      </c>
      <c r="I46" s="59" t="s">
        <v>65</v>
      </c>
      <c r="J46" s="62" t="s">
        <v>4377</v>
      </c>
      <c r="K46" s="60">
        <v>57900000</v>
      </c>
      <c r="L46" s="58" t="s">
        <v>68</v>
      </c>
      <c r="M46" s="62" t="s">
        <v>4376</v>
      </c>
      <c r="N46" s="63" t="s">
        <v>4375</v>
      </c>
      <c r="O46" s="64">
        <v>408</v>
      </c>
      <c r="P46" s="68">
        <v>45341</v>
      </c>
      <c r="Q46" s="60">
        <v>57900000</v>
      </c>
      <c r="R46" s="68">
        <v>45355</v>
      </c>
      <c r="S46" s="60">
        <v>57900000</v>
      </c>
      <c r="T46" s="61" t="s">
        <v>66</v>
      </c>
      <c r="U46" s="64">
        <v>85459497</v>
      </c>
      <c r="V46" s="62" t="s">
        <v>3402</v>
      </c>
      <c r="W46" s="355">
        <v>45355</v>
      </c>
      <c r="X46" s="68">
        <v>45356</v>
      </c>
      <c r="Y46" s="68">
        <v>45356</v>
      </c>
      <c r="Z46" s="68">
        <v>45657</v>
      </c>
      <c r="AA46" s="67">
        <f t="shared" si="0"/>
        <v>301</v>
      </c>
      <c r="AB46" s="60">
        <v>1</v>
      </c>
      <c r="AC46" s="60">
        <v>28000000</v>
      </c>
      <c r="AD46" s="60">
        <v>0</v>
      </c>
      <c r="AE46" s="65" t="s">
        <v>75</v>
      </c>
      <c r="AF46" s="67">
        <f t="shared" si="1"/>
        <v>0</v>
      </c>
      <c r="AG46" s="60">
        <v>0</v>
      </c>
      <c r="AH46" s="60">
        <v>0</v>
      </c>
      <c r="AI46" s="65" t="s">
        <v>75</v>
      </c>
      <c r="AJ46" s="61">
        <v>0</v>
      </c>
      <c r="AK46" s="65" t="s">
        <v>75</v>
      </c>
      <c r="AL46" s="65" t="s">
        <v>75</v>
      </c>
      <c r="AM46" s="67">
        <f t="shared" si="2"/>
        <v>0</v>
      </c>
      <c r="AN46" s="67">
        <f>+K46+AC46-AH46</f>
        <v>85900000</v>
      </c>
      <c r="AO46" s="61" t="s">
        <v>67</v>
      </c>
      <c r="AP46" s="67">
        <v>57900000</v>
      </c>
      <c r="AQ46" s="58" t="s">
        <v>86</v>
      </c>
      <c r="AR46" s="60">
        <v>0</v>
      </c>
      <c r="AS46" s="66" t="s">
        <v>75</v>
      </c>
      <c r="AT46" s="70">
        <v>19300000</v>
      </c>
      <c r="AU46" s="71">
        <f t="shared" si="3"/>
        <v>66600000</v>
      </c>
      <c r="AV46" s="72">
        <f t="shared" si="4"/>
        <v>0.22467986030267753</v>
      </c>
      <c r="AW46" s="66" t="s">
        <v>75</v>
      </c>
      <c r="AX46" s="61" t="s">
        <v>101</v>
      </c>
      <c r="AY46" s="62" t="s">
        <v>4374</v>
      </c>
      <c r="AZ46" s="58" t="s">
        <v>67</v>
      </c>
      <c r="BA46" s="58" t="s">
        <v>119</v>
      </c>
    </row>
    <row r="47" spans="2:53" x14ac:dyDescent="0.25">
      <c r="B47" s="58">
        <v>2024</v>
      </c>
      <c r="C47" s="58">
        <v>891780111</v>
      </c>
      <c r="D47" s="59" t="s">
        <v>64</v>
      </c>
      <c r="E47" s="60" t="s">
        <v>4373</v>
      </c>
      <c r="F47" s="60" t="s">
        <v>4372</v>
      </c>
      <c r="G47" s="61">
        <v>0</v>
      </c>
      <c r="H47" s="61" t="s">
        <v>73</v>
      </c>
      <c r="I47" s="59" t="s">
        <v>65</v>
      </c>
      <c r="J47" s="62" t="s">
        <v>4371</v>
      </c>
      <c r="K47" s="60">
        <v>127000000</v>
      </c>
      <c r="L47" s="58" t="s">
        <v>68</v>
      </c>
      <c r="M47" s="62" t="s">
        <v>241</v>
      </c>
      <c r="N47" s="63" t="s">
        <v>3537</v>
      </c>
      <c r="O47" s="64">
        <v>366</v>
      </c>
      <c r="P47" s="68">
        <v>45337</v>
      </c>
      <c r="Q47" s="60">
        <v>127000000</v>
      </c>
      <c r="R47" s="68">
        <v>45355</v>
      </c>
      <c r="S47" s="60">
        <v>127000000</v>
      </c>
      <c r="T47" s="61" t="s">
        <v>66</v>
      </c>
      <c r="U47" s="64">
        <v>72175282</v>
      </c>
      <c r="V47" s="62" t="s">
        <v>3682</v>
      </c>
      <c r="W47" s="355">
        <v>45355</v>
      </c>
      <c r="X47" s="68">
        <v>45358</v>
      </c>
      <c r="Y47" s="68">
        <v>45355</v>
      </c>
      <c r="Z47" s="68">
        <v>45657</v>
      </c>
      <c r="AA47" s="67">
        <f t="shared" si="0"/>
        <v>302</v>
      </c>
      <c r="AB47" s="60">
        <v>0</v>
      </c>
      <c r="AC47" s="60">
        <v>0</v>
      </c>
      <c r="AD47" s="60">
        <v>0</v>
      </c>
      <c r="AE47" s="65" t="s">
        <v>75</v>
      </c>
      <c r="AF47" s="67">
        <f t="shared" si="1"/>
        <v>0</v>
      </c>
      <c r="AG47" s="60">
        <v>0</v>
      </c>
      <c r="AH47" s="60">
        <v>0</v>
      </c>
      <c r="AI47" s="65" t="s">
        <v>75</v>
      </c>
      <c r="AJ47" s="61">
        <v>0</v>
      </c>
      <c r="AK47" s="65" t="s">
        <v>75</v>
      </c>
      <c r="AL47" s="65" t="s">
        <v>75</v>
      </c>
      <c r="AM47" s="67">
        <f t="shared" si="2"/>
        <v>0</v>
      </c>
      <c r="AN47" s="67">
        <f>+K47+AC47-AH47</f>
        <v>127000000</v>
      </c>
      <c r="AO47" s="61" t="s">
        <v>67</v>
      </c>
      <c r="AP47" s="67">
        <v>127000000</v>
      </c>
      <c r="AQ47" s="58" t="s">
        <v>86</v>
      </c>
      <c r="AR47" s="60">
        <v>0</v>
      </c>
      <c r="AS47" s="66" t="s">
        <v>75</v>
      </c>
      <c r="AT47" s="70">
        <v>95353272</v>
      </c>
      <c r="AU47" s="71">
        <f t="shared" si="3"/>
        <v>31646728</v>
      </c>
      <c r="AV47" s="72">
        <f t="shared" si="4"/>
        <v>0.75081316535433074</v>
      </c>
      <c r="AW47" s="66" t="s">
        <v>75</v>
      </c>
      <c r="AX47" s="61" t="s">
        <v>101</v>
      </c>
      <c r="AY47" s="62" t="s">
        <v>4370</v>
      </c>
      <c r="AZ47" s="58" t="s">
        <v>67</v>
      </c>
      <c r="BA47" s="58" t="s">
        <v>119</v>
      </c>
    </row>
    <row r="48" spans="2:53" x14ac:dyDescent="0.25">
      <c r="B48" s="58">
        <v>2024</v>
      </c>
      <c r="C48" s="58">
        <v>891780111</v>
      </c>
      <c r="D48" s="59" t="s">
        <v>64</v>
      </c>
      <c r="E48" s="60" t="s">
        <v>4369</v>
      </c>
      <c r="F48" s="60" t="s">
        <v>4368</v>
      </c>
      <c r="G48" s="61">
        <v>0</v>
      </c>
      <c r="H48" s="61" t="s">
        <v>73</v>
      </c>
      <c r="I48" s="59" t="s">
        <v>125</v>
      </c>
      <c r="J48" s="62" t="s">
        <v>4367</v>
      </c>
      <c r="K48" s="60">
        <v>10000000</v>
      </c>
      <c r="L48" s="58" t="s">
        <v>68</v>
      </c>
      <c r="M48" s="62" t="s">
        <v>4366</v>
      </c>
      <c r="N48" s="63" t="s">
        <v>4365</v>
      </c>
      <c r="O48" s="64">
        <v>381</v>
      </c>
      <c r="P48" s="68">
        <v>45338</v>
      </c>
      <c r="Q48" s="60">
        <v>269581278</v>
      </c>
      <c r="R48" s="68">
        <v>45355</v>
      </c>
      <c r="S48" s="60">
        <v>10000000</v>
      </c>
      <c r="T48" s="61" t="s">
        <v>66</v>
      </c>
      <c r="U48" s="64">
        <v>72175282</v>
      </c>
      <c r="V48" s="62" t="s">
        <v>3682</v>
      </c>
      <c r="W48" s="355">
        <v>45355</v>
      </c>
      <c r="X48" s="68">
        <v>45355</v>
      </c>
      <c r="Y48" s="68" t="s">
        <v>75</v>
      </c>
      <c r="Z48" s="68">
        <v>45477</v>
      </c>
      <c r="AA48" s="67">
        <f t="shared" si="0"/>
        <v>122</v>
      </c>
      <c r="AB48" s="60">
        <v>0</v>
      </c>
      <c r="AC48" s="60">
        <v>0</v>
      </c>
      <c r="AD48" s="60">
        <v>0</v>
      </c>
      <c r="AE48" s="65" t="s">
        <v>75</v>
      </c>
      <c r="AF48" s="67">
        <f t="shared" si="1"/>
        <v>0</v>
      </c>
      <c r="AG48" s="60">
        <v>0</v>
      </c>
      <c r="AH48" s="60">
        <v>0</v>
      </c>
      <c r="AI48" s="65" t="s">
        <v>75</v>
      </c>
      <c r="AJ48" s="61">
        <v>0</v>
      </c>
      <c r="AK48" s="65" t="s">
        <v>75</v>
      </c>
      <c r="AL48" s="65" t="s">
        <v>75</v>
      </c>
      <c r="AM48" s="67">
        <f t="shared" si="2"/>
        <v>0</v>
      </c>
      <c r="AN48" s="67">
        <f>+K48+AC48-AH48</f>
        <v>10000000</v>
      </c>
      <c r="AO48" s="61" t="s">
        <v>67</v>
      </c>
      <c r="AP48" s="67">
        <v>10000000</v>
      </c>
      <c r="AQ48" s="61" t="s">
        <v>67</v>
      </c>
      <c r="AR48" s="60">
        <v>4000000</v>
      </c>
      <c r="AS48" s="66" t="s">
        <v>75</v>
      </c>
      <c r="AT48" s="70">
        <v>7500000</v>
      </c>
      <c r="AU48" s="71">
        <f t="shared" si="3"/>
        <v>2500000</v>
      </c>
      <c r="AV48" s="72">
        <f t="shared" si="4"/>
        <v>0.75</v>
      </c>
      <c r="AW48" s="66" t="s">
        <v>75</v>
      </c>
      <c r="AX48" s="61" t="s">
        <v>101</v>
      </c>
      <c r="AY48" s="62" t="s">
        <v>4364</v>
      </c>
      <c r="AZ48" s="58" t="s">
        <v>67</v>
      </c>
      <c r="BA48" s="58" t="s">
        <v>119</v>
      </c>
    </row>
    <row r="49" spans="2:53" x14ac:dyDescent="0.25">
      <c r="B49" s="58">
        <v>2024</v>
      </c>
      <c r="C49" s="58">
        <v>891780111</v>
      </c>
      <c r="D49" s="59" t="s">
        <v>64</v>
      </c>
      <c r="E49" s="60" t="s">
        <v>4363</v>
      </c>
      <c r="F49" s="60" t="s">
        <v>4362</v>
      </c>
      <c r="G49" s="61">
        <v>0</v>
      </c>
      <c r="H49" s="61" t="s">
        <v>73</v>
      </c>
      <c r="I49" s="59" t="s">
        <v>65</v>
      </c>
      <c r="J49" s="62" t="s">
        <v>4361</v>
      </c>
      <c r="K49" s="60">
        <v>11594000</v>
      </c>
      <c r="L49" s="58" t="s">
        <v>68</v>
      </c>
      <c r="M49" s="62" t="s">
        <v>4223</v>
      </c>
      <c r="N49" s="63" t="s">
        <v>4222</v>
      </c>
      <c r="O49" s="64">
        <v>352</v>
      </c>
      <c r="P49" s="68">
        <v>45336</v>
      </c>
      <c r="Q49" s="60">
        <v>11594000</v>
      </c>
      <c r="R49" s="68">
        <v>45355</v>
      </c>
      <c r="S49" s="60">
        <v>11594000</v>
      </c>
      <c r="T49" s="61" t="s">
        <v>66</v>
      </c>
      <c r="U49" s="64">
        <v>21400608</v>
      </c>
      <c r="V49" s="62" t="s">
        <v>3633</v>
      </c>
      <c r="W49" s="355">
        <v>45355</v>
      </c>
      <c r="X49" s="68">
        <v>45397</v>
      </c>
      <c r="Y49" s="68">
        <v>45488</v>
      </c>
      <c r="Z49" s="68">
        <v>45488</v>
      </c>
      <c r="AA49" s="67">
        <f t="shared" si="0"/>
        <v>0</v>
      </c>
      <c r="AB49" s="60">
        <v>0</v>
      </c>
      <c r="AC49" s="60">
        <v>0</v>
      </c>
      <c r="AD49" s="60">
        <v>0</v>
      </c>
      <c r="AE49" s="65" t="s">
        <v>75</v>
      </c>
      <c r="AF49" s="67">
        <f t="shared" si="1"/>
        <v>0</v>
      </c>
      <c r="AG49" s="60">
        <v>0</v>
      </c>
      <c r="AH49" s="60">
        <v>0</v>
      </c>
      <c r="AI49" s="65" t="s">
        <v>75</v>
      </c>
      <c r="AJ49" s="61">
        <v>0</v>
      </c>
      <c r="AK49" s="65" t="s">
        <v>75</v>
      </c>
      <c r="AL49" s="65" t="s">
        <v>75</v>
      </c>
      <c r="AM49" s="67">
        <f t="shared" si="2"/>
        <v>0</v>
      </c>
      <c r="AN49" s="67">
        <f>+K49+AC49-AH49</f>
        <v>11594000</v>
      </c>
      <c r="AO49" s="61" t="s">
        <v>67</v>
      </c>
      <c r="AP49" s="67">
        <v>11594000</v>
      </c>
      <c r="AQ49" s="58" t="s">
        <v>86</v>
      </c>
      <c r="AR49" s="60">
        <v>0</v>
      </c>
      <c r="AS49" s="66" t="s">
        <v>75</v>
      </c>
      <c r="AT49" s="70">
        <v>11594000</v>
      </c>
      <c r="AU49" s="71">
        <f t="shared" si="3"/>
        <v>0</v>
      </c>
      <c r="AV49" s="72">
        <f t="shared" si="4"/>
        <v>1</v>
      </c>
      <c r="AW49" s="66" t="s">
        <v>75</v>
      </c>
      <c r="AX49" s="61" t="s">
        <v>101</v>
      </c>
      <c r="AY49" s="62" t="s">
        <v>4360</v>
      </c>
      <c r="AZ49" s="58" t="s">
        <v>67</v>
      </c>
      <c r="BA49" s="58" t="s">
        <v>119</v>
      </c>
    </row>
    <row r="50" spans="2:53" x14ac:dyDescent="0.25">
      <c r="B50" s="58">
        <v>2024</v>
      </c>
      <c r="C50" s="58">
        <v>891780111</v>
      </c>
      <c r="D50" s="59" t="s">
        <v>64</v>
      </c>
      <c r="E50" s="60" t="s">
        <v>4359</v>
      </c>
      <c r="F50" s="60" t="s">
        <v>4358</v>
      </c>
      <c r="G50" s="61">
        <v>0</v>
      </c>
      <c r="H50" s="61" t="s">
        <v>73</v>
      </c>
      <c r="I50" s="59" t="s">
        <v>125</v>
      </c>
      <c r="J50" s="62" t="s">
        <v>4357</v>
      </c>
      <c r="K50" s="60">
        <v>19182240</v>
      </c>
      <c r="L50" s="58" t="s">
        <v>68</v>
      </c>
      <c r="M50" s="62" t="s">
        <v>4356</v>
      </c>
      <c r="N50" s="63" t="s">
        <v>4355</v>
      </c>
      <c r="O50" s="64">
        <v>381</v>
      </c>
      <c r="P50" s="68">
        <v>45338</v>
      </c>
      <c r="Q50" s="60">
        <v>277581278</v>
      </c>
      <c r="R50" s="68">
        <v>45355</v>
      </c>
      <c r="S50" s="60">
        <v>19182240</v>
      </c>
      <c r="T50" s="61" t="s">
        <v>66</v>
      </c>
      <c r="U50" s="64">
        <v>72175282</v>
      </c>
      <c r="V50" s="62" t="s">
        <v>3682</v>
      </c>
      <c r="W50" s="355">
        <v>45355</v>
      </c>
      <c r="X50" s="68">
        <v>45355</v>
      </c>
      <c r="Y50" s="68" t="s">
        <v>75</v>
      </c>
      <c r="Z50" s="68">
        <v>45477</v>
      </c>
      <c r="AA50" s="67">
        <f t="shared" si="0"/>
        <v>122</v>
      </c>
      <c r="AB50" s="60">
        <v>0</v>
      </c>
      <c r="AC50" s="60">
        <v>0</v>
      </c>
      <c r="AD50" s="60">
        <v>0</v>
      </c>
      <c r="AE50" s="65" t="s">
        <v>75</v>
      </c>
      <c r="AF50" s="67">
        <f t="shared" si="1"/>
        <v>0</v>
      </c>
      <c r="AG50" s="60">
        <v>0</v>
      </c>
      <c r="AH50" s="60">
        <v>0</v>
      </c>
      <c r="AI50" s="65" t="s">
        <v>75</v>
      </c>
      <c r="AJ50" s="61">
        <v>0</v>
      </c>
      <c r="AK50" s="65" t="s">
        <v>75</v>
      </c>
      <c r="AL50" s="65" t="s">
        <v>75</v>
      </c>
      <c r="AM50" s="67">
        <f t="shared" si="2"/>
        <v>0</v>
      </c>
      <c r="AN50" s="67">
        <f>+K50+AC50-AH50</f>
        <v>19182240</v>
      </c>
      <c r="AO50" s="61" t="s">
        <v>67</v>
      </c>
      <c r="AP50" s="67">
        <v>19182240</v>
      </c>
      <c r="AQ50" s="58" t="s">
        <v>86</v>
      </c>
      <c r="AR50" s="60">
        <v>0</v>
      </c>
      <c r="AS50" s="66" t="s">
        <v>75</v>
      </c>
      <c r="AT50" s="70">
        <v>4795560</v>
      </c>
      <c r="AU50" s="71">
        <f t="shared" si="3"/>
        <v>14386680</v>
      </c>
      <c r="AV50" s="72">
        <f t="shared" si="4"/>
        <v>0.25</v>
      </c>
      <c r="AW50" s="66" t="s">
        <v>75</v>
      </c>
      <c r="AX50" s="61" t="s">
        <v>101</v>
      </c>
      <c r="AY50" s="62" t="s">
        <v>4354</v>
      </c>
      <c r="AZ50" s="58" t="s">
        <v>67</v>
      </c>
      <c r="BA50" s="58" t="s">
        <v>119</v>
      </c>
    </row>
    <row r="51" spans="2:53" x14ac:dyDescent="0.25">
      <c r="B51" s="58">
        <v>2024</v>
      </c>
      <c r="C51" s="58">
        <v>891780111</v>
      </c>
      <c r="D51" s="59" t="s">
        <v>64</v>
      </c>
      <c r="E51" s="60" t="s">
        <v>4353</v>
      </c>
      <c r="F51" s="60" t="s">
        <v>4352</v>
      </c>
      <c r="G51" s="61">
        <v>0</v>
      </c>
      <c r="H51" s="61" t="s">
        <v>73</v>
      </c>
      <c r="I51" s="59" t="s">
        <v>65</v>
      </c>
      <c r="J51" s="62" t="s">
        <v>4351</v>
      </c>
      <c r="K51" s="60">
        <v>3427200</v>
      </c>
      <c r="L51" s="58" t="s">
        <v>68</v>
      </c>
      <c r="M51" s="62" t="s">
        <v>4282</v>
      </c>
      <c r="N51" s="63" t="s">
        <v>4281</v>
      </c>
      <c r="O51" s="64">
        <v>478</v>
      </c>
      <c r="P51" s="68">
        <v>45348</v>
      </c>
      <c r="Q51" s="60">
        <v>3427000</v>
      </c>
      <c r="R51" s="68">
        <v>45355</v>
      </c>
      <c r="S51" s="60">
        <v>3427000</v>
      </c>
      <c r="T51" s="61" t="s">
        <v>66</v>
      </c>
      <c r="U51" s="64">
        <v>1082863147</v>
      </c>
      <c r="V51" s="62" t="s">
        <v>4280</v>
      </c>
      <c r="W51" s="355">
        <v>45355</v>
      </c>
      <c r="X51" s="68">
        <v>45358</v>
      </c>
      <c r="Y51" s="68" t="s">
        <v>75</v>
      </c>
      <c r="Z51" s="68">
        <v>45722</v>
      </c>
      <c r="AA51" s="67">
        <f t="shared" si="0"/>
        <v>364</v>
      </c>
      <c r="AB51" s="60">
        <v>0</v>
      </c>
      <c r="AC51" s="60">
        <v>0</v>
      </c>
      <c r="AD51" s="60">
        <v>0</v>
      </c>
      <c r="AE51" s="65" t="s">
        <v>75</v>
      </c>
      <c r="AF51" s="67">
        <f t="shared" si="1"/>
        <v>0</v>
      </c>
      <c r="AG51" s="60">
        <v>0</v>
      </c>
      <c r="AH51" s="60">
        <v>0</v>
      </c>
      <c r="AI51" s="65" t="s">
        <v>75</v>
      </c>
      <c r="AJ51" s="61">
        <v>0</v>
      </c>
      <c r="AK51" s="65" t="s">
        <v>75</v>
      </c>
      <c r="AL51" s="65" t="s">
        <v>75</v>
      </c>
      <c r="AM51" s="67">
        <f t="shared" si="2"/>
        <v>0</v>
      </c>
      <c r="AN51" s="67">
        <f>+K51+AC51-AH51</f>
        <v>3427200</v>
      </c>
      <c r="AO51" s="61" t="s">
        <v>67</v>
      </c>
      <c r="AP51" s="67">
        <v>3427000</v>
      </c>
      <c r="AQ51" s="58" t="s">
        <v>86</v>
      </c>
      <c r="AR51" s="60">
        <v>0</v>
      </c>
      <c r="AS51" s="66" t="s">
        <v>75</v>
      </c>
      <c r="AT51" s="70">
        <v>0</v>
      </c>
      <c r="AU51" s="71">
        <f t="shared" si="3"/>
        <v>3427200</v>
      </c>
      <c r="AV51" s="72">
        <f t="shared" si="4"/>
        <v>0</v>
      </c>
      <c r="AW51" s="66" t="s">
        <v>75</v>
      </c>
      <c r="AX51" s="61" t="s">
        <v>101</v>
      </c>
      <c r="AY51" s="62" t="s">
        <v>4350</v>
      </c>
      <c r="AZ51" s="58" t="s">
        <v>67</v>
      </c>
      <c r="BA51" s="58" t="s">
        <v>119</v>
      </c>
    </row>
    <row r="52" spans="2:53" x14ac:dyDescent="0.25">
      <c r="B52" s="58">
        <v>2024</v>
      </c>
      <c r="C52" s="58">
        <v>891780111</v>
      </c>
      <c r="D52" s="59" t="s">
        <v>64</v>
      </c>
      <c r="E52" s="60" t="s">
        <v>4349</v>
      </c>
      <c r="F52" s="60" t="s">
        <v>4348</v>
      </c>
      <c r="G52" s="61">
        <v>0</v>
      </c>
      <c r="H52" s="61" t="s">
        <v>73</v>
      </c>
      <c r="I52" s="59" t="s">
        <v>125</v>
      </c>
      <c r="J52" s="62" t="s">
        <v>4347</v>
      </c>
      <c r="K52" s="60">
        <v>14731960</v>
      </c>
      <c r="L52" s="58" t="s">
        <v>68</v>
      </c>
      <c r="M52" s="62" t="s">
        <v>4346</v>
      </c>
      <c r="N52" s="63" t="s">
        <v>4345</v>
      </c>
      <c r="O52" s="64">
        <v>381</v>
      </c>
      <c r="P52" s="68">
        <v>45338</v>
      </c>
      <c r="Q52" s="60">
        <v>277581278</v>
      </c>
      <c r="R52" s="68">
        <v>45355</v>
      </c>
      <c r="S52" s="60">
        <v>14731960</v>
      </c>
      <c r="T52" s="61" t="s">
        <v>66</v>
      </c>
      <c r="U52" s="64">
        <v>72175282</v>
      </c>
      <c r="V52" s="62" t="s">
        <v>3682</v>
      </c>
      <c r="W52" s="355">
        <v>45355</v>
      </c>
      <c r="X52" s="68">
        <v>45355</v>
      </c>
      <c r="Y52" s="68" t="s">
        <v>75</v>
      </c>
      <c r="Z52" s="68">
        <v>45477</v>
      </c>
      <c r="AA52" s="67">
        <f t="shared" si="0"/>
        <v>122</v>
      </c>
      <c r="AB52" s="60">
        <v>0</v>
      </c>
      <c r="AC52" s="60">
        <v>0</v>
      </c>
      <c r="AD52" s="60">
        <v>0</v>
      </c>
      <c r="AE52" s="65" t="s">
        <v>75</v>
      </c>
      <c r="AF52" s="67">
        <f t="shared" si="1"/>
        <v>0</v>
      </c>
      <c r="AG52" s="60">
        <v>0</v>
      </c>
      <c r="AH52" s="60">
        <v>0</v>
      </c>
      <c r="AI52" s="65" t="s">
        <v>75</v>
      </c>
      <c r="AJ52" s="61">
        <v>0</v>
      </c>
      <c r="AK52" s="65" t="s">
        <v>75</v>
      </c>
      <c r="AL52" s="65" t="s">
        <v>75</v>
      </c>
      <c r="AM52" s="67">
        <f t="shared" si="2"/>
        <v>0</v>
      </c>
      <c r="AN52" s="67">
        <f>+K52+AC52-AH52</f>
        <v>14731960</v>
      </c>
      <c r="AO52" s="61" t="s">
        <v>67</v>
      </c>
      <c r="AP52" s="67">
        <v>14731960</v>
      </c>
      <c r="AQ52" s="58" t="s">
        <v>86</v>
      </c>
      <c r="AR52" s="60">
        <v>0</v>
      </c>
      <c r="AS52" s="66" t="s">
        <v>75</v>
      </c>
      <c r="AT52" s="70">
        <v>11048970</v>
      </c>
      <c r="AU52" s="71">
        <f t="shared" si="3"/>
        <v>3682990</v>
      </c>
      <c r="AV52" s="72">
        <f t="shared" si="4"/>
        <v>0.75</v>
      </c>
      <c r="AW52" s="66" t="s">
        <v>75</v>
      </c>
      <c r="AX52" s="61" t="s">
        <v>101</v>
      </c>
      <c r="AY52" s="62" t="s">
        <v>4344</v>
      </c>
      <c r="AZ52" s="58" t="s">
        <v>67</v>
      </c>
      <c r="BA52" s="58" t="s">
        <v>119</v>
      </c>
    </row>
    <row r="53" spans="2:53" x14ac:dyDescent="0.25">
      <c r="B53" s="58">
        <v>2024</v>
      </c>
      <c r="C53" s="58">
        <v>891780111</v>
      </c>
      <c r="D53" s="59" t="s">
        <v>64</v>
      </c>
      <c r="E53" s="60" t="s">
        <v>4343</v>
      </c>
      <c r="F53" s="60" t="s">
        <v>4342</v>
      </c>
      <c r="G53" s="61">
        <v>0</v>
      </c>
      <c r="H53" s="61" t="s">
        <v>73</v>
      </c>
      <c r="I53" s="59" t="s">
        <v>125</v>
      </c>
      <c r="J53" s="62" t="s">
        <v>4341</v>
      </c>
      <c r="K53" s="60">
        <v>22097940</v>
      </c>
      <c r="L53" s="58" t="s">
        <v>68</v>
      </c>
      <c r="M53" s="62" t="s">
        <v>4340</v>
      </c>
      <c r="N53" s="63" t="s">
        <v>4339</v>
      </c>
      <c r="O53" s="64">
        <v>381</v>
      </c>
      <c r="P53" s="68">
        <v>45338</v>
      </c>
      <c r="Q53" s="60">
        <v>269581278</v>
      </c>
      <c r="R53" s="68">
        <v>45356</v>
      </c>
      <c r="S53" s="60">
        <v>22097940</v>
      </c>
      <c r="T53" s="61" t="s">
        <v>66</v>
      </c>
      <c r="U53" s="64">
        <v>72175282</v>
      </c>
      <c r="V53" s="62" t="s">
        <v>3682</v>
      </c>
      <c r="W53" s="355">
        <v>45356</v>
      </c>
      <c r="X53" s="68">
        <v>45356</v>
      </c>
      <c r="Y53" s="68" t="s">
        <v>75</v>
      </c>
      <c r="Z53" s="68">
        <v>45478</v>
      </c>
      <c r="AA53" s="67">
        <f t="shared" si="0"/>
        <v>122</v>
      </c>
      <c r="AB53" s="60">
        <v>0</v>
      </c>
      <c r="AC53" s="60">
        <v>0</v>
      </c>
      <c r="AD53" s="60">
        <v>0</v>
      </c>
      <c r="AE53" s="65" t="s">
        <v>75</v>
      </c>
      <c r="AF53" s="67">
        <f t="shared" si="1"/>
        <v>0</v>
      </c>
      <c r="AG53" s="60">
        <v>0</v>
      </c>
      <c r="AH53" s="60">
        <v>0</v>
      </c>
      <c r="AI53" s="65" t="s">
        <v>75</v>
      </c>
      <c r="AJ53" s="61">
        <v>0</v>
      </c>
      <c r="AK53" s="65" t="s">
        <v>75</v>
      </c>
      <c r="AL53" s="65" t="s">
        <v>75</v>
      </c>
      <c r="AM53" s="67">
        <f t="shared" si="2"/>
        <v>0</v>
      </c>
      <c r="AN53" s="67">
        <f>+K53+AC53-AH53</f>
        <v>22097940</v>
      </c>
      <c r="AO53" s="61" t="s">
        <v>67</v>
      </c>
      <c r="AP53" s="67">
        <v>22097940</v>
      </c>
      <c r="AQ53" s="58" t="s">
        <v>86</v>
      </c>
      <c r="AR53" s="60">
        <v>0</v>
      </c>
      <c r="AS53" s="66" t="s">
        <v>75</v>
      </c>
      <c r="AT53" s="70">
        <v>16573455</v>
      </c>
      <c r="AU53" s="71">
        <f t="shared" si="3"/>
        <v>5524485</v>
      </c>
      <c r="AV53" s="72">
        <f t="shared" si="4"/>
        <v>0.75</v>
      </c>
      <c r="AW53" s="66" t="s">
        <v>75</v>
      </c>
      <c r="AX53" s="61" t="s">
        <v>101</v>
      </c>
      <c r="AY53" s="62" t="s">
        <v>4338</v>
      </c>
      <c r="AZ53" s="58" t="s">
        <v>67</v>
      </c>
      <c r="BA53" s="58" t="s">
        <v>119</v>
      </c>
    </row>
    <row r="54" spans="2:53" x14ac:dyDescent="0.25">
      <c r="B54" s="58">
        <v>2024</v>
      </c>
      <c r="C54" s="58">
        <v>891780111</v>
      </c>
      <c r="D54" s="59" t="s">
        <v>64</v>
      </c>
      <c r="E54" s="60" t="s">
        <v>4337</v>
      </c>
      <c r="F54" s="60" t="s">
        <v>4336</v>
      </c>
      <c r="G54" s="61">
        <v>0</v>
      </c>
      <c r="H54" s="61" t="s">
        <v>73</v>
      </c>
      <c r="I54" s="59" t="s">
        <v>125</v>
      </c>
      <c r="J54" s="62" t="s">
        <v>4335</v>
      </c>
      <c r="K54" s="60">
        <v>175092306</v>
      </c>
      <c r="L54" s="58" t="s">
        <v>68</v>
      </c>
      <c r="M54" s="62" t="s">
        <v>3958</v>
      </c>
      <c r="N54" s="63" t="s">
        <v>2534</v>
      </c>
      <c r="O54" s="64">
        <v>561</v>
      </c>
      <c r="P54" s="68">
        <v>45355</v>
      </c>
      <c r="Q54" s="60">
        <v>175092306</v>
      </c>
      <c r="R54" s="68">
        <v>45356</v>
      </c>
      <c r="S54" s="60">
        <v>175092306</v>
      </c>
      <c r="T54" s="61" t="s">
        <v>66</v>
      </c>
      <c r="U54" s="64">
        <v>85152695</v>
      </c>
      <c r="V54" s="62" t="s">
        <v>3225</v>
      </c>
      <c r="W54" s="355">
        <v>45356</v>
      </c>
      <c r="X54" s="68">
        <v>45357</v>
      </c>
      <c r="Y54" s="68">
        <v>45356</v>
      </c>
      <c r="Z54" s="68">
        <v>45366</v>
      </c>
      <c r="AA54" s="67">
        <f t="shared" si="0"/>
        <v>10</v>
      </c>
      <c r="AB54" s="60">
        <v>0</v>
      </c>
      <c r="AC54" s="60">
        <v>0</v>
      </c>
      <c r="AD54" s="60">
        <v>0</v>
      </c>
      <c r="AE54" s="65" t="s">
        <v>75</v>
      </c>
      <c r="AF54" s="67">
        <f t="shared" si="1"/>
        <v>0</v>
      </c>
      <c r="AG54" s="60">
        <v>0</v>
      </c>
      <c r="AH54" s="60">
        <v>0</v>
      </c>
      <c r="AI54" s="65" t="s">
        <v>75</v>
      </c>
      <c r="AJ54" s="61">
        <v>0</v>
      </c>
      <c r="AK54" s="65" t="s">
        <v>75</v>
      </c>
      <c r="AL54" s="65" t="s">
        <v>75</v>
      </c>
      <c r="AM54" s="67">
        <f t="shared" si="2"/>
        <v>0</v>
      </c>
      <c r="AN54" s="67">
        <f>+K54+AC54-AH54</f>
        <v>175092306</v>
      </c>
      <c r="AO54" s="61" t="s">
        <v>67</v>
      </c>
      <c r="AP54" s="67">
        <v>175092306</v>
      </c>
      <c r="AQ54" s="61" t="s">
        <v>67</v>
      </c>
      <c r="AR54" s="60">
        <v>87546153</v>
      </c>
      <c r="AS54" s="66" t="s">
        <v>75</v>
      </c>
      <c r="AT54" s="70">
        <v>175092306</v>
      </c>
      <c r="AU54" s="71">
        <f t="shared" si="3"/>
        <v>0</v>
      </c>
      <c r="AV54" s="72">
        <f t="shared" si="4"/>
        <v>1</v>
      </c>
      <c r="AW54" s="66" t="s">
        <v>75</v>
      </c>
      <c r="AX54" s="61" t="s">
        <v>101</v>
      </c>
      <c r="AY54" s="62" t="s">
        <v>4334</v>
      </c>
      <c r="AZ54" s="58" t="s">
        <v>67</v>
      </c>
      <c r="BA54" s="58" t="s">
        <v>119</v>
      </c>
    </row>
    <row r="55" spans="2:53" x14ac:dyDescent="0.25">
      <c r="B55" s="58">
        <v>2024</v>
      </c>
      <c r="C55" s="58">
        <v>891780111</v>
      </c>
      <c r="D55" s="59" t="s">
        <v>64</v>
      </c>
      <c r="E55" s="60" t="s">
        <v>4333</v>
      </c>
      <c r="F55" s="60" t="s">
        <v>4332</v>
      </c>
      <c r="G55" s="61">
        <v>0</v>
      </c>
      <c r="H55" s="61" t="s">
        <v>73</v>
      </c>
      <c r="I55" s="59" t="s">
        <v>65</v>
      </c>
      <c r="J55" s="62" t="s">
        <v>4331</v>
      </c>
      <c r="K55" s="60">
        <v>21608000</v>
      </c>
      <c r="L55" s="58" t="s">
        <v>68</v>
      </c>
      <c r="M55" s="62" t="s">
        <v>3820</v>
      </c>
      <c r="N55" s="63" t="s">
        <v>3819</v>
      </c>
      <c r="O55" s="64">
        <v>309</v>
      </c>
      <c r="P55" s="68">
        <v>45330</v>
      </c>
      <c r="Q55" s="60">
        <v>25684800</v>
      </c>
      <c r="R55" s="68">
        <v>45356</v>
      </c>
      <c r="S55" s="60">
        <v>21608000</v>
      </c>
      <c r="T55" s="61" t="s">
        <v>66</v>
      </c>
      <c r="U55" s="64">
        <v>72175282</v>
      </c>
      <c r="V55" s="62" t="s">
        <v>3682</v>
      </c>
      <c r="W55" s="355">
        <v>45356</v>
      </c>
      <c r="X55" s="68">
        <v>45356</v>
      </c>
      <c r="Y55" s="68" t="s">
        <v>75</v>
      </c>
      <c r="Z55" s="68">
        <v>45721</v>
      </c>
      <c r="AA55" s="67">
        <f t="shared" si="0"/>
        <v>365</v>
      </c>
      <c r="AB55" s="60">
        <v>0</v>
      </c>
      <c r="AC55" s="60">
        <v>0</v>
      </c>
      <c r="AD55" s="60">
        <v>0</v>
      </c>
      <c r="AE55" s="65" t="s">
        <v>75</v>
      </c>
      <c r="AF55" s="67">
        <f t="shared" si="1"/>
        <v>0</v>
      </c>
      <c r="AG55" s="60">
        <v>0</v>
      </c>
      <c r="AH55" s="60">
        <v>0</v>
      </c>
      <c r="AI55" s="65" t="s">
        <v>75</v>
      </c>
      <c r="AJ55" s="61">
        <v>0</v>
      </c>
      <c r="AK55" s="65" t="s">
        <v>75</v>
      </c>
      <c r="AL55" s="65" t="s">
        <v>75</v>
      </c>
      <c r="AM55" s="67">
        <f t="shared" si="2"/>
        <v>0</v>
      </c>
      <c r="AN55" s="67">
        <f>+K55+AC55-AH55</f>
        <v>21608000</v>
      </c>
      <c r="AO55" s="61" t="s">
        <v>67</v>
      </c>
      <c r="AP55" s="67">
        <v>21608000</v>
      </c>
      <c r="AQ55" s="58" t="s">
        <v>86</v>
      </c>
      <c r="AR55" s="60">
        <v>0</v>
      </c>
      <c r="AS55" s="66" t="s">
        <v>75</v>
      </c>
      <c r="AT55" s="70">
        <v>3670400</v>
      </c>
      <c r="AU55" s="71">
        <f t="shared" si="3"/>
        <v>17937600</v>
      </c>
      <c r="AV55" s="72">
        <f t="shared" si="4"/>
        <v>0.16986301369863013</v>
      </c>
      <c r="AW55" s="66" t="s">
        <v>75</v>
      </c>
      <c r="AX55" s="61" t="s">
        <v>101</v>
      </c>
      <c r="AY55" s="62" t="s">
        <v>4330</v>
      </c>
      <c r="AZ55" s="58" t="s">
        <v>67</v>
      </c>
      <c r="BA55" s="58" t="s">
        <v>119</v>
      </c>
    </row>
    <row r="56" spans="2:53" x14ac:dyDescent="0.25">
      <c r="B56" s="58">
        <v>2024</v>
      </c>
      <c r="C56" s="58">
        <v>891780111</v>
      </c>
      <c r="D56" s="59" t="s">
        <v>64</v>
      </c>
      <c r="E56" s="60" t="s">
        <v>4329</v>
      </c>
      <c r="F56" s="60" t="s">
        <v>4328</v>
      </c>
      <c r="G56" s="61">
        <v>0</v>
      </c>
      <c r="H56" s="61" t="s">
        <v>73</v>
      </c>
      <c r="I56" s="59" t="s">
        <v>65</v>
      </c>
      <c r="J56" s="62" t="s">
        <v>4327</v>
      </c>
      <c r="K56" s="60">
        <v>112784000</v>
      </c>
      <c r="L56" s="58" t="s">
        <v>68</v>
      </c>
      <c r="M56" s="62" t="s">
        <v>4326</v>
      </c>
      <c r="N56" s="63" t="s">
        <v>4325</v>
      </c>
      <c r="O56" s="64">
        <v>513</v>
      </c>
      <c r="P56" s="68">
        <v>45350</v>
      </c>
      <c r="Q56" s="60">
        <v>112784000</v>
      </c>
      <c r="R56" s="68">
        <v>45357</v>
      </c>
      <c r="S56" s="60">
        <v>112784000</v>
      </c>
      <c r="T56" s="61" t="s">
        <v>66</v>
      </c>
      <c r="U56" s="64">
        <v>7633815</v>
      </c>
      <c r="V56" s="62" t="s">
        <v>3276</v>
      </c>
      <c r="W56" s="355">
        <v>45357</v>
      </c>
      <c r="X56" s="68">
        <v>45358</v>
      </c>
      <c r="Y56" s="68">
        <v>45362</v>
      </c>
      <c r="Z56" s="68">
        <v>45362</v>
      </c>
      <c r="AA56" s="67">
        <f t="shared" si="0"/>
        <v>0</v>
      </c>
      <c r="AB56" s="60">
        <v>0</v>
      </c>
      <c r="AC56" s="60">
        <v>0</v>
      </c>
      <c r="AD56" s="60">
        <v>0</v>
      </c>
      <c r="AE56" s="65" t="s">
        <v>75</v>
      </c>
      <c r="AF56" s="67">
        <f t="shared" si="1"/>
        <v>0</v>
      </c>
      <c r="AG56" s="60">
        <v>0</v>
      </c>
      <c r="AH56" s="60">
        <v>0</v>
      </c>
      <c r="AI56" s="65" t="s">
        <v>75</v>
      </c>
      <c r="AJ56" s="61">
        <v>0</v>
      </c>
      <c r="AK56" s="65" t="s">
        <v>75</v>
      </c>
      <c r="AL56" s="65" t="s">
        <v>75</v>
      </c>
      <c r="AM56" s="67">
        <f t="shared" si="2"/>
        <v>0</v>
      </c>
      <c r="AN56" s="67">
        <f>+K56+AC56-AH56</f>
        <v>112784000</v>
      </c>
      <c r="AO56" s="61" t="s">
        <v>67</v>
      </c>
      <c r="AP56" s="67">
        <v>112784000</v>
      </c>
      <c r="AQ56" s="58" t="s">
        <v>86</v>
      </c>
      <c r="AR56" s="60">
        <v>0</v>
      </c>
      <c r="AS56" s="66" t="s">
        <v>75</v>
      </c>
      <c r="AT56" s="70">
        <v>0</v>
      </c>
      <c r="AU56" s="71">
        <f t="shared" si="3"/>
        <v>112784000</v>
      </c>
      <c r="AV56" s="72">
        <f t="shared" si="4"/>
        <v>0</v>
      </c>
      <c r="AW56" s="66" t="s">
        <v>75</v>
      </c>
      <c r="AX56" s="61" t="s">
        <v>101</v>
      </c>
      <c r="AY56" s="62" t="s">
        <v>4324</v>
      </c>
      <c r="AZ56" s="58" t="s">
        <v>67</v>
      </c>
      <c r="BA56" s="58" t="s">
        <v>119</v>
      </c>
    </row>
    <row r="57" spans="2:53" x14ac:dyDescent="0.25">
      <c r="B57" s="58">
        <v>2024</v>
      </c>
      <c r="C57" s="58">
        <v>891780111</v>
      </c>
      <c r="D57" s="59" t="s">
        <v>64</v>
      </c>
      <c r="E57" s="60" t="s">
        <v>4323</v>
      </c>
      <c r="F57" s="60" t="s">
        <v>4322</v>
      </c>
      <c r="G57" s="61">
        <v>0</v>
      </c>
      <c r="H57" s="61" t="s">
        <v>73</v>
      </c>
      <c r="I57" s="59" t="s">
        <v>65</v>
      </c>
      <c r="J57" s="62" t="s">
        <v>4321</v>
      </c>
      <c r="K57" s="60">
        <v>7536000</v>
      </c>
      <c r="L57" s="58" t="s">
        <v>68</v>
      </c>
      <c r="M57" s="62" t="s">
        <v>3820</v>
      </c>
      <c r="N57" s="63" t="s">
        <v>3819</v>
      </c>
      <c r="O57" s="64">
        <v>514</v>
      </c>
      <c r="P57" s="68">
        <v>45350</v>
      </c>
      <c r="Q57" s="60">
        <v>7536000</v>
      </c>
      <c r="R57" s="68">
        <v>45357</v>
      </c>
      <c r="S57" s="60">
        <v>7536000</v>
      </c>
      <c r="T57" s="61" t="s">
        <v>66</v>
      </c>
      <c r="U57" s="64">
        <v>72175282</v>
      </c>
      <c r="V57" s="62" t="s">
        <v>3682</v>
      </c>
      <c r="W57" s="355">
        <v>45357</v>
      </c>
      <c r="X57" s="68">
        <v>45357</v>
      </c>
      <c r="Y57" s="68" t="s">
        <v>75</v>
      </c>
      <c r="Z57" s="68">
        <v>45722</v>
      </c>
      <c r="AA57" s="67">
        <f t="shared" si="0"/>
        <v>365</v>
      </c>
      <c r="AB57" s="60">
        <v>0</v>
      </c>
      <c r="AC57" s="60">
        <v>0</v>
      </c>
      <c r="AD57" s="60">
        <v>0</v>
      </c>
      <c r="AE57" s="65" t="s">
        <v>75</v>
      </c>
      <c r="AF57" s="67">
        <f t="shared" si="1"/>
        <v>0</v>
      </c>
      <c r="AG57" s="60">
        <v>0</v>
      </c>
      <c r="AH57" s="60">
        <v>0</v>
      </c>
      <c r="AI57" s="65" t="s">
        <v>75</v>
      </c>
      <c r="AJ57" s="61">
        <v>0</v>
      </c>
      <c r="AK57" s="65" t="s">
        <v>75</v>
      </c>
      <c r="AL57" s="65" t="s">
        <v>75</v>
      </c>
      <c r="AM57" s="67">
        <f t="shared" si="2"/>
        <v>0</v>
      </c>
      <c r="AN57" s="67">
        <f>+K57+AC57-AH57</f>
        <v>7536000</v>
      </c>
      <c r="AO57" s="61" t="s">
        <v>67</v>
      </c>
      <c r="AP57" s="67">
        <v>7536000</v>
      </c>
      <c r="AQ57" s="58" t="s">
        <v>86</v>
      </c>
      <c r="AR57" s="60">
        <v>0</v>
      </c>
      <c r="AS57" s="66" t="s">
        <v>75</v>
      </c>
      <c r="AT57" s="70">
        <v>0</v>
      </c>
      <c r="AU57" s="71">
        <f t="shared" si="3"/>
        <v>7536000</v>
      </c>
      <c r="AV57" s="72">
        <f t="shared" si="4"/>
        <v>0</v>
      </c>
      <c r="AW57" s="66" t="s">
        <v>75</v>
      </c>
      <c r="AX57" s="61" t="s">
        <v>101</v>
      </c>
      <c r="AY57" s="62" t="s">
        <v>4320</v>
      </c>
      <c r="AZ57" s="58" t="s">
        <v>67</v>
      </c>
      <c r="BA57" s="58" t="s">
        <v>119</v>
      </c>
    </row>
    <row r="58" spans="2:53" x14ac:dyDescent="0.25">
      <c r="B58" s="58">
        <v>2024</v>
      </c>
      <c r="C58" s="58">
        <v>891780111</v>
      </c>
      <c r="D58" s="59" t="s">
        <v>64</v>
      </c>
      <c r="E58" s="60" t="s">
        <v>4319</v>
      </c>
      <c r="F58" s="60" t="s">
        <v>4318</v>
      </c>
      <c r="G58" s="61">
        <v>0</v>
      </c>
      <c r="H58" s="61" t="s">
        <v>73</v>
      </c>
      <c r="I58" s="59" t="s">
        <v>65</v>
      </c>
      <c r="J58" s="62" t="s">
        <v>4317</v>
      </c>
      <c r="K58" s="60">
        <v>200000000</v>
      </c>
      <c r="L58" s="58" t="s">
        <v>68</v>
      </c>
      <c r="M58" s="62" t="s">
        <v>4316</v>
      </c>
      <c r="N58" s="63" t="s">
        <v>4315</v>
      </c>
      <c r="O58" s="64">
        <v>489</v>
      </c>
      <c r="P58" s="68">
        <v>45349</v>
      </c>
      <c r="Q58" s="60">
        <v>200000000</v>
      </c>
      <c r="R58" s="68">
        <v>45362</v>
      </c>
      <c r="S58" s="60">
        <v>200000000</v>
      </c>
      <c r="T58" s="61" t="s">
        <v>66</v>
      </c>
      <c r="U58" s="64">
        <v>85465146</v>
      </c>
      <c r="V58" s="62" t="s">
        <v>3267</v>
      </c>
      <c r="W58" s="355">
        <v>45362</v>
      </c>
      <c r="X58" s="68">
        <v>45362</v>
      </c>
      <c r="Y58" s="68">
        <v>45362</v>
      </c>
      <c r="Z58" s="68">
        <v>45504</v>
      </c>
      <c r="AA58" s="67">
        <f t="shared" si="0"/>
        <v>142</v>
      </c>
      <c r="AB58" s="60">
        <v>0</v>
      </c>
      <c r="AC58" s="60">
        <v>0</v>
      </c>
      <c r="AD58" s="60">
        <v>0</v>
      </c>
      <c r="AE58" s="65" t="s">
        <v>75</v>
      </c>
      <c r="AF58" s="67">
        <f t="shared" si="1"/>
        <v>0</v>
      </c>
      <c r="AG58" s="60">
        <v>0</v>
      </c>
      <c r="AH58" s="60">
        <v>0</v>
      </c>
      <c r="AI58" s="65" t="s">
        <v>75</v>
      </c>
      <c r="AJ58" s="61">
        <v>0</v>
      </c>
      <c r="AK58" s="65" t="s">
        <v>75</v>
      </c>
      <c r="AL58" s="65" t="s">
        <v>75</v>
      </c>
      <c r="AM58" s="67">
        <f t="shared" si="2"/>
        <v>0</v>
      </c>
      <c r="AN58" s="67">
        <f>+K58+AC58-AH58</f>
        <v>200000000</v>
      </c>
      <c r="AO58" s="61" t="s">
        <v>67</v>
      </c>
      <c r="AP58" s="67">
        <v>200000000</v>
      </c>
      <c r="AQ58" s="58" t="s">
        <v>86</v>
      </c>
      <c r="AR58" s="60">
        <v>0</v>
      </c>
      <c r="AS58" s="66" t="s">
        <v>75</v>
      </c>
      <c r="AT58" s="70">
        <v>139287390</v>
      </c>
      <c r="AU58" s="71">
        <f t="shared" si="3"/>
        <v>60712610</v>
      </c>
      <c r="AV58" s="72">
        <f t="shared" si="4"/>
        <v>0.69643695000000005</v>
      </c>
      <c r="AW58" s="66" t="s">
        <v>75</v>
      </c>
      <c r="AX58" s="61" t="s">
        <v>101</v>
      </c>
      <c r="AY58" s="62" t="s">
        <v>4314</v>
      </c>
      <c r="AZ58" s="58" t="s">
        <v>67</v>
      </c>
      <c r="BA58" s="58" t="s">
        <v>119</v>
      </c>
    </row>
    <row r="59" spans="2:53" x14ac:dyDescent="0.25">
      <c r="B59" s="58">
        <v>2024</v>
      </c>
      <c r="C59" s="58">
        <v>891780111</v>
      </c>
      <c r="D59" s="59" t="s">
        <v>64</v>
      </c>
      <c r="E59" s="60" t="s">
        <v>4313</v>
      </c>
      <c r="F59" s="60" t="s">
        <v>4312</v>
      </c>
      <c r="G59" s="61">
        <v>0</v>
      </c>
      <c r="H59" s="61" t="s">
        <v>73</v>
      </c>
      <c r="I59" s="59" t="s">
        <v>65</v>
      </c>
      <c r="J59" s="62" t="s">
        <v>4311</v>
      </c>
      <c r="K59" s="60">
        <v>36855000</v>
      </c>
      <c r="L59" s="58" t="s">
        <v>68</v>
      </c>
      <c r="M59" s="62" t="s">
        <v>4310</v>
      </c>
      <c r="N59" s="63" t="s">
        <v>4309</v>
      </c>
      <c r="O59" s="64">
        <v>530</v>
      </c>
      <c r="P59" s="68">
        <v>45351</v>
      </c>
      <c r="Q59" s="60">
        <v>36855000</v>
      </c>
      <c r="R59" s="68">
        <v>45362</v>
      </c>
      <c r="S59" s="60">
        <v>36855000</v>
      </c>
      <c r="T59" s="61" t="s">
        <v>66</v>
      </c>
      <c r="U59" s="64">
        <v>7633815</v>
      </c>
      <c r="V59" s="62" t="s">
        <v>3276</v>
      </c>
      <c r="W59" s="355">
        <v>45362</v>
      </c>
      <c r="X59" s="68">
        <v>45362</v>
      </c>
      <c r="Y59" s="68">
        <v>45362</v>
      </c>
      <c r="Z59" s="68">
        <v>45366</v>
      </c>
      <c r="AA59" s="67">
        <f t="shared" si="0"/>
        <v>4</v>
      </c>
      <c r="AB59" s="60">
        <v>0</v>
      </c>
      <c r="AC59" s="60">
        <v>0</v>
      </c>
      <c r="AD59" s="60">
        <v>0</v>
      </c>
      <c r="AE59" s="65" t="s">
        <v>75</v>
      </c>
      <c r="AF59" s="67">
        <f t="shared" si="1"/>
        <v>0</v>
      </c>
      <c r="AG59" s="60">
        <v>0</v>
      </c>
      <c r="AH59" s="60">
        <v>0</v>
      </c>
      <c r="AI59" s="65" t="s">
        <v>75</v>
      </c>
      <c r="AJ59" s="61">
        <v>0</v>
      </c>
      <c r="AK59" s="65" t="s">
        <v>75</v>
      </c>
      <c r="AL59" s="65" t="s">
        <v>75</v>
      </c>
      <c r="AM59" s="67">
        <f t="shared" si="2"/>
        <v>0</v>
      </c>
      <c r="AN59" s="67">
        <f>+K59+AC59-AH59</f>
        <v>36855000</v>
      </c>
      <c r="AO59" s="61" t="s">
        <v>67</v>
      </c>
      <c r="AP59" s="67">
        <v>36855000</v>
      </c>
      <c r="AQ59" s="58" t="s">
        <v>86</v>
      </c>
      <c r="AR59" s="60">
        <v>0</v>
      </c>
      <c r="AS59" s="66" t="s">
        <v>75</v>
      </c>
      <c r="AT59" s="70">
        <v>36855000</v>
      </c>
      <c r="AU59" s="71">
        <f t="shared" si="3"/>
        <v>0</v>
      </c>
      <c r="AV59" s="72">
        <f t="shared" si="4"/>
        <v>1</v>
      </c>
      <c r="AW59" s="66" t="s">
        <v>75</v>
      </c>
      <c r="AX59" s="61" t="s">
        <v>101</v>
      </c>
      <c r="AY59" s="62" t="s">
        <v>4308</v>
      </c>
      <c r="AZ59" s="58" t="s">
        <v>67</v>
      </c>
      <c r="BA59" s="58" t="s">
        <v>119</v>
      </c>
    </row>
    <row r="60" spans="2:53" x14ac:dyDescent="0.25">
      <c r="B60" s="58">
        <v>2024</v>
      </c>
      <c r="C60" s="58">
        <v>891780111</v>
      </c>
      <c r="D60" s="59" t="s">
        <v>64</v>
      </c>
      <c r="E60" s="60" t="s">
        <v>4307</v>
      </c>
      <c r="F60" s="60" t="s">
        <v>4306</v>
      </c>
      <c r="G60" s="61">
        <v>0</v>
      </c>
      <c r="H60" s="61" t="s">
        <v>73</v>
      </c>
      <c r="I60" s="59" t="s">
        <v>65</v>
      </c>
      <c r="J60" s="62" t="s">
        <v>4305</v>
      </c>
      <c r="K60" s="60">
        <v>6030789</v>
      </c>
      <c r="L60" s="58" t="s">
        <v>68</v>
      </c>
      <c r="M60" s="62" t="s">
        <v>4304</v>
      </c>
      <c r="N60" s="63" t="s">
        <v>4303</v>
      </c>
      <c r="O60" s="64">
        <v>400</v>
      </c>
      <c r="P60" s="68">
        <v>45341</v>
      </c>
      <c r="Q60" s="60">
        <v>6030789</v>
      </c>
      <c r="R60" s="68">
        <v>45362</v>
      </c>
      <c r="S60" s="60">
        <v>6030789</v>
      </c>
      <c r="T60" s="61" t="s">
        <v>66</v>
      </c>
      <c r="U60" s="64">
        <v>85465146</v>
      </c>
      <c r="V60" s="62" t="s">
        <v>3267</v>
      </c>
      <c r="W60" s="355">
        <v>45362</v>
      </c>
      <c r="X60" s="68">
        <v>45362</v>
      </c>
      <c r="Y60" s="68" t="s">
        <v>75</v>
      </c>
      <c r="Z60" s="68">
        <v>45366</v>
      </c>
      <c r="AA60" s="67">
        <f t="shared" si="0"/>
        <v>4</v>
      </c>
      <c r="AB60" s="60">
        <v>0</v>
      </c>
      <c r="AC60" s="60">
        <v>0</v>
      </c>
      <c r="AD60" s="60">
        <v>0</v>
      </c>
      <c r="AE60" s="65" t="s">
        <v>75</v>
      </c>
      <c r="AF60" s="67">
        <f t="shared" si="1"/>
        <v>0</v>
      </c>
      <c r="AG60" s="60">
        <v>0</v>
      </c>
      <c r="AH60" s="60">
        <v>0</v>
      </c>
      <c r="AI60" s="65" t="s">
        <v>75</v>
      </c>
      <c r="AJ60" s="61">
        <v>0</v>
      </c>
      <c r="AK60" s="65" t="s">
        <v>75</v>
      </c>
      <c r="AL60" s="65" t="s">
        <v>75</v>
      </c>
      <c r="AM60" s="67">
        <f t="shared" si="2"/>
        <v>0</v>
      </c>
      <c r="AN60" s="67">
        <f>+K60+AC60-AH60</f>
        <v>6030789</v>
      </c>
      <c r="AO60" s="61" t="s">
        <v>67</v>
      </c>
      <c r="AP60" s="67">
        <v>6030789</v>
      </c>
      <c r="AQ60" s="58" t="s">
        <v>86</v>
      </c>
      <c r="AR60" s="60">
        <v>0</v>
      </c>
      <c r="AS60" s="66" t="s">
        <v>75</v>
      </c>
      <c r="AT60" s="70">
        <v>6030789</v>
      </c>
      <c r="AU60" s="71">
        <f t="shared" si="3"/>
        <v>0</v>
      </c>
      <c r="AV60" s="72">
        <f t="shared" si="4"/>
        <v>1</v>
      </c>
      <c r="AW60" s="66" t="s">
        <v>75</v>
      </c>
      <c r="AX60" s="61" t="s">
        <v>101</v>
      </c>
      <c r="AY60" s="62" t="s">
        <v>4302</v>
      </c>
      <c r="AZ60" s="58" t="s">
        <v>67</v>
      </c>
      <c r="BA60" s="58" t="s">
        <v>119</v>
      </c>
    </row>
    <row r="61" spans="2:53" x14ac:dyDescent="0.25">
      <c r="B61" s="58">
        <v>2024</v>
      </c>
      <c r="C61" s="58">
        <v>891780111</v>
      </c>
      <c r="D61" s="59" t="s">
        <v>64</v>
      </c>
      <c r="E61" s="60" t="s">
        <v>4301</v>
      </c>
      <c r="F61" s="60" t="s">
        <v>4300</v>
      </c>
      <c r="G61" s="61">
        <v>0</v>
      </c>
      <c r="H61" s="61" t="s">
        <v>73</v>
      </c>
      <c r="I61" s="59" t="s">
        <v>65</v>
      </c>
      <c r="J61" s="62" t="s">
        <v>4299</v>
      </c>
      <c r="K61" s="60">
        <v>29800000</v>
      </c>
      <c r="L61" s="58" t="s">
        <v>68</v>
      </c>
      <c r="M61" s="62" t="s">
        <v>4298</v>
      </c>
      <c r="N61" s="63" t="s">
        <v>4297</v>
      </c>
      <c r="O61" s="64">
        <v>521</v>
      </c>
      <c r="P61" s="68">
        <v>45351</v>
      </c>
      <c r="Q61" s="60">
        <v>29800000</v>
      </c>
      <c r="R61" s="68">
        <v>45363</v>
      </c>
      <c r="S61" s="60">
        <v>29800000</v>
      </c>
      <c r="T61" s="61" t="s">
        <v>66</v>
      </c>
      <c r="U61" s="64">
        <v>85459497</v>
      </c>
      <c r="V61" s="62" t="s">
        <v>3402</v>
      </c>
      <c r="W61" s="355">
        <v>45363</v>
      </c>
      <c r="X61" s="68">
        <v>45363</v>
      </c>
      <c r="Y61" s="68" t="s">
        <v>75</v>
      </c>
      <c r="Z61" s="68">
        <v>45657</v>
      </c>
      <c r="AA61" s="67">
        <f t="shared" si="0"/>
        <v>294</v>
      </c>
      <c r="AB61" s="60">
        <v>0</v>
      </c>
      <c r="AC61" s="60">
        <v>0</v>
      </c>
      <c r="AD61" s="60">
        <v>0</v>
      </c>
      <c r="AE61" s="65" t="s">
        <v>75</v>
      </c>
      <c r="AF61" s="67">
        <f t="shared" si="1"/>
        <v>0</v>
      </c>
      <c r="AG61" s="60">
        <v>0</v>
      </c>
      <c r="AH61" s="60">
        <v>0</v>
      </c>
      <c r="AI61" s="65" t="s">
        <v>75</v>
      </c>
      <c r="AJ61" s="61">
        <v>0</v>
      </c>
      <c r="AK61" s="65" t="s">
        <v>75</v>
      </c>
      <c r="AL61" s="65" t="s">
        <v>75</v>
      </c>
      <c r="AM61" s="67">
        <f t="shared" si="2"/>
        <v>0</v>
      </c>
      <c r="AN61" s="67">
        <f>+K61+AC61-AH61</f>
        <v>29800000</v>
      </c>
      <c r="AO61" s="61" t="s">
        <v>67</v>
      </c>
      <c r="AP61" s="67">
        <v>29800000</v>
      </c>
      <c r="AQ61" s="58" t="s">
        <v>86</v>
      </c>
      <c r="AR61" s="60">
        <v>0</v>
      </c>
      <c r="AS61" s="66" t="s">
        <v>75</v>
      </c>
      <c r="AT61" s="70">
        <v>20550000</v>
      </c>
      <c r="AU61" s="71">
        <f t="shared" si="3"/>
        <v>9250000</v>
      </c>
      <c r="AV61" s="72">
        <f t="shared" si="4"/>
        <v>0.68959731543624159</v>
      </c>
      <c r="AW61" s="66" t="s">
        <v>75</v>
      </c>
      <c r="AX61" s="61" t="s">
        <v>101</v>
      </c>
      <c r="AY61" s="62" t="s">
        <v>4296</v>
      </c>
      <c r="AZ61" s="58" t="s">
        <v>67</v>
      </c>
      <c r="BA61" s="58" t="s">
        <v>119</v>
      </c>
    </row>
    <row r="62" spans="2:53" x14ac:dyDescent="0.25">
      <c r="B62" s="58">
        <v>2024</v>
      </c>
      <c r="C62" s="58">
        <v>891780111</v>
      </c>
      <c r="D62" s="59" t="s">
        <v>64</v>
      </c>
      <c r="E62" s="60" t="s">
        <v>4295</v>
      </c>
      <c r="F62" s="60" t="s">
        <v>4294</v>
      </c>
      <c r="G62" s="61">
        <v>0</v>
      </c>
      <c r="H62" s="61" t="s">
        <v>73</v>
      </c>
      <c r="I62" s="59" t="s">
        <v>125</v>
      </c>
      <c r="J62" s="62" t="s">
        <v>4293</v>
      </c>
      <c r="K62" s="60">
        <v>26000000</v>
      </c>
      <c r="L62" s="58" t="s">
        <v>68</v>
      </c>
      <c r="M62" s="62" t="s">
        <v>4292</v>
      </c>
      <c r="N62" s="63" t="s">
        <v>4291</v>
      </c>
      <c r="O62" s="64">
        <v>383</v>
      </c>
      <c r="P62" s="68">
        <v>45338</v>
      </c>
      <c r="Q62" s="60">
        <v>32360000</v>
      </c>
      <c r="R62" s="68">
        <v>45363</v>
      </c>
      <c r="S62" s="60">
        <v>26000000</v>
      </c>
      <c r="T62" s="61" t="s">
        <v>66</v>
      </c>
      <c r="U62" s="64">
        <v>72175282</v>
      </c>
      <c r="V62" s="62" t="s">
        <v>3682</v>
      </c>
      <c r="W62" s="355">
        <v>45363</v>
      </c>
      <c r="X62" s="68">
        <v>45363</v>
      </c>
      <c r="Y62" s="68" t="s">
        <v>75</v>
      </c>
      <c r="Z62" s="68">
        <v>45485</v>
      </c>
      <c r="AA62" s="67">
        <f t="shared" si="0"/>
        <v>122</v>
      </c>
      <c r="AB62" s="60">
        <v>0</v>
      </c>
      <c r="AC62" s="60">
        <v>0</v>
      </c>
      <c r="AD62" s="60">
        <v>0</v>
      </c>
      <c r="AE62" s="65" t="s">
        <v>75</v>
      </c>
      <c r="AF62" s="67">
        <f t="shared" si="1"/>
        <v>0</v>
      </c>
      <c r="AG62" s="60">
        <v>0</v>
      </c>
      <c r="AH62" s="60">
        <v>0</v>
      </c>
      <c r="AI62" s="65" t="s">
        <v>75</v>
      </c>
      <c r="AJ62" s="61">
        <v>0</v>
      </c>
      <c r="AK62" s="65" t="s">
        <v>75</v>
      </c>
      <c r="AL62" s="65" t="s">
        <v>75</v>
      </c>
      <c r="AM62" s="67">
        <f t="shared" si="2"/>
        <v>0</v>
      </c>
      <c r="AN62" s="67">
        <f>+K62+AC62-AH62</f>
        <v>26000000</v>
      </c>
      <c r="AO62" s="61" t="s">
        <v>67</v>
      </c>
      <c r="AP62" s="67">
        <v>26000000</v>
      </c>
      <c r="AQ62" s="58" t="s">
        <v>86</v>
      </c>
      <c r="AR62" s="60">
        <v>0</v>
      </c>
      <c r="AS62" s="66" t="s">
        <v>75</v>
      </c>
      <c r="AT62" s="70">
        <v>13000000</v>
      </c>
      <c r="AU62" s="71">
        <f t="shared" si="3"/>
        <v>13000000</v>
      </c>
      <c r="AV62" s="72">
        <f t="shared" si="4"/>
        <v>0.5</v>
      </c>
      <c r="AW62" s="66" t="s">
        <v>75</v>
      </c>
      <c r="AX62" s="61" t="s">
        <v>101</v>
      </c>
      <c r="AY62" s="62" t="s">
        <v>4290</v>
      </c>
      <c r="AZ62" s="58" t="s">
        <v>67</v>
      </c>
      <c r="BA62" s="58" t="s">
        <v>119</v>
      </c>
    </row>
    <row r="63" spans="2:53" x14ac:dyDescent="0.25">
      <c r="B63" s="58">
        <v>2024</v>
      </c>
      <c r="C63" s="58">
        <v>891780111</v>
      </c>
      <c r="D63" s="59" t="s">
        <v>64</v>
      </c>
      <c r="E63" s="60" t="s">
        <v>4289</v>
      </c>
      <c r="F63" s="60" t="s">
        <v>4288</v>
      </c>
      <c r="G63" s="61">
        <v>0</v>
      </c>
      <c r="H63" s="61" t="s">
        <v>73</v>
      </c>
      <c r="I63" s="59" t="s">
        <v>125</v>
      </c>
      <c r="J63" s="62" t="s">
        <v>4287</v>
      </c>
      <c r="K63" s="60">
        <v>6360000</v>
      </c>
      <c r="L63" s="58" t="s">
        <v>68</v>
      </c>
      <c r="M63" s="62" t="s">
        <v>3910</v>
      </c>
      <c r="N63" s="63" t="s">
        <v>3909</v>
      </c>
      <c r="O63" s="64">
        <v>383</v>
      </c>
      <c r="P63" s="68">
        <v>45338</v>
      </c>
      <c r="Q63" s="60">
        <v>32360000</v>
      </c>
      <c r="R63" s="68">
        <v>45363</v>
      </c>
      <c r="S63" s="60">
        <v>6360000</v>
      </c>
      <c r="T63" s="61" t="s">
        <v>66</v>
      </c>
      <c r="U63" s="64">
        <v>72175282</v>
      </c>
      <c r="V63" s="62" t="s">
        <v>3682</v>
      </c>
      <c r="W63" s="355">
        <v>45363</v>
      </c>
      <c r="X63" s="68">
        <v>45363</v>
      </c>
      <c r="Y63" s="68" t="s">
        <v>75</v>
      </c>
      <c r="Z63" s="68">
        <v>45596</v>
      </c>
      <c r="AA63" s="67">
        <f t="shared" si="0"/>
        <v>233</v>
      </c>
      <c r="AB63" s="60">
        <v>0</v>
      </c>
      <c r="AC63" s="60">
        <v>0</v>
      </c>
      <c r="AD63" s="60">
        <v>0</v>
      </c>
      <c r="AE63" s="65" t="s">
        <v>75</v>
      </c>
      <c r="AF63" s="67">
        <f t="shared" si="1"/>
        <v>0</v>
      </c>
      <c r="AG63" s="60">
        <v>0</v>
      </c>
      <c r="AH63" s="60">
        <v>0</v>
      </c>
      <c r="AI63" s="65" t="s">
        <v>75</v>
      </c>
      <c r="AJ63" s="61">
        <v>0</v>
      </c>
      <c r="AK63" s="65" t="s">
        <v>75</v>
      </c>
      <c r="AL63" s="65" t="s">
        <v>75</v>
      </c>
      <c r="AM63" s="67">
        <f t="shared" si="2"/>
        <v>0</v>
      </c>
      <c r="AN63" s="67">
        <f>+K63+AC63-AH63</f>
        <v>6360000</v>
      </c>
      <c r="AO63" s="61" t="s">
        <v>67</v>
      </c>
      <c r="AP63" s="67">
        <v>6360000</v>
      </c>
      <c r="AQ63" s="58" t="s">
        <v>86</v>
      </c>
      <c r="AR63" s="60">
        <v>0</v>
      </c>
      <c r="AS63" s="66" t="s">
        <v>75</v>
      </c>
      <c r="AT63" s="70">
        <v>3180000</v>
      </c>
      <c r="AU63" s="71">
        <f t="shared" si="3"/>
        <v>3180000</v>
      </c>
      <c r="AV63" s="72">
        <f t="shared" si="4"/>
        <v>0.5</v>
      </c>
      <c r="AW63" s="66" t="s">
        <v>75</v>
      </c>
      <c r="AX63" s="61" t="s">
        <v>101</v>
      </c>
      <c r="AY63" s="62" t="s">
        <v>4286</v>
      </c>
      <c r="AZ63" s="58" t="s">
        <v>67</v>
      </c>
      <c r="BA63" s="58" t="s">
        <v>119</v>
      </c>
    </row>
    <row r="64" spans="2:53" x14ac:dyDescent="0.25">
      <c r="B64" s="58">
        <v>2024</v>
      </c>
      <c r="C64" s="58">
        <v>891780111</v>
      </c>
      <c r="D64" s="59" t="s">
        <v>64</v>
      </c>
      <c r="E64" s="60" t="s">
        <v>4285</v>
      </c>
      <c r="F64" s="60" t="s">
        <v>4284</v>
      </c>
      <c r="G64" s="61">
        <v>0</v>
      </c>
      <c r="H64" s="61" t="s">
        <v>73</v>
      </c>
      <c r="I64" s="59" t="s">
        <v>65</v>
      </c>
      <c r="J64" s="62" t="s">
        <v>4283</v>
      </c>
      <c r="K64" s="60">
        <v>4284000</v>
      </c>
      <c r="L64" s="58" t="s">
        <v>68</v>
      </c>
      <c r="M64" s="62" t="s">
        <v>4282</v>
      </c>
      <c r="N64" s="63" t="s">
        <v>4281</v>
      </c>
      <c r="O64" s="64">
        <v>415</v>
      </c>
      <c r="P64" s="68">
        <v>45341</v>
      </c>
      <c r="Q64" s="60">
        <v>4284000</v>
      </c>
      <c r="R64" s="68">
        <v>45364</v>
      </c>
      <c r="S64" s="60">
        <v>4284000</v>
      </c>
      <c r="T64" s="61" t="s">
        <v>66</v>
      </c>
      <c r="U64" s="64">
        <v>1082863147</v>
      </c>
      <c r="V64" s="62" t="s">
        <v>4280</v>
      </c>
      <c r="W64" s="355">
        <v>45364</v>
      </c>
      <c r="X64" s="68">
        <v>45364</v>
      </c>
      <c r="Y64" s="68" t="s">
        <v>75</v>
      </c>
      <c r="Z64" s="68">
        <v>45728</v>
      </c>
      <c r="AA64" s="67">
        <f t="shared" si="0"/>
        <v>364</v>
      </c>
      <c r="AB64" s="60">
        <v>0</v>
      </c>
      <c r="AC64" s="60">
        <v>0</v>
      </c>
      <c r="AD64" s="60">
        <v>0</v>
      </c>
      <c r="AE64" s="65" t="s">
        <v>75</v>
      </c>
      <c r="AF64" s="67">
        <f t="shared" si="1"/>
        <v>0</v>
      </c>
      <c r="AG64" s="60">
        <v>0</v>
      </c>
      <c r="AH64" s="60">
        <v>0</v>
      </c>
      <c r="AI64" s="65" t="s">
        <v>75</v>
      </c>
      <c r="AJ64" s="61">
        <v>0</v>
      </c>
      <c r="AK64" s="65" t="s">
        <v>75</v>
      </c>
      <c r="AL64" s="65" t="s">
        <v>75</v>
      </c>
      <c r="AM64" s="67">
        <f t="shared" si="2"/>
        <v>0</v>
      </c>
      <c r="AN64" s="67">
        <f>+K64+AC64-AH64</f>
        <v>4284000</v>
      </c>
      <c r="AO64" s="61" t="s">
        <v>67</v>
      </c>
      <c r="AP64" s="67">
        <v>4284000</v>
      </c>
      <c r="AQ64" s="58" t="s">
        <v>86</v>
      </c>
      <c r="AR64" s="60">
        <v>0</v>
      </c>
      <c r="AS64" s="66" t="s">
        <v>75</v>
      </c>
      <c r="AT64" s="70">
        <v>0</v>
      </c>
      <c r="AU64" s="71">
        <f t="shared" si="3"/>
        <v>4284000</v>
      </c>
      <c r="AV64" s="72">
        <f t="shared" si="4"/>
        <v>0</v>
      </c>
      <c r="AW64" s="66" t="s">
        <v>75</v>
      </c>
      <c r="AX64" s="61" t="s">
        <v>101</v>
      </c>
      <c r="AY64" s="62" t="s">
        <v>4279</v>
      </c>
      <c r="AZ64" s="58" t="s">
        <v>67</v>
      </c>
      <c r="BA64" s="58" t="s">
        <v>119</v>
      </c>
    </row>
    <row r="65" spans="2:53" x14ac:dyDescent="0.25">
      <c r="B65" s="58">
        <v>2024</v>
      </c>
      <c r="C65" s="58">
        <v>891780111</v>
      </c>
      <c r="D65" s="59" t="s">
        <v>64</v>
      </c>
      <c r="E65" s="60" t="s">
        <v>4278</v>
      </c>
      <c r="F65" s="60" t="s">
        <v>4277</v>
      </c>
      <c r="G65" s="61">
        <v>0</v>
      </c>
      <c r="H65" s="61" t="s">
        <v>73</v>
      </c>
      <c r="I65" s="59" t="s">
        <v>65</v>
      </c>
      <c r="J65" s="62" t="s">
        <v>4276</v>
      </c>
      <c r="K65" s="60">
        <v>48983000</v>
      </c>
      <c r="L65" s="58" t="s">
        <v>68</v>
      </c>
      <c r="M65" s="62" t="s">
        <v>515</v>
      </c>
      <c r="N65" s="63" t="s">
        <v>4253</v>
      </c>
      <c r="O65" s="64">
        <v>490</v>
      </c>
      <c r="P65" s="68">
        <v>45349</v>
      </c>
      <c r="Q65" s="60">
        <v>48983000</v>
      </c>
      <c r="R65" s="68">
        <v>45364</v>
      </c>
      <c r="S65" s="60">
        <v>48983000</v>
      </c>
      <c r="T65" s="61" t="s">
        <v>66</v>
      </c>
      <c r="U65" s="64">
        <v>85465146</v>
      </c>
      <c r="V65" s="62" t="s">
        <v>3267</v>
      </c>
      <c r="W65" s="355">
        <v>45364</v>
      </c>
      <c r="X65" s="68">
        <v>45365</v>
      </c>
      <c r="Y65" s="68">
        <v>45365</v>
      </c>
      <c r="Z65" s="68">
        <v>45371</v>
      </c>
      <c r="AA65" s="67">
        <f t="shared" si="0"/>
        <v>6</v>
      </c>
      <c r="AB65" s="60">
        <v>0</v>
      </c>
      <c r="AC65" s="60">
        <v>0</v>
      </c>
      <c r="AD65" s="60">
        <v>0</v>
      </c>
      <c r="AE65" s="65" t="s">
        <v>75</v>
      </c>
      <c r="AF65" s="67">
        <f t="shared" si="1"/>
        <v>0</v>
      </c>
      <c r="AG65" s="60">
        <v>0</v>
      </c>
      <c r="AH65" s="60">
        <v>0</v>
      </c>
      <c r="AI65" s="65" t="s">
        <v>75</v>
      </c>
      <c r="AJ65" s="61">
        <v>0</v>
      </c>
      <c r="AK65" s="65" t="s">
        <v>75</v>
      </c>
      <c r="AL65" s="65" t="s">
        <v>75</v>
      </c>
      <c r="AM65" s="67">
        <f t="shared" si="2"/>
        <v>0</v>
      </c>
      <c r="AN65" s="67">
        <f>+K65+AC65-AH65</f>
        <v>48983000</v>
      </c>
      <c r="AO65" s="61" t="s">
        <v>67</v>
      </c>
      <c r="AP65" s="67">
        <v>48983000</v>
      </c>
      <c r="AQ65" s="58" t="s">
        <v>86</v>
      </c>
      <c r="AR65" s="60">
        <v>0</v>
      </c>
      <c r="AS65" s="66" t="s">
        <v>75</v>
      </c>
      <c r="AT65" s="70">
        <v>48983000</v>
      </c>
      <c r="AU65" s="71">
        <f t="shared" si="3"/>
        <v>0</v>
      </c>
      <c r="AV65" s="72">
        <f t="shared" si="4"/>
        <v>1</v>
      </c>
      <c r="AW65" s="66" t="s">
        <v>75</v>
      </c>
      <c r="AX65" s="61" t="s">
        <v>101</v>
      </c>
      <c r="AY65" s="62" t="s">
        <v>4275</v>
      </c>
      <c r="AZ65" s="58" t="s">
        <v>67</v>
      </c>
      <c r="BA65" s="58" t="s">
        <v>119</v>
      </c>
    </row>
    <row r="66" spans="2:53" x14ac:dyDescent="0.25">
      <c r="B66" s="58">
        <v>2024</v>
      </c>
      <c r="C66" s="58">
        <v>891780111</v>
      </c>
      <c r="D66" s="59" t="s">
        <v>64</v>
      </c>
      <c r="E66" s="60" t="s">
        <v>4274</v>
      </c>
      <c r="F66" s="60" t="s">
        <v>4273</v>
      </c>
      <c r="G66" s="61">
        <v>0</v>
      </c>
      <c r="H66" s="61" t="s">
        <v>73</v>
      </c>
      <c r="I66" s="59" t="s">
        <v>65</v>
      </c>
      <c r="J66" s="62" t="s">
        <v>4272</v>
      </c>
      <c r="K66" s="60">
        <v>28000000</v>
      </c>
      <c r="L66" s="58" t="s">
        <v>68</v>
      </c>
      <c r="M66" s="62" t="s">
        <v>4271</v>
      </c>
      <c r="N66" s="63" t="s">
        <v>4270</v>
      </c>
      <c r="O66" s="64">
        <v>532</v>
      </c>
      <c r="P66" s="68">
        <v>45351</v>
      </c>
      <c r="Q66" s="60">
        <v>28000000</v>
      </c>
      <c r="R66" s="68">
        <v>45364</v>
      </c>
      <c r="S66" s="60">
        <v>28000000</v>
      </c>
      <c r="T66" s="61" t="s">
        <v>66</v>
      </c>
      <c r="U66" s="64">
        <v>85459497</v>
      </c>
      <c r="V66" s="62" t="s">
        <v>3402</v>
      </c>
      <c r="W66" s="355">
        <v>45364</v>
      </c>
      <c r="X66" s="68">
        <v>45364</v>
      </c>
      <c r="Y66" s="68" t="s">
        <v>75</v>
      </c>
      <c r="Z66" s="68">
        <v>45657</v>
      </c>
      <c r="AA66" s="67">
        <f t="shared" si="0"/>
        <v>293</v>
      </c>
      <c r="AB66" s="60">
        <v>0</v>
      </c>
      <c r="AC66" s="60">
        <v>0</v>
      </c>
      <c r="AD66" s="60">
        <v>0</v>
      </c>
      <c r="AE66" s="65" t="s">
        <v>75</v>
      </c>
      <c r="AF66" s="67">
        <f t="shared" si="1"/>
        <v>0</v>
      </c>
      <c r="AG66" s="60">
        <v>0</v>
      </c>
      <c r="AH66" s="60">
        <v>0</v>
      </c>
      <c r="AI66" s="65" t="s">
        <v>75</v>
      </c>
      <c r="AJ66" s="61">
        <v>0</v>
      </c>
      <c r="AK66" s="65" t="s">
        <v>75</v>
      </c>
      <c r="AL66" s="65" t="s">
        <v>75</v>
      </c>
      <c r="AM66" s="67">
        <f t="shared" si="2"/>
        <v>0</v>
      </c>
      <c r="AN66" s="67">
        <f>+K66+AC66-AH66</f>
        <v>28000000</v>
      </c>
      <c r="AO66" s="61" t="s">
        <v>67</v>
      </c>
      <c r="AP66" s="67">
        <v>28000000</v>
      </c>
      <c r="AQ66" s="58" t="s">
        <v>86</v>
      </c>
      <c r="AR66" s="60">
        <v>0</v>
      </c>
      <c r="AS66" s="66" t="s">
        <v>75</v>
      </c>
      <c r="AT66" s="70">
        <v>14000000</v>
      </c>
      <c r="AU66" s="71">
        <f t="shared" si="3"/>
        <v>14000000</v>
      </c>
      <c r="AV66" s="72">
        <f t="shared" si="4"/>
        <v>0.5</v>
      </c>
      <c r="AW66" s="66" t="s">
        <v>75</v>
      </c>
      <c r="AX66" s="61" t="s">
        <v>101</v>
      </c>
      <c r="AY66" s="62" t="s">
        <v>4269</v>
      </c>
      <c r="AZ66" s="58" t="s">
        <v>67</v>
      </c>
      <c r="BA66" s="58" t="s">
        <v>119</v>
      </c>
    </row>
    <row r="67" spans="2:53" x14ac:dyDescent="0.25">
      <c r="B67" s="58">
        <v>2024</v>
      </c>
      <c r="C67" s="58">
        <v>891780111</v>
      </c>
      <c r="D67" s="59" t="s">
        <v>64</v>
      </c>
      <c r="E67" s="60" t="s">
        <v>4268</v>
      </c>
      <c r="F67" s="60" t="s">
        <v>4267</v>
      </c>
      <c r="G67" s="61">
        <v>0</v>
      </c>
      <c r="H67" s="61" t="s">
        <v>73</v>
      </c>
      <c r="I67" s="59" t="s">
        <v>65</v>
      </c>
      <c r="J67" s="62" t="s">
        <v>4266</v>
      </c>
      <c r="K67" s="60">
        <v>37425000</v>
      </c>
      <c r="L67" s="58" t="s">
        <v>68</v>
      </c>
      <c r="M67" s="62" t="s">
        <v>4265</v>
      </c>
      <c r="N67" s="63" t="s">
        <v>4264</v>
      </c>
      <c r="O67" s="64">
        <v>520</v>
      </c>
      <c r="P67" s="68">
        <v>45351</v>
      </c>
      <c r="Q67" s="60">
        <v>37425000</v>
      </c>
      <c r="R67" s="68">
        <v>45365</v>
      </c>
      <c r="S67" s="60">
        <v>37425000</v>
      </c>
      <c r="T67" s="61" t="s">
        <v>66</v>
      </c>
      <c r="U67" s="64">
        <v>85459497</v>
      </c>
      <c r="V67" s="62" t="s">
        <v>3402</v>
      </c>
      <c r="W67" s="355">
        <v>45365</v>
      </c>
      <c r="X67" s="68">
        <v>45373</v>
      </c>
      <c r="Y67" s="68">
        <v>45365</v>
      </c>
      <c r="Z67" s="68">
        <v>45657</v>
      </c>
      <c r="AA67" s="67">
        <f t="shared" si="0"/>
        <v>292</v>
      </c>
      <c r="AB67" s="60">
        <v>0</v>
      </c>
      <c r="AC67" s="60">
        <v>0</v>
      </c>
      <c r="AD67" s="60">
        <v>0</v>
      </c>
      <c r="AE67" s="65" t="s">
        <v>75</v>
      </c>
      <c r="AF67" s="67">
        <f t="shared" si="1"/>
        <v>0</v>
      </c>
      <c r="AG67" s="60">
        <v>0</v>
      </c>
      <c r="AH67" s="60">
        <v>0</v>
      </c>
      <c r="AI67" s="65" t="s">
        <v>75</v>
      </c>
      <c r="AJ67" s="61">
        <v>0</v>
      </c>
      <c r="AK67" s="65" t="s">
        <v>75</v>
      </c>
      <c r="AL67" s="65" t="s">
        <v>75</v>
      </c>
      <c r="AM67" s="67">
        <f t="shared" si="2"/>
        <v>0</v>
      </c>
      <c r="AN67" s="67">
        <f>+K67+AC67-AH67</f>
        <v>37425000</v>
      </c>
      <c r="AO67" s="61" t="s">
        <v>67</v>
      </c>
      <c r="AP67" s="67">
        <v>37425000</v>
      </c>
      <c r="AQ67" s="61" t="s">
        <v>67</v>
      </c>
      <c r="AR67" s="60">
        <v>11227500</v>
      </c>
      <c r="AS67" s="66" t="s">
        <v>75</v>
      </c>
      <c r="AT67" s="70">
        <v>37425000</v>
      </c>
      <c r="AU67" s="71">
        <f t="shared" si="3"/>
        <v>0</v>
      </c>
      <c r="AV67" s="72">
        <f t="shared" si="4"/>
        <v>1</v>
      </c>
      <c r="AW67" s="66" t="s">
        <v>75</v>
      </c>
      <c r="AX67" s="61" t="s">
        <v>101</v>
      </c>
      <c r="AY67" s="62" t="s">
        <v>4263</v>
      </c>
      <c r="AZ67" s="58" t="s">
        <v>67</v>
      </c>
      <c r="BA67" s="58" t="s">
        <v>119</v>
      </c>
    </row>
    <row r="68" spans="2:53" x14ac:dyDescent="0.25">
      <c r="B68" s="58">
        <v>2024</v>
      </c>
      <c r="C68" s="58">
        <v>891780111</v>
      </c>
      <c r="D68" s="59" t="s">
        <v>64</v>
      </c>
      <c r="E68" s="60" t="s">
        <v>4262</v>
      </c>
      <c r="F68" s="60" t="s">
        <v>4261</v>
      </c>
      <c r="G68" s="61">
        <v>0</v>
      </c>
      <c r="H68" s="61" t="s">
        <v>73</v>
      </c>
      <c r="I68" s="59" t="s">
        <v>65</v>
      </c>
      <c r="J68" s="62" t="s">
        <v>4260</v>
      </c>
      <c r="K68" s="60">
        <v>80000000</v>
      </c>
      <c r="L68" s="58" t="s">
        <v>68</v>
      </c>
      <c r="M68" s="62" t="s">
        <v>4259</v>
      </c>
      <c r="N68" s="63" t="s">
        <v>4258</v>
      </c>
      <c r="O68" s="64">
        <v>495</v>
      </c>
      <c r="P68" s="68">
        <v>45349</v>
      </c>
      <c r="Q68" s="60">
        <v>80000000</v>
      </c>
      <c r="R68" s="68">
        <v>45365</v>
      </c>
      <c r="S68" s="60">
        <v>80000000</v>
      </c>
      <c r="T68" s="61" t="s">
        <v>66</v>
      </c>
      <c r="U68" s="64">
        <v>36665858</v>
      </c>
      <c r="V68" s="62" t="s">
        <v>3237</v>
      </c>
      <c r="W68" s="355">
        <v>45365</v>
      </c>
      <c r="X68" s="68">
        <v>45371</v>
      </c>
      <c r="Y68" s="68">
        <v>45371</v>
      </c>
      <c r="Z68" s="68">
        <v>45473</v>
      </c>
      <c r="AA68" s="67">
        <f t="shared" si="0"/>
        <v>102</v>
      </c>
      <c r="AB68" s="60">
        <v>0</v>
      </c>
      <c r="AC68" s="60">
        <v>0</v>
      </c>
      <c r="AD68" s="60">
        <v>0</v>
      </c>
      <c r="AE68" s="65" t="s">
        <v>75</v>
      </c>
      <c r="AF68" s="67">
        <f t="shared" si="1"/>
        <v>0</v>
      </c>
      <c r="AG68" s="60">
        <v>0</v>
      </c>
      <c r="AH68" s="60">
        <v>0</v>
      </c>
      <c r="AI68" s="65" t="s">
        <v>75</v>
      </c>
      <c r="AJ68" s="61">
        <v>0</v>
      </c>
      <c r="AK68" s="65" t="s">
        <v>75</v>
      </c>
      <c r="AL68" s="65" t="s">
        <v>75</v>
      </c>
      <c r="AM68" s="67">
        <f t="shared" si="2"/>
        <v>0</v>
      </c>
      <c r="AN68" s="67">
        <f>+K68+AC68-AH68</f>
        <v>80000000</v>
      </c>
      <c r="AO68" s="61" t="s">
        <v>67</v>
      </c>
      <c r="AP68" s="67">
        <v>80000000</v>
      </c>
      <c r="AQ68" s="58" t="s">
        <v>86</v>
      </c>
      <c r="AR68" s="60">
        <v>0</v>
      </c>
      <c r="AS68" s="66" t="s">
        <v>75</v>
      </c>
      <c r="AT68" s="70">
        <v>54626499</v>
      </c>
      <c r="AU68" s="71">
        <f t="shared" si="3"/>
        <v>25373501</v>
      </c>
      <c r="AV68" s="72">
        <f t="shared" si="4"/>
        <v>0.68283123749999997</v>
      </c>
      <c r="AW68" s="66" t="s">
        <v>75</v>
      </c>
      <c r="AX68" s="61" t="s">
        <v>101</v>
      </c>
      <c r="AY68" s="62" t="s">
        <v>4257</v>
      </c>
      <c r="AZ68" s="58" t="s">
        <v>67</v>
      </c>
      <c r="BA68" s="58" t="s">
        <v>119</v>
      </c>
    </row>
    <row r="69" spans="2:53" x14ac:dyDescent="0.25">
      <c r="B69" s="58">
        <v>2024</v>
      </c>
      <c r="C69" s="58">
        <v>891780111</v>
      </c>
      <c r="D69" s="59" t="s">
        <v>64</v>
      </c>
      <c r="E69" s="60" t="s">
        <v>4256</v>
      </c>
      <c r="F69" s="60" t="s">
        <v>4255</v>
      </c>
      <c r="G69" s="61">
        <v>0</v>
      </c>
      <c r="H69" s="61" t="s">
        <v>73</v>
      </c>
      <c r="I69" s="59" t="s">
        <v>65</v>
      </c>
      <c r="J69" s="62" t="s">
        <v>4254</v>
      </c>
      <c r="K69" s="60">
        <v>184070000</v>
      </c>
      <c r="L69" s="58" t="s">
        <v>68</v>
      </c>
      <c r="M69" s="62" t="s">
        <v>515</v>
      </c>
      <c r="N69" s="63" t="s">
        <v>4253</v>
      </c>
      <c r="O69" s="64">
        <v>638</v>
      </c>
      <c r="P69" s="68">
        <v>45362</v>
      </c>
      <c r="Q69" s="60">
        <v>184070000</v>
      </c>
      <c r="R69" s="68">
        <v>45366</v>
      </c>
      <c r="S69" s="60">
        <v>184070000</v>
      </c>
      <c r="T69" s="61" t="s">
        <v>66</v>
      </c>
      <c r="U69" s="64">
        <v>85465146</v>
      </c>
      <c r="V69" s="62" t="s">
        <v>3267</v>
      </c>
      <c r="W69" s="355">
        <v>45366</v>
      </c>
      <c r="X69" s="68">
        <v>45369</v>
      </c>
      <c r="Y69" s="68">
        <v>45369</v>
      </c>
      <c r="Z69" s="68">
        <v>45373</v>
      </c>
      <c r="AA69" s="67">
        <f t="shared" si="0"/>
        <v>4</v>
      </c>
      <c r="AB69" s="60">
        <v>0</v>
      </c>
      <c r="AC69" s="60">
        <v>0</v>
      </c>
      <c r="AD69" s="60">
        <v>0</v>
      </c>
      <c r="AE69" s="65" t="s">
        <v>75</v>
      </c>
      <c r="AF69" s="67">
        <f t="shared" si="1"/>
        <v>0</v>
      </c>
      <c r="AG69" s="60">
        <v>0</v>
      </c>
      <c r="AH69" s="60">
        <v>0</v>
      </c>
      <c r="AI69" s="65" t="s">
        <v>75</v>
      </c>
      <c r="AJ69" s="61">
        <v>0</v>
      </c>
      <c r="AK69" s="65" t="s">
        <v>75</v>
      </c>
      <c r="AL69" s="65" t="s">
        <v>75</v>
      </c>
      <c r="AM69" s="67">
        <f t="shared" si="2"/>
        <v>0</v>
      </c>
      <c r="AN69" s="67">
        <f>+K69+AC69-AH69</f>
        <v>184070000</v>
      </c>
      <c r="AO69" s="61" t="s">
        <v>67</v>
      </c>
      <c r="AP69" s="67">
        <v>184070000</v>
      </c>
      <c r="AQ69" s="58" t="s">
        <v>86</v>
      </c>
      <c r="AR69" s="60">
        <v>0</v>
      </c>
      <c r="AS69" s="66" t="s">
        <v>75</v>
      </c>
      <c r="AT69" s="70">
        <v>184070000</v>
      </c>
      <c r="AU69" s="71">
        <f t="shared" si="3"/>
        <v>0</v>
      </c>
      <c r="AV69" s="72">
        <f t="shared" si="4"/>
        <v>1</v>
      </c>
      <c r="AW69" s="66" t="s">
        <v>75</v>
      </c>
      <c r="AX69" s="61" t="s">
        <v>101</v>
      </c>
      <c r="AY69" s="62" t="s">
        <v>4252</v>
      </c>
      <c r="AZ69" s="58" t="s">
        <v>67</v>
      </c>
      <c r="BA69" s="58" t="s">
        <v>119</v>
      </c>
    </row>
    <row r="70" spans="2:53" x14ac:dyDescent="0.25">
      <c r="B70" s="58">
        <v>2024</v>
      </c>
      <c r="C70" s="58">
        <v>891780111</v>
      </c>
      <c r="D70" s="59" t="s">
        <v>64</v>
      </c>
      <c r="E70" s="60" t="s">
        <v>4251</v>
      </c>
      <c r="F70" s="60" t="s">
        <v>4250</v>
      </c>
      <c r="G70" s="61">
        <v>0</v>
      </c>
      <c r="H70" s="61" t="s">
        <v>73</v>
      </c>
      <c r="I70" s="59" t="s">
        <v>65</v>
      </c>
      <c r="J70" s="62" t="s">
        <v>4249</v>
      </c>
      <c r="K70" s="60">
        <v>150000000</v>
      </c>
      <c r="L70" s="58" t="s">
        <v>68</v>
      </c>
      <c r="M70" s="62" t="s">
        <v>3322</v>
      </c>
      <c r="N70" s="63" t="s">
        <v>772</v>
      </c>
      <c r="O70" s="64">
        <v>596</v>
      </c>
      <c r="P70" s="68">
        <v>45357</v>
      </c>
      <c r="Q70" s="60">
        <v>150000000</v>
      </c>
      <c r="R70" s="68">
        <v>45366</v>
      </c>
      <c r="S70" s="60">
        <v>150000000</v>
      </c>
      <c r="T70" s="61" t="s">
        <v>66</v>
      </c>
      <c r="U70" s="64">
        <v>85467461</v>
      </c>
      <c r="V70" s="62" t="s">
        <v>3304</v>
      </c>
      <c r="W70" s="355">
        <v>45366</v>
      </c>
      <c r="X70" s="68">
        <v>45366</v>
      </c>
      <c r="Y70" s="68">
        <v>45366</v>
      </c>
      <c r="Z70" s="68">
        <v>45519</v>
      </c>
      <c r="AA70" s="67">
        <f t="shared" si="0"/>
        <v>153</v>
      </c>
      <c r="AB70" s="60">
        <v>0</v>
      </c>
      <c r="AC70" s="60">
        <v>0</v>
      </c>
      <c r="AD70" s="60">
        <v>0</v>
      </c>
      <c r="AE70" s="65" t="s">
        <v>75</v>
      </c>
      <c r="AF70" s="67">
        <f t="shared" si="1"/>
        <v>0</v>
      </c>
      <c r="AG70" s="60">
        <v>0</v>
      </c>
      <c r="AH70" s="60">
        <v>0</v>
      </c>
      <c r="AI70" s="65" t="s">
        <v>75</v>
      </c>
      <c r="AJ70" s="61">
        <v>0</v>
      </c>
      <c r="AK70" s="65" t="s">
        <v>75</v>
      </c>
      <c r="AL70" s="65" t="s">
        <v>75</v>
      </c>
      <c r="AM70" s="67">
        <f t="shared" si="2"/>
        <v>0</v>
      </c>
      <c r="AN70" s="67">
        <f>+K70+AC70-AH70</f>
        <v>150000000</v>
      </c>
      <c r="AO70" s="61" t="s">
        <v>67</v>
      </c>
      <c r="AP70" s="67">
        <v>150000000</v>
      </c>
      <c r="AQ70" s="58" t="s">
        <v>86</v>
      </c>
      <c r="AR70" s="60">
        <v>0</v>
      </c>
      <c r="AS70" s="66" t="s">
        <v>75</v>
      </c>
      <c r="AT70" s="70">
        <v>149768283</v>
      </c>
      <c r="AU70" s="71">
        <f t="shared" si="3"/>
        <v>231717</v>
      </c>
      <c r="AV70" s="72">
        <f t="shared" si="4"/>
        <v>0.99845521999999998</v>
      </c>
      <c r="AW70" s="66" t="s">
        <v>75</v>
      </c>
      <c r="AX70" s="61" t="s">
        <v>101</v>
      </c>
      <c r="AY70" s="62" t="s">
        <v>4248</v>
      </c>
      <c r="AZ70" s="58" t="s">
        <v>67</v>
      </c>
      <c r="BA70" s="58" t="s">
        <v>119</v>
      </c>
    </row>
    <row r="71" spans="2:53" x14ac:dyDescent="0.25">
      <c r="B71" s="58">
        <v>2024</v>
      </c>
      <c r="C71" s="58">
        <v>891780111</v>
      </c>
      <c r="D71" s="59" t="s">
        <v>64</v>
      </c>
      <c r="E71" s="60" t="s">
        <v>4247</v>
      </c>
      <c r="F71" s="60" t="s">
        <v>4246</v>
      </c>
      <c r="G71" s="61">
        <v>0</v>
      </c>
      <c r="H71" s="61" t="s">
        <v>73</v>
      </c>
      <c r="I71" s="59" t="s">
        <v>65</v>
      </c>
      <c r="J71" s="62" t="s">
        <v>4245</v>
      </c>
      <c r="K71" s="60">
        <v>94921147</v>
      </c>
      <c r="L71" s="58" t="s">
        <v>68</v>
      </c>
      <c r="M71" s="62" t="s">
        <v>4244</v>
      </c>
      <c r="N71" s="63" t="s">
        <v>4243</v>
      </c>
      <c r="O71" s="64">
        <v>598</v>
      </c>
      <c r="P71" s="68">
        <v>45357</v>
      </c>
      <c r="Q71" s="60">
        <v>94921147</v>
      </c>
      <c r="R71" s="68">
        <v>45370</v>
      </c>
      <c r="S71" s="60">
        <v>94921147</v>
      </c>
      <c r="T71" s="61" t="s">
        <v>66</v>
      </c>
      <c r="U71" s="64">
        <v>85467461</v>
      </c>
      <c r="V71" s="62" t="s">
        <v>3304</v>
      </c>
      <c r="W71" s="355">
        <v>45370</v>
      </c>
      <c r="X71" s="68">
        <v>45371</v>
      </c>
      <c r="Y71" s="68">
        <v>45371</v>
      </c>
      <c r="Z71" s="68">
        <v>45677</v>
      </c>
      <c r="AA71" s="67">
        <f t="shared" si="0"/>
        <v>306</v>
      </c>
      <c r="AB71" s="60">
        <v>0</v>
      </c>
      <c r="AC71" s="60">
        <v>0</v>
      </c>
      <c r="AD71" s="60">
        <v>0</v>
      </c>
      <c r="AE71" s="65" t="s">
        <v>75</v>
      </c>
      <c r="AF71" s="67">
        <f t="shared" si="1"/>
        <v>0</v>
      </c>
      <c r="AG71" s="60">
        <v>0</v>
      </c>
      <c r="AH71" s="60">
        <v>0</v>
      </c>
      <c r="AI71" s="65" t="s">
        <v>75</v>
      </c>
      <c r="AJ71" s="61">
        <v>0</v>
      </c>
      <c r="AK71" s="65" t="s">
        <v>75</v>
      </c>
      <c r="AL71" s="65" t="s">
        <v>75</v>
      </c>
      <c r="AM71" s="67">
        <f t="shared" si="2"/>
        <v>0</v>
      </c>
      <c r="AN71" s="67">
        <f>+K71+AC71-AH71</f>
        <v>94921147</v>
      </c>
      <c r="AO71" s="61" t="s">
        <v>67</v>
      </c>
      <c r="AP71" s="67">
        <v>94921147</v>
      </c>
      <c r="AQ71" s="58" t="s">
        <v>86</v>
      </c>
      <c r="AR71" s="60">
        <v>0</v>
      </c>
      <c r="AS71" s="66" t="s">
        <v>75</v>
      </c>
      <c r="AT71" s="70">
        <v>49870127</v>
      </c>
      <c r="AU71" s="71">
        <f t="shared" si="3"/>
        <v>45051020</v>
      </c>
      <c r="AV71" s="72">
        <f t="shared" si="4"/>
        <v>0.52538479123097825</v>
      </c>
      <c r="AW71" s="66" t="s">
        <v>75</v>
      </c>
      <c r="AX71" s="61" t="s">
        <v>101</v>
      </c>
      <c r="AY71" s="62" t="s">
        <v>4242</v>
      </c>
      <c r="AZ71" s="58" t="s">
        <v>67</v>
      </c>
      <c r="BA71" s="58" t="s">
        <v>119</v>
      </c>
    </row>
    <row r="72" spans="2:53" x14ac:dyDescent="0.25">
      <c r="B72" s="58">
        <v>2024</v>
      </c>
      <c r="C72" s="58">
        <v>891780111</v>
      </c>
      <c r="D72" s="59" t="s">
        <v>64</v>
      </c>
      <c r="E72" s="60" t="s">
        <v>4241</v>
      </c>
      <c r="F72" s="60" t="s">
        <v>4240</v>
      </c>
      <c r="G72" s="61">
        <v>0</v>
      </c>
      <c r="H72" s="61" t="s">
        <v>73</v>
      </c>
      <c r="I72" s="59" t="s">
        <v>65</v>
      </c>
      <c r="J72" s="62" t="s">
        <v>4239</v>
      </c>
      <c r="K72" s="60">
        <v>49385000</v>
      </c>
      <c r="L72" s="58" t="s">
        <v>68</v>
      </c>
      <c r="M72" s="62" t="s">
        <v>4238</v>
      </c>
      <c r="N72" s="63" t="s">
        <v>4237</v>
      </c>
      <c r="O72" s="64">
        <v>679</v>
      </c>
      <c r="P72" s="68">
        <v>45365</v>
      </c>
      <c r="Q72" s="60">
        <v>49385000</v>
      </c>
      <c r="R72" s="68">
        <v>45370</v>
      </c>
      <c r="S72" s="60">
        <v>49385000</v>
      </c>
      <c r="T72" s="61" t="s">
        <v>66</v>
      </c>
      <c r="U72" s="64">
        <v>85465146</v>
      </c>
      <c r="V72" s="62" t="s">
        <v>3267</v>
      </c>
      <c r="W72" s="355">
        <v>45370</v>
      </c>
      <c r="X72" s="68">
        <v>45371</v>
      </c>
      <c r="Y72" s="68">
        <v>45371</v>
      </c>
      <c r="Z72" s="68">
        <v>45380</v>
      </c>
      <c r="AA72" s="67">
        <f t="shared" ref="AA72:AA135" si="5">+IF(Y72="1800-01-01",Z72-X72,Z72-Y72)</f>
        <v>9</v>
      </c>
      <c r="AB72" s="60">
        <v>0</v>
      </c>
      <c r="AC72" s="60">
        <v>0</v>
      </c>
      <c r="AD72" s="60">
        <v>0</v>
      </c>
      <c r="AE72" s="65" t="s">
        <v>75</v>
      </c>
      <c r="AF72" s="67">
        <f t="shared" ref="AF72:AF135" si="6">+IF(AE72="1800-01-01",0,AE72-Z72)</f>
        <v>0</v>
      </c>
      <c r="AG72" s="60">
        <v>0</v>
      </c>
      <c r="AH72" s="60">
        <v>0</v>
      </c>
      <c r="AI72" s="65" t="s">
        <v>75</v>
      </c>
      <c r="AJ72" s="61">
        <v>0</v>
      </c>
      <c r="AK72" s="65" t="s">
        <v>75</v>
      </c>
      <c r="AL72" s="65" t="s">
        <v>75</v>
      </c>
      <c r="AM72" s="67">
        <f t="shared" ref="AM72:AM135" si="7">+IF(AK72="1800-01-01",0,AL72-AK72)</f>
        <v>0</v>
      </c>
      <c r="AN72" s="67">
        <f>+K72+AC72-AH72</f>
        <v>49385000</v>
      </c>
      <c r="AO72" s="61" t="s">
        <v>67</v>
      </c>
      <c r="AP72" s="67">
        <v>49385000</v>
      </c>
      <c r="AQ72" s="58" t="s">
        <v>86</v>
      </c>
      <c r="AR72" s="60">
        <v>0</v>
      </c>
      <c r="AS72" s="66" t="s">
        <v>75</v>
      </c>
      <c r="AT72" s="70">
        <v>49385000</v>
      </c>
      <c r="AU72" s="71">
        <f t="shared" ref="AU72:AU135" si="8">AN72-AT72</f>
        <v>0</v>
      </c>
      <c r="AV72" s="72">
        <f t="shared" ref="AV72:AV135" si="9">+IFERROR(AT72/AN72,"_")</f>
        <v>1</v>
      </c>
      <c r="AW72" s="66" t="s">
        <v>75</v>
      </c>
      <c r="AX72" s="61" t="s">
        <v>101</v>
      </c>
      <c r="AY72" s="62" t="s">
        <v>4236</v>
      </c>
      <c r="AZ72" s="58" t="s">
        <v>67</v>
      </c>
      <c r="BA72" s="58" t="s">
        <v>119</v>
      </c>
    </row>
    <row r="73" spans="2:53" x14ac:dyDescent="0.25">
      <c r="B73" s="58">
        <v>2024</v>
      </c>
      <c r="C73" s="58">
        <v>891780111</v>
      </c>
      <c r="D73" s="59" t="s">
        <v>64</v>
      </c>
      <c r="E73" s="60" t="s">
        <v>4235</v>
      </c>
      <c r="F73" s="60" t="s">
        <v>4234</v>
      </c>
      <c r="G73" s="61">
        <v>0</v>
      </c>
      <c r="H73" s="61" t="s">
        <v>73</v>
      </c>
      <c r="I73" s="59" t="s">
        <v>65</v>
      </c>
      <c r="J73" s="62" t="s">
        <v>4233</v>
      </c>
      <c r="K73" s="60">
        <v>34257482</v>
      </c>
      <c r="L73" s="58" t="s">
        <v>68</v>
      </c>
      <c r="M73" s="62" t="s">
        <v>3189</v>
      </c>
      <c r="N73" s="63" t="s">
        <v>3188</v>
      </c>
      <c r="O73" s="64">
        <v>493</v>
      </c>
      <c r="P73" s="68">
        <v>45349</v>
      </c>
      <c r="Q73" s="60">
        <v>34257482</v>
      </c>
      <c r="R73" s="68">
        <v>45383</v>
      </c>
      <c r="S73" s="60">
        <v>34257482</v>
      </c>
      <c r="T73" s="61" t="s">
        <v>66</v>
      </c>
      <c r="U73" s="64">
        <v>85151631</v>
      </c>
      <c r="V73" s="62" t="s">
        <v>3187</v>
      </c>
      <c r="W73" s="355">
        <v>45383</v>
      </c>
      <c r="X73" s="68">
        <v>45390</v>
      </c>
      <c r="Y73" s="68">
        <v>45385</v>
      </c>
      <c r="Z73" s="68">
        <v>45657</v>
      </c>
      <c r="AA73" s="67">
        <f t="shared" si="5"/>
        <v>272</v>
      </c>
      <c r="AB73" s="60">
        <v>0</v>
      </c>
      <c r="AC73" s="60">
        <v>0</v>
      </c>
      <c r="AD73" s="60">
        <v>0</v>
      </c>
      <c r="AE73" s="65" t="s">
        <v>75</v>
      </c>
      <c r="AF73" s="67">
        <f t="shared" si="6"/>
        <v>0</v>
      </c>
      <c r="AG73" s="60">
        <v>0</v>
      </c>
      <c r="AH73" s="60">
        <v>0</v>
      </c>
      <c r="AI73" s="65" t="s">
        <v>75</v>
      </c>
      <c r="AJ73" s="61">
        <v>0</v>
      </c>
      <c r="AK73" s="65" t="s">
        <v>75</v>
      </c>
      <c r="AL73" s="65" t="s">
        <v>75</v>
      </c>
      <c r="AM73" s="67">
        <f t="shared" si="7"/>
        <v>0</v>
      </c>
      <c r="AN73" s="67">
        <f>+K73+AC73-AH73</f>
        <v>34257482</v>
      </c>
      <c r="AO73" s="61" t="s">
        <v>67</v>
      </c>
      <c r="AP73" s="67">
        <v>34257482</v>
      </c>
      <c r="AQ73" s="58" t="s">
        <v>3164</v>
      </c>
      <c r="AR73" s="60">
        <v>0</v>
      </c>
      <c r="AS73" s="66" t="s">
        <v>75</v>
      </c>
      <c r="AT73" s="70">
        <v>3034500</v>
      </c>
      <c r="AU73" s="71">
        <f t="shared" si="8"/>
        <v>31222982</v>
      </c>
      <c r="AV73" s="72">
        <f t="shared" si="9"/>
        <v>8.8579189795677332E-2</v>
      </c>
      <c r="AW73" s="66" t="s">
        <v>75</v>
      </c>
      <c r="AX73" s="61" t="s">
        <v>101</v>
      </c>
      <c r="AY73" s="62" t="s">
        <v>4232</v>
      </c>
      <c r="AZ73" s="58" t="s">
        <v>67</v>
      </c>
      <c r="BA73" s="58" t="s">
        <v>119</v>
      </c>
    </row>
    <row r="74" spans="2:53" x14ac:dyDescent="0.25">
      <c r="B74" s="58">
        <v>2024</v>
      </c>
      <c r="C74" s="58">
        <v>891780111</v>
      </c>
      <c r="D74" s="59" t="s">
        <v>64</v>
      </c>
      <c r="E74" s="60" t="s">
        <v>4231</v>
      </c>
      <c r="F74" s="60" t="s">
        <v>4230</v>
      </c>
      <c r="G74" s="61">
        <v>0</v>
      </c>
      <c r="H74" s="61" t="s">
        <v>73</v>
      </c>
      <c r="I74" s="59" t="s">
        <v>65</v>
      </c>
      <c r="J74" s="62" t="s">
        <v>4229</v>
      </c>
      <c r="K74" s="60">
        <v>49132558</v>
      </c>
      <c r="L74" s="58" t="s">
        <v>68</v>
      </c>
      <c r="M74" s="62" t="s">
        <v>241</v>
      </c>
      <c r="N74" s="63" t="s">
        <v>3537</v>
      </c>
      <c r="O74" s="64">
        <v>176</v>
      </c>
      <c r="P74" s="68">
        <v>45321</v>
      </c>
      <c r="Q74" s="60">
        <v>49132558</v>
      </c>
      <c r="R74" s="68">
        <v>45383</v>
      </c>
      <c r="S74" s="60">
        <v>49132558</v>
      </c>
      <c r="T74" s="61" t="s">
        <v>66</v>
      </c>
      <c r="U74" s="64">
        <v>57400977</v>
      </c>
      <c r="V74" s="62" t="s">
        <v>4228</v>
      </c>
      <c r="W74" s="355">
        <v>45383</v>
      </c>
      <c r="X74" s="68">
        <v>45390</v>
      </c>
      <c r="Y74" s="68">
        <v>45390</v>
      </c>
      <c r="Z74" s="68">
        <v>45657</v>
      </c>
      <c r="AA74" s="67">
        <f t="shared" si="5"/>
        <v>267</v>
      </c>
      <c r="AB74" s="60">
        <v>0</v>
      </c>
      <c r="AC74" s="60">
        <v>0</v>
      </c>
      <c r="AD74" s="60">
        <v>0</v>
      </c>
      <c r="AE74" s="65" t="s">
        <v>75</v>
      </c>
      <c r="AF74" s="67">
        <f t="shared" si="6"/>
        <v>0</v>
      </c>
      <c r="AG74" s="60">
        <v>0</v>
      </c>
      <c r="AH74" s="60">
        <v>0</v>
      </c>
      <c r="AI74" s="65" t="s">
        <v>75</v>
      </c>
      <c r="AJ74" s="61">
        <v>0</v>
      </c>
      <c r="AK74" s="65" t="s">
        <v>75</v>
      </c>
      <c r="AL74" s="65" t="s">
        <v>75</v>
      </c>
      <c r="AM74" s="67">
        <f t="shared" si="7"/>
        <v>0</v>
      </c>
      <c r="AN74" s="67">
        <f>+K74+AC74-AH74</f>
        <v>49132558</v>
      </c>
      <c r="AO74" s="61" t="s">
        <v>67</v>
      </c>
      <c r="AP74" s="67">
        <v>49132558</v>
      </c>
      <c r="AQ74" s="58" t="s">
        <v>3164</v>
      </c>
      <c r="AR74" s="60">
        <v>0</v>
      </c>
      <c r="AS74" s="66" t="s">
        <v>75</v>
      </c>
      <c r="AT74" s="70">
        <v>10664304</v>
      </c>
      <c r="AU74" s="71">
        <f t="shared" si="8"/>
        <v>38468254</v>
      </c>
      <c r="AV74" s="72">
        <f t="shared" si="9"/>
        <v>0.21705167477744594</v>
      </c>
      <c r="AW74" s="66" t="s">
        <v>75</v>
      </c>
      <c r="AX74" s="61" t="s">
        <v>101</v>
      </c>
      <c r="AY74" s="62" t="s">
        <v>4227</v>
      </c>
      <c r="AZ74" s="58" t="s">
        <v>67</v>
      </c>
      <c r="BA74" s="58" t="s">
        <v>119</v>
      </c>
    </row>
    <row r="75" spans="2:53" x14ac:dyDescent="0.25">
      <c r="B75" s="58">
        <v>2024</v>
      </c>
      <c r="C75" s="58">
        <v>891780111</v>
      </c>
      <c r="D75" s="59" t="s">
        <v>64</v>
      </c>
      <c r="E75" s="60" t="s">
        <v>4226</v>
      </c>
      <c r="F75" s="60" t="s">
        <v>4225</v>
      </c>
      <c r="G75" s="61">
        <v>0</v>
      </c>
      <c r="H75" s="61" t="s">
        <v>73</v>
      </c>
      <c r="I75" s="59" t="s">
        <v>65</v>
      </c>
      <c r="J75" s="62" t="s">
        <v>4224</v>
      </c>
      <c r="K75" s="60">
        <v>12800000</v>
      </c>
      <c r="L75" s="58" t="s">
        <v>68</v>
      </c>
      <c r="M75" s="62" t="s">
        <v>4223</v>
      </c>
      <c r="N75" s="63" t="s">
        <v>4222</v>
      </c>
      <c r="O75" s="64">
        <v>536</v>
      </c>
      <c r="P75" s="68">
        <v>45350</v>
      </c>
      <c r="Q75" s="60">
        <v>12800000</v>
      </c>
      <c r="R75" s="68">
        <v>45384</v>
      </c>
      <c r="S75" s="60">
        <v>12800000</v>
      </c>
      <c r="T75" s="61" t="s">
        <v>66</v>
      </c>
      <c r="U75" s="64">
        <v>12560219</v>
      </c>
      <c r="V75" s="62" t="s">
        <v>4221</v>
      </c>
      <c r="W75" s="355">
        <v>45384</v>
      </c>
      <c r="X75" s="68">
        <v>45384</v>
      </c>
      <c r="Y75" s="68" t="s">
        <v>75</v>
      </c>
      <c r="Z75" s="68">
        <v>45474</v>
      </c>
      <c r="AA75" s="67">
        <f t="shared" si="5"/>
        <v>90</v>
      </c>
      <c r="AB75" s="60">
        <v>0</v>
      </c>
      <c r="AC75" s="60">
        <v>0</v>
      </c>
      <c r="AD75" s="60">
        <v>0</v>
      </c>
      <c r="AE75" s="65" t="s">
        <v>75</v>
      </c>
      <c r="AF75" s="67">
        <f t="shared" si="6"/>
        <v>0</v>
      </c>
      <c r="AG75" s="60">
        <v>0</v>
      </c>
      <c r="AH75" s="60">
        <v>0</v>
      </c>
      <c r="AI75" s="65" t="s">
        <v>75</v>
      </c>
      <c r="AJ75" s="61">
        <v>0</v>
      </c>
      <c r="AK75" s="65" t="s">
        <v>75</v>
      </c>
      <c r="AL75" s="65" t="s">
        <v>75</v>
      </c>
      <c r="AM75" s="67">
        <f t="shared" si="7"/>
        <v>0</v>
      </c>
      <c r="AN75" s="67">
        <f>+K75+AC75-AH75</f>
        <v>12800000</v>
      </c>
      <c r="AO75" s="61" t="s">
        <v>67</v>
      </c>
      <c r="AP75" s="67">
        <v>12800000</v>
      </c>
      <c r="AQ75" s="58" t="s">
        <v>3164</v>
      </c>
      <c r="AR75" s="60">
        <v>0</v>
      </c>
      <c r="AS75" s="66" t="s">
        <v>75</v>
      </c>
      <c r="AT75" s="70">
        <v>12800000</v>
      </c>
      <c r="AU75" s="71">
        <f t="shared" si="8"/>
        <v>0</v>
      </c>
      <c r="AV75" s="72">
        <f t="shared" si="9"/>
        <v>1</v>
      </c>
      <c r="AW75" s="66" t="s">
        <v>75</v>
      </c>
      <c r="AX75" s="61" t="s">
        <v>101</v>
      </c>
      <c r="AY75" s="62" t="s">
        <v>4220</v>
      </c>
      <c r="AZ75" s="58" t="s">
        <v>67</v>
      </c>
      <c r="BA75" s="58" t="s">
        <v>119</v>
      </c>
    </row>
    <row r="76" spans="2:53" x14ac:dyDescent="0.25">
      <c r="B76" s="58">
        <v>2024</v>
      </c>
      <c r="C76" s="58">
        <v>891780111</v>
      </c>
      <c r="D76" s="59" t="s">
        <v>64</v>
      </c>
      <c r="E76" s="60" t="s">
        <v>4219</v>
      </c>
      <c r="F76" s="60" t="s">
        <v>4218</v>
      </c>
      <c r="G76" s="61">
        <v>0</v>
      </c>
      <c r="H76" s="61" t="s">
        <v>73</v>
      </c>
      <c r="I76" s="59" t="s">
        <v>65</v>
      </c>
      <c r="J76" s="62" t="s">
        <v>4217</v>
      </c>
      <c r="K76" s="60">
        <v>65486808</v>
      </c>
      <c r="L76" s="58" t="s">
        <v>68</v>
      </c>
      <c r="M76" s="62" t="s">
        <v>4216</v>
      </c>
      <c r="N76" s="63" t="s">
        <v>4215</v>
      </c>
      <c r="O76" s="64">
        <v>637</v>
      </c>
      <c r="P76" s="68">
        <v>45362</v>
      </c>
      <c r="Q76" s="60">
        <v>65486808</v>
      </c>
      <c r="R76" s="68">
        <v>45384</v>
      </c>
      <c r="S76" s="60">
        <v>65486808</v>
      </c>
      <c r="T76" s="61" t="s">
        <v>66</v>
      </c>
      <c r="U76" s="64">
        <v>85465146</v>
      </c>
      <c r="V76" s="62" t="s">
        <v>3267</v>
      </c>
      <c r="W76" s="355">
        <v>45384</v>
      </c>
      <c r="X76" s="68">
        <v>45390</v>
      </c>
      <c r="Y76" s="68">
        <v>45390</v>
      </c>
      <c r="Z76" s="68">
        <v>45394</v>
      </c>
      <c r="AA76" s="67">
        <f t="shared" si="5"/>
        <v>4</v>
      </c>
      <c r="AB76" s="60">
        <v>0</v>
      </c>
      <c r="AC76" s="60">
        <v>0</v>
      </c>
      <c r="AD76" s="60">
        <v>0</v>
      </c>
      <c r="AE76" s="65" t="s">
        <v>75</v>
      </c>
      <c r="AF76" s="67">
        <f t="shared" si="6"/>
        <v>0</v>
      </c>
      <c r="AG76" s="60">
        <v>0</v>
      </c>
      <c r="AH76" s="60">
        <v>0</v>
      </c>
      <c r="AI76" s="65" t="s">
        <v>75</v>
      </c>
      <c r="AJ76" s="61">
        <v>0</v>
      </c>
      <c r="AK76" s="65" t="s">
        <v>75</v>
      </c>
      <c r="AL76" s="65" t="s">
        <v>75</v>
      </c>
      <c r="AM76" s="67">
        <f t="shared" si="7"/>
        <v>0</v>
      </c>
      <c r="AN76" s="67">
        <f>+K76+AC76-AH76</f>
        <v>65486808</v>
      </c>
      <c r="AO76" s="61" t="s">
        <v>67</v>
      </c>
      <c r="AP76" s="67">
        <v>65486808</v>
      </c>
      <c r="AQ76" s="58" t="s">
        <v>3164</v>
      </c>
      <c r="AR76" s="60">
        <v>0</v>
      </c>
      <c r="AS76" s="66" t="s">
        <v>75</v>
      </c>
      <c r="AT76" s="70">
        <v>65486808</v>
      </c>
      <c r="AU76" s="71">
        <f t="shared" si="8"/>
        <v>0</v>
      </c>
      <c r="AV76" s="72">
        <f t="shared" si="9"/>
        <v>1</v>
      </c>
      <c r="AW76" s="66" t="s">
        <v>75</v>
      </c>
      <c r="AX76" s="61" t="s">
        <v>98</v>
      </c>
      <c r="AY76" s="62" t="s">
        <v>4214</v>
      </c>
      <c r="AZ76" s="58" t="s">
        <v>67</v>
      </c>
      <c r="BA76" s="58" t="s">
        <v>119</v>
      </c>
    </row>
    <row r="77" spans="2:53" x14ac:dyDescent="0.25">
      <c r="B77" s="58">
        <v>2024</v>
      </c>
      <c r="C77" s="58">
        <v>891780111</v>
      </c>
      <c r="D77" s="59" t="s">
        <v>64</v>
      </c>
      <c r="E77" s="60" t="s">
        <v>4213</v>
      </c>
      <c r="F77" s="60" t="s">
        <v>4212</v>
      </c>
      <c r="G77" s="61">
        <v>0</v>
      </c>
      <c r="H77" s="61" t="s">
        <v>73</v>
      </c>
      <c r="I77" s="59" t="s">
        <v>65</v>
      </c>
      <c r="J77" s="62" t="s">
        <v>4211</v>
      </c>
      <c r="K77" s="60">
        <v>10452835</v>
      </c>
      <c r="L77" s="58" t="s">
        <v>68</v>
      </c>
      <c r="M77" s="62" t="s">
        <v>4210</v>
      </c>
      <c r="N77" s="63" t="s">
        <v>4209</v>
      </c>
      <c r="O77" s="64">
        <v>351</v>
      </c>
      <c r="P77" s="68">
        <v>45336</v>
      </c>
      <c r="Q77" s="60">
        <v>10452835</v>
      </c>
      <c r="R77" s="68">
        <v>45386</v>
      </c>
      <c r="S77" s="60">
        <v>10452835</v>
      </c>
      <c r="T77" s="61" t="s">
        <v>66</v>
      </c>
      <c r="U77" s="64">
        <v>85459497</v>
      </c>
      <c r="V77" s="62" t="s">
        <v>3402</v>
      </c>
      <c r="W77" s="355">
        <v>45386</v>
      </c>
      <c r="X77" s="68">
        <v>45387</v>
      </c>
      <c r="Y77" s="68" t="s">
        <v>75</v>
      </c>
      <c r="Z77" s="68">
        <v>45473</v>
      </c>
      <c r="AA77" s="67">
        <f t="shared" si="5"/>
        <v>86</v>
      </c>
      <c r="AB77" s="60">
        <v>0</v>
      </c>
      <c r="AC77" s="60">
        <v>0</v>
      </c>
      <c r="AD77" s="60">
        <v>0</v>
      </c>
      <c r="AE77" s="65" t="s">
        <v>75</v>
      </c>
      <c r="AF77" s="67">
        <f t="shared" si="6"/>
        <v>0</v>
      </c>
      <c r="AG77" s="60">
        <v>0</v>
      </c>
      <c r="AH77" s="60">
        <v>0</v>
      </c>
      <c r="AI77" s="65" t="s">
        <v>75</v>
      </c>
      <c r="AJ77" s="61">
        <v>0</v>
      </c>
      <c r="AK77" s="65" t="s">
        <v>75</v>
      </c>
      <c r="AL77" s="65" t="s">
        <v>75</v>
      </c>
      <c r="AM77" s="67">
        <f t="shared" si="7"/>
        <v>0</v>
      </c>
      <c r="AN77" s="67">
        <f>+K77+AC77-AH77</f>
        <v>10452835</v>
      </c>
      <c r="AO77" s="61" t="s">
        <v>67</v>
      </c>
      <c r="AP77" s="67">
        <v>10452835</v>
      </c>
      <c r="AQ77" s="58" t="s">
        <v>3164</v>
      </c>
      <c r="AR77" s="60">
        <v>4181134</v>
      </c>
      <c r="AS77" s="66" t="s">
        <v>75</v>
      </c>
      <c r="AT77" s="70">
        <v>0</v>
      </c>
      <c r="AU77" s="71">
        <f t="shared" si="8"/>
        <v>10452835</v>
      </c>
      <c r="AV77" s="72">
        <f t="shared" si="9"/>
        <v>0</v>
      </c>
      <c r="AW77" s="66" t="s">
        <v>75</v>
      </c>
      <c r="AX77" s="61" t="s">
        <v>101</v>
      </c>
      <c r="AY77" s="62" t="s">
        <v>4208</v>
      </c>
      <c r="AZ77" s="58" t="s">
        <v>67</v>
      </c>
      <c r="BA77" s="58" t="s">
        <v>119</v>
      </c>
    </row>
    <row r="78" spans="2:53" x14ac:dyDescent="0.25">
      <c r="B78" s="58">
        <v>2024</v>
      </c>
      <c r="C78" s="58">
        <v>891780111</v>
      </c>
      <c r="D78" s="59" t="s">
        <v>64</v>
      </c>
      <c r="E78" s="60" t="s">
        <v>4207</v>
      </c>
      <c r="F78" s="60" t="s">
        <v>4206</v>
      </c>
      <c r="G78" s="61">
        <v>0</v>
      </c>
      <c r="H78" s="61" t="s">
        <v>73</v>
      </c>
      <c r="I78" s="59" t="s">
        <v>65</v>
      </c>
      <c r="J78" s="62" t="s">
        <v>4205</v>
      </c>
      <c r="K78" s="60">
        <v>149906680</v>
      </c>
      <c r="L78" s="58" t="s">
        <v>68</v>
      </c>
      <c r="M78" s="62" t="s">
        <v>3764</v>
      </c>
      <c r="N78" s="63" t="s">
        <v>3604</v>
      </c>
      <c r="O78" s="64">
        <v>660</v>
      </c>
      <c r="P78" s="68">
        <v>45364</v>
      </c>
      <c r="Q78" s="60">
        <v>149906680</v>
      </c>
      <c r="R78" s="68">
        <v>45387</v>
      </c>
      <c r="S78" s="60">
        <v>149906680</v>
      </c>
      <c r="T78" s="61" t="s">
        <v>66</v>
      </c>
      <c r="U78" s="64">
        <v>85467461</v>
      </c>
      <c r="V78" s="62" t="s">
        <v>3304</v>
      </c>
      <c r="W78" s="355">
        <v>45387</v>
      </c>
      <c r="X78" s="68">
        <v>45390</v>
      </c>
      <c r="Y78" s="68">
        <v>45390</v>
      </c>
      <c r="Z78" s="68">
        <v>45512</v>
      </c>
      <c r="AA78" s="67">
        <f t="shared" si="5"/>
        <v>122</v>
      </c>
      <c r="AB78" s="60">
        <v>0</v>
      </c>
      <c r="AC78" s="60">
        <v>0</v>
      </c>
      <c r="AD78" s="60">
        <v>0</v>
      </c>
      <c r="AE78" s="65" t="s">
        <v>75</v>
      </c>
      <c r="AF78" s="67">
        <f t="shared" si="6"/>
        <v>0</v>
      </c>
      <c r="AG78" s="60">
        <v>0</v>
      </c>
      <c r="AH78" s="60">
        <v>0</v>
      </c>
      <c r="AI78" s="65" t="s">
        <v>75</v>
      </c>
      <c r="AJ78" s="61">
        <v>0</v>
      </c>
      <c r="AK78" s="65" t="s">
        <v>75</v>
      </c>
      <c r="AL78" s="65" t="s">
        <v>75</v>
      </c>
      <c r="AM78" s="67">
        <f t="shared" si="7"/>
        <v>0</v>
      </c>
      <c r="AN78" s="67">
        <f>+K78+AC78-AH78</f>
        <v>149906680</v>
      </c>
      <c r="AO78" s="61" t="s">
        <v>67</v>
      </c>
      <c r="AP78" s="67">
        <v>149906680</v>
      </c>
      <c r="AQ78" s="58" t="s">
        <v>3164</v>
      </c>
      <c r="AR78" s="60">
        <v>0</v>
      </c>
      <c r="AS78" s="66" t="s">
        <v>75</v>
      </c>
      <c r="AT78" s="70">
        <v>46158910</v>
      </c>
      <c r="AU78" s="71">
        <f t="shared" si="8"/>
        <v>103747770</v>
      </c>
      <c r="AV78" s="72">
        <f t="shared" si="9"/>
        <v>0.30791763248975962</v>
      </c>
      <c r="AW78" s="66" t="s">
        <v>75</v>
      </c>
      <c r="AX78" s="61" t="s">
        <v>101</v>
      </c>
      <c r="AY78" s="62" t="s">
        <v>4204</v>
      </c>
      <c r="AZ78" s="58" t="s">
        <v>67</v>
      </c>
      <c r="BA78" s="58" t="s">
        <v>119</v>
      </c>
    </row>
    <row r="79" spans="2:53" x14ac:dyDescent="0.25">
      <c r="B79" s="58">
        <v>2024</v>
      </c>
      <c r="C79" s="58">
        <v>891780111</v>
      </c>
      <c r="D79" s="59" t="s">
        <v>64</v>
      </c>
      <c r="E79" s="60" t="s">
        <v>4203</v>
      </c>
      <c r="F79" s="60" t="s">
        <v>4202</v>
      </c>
      <c r="G79" s="61">
        <v>0</v>
      </c>
      <c r="H79" s="61" t="s">
        <v>73</v>
      </c>
      <c r="I79" s="59" t="s">
        <v>65</v>
      </c>
      <c r="J79" s="62" t="s">
        <v>4201</v>
      </c>
      <c r="K79" s="60">
        <v>19299930</v>
      </c>
      <c r="L79" s="58" t="s">
        <v>68</v>
      </c>
      <c r="M79" s="62" t="s">
        <v>4200</v>
      </c>
      <c r="N79" s="63" t="s">
        <v>4199</v>
      </c>
      <c r="O79" s="64">
        <v>628</v>
      </c>
      <c r="P79" s="68">
        <v>45362</v>
      </c>
      <c r="Q79" s="60">
        <v>19299930</v>
      </c>
      <c r="R79" s="68">
        <v>45390</v>
      </c>
      <c r="S79" s="60">
        <v>19299930</v>
      </c>
      <c r="T79" s="61" t="s">
        <v>66</v>
      </c>
      <c r="U79" s="64">
        <v>7633815</v>
      </c>
      <c r="V79" s="62" t="s">
        <v>3276</v>
      </c>
      <c r="W79" s="355">
        <v>45390</v>
      </c>
      <c r="X79" s="68">
        <v>45397</v>
      </c>
      <c r="Y79" s="68">
        <v>45397</v>
      </c>
      <c r="Z79" s="68">
        <v>45401</v>
      </c>
      <c r="AA79" s="67">
        <f t="shared" si="5"/>
        <v>4</v>
      </c>
      <c r="AB79" s="60">
        <v>0</v>
      </c>
      <c r="AC79" s="60">
        <v>0</v>
      </c>
      <c r="AD79" s="60">
        <v>0</v>
      </c>
      <c r="AE79" s="65" t="s">
        <v>75</v>
      </c>
      <c r="AF79" s="67">
        <f t="shared" si="6"/>
        <v>0</v>
      </c>
      <c r="AG79" s="60">
        <v>0</v>
      </c>
      <c r="AH79" s="60">
        <v>0</v>
      </c>
      <c r="AI79" s="65" t="s">
        <v>75</v>
      </c>
      <c r="AJ79" s="61">
        <v>0</v>
      </c>
      <c r="AK79" s="65" t="s">
        <v>75</v>
      </c>
      <c r="AL79" s="65" t="s">
        <v>75</v>
      </c>
      <c r="AM79" s="67">
        <f t="shared" si="7"/>
        <v>0</v>
      </c>
      <c r="AN79" s="67">
        <f>+K79+AC79-AH79</f>
        <v>19299930</v>
      </c>
      <c r="AO79" s="61" t="s">
        <v>67</v>
      </c>
      <c r="AP79" s="67">
        <v>19299930</v>
      </c>
      <c r="AQ79" s="58" t="s">
        <v>3164</v>
      </c>
      <c r="AR79" s="60">
        <v>0</v>
      </c>
      <c r="AS79" s="66" t="s">
        <v>75</v>
      </c>
      <c r="AT79" s="70">
        <v>0</v>
      </c>
      <c r="AU79" s="71">
        <f t="shared" si="8"/>
        <v>19299930</v>
      </c>
      <c r="AV79" s="72">
        <f t="shared" si="9"/>
        <v>0</v>
      </c>
      <c r="AW79" s="66" t="s">
        <v>75</v>
      </c>
      <c r="AX79" s="61" t="s">
        <v>98</v>
      </c>
      <c r="AY79" s="62" t="s">
        <v>4198</v>
      </c>
      <c r="AZ79" s="58" t="s">
        <v>67</v>
      </c>
      <c r="BA79" s="58" t="s">
        <v>119</v>
      </c>
    </row>
    <row r="80" spans="2:53" x14ac:dyDescent="0.25">
      <c r="B80" s="58">
        <v>2024</v>
      </c>
      <c r="C80" s="58">
        <v>891780111</v>
      </c>
      <c r="D80" s="59" t="s">
        <v>64</v>
      </c>
      <c r="E80" s="60" t="s">
        <v>4197</v>
      </c>
      <c r="F80" s="60" t="s">
        <v>4196</v>
      </c>
      <c r="G80" s="61">
        <v>0</v>
      </c>
      <c r="H80" s="61" t="s">
        <v>73</v>
      </c>
      <c r="I80" s="59" t="s">
        <v>65</v>
      </c>
      <c r="J80" s="62" t="s">
        <v>4195</v>
      </c>
      <c r="K80" s="60">
        <v>18000000</v>
      </c>
      <c r="L80" s="58" t="s">
        <v>68</v>
      </c>
      <c r="M80" s="62" t="s">
        <v>4194</v>
      </c>
      <c r="N80" s="63" t="s">
        <v>4193</v>
      </c>
      <c r="O80" s="64">
        <v>633</v>
      </c>
      <c r="P80" s="68">
        <v>45362</v>
      </c>
      <c r="Q80" s="60">
        <v>60000000</v>
      </c>
      <c r="R80" s="68">
        <v>45393</v>
      </c>
      <c r="S80" s="60">
        <v>18000000</v>
      </c>
      <c r="T80" s="61" t="s">
        <v>66</v>
      </c>
      <c r="U80" s="64">
        <v>57444673</v>
      </c>
      <c r="V80" s="62" t="s">
        <v>4095</v>
      </c>
      <c r="W80" s="355">
        <v>45393</v>
      </c>
      <c r="X80" s="68">
        <v>45393</v>
      </c>
      <c r="Y80" s="68" t="s">
        <v>75</v>
      </c>
      <c r="Z80" s="68">
        <v>45657</v>
      </c>
      <c r="AA80" s="67">
        <f t="shared" si="5"/>
        <v>264</v>
      </c>
      <c r="AB80" s="60">
        <v>0</v>
      </c>
      <c r="AC80" s="60">
        <v>0</v>
      </c>
      <c r="AD80" s="60">
        <v>0</v>
      </c>
      <c r="AE80" s="65" t="s">
        <v>75</v>
      </c>
      <c r="AF80" s="67">
        <f t="shared" si="6"/>
        <v>0</v>
      </c>
      <c r="AG80" s="60">
        <v>0</v>
      </c>
      <c r="AH80" s="60">
        <v>0</v>
      </c>
      <c r="AI80" s="65" t="s">
        <v>75</v>
      </c>
      <c r="AJ80" s="61">
        <v>0</v>
      </c>
      <c r="AK80" s="65" t="s">
        <v>75</v>
      </c>
      <c r="AL80" s="65" t="s">
        <v>75</v>
      </c>
      <c r="AM80" s="67">
        <f t="shared" si="7"/>
        <v>0</v>
      </c>
      <c r="AN80" s="67">
        <f>+K80+AC80-AH80</f>
        <v>18000000</v>
      </c>
      <c r="AO80" s="61" t="s">
        <v>67</v>
      </c>
      <c r="AP80" s="67">
        <v>18000000</v>
      </c>
      <c r="AQ80" s="58" t="s">
        <v>3164</v>
      </c>
      <c r="AR80" s="60">
        <v>0</v>
      </c>
      <c r="AS80" s="66" t="s">
        <v>75</v>
      </c>
      <c r="AT80" s="70">
        <v>0</v>
      </c>
      <c r="AU80" s="71">
        <f t="shared" si="8"/>
        <v>18000000</v>
      </c>
      <c r="AV80" s="72">
        <f t="shared" si="9"/>
        <v>0</v>
      </c>
      <c r="AW80" s="66" t="s">
        <v>75</v>
      </c>
      <c r="AX80" s="61" t="s">
        <v>101</v>
      </c>
      <c r="AY80" s="62" t="s">
        <v>4192</v>
      </c>
      <c r="AZ80" s="58" t="s">
        <v>67</v>
      </c>
      <c r="BA80" s="58" t="s">
        <v>119</v>
      </c>
    </row>
    <row r="81" spans="2:53" x14ac:dyDescent="0.25">
      <c r="B81" s="58">
        <v>2024</v>
      </c>
      <c r="C81" s="58">
        <v>891780111</v>
      </c>
      <c r="D81" s="59" t="s">
        <v>64</v>
      </c>
      <c r="E81" s="60" t="s">
        <v>4191</v>
      </c>
      <c r="F81" s="60" t="s">
        <v>4190</v>
      </c>
      <c r="G81" s="61">
        <v>0</v>
      </c>
      <c r="H81" s="61" t="s">
        <v>73</v>
      </c>
      <c r="I81" s="59" t="s">
        <v>65</v>
      </c>
      <c r="J81" s="62" t="s">
        <v>4189</v>
      </c>
      <c r="K81" s="60">
        <v>40000000</v>
      </c>
      <c r="L81" s="58" t="s">
        <v>68</v>
      </c>
      <c r="M81" s="62" t="s">
        <v>4188</v>
      </c>
      <c r="N81" s="63" t="s">
        <v>4187</v>
      </c>
      <c r="O81" s="64">
        <v>624</v>
      </c>
      <c r="P81" s="68">
        <v>45359</v>
      </c>
      <c r="Q81" s="60">
        <v>180000000</v>
      </c>
      <c r="R81" s="68">
        <v>45399</v>
      </c>
      <c r="S81" s="60">
        <v>40000000</v>
      </c>
      <c r="T81" s="61" t="s">
        <v>66</v>
      </c>
      <c r="U81" s="64">
        <v>85459497</v>
      </c>
      <c r="V81" s="62" t="s">
        <v>3402</v>
      </c>
      <c r="W81" s="355">
        <v>45399</v>
      </c>
      <c r="X81" s="68">
        <v>45399</v>
      </c>
      <c r="Y81" s="68" t="s">
        <v>75</v>
      </c>
      <c r="Z81" s="68">
        <v>45657</v>
      </c>
      <c r="AA81" s="67">
        <f t="shared" si="5"/>
        <v>258</v>
      </c>
      <c r="AB81" s="60">
        <v>0</v>
      </c>
      <c r="AC81" s="60">
        <v>0</v>
      </c>
      <c r="AD81" s="60">
        <v>0</v>
      </c>
      <c r="AE81" s="65" t="s">
        <v>75</v>
      </c>
      <c r="AF81" s="67">
        <f t="shared" si="6"/>
        <v>0</v>
      </c>
      <c r="AG81" s="60">
        <v>0</v>
      </c>
      <c r="AH81" s="60">
        <v>0</v>
      </c>
      <c r="AI81" s="65" t="s">
        <v>75</v>
      </c>
      <c r="AJ81" s="61">
        <v>0</v>
      </c>
      <c r="AK81" s="65" t="s">
        <v>75</v>
      </c>
      <c r="AL81" s="65" t="s">
        <v>75</v>
      </c>
      <c r="AM81" s="67">
        <f t="shared" si="7"/>
        <v>0</v>
      </c>
      <c r="AN81" s="67">
        <f>+K81+AC81-AH81</f>
        <v>40000000</v>
      </c>
      <c r="AO81" s="61" t="s">
        <v>67</v>
      </c>
      <c r="AP81" s="67">
        <v>40000000</v>
      </c>
      <c r="AQ81" s="58" t="s">
        <v>3164</v>
      </c>
      <c r="AR81" s="60">
        <v>0</v>
      </c>
      <c r="AS81" s="66" t="s">
        <v>75</v>
      </c>
      <c r="AT81" s="70">
        <v>7466060</v>
      </c>
      <c r="AU81" s="71">
        <f t="shared" si="8"/>
        <v>32533940</v>
      </c>
      <c r="AV81" s="72">
        <f t="shared" si="9"/>
        <v>0.1866515</v>
      </c>
      <c r="AW81" s="66" t="s">
        <v>75</v>
      </c>
      <c r="AX81" s="61" t="s">
        <v>101</v>
      </c>
      <c r="AY81" s="62" t="s">
        <v>4186</v>
      </c>
      <c r="AZ81" s="58" t="s">
        <v>67</v>
      </c>
      <c r="BA81" s="58" t="s">
        <v>119</v>
      </c>
    </row>
    <row r="82" spans="2:53" x14ac:dyDescent="0.25">
      <c r="B82" s="58">
        <v>2024</v>
      </c>
      <c r="C82" s="58">
        <v>891780111</v>
      </c>
      <c r="D82" s="59" t="s">
        <v>64</v>
      </c>
      <c r="E82" s="60" t="s">
        <v>4185</v>
      </c>
      <c r="F82" s="60" t="s">
        <v>4184</v>
      </c>
      <c r="G82" s="61">
        <v>0</v>
      </c>
      <c r="H82" s="61" t="s">
        <v>73</v>
      </c>
      <c r="I82" s="59" t="s">
        <v>65</v>
      </c>
      <c r="J82" s="62" t="s">
        <v>4183</v>
      </c>
      <c r="K82" s="60">
        <v>70000000</v>
      </c>
      <c r="L82" s="58" t="s">
        <v>68</v>
      </c>
      <c r="M82" s="62" t="s">
        <v>4182</v>
      </c>
      <c r="N82" s="63" t="s">
        <v>4181</v>
      </c>
      <c r="O82" s="64">
        <v>624</v>
      </c>
      <c r="P82" s="68">
        <v>45359</v>
      </c>
      <c r="Q82" s="60">
        <v>180000000</v>
      </c>
      <c r="R82" s="68">
        <v>45400</v>
      </c>
      <c r="S82" s="60">
        <v>70000000</v>
      </c>
      <c r="T82" s="61" t="s">
        <v>66</v>
      </c>
      <c r="U82" s="64">
        <v>85459497</v>
      </c>
      <c r="V82" s="62" t="s">
        <v>3402</v>
      </c>
      <c r="W82" s="355">
        <v>45400</v>
      </c>
      <c r="X82" s="68">
        <v>45400</v>
      </c>
      <c r="Y82" s="68" t="s">
        <v>75</v>
      </c>
      <c r="Z82" s="68">
        <v>45657</v>
      </c>
      <c r="AA82" s="67">
        <f t="shared" si="5"/>
        <v>257</v>
      </c>
      <c r="AB82" s="60">
        <v>0</v>
      </c>
      <c r="AC82" s="60">
        <v>0</v>
      </c>
      <c r="AD82" s="60">
        <v>0</v>
      </c>
      <c r="AE82" s="65" t="s">
        <v>75</v>
      </c>
      <c r="AF82" s="67">
        <f t="shared" si="6"/>
        <v>0</v>
      </c>
      <c r="AG82" s="60">
        <v>0</v>
      </c>
      <c r="AH82" s="60">
        <v>0</v>
      </c>
      <c r="AI82" s="65" t="s">
        <v>75</v>
      </c>
      <c r="AJ82" s="61">
        <v>0</v>
      </c>
      <c r="AK82" s="65" t="s">
        <v>75</v>
      </c>
      <c r="AL82" s="65" t="s">
        <v>75</v>
      </c>
      <c r="AM82" s="67">
        <f t="shared" si="7"/>
        <v>0</v>
      </c>
      <c r="AN82" s="67">
        <f>+K82+AC82-AH82</f>
        <v>70000000</v>
      </c>
      <c r="AO82" s="61" t="s">
        <v>67</v>
      </c>
      <c r="AP82" s="67">
        <v>70000000</v>
      </c>
      <c r="AQ82" s="58" t="s">
        <v>3164</v>
      </c>
      <c r="AR82" s="60">
        <v>0</v>
      </c>
      <c r="AS82" s="66" t="s">
        <v>75</v>
      </c>
      <c r="AT82" s="70">
        <v>23140888</v>
      </c>
      <c r="AU82" s="71">
        <f t="shared" si="8"/>
        <v>46859112</v>
      </c>
      <c r="AV82" s="72">
        <f t="shared" si="9"/>
        <v>0.33058411428571427</v>
      </c>
      <c r="AW82" s="66" t="s">
        <v>75</v>
      </c>
      <c r="AX82" s="61" t="s">
        <v>101</v>
      </c>
      <c r="AY82" s="62" t="s">
        <v>4180</v>
      </c>
      <c r="AZ82" s="58" t="s">
        <v>67</v>
      </c>
      <c r="BA82" s="58" t="s">
        <v>119</v>
      </c>
    </row>
    <row r="83" spans="2:53" x14ac:dyDescent="0.25">
      <c r="B83" s="58">
        <v>2024</v>
      </c>
      <c r="C83" s="58">
        <v>891780111</v>
      </c>
      <c r="D83" s="59" t="s">
        <v>64</v>
      </c>
      <c r="E83" s="60" t="s">
        <v>4179</v>
      </c>
      <c r="F83" s="60" t="s">
        <v>4178</v>
      </c>
      <c r="G83" s="61">
        <v>0</v>
      </c>
      <c r="H83" s="61" t="s">
        <v>73</v>
      </c>
      <c r="I83" s="59" t="s">
        <v>65</v>
      </c>
      <c r="J83" s="62" t="s">
        <v>4177</v>
      </c>
      <c r="K83" s="60">
        <v>70000000</v>
      </c>
      <c r="L83" s="58" t="s">
        <v>68</v>
      </c>
      <c r="M83" s="62" t="s">
        <v>4176</v>
      </c>
      <c r="N83" s="63" t="s">
        <v>4175</v>
      </c>
      <c r="O83" s="64">
        <v>624</v>
      </c>
      <c r="P83" s="68">
        <v>45359</v>
      </c>
      <c r="Q83" s="60">
        <v>180000000</v>
      </c>
      <c r="R83" s="68">
        <v>45400</v>
      </c>
      <c r="S83" s="60">
        <v>70000000</v>
      </c>
      <c r="T83" s="61" t="s">
        <v>66</v>
      </c>
      <c r="U83" s="64">
        <v>85459497</v>
      </c>
      <c r="V83" s="62" t="s">
        <v>3402</v>
      </c>
      <c r="W83" s="355">
        <v>45400</v>
      </c>
      <c r="X83" s="68">
        <v>45400</v>
      </c>
      <c r="Y83" s="68" t="s">
        <v>75</v>
      </c>
      <c r="Z83" s="68">
        <v>45657</v>
      </c>
      <c r="AA83" s="67">
        <f t="shared" si="5"/>
        <v>257</v>
      </c>
      <c r="AB83" s="60">
        <v>0</v>
      </c>
      <c r="AC83" s="60">
        <v>0</v>
      </c>
      <c r="AD83" s="60">
        <v>0</v>
      </c>
      <c r="AE83" s="65" t="s">
        <v>75</v>
      </c>
      <c r="AF83" s="67">
        <f t="shared" si="6"/>
        <v>0</v>
      </c>
      <c r="AG83" s="60">
        <v>0</v>
      </c>
      <c r="AH83" s="60">
        <v>0</v>
      </c>
      <c r="AI83" s="65" t="s">
        <v>75</v>
      </c>
      <c r="AJ83" s="61">
        <v>0</v>
      </c>
      <c r="AK83" s="65" t="s">
        <v>75</v>
      </c>
      <c r="AL83" s="65" t="s">
        <v>75</v>
      </c>
      <c r="AM83" s="67">
        <f t="shared" si="7"/>
        <v>0</v>
      </c>
      <c r="AN83" s="67">
        <f>+K83+AC83-AH83</f>
        <v>70000000</v>
      </c>
      <c r="AO83" s="61" t="s">
        <v>67</v>
      </c>
      <c r="AP83" s="67">
        <v>70000000</v>
      </c>
      <c r="AQ83" s="58" t="s">
        <v>3164</v>
      </c>
      <c r="AR83" s="60">
        <v>0</v>
      </c>
      <c r="AS83" s="66" t="s">
        <v>75</v>
      </c>
      <c r="AT83" s="70">
        <v>24678268</v>
      </c>
      <c r="AU83" s="71">
        <f t="shared" si="8"/>
        <v>45321732</v>
      </c>
      <c r="AV83" s="72">
        <f t="shared" si="9"/>
        <v>0.35254668571428571</v>
      </c>
      <c r="AW83" s="66" t="s">
        <v>75</v>
      </c>
      <c r="AX83" s="61" t="s">
        <v>101</v>
      </c>
      <c r="AY83" s="62" t="s">
        <v>4174</v>
      </c>
      <c r="AZ83" s="58" t="s">
        <v>67</v>
      </c>
      <c r="BA83" s="58" t="s">
        <v>119</v>
      </c>
    </row>
    <row r="84" spans="2:53" x14ac:dyDescent="0.25">
      <c r="B84" s="58">
        <v>2024</v>
      </c>
      <c r="C84" s="58">
        <v>891780111</v>
      </c>
      <c r="D84" s="59" t="s">
        <v>64</v>
      </c>
      <c r="E84" s="60" t="s">
        <v>4173</v>
      </c>
      <c r="F84" s="60" t="s">
        <v>4172</v>
      </c>
      <c r="G84" s="61">
        <v>0</v>
      </c>
      <c r="H84" s="61" t="s">
        <v>73</v>
      </c>
      <c r="I84" s="59" t="s">
        <v>65</v>
      </c>
      <c r="J84" s="62" t="s">
        <v>4171</v>
      </c>
      <c r="K84" s="60">
        <v>35000000</v>
      </c>
      <c r="L84" s="58" t="s">
        <v>68</v>
      </c>
      <c r="M84" s="62" t="s">
        <v>4170</v>
      </c>
      <c r="N84" s="63" t="s">
        <v>4169</v>
      </c>
      <c r="O84" s="64">
        <v>956</v>
      </c>
      <c r="P84" s="68">
        <v>45398</v>
      </c>
      <c r="Q84" s="60">
        <v>35000000</v>
      </c>
      <c r="R84" s="68">
        <v>45405</v>
      </c>
      <c r="S84" s="60">
        <v>35000000</v>
      </c>
      <c r="T84" s="61" t="s">
        <v>66</v>
      </c>
      <c r="U84" s="64">
        <v>85465146</v>
      </c>
      <c r="V84" s="62" t="s">
        <v>3267</v>
      </c>
      <c r="W84" s="355">
        <v>45405</v>
      </c>
      <c r="X84" s="355">
        <v>45405</v>
      </c>
      <c r="Y84" s="355">
        <v>45405</v>
      </c>
      <c r="Z84" s="355">
        <v>45409</v>
      </c>
      <c r="AA84" s="67">
        <f t="shared" si="5"/>
        <v>4</v>
      </c>
      <c r="AB84" s="60">
        <v>0</v>
      </c>
      <c r="AC84" s="60">
        <v>0</v>
      </c>
      <c r="AD84" s="60">
        <v>0</v>
      </c>
      <c r="AE84" s="65" t="s">
        <v>75</v>
      </c>
      <c r="AF84" s="67">
        <f t="shared" si="6"/>
        <v>0</v>
      </c>
      <c r="AG84" s="60">
        <v>0</v>
      </c>
      <c r="AH84" s="60">
        <v>0</v>
      </c>
      <c r="AI84" s="65" t="s">
        <v>75</v>
      </c>
      <c r="AJ84" s="61">
        <v>0</v>
      </c>
      <c r="AK84" s="65" t="s">
        <v>75</v>
      </c>
      <c r="AL84" s="65" t="s">
        <v>75</v>
      </c>
      <c r="AM84" s="67">
        <f t="shared" si="7"/>
        <v>0</v>
      </c>
      <c r="AN84" s="67">
        <f>+K84+AC84-AH84</f>
        <v>35000000</v>
      </c>
      <c r="AO84" s="61" t="s">
        <v>67</v>
      </c>
      <c r="AP84" s="67">
        <v>35000000</v>
      </c>
      <c r="AQ84" s="58" t="s">
        <v>3164</v>
      </c>
      <c r="AR84" s="60">
        <v>0</v>
      </c>
      <c r="AS84" s="66" t="s">
        <v>75</v>
      </c>
      <c r="AT84" s="70">
        <v>34997059</v>
      </c>
      <c r="AU84" s="71">
        <f t="shared" si="8"/>
        <v>2941</v>
      </c>
      <c r="AV84" s="72">
        <f t="shared" si="9"/>
        <v>0.99991597142857147</v>
      </c>
      <c r="AW84" s="66" t="s">
        <v>75</v>
      </c>
      <c r="AX84" s="61" t="s">
        <v>98</v>
      </c>
      <c r="AY84" s="62" t="s">
        <v>4168</v>
      </c>
      <c r="AZ84" s="58" t="s">
        <v>67</v>
      </c>
      <c r="BA84" s="58" t="s">
        <v>119</v>
      </c>
    </row>
    <row r="85" spans="2:53" x14ac:dyDescent="0.25">
      <c r="B85" s="58">
        <v>2024</v>
      </c>
      <c r="C85" s="58">
        <v>891780111</v>
      </c>
      <c r="D85" s="59" t="s">
        <v>64</v>
      </c>
      <c r="E85" s="60" t="s">
        <v>4167</v>
      </c>
      <c r="F85" s="60" t="s">
        <v>4166</v>
      </c>
      <c r="G85" s="61">
        <v>0</v>
      </c>
      <c r="H85" s="61" t="s">
        <v>73</v>
      </c>
      <c r="I85" s="59" t="s">
        <v>65</v>
      </c>
      <c r="J85" s="62" t="s">
        <v>4165</v>
      </c>
      <c r="K85" s="60">
        <v>25000000</v>
      </c>
      <c r="L85" s="58" t="s">
        <v>68</v>
      </c>
      <c r="M85" s="62" t="s">
        <v>4164</v>
      </c>
      <c r="N85" s="63" t="s">
        <v>4163</v>
      </c>
      <c r="O85" s="64">
        <v>837</v>
      </c>
      <c r="P85" s="68">
        <v>45386</v>
      </c>
      <c r="Q85" s="60">
        <v>25000000</v>
      </c>
      <c r="R85" s="68">
        <v>45406</v>
      </c>
      <c r="S85" s="60">
        <v>25000000</v>
      </c>
      <c r="T85" s="61" t="s">
        <v>66</v>
      </c>
      <c r="U85" s="64">
        <v>7633815</v>
      </c>
      <c r="V85" s="62" t="s">
        <v>3276</v>
      </c>
      <c r="W85" s="355">
        <v>45406</v>
      </c>
      <c r="X85" s="355">
        <v>45408</v>
      </c>
      <c r="Y85" s="355">
        <v>45408</v>
      </c>
      <c r="Z85" s="355">
        <v>45415</v>
      </c>
      <c r="AA85" s="67">
        <f t="shared" si="5"/>
        <v>7</v>
      </c>
      <c r="AB85" s="60">
        <v>0</v>
      </c>
      <c r="AC85" s="60">
        <v>0</v>
      </c>
      <c r="AD85" s="60">
        <v>0</v>
      </c>
      <c r="AE85" s="65" t="s">
        <v>75</v>
      </c>
      <c r="AF85" s="67">
        <f t="shared" si="6"/>
        <v>0</v>
      </c>
      <c r="AG85" s="60">
        <v>0</v>
      </c>
      <c r="AH85" s="60">
        <v>0</v>
      </c>
      <c r="AI85" s="65" t="s">
        <v>75</v>
      </c>
      <c r="AJ85" s="61">
        <v>0</v>
      </c>
      <c r="AK85" s="65" t="s">
        <v>75</v>
      </c>
      <c r="AL85" s="65" t="s">
        <v>75</v>
      </c>
      <c r="AM85" s="67">
        <f t="shared" si="7"/>
        <v>0</v>
      </c>
      <c r="AN85" s="67">
        <f>+K85+AC85-AH85</f>
        <v>25000000</v>
      </c>
      <c r="AO85" s="61" t="s">
        <v>67</v>
      </c>
      <c r="AP85" s="67">
        <v>25000000</v>
      </c>
      <c r="AQ85" s="58" t="s">
        <v>3164</v>
      </c>
      <c r="AR85" s="60">
        <v>0</v>
      </c>
      <c r="AS85" s="66" t="s">
        <v>75</v>
      </c>
      <c r="AT85" s="70"/>
      <c r="AU85" s="71">
        <f t="shared" si="8"/>
        <v>25000000</v>
      </c>
      <c r="AV85" s="72">
        <f t="shared" si="9"/>
        <v>0</v>
      </c>
      <c r="AW85" s="66" t="s">
        <v>75</v>
      </c>
      <c r="AX85" s="61" t="s">
        <v>98</v>
      </c>
      <c r="AY85" s="62" t="s">
        <v>4162</v>
      </c>
      <c r="AZ85" s="58" t="s">
        <v>67</v>
      </c>
      <c r="BA85" s="58" t="s">
        <v>119</v>
      </c>
    </row>
    <row r="86" spans="2:53" x14ac:dyDescent="0.25">
      <c r="B86" s="58">
        <v>2024</v>
      </c>
      <c r="C86" s="58">
        <v>891780111</v>
      </c>
      <c r="D86" s="59" t="s">
        <v>64</v>
      </c>
      <c r="E86" s="60" t="s">
        <v>4161</v>
      </c>
      <c r="F86" s="60" t="s">
        <v>4160</v>
      </c>
      <c r="G86" s="61">
        <v>0</v>
      </c>
      <c r="H86" s="61" t="s">
        <v>73</v>
      </c>
      <c r="I86" s="59" t="s">
        <v>65</v>
      </c>
      <c r="J86" s="62" t="s">
        <v>4159</v>
      </c>
      <c r="K86" s="60">
        <v>69567341</v>
      </c>
      <c r="L86" s="58" t="s">
        <v>68</v>
      </c>
      <c r="M86" s="62" t="s">
        <v>4158</v>
      </c>
      <c r="N86" s="63" t="s">
        <v>4157</v>
      </c>
      <c r="O86" s="64">
        <v>866</v>
      </c>
      <c r="P86" s="68">
        <v>45390</v>
      </c>
      <c r="Q86" s="60">
        <v>69567341</v>
      </c>
      <c r="R86" s="68">
        <v>45407</v>
      </c>
      <c r="S86" s="60">
        <v>69567341</v>
      </c>
      <c r="T86" s="61" t="s">
        <v>66</v>
      </c>
      <c r="U86" s="64">
        <v>85473390</v>
      </c>
      <c r="V86" s="62" t="s">
        <v>4138</v>
      </c>
      <c r="W86" s="355">
        <v>45407</v>
      </c>
      <c r="X86" s="68">
        <v>45414</v>
      </c>
      <c r="Y86" s="68">
        <v>45414</v>
      </c>
      <c r="Z86" s="68">
        <v>45503</v>
      </c>
      <c r="AA86" s="67">
        <f t="shared" si="5"/>
        <v>89</v>
      </c>
      <c r="AB86" s="60">
        <v>0</v>
      </c>
      <c r="AC86" s="60">
        <v>0</v>
      </c>
      <c r="AD86" s="60">
        <v>0</v>
      </c>
      <c r="AE86" s="65" t="s">
        <v>75</v>
      </c>
      <c r="AF86" s="67">
        <f t="shared" si="6"/>
        <v>0</v>
      </c>
      <c r="AG86" s="60">
        <v>0</v>
      </c>
      <c r="AH86" s="60">
        <v>0</v>
      </c>
      <c r="AI86" s="65" t="s">
        <v>75</v>
      </c>
      <c r="AJ86" s="61">
        <v>0</v>
      </c>
      <c r="AK86" s="65" t="s">
        <v>75</v>
      </c>
      <c r="AL86" s="65" t="s">
        <v>75</v>
      </c>
      <c r="AM86" s="67">
        <f t="shared" si="7"/>
        <v>0</v>
      </c>
      <c r="AN86" s="67">
        <f>+K86+AC86-AH86</f>
        <v>69567341</v>
      </c>
      <c r="AO86" s="61" t="s">
        <v>67</v>
      </c>
      <c r="AP86" s="67">
        <v>69567341</v>
      </c>
      <c r="AQ86" s="58" t="s">
        <v>3164</v>
      </c>
      <c r="AR86" s="60">
        <v>0</v>
      </c>
      <c r="AS86" s="66" t="s">
        <v>75</v>
      </c>
      <c r="AT86" s="70">
        <v>0</v>
      </c>
      <c r="AU86" s="71">
        <f t="shared" si="8"/>
        <v>69567341</v>
      </c>
      <c r="AV86" s="72">
        <f t="shared" si="9"/>
        <v>0</v>
      </c>
      <c r="AW86" s="66" t="s">
        <v>75</v>
      </c>
      <c r="AX86" s="61" t="s">
        <v>101</v>
      </c>
      <c r="AY86" s="62" t="s">
        <v>4156</v>
      </c>
      <c r="AZ86" s="58" t="s">
        <v>67</v>
      </c>
      <c r="BA86" s="58" t="s">
        <v>119</v>
      </c>
    </row>
    <row r="87" spans="2:53" x14ac:dyDescent="0.25">
      <c r="B87" s="58">
        <v>2024</v>
      </c>
      <c r="C87" s="58">
        <v>891780111</v>
      </c>
      <c r="D87" s="59" t="s">
        <v>64</v>
      </c>
      <c r="E87" s="60" t="s">
        <v>4155</v>
      </c>
      <c r="F87" s="60" t="s">
        <v>4154</v>
      </c>
      <c r="G87" s="61">
        <v>0</v>
      </c>
      <c r="H87" s="61" t="s">
        <v>73</v>
      </c>
      <c r="I87" s="59" t="s">
        <v>65</v>
      </c>
      <c r="J87" s="62" t="s">
        <v>4153</v>
      </c>
      <c r="K87" s="60">
        <v>23500000</v>
      </c>
      <c r="L87" s="58" t="s">
        <v>68</v>
      </c>
      <c r="M87" s="62" t="s">
        <v>4152</v>
      </c>
      <c r="N87" s="63" t="s">
        <v>4151</v>
      </c>
      <c r="O87" s="64">
        <v>915</v>
      </c>
      <c r="P87" s="68">
        <v>45393</v>
      </c>
      <c r="Q87" s="60">
        <v>23500000</v>
      </c>
      <c r="R87" s="68">
        <v>45408</v>
      </c>
      <c r="S87" s="60">
        <v>23500000</v>
      </c>
      <c r="T87" s="61" t="s">
        <v>66</v>
      </c>
      <c r="U87" s="64">
        <v>85465146</v>
      </c>
      <c r="V87" s="62" t="s">
        <v>3267</v>
      </c>
      <c r="W87" s="355">
        <v>45408</v>
      </c>
      <c r="X87" s="68">
        <v>45418</v>
      </c>
      <c r="Y87" s="68">
        <v>45418</v>
      </c>
      <c r="Z87" s="68">
        <v>45427</v>
      </c>
      <c r="AA87" s="67">
        <f t="shared" si="5"/>
        <v>9</v>
      </c>
      <c r="AB87" s="60">
        <v>0</v>
      </c>
      <c r="AC87" s="60">
        <v>0</v>
      </c>
      <c r="AD87" s="60">
        <v>0</v>
      </c>
      <c r="AE87" s="65" t="s">
        <v>75</v>
      </c>
      <c r="AF87" s="67">
        <f t="shared" si="6"/>
        <v>0</v>
      </c>
      <c r="AG87" s="60">
        <v>0</v>
      </c>
      <c r="AH87" s="60">
        <v>0</v>
      </c>
      <c r="AI87" s="65" t="s">
        <v>75</v>
      </c>
      <c r="AJ87" s="61">
        <v>0</v>
      </c>
      <c r="AK87" s="65" t="s">
        <v>75</v>
      </c>
      <c r="AL87" s="65" t="s">
        <v>75</v>
      </c>
      <c r="AM87" s="67">
        <f t="shared" si="7"/>
        <v>0</v>
      </c>
      <c r="AN87" s="67">
        <f>+K87+AC87-AH87</f>
        <v>23500000</v>
      </c>
      <c r="AO87" s="61" t="s">
        <v>67</v>
      </c>
      <c r="AP87" s="67">
        <v>23500000</v>
      </c>
      <c r="AQ87" s="58" t="s">
        <v>66</v>
      </c>
      <c r="AR87" s="60">
        <v>11750000</v>
      </c>
      <c r="AS87" s="66" t="s">
        <v>75</v>
      </c>
      <c r="AT87" s="70">
        <v>23500000</v>
      </c>
      <c r="AU87" s="71">
        <f t="shared" si="8"/>
        <v>0</v>
      </c>
      <c r="AV87" s="72">
        <f t="shared" si="9"/>
        <v>1</v>
      </c>
      <c r="AW87" s="66" t="s">
        <v>75</v>
      </c>
      <c r="AX87" s="61" t="s">
        <v>101</v>
      </c>
      <c r="AY87" s="62" t="s">
        <v>4150</v>
      </c>
      <c r="AZ87" s="58" t="s">
        <v>67</v>
      </c>
      <c r="BA87" s="58" t="s">
        <v>119</v>
      </c>
    </row>
    <row r="88" spans="2:53" x14ac:dyDescent="0.25">
      <c r="B88" s="58">
        <v>2024</v>
      </c>
      <c r="C88" s="58">
        <v>891780111</v>
      </c>
      <c r="D88" s="59" t="s">
        <v>64</v>
      </c>
      <c r="E88" s="60" t="s">
        <v>4149</v>
      </c>
      <c r="F88" s="60" t="s">
        <v>4148</v>
      </c>
      <c r="G88" s="61">
        <v>0</v>
      </c>
      <c r="H88" s="61" t="s">
        <v>73</v>
      </c>
      <c r="I88" s="59" t="s">
        <v>65</v>
      </c>
      <c r="J88" s="62" t="s">
        <v>4147</v>
      </c>
      <c r="K88" s="60">
        <v>26644100</v>
      </c>
      <c r="L88" s="58" t="s">
        <v>68</v>
      </c>
      <c r="M88" s="62" t="s">
        <v>4146</v>
      </c>
      <c r="N88" s="63" t="s">
        <v>4145</v>
      </c>
      <c r="O88" s="64">
        <v>903</v>
      </c>
      <c r="P88" s="68">
        <v>45392</v>
      </c>
      <c r="Q88" s="60">
        <v>26644100</v>
      </c>
      <c r="R88" s="68">
        <v>45412</v>
      </c>
      <c r="S88" s="60">
        <v>26644100</v>
      </c>
      <c r="T88" s="61" t="s">
        <v>66</v>
      </c>
      <c r="U88" s="64">
        <v>85473390</v>
      </c>
      <c r="V88" s="62" t="s">
        <v>4138</v>
      </c>
      <c r="W88" s="355">
        <v>45412</v>
      </c>
      <c r="X88" s="68">
        <v>45421</v>
      </c>
      <c r="Y88" s="68">
        <v>45421</v>
      </c>
      <c r="Z88" s="68">
        <v>45467</v>
      </c>
      <c r="AA88" s="67">
        <f t="shared" si="5"/>
        <v>46</v>
      </c>
      <c r="AB88" s="60">
        <v>0</v>
      </c>
      <c r="AC88" s="60">
        <v>0</v>
      </c>
      <c r="AD88" s="60">
        <v>0</v>
      </c>
      <c r="AE88" s="65" t="s">
        <v>75</v>
      </c>
      <c r="AF88" s="67">
        <f t="shared" si="6"/>
        <v>0</v>
      </c>
      <c r="AG88" s="60">
        <v>0</v>
      </c>
      <c r="AH88" s="60">
        <v>0</v>
      </c>
      <c r="AI88" s="65" t="s">
        <v>75</v>
      </c>
      <c r="AJ88" s="61">
        <v>0</v>
      </c>
      <c r="AK88" s="65" t="s">
        <v>75</v>
      </c>
      <c r="AL88" s="65" t="s">
        <v>75</v>
      </c>
      <c r="AM88" s="67">
        <f t="shared" si="7"/>
        <v>0</v>
      </c>
      <c r="AN88" s="67">
        <f>+K88+AC88-AH88</f>
        <v>26644100</v>
      </c>
      <c r="AO88" s="61" t="s">
        <v>67</v>
      </c>
      <c r="AP88" s="67">
        <v>26644100</v>
      </c>
      <c r="AQ88" s="58" t="s">
        <v>3164</v>
      </c>
      <c r="AR88" s="60">
        <v>0</v>
      </c>
      <c r="AS88" s="66" t="s">
        <v>75</v>
      </c>
      <c r="AT88" s="70">
        <v>0</v>
      </c>
      <c r="AU88" s="71">
        <f t="shared" si="8"/>
        <v>26644100</v>
      </c>
      <c r="AV88" s="72">
        <f t="shared" si="9"/>
        <v>0</v>
      </c>
      <c r="AW88" s="66" t="s">
        <v>75</v>
      </c>
      <c r="AX88" s="61" t="s">
        <v>101</v>
      </c>
      <c r="AY88" s="62" t="s">
        <v>4144</v>
      </c>
      <c r="AZ88" s="58" t="s">
        <v>67</v>
      </c>
      <c r="BA88" s="58" t="s">
        <v>119</v>
      </c>
    </row>
    <row r="89" spans="2:53" x14ac:dyDescent="0.25">
      <c r="B89" s="58">
        <v>2024</v>
      </c>
      <c r="C89" s="58">
        <v>891780111</v>
      </c>
      <c r="D89" s="59" t="s">
        <v>64</v>
      </c>
      <c r="E89" s="60" t="s">
        <v>4143</v>
      </c>
      <c r="F89" s="60" t="s">
        <v>4142</v>
      </c>
      <c r="G89" s="61">
        <v>0</v>
      </c>
      <c r="H89" s="61" t="s">
        <v>73</v>
      </c>
      <c r="I89" s="59" t="s">
        <v>65</v>
      </c>
      <c r="J89" s="62" t="s">
        <v>4141</v>
      </c>
      <c r="K89" s="60">
        <v>136534888</v>
      </c>
      <c r="L89" s="58" t="s">
        <v>68</v>
      </c>
      <c r="M89" s="62" t="s">
        <v>4140</v>
      </c>
      <c r="N89" s="63" t="s">
        <v>4139</v>
      </c>
      <c r="O89" s="64">
        <v>906</v>
      </c>
      <c r="P89" s="68">
        <v>45392</v>
      </c>
      <c r="Q89" s="60">
        <v>136534888</v>
      </c>
      <c r="R89" s="68">
        <v>45412</v>
      </c>
      <c r="S89" s="60">
        <v>136534888</v>
      </c>
      <c r="T89" s="61" t="s">
        <v>66</v>
      </c>
      <c r="U89" s="64">
        <v>85473390</v>
      </c>
      <c r="V89" s="62" t="s">
        <v>4138</v>
      </c>
      <c r="W89" s="355">
        <v>45412</v>
      </c>
      <c r="X89" s="68">
        <v>45414</v>
      </c>
      <c r="Y89" s="68">
        <v>45414</v>
      </c>
      <c r="Z89" s="68">
        <v>45460</v>
      </c>
      <c r="AA89" s="67">
        <f t="shared" si="5"/>
        <v>46</v>
      </c>
      <c r="AB89" s="60">
        <v>0</v>
      </c>
      <c r="AC89" s="60">
        <v>0</v>
      </c>
      <c r="AD89" s="60">
        <v>0</v>
      </c>
      <c r="AE89" s="65" t="s">
        <v>75</v>
      </c>
      <c r="AF89" s="67">
        <f t="shared" si="6"/>
        <v>0</v>
      </c>
      <c r="AG89" s="60">
        <v>0</v>
      </c>
      <c r="AH89" s="60">
        <v>0</v>
      </c>
      <c r="AI89" s="65" t="s">
        <v>75</v>
      </c>
      <c r="AJ89" s="61">
        <v>0</v>
      </c>
      <c r="AK89" s="65" t="s">
        <v>75</v>
      </c>
      <c r="AL89" s="65" t="s">
        <v>75</v>
      </c>
      <c r="AM89" s="67">
        <f t="shared" si="7"/>
        <v>0</v>
      </c>
      <c r="AN89" s="67">
        <f>+K89+AC89-AH89</f>
        <v>136534888</v>
      </c>
      <c r="AO89" s="61" t="s">
        <v>67</v>
      </c>
      <c r="AP89" s="67">
        <v>136534888</v>
      </c>
      <c r="AQ89" s="58" t="s">
        <v>3164</v>
      </c>
      <c r="AR89" s="60">
        <v>0</v>
      </c>
      <c r="AS89" s="66" t="s">
        <v>75</v>
      </c>
      <c r="AT89" s="70">
        <v>136534888</v>
      </c>
      <c r="AU89" s="71">
        <f t="shared" si="8"/>
        <v>0</v>
      </c>
      <c r="AV89" s="72">
        <f t="shared" si="9"/>
        <v>1</v>
      </c>
      <c r="AW89" s="66" t="s">
        <v>75</v>
      </c>
      <c r="AX89" s="61" t="s">
        <v>101</v>
      </c>
      <c r="AY89" s="62" t="s">
        <v>4137</v>
      </c>
      <c r="AZ89" s="58" t="s">
        <v>67</v>
      </c>
      <c r="BA89" s="58" t="s">
        <v>119</v>
      </c>
    </row>
    <row r="90" spans="2:53" x14ac:dyDescent="0.25">
      <c r="B90" s="58">
        <v>2024</v>
      </c>
      <c r="C90" s="58">
        <v>891780111</v>
      </c>
      <c r="D90" s="59" t="s">
        <v>64</v>
      </c>
      <c r="E90" s="60" t="s">
        <v>4136</v>
      </c>
      <c r="F90" s="60" t="s">
        <v>4135</v>
      </c>
      <c r="G90" s="61">
        <v>0</v>
      </c>
      <c r="H90" s="61" t="s">
        <v>73</v>
      </c>
      <c r="I90" s="59" t="s">
        <v>65</v>
      </c>
      <c r="J90" s="62" t="s">
        <v>4134</v>
      </c>
      <c r="K90" s="60">
        <v>41698800</v>
      </c>
      <c r="L90" s="58" t="s">
        <v>68</v>
      </c>
      <c r="M90" s="62" t="s">
        <v>4133</v>
      </c>
      <c r="N90" s="63" t="s">
        <v>4132</v>
      </c>
      <c r="O90" s="64">
        <v>900</v>
      </c>
      <c r="P90" s="68">
        <v>45392</v>
      </c>
      <c r="Q90" s="60">
        <v>41698800</v>
      </c>
      <c r="R90" s="68">
        <v>45415</v>
      </c>
      <c r="S90" s="60">
        <v>41698800</v>
      </c>
      <c r="T90" s="61" t="s">
        <v>66</v>
      </c>
      <c r="U90" s="64">
        <v>85467461</v>
      </c>
      <c r="V90" s="62" t="s">
        <v>3304</v>
      </c>
      <c r="W90" s="355">
        <v>45415</v>
      </c>
      <c r="X90" s="68">
        <v>45415</v>
      </c>
      <c r="Y90" s="68" t="s">
        <v>75</v>
      </c>
      <c r="Z90" s="68">
        <v>45418</v>
      </c>
      <c r="AA90" s="67">
        <f t="shared" si="5"/>
        <v>3</v>
      </c>
      <c r="AB90" s="60">
        <v>0</v>
      </c>
      <c r="AC90" s="60">
        <v>0</v>
      </c>
      <c r="AD90" s="60">
        <v>0</v>
      </c>
      <c r="AE90" s="65" t="s">
        <v>75</v>
      </c>
      <c r="AF90" s="67">
        <f t="shared" si="6"/>
        <v>0</v>
      </c>
      <c r="AG90" s="60">
        <v>0</v>
      </c>
      <c r="AH90" s="60">
        <v>0</v>
      </c>
      <c r="AI90" s="65" t="s">
        <v>75</v>
      </c>
      <c r="AJ90" s="61">
        <v>0</v>
      </c>
      <c r="AK90" s="65" t="s">
        <v>75</v>
      </c>
      <c r="AL90" s="65" t="s">
        <v>75</v>
      </c>
      <c r="AM90" s="67">
        <f t="shared" si="7"/>
        <v>0</v>
      </c>
      <c r="AN90" s="67">
        <f>+K90+AC90-AH90</f>
        <v>41698800</v>
      </c>
      <c r="AO90" s="61" t="s">
        <v>67</v>
      </c>
      <c r="AP90" s="67">
        <v>41698800</v>
      </c>
      <c r="AQ90" s="58" t="s">
        <v>3164</v>
      </c>
      <c r="AR90" s="60">
        <v>0</v>
      </c>
      <c r="AS90" s="66" t="s">
        <v>75</v>
      </c>
      <c r="AT90" s="70">
        <v>12509640</v>
      </c>
      <c r="AU90" s="71">
        <f t="shared" si="8"/>
        <v>29189160</v>
      </c>
      <c r="AV90" s="72">
        <f t="shared" si="9"/>
        <v>0.3</v>
      </c>
      <c r="AW90" s="66" t="s">
        <v>75</v>
      </c>
      <c r="AX90" s="61" t="s">
        <v>98</v>
      </c>
      <c r="AY90" s="62" t="s">
        <v>4131</v>
      </c>
      <c r="AZ90" s="58" t="s">
        <v>67</v>
      </c>
      <c r="BA90" s="58" t="s">
        <v>119</v>
      </c>
    </row>
    <row r="91" spans="2:53" x14ac:dyDescent="0.25">
      <c r="B91" s="58">
        <v>2024</v>
      </c>
      <c r="C91" s="58">
        <v>891780111</v>
      </c>
      <c r="D91" s="59" t="s">
        <v>64</v>
      </c>
      <c r="E91" s="60" t="s">
        <v>4130</v>
      </c>
      <c r="F91" s="60" t="s">
        <v>4129</v>
      </c>
      <c r="G91" s="61">
        <v>0</v>
      </c>
      <c r="H91" s="61" t="s">
        <v>73</v>
      </c>
      <c r="I91" s="59" t="s">
        <v>65</v>
      </c>
      <c r="J91" s="62" t="s">
        <v>4128</v>
      </c>
      <c r="K91" s="60">
        <v>5000000</v>
      </c>
      <c r="L91" s="58" t="s">
        <v>68</v>
      </c>
      <c r="M91" s="62" t="s">
        <v>4127</v>
      </c>
      <c r="N91" s="63" t="s">
        <v>4126</v>
      </c>
      <c r="O91" s="64">
        <v>633</v>
      </c>
      <c r="P91" s="68">
        <v>45362</v>
      </c>
      <c r="Q91" s="60">
        <v>60000000</v>
      </c>
      <c r="R91" s="68">
        <v>45415</v>
      </c>
      <c r="S91" s="60">
        <v>5000000</v>
      </c>
      <c r="T91" s="61" t="s">
        <v>66</v>
      </c>
      <c r="U91" s="64">
        <v>57444673</v>
      </c>
      <c r="V91" s="62" t="s">
        <v>4095</v>
      </c>
      <c r="W91" s="355">
        <v>45415</v>
      </c>
      <c r="X91" s="68">
        <v>45415</v>
      </c>
      <c r="Y91" s="68" t="s">
        <v>75</v>
      </c>
      <c r="Z91" s="68">
        <v>45657</v>
      </c>
      <c r="AA91" s="67">
        <f t="shared" si="5"/>
        <v>242</v>
      </c>
      <c r="AB91" s="60">
        <v>0</v>
      </c>
      <c r="AC91" s="60">
        <v>0</v>
      </c>
      <c r="AD91" s="60">
        <v>0</v>
      </c>
      <c r="AE91" s="65" t="s">
        <v>75</v>
      </c>
      <c r="AF91" s="67">
        <f t="shared" si="6"/>
        <v>0</v>
      </c>
      <c r="AG91" s="60">
        <v>0</v>
      </c>
      <c r="AH91" s="60">
        <v>0</v>
      </c>
      <c r="AI91" s="65" t="s">
        <v>75</v>
      </c>
      <c r="AJ91" s="61">
        <v>0</v>
      </c>
      <c r="AK91" s="65" t="s">
        <v>75</v>
      </c>
      <c r="AL91" s="65" t="s">
        <v>75</v>
      </c>
      <c r="AM91" s="67">
        <f t="shared" si="7"/>
        <v>0</v>
      </c>
      <c r="AN91" s="67">
        <f>+K91+AC91-AH91</f>
        <v>5000000</v>
      </c>
      <c r="AO91" s="61" t="s">
        <v>67</v>
      </c>
      <c r="AP91" s="67">
        <v>5000000</v>
      </c>
      <c r="AQ91" s="58" t="s">
        <v>3164</v>
      </c>
      <c r="AR91" s="60">
        <v>0</v>
      </c>
      <c r="AS91" s="66" t="s">
        <v>75</v>
      </c>
      <c r="AT91" s="70">
        <v>0</v>
      </c>
      <c r="AU91" s="71">
        <f t="shared" si="8"/>
        <v>5000000</v>
      </c>
      <c r="AV91" s="72">
        <f t="shared" si="9"/>
        <v>0</v>
      </c>
      <c r="AW91" s="66" t="s">
        <v>75</v>
      </c>
      <c r="AX91" s="61" t="s">
        <v>101</v>
      </c>
      <c r="AY91" s="62" t="s">
        <v>4125</v>
      </c>
      <c r="AZ91" s="58" t="s">
        <v>67</v>
      </c>
      <c r="BA91" s="58" t="s">
        <v>119</v>
      </c>
    </row>
    <row r="92" spans="2:53" x14ac:dyDescent="0.25">
      <c r="B92" s="58">
        <v>2024</v>
      </c>
      <c r="C92" s="58">
        <v>891780111</v>
      </c>
      <c r="D92" s="59" t="s">
        <v>64</v>
      </c>
      <c r="E92" s="60" t="s">
        <v>4124</v>
      </c>
      <c r="F92" s="60" t="s">
        <v>4123</v>
      </c>
      <c r="G92" s="61">
        <v>0</v>
      </c>
      <c r="H92" s="61" t="s">
        <v>73</v>
      </c>
      <c r="I92" s="59" t="s">
        <v>65</v>
      </c>
      <c r="J92" s="62" t="s">
        <v>4122</v>
      </c>
      <c r="K92" s="60">
        <v>26412840</v>
      </c>
      <c r="L92" s="58" t="s">
        <v>68</v>
      </c>
      <c r="M92" s="62" t="s">
        <v>4121</v>
      </c>
      <c r="N92" s="63" t="s">
        <v>4120</v>
      </c>
      <c r="O92" s="64">
        <v>951</v>
      </c>
      <c r="P92" s="68">
        <v>45397</v>
      </c>
      <c r="Q92" s="60">
        <v>26412841</v>
      </c>
      <c r="R92" s="68">
        <v>45415</v>
      </c>
      <c r="S92" s="60">
        <v>26412840</v>
      </c>
      <c r="T92" s="61" t="s">
        <v>66</v>
      </c>
      <c r="U92" s="64">
        <v>85467461</v>
      </c>
      <c r="V92" s="62" t="s">
        <v>3304</v>
      </c>
      <c r="W92" s="355">
        <v>45415</v>
      </c>
      <c r="X92" s="68">
        <v>45418</v>
      </c>
      <c r="Y92" s="68">
        <v>45418</v>
      </c>
      <c r="Z92" s="68">
        <v>45657</v>
      </c>
      <c r="AA92" s="67">
        <f t="shared" si="5"/>
        <v>239</v>
      </c>
      <c r="AB92" s="60">
        <v>0</v>
      </c>
      <c r="AC92" s="60">
        <v>7473857</v>
      </c>
      <c r="AD92" s="60">
        <v>0</v>
      </c>
      <c r="AE92" s="65" t="s">
        <v>75</v>
      </c>
      <c r="AF92" s="67">
        <f t="shared" si="6"/>
        <v>0</v>
      </c>
      <c r="AG92" s="60">
        <v>0</v>
      </c>
      <c r="AH92" s="60">
        <v>0</v>
      </c>
      <c r="AI92" s="65" t="s">
        <v>75</v>
      </c>
      <c r="AJ92" s="61">
        <v>0</v>
      </c>
      <c r="AK92" s="65" t="s">
        <v>75</v>
      </c>
      <c r="AL92" s="65" t="s">
        <v>75</v>
      </c>
      <c r="AM92" s="67">
        <f t="shared" si="7"/>
        <v>0</v>
      </c>
      <c r="AN92" s="67">
        <f>+K92+AC92-AH92</f>
        <v>33886697</v>
      </c>
      <c r="AO92" s="61" t="s">
        <v>67</v>
      </c>
      <c r="AP92" s="67">
        <v>26412840</v>
      </c>
      <c r="AQ92" s="58" t="s">
        <v>3164</v>
      </c>
      <c r="AR92" s="60">
        <v>0</v>
      </c>
      <c r="AS92" s="66" t="s">
        <v>75</v>
      </c>
      <c r="AT92" s="70">
        <v>16943348</v>
      </c>
      <c r="AU92" s="71">
        <f t="shared" si="8"/>
        <v>16943349</v>
      </c>
      <c r="AV92" s="72">
        <f t="shared" si="9"/>
        <v>0.49999998524494732</v>
      </c>
      <c r="AW92" s="66" t="s">
        <v>75</v>
      </c>
      <c r="AX92" s="61" t="s">
        <v>101</v>
      </c>
      <c r="AY92" s="62" t="s">
        <v>4119</v>
      </c>
      <c r="AZ92" s="58" t="s">
        <v>67</v>
      </c>
      <c r="BA92" s="58" t="s">
        <v>119</v>
      </c>
    </row>
    <row r="93" spans="2:53" x14ac:dyDescent="0.25">
      <c r="B93" s="58">
        <v>2024</v>
      </c>
      <c r="C93" s="58">
        <v>891780111</v>
      </c>
      <c r="D93" s="59" t="s">
        <v>64</v>
      </c>
      <c r="E93" s="60" t="s">
        <v>4118</v>
      </c>
      <c r="F93" s="60" t="s">
        <v>4117</v>
      </c>
      <c r="G93" s="61">
        <v>0</v>
      </c>
      <c r="H93" s="61" t="s">
        <v>73</v>
      </c>
      <c r="I93" s="59" t="s">
        <v>125</v>
      </c>
      <c r="J93" s="62" t="s">
        <v>4116</v>
      </c>
      <c r="K93" s="60">
        <v>127869070</v>
      </c>
      <c r="L93" s="58" t="s">
        <v>68</v>
      </c>
      <c r="M93" s="62" t="s">
        <v>4115</v>
      </c>
      <c r="N93" s="63" t="s">
        <v>4114</v>
      </c>
      <c r="O93" s="64">
        <v>1065</v>
      </c>
      <c r="P93" s="68">
        <v>45408</v>
      </c>
      <c r="Q93" s="60">
        <v>127869070</v>
      </c>
      <c r="R93" s="68">
        <v>45418</v>
      </c>
      <c r="S93" s="60">
        <v>127869070</v>
      </c>
      <c r="T93" s="61" t="s">
        <v>66</v>
      </c>
      <c r="U93" s="64">
        <v>85152695</v>
      </c>
      <c r="V93" s="62" t="s">
        <v>3225</v>
      </c>
      <c r="W93" s="355">
        <v>45418</v>
      </c>
      <c r="X93" s="68">
        <v>45418</v>
      </c>
      <c r="Y93" s="68">
        <v>45418</v>
      </c>
      <c r="Z93" s="68">
        <v>45422</v>
      </c>
      <c r="AA93" s="67">
        <f t="shared" si="5"/>
        <v>4</v>
      </c>
      <c r="AB93" s="60">
        <v>0</v>
      </c>
      <c r="AC93" s="60">
        <v>0</v>
      </c>
      <c r="AD93" s="60">
        <v>0</v>
      </c>
      <c r="AE93" s="65" t="s">
        <v>75</v>
      </c>
      <c r="AF93" s="67">
        <f t="shared" si="6"/>
        <v>0</v>
      </c>
      <c r="AG93" s="60">
        <v>0</v>
      </c>
      <c r="AH93" s="60">
        <v>0</v>
      </c>
      <c r="AI93" s="65" t="s">
        <v>75</v>
      </c>
      <c r="AJ93" s="61">
        <v>0</v>
      </c>
      <c r="AK93" s="65" t="s">
        <v>75</v>
      </c>
      <c r="AL93" s="65" t="s">
        <v>75</v>
      </c>
      <c r="AM93" s="67">
        <f t="shared" si="7"/>
        <v>0</v>
      </c>
      <c r="AN93" s="67">
        <f>+K93+AC93-AH93</f>
        <v>127869070</v>
      </c>
      <c r="AO93" s="61" t="s">
        <v>67</v>
      </c>
      <c r="AP93" s="67">
        <v>127869070</v>
      </c>
      <c r="AQ93" s="58" t="s">
        <v>66</v>
      </c>
      <c r="AR93" s="60">
        <v>63934535</v>
      </c>
      <c r="AS93" s="66" t="s">
        <v>75</v>
      </c>
      <c r="AT93" s="70">
        <v>127869070</v>
      </c>
      <c r="AU93" s="71">
        <f t="shared" si="8"/>
        <v>0</v>
      </c>
      <c r="AV93" s="72">
        <f t="shared" si="9"/>
        <v>1</v>
      </c>
      <c r="AW93" s="66" t="s">
        <v>75</v>
      </c>
      <c r="AX93" s="61" t="s">
        <v>98</v>
      </c>
      <c r="AY93" s="62" t="s">
        <v>4113</v>
      </c>
      <c r="AZ93" s="58" t="s">
        <v>67</v>
      </c>
      <c r="BA93" s="58" t="s">
        <v>119</v>
      </c>
    </row>
    <row r="94" spans="2:53" x14ac:dyDescent="0.25">
      <c r="B94" s="58">
        <v>2024</v>
      </c>
      <c r="C94" s="58">
        <v>891780111</v>
      </c>
      <c r="D94" s="59" t="s">
        <v>64</v>
      </c>
      <c r="E94" s="60" t="s">
        <v>4112</v>
      </c>
      <c r="F94" s="60" t="s">
        <v>4111</v>
      </c>
      <c r="G94" s="61">
        <v>0</v>
      </c>
      <c r="H94" s="61" t="s">
        <v>73</v>
      </c>
      <c r="I94" s="59" t="s">
        <v>65</v>
      </c>
      <c r="J94" s="62" t="s">
        <v>4110</v>
      </c>
      <c r="K94" s="60">
        <v>19373200</v>
      </c>
      <c r="L94" s="58" t="s">
        <v>68</v>
      </c>
      <c r="M94" s="62" t="s">
        <v>4109</v>
      </c>
      <c r="N94" s="63" t="s">
        <v>4108</v>
      </c>
      <c r="O94" s="64">
        <v>822</v>
      </c>
      <c r="P94" s="68">
        <v>45385</v>
      </c>
      <c r="Q94" s="60">
        <v>19373200</v>
      </c>
      <c r="R94" s="68">
        <v>45418</v>
      </c>
      <c r="S94" s="60">
        <v>19373200</v>
      </c>
      <c r="T94" s="61" t="s">
        <v>66</v>
      </c>
      <c r="U94" s="64">
        <v>85467461</v>
      </c>
      <c r="V94" s="62" t="s">
        <v>3304</v>
      </c>
      <c r="W94" s="355">
        <v>45418</v>
      </c>
      <c r="X94" s="68">
        <v>45420</v>
      </c>
      <c r="Y94" s="68">
        <v>45420</v>
      </c>
      <c r="Z94" s="68">
        <v>45657</v>
      </c>
      <c r="AA94" s="67">
        <f t="shared" si="5"/>
        <v>237</v>
      </c>
      <c r="AB94" s="60">
        <v>0</v>
      </c>
      <c r="AC94" s="60">
        <v>0</v>
      </c>
      <c r="AD94" s="60">
        <v>0</v>
      </c>
      <c r="AE94" s="65" t="s">
        <v>75</v>
      </c>
      <c r="AF94" s="67">
        <f t="shared" si="6"/>
        <v>0</v>
      </c>
      <c r="AG94" s="60">
        <v>0</v>
      </c>
      <c r="AH94" s="60">
        <v>0</v>
      </c>
      <c r="AI94" s="65" t="s">
        <v>75</v>
      </c>
      <c r="AJ94" s="61">
        <v>0</v>
      </c>
      <c r="AK94" s="65" t="s">
        <v>75</v>
      </c>
      <c r="AL94" s="65" t="s">
        <v>75</v>
      </c>
      <c r="AM94" s="67">
        <f t="shared" si="7"/>
        <v>0</v>
      </c>
      <c r="AN94" s="67">
        <f>+K94+AC94-AH94</f>
        <v>19373200</v>
      </c>
      <c r="AO94" s="61" t="s">
        <v>67</v>
      </c>
      <c r="AP94" s="67">
        <v>19373200</v>
      </c>
      <c r="AQ94" s="58" t="s">
        <v>3164</v>
      </c>
      <c r="AR94" s="60">
        <v>7749280</v>
      </c>
      <c r="AS94" s="66" t="s">
        <v>75</v>
      </c>
      <c r="AT94" s="70">
        <v>0</v>
      </c>
      <c r="AU94" s="71">
        <f t="shared" si="8"/>
        <v>19373200</v>
      </c>
      <c r="AV94" s="72">
        <f t="shared" si="9"/>
        <v>0</v>
      </c>
      <c r="AW94" s="66" t="s">
        <v>75</v>
      </c>
      <c r="AX94" s="61" t="s">
        <v>101</v>
      </c>
      <c r="AY94" s="62" t="s">
        <v>4107</v>
      </c>
      <c r="AZ94" s="58" t="s">
        <v>67</v>
      </c>
      <c r="BA94" s="58" t="s">
        <v>119</v>
      </c>
    </row>
    <row r="95" spans="2:53" x14ac:dyDescent="0.25">
      <c r="B95" s="58">
        <v>2024</v>
      </c>
      <c r="C95" s="58">
        <v>891780111</v>
      </c>
      <c r="D95" s="59" t="s">
        <v>64</v>
      </c>
      <c r="E95" s="60" t="s">
        <v>4106</v>
      </c>
      <c r="F95" s="60" t="s">
        <v>4105</v>
      </c>
      <c r="G95" s="61">
        <v>0</v>
      </c>
      <c r="H95" s="61" t="s">
        <v>73</v>
      </c>
      <c r="I95" s="59" t="s">
        <v>65</v>
      </c>
      <c r="J95" s="62" t="s">
        <v>4104</v>
      </c>
      <c r="K95" s="60">
        <v>59981950</v>
      </c>
      <c r="L95" s="58" t="s">
        <v>68</v>
      </c>
      <c r="M95" s="62" t="s">
        <v>4103</v>
      </c>
      <c r="N95" s="63" t="s">
        <v>4102</v>
      </c>
      <c r="O95" s="64">
        <v>969</v>
      </c>
      <c r="P95" s="68">
        <v>45399</v>
      </c>
      <c r="Q95" s="60">
        <v>59981950</v>
      </c>
      <c r="R95" s="68">
        <v>45419</v>
      </c>
      <c r="S95" s="60">
        <v>59981950</v>
      </c>
      <c r="T95" s="61" t="s">
        <v>66</v>
      </c>
      <c r="U95" s="64">
        <v>85467461</v>
      </c>
      <c r="V95" s="62" t="s">
        <v>3304</v>
      </c>
      <c r="W95" s="355">
        <v>45419</v>
      </c>
      <c r="X95" s="68">
        <v>45427</v>
      </c>
      <c r="Y95" s="68">
        <v>45419</v>
      </c>
      <c r="Z95" s="68">
        <v>45470</v>
      </c>
      <c r="AA95" s="67">
        <f t="shared" si="5"/>
        <v>51</v>
      </c>
      <c r="AB95" s="60">
        <v>0</v>
      </c>
      <c r="AC95" s="60">
        <v>0</v>
      </c>
      <c r="AD95" s="60">
        <v>0</v>
      </c>
      <c r="AE95" s="65" t="s">
        <v>75</v>
      </c>
      <c r="AF95" s="67">
        <f t="shared" si="6"/>
        <v>0</v>
      </c>
      <c r="AG95" s="60">
        <v>0</v>
      </c>
      <c r="AH95" s="60">
        <v>0</v>
      </c>
      <c r="AI95" s="65" t="s">
        <v>75</v>
      </c>
      <c r="AJ95" s="61">
        <v>0</v>
      </c>
      <c r="AK95" s="65" t="s">
        <v>75</v>
      </c>
      <c r="AL95" s="65" t="s">
        <v>75</v>
      </c>
      <c r="AM95" s="67">
        <f t="shared" si="7"/>
        <v>0</v>
      </c>
      <c r="AN95" s="67">
        <f>+K95+AC95-AH95</f>
        <v>59981950</v>
      </c>
      <c r="AO95" s="61" t="s">
        <v>67</v>
      </c>
      <c r="AP95" s="67">
        <v>59981950</v>
      </c>
      <c r="AQ95" s="58" t="s">
        <v>66</v>
      </c>
      <c r="AR95" s="60">
        <v>17994585</v>
      </c>
      <c r="AS95" s="66" t="s">
        <v>75</v>
      </c>
      <c r="AT95" s="70">
        <v>59981950</v>
      </c>
      <c r="AU95" s="71">
        <f t="shared" si="8"/>
        <v>0</v>
      </c>
      <c r="AV95" s="72">
        <f t="shared" si="9"/>
        <v>1</v>
      </c>
      <c r="AW95" s="66" t="s">
        <v>75</v>
      </c>
      <c r="AX95" s="61" t="s">
        <v>101</v>
      </c>
      <c r="AY95" s="62" t="s">
        <v>4101</v>
      </c>
      <c r="AZ95" s="58" t="s">
        <v>67</v>
      </c>
      <c r="BA95" s="58" t="s">
        <v>119</v>
      </c>
    </row>
    <row r="96" spans="2:53" x14ac:dyDescent="0.25">
      <c r="B96" s="58">
        <v>2024</v>
      </c>
      <c r="C96" s="58">
        <v>891780111</v>
      </c>
      <c r="D96" s="59" t="s">
        <v>64</v>
      </c>
      <c r="E96" s="60" t="s">
        <v>4100</v>
      </c>
      <c r="F96" s="60" t="s">
        <v>4099</v>
      </c>
      <c r="G96" s="61">
        <v>0</v>
      </c>
      <c r="H96" s="61" t="s">
        <v>73</v>
      </c>
      <c r="I96" s="59" t="s">
        <v>65</v>
      </c>
      <c r="J96" s="62" t="s">
        <v>4098</v>
      </c>
      <c r="K96" s="60">
        <v>25000000</v>
      </c>
      <c r="L96" s="58" t="s">
        <v>68</v>
      </c>
      <c r="M96" s="62" t="s">
        <v>4097</v>
      </c>
      <c r="N96" s="63" t="s">
        <v>4096</v>
      </c>
      <c r="O96" s="64">
        <v>633</v>
      </c>
      <c r="P96" s="68">
        <v>45362</v>
      </c>
      <c r="Q96" s="60">
        <v>60000000</v>
      </c>
      <c r="R96" s="68">
        <v>45419</v>
      </c>
      <c r="S96" s="60">
        <v>25000000</v>
      </c>
      <c r="T96" s="61" t="s">
        <v>66</v>
      </c>
      <c r="U96" s="64">
        <v>57444673</v>
      </c>
      <c r="V96" s="62" t="s">
        <v>4095</v>
      </c>
      <c r="W96" s="355">
        <v>45419</v>
      </c>
      <c r="X96" s="68">
        <v>45419</v>
      </c>
      <c r="Y96" s="68" t="s">
        <v>75</v>
      </c>
      <c r="Z96" s="68">
        <v>45657</v>
      </c>
      <c r="AA96" s="67">
        <f t="shared" si="5"/>
        <v>238</v>
      </c>
      <c r="AB96" s="60">
        <v>0</v>
      </c>
      <c r="AC96" s="60">
        <v>0</v>
      </c>
      <c r="AD96" s="60">
        <v>0</v>
      </c>
      <c r="AE96" s="65" t="s">
        <v>75</v>
      </c>
      <c r="AF96" s="67">
        <f t="shared" si="6"/>
        <v>0</v>
      </c>
      <c r="AG96" s="60">
        <v>0</v>
      </c>
      <c r="AH96" s="60">
        <v>0</v>
      </c>
      <c r="AI96" s="65" t="s">
        <v>75</v>
      </c>
      <c r="AJ96" s="61">
        <v>0</v>
      </c>
      <c r="AK96" s="65" t="s">
        <v>75</v>
      </c>
      <c r="AL96" s="65" t="s">
        <v>75</v>
      </c>
      <c r="AM96" s="67">
        <f t="shared" si="7"/>
        <v>0</v>
      </c>
      <c r="AN96" s="67">
        <f>+K96+AC96-AH96</f>
        <v>25000000</v>
      </c>
      <c r="AO96" s="61" t="s">
        <v>67</v>
      </c>
      <c r="AP96" s="67">
        <v>25000000</v>
      </c>
      <c r="AQ96" s="58" t="s">
        <v>3164</v>
      </c>
      <c r="AR96" s="60">
        <v>0</v>
      </c>
      <c r="AS96" s="66" t="s">
        <v>75</v>
      </c>
      <c r="AT96" s="70">
        <v>0</v>
      </c>
      <c r="AU96" s="71">
        <f t="shared" si="8"/>
        <v>25000000</v>
      </c>
      <c r="AV96" s="72">
        <f t="shared" si="9"/>
        <v>0</v>
      </c>
      <c r="AW96" s="66" t="s">
        <v>75</v>
      </c>
      <c r="AX96" s="61" t="s">
        <v>101</v>
      </c>
      <c r="AY96" s="62" t="s">
        <v>4094</v>
      </c>
      <c r="AZ96" s="58" t="s">
        <v>67</v>
      </c>
      <c r="BA96" s="58" t="s">
        <v>119</v>
      </c>
    </row>
    <row r="97" spans="2:53" x14ac:dyDescent="0.25">
      <c r="B97" s="58">
        <v>2024</v>
      </c>
      <c r="C97" s="58">
        <v>891780111</v>
      </c>
      <c r="D97" s="59" t="s">
        <v>64</v>
      </c>
      <c r="E97" s="60" t="s">
        <v>4093</v>
      </c>
      <c r="F97" s="60" t="s">
        <v>4092</v>
      </c>
      <c r="G97" s="61">
        <v>0</v>
      </c>
      <c r="H97" s="61" t="s">
        <v>73</v>
      </c>
      <c r="I97" s="59" t="s">
        <v>65</v>
      </c>
      <c r="J97" s="62" t="s">
        <v>4091</v>
      </c>
      <c r="K97" s="60">
        <v>93000000</v>
      </c>
      <c r="L97" s="58" t="s">
        <v>68</v>
      </c>
      <c r="M97" s="62" t="s">
        <v>4090</v>
      </c>
      <c r="N97" s="63" t="s">
        <v>4089</v>
      </c>
      <c r="O97" s="64">
        <v>1128</v>
      </c>
      <c r="P97" s="68">
        <v>45418</v>
      </c>
      <c r="Q97" s="60">
        <v>93000000</v>
      </c>
      <c r="R97" s="68">
        <v>45422</v>
      </c>
      <c r="S97" s="60">
        <v>93000000</v>
      </c>
      <c r="T97" s="61" t="s">
        <v>66</v>
      </c>
      <c r="U97" s="64">
        <v>7633815</v>
      </c>
      <c r="V97" s="62" t="s">
        <v>3276</v>
      </c>
      <c r="W97" s="355">
        <v>45422</v>
      </c>
      <c r="X97" s="68">
        <v>45422</v>
      </c>
      <c r="Y97" s="68">
        <v>45422</v>
      </c>
      <c r="Z97" s="68">
        <v>45429</v>
      </c>
      <c r="AA97" s="67">
        <f t="shared" si="5"/>
        <v>7</v>
      </c>
      <c r="AB97" s="60">
        <v>0</v>
      </c>
      <c r="AC97" s="60">
        <v>0</v>
      </c>
      <c r="AD97" s="60">
        <v>0</v>
      </c>
      <c r="AE97" s="65" t="s">
        <v>75</v>
      </c>
      <c r="AF97" s="67">
        <f t="shared" si="6"/>
        <v>0</v>
      </c>
      <c r="AG97" s="60">
        <v>0</v>
      </c>
      <c r="AH97" s="60">
        <v>0</v>
      </c>
      <c r="AI97" s="65" t="s">
        <v>75</v>
      </c>
      <c r="AJ97" s="61">
        <v>0</v>
      </c>
      <c r="AK97" s="65" t="s">
        <v>75</v>
      </c>
      <c r="AL97" s="65" t="s">
        <v>75</v>
      </c>
      <c r="AM97" s="67">
        <f t="shared" si="7"/>
        <v>0</v>
      </c>
      <c r="AN97" s="67">
        <f>+K97+AC97-AH97</f>
        <v>93000000</v>
      </c>
      <c r="AO97" s="61" t="s">
        <v>67</v>
      </c>
      <c r="AP97" s="67">
        <v>93000000</v>
      </c>
      <c r="AQ97" s="58" t="s">
        <v>3164</v>
      </c>
      <c r="AR97" s="60">
        <v>0</v>
      </c>
      <c r="AS97" s="66" t="s">
        <v>75</v>
      </c>
      <c r="AT97" s="70">
        <v>0</v>
      </c>
      <c r="AU97" s="71">
        <f t="shared" si="8"/>
        <v>93000000</v>
      </c>
      <c r="AV97" s="72">
        <f t="shared" si="9"/>
        <v>0</v>
      </c>
      <c r="AW97" s="66" t="s">
        <v>75</v>
      </c>
      <c r="AX97" s="61" t="s">
        <v>98</v>
      </c>
      <c r="AY97" s="62" t="s">
        <v>4088</v>
      </c>
      <c r="AZ97" s="58" t="s">
        <v>67</v>
      </c>
      <c r="BA97" s="58" t="s">
        <v>119</v>
      </c>
    </row>
    <row r="98" spans="2:53" x14ac:dyDescent="0.25">
      <c r="B98" s="58">
        <v>2024</v>
      </c>
      <c r="C98" s="58">
        <v>891780111</v>
      </c>
      <c r="D98" s="59" t="s">
        <v>64</v>
      </c>
      <c r="E98" s="60" t="s">
        <v>4087</v>
      </c>
      <c r="F98" s="60" t="s">
        <v>4086</v>
      </c>
      <c r="G98" s="61">
        <v>0</v>
      </c>
      <c r="H98" s="61" t="s">
        <v>73</v>
      </c>
      <c r="I98" s="59" t="s">
        <v>65</v>
      </c>
      <c r="J98" s="62" t="s">
        <v>4085</v>
      </c>
      <c r="K98" s="60">
        <v>11300000</v>
      </c>
      <c r="L98" s="58" t="s">
        <v>68</v>
      </c>
      <c r="M98" s="62" t="s">
        <v>4084</v>
      </c>
      <c r="N98" s="63" t="s">
        <v>4083</v>
      </c>
      <c r="O98" s="64">
        <v>1149</v>
      </c>
      <c r="P98" s="68">
        <v>45420</v>
      </c>
      <c r="Q98" s="60">
        <v>11300000</v>
      </c>
      <c r="R98" s="68">
        <v>45428</v>
      </c>
      <c r="S98" s="60">
        <v>11300000</v>
      </c>
      <c r="T98" s="61" t="s">
        <v>66</v>
      </c>
      <c r="U98" s="64">
        <v>85465146</v>
      </c>
      <c r="V98" s="62" t="s">
        <v>3267</v>
      </c>
      <c r="W98" s="355">
        <v>45428</v>
      </c>
      <c r="X98" s="68">
        <v>45428</v>
      </c>
      <c r="Y98" s="68" t="s">
        <v>75</v>
      </c>
      <c r="Z98" s="68">
        <v>45441</v>
      </c>
      <c r="AA98" s="67">
        <f t="shared" si="5"/>
        <v>13</v>
      </c>
      <c r="AB98" s="60">
        <v>0</v>
      </c>
      <c r="AC98" s="60">
        <v>0</v>
      </c>
      <c r="AD98" s="60">
        <v>0</v>
      </c>
      <c r="AE98" s="65" t="s">
        <v>75</v>
      </c>
      <c r="AF98" s="67">
        <f t="shared" si="6"/>
        <v>0</v>
      </c>
      <c r="AG98" s="60">
        <v>0</v>
      </c>
      <c r="AH98" s="60">
        <v>0</v>
      </c>
      <c r="AI98" s="65" t="s">
        <v>75</v>
      </c>
      <c r="AJ98" s="61">
        <v>0</v>
      </c>
      <c r="AK98" s="65" t="s">
        <v>75</v>
      </c>
      <c r="AL98" s="65" t="s">
        <v>75</v>
      </c>
      <c r="AM98" s="67">
        <f t="shared" si="7"/>
        <v>0</v>
      </c>
      <c r="AN98" s="67">
        <f>+K98+AC98-AH98</f>
        <v>11300000</v>
      </c>
      <c r="AO98" s="61" t="s">
        <v>67</v>
      </c>
      <c r="AP98" s="67">
        <v>11300000</v>
      </c>
      <c r="AQ98" s="58" t="s">
        <v>3164</v>
      </c>
      <c r="AR98" s="60">
        <v>0</v>
      </c>
      <c r="AS98" s="66" t="s">
        <v>75</v>
      </c>
      <c r="AT98" s="70">
        <v>11300000</v>
      </c>
      <c r="AU98" s="71">
        <f t="shared" si="8"/>
        <v>0</v>
      </c>
      <c r="AV98" s="72">
        <f t="shared" si="9"/>
        <v>1</v>
      </c>
      <c r="AW98" s="66" t="s">
        <v>75</v>
      </c>
      <c r="AX98" s="61" t="s">
        <v>98</v>
      </c>
      <c r="AY98" s="62" t="s">
        <v>4082</v>
      </c>
      <c r="AZ98" s="58" t="s">
        <v>67</v>
      </c>
      <c r="BA98" s="58" t="s">
        <v>119</v>
      </c>
    </row>
    <row r="99" spans="2:53" x14ac:dyDescent="0.25">
      <c r="B99" s="58">
        <v>2024</v>
      </c>
      <c r="C99" s="58">
        <v>891780111</v>
      </c>
      <c r="D99" s="59" t="s">
        <v>64</v>
      </c>
      <c r="E99" s="60" t="s">
        <v>4081</v>
      </c>
      <c r="F99" s="60" t="s">
        <v>4080</v>
      </c>
      <c r="G99" s="61">
        <v>0</v>
      </c>
      <c r="H99" s="61" t="s">
        <v>73</v>
      </c>
      <c r="I99" s="59" t="s">
        <v>65</v>
      </c>
      <c r="J99" s="62" t="s">
        <v>4079</v>
      </c>
      <c r="K99" s="60">
        <v>64982000</v>
      </c>
      <c r="L99" s="58" t="s">
        <v>68</v>
      </c>
      <c r="M99" s="62" t="s">
        <v>4078</v>
      </c>
      <c r="N99" s="63" t="s">
        <v>4077</v>
      </c>
      <c r="O99" s="64">
        <v>1171</v>
      </c>
      <c r="P99" s="68">
        <v>45426</v>
      </c>
      <c r="Q99" s="60">
        <v>64982000</v>
      </c>
      <c r="R99" s="68">
        <v>45428</v>
      </c>
      <c r="S99" s="60">
        <v>64982000</v>
      </c>
      <c r="T99" s="61" t="s">
        <v>66</v>
      </c>
      <c r="U99" s="64">
        <v>72175282</v>
      </c>
      <c r="V99" s="62" t="s">
        <v>3682</v>
      </c>
      <c r="W99" s="355">
        <v>45428</v>
      </c>
      <c r="X99" s="68">
        <v>45436</v>
      </c>
      <c r="Y99" s="68">
        <v>45428</v>
      </c>
      <c r="Z99" s="68">
        <v>45458</v>
      </c>
      <c r="AA99" s="67">
        <f t="shared" si="5"/>
        <v>30</v>
      </c>
      <c r="AB99" s="60">
        <v>0</v>
      </c>
      <c r="AC99" s="60">
        <v>0</v>
      </c>
      <c r="AD99" s="60">
        <v>0</v>
      </c>
      <c r="AE99" s="65" t="s">
        <v>75</v>
      </c>
      <c r="AF99" s="67">
        <f t="shared" si="6"/>
        <v>0</v>
      </c>
      <c r="AG99" s="60">
        <v>0</v>
      </c>
      <c r="AH99" s="60">
        <v>0</v>
      </c>
      <c r="AI99" s="65" t="s">
        <v>75</v>
      </c>
      <c r="AJ99" s="61">
        <v>0</v>
      </c>
      <c r="AK99" s="65" t="s">
        <v>75</v>
      </c>
      <c r="AL99" s="65" t="s">
        <v>75</v>
      </c>
      <c r="AM99" s="67">
        <f t="shared" si="7"/>
        <v>0</v>
      </c>
      <c r="AN99" s="67">
        <f>+K99+AC99-AH99</f>
        <v>64982000</v>
      </c>
      <c r="AO99" s="61" t="s">
        <v>67</v>
      </c>
      <c r="AP99" s="67">
        <v>64982000</v>
      </c>
      <c r="AQ99" s="58" t="s">
        <v>3164</v>
      </c>
      <c r="AR99" s="60">
        <v>0</v>
      </c>
      <c r="AS99" s="66" t="s">
        <v>75</v>
      </c>
      <c r="AT99" s="70">
        <v>0</v>
      </c>
      <c r="AU99" s="71">
        <f t="shared" si="8"/>
        <v>64982000</v>
      </c>
      <c r="AV99" s="72">
        <f t="shared" si="9"/>
        <v>0</v>
      </c>
      <c r="AW99" s="66" t="s">
        <v>75</v>
      </c>
      <c r="AX99" s="61" t="s">
        <v>101</v>
      </c>
      <c r="AY99" s="62" t="s">
        <v>4076</v>
      </c>
      <c r="AZ99" s="58" t="s">
        <v>67</v>
      </c>
      <c r="BA99" s="58" t="s">
        <v>119</v>
      </c>
    </row>
    <row r="100" spans="2:53" x14ac:dyDescent="0.25">
      <c r="B100" s="58">
        <v>2024</v>
      </c>
      <c r="C100" s="58">
        <v>891780111</v>
      </c>
      <c r="D100" s="59" t="s">
        <v>64</v>
      </c>
      <c r="E100" s="60" t="s">
        <v>4075</v>
      </c>
      <c r="F100" s="60" t="s">
        <v>4074</v>
      </c>
      <c r="G100" s="61">
        <v>0</v>
      </c>
      <c r="H100" s="61" t="s">
        <v>73</v>
      </c>
      <c r="I100" s="59" t="s">
        <v>65</v>
      </c>
      <c r="J100" s="62" t="s">
        <v>4073</v>
      </c>
      <c r="K100" s="60">
        <v>9000000</v>
      </c>
      <c r="L100" s="58" t="s">
        <v>68</v>
      </c>
      <c r="M100" s="62" t="s">
        <v>3910</v>
      </c>
      <c r="N100" s="63" t="s">
        <v>3909</v>
      </c>
      <c r="O100" s="64">
        <v>1172</v>
      </c>
      <c r="P100" s="68">
        <v>45426</v>
      </c>
      <c r="Q100" s="60">
        <v>70000000</v>
      </c>
      <c r="R100" s="68">
        <v>45429</v>
      </c>
      <c r="S100" s="60">
        <v>9000000</v>
      </c>
      <c r="T100" s="61" t="s">
        <v>66</v>
      </c>
      <c r="U100" s="64">
        <v>72175282</v>
      </c>
      <c r="V100" s="62" t="s">
        <v>3682</v>
      </c>
      <c r="W100" s="355">
        <v>45429</v>
      </c>
      <c r="X100" s="68">
        <v>45436</v>
      </c>
      <c r="Y100" s="68" t="s">
        <v>75</v>
      </c>
      <c r="Z100" s="68">
        <v>45458</v>
      </c>
      <c r="AA100" s="67">
        <f t="shared" si="5"/>
        <v>22</v>
      </c>
      <c r="AB100" s="60">
        <v>0</v>
      </c>
      <c r="AC100" s="60">
        <v>0</v>
      </c>
      <c r="AD100" s="60">
        <v>0</v>
      </c>
      <c r="AE100" s="65" t="s">
        <v>75</v>
      </c>
      <c r="AF100" s="67">
        <f t="shared" si="6"/>
        <v>0</v>
      </c>
      <c r="AG100" s="60">
        <v>0</v>
      </c>
      <c r="AH100" s="60">
        <v>0</v>
      </c>
      <c r="AI100" s="65" t="s">
        <v>75</v>
      </c>
      <c r="AJ100" s="61">
        <v>0</v>
      </c>
      <c r="AK100" s="65" t="s">
        <v>75</v>
      </c>
      <c r="AL100" s="65" t="s">
        <v>75</v>
      </c>
      <c r="AM100" s="67">
        <f t="shared" si="7"/>
        <v>0</v>
      </c>
      <c r="AN100" s="67">
        <f>+K100+AC100-AH100</f>
        <v>9000000</v>
      </c>
      <c r="AO100" s="61" t="s">
        <v>67</v>
      </c>
      <c r="AP100" s="67">
        <v>9000000</v>
      </c>
      <c r="AQ100" s="58" t="s">
        <v>3164</v>
      </c>
      <c r="AR100" s="60">
        <v>0</v>
      </c>
      <c r="AS100" s="66" t="s">
        <v>75</v>
      </c>
      <c r="AT100" s="70">
        <v>9000000</v>
      </c>
      <c r="AU100" s="71">
        <f t="shared" si="8"/>
        <v>0</v>
      </c>
      <c r="AV100" s="72">
        <f t="shared" si="9"/>
        <v>1</v>
      </c>
      <c r="AW100" s="66" t="s">
        <v>75</v>
      </c>
      <c r="AX100" s="61" t="s">
        <v>101</v>
      </c>
      <c r="AY100" s="62" t="s">
        <v>4072</v>
      </c>
      <c r="AZ100" s="58" t="s">
        <v>67</v>
      </c>
      <c r="BA100" s="58" t="s">
        <v>119</v>
      </c>
    </row>
    <row r="101" spans="2:53" x14ac:dyDescent="0.25">
      <c r="B101" s="58">
        <v>2024</v>
      </c>
      <c r="C101" s="58">
        <v>891780111</v>
      </c>
      <c r="D101" s="59" t="s">
        <v>64</v>
      </c>
      <c r="E101" s="60" t="s">
        <v>4071</v>
      </c>
      <c r="F101" s="60" t="s">
        <v>4070</v>
      </c>
      <c r="G101" s="61">
        <v>0</v>
      </c>
      <c r="H101" s="61" t="s">
        <v>73</v>
      </c>
      <c r="I101" s="59" t="s">
        <v>65</v>
      </c>
      <c r="J101" s="62" t="s">
        <v>4069</v>
      </c>
      <c r="K101" s="60">
        <v>142800000</v>
      </c>
      <c r="L101" s="58" t="s">
        <v>68</v>
      </c>
      <c r="M101" s="62" t="s">
        <v>4068</v>
      </c>
      <c r="N101" s="63" t="s">
        <v>4067</v>
      </c>
      <c r="O101" s="64">
        <v>1167</v>
      </c>
      <c r="P101" s="68">
        <v>45422</v>
      </c>
      <c r="Q101" s="60">
        <v>142800000</v>
      </c>
      <c r="R101" s="68">
        <v>45433</v>
      </c>
      <c r="S101" s="60">
        <v>142800000</v>
      </c>
      <c r="T101" s="61" t="s">
        <v>66</v>
      </c>
      <c r="U101" s="64">
        <v>85465146</v>
      </c>
      <c r="V101" s="62" t="s">
        <v>3267</v>
      </c>
      <c r="W101" s="355">
        <v>45433</v>
      </c>
      <c r="X101" s="68">
        <v>45435</v>
      </c>
      <c r="Y101" s="68">
        <v>45434</v>
      </c>
      <c r="Z101" s="68">
        <v>45436</v>
      </c>
      <c r="AA101" s="67">
        <f t="shared" si="5"/>
        <v>2</v>
      </c>
      <c r="AB101" s="60">
        <v>0</v>
      </c>
      <c r="AC101" s="60">
        <v>0</v>
      </c>
      <c r="AD101" s="60">
        <v>0</v>
      </c>
      <c r="AE101" s="65" t="s">
        <v>75</v>
      </c>
      <c r="AF101" s="67">
        <f t="shared" si="6"/>
        <v>0</v>
      </c>
      <c r="AG101" s="60">
        <v>0</v>
      </c>
      <c r="AH101" s="60">
        <v>0</v>
      </c>
      <c r="AI101" s="65" t="s">
        <v>75</v>
      </c>
      <c r="AJ101" s="61">
        <v>0</v>
      </c>
      <c r="AK101" s="65" t="s">
        <v>75</v>
      </c>
      <c r="AL101" s="65" t="s">
        <v>75</v>
      </c>
      <c r="AM101" s="67">
        <f t="shared" si="7"/>
        <v>0</v>
      </c>
      <c r="AN101" s="67">
        <f>+K101+AC101-AH101</f>
        <v>142800000</v>
      </c>
      <c r="AO101" s="61" t="s">
        <v>67</v>
      </c>
      <c r="AP101" s="67">
        <v>142800000</v>
      </c>
      <c r="AQ101" s="58" t="s">
        <v>3164</v>
      </c>
      <c r="AR101" s="60">
        <v>0</v>
      </c>
      <c r="AS101" s="66" t="s">
        <v>75</v>
      </c>
      <c r="AT101" s="70">
        <v>85680000</v>
      </c>
      <c r="AU101" s="71">
        <f t="shared" si="8"/>
        <v>57120000</v>
      </c>
      <c r="AV101" s="72">
        <f t="shared" si="9"/>
        <v>0.6</v>
      </c>
      <c r="AW101" s="66" t="s">
        <v>75</v>
      </c>
      <c r="AX101" s="61" t="s">
        <v>98</v>
      </c>
      <c r="AY101" s="62" t="s">
        <v>4066</v>
      </c>
      <c r="AZ101" s="58" t="s">
        <v>67</v>
      </c>
      <c r="BA101" s="58" t="s">
        <v>119</v>
      </c>
    </row>
    <row r="102" spans="2:53" x14ac:dyDescent="0.25">
      <c r="B102" s="58">
        <v>2024</v>
      </c>
      <c r="C102" s="58">
        <v>891780111</v>
      </c>
      <c r="D102" s="59" t="s">
        <v>64</v>
      </c>
      <c r="E102" s="60" t="s">
        <v>4065</v>
      </c>
      <c r="F102" s="60" t="s">
        <v>4064</v>
      </c>
      <c r="G102" s="61">
        <v>0</v>
      </c>
      <c r="H102" s="61" t="s">
        <v>73</v>
      </c>
      <c r="I102" s="59" t="s">
        <v>65</v>
      </c>
      <c r="J102" s="62" t="s">
        <v>4063</v>
      </c>
      <c r="K102" s="60">
        <v>20000000</v>
      </c>
      <c r="L102" s="58" t="s">
        <v>68</v>
      </c>
      <c r="M102" s="62" t="s">
        <v>3820</v>
      </c>
      <c r="N102" s="63" t="s">
        <v>3819</v>
      </c>
      <c r="O102" s="64">
        <v>1172</v>
      </c>
      <c r="P102" s="68">
        <v>45426</v>
      </c>
      <c r="Q102" s="60">
        <v>70000000</v>
      </c>
      <c r="R102" s="68">
        <v>45433</v>
      </c>
      <c r="S102" s="60">
        <v>20000000</v>
      </c>
      <c r="T102" s="61" t="s">
        <v>66</v>
      </c>
      <c r="U102" s="64">
        <v>72175282</v>
      </c>
      <c r="V102" s="62" t="s">
        <v>3682</v>
      </c>
      <c r="W102" s="355">
        <v>45433</v>
      </c>
      <c r="X102" s="68">
        <v>45436</v>
      </c>
      <c r="Y102" s="68" t="s">
        <v>75</v>
      </c>
      <c r="Z102" s="68">
        <v>45458</v>
      </c>
      <c r="AA102" s="67">
        <f t="shared" si="5"/>
        <v>22</v>
      </c>
      <c r="AB102" s="60">
        <v>0</v>
      </c>
      <c r="AC102" s="60">
        <v>0</v>
      </c>
      <c r="AD102" s="60">
        <v>0</v>
      </c>
      <c r="AE102" s="65" t="s">
        <v>75</v>
      </c>
      <c r="AF102" s="67">
        <f t="shared" si="6"/>
        <v>0</v>
      </c>
      <c r="AG102" s="60">
        <v>0</v>
      </c>
      <c r="AH102" s="60">
        <v>0</v>
      </c>
      <c r="AI102" s="65" t="s">
        <v>75</v>
      </c>
      <c r="AJ102" s="61">
        <v>0</v>
      </c>
      <c r="AK102" s="65" t="s">
        <v>75</v>
      </c>
      <c r="AL102" s="65" t="s">
        <v>75</v>
      </c>
      <c r="AM102" s="67">
        <f t="shared" si="7"/>
        <v>0</v>
      </c>
      <c r="AN102" s="67">
        <f>+K102+AC102-AH102</f>
        <v>20000000</v>
      </c>
      <c r="AO102" s="61" t="s">
        <v>67</v>
      </c>
      <c r="AP102" s="67">
        <v>20000000</v>
      </c>
      <c r="AQ102" s="58" t="s">
        <v>3164</v>
      </c>
      <c r="AR102" s="60">
        <v>0</v>
      </c>
      <c r="AS102" s="66" t="s">
        <v>75</v>
      </c>
      <c r="AT102" s="70">
        <v>20000000</v>
      </c>
      <c r="AU102" s="71">
        <f t="shared" si="8"/>
        <v>0</v>
      </c>
      <c r="AV102" s="72">
        <f t="shared" si="9"/>
        <v>1</v>
      </c>
      <c r="AW102" s="66" t="s">
        <v>75</v>
      </c>
      <c r="AX102" s="61" t="s">
        <v>101</v>
      </c>
      <c r="AY102" s="62" t="s">
        <v>4062</v>
      </c>
      <c r="AZ102" s="58" t="s">
        <v>67</v>
      </c>
      <c r="BA102" s="58" t="s">
        <v>119</v>
      </c>
    </row>
    <row r="103" spans="2:53" x14ac:dyDescent="0.25">
      <c r="B103" s="58">
        <v>2024</v>
      </c>
      <c r="C103" s="58">
        <v>891780111</v>
      </c>
      <c r="D103" s="59" t="s">
        <v>64</v>
      </c>
      <c r="E103" s="60" t="s">
        <v>4061</v>
      </c>
      <c r="F103" s="60" t="s">
        <v>4060</v>
      </c>
      <c r="G103" s="61">
        <v>0</v>
      </c>
      <c r="H103" s="61" t="s">
        <v>73</v>
      </c>
      <c r="I103" s="59" t="s">
        <v>65</v>
      </c>
      <c r="J103" s="62" t="s">
        <v>4059</v>
      </c>
      <c r="K103" s="60">
        <v>8000000</v>
      </c>
      <c r="L103" s="58" t="s">
        <v>68</v>
      </c>
      <c r="M103" s="62" t="s">
        <v>4058</v>
      </c>
      <c r="N103" s="63" t="s">
        <v>4057</v>
      </c>
      <c r="O103" s="64">
        <v>1172</v>
      </c>
      <c r="P103" s="68">
        <v>45426</v>
      </c>
      <c r="Q103" s="60">
        <v>70000000</v>
      </c>
      <c r="R103" s="68">
        <v>45433</v>
      </c>
      <c r="S103" s="60">
        <v>8000000</v>
      </c>
      <c r="T103" s="61" t="s">
        <v>66</v>
      </c>
      <c r="U103" s="64">
        <v>72175282</v>
      </c>
      <c r="V103" s="62" t="s">
        <v>3682</v>
      </c>
      <c r="W103" s="355">
        <v>45433</v>
      </c>
      <c r="X103" s="68">
        <v>45436</v>
      </c>
      <c r="Y103" s="68" t="s">
        <v>75</v>
      </c>
      <c r="Z103" s="68">
        <v>45458</v>
      </c>
      <c r="AA103" s="67">
        <f t="shared" si="5"/>
        <v>22</v>
      </c>
      <c r="AB103" s="60">
        <v>0</v>
      </c>
      <c r="AC103" s="60">
        <v>0</v>
      </c>
      <c r="AD103" s="60">
        <v>0</v>
      </c>
      <c r="AE103" s="65" t="s">
        <v>75</v>
      </c>
      <c r="AF103" s="67">
        <f t="shared" si="6"/>
        <v>0</v>
      </c>
      <c r="AG103" s="60">
        <v>0</v>
      </c>
      <c r="AH103" s="60">
        <v>0</v>
      </c>
      <c r="AI103" s="65" t="s">
        <v>75</v>
      </c>
      <c r="AJ103" s="61">
        <v>0</v>
      </c>
      <c r="AK103" s="65" t="s">
        <v>75</v>
      </c>
      <c r="AL103" s="65" t="s">
        <v>75</v>
      </c>
      <c r="AM103" s="67">
        <f t="shared" si="7"/>
        <v>0</v>
      </c>
      <c r="AN103" s="67">
        <f>+K103+AC103-AH103</f>
        <v>8000000</v>
      </c>
      <c r="AO103" s="61" t="s">
        <v>67</v>
      </c>
      <c r="AP103" s="67">
        <v>8000000</v>
      </c>
      <c r="AQ103" s="58" t="s">
        <v>3164</v>
      </c>
      <c r="AR103" s="60">
        <v>0</v>
      </c>
      <c r="AS103" s="66" t="s">
        <v>75</v>
      </c>
      <c r="AT103" s="70">
        <v>0</v>
      </c>
      <c r="AU103" s="71">
        <f t="shared" si="8"/>
        <v>8000000</v>
      </c>
      <c r="AV103" s="72">
        <f t="shared" si="9"/>
        <v>0</v>
      </c>
      <c r="AW103" s="66" t="s">
        <v>75</v>
      </c>
      <c r="AX103" s="61" t="s">
        <v>101</v>
      </c>
      <c r="AY103" s="62" t="s">
        <v>4056</v>
      </c>
      <c r="AZ103" s="58" t="s">
        <v>67</v>
      </c>
      <c r="BA103" s="58" t="s">
        <v>119</v>
      </c>
    </row>
    <row r="104" spans="2:53" x14ac:dyDescent="0.25">
      <c r="B104" s="58">
        <v>2024</v>
      </c>
      <c r="C104" s="58">
        <v>891780111</v>
      </c>
      <c r="D104" s="59" t="s">
        <v>64</v>
      </c>
      <c r="E104" s="60" t="s">
        <v>4055</v>
      </c>
      <c r="F104" s="60" t="s">
        <v>4054</v>
      </c>
      <c r="G104" s="61">
        <v>0</v>
      </c>
      <c r="H104" s="61" t="s">
        <v>73</v>
      </c>
      <c r="I104" s="59" t="s">
        <v>65</v>
      </c>
      <c r="J104" s="62" t="s">
        <v>4053</v>
      </c>
      <c r="K104" s="60">
        <v>7000000</v>
      </c>
      <c r="L104" s="58" t="s">
        <v>68</v>
      </c>
      <c r="M104" s="62" t="s">
        <v>4052</v>
      </c>
      <c r="N104" s="63" t="s">
        <v>4051</v>
      </c>
      <c r="O104" s="64">
        <v>1172</v>
      </c>
      <c r="P104" s="68">
        <v>45426</v>
      </c>
      <c r="Q104" s="60">
        <v>70000000</v>
      </c>
      <c r="R104" s="68">
        <v>45434</v>
      </c>
      <c r="S104" s="60">
        <v>7000000</v>
      </c>
      <c r="T104" s="61" t="s">
        <v>66</v>
      </c>
      <c r="U104" s="64">
        <v>72175282</v>
      </c>
      <c r="V104" s="62" t="s">
        <v>3682</v>
      </c>
      <c r="W104" s="355">
        <v>45434</v>
      </c>
      <c r="X104" s="68">
        <v>45436</v>
      </c>
      <c r="Y104" s="68" t="s">
        <v>75</v>
      </c>
      <c r="Z104" s="68">
        <v>45458</v>
      </c>
      <c r="AA104" s="67">
        <f t="shared" si="5"/>
        <v>22</v>
      </c>
      <c r="AB104" s="60">
        <v>0</v>
      </c>
      <c r="AC104" s="60">
        <v>0</v>
      </c>
      <c r="AD104" s="60">
        <v>0</v>
      </c>
      <c r="AE104" s="65" t="s">
        <v>75</v>
      </c>
      <c r="AF104" s="67">
        <f t="shared" si="6"/>
        <v>0</v>
      </c>
      <c r="AG104" s="60">
        <v>0</v>
      </c>
      <c r="AH104" s="60">
        <v>0</v>
      </c>
      <c r="AI104" s="65" t="s">
        <v>75</v>
      </c>
      <c r="AJ104" s="61">
        <v>0</v>
      </c>
      <c r="AK104" s="65" t="s">
        <v>75</v>
      </c>
      <c r="AL104" s="65" t="s">
        <v>75</v>
      </c>
      <c r="AM104" s="67">
        <f t="shared" si="7"/>
        <v>0</v>
      </c>
      <c r="AN104" s="67">
        <f>+K104+AC104-AH104</f>
        <v>7000000</v>
      </c>
      <c r="AO104" s="61" t="s">
        <v>67</v>
      </c>
      <c r="AP104" s="67">
        <v>7000000</v>
      </c>
      <c r="AQ104" s="58" t="s">
        <v>3164</v>
      </c>
      <c r="AR104" s="60">
        <v>0</v>
      </c>
      <c r="AS104" s="66" t="s">
        <v>75</v>
      </c>
      <c r="AT104" s="70">
        <v>0</v>
      </c>
      <c r="AU104" s="71">
        <f t="shared" si="8"/>
        <v>7000000</v>
      </c>
      <c r="AV104" s="72">
        <f t="shared" si="9"/>
        <v>0</v>
      </c>
      <c r="AW104" s="66" t="s">
        <v>75</v>
      </c>
      <c r="AX104" s="61" t="s">
        <v>101</v>
      </c>
      <c r="AY104" s="62" t="s">
        <v>4050</v>
      </c>
      <c r="AZ104" s="58" t="s">
        <v>67</v>
      </c>
      <c r="BA104" s="58" t="s">
        <v>119</v>
      </c>
    </row>
    <row r="105" spans="2:53" x14ac:dyDescent="0.25">
      <c r="B105" s="58">
        <v>2024</v>
      </c>
      <c r="C105" s="58">
        <v>891780111</v>
      </c>
      <c r="D105" s="59" t="s">
        <v>64</v>
      </c>
      <c r="E105" s="60" t="s">
        <v>4049</v>
      </c>
      <c r="F105" s="60" t="s">
        <v>4048</v>
      </c>
      <c r="G105" s="61">
        <v>0</v>
      </c>
      <c r="H105" s="61" t="s">
        <v>73</v>
      </c>
      <c r="I105" s="59" t="s">
        <v>65</v>
      </c>
      <c r="J105" s="62" t="s">
        <v>4047</v>
      </c>
      <c r="K105" s="60">
        <v>6000000</v>
      </c>
      <c r="L105" s="58" t="s">
        <v>68</v>
      </c>
      <c r="M105" s="62" t="s">
        <v>4046</v>
      </c>
      <c r="N105" s="63" t="s">
        <v>4045</v>
      </c>
      <c r="O105" s="64">
        <v>1172</v>
      </c>
      <c r="P105" s="68">
        <v>45426</v>
      </c>
      <c r="Q105" s="60">
        <v>70000000</v>
      </c>
      <c r="R105" s="68">
        <v>45435</v>
      </c>
      <c r="S105" s="60">
        <v>6000000</v>
      </c>
      <c r="T105" s="61" t="s">
        <v>66</v>
      </c>
      <c r="U105" s="64">
        <v>72175282</v>
      </c>
      <c r="V105" s="62" t="s">
        <v>3682</v>
      </c>
      <c r="W105" s="355">
        <v>45435</v>
      </c>
      <c r="X105" s="68">
        <v>45436</v>
      </c>
      <c r="Y105" s="68" t="s">
        <v>75</v>
      </c>
      <c r="Z105" s="68">
        <v>45458</v>
      </c>
      <c r="AA105" s="67">
        <f t="shared" si="5"/>
        <v>22</v>
      </c>
      <c r="AB105" s="60">
        <v>0</v>
      </c>
      <c r="AC105" s="60">
        <v>0</v>
      </c>
      <c r="AD105" s="60">
        <v>0</v>
      </c>
      <c r="AE105" s="65" t="s">
        <v>75</v>
      </c>
      <c r="AF105" s="67">
        <f t="shared" si="6"/>
        <v>0</v>
      </c>
      <c r="AG105" s="60">
        <v>0</v>
      </c>
      <c r="AH105" s="60">
        <v>0</v>
      </c>
      <c r="AI105" s="65" t="s">
        <v>75</v>
      </c>
      <c r="AJ105" s="61">
        <v>0</v>
      </c>
      <c r="AK105" s="65" t="s">
        <v>75</v>
      </c>
      <c r="AL105" s="65" t="s">
        <v>75</v>
      </c>
      <c r="AM105" s="67">
        <f t="shared" si="7"/>
        <v>0</v>
      </c>
      <c r="AN105" s="67">
        <f>+K105+AC105-AH105</f>
        <v>6000000</v>
      </c>
      <c r="AO105" s="61" t="s">
        <v>67</v>
      </c>
      <c r="AP105" s="67">
        <v>6000000</v>
      </c>
      <c r="AQ105" s="58" t="s">
        <v>3164</v>
      </c>
      <c r="AR105" s="60">
        <v>0</v>
      </c>
      <c r="AS105" s="66" t="s">
        <v>75</v>
      </c>
      <c r="AT105" s="70">
        <v>6000000</v>
      </c>
      <c r="AU105" s="71">
        <f t="shared" si="8"/>
        <v>0</v>
      </c>
      <c r="AV105" s="72">
        <f t="shared" si="9"/>
        <v>1</v>
      </c>
      <c r="AW105" s="66" t="s">
        <v>75</v>
      </c>
      <c r="AX105" s="61" t="s">
        <v>101</v>
      </c>
      <c r="AY105" s="62" t="s">
        <v>4044</v>
      </c>
      <c r="AZ105" s="58" t="s">
        <v>67</v>
      </c>
      <c r="BA105" s="58" t="s">
        <v>119</v>
      </c>
    </row>
    <row r="106" spans="2:53" x14ac:dyDescent="0.25">
      <c r="B106" s="58">
        <v>2024</v>
      </c>
      <c r="C106" s="58">
        <v>891780111</v>
      </c>
      <c r="D106" s="59" t="s">
        <v>64</v>
      </c>
      <c r="E106" s="60" t="s">
        <v>4043</v>
      </c>
      <c r="F106" s="60" t="s">
        <v>4042</v>
      </c>
      <c r="G106" s="61">
        <v>0</v>
      </c>
      <c r="H106" s="61" t="s">
        <v>73</v>
      </c>
      <c r="I106" s="59" t="s">
        <v>65</v>
      </c>
      <c r="J106" s="62" t="s">
        <v>4041</v>
      </c>
      <c r="K106" s="60">
        <v>20000000</v>
      </c>
      <c r="L106" s="58" t="s">
        <v>68</v>
      </c>
      <c r="M106" s="62" t="s">
        <v>4040</v>
      </c>
      <c r="N106" s="63" t="s">
        <v>4039</v>
      </c>
      <c r="O106" s="64">
        <v>1172</v>
      </c>
      <c r="P106" s="68">
        <v>45426</v>
      </c>
      <c r="Q106" s="60">
        <v>70000000</v>
      </c>
      <c r="R106" s="68">
        <v>45435</v>
      </c>
      <c r="S106" s="60">
        <v>20000000</v>
      </c>
      <c r="T106" s="61" t="s">
        <v>66</v>
      </c>
      <c r="U106" s="64">
        <v>72175282</v>
      </c>
      <c r="V106" s="62" t="s">
        <v>3682</v>
      </c>
      <c r="W106" s="355">
        <v>45435</v>
      </c>
      <c r="X106" s="68">
        <v>45436</v>
      </c>
      <c r="Y106" s="68" t="s">
        <v>75</v>
      </c>
      <c r="Z106" s="68">
        <v>45458</v>
      </c>
      <c r="AA106" s="67">
        <f t="shared" si="5"/>
        <v>22</v>
      </c>
      <c r="AB106" s="60">
        <v>0</v>
      </c>
      <c r="AC106" s="60">
        <v>0</v>
      </c>
      <c r="AD106" s="60">
        <v>0</v>
      </c>
      <c r="AE106" s="65" t="s">
        <v>75</v>
      </c>
      <c r="AF106" s="67">
        <f t="shared" si="6"/>
        <v>0</v>
      </c>
      <c r="AG106" s="60">
        <v>0</v>
      </c>
      <c r="AH106" s="60">
        <v>0</v>
      </c>
      <c r="AI106" s="65" t="s">
        <v>75</v>
      </c>
      <c r="AJ106" s="61">
        <v>0</v>
      </c>
      <c r="AK106" s="65" t="s">
        <v>75</v>
      </c>
      <c r="AL106" s="65" t="s">
        <v>75</v>
      </c>
      <c r="AM106" s="67">
        <f t="shared" si="7"/>
        <v>0</v>
      </c>
      <c r="AN106" s="67">
        <f>+K106+AC106-AH106</f>
        <v>20000000</v>
      </c>
      <c r="AO106" s="61" t="s">
        <v>67</v>
      </c>
      <c r="AP106" s="67">
        <v>20000000</v>
      </c>
      <c r="AQ106" s="58" t="s">
        <v>3164</v>
      </c>
      <c r="AR106" s="60">
        <v>0</v>
      </c>
      <c r="AS106" s="66" t="s">
        <v>75</v>
      </c>
      <c r="AT106" s="70">
        <v>0</v>
      </c>
      <c r="AU106" s="71">
        <f t="shared" si="8"/>
        <v>20000000</v>
      </c>
      <c r="AV106" s="72">
        <f t="shared" si="9"/>
        <v>0</v>
      </c>
      <c r="AW106" s="66" t="s">
        <v>75</v>
      </c>
      <c r="AX106" s="61" t="s">
        <v>101</v>
      </c>
      <c r="AY106" s="62" t="s">
        <v>4038</v>
      </c>
      <c r="AZ106" s="58" t="s">
        <v>67</v>
      </c>
      <c r="BA106" s="58" t="s">
        <v>119</v>
      </c>
    </row>
    <row r="107" spans="2:53" x14ac:dyDescent="0.25">
      <c r="B107" s="58">
        <v>2024</v>
      </c>
      <c r="C107" s="58">
        <v>891780111</v>
      </c>
      <c r="D107" s="59" t="s">
        <v>64</v>
      </c>
      <c r="E107" s="60" t="s">
        <v>4037</v>
      </c>
      <c r="F107" s="341" t="s">
        <v>4036</v>
      </c>
      <c r="G107" s="342">
        <v>0</v>
      </c>
      <c r="H107" s="342" t="s">
        <v>73</v>
      </c>
      <c r="I107" s="340" t="s">
        <v>65</v>
      </c>
      <c r="J107" s="343" t="s">
        <v>4035</v>
      </c>
      <c r="K107" s="341">
        <v>59930000</v>
      </c>
      <c r="L107" s="339" t="s">
        <v>68</v>
      </c>
      <c r="M107" s="343" t="s">
        <v>4034</v>
      </c>
      <c r="N107" s="344" t="s">
        <v>4033</v>
      </c>
      <c r="O107" s="345" t="s">
        <v>4032</v>
      </c>
      <c r="P107" s="353" t="s">
        <v>4031</v>
      </c>
      <c r="Q107" s="341">
        <v>59930000</v>
      </c>
      <c r="R107" s="353">
        <v>45435</v>
      </c>
      <c r="S107" s="341">
        <v>59930000</v>
      </c>
      <c r="T107" s="342" t="s">
        <v>66</v>
      </c>
      <c r="U107" s="345">
        <v>85459497</v>
      </c>
      <c r="V107" s="343" t="s">
        <v>3402</v>
      </c>
      <c r="W107" s="355">
        <v>45436</v>
      </c>
      <c r="X107" s="68">
        <v>45447</v>
      </c>
      <c r="Y107" s="68">
        <v>45447</v>
      </c>
      <c r="Z107" s="68">
        <v>45657</v>
      </c>
      <c r="AA107" s="67">
        <f t="shared" si="5"/>
        <v>210</v>
      </c>
      <c r="AB107" s="60">
        <v>0</v>
      </c>
      <c r="AC107" s="60">
        <v>0</v>
      </c>
      <c r="AD107" s="60">
        <v>0</v>
      </c>
      <c r="AE107" s="65" t="s">
        <v>75</v>
      </c>
      <c r="AF107" s="67">
        <f t="shared" si="6"/>
        <v>0</v>
      </c>
      <c r="AG107" s="60">
        <v>0</v>
      </c>
      <c r="AH107" s="60">
        <v>0</v>
      </c>
      <c r="AI107" s="65" t="s">
        <v>75</v>
      </c>
      <c r="AJ107" s="61">
        <v>0</v>
      </c>
      <c r="AK107" s="65" t="s">
        <v>75</v>
      </c>
      <c r="AL107" s="65" t="s">
        <v>75</v>
      </c>
      <c r="AM107" s="67">
        <f t="shared" si="7"/>
        <v>0</v>
      </c>
      <c r="AN107" s="67">
        <f>+K107+AC107-AH107</f>
        <v>59930000</v>
      </c>
      <c r="AO107" s="61" t="s">
        <v>67</v>
      </c>
      <c r="AP107" s="67">
        <v>59930000</v>
      </c>
      <c r="AQ107" s="58" t="s">
        <v>3164</v>
      </c>
      <c r="AR107" s="60">
        <v>0</v>
      </c>
      <c r="AS107" s="66" t="s">
        <v>75</v>
      </c>
      <c r="AT107" s="70">
        <v>0</v>
      </c>
      <c r="AU107" s="71">
        <f t="shared" si="8"/>
        <v>59930000</v>
      </c>
      <c r="AV107" s="72">
        <f t="shared" si="9"/>
        <v>0</v>
      </c>
      <c r="AW107" s="66" t="s">
        <v>75</v>
      </c>
      <c r="AX107" s="61" t="s">
        <v>101</v>
      </c>
      <c r="AY107" s="62" t="s">
        <v>4030</v>
      </c>
      <c r="AZ107" s="58" t="s">
        <v>67</v>
      </c>
      <c r="BA107" s="58" t="s">
        <v>119</v>
      </c>
    </row>
    <row r="108" spans="2:53" x14ac:dyDescent="0.25">
      <c r="B108" s="58">
        <v>2024</v>
      </c>
      <c r="C108" s="58">
        <v>891780111</v>
      </c>
      <c r="D108" s="59" t="s">
        <v>64</v>
      </c>
      <c r="E108" s="60" t="s">
        <v>4029</v>
      </c>
      <c r="F108" s="60" t="s">
        <v>4028</v>
      </c>
      <c r="G108" s="61">
        <v>0</v>
      </c>
      <c r="H108" s="61" t="s">
        <v>73</v>
      </c>
      <c r="I108" s="59" t="s">
        <v>65</v>
      </c>
      <c r="J108" s="62" t="s">
        <v>4027</v>
      </c>
      <c r="K108" s="60">
        <v>25149450</v>
      </c>
      <c r="L108" s="58" t="s">
        <v>68</v>
      </c>
      <c r="M108" s="62" t="s">
        <v>4026</v>
      </c>
      <c r="N108" s="63" t="s">
        <v>3984</v>
      </c>
      <c r="O108" s="64">
        <v>1186</v>
      </c>
      <c r="P108" s="68">
        <v>45428</v>
      </c>
      <c r="Q108" s="60">
        <v>25149450</v>
      </c>
      <c r="R108" s="68">
        <v>45439</v>
      </c>
      <c r="S108" s="60">
        <v>25149450</v>
      </c>
      <c r="T108" s="61" t="s">
        <v>66</v>
      </c>
      <c r="U108" s="64">
        <v>85459497</v>
      </c>
      <c r="V108" s="62" t="s">
        <v>3402</v>
      </c>
      <c r="W108" s="355">
        <v>45439</v>
      </c>
      <c r="X108" s="68">
        <v>45457</v>
      </c>
      <c r="Y108" s="68">
        <v>45440</v>
      </c>
      <c r="Z108" s="68">
        <v>45587</v>
      </c>
      <c r="AA108" s="67">
        <f t="shared" si="5"/>
        <v>147</v>
      </c>
      <c r="AB108" s="60">
        <v>0</v>
      </c>
      <c r="AC108" s="60">
        <v>0</v>
      </c>
      <c r="AD108" s="60">
        <v>0</v>
      </c>
      <c r="AE108" s="65" t="s">
        <v>75</v>
      </c>
      <c r="AF108" s="67">
        <f t="shared" si="6"/>
        <v>0</v>
      </c>
      <c r="AG108" s="60">
        <v>0</v>
      </c>
      <c r="AH108" s="60">
        <v>0</v>
      </c>
      <c r="AI108" s="65" t="s">
        <v>75</v>
      </c>
      <c r="AJ108" s="61">
        <v>0</v>
      </c>
      <c r="AK108" s="65" t="s">
        <v>75</v>
      </c>
      <c r="AL108" s="65" t="s">
        <v>75</v>
      </c>
      <c r="AM108" s="67">
        <f t="shared" si="7"/>
        <v>0</v>
      </c>
      <c r="AN108" s="67">
        <f>+K108+AC108-AH108</f>
        <v>25149450</v>
      </c>
      <c r="AO108" s="61" t="s">
        <v>67</v>
      </c>
      <c r="AP108" s="67">
        <v>25149450</v>
      </c>
      <c r="AQ108" s="58" t="s">
        <v>66</v>
      </c>
      <c r="AR108" s="60">
        <v>12574725</v>
      </c>
      <c r="AS108" s="66" t="s">
        <v>75</v>
      </c>
      <c r="AT108" s="70">
        <v>0</v>
      </c>
      <c r="AU108" s="71">
        <f t="shared" si="8"/>
        <v>25149450</v>
      </c>
      <c r="AV108" s="72">
        <f t="shared" si="9"/>
        <v>0</v>
      </c>
      <c r="AW108" s="66" t="s">
        <v>75</v>
      </c>
      <c r="AX108" s="61" t="s">
        <v>101</v>
      </c>
      <c r="AY108" s="62" t="s">
        <v>4025</v>
      </c>
      <c r="AZ108" s="58" t="s">
        <v>67</v>
      </c>
      <c r="BA108" s="58" t="s">
        <v>119</v>
      </c>
    </row>
    <row r="109" spans="2:53" x14ac:dyDescent="0.25">
      <c r="B109" s="58">
        <v>2024</v>
      </c>
      <c r="C109" s="58">
        <v>891780111</v>
      </c>
      <c r="D109" s="59" t="s">
        <v>64</v>
      </c>
      <c r="E109" s="60" t="s">
        <v>4024</v>
      </c>
      <c r="F109" s="60" t="s">
        <v>4023</v>
      </c>
      <c r="G109" s="61">
        <v>0</v>
      </c>
      <c r="H109" s="61" t="s">
        <v>73</v>
      </c>
      <c r="I109" s="59" t="s">
        <v>65</v>
      </c>
      <c r="J109" s="62" t="s">
        <v>4022</v>
      </c>
      <c r="K109" s="60">
        <v>55000000</v>
      </c>
      <c r="L109" s="58" t="s">
        <v>68</v>
      </c>
      <c r="M109" s="62" t="s">
        <v>4021</v>
      </c>
      <c r="N109" s="63" t="s">
        <v>4020</v>
      </c>
      <c r="O109" s="64">
        <v>1216</v>
      </c>
      <c r="P109" s="68">
        <v>45433</v>
      </c>
      <c r="Q109" s="60">
        <v>55000000</v>
      </c>
      <c r="R109" s="68">
        <v>45447</v>
      </c>
      <c r="S109" s="60">
        <v>55000000</v>
      </c>
      <c r="T109" s="61" t="s">
        <v>66</v>
      </c>
      <c r="U109" s="64">
        <v>85465146</v>
      </c>
      <c r="V109" s="62" t="s">
        <v>3267</v>
      </c>
      <c r="W109" s="355">
        <v>45447</v>
      </c>
      <c r="X109" s="68">
        <v>45449</v>
      </c>
      <c r="Y109" s="68">
        <v>45449</v>
      </c>
      <c r="Z109" s="68">
        <v>45461</v>
      </c>
      <c r="AA109" s="67">
        <f t="shared" si="5"/>
        <v>12</v>
      </c>
      <c r="AB109" s="60">
        <v>0</v>
      </c>
      <c r="AC109" s="60">
        <v>0</v>
      </c>
      <c r="AD109" s="60">
        <v>0</v>
      </c>
      <c r="AE109" s="65" t="s">
        <v>75</v>
      </c>
      <c r="AF109" s="67">
        <f t="shared" si="6"/>
        <v>0</v>
      </c>
      <c r="AG109" s="60">
        <v>0</v>
      </c>
      <c r="AH109" s="60">
        <v>0</v>
      </c>
      <c r="AI109" s="65" t="s">
        <v>75</v>
      </c>
      <c r="AJ109" s="61">
        <v>0</v>
      </c>
      <c r="AK109" s="65" t="s">
        <v>75</v>
      </c>
      <c r="AL109" s="65" t="s">
        <v>75</v>
      </c>
      <c r="AM109" s="67">
        <f t="shared" si="7"/>
        <v>0</v>
      </c>
      <c r="AN109" s="67">
        <f>+K109+AC109-AH109</f>
        <v>55000000</v>
      </c>
      <c r="AO109" s="61" t="s">
        <v>67</v>
      </c>
      <c r="AP109" s="67">
        <v>55000000</v>
      </c>
      <c r="AQ109" s="58" t="s">
        <v>66</v>
      </c>
      <c r="AR109" s="60">
        <v>27500000</v>
      </c>
      <c r="AS109" s="66" t="s">
        <v>75</v>
      </c>
      <c r="AT109" s="70">
        <v>0</v>
      </c>
      <c r="AU109" s="71">
        <f t="shared" si="8"/>
        <v>55000000</v>
      </c>
      <c r="AV109" s="72">
        <f t="shared" si="9"/>
        <v>0</v>
      </c>
      <c r="AW109" s="66" t="s">
        <v>75</v>
      </c>
      <c r="AX109" s="61" t="s">
        <v>98</v>
      </c>
      <c r="AY109" s="62" t="s">
        <v>4019</v>
      </c>
      <c r="AZ109" s="58" t="s">
        <v>67</v>
      </c>
      <c r="BA109" s="58" t="s">
        <v>119</v>
      </c>
    </row>
    <row r="110" spans="2:53" x14ac:dyDescent="0.25">
      <c r="B110" s="58">
        <v>2024</v>
      </c>
      <c r="C110" s="58">
        <v>891780111</v>
      </c>
      <c r="D110" s="59" t="s">
        <v>64</v>
      </c>
      <c r="E110" s="60" t="s">
        <v>4018</v>
      </c>
      <c r="F110" s="60" t="s">
        <v>4017</v>
      </c>
      <c r="G110" s="61">
        <v>0</v>
      </c>
      <c r="H110" s="61" t="s">
        <v>73</v>
      </c>
      <c r="I110" s="59" t="s">
        <v>65</v>
      </c>
      <c r="J110" s="62" t="s">
        <v>4016</v>
      </c>
      <c r="K110" s="60">
        <v>15000000</v>
      </c>
      <c r="L110" s="58" t="s">
        <v>68</v>
      </c>
      <c r="M110" s="62" t="s">
        <v>3478</v>
      </c>
      <c r="N110" s="63" t="s">
        <v>3477</v>
      </c>
      <c r="O110" s="64">
        <v>1124</v>
      </c>
      <c r="P110" s="68">
        <v>45415</v>
      </c>
      <c r="Q110" s="60">
        <v>15000000</v>
      </c>
      <c r="R110" s="68">
        <v>45454</v>
      </c>
      <c r="S110" s="60">
        <v>15000000</v>
      </c>
      <c r="T110" s="61" t="s">
        <v>66</v>
      </c>
      <c r="U110" s="64">
        <v>72221403</v>
      </c>
      <c r="V110" s="62" t="s">
        <v>3230</v>
      </c>
      <c r="W110" s="355">
        <v>45454</v>
      </c>
      <c r="X110" s="68">
        <v>45454</v>
      </c>
      <c r="Y110" s="68" t="s">
        <v>75</v>
      </c>
      <c r="Z110" s="68">
        <v>45657</v>
      </c>
      <c r="AA110" s="67">
        <f t="shared" si="5"/>
        <v>203</v>
      </c>
      <c r="AB110" s="60">
        <v>0</v>
      </c>
      <c r="AC110" s="60">
        <v>0</v>
      </c>
      <c r="AD110" s="60">
        <v>0</v>
      </c>
      <c r="AE110" s="65" t="s">
        <v>75</v>
      </c>
      <c r="AF110" s="67">
        <f t="shared" si="6"/>
        <v>0</v>
      </c>
      <c r="AG110" s="60">
        <v>0</v>
      </c>
      <c r="AH110" s="60">
        <v>0</v>
      </c>
      <c r="AI110" s="65" t="s">
        <v>75</v>
      </c>
      <c r="AJ110" s="61">
        <v>0</v>
      </c>
      <c r="AK110" s="65" t="s">
        <v>75</v>
      </c>
      <c r="AL110" s="65" t="s">
        <v>75</v>
      </c>
      <c r="AM110" s="67">
        <f t="shared" si="7"/>
        <v>0</v>
      </c>
      <c r="AN110" s="67">
        <f>+K110+AC110-AH110</f>
        <v>15000000</v>
      </c>
      <c r="AO110" s="61" t="s">
        <v>67</v>
      </c>
      <c r="AP110" s="67">
        <v>15000000</v>
      </c>
      <c r="AQ110" s="58" t="s">
        <v>3164</v>
      </c>
      <c r="AR110" s="60">
        <v>0</v>
      </c>
      <c r="AS110" s="66" t="s">
        <v>75</v>
      </c>
      <c r="AT110" s="70">
        <v>0</v>
      </c>
      <c r="AU110" s="71">
        <f t="shared" si="8"/>
        <v>15000000</v>
      </c>
      <c r="AV110" s="72">
        <f t="shared" si="9"/>
        <v>0</v>
      </c>
      <c r="AW110" s="66" t="s">
        <v>75</v>
      </c>
      <c r="AX110" s="61" t="s">
        <v>101</v>
      </c>
      <c r="AY110" s="62" t="s">
        <v>4015</v>
      </c>
      <c r="AZ110" s="58" t="s">
        <v>67</v>
      </c>
      <c r="BA110" s="58" t="s">
        <v>119</v>
      </c>
    </row>
    <row r="111" spans="2:53" x14ac:dyDescent="0.25">
      <c r="B111" s="58">
        <v>2024</v>
      </c>
      <c r="C111" s="58">
        <v>891780111</v>
      </c>
      <c r="D111" s="59" t="s">
        <v>64</v>
      </c>
      <c r="E111" s="60" t="s">
        <v>4014</v>
      </c>
      <c r="F111" s="60" t="s">
        <v>4013</v>
      </c>
      <c r="G111" s="61">
        <v>0</v>
      </c>
      <c r="H111" s="61" t="s">
        <v>73</v>
      </c>
      <c r="I111" s="59" t="s">
        <v>65</v>
      </c>
      <c r="J111" s="62" t="s">
        <v>4012</v>
      </c>
      <c r="K111" s="60">
        <v>2600000</v>
      </c>
      <c r="L111" s="58" t="s">
        <v>68</v>
      </c>
      <c r="M111" s="62" t="s">
        <v>4011</v>
      </c>
      <c r="N111" s="63" t="s">
        <v>4010</v>
      </c>
      <c r="O111" s="64">
        <v>1294</v>
      </c>
      <c r="P111" s="68">
        <v>45447</v>
      </c>
      <c r="Q111" s="60">
        <v>2600000</v>
      </c>
      <c r="R111" s="68">
        <v>45456</v>
      </c>
      <c r="S111" s="60">
        <v>2600000</v>
      </c>
      <c r="T111" s="61" t="s">
        <v>66</v>
      </c>
      <c r="U111" s="64">
        <v>72175282</v>
      </c>
      <c r="V111" s="62" t="s">
        <v>3682</v>
      </c>
      <c r="W111" s="355">
        <v>45456</v>
      </c>
      <c r="X111" s="68">
        <v>45461</v>
      </c>
      <c r="Y111" s="68" t="s">
        <v>75</v>
      </c>
      <c r="Z111" s="68">
        <v>45489</v>
      </c>
      <c r="AA111" s="67">
        <f t="shared" si="5"/>
        <v>28</v>
      </c>
      <c r="AB111" s="60">
        <v>0</v>
      </c>
      <c r="AC111" s="60">
        <v>0</v>
      </c>
      <c r="AD111" s="60">
        <v>0</v>
      </c>
      <c r="AE111" s="65" t="s">
        <v>75</v>
      </c>
      <c r="AF111" s="67">
        <f t="shared" si="6"/>
        <v>0</v>
      </c>
      <c r="AG111" s="60">
        <v>0</v>
      </c>
      <c r="AH111" s="60">
        <v>0</v>
      </c>
      <c r="AI111" s="65" t="s">
        <v>75</v>
      </c>
      <c r="AJ111" s="61">
        <v>0</v>
      </c>
      <c r="AK111" s="65" t="s">
        <v>75</v>
      </c>
      <c r="AL111" s="65" t="s">
        <v>75</v>
      </c>
      <c r="AM111" s="67">
        <f t="shared" si="7"/>
        <v>0</v>
      </c>
      <c r="AN111" s="67">
        <f>+K111+AC111-AH111</f>
        <v>2600000</v>
      </c>
      <c r="AO111" s="61" t="s">
        <v>67</v>
      </c>
      <c r="AP111" s="67">
        <v>2600000</v>
      </c>
      <c r="AQ111" s="58" t="s">
        <v>3164</v>
      </c>
      <c r="AR111" s="60">
        <v>0</v>
      </c>
      <c r="AS111" s="66" t="s">
        <v>75</v>
      </c>
      <c r="AT111" s="70">
        <v>0</v>
      </c>
      <c r="AU111" s="71">
        <f t="shared" si="8"/>
        <v>2600000</v>
      </c>
      <c r="AV111" s="72">
        <f t="shared" si="9"/>
        <v>0</v>
      </c>
      <c r="AW111" s="66" t="s">
        <v>75</v>
      </c>
      <c r="AX111" s="61" t="s">
        <v>101</v>
      </c>
      <c r="AY111" s="62" t="s">
        <v>4009</v>
      </c>
      <c r="AZ111" s="58" t="s">
        <v>67</v>
      </c>
      <c r="BA111" s="58" t="s">
        <v>119</v>
      </c>
    </row>
    <row r="112" spans="2:53" x14ac:dyDescent="0.25">
      <c r="B112" s="58">
        <v>2024</v>
      </c>
      <c r="C112" s="58">
        <v>891780111</v>
      </c>
      <c r="D112" s="59" t="s">
        <v>64</v>
      </c>
      <c r="E112" s="60" t="s">
        <v>4008</v>
      </c>
      <c r="F112" s="60" t="s">
        <v>4007</v>
      </c>
      <c r="G112" s="61">
        <v>0</v>
      </c>
      <c r="H112" s="61" t="s">
        <v>73</v>
      </c>
      <c r="I112" s="59" t="s">
        <v>65</v>
      </c>
      <c r="J112" s="62" t="s">
        <v>4006</v>
      </c>
      <c r="K112" s="60">
        <v>15000000</v>
      </c>
      <c r="L112" s="58" t="s">
        <v>68</v>
      </c>
      <c r="M112" s="62" t="s">
        <v>4005</v>
      </c>
      <c r="N112" s="63" t="s">
        <v>4004</v>
      </c>
      <c r="O112" s="64">
        <v>1077</v>
      </c>
      <c r="P112" s="68">
        <v>45411</v>
      </c>
      <c r="Q112" s="60">
        <v>15000000</v>
      </c>
      <c r="R112" s="68">
        <v>45456</v>
      </c>
      <c r="S112" s="60">
        <v>15000000</v>
      </c>
      <c r="T112" s="61" t="s">
        <v>66</v>
      </c>
      <c r="U112" s="64">
        <v>72175282</v>
      </c>
      <c r="V112" s="62" t="s">
        <v>3682</v>
      </c>
      <c r="W112" s="355">
        <v>45456</v>
      </c>
      <c r="X112" s="68">
        <v>45456</v>
      </c>
      <c r="Y112" s="68" t="s">
        <v>75</v>
      </c>
      <c r="Z112" s="68">
        <v>45475</v>
      </c>
      <c r="AA112" s="67">
        <f t="shared" si="5"/>
        <v>19</v>
      </c>
      <c r="AB112" s="60">
        <v>0</v>
      </c>
      <c r="AC112" s="60">
        <v>0</v>
      </c>
      <c r="AD112" s="60">
        <v>0</v>
      </c>
      <c r="AE112" s="65" t="s">
        <v>75</v>
      </c>
      <c r="AF112" s="67">
        <f t="shared" si="6"/>
        <v>0</v>
      </c>
      <c r="AG112" s="60">
        <v>0</v>
      </c>
      <c r="AH112" s="60">
        <v>0</v>
      </c>
      <c r="AI112" s="65" t="s">
        <v>75</v>
      </c>
      <c r="AJ112" s="61">
        <v>0</v>
      </c>
      <c r="AK112" s="65" t="s">
        <v>75</v>
      </c>
      <c r="AL112" s="65" t="s">
        <v>75</v>
      </c>
      <c r="AM112" s="67">
        <f t="shared" si="7"/>
        <v>0</v>
      </c>
      <c r="AN112" s="67">
        <f>+K112+AC112-AH112</f>
        <v>15000000</v>
      </c>
      <c r="AO112" s="61" t="s">
        <v>67</v>
      </c>
      <c r="AP112" s="67">
        <v>15000000</v>
      </c>
      <c r="AQ112" s="58" t="s">
        <v>3164</v>
      </c>
      <c r="AR112" s="60">
        <v>0</v>
      </c>
      <c r="AS112" s="66" t="s">
        <v>75</v>
      </c>
      <c r="AT112" s="70">
        <v>0</v>
      </c>
      <c r="AU112" s="71">
        <f t="shared" si="8"/>
        <v>15000000</v>
      </c>
      <c r="AV112" s="72">
        <f t="shared" si="9"/>
        <v>0</v>
      </c>
      <c r="AW112" s="66" t="s">
        <v>75</v>
      </c>
      <c r="AX112" s="61" t="s">
        <v>98</v>
      </c>
      <c r="AY112" s="62" t="s">
        <v>4003</v>
      </c>
      <c r="AZ112" s="58" t="s">
        <v>67</v>
      </c>
      <c r="BA112" s="58" t="s">
        <v>119</v>
      </c>
    </row>
    <row r="113" spans="2:53" x14ac:dyDescent="0.25">
      <c r="B113" s="58">
        <v>2024</v>
      </c>
      <c r="C113" s="58">
        <v>891780111</v>
      </c>
      <c r="D113" s="59" t="s">
        <v>64</v>
      </c>
      <c r="E113" s="60" t="s">
        <v>4002</v>
      </c>
      <c r="F113" s="60" t="s">
        <v>4001</v>
      </c>
      <c r="G113" s="61">
        <v>0</v>
      </c>
      <c r="H113" s="61" t="s">
        <v>73</v>
      </c>
      <c r="I113" s="59" t="s">
        <v>65</v>
      </c>
      <c r="J113" s="62" t="s">
        <v>4000</v>
      </c>
      <c r="K113" s="60">
        <v>32233562</v>
      </c>
      <c r="L113" s="58" t="s">
        <v>68</v>
      </c>
      <c r="M113" s="62" t="s">
        <v>3701</v>
      </c>
      <c r="N113" s="63" t="s">
        <v>3700</v>
      </c>
      <c r="O113" s="64">
        <v>1023</v>
      </c>
      <c r="P113" s="68">
        <v>45405</v>
      </c>
      <c r="Q113" s="60">
        <v>32233600</v>
      </c>
      <c r="R113" s="68">
        <v>45461</v>
      </c>
      <c r="S113" s="60">
        <v>32233562</v>
      </c>
      <c r="T113" s="61" t="s">
        <v>66</v>
      </c>
      <c r="U113" s="64">
        <v>85467461</v>
      </c>
      <c r="V113" s="62" t="s">
        <v>3304</v>
      </c>
      <c r="W113" s="355">
        <v>45461</v>
      </c>
      <c r="X113" s="68">
        <v>45463</v>
      </c>
      <c r="Y113" s="68">
        <v>45463</v>
      </c>
      <c r="Z113" s="68">
        <v>45484</v>
      </c>
      <c r="AA113" s="67">
        <f t="shared" si="5"/>
        <v>21</v>
      </c>
      <c r="AB113" s="60">
        <v>0</v>
      </c>
      <c r="AC113" s="60">
        <v>0</v>
      </c>
      <c r="AD113" s="60">
        <v>0</v>
      </c>
      <c r="AE113" s="65" t="s">
        <v>75</v>
      </c>
      <c r="AF113" s="67">
        <f t="shared" si="6"/>
        <v>0</v>
      </c>
      <c r="AG113" s="60">
        <v>0</v>
      </c>
      <c r="AH113" s="60">
        <v>0</v>
      </c>
      <c r="AI113" s="65" t="s">
        <v>75</v>
      </c>
      <c r="AJ113" s="61">
        <v>0</v>
      </c>
      <c r="AK113" s="65" t="s">
        <v>75</v>
      </c>
      <c r="AL113" s="65" t="s">
        <v>75</v>
      </c>
      <c r="AM113" s="67">
        <f t="shared" si="7"/>
        <v>0</v>
      </c>
      <c r="AN113" s="67">
        <f>+K113+AC113-AH113</f>
        <v>32233562</v>
      </c>
      <c r="AO113" s="61" t="s">
        <v>67</v>
      </c>
      <c r="AP113" s="67">
        <v>32233562</v>
      </c>
      <c r="AQ113" s="58" t="s">
        <v>3164</v>
      </c>
      <c r="AR113" s="60">
        <v>0</v>
      </c>
      <c r="AS113" s="66" t="s">
        <v>75</v>
      </c>
      <c r="AT113" s="70">
        <v>0</v>
      </c>
      <c r="AU113" s="71">
        <f t="shared" si="8"/>
        <v>32233562</v>
      </c>
      <c r="AV113" s="72">
        <f t="shared" si="9"/>
        <v>0</v>
      </c>
      <c r="AW113" s="66" t="s">
        <v>75</v>
      </c>
      <c r="AX113" s="61" t="s">
        <v>101</v>
      </c>
      <c r="AY113" s="62" t="s">
        <v>3999</v>
      </c>
      <c r="AZ113" s="58" t="s">
        <v>67</v>
      </c>
      <c r="BA113" s="58" t="s">
        <v>119</v>
      </c>
    </row>
    <row r="114" spans="2:53" x14ac:dyDescent="0.25">
      <c r="B114" s="58">
        <v>2024</v>
      </c>
      <c r="C114" s="58">
        <v>891780111</v>
      </c>
      <c r="D114" s="59" t="s">
        <v>64</v>
      </c>
      <c r="E114" s="60" t="s">
        <v>3998</v>
      </c>
      <c r="F114" s="60" t="s">
        <v>3997</v>
      </c>
      <c r="G114" s="61">
        <v>0</v>
      </c>
      <c r="H114" s="61" t="s">
        <v>73</v>
      </c>
      <c r="I114" s="59" t="s">
        <v>65</v>
      </c>
      <c r="J114" s="62" t="s">
        <v>3996</v>
      </c>
      <c r="K114" s="60">
        <v>61880000</v>
      </c>
      <c r="L114" s="58" t="s">
        <v>68</v>
      </c>
      <c r="M114" s="62" t="s">
        <v>3451</v>
      </c>
      <c r="N114" s="63" t="s">
        <v>3450</v>
      </c>
      <c r="O114" s="64">
        <v>1369</v>
      </c>
      <c r="P114" s="68">
        <v>45457</v>
      </c>
      <c r="Q114" s="60">
        <v>61880000</v>
      </c>
      <c r="R114" s="68">
        <v>45462</v>
      </c>
      <c r="S114" s="60">
        <v>61880000</v>
      </c>
      <c r="T114" s="61" t="s">
        <v>66</v>
      </c>
      <c r="U114" s="64">
        <v>85465146</v>
      </c>
      <c r="V114" s="62" t="s">
        <v>3267</v>
      </c>
      <c r="W114" s="355">
        <v>45462</v>
      </c>
      <c r="X114" s="68">
        <v>45462</v>
      </c>
      <c r="Y114" s="68">
        <v>45462</v>
      </c>
      <c r="Z114" s="68">
        <v>45466</v>
      </c>
      <c r="AA114" s="67">
        <f t="shared" si="5"/>
        <v>4</v>
      </c>
      <c r="AB114" s="60">
        <v>0</v>
      </c>
      <c r="AC114" s="60">
        <v>0</v>
      </c>
      <c r="AD114" s="60">
        <v>0</v>
      </c>
      <c r="AE114" s="65" t="s">
        <v>75</v>
      </c>
      <c r="AF114" s="67">
        <f t="shared" si="6"/>
        <v>0</v>
      </c>
      <c r="AG114" s="60">
        <v>0</v>
      </c>
      <c r="AH114" s="60">
        <v>0</v>
      </c>
      <c r="AI114" s="65" t="s">
        <v>75</v>
      </c>
      <c r="AJ114" s="61">
        <v>0</v>
      </c>
      <c r="AK114" s="65" t="s">
        <v>75</v>
      </c>
      <c r="AL114" s="65" t="s">
        <v>75</v>
      </c>
      <c r="AM114" s="67">
        <f t="shared" si="7"/>
        <v>0</v>
      </c>
      <c r="AN114" s="67">
        <f>+K114+AC114-AH114</f>
        <v>61880000</v>
      </c>
      <c r="AO114" s="61" t="s">
        <v>67</v>
      </c>
      <c r="AP114" s="67">
        <v>61880000</v>
      </c>
      <c r="AQ114" s="58" t="s">
        <v>3164</v>
      </c>
      <c r="AR114" s="60">
        <v>24752000</v>
      </c>
      <c r="AS114" s="66" t="s">
        <v>75</v>
      </c>
      <c r="AT114" s="70">
        <v>0</v>
      </c>
      <c r="AU114" s="71">
        <f t="shared" si="8"/>
        <v>61880000</v>
      </c>
      <c r="AV114" s="72">
        <f t="shared" si="9"/>
        <v>0</v>
      </c>
      <c r="AW114" s="66" t="s">
        <v>75</v>
      </c>
      <c r="AX114" s="61" t="s">
        <v>98</v>
      </c>
      <c r="AY114" s="62" t="s">
        <v>3995</v>
      </c>
      <c r="AZ114" s="58" t="s">
        <v>67</v>
      </c>
      <c r="BA114" s="58" t="s">
        <v>119</v>
      </c>
    </row>
    <row r="115" spans="2:53" x14ac:dyDescent="0.25">
      <c r="B115" s="58">
        <v>2024</v>
      </c>
      <c r="C115" s="58">
        <v>891780111</v>
      </c>
      <c r="D115" s="59" t="s">
        <v>64</v>
      </c>
      <c r="E115" s="60" t="s">
        <v>3994</v>
      </c>
      <c r="F115" s="60" t="s">
        <v>3993</v>
      </c>
      <c r="G115" s="61">
        <v>0</v>
      </c>
      <c r="H115" s="61" t="s">
        <v>73</v>
      </c>
      <c r="I115" s="59" t="s">
        <v>125</v>
      </c>
      <c r="J115" s="62" t="s">
        <v>3992</v>
      </c>
      <c r="K115" s="60">
        <v>7679000</v>
      </c>
      <c r="L115" s="58" t="s">
        <v>68</v>
      </c>
      <c r="M115" s="62" t="s">
        <v>3991</v>
      </c>
      <c r="N115" s="63" t="s">
        <v>3990</v>
      </c>
      <c r="O115" s="64">
        <v>1358</v>
      </c>
      <c r="P115" s="68">
        <v>45456</v>
      </c>
      <c r="Q115" s="60">
        <v>7679000</v>
      </c>
      <c r="R115" s="68">
        <v>45462</v>
      </c>
      <c r="S115" s="60">
        <v>7679000</v>
      </c>
      <c r="T115" s="61" t="s">
        <v>66</v>
      </c>
      <c r="U115" s="64">
        <v>15443332</v>
      </c>
      <c r="V115" s="62" t="s">
        <v>3157</v>
      </c>
      <c r="W115" s="355">
        <v>45462</v>
      </c>
      <c r="X115" s="68">
        <v>45462</v>
      </c>
      <c r="Y115" s="68" t="s">
        <v>75</v>
      </c>
      <c r="Z115" s="68">
        <v>45464</v>
      </c>
      <c r="AA115" s="67">
        <f t="shared" si="5"/>
        <v>2</v>
      </c>
      <c r="AB115" s="60">
        <v>0</v>
      </c>
      <c r="AC115" s="60">
        <v>0</v>
      </c>
      <c r="AD115" s="60">
        <v>0</v>
      </c>
      <c r="AE115" s="65" t="s">
        <v>75</v>
      </c>
      <c r="AF115" s="67">
        <f t="shared" si="6"/>
        <v>0</v>
      </c>
      <c r="AG115" s="60">
        <v>0</v>
      </c>
      <c r="AH115" s="60">
        <v>0</v>
      </c>
      <c r="AI115" s="65" t="s">
        <v>75</v>
      </c>
      <c r="AJ115" s="61">
        <v>0</v>
      </c>
      <c r="AK115" s="65" t="s">
        <v>75</v>
      </c>
      <c r="AL115" s="65" t="s">
        <v>75</v>
      </c>
      <c r="AM115" s="67">
        <f t="shared" si="7"/>
        <v>0</v>
      </c>
      <c r="AN115" s="67">
        <f>+K115+AC115-AH115</f>
        <v>7679000</v>
      </c>
      <c r="AO115" s="61" t="s">
        <v>67</v>
      </c>
      <c r="AP115" s="67">
        <v>7679000</v>
      </c>
      <c r="AQ115" s="58" t="s">
        <v>3164</v>
      </c>
      <c r="AR115" s="60">
        <v>0</v>
      </c>
      <c r="AS115" s="66" t="s">
        <v>75</v>
      </c>
      <c r="AT115" s="70">
        <v>0</v>
      </c>
      <c r="AU115" s="71">
        <f t="shared" si="8"/>
        <v>7679000</v>
      </c>
      <c r="AV115" s="72">
        <f t="shared" si="9"/>
        <v>0</v>
      </c>
      <c r="AW115" s="66" t="s">
        <v>75</v>
      </c>
      <c r="AX115" s="61" t="s">
        <v>98</v>
      </c>
      <c r="AY115" s="62" t="s">
        <v>3989</v>
      </c>
      <c r="AZ115" s="58" t="s">
        <v>67</v>
      </c>
      <c r="BA115" s="58" t="s">
        <v>119</v>
      </c>
    </row>
    <row r="116" spans="2:53" x14ac:dyDescent="0.25">
      <c r="B116" s="58">
        <v>2024</v>
      </c>
      <c r="C116" s="58">
        <v>891780111</v>
      </c>
      <c r="D116" s="59" t="s">
        <v>64</v>
      </c>
      <c r="E116" s="60" t="s">
        <v>3988</v>
      </c>
      <c r="F116" s="60" t="s">
        <v>3987</v>
      </c>
      <c r="G116" s="61">
        <v>0</v>
      </c>
      <c r="H116" s="61" t="s">
        <v>73</v>
      </c>
      <c r="I116" s="59" t="s">
        <v>65</v>
      </c>
      <c r="J116" s="62" t="s">
        <v>3986</v>
      </c>
      <c r="K116" s="60">
        <v>187459844</v>
      </c>
      <c r="L116" s="58" t="s">
        <v>68</v>
      </c>
      <c r="M116" s="62" t="s">
        <v>3985</v>
      </c>
      <c r="N116" s="63" t="s">
        <v>3984</v>
      </c>
      <c r="O116" s="64">
        <v>1349</v>
      </c>
      <c r="P116" s="68">
        <v>45455</v>
      </c>
      <c r="Q116" s="60">
        <v>187459844</v>
      </c>
      <c r="R116" s="68">
        <v>45464</v>
      </c>
      <c r="S116" s="60">
        <v>187459844</v>
      </c>
      <c r="T116" s="61" t="s">
        <v>66</v>
      </c>
      <c r="U116" s="64">
        <v>85459497</v>
      </c>
      <c r="V116" s="62" t="s">
        <v>3402</v>
      </c>
      <c r="W116" s="355">
        <v>45464</v>
      </c>
      <c r="X116" s="68">
        <v>45470</v>
      </c>
      <c r="Y116" s="68">
        <v>45467</v>
      </c>
      <c r="Z116" s="68">
        <v>45835</v>
      </c>
      <c r="AA116" s="67">
        <f t="shared" si="5"/>
        <v>368</v>
      </c>
      <c r="AB116" s="60">
        <v>0</v>
      </c>
      <c r="AC116" s="60">
        <v>0</v>
      </c>
      <c r="AD116" s="60">
        <v>0</v>
      </c>
      <c r="AE116" s="65" t="s">
        <v>75</v>
      </c>
      <c r="AF116" s="67">
        <f t="shared" si="6"/>
        <v>0</v>
      </c>
      <c r="AG116" s="60">
        <v>0</v>
      </c>
      <c r="AH116" s="60">
        <v>0</v>
      </c>
      <c r="AI116" s="65" t="s">
        <v>75</v>
      </c>
      <c r="AJ116" s="61">
        <v>0</v>
      </c>
      <c r="AK116" s="65" t="s">
        <v>75</v>
      </c>
      <c r="AL116" s="65" t="s">
        <v>75</v>
      </c>
      <c r="AM116" s="67">
        <f t="shared" si="7"/>
        <v>0</v>
      </c>
      <c r="AN116" s="67">
        <f>+K116+AC116-AH116</f>
        <v>187459844</v>
      </c>
      <c r="AO116" s="61" t="s">
        <v>67</v>
      </c>
      <c r="AP116" s="67">
        <v>187459844</v>
      </c>
      <c r="AQ116" s="58" t="s">
        <v>3164</v>
      </c>
      <c r="AR116" s="60">
        <v>0</v>
      </c>
      <c r="AS116" s="66" t="s">
        <v>75</v>
      </c>
      <c r="AT116" s="70">
        <v>0</v>
      </c>
      <c r="AU116" s="71">
        <f t="shared" si="8"/>
        <v>187459844</v>
      </c>
      <c r="AV116" s="72">
        <f t="shared" si="9"/>
        <v>0</v>
      </c>
      <c r="AW116" s="66" t="s">
        <v>75</v>
      </c>
      <c r="AX116" s="61" t="s">
        <v>98</v>
      </c>
      <c r="AY116" s="62" t="s">
        <v>3983</v>
      </c>
      <c r="AZ116" s="58" t="s">
        <v>67</v>
      </c>
      <c r="BA116" s="58" t="s">
        <v>119</v>
      </c>
    </row>
    <row r="117" spans="2:53" x14ac:dyDescent="0.25">
      <c r="B117" s="58">
        <v>2024</v>
      </c>
      <c r="C117" s="58">
        <v>891780111</v>
      </c>
      <c r="D117" s="59" t="s">
        <v>64</v>
      </c>
      <c r="E117" s="60" t="s">
        <v>3982</v>
      </c>
      <c r="F117" s="60" t="s">
        <v>3981</v>
      </c>
      <c r="G117" s="61">
        <v>0</v>
      </c>
      <c r="H117" s="61" t="s">
        <v>73</v>
      </c>
      <c r="I117" s="59" t="s">
        <v>65</v>
      </c>
      <c r="J117" s="62" t="s">
        <v>3980</v>
      </c>
      <c r="K117" s="60">
        <v>77281800</v>
      </c>
      <c r="L117" s="58" t="s">
        <v>68</v>
      </c>
      <c r="M117" s="62" t="s">
        <v>3377</v>
      </c>
      <c r="N117" s="63" t="s">
        <v>3376</v>
      </c>
      <c r="O117" s="64">
        <v>1393</v>
      </c>
      <c r="P117" s="68">
        <v>45456</v>
      </c>
      <c r="Q117" s="60">
        <v>77281800</v>
      </c>
      <c r="R117" s="68">
        <v>45469</v>
      </c>
      <c r="S117" s="60">
        <v>77281800</v>
      </c>
      <c r="T117" s="61" t="s">
        <v>66</v>
      </c>
      <c r="U117" s="64">
        <v>85465146</v>
      </c>
      <c r="V117" s="62" t="s">
        <v>3267</v>
      </c>
      <c r="W117" s="355">
        <v>45469</v>
      </c>
      <c r="X117" s="68">
        <v>45470</v>
      </c>
      <c r="Y117" s="68">
        <v>45470</v>
      </c>
      <c r="Z117" s="68">
        <v>45474</v>
      </c>
      <c r="AA117" s="67">
        <f t="shared" si="5"/>
        <v>4</v>
      </c>
      <c r="AB117" s="60">
        <v>0</v>
      </c>
      <c r="AC117" s="60">
        <v>0</v>
      </c>
      <c r="AD117" s="60">
        <v>0</v>
      </c>
      <c r="AE117" s="65" t="s">
        <v>75</v>
      </c>
      <c r="AF117" s="67">
        <f t="shared" si="6"/>
        <v>0</v>
      </c>
      <c r="AG117" s="60">
        <v>0</v>
      </c>
      <c r="AH117" s="60">
        <v>0</v>
      </c>
      <c r="AI117" s="65" t="s">
        <v>75</v>
      </c>
      <c r="AJ117" s="61">
        <v>0</v>
      </c>
      <c r="AK117" s="65" t="s">
        <v>75</v>
      </c>
      <c r="AL117" s="65" t="s">
        <v>75</v>
      </c>
      <c r="AM117" s="67">
        <f t="shared" si="7"/>
        <v>0</v>
      </c>
      <c r="AN117" s="67">
        <f>+K117+AC117-AH117</f>
        <v>77281800</v>
      </c>
      <c r="AO117" s="61" t="s">
        <v>67</v>
      </c>
      <c r="AP117" s="67">
        <v>77281800</v>
      </c>
      <c r="AQ117" s="58" t="s">
        <v>3164</v>
      </c>
      <c r="AR117" s="60">
        <v>0</v>
      </c>
      <c r="AS117" s="66" t="s">
        <v>75</v>
      </c>
      <c r="AT117" s="70">
        <v>0</v>
      </c>
      <c r="AU117" s="71">
        <f t="shared" si="8"/>
        <v>77281800</v>
      </c>
      <c r="AV117" s="72">
        <f t="shared" si="9"/>
        <v>0</v>
      </c>
      <c r="AW117" s="66" t="s">
        <v>75</v>
      </c>
      <c r="AX117" s="61" t="s">
        <v>98</v>
      </c>
      <c r="AY117" s="62" t="s">
        <v>3979</v>
      </c>
      <c r="AZ117" s="58" t="s">
        <v>67</v>
      </c>
      <c r="BA117" s="58" t="s">
        <v>119</v>
      </c>
    </row>
    <row r="118" spans="2:53" x14ac:dyDescent="0.25">
      <c r="B118" s="58">
        <v>2024</v>
      </c>
      <c r="C118" s="58">
        <v>891780111</v>
      </c>
      <c r="D118" s="59" t="s">
        <v>64</v>
      </c>
      <c r="E118" s="60" t="s">
        <v>3978</v>
      </c>
      <c r="F118" s="60" t="s">
        <v>3977</v>
      </c>
      <c r="G118" s="61">
        <v>0</v>
      </c>
      <c r="H118" s="61" t="s">
        <v>73</v>
      </c>
      <c r="I118" s="59" t="s">
        <v>65</v>
      </c>
      <c r="J118" s="62" t="s">
        <v>3976</v>
      </c>
      <c r="K118" s="60">
        <v>61285000</v>
      </c>
      <c r="L118" s="58" t="s">
        <v>68</v>
      </c>
      <c r="M118" s="62" t="s">
        <v>3826</v>
      </c>
      <c r="N118" s="63" t="s">
        <v>3825</v>
      </c>
      <c r="O118" s="64">
        <v>1437</v>
      </c>
      <c r="P118" s="68">
        <v>45467</v>
      </c>
      <c r="Q118" s="60">
        <v>61285000</v>
      </c>
      <c r="R118" s="68">
        <v>45469</v>
      </c>
      <c r="S118" s="60">
        <v>61285000</v>
      </c>
      <c r="T118" s="61" t="s">
        <v>66</v>
      </c>
      <c r="U118" s="64">
        <v>7633815</v>
      </c>
      <c r="V118" s="62" t="s">
        <v>3276</v>
      </c>
      <c r="W118" s="355">
        <v>45469</v>
      </c>
      <c r="X118" s="68">
        <v>45470</v>
      </c>
      <c r="Y118" s="68">
        <v>45470</v>
      </c>
      <c r="Z118" s="68">
        <v>45477</v>
      </c>
      <c r="AA118" s="67">
        <f t="shared" si="5"/>
        <v>7</v>
      </c>
      <c r="AB118" s="60">
        <v>0</v>
      </c>
      <c r="AC118" s="60">
        <v>0</v>
      </c>
      <c r="AD118" s="60">
        <v>0</v>
      </c>
      <c r="AE118" s="65" t="s">
        <v>75</v>
      </c>
      <c r="AF118" s="67">
        <f t="shared" si="6"/>
        <v>0</v>
      </c>
      <c r="AG118" s="60">
        <v>0</v>
      </c>
      <c r="AH118" s="60">
        <v>0</v>
      </c>
      <c r="AI118" s="65" t="s">
        <v>75</v>
      </c>
      <c r="AJ118" s="61">
        <v>0</v>
      </c>
      <c r="AK118" s="65" t="s">
        <v>75</v>
      </c>
      <c r="AL118" s="65" t="s">
        <v>75</v>
      </c>
      <c r="AM118" s="67">
        <f t="shared" si="7"/>
        <v>0</v>
      </c>
      <c r="AN118" s="67">
        <f>+K118+AC118-AH118</f>
        <v>61285000</v>
      </c>
      <c r="AO118" s="61" t="s">
        <v>67</v>
      </c>
      <c r="AP118" s="67">
        <v>61285000</v>
      </c>
      <c r="AQ118" s="58" t="s">
        <v>3164</v>
      </c>
      <c r="AR118" s="60">
        <v>0</v>
      </c>
      <c r="AS118" s="66" t="s">
        <v>75</v>
      </c>
      <c r="AT118" s="70">
        <v>0</v>
      </c>
      <c r="AU118" s="71">
        <f t="shared" si="8"/>
        <v>61285000</v>
      </c>
      <c r="AV118" s="72">
        <f t="shared" si="9"/>
        <v>0</v>
      </c>
      <c r="AW118" s="66" t="s">
        <v>75</v>
      </c>
      <c r="AX118" s="61" t="s">
        <v>98</v>
      </c>
      <c r="AY118" s="62" t="s">
        <v>3975</v>
      </c>
      <c r="AZ118" s="58" t="s">
        <v>67</v>
      </c>
      <c r="BA118" s="58" t="s">
        <v>119</v>
      </c>
    </row>
    <row r="119" spans="2:53" x14ac:dyDescent="0.25">
      <c r="B119" s="58">
        <v>2024</v>
      </c>
      <c r="C119" s="58">
        <v>891780111</v>
      </c>
      <c r="D119" s="59" t="s">
        <v>64</v>
      </c>
      <c r="E119" s="60" t="s">
        <v>3974</v>
      </c>
      <c r="F119" s="60" t="s">
        <v>3973</v>
      </c>
      <c r="G119" s="61">
        <v>0</v>
      </c>
      <c r="H119" s="61" t="s">
        <v>73</v>
      </c>
      <c r="I119" s="59" t="s">
        <v>65</v>
      </c>
      <c r="J119" s="62" t="s">
        <v>3972</v>
      </c>
      <c r="K119" s="60">
        <v>4920000</v>
      </c>
      <c r="L119" s="58" t="s">
        <v>68</v>
      </c>
      <c r="M119" s="62" t="s">
        <v>3971</v>
      </c>
      <c r="N119" s="63" t="s">
        <v>3970</v>
      </c>
      <c r="O119" s="64">
        <v>1464</v>
      </c>
      <c r="P119" s="68">
        <v>45469</v>
      </c>
      <c r="Q119" s="60">
        <v>4920000</v>
      </c>
      <c r="R119" s="68">
        <v>45471</v>
      </c>
      <c r="S119" s="60">
        <v>4920000</v>
      </c>
      <c r="T119" s="61" t="s">
        <v>66</v>
      </c>
      <c r="U119" s="64">
        <v>57438212</v>
      </c>
      <c r="V119" s="62" t="s">
        <v>3963</v>
      </c>
      <c r="W119" s="355">
        <v>45471</v>
      </c>
      <c r="X119" s="68">
        <v>45471</v>
      </c>
      <c r="Y119" s="68" t="s">
        <v>75</v>
      </c>
      <c r="Z119" s="68">
        <v>45471</v>
      </c>
      <c r="AA119" s="67">
        <f t="shared" si="5"/>
        <v>0</v>
      </c>
      <c r="AB119" s="60">
        <v>0</v>
      </c>
      <c r="AC119" s="60">
        <v>0</v>
      </c>
      <c r="AD119" s="60">
        <v>0</v>
      </c>
      <c r="AE119" s="65" t="s">
        <v>75</v>
      </c>
      <c r="AF119" s="67">
        <f t="shared" si="6"/>
        <v>0</v>
      </c>
      <c r="AG119" s="60">
        <v>0</v>
      </c>
      <c r="AH119" s="60">
        <v>0</v>
      </c>
      <c r="AI119" s="65" t="s">
        <v>75</v>
      </c>
      <c r="AJ119" s="61">
        <v>0</v>
      </c>
      <c r="AK119" s="65" t="s">
        <v>75</v>
      </c>
      <c r="AL119" s="65" t="s">
        <v>75</v>
      </c>
      <c r="AM119" s="67">
        <f t="shared" si="7"/>
        <v>0</v>
      </c>
      <c r="AN119" s="67">
        <f>+K119+AC119-AH119</f>
        <v>4920000</v>
      </c>
      <c r="AO119" s="61" t="s">
        <v>67</v>
      </c>
      <c r="AP119" s="67">
        <v>4920000</v>
      </c>
      <c r="AQ119" s="58" t="s">
        <v>3164</v>
      </c>
      <c r="AR119" s="60">
        <v>0</v>
      </c>
      <c r="AS119" s="66" t="s">
        <v>75</v>
      </c>
      <c r="AT119" s="70">
        <v>0</v>
      </c>
      <c r="AU119" s="71">
        <f t="shared" si="8"/>
        <v>4920000</v>
      </c>
      <c r="AV119" s="72">
        <f t="shared" si="9"/>
        <v>0</v>
      </c>
      <c r="AW119" s="66" t="s">
        <v>75</v>
      </c>
      <c r="AX119" s="61" t="s">
        <v>98</v>
      </c>
      <c r="AY119" s="62" t="s">
        <v>3969</v>
      </c>
      <c r="AZ119" s="58" t="s">
        <v>67</v>
      </c>
      <c r="BA119" s="58" t="s">
        <v>119</v>
      </c>
    </row>
    <row r="120" spans="2:53" x14ac:dyDescent="0.25">
      <c r="B120" s="58">
        <v>2024</v>
      </c>
      <c r="C120" s="58">
        <v>891780111</v>
      </c>
      <c r="D120" s="59" t="s">
        <v>64</v>
      </c>
      <c r="E120" s="60" t="s">
        <v>3968</v>
      </c>
      <c r="F120" s="60" t="s">
        <v>3967</v>
      </c>
      <c r="G120" s="61">
        <v>0</v>
      </c>
      <c r="H120" s="61" t="s">
        <v>73</v>
      </c>
      <c r="I120" s="59" t="s">
        <v>125</v>
      </c>
      <c r="J120" s="62" t="s">
        <v>3966</v>
      </c>
      <c r="K120" s="60">
        <v>31427000</v>
      </c>
      <c r="L120" s="58" t="s">
        <v>68</v>
      </c>
      <c r="M120" s="62" t="s">
        <v>3965</v>
      </c>
      <c r="N120" s="63" t="s">
        <v>3964</v>
      </c>
      <c r="O120" s="64">
        <v>1292</v>
      </c>
      <c r="P120" s="68">
        <v>45447</v>
      </c>
      <c r="Q120" s="60">
        <v>31427000</v>
      </c>
      <c r="R120" s="68">
        <v>45475</v>
      </c>
      <c r="S120" s="60">
        <v>31427000</v>
      </c>
      <c r="T120" s="61" t="s">
        <v>66</v>
      </c>
      <c r="U120" s="64">
        <v>57438212</v>
      </c>
      <c r="V120" s="62" t="s">
        <v>3963</v>
      </c>
      <c r="W120" s="355">
        <v>45475</v>
      </c>
      <c r="X120" s="68">
        <v>45481</v>
      </c>
      <c r="Y120" s="68" t="s">
        <v>75</v>
      </c>
      <c r="Z120" s="68">
        <v>45665</v>
      </c>
      <c r="AA120" s="67">
        <f t="shared" si="5"/>
        <v>184</v>
      </c>
      <c r="AB120" s="60">
        <v>0</v>
      </c>
      <c r="AC120" s="60">
        <v>0</v>
      </c>
      <c r="AD120" s="60">
        <v>0</v>
      </c>
      <c r="AE120" s="65" t="s">
        <v>75</v>
      </c>
      <c r="AF120" s="67">
        <f t="shared" si="6"/>
        <v>0</v>
      </c>
      <c r="AG120" s="60">
        <v>0</v>
      </c>
      <c r="AH120" s="60">
        <v>0</v>
      </c>
      <c r="AI120" s="65" t="s">
        <v>75</v>
      </c>
      <c r="AJ120" s="61">
        <v>0</v>
      </c>
      <c r="AK120" s="65" t="s">
        <v>75</v>
      </c>
      <c r="AL120" s="65" t="s">
        <v>75</v>
      </c>
      <c r="AM120" s="67">
        <f t="shared" si="7"/>
        <v>0</v>
      </c>
      <c r="AN120" s="67">
        <f>+K120+AC120-AH120</f>
        <v>31427000</v>
      </c>
      <c r="AO120" s="61" t="s">
        <v>67</v>
      </c>
      <c r="AP120" s="67">
        <v>31427000</v>
      </c>
      <c r="AQ120" s="58" t="s">
        <v>3164</v>
      </c>
      <c r="AR120" s="60">
        <v>0</v>
      </c>
      <c r="AS120" s="66" t="s">
        <v>75</v>
      </c>
      <c r="AT120" s="70">
        <v>0</v>
      </c>
      <c r="AU120" s="71">
        <f t="shared" si="8"/>
        <v>31427000</v>
      </c>
      <c r="AV120" s="72">
        <f t="shared" si="9"/>
        <v>0</v>
      </c>
      <c r="AW120" s="66" t="s">
        <v>75</v>
      </c>
      <c r="AX120" s="61" t="s">
        <v>101</v>
      </c>
      <c r="AY120" s="62" t="s">
        <v>3962</v>
      </c>
      <c r="AZ120" s="58" t="s">
        <v>67</v>
      </c>
      <c r="BA120" s="58" t="s">
        <v>119</v>
      </c>
    </row>
    <row r="121" spans="2:53" x14ac:dyDescent="0.25">
      <c r="B121" s="58">
        <v>2024</v>
      </c>
      <c r="C121" s="58">
        <v>891780111</v>
      </c>
      <c r="D121" s="59" t="s">
        <v>64</v>
      </c>
      <c r="E121" s="60" t="s">
        <v>3961</v>
      </c>
      <c r="F121" s="60" t="s">
        <v>3960</v>
      </c>
      <c r="G121" s="61">
        <v>0</v>
      </c>
      <c r="H121" s="61" t="s">
        <v>73</v>
      </c>
      <c r="I121" s="59" t="s">
        <v>125</v>
      </c>
      <c r="J121" s="62" t="s">
        <v>3959</v>
      </c>
      <c r="K121" s="60">
        <v>70268116</v>
      </c>
      <c r="L121" s="58" t="s">
        <v>68</v>
      </c>
      <c r="M121" s="62" t="s">
        <v>3958</v>
      </c>
      <c r="N121" s="63" t="s">
        <v>2534</v>
      </c>
      <c r="O121" s="64">
        <v>1497</v>
      </c>
      <c r="P121" s="68">
        <v>45475</v>
      </c>
      <c r="Q121" s="60">
        <v>70268116</v>
      </c>
      <c r="R121" s="68">
        <v>45477</v>
      </c>
      <c r="S121" s="60">
        <v>70268116</v>
      </c>
      <c r="T121" s="61" t="s">
        <v>66</v>
      </c>
      <c r="U121" s="64">
        <v>85152695</v>
      </c>
      <c r="V121" s="62" t="s">
        <v>3225</v>
      </c>
      <c r="W121" s="355">
        <v>45477</v>
      </c>
      <c r="X121" s="68">
        <v>45477</v>
      </c>
      <c r="Y121" s="68">
        <v>45477</v>
      </c>
      <c r="Z121" s="68">
        <v>45479</v>
      </c>
      <c r="AA121" s="67">
        <f t="shared" si="5"/>
        <v>2</v>
      </c>
      <c r="AB121" s="60">
        <v>0</v>
      </c>
      <c r="AC121" s="60">
        <v>0</v>
      </c>
      <c r="AD121" s="60">
        <v>0</v>
      </c>
      <c r="AE121" s="65" t="s">
        <v>75</v>
      </c>
      <c r="AF121" s="67">
        <f t="shared" si="6"/>
        <v>0</v>
      </c>
      <c r="AG121" s="60">
        <v>0</v>
      </c>
      <c r="AH121" s="60">
        <v>0</v>
      </c>
      <c r="AI121" s="65" t="s">
        <v>75</v>
      </c>
      <c r="AJ121" s="61">
        <v>0</v>
      </c>
      <c r="AK121" s="65" t="s">
        <v>75</v>
      </c>
      <c r="AL121" s="65" t="s">
        <v>75</v>
      </c>
      <c r="AM121" s="67">
        <f t="shared" si="7"/>
        <v>0</v>
      </c>
      <c r="AN121" s="67">
        <f>+K121+AC121-AH121</f>
        <v>70268116</v>
      </c>
      <c r="AO121" s="61" t="s">
        <v>67</v>
      </c>
      <c r="AP121" s="67">
        <v>70268116</v>
      </c>
      <c r="AQ121" s="58" t="s">
        <v>3164</v>
      </c>
      <c r="AR121" s="60">
        <v>0</v>
      </c>
      <c r="AS121" s="66" t="s">
        <v>75</v>
      </c>
      <c r="AT121" s="70">
        <v>0</v>
      </c>
      <c r="AU121" s="71">
        <f t="shared" si="8"/>
        <v>70268116</v>
      </c>
      <c r="AV121" s="72">
        <f t="shared" si="9"/>
        <v>0</v>
      </c>
      <c r="AW121" s="66" t="s">
        <v>75</v>
      </c>
      <c r="AX121" s="61" t="s">
        <v>101</v>
      </c>
      <c r="AY121" s="62" t="s">
        <v>3957</v>
      </c>
      <c r="AZ121" s="58" t="s">
        <v>67</v>
      </c>
      <c r="BA121" s="58" t="s">
        <v>119</v>
      </c>
    </row>
    <row r="122" spans="2:53" x14ac:dyDescent="0.25">
      <c r="B122" s="58">
        <v>2024</v>
      </c>
      <c r="C122" s="58">
        <v>891780111</v>
      </c>
      <c r="D122" s="59" t="s">
        <v>64</v>
      </c>
      <c r="E122" s="60" t="s">
        <v>3956</v>
      </c>
      <c r="F122" s="60" t="s">
        <v>3955</v>
      </c>
      <c r="G122" s="61">
        <v>0</v>
      </c>
      <c r="H122" s="61" t="s">
        <v>73</v>
      </c>
      <c r="I122" s="59" t="s">
        <v>65</v>
      </c>
      <c r="J122" s="62" t="s">
        <v>3954</v>
      </c>
      <c r="K122" s="60">
        <v>59903000</v>
      </c>
      <c r="L122" s="58" t="s">
        <v>68</v>
      </c>
      <c r="M122" s="62" t="s">
        <v>3953</v>
      </c>
      <c r="N122" s="63" t="s">
        <v>3952</v>
      </c>
      <c r="O122" s="64">
        <v>1438</v>
      </c>
      <c r="P122" s="68">
        <v>45467</v>
      </c>
      <c r="Q122" s="60">
        <v>59903000</v>
      </c>
      <c r="R122" s="68">
        <v>45477</v>
      </c>
      <c r="S122" s="60">
        <v>59903000</v>
      </c>
      <c r="T122" s="61" t="s">
        <v>66</v>
      </c>
      <c r="U122" s="64">
        <v>7633815</v>
      </c>
      <c r="V122" s="62" t="s">
        <v>3276</v>
      </c>
      <c r="W122" s="355">
        <v>45477</v>
      </c>
      <c r="X122" s="68">
        <v>45478</v>
      </c>
      <c r="Y122" s="68">
        <v>45478</v>
      </c>
      <c r="Z122" s="68">
        <v>45484</v>
      </c>
      <c r="AA122" s="67">
        <f t="shared" si="5"/>
        <v>6</v>
      </c>
      <c r="AB122" s="60">
        <v>0</v>
      </c>
      <c r="AC122" s="60">
        <v>0</v>
      </c>
      <c r="AD122" s="60">
        <v>0</v>
      </c>
      <c r="AE122" s="65" t="s">
        <v>75</v>
      </c>
      <c r="AF122" s="67">
        <f t="shared" si="6"/>
        <v>0</v>
      </c>
      <c r="AG122" s="60">
        <v>0</v>
      </c>
      <c r="AH122" s="60">
        <v>0</v>
      </c>
      <c r="AI122" s="65" t="s">
        <v>75</v>
      </c>
      <c r="AJ122" s="61">
        <v>0</v>
      </c>
      <c r="AK122" s="65" t="s">
        <v>75</v>
      </c>
      <c r="AL122" s="65" t="s">
        <v>75</v>
      </c>
      <c r="AM122" s="67">
        <f t="shared" si="7"/>
        <v>0</v>
      </c>
      <c r="AN122" s="67">
        <f>+K122+AC122-AH122</f>
        <v>59903000</v>
      </c>
      <c r="AO122" s="61" t="s">
        <v>67</v>
      </c>
      <c r="AP122" s="67">
        <v>59903000</v>
      </c>
      <c r="AQ122" s="58" t="s">
        <v>3164</v>
      </c>
      <c r="AR122" s="60">
        <v>0</v>
      </c>
      <c r="AS122" s="66" t="s">
        <v>75</v>
      </c>
      <c r="AT122" s="70">
        <v>0</v>
      </c>
      <c r="AU122" s="71">
        <f t="shared" si="8"/>
        <v>59903000</v>
      </c>
      <c r="AV122" s="72">
        <f t="shared" si="9"/>
        <v>0</v>
      </c>
      <c r="AW122" s="66" t="s">
        <v>75</v>
      </c>
      <c r="AX122" s="61" t="s">
        <v>101</v>
      </c>
      <c r="AY122" s="62" t="s">
        <v>3951</v>
      </c>
      <c r="AZ122" s="58" t="s">
        <v>67</v>
      </c>
      <c r="BA122" s="58" t="s">
        <v>119</v>
      </c>
    </row>
    <row r="123" spans="2:53" x14ac:dyDescent="0.25">
      <c r="B123" s="58">
        <v>2024</v>
      </c>
      <c r="C123" s="58">
        <v>891780111</v>
      </c>
      <c r="D123" s="59" t="s">
        <v>64</v>
      </c>
      <c r="E123" s="60" t="s">
        <v>3950</v>
      </c>
      <c r="F123" s="60" t="s">
        <v>3949</v>
      </c>
      <c r="G123" s="61">
        <v>0</v>
      </c>
      <c r="H123" s="61" t="s">
        <v>73</v>
      </c>
      <c r="I123" s="59" t="s">
        <v>65</v>
      </c>
      <c r="J123" s="62" t="s">
        <v>3948</v>
      </c>
      <c r="K123" s="60">
        <v>66836700</v>
      </c>
      <c r="L123" s="58" t="s">
        <v>68</v>
      </c>
      <c r="M123" s="62" t="s">
        <v>3947</v>
      </c>
      <c r="N123" s="63" t="s">
        <v>3946</v>
      </c>
      <c r="O123" s="64">
        <v>1422</v>
      </c>
      <c r="P123" s="68">
        <v>45464</v>
      </c>
      <c r="Q123" s="60">
        <v>66836700</v>
      </c>
      <c r="R123" s="68">
        <v>45477</v>
      </c>
      <c r="S123" s="60">
        <v>66836700</v>
      </c>
      <c r="T123" s="61" t="s">
        <v>66</v>
      </c>
      <c r="U123" s="64">
        <v>7633815</v>
      </c>
      <c r="V123" s="62" t="s">
        <v>3276</v>
      </c>
      <c r="W123" s="355">
        <v>45477</v>
      </c>
      <c r="X123" s="68">
        <v>45483</v>
      </c>
      <c r="Y123" s="68">
        <v>45483</v>
      </c>
      <c r="Z123" s="68">
        <v>45489</v>
      </c>
      <c r="AA123" s="67">
        <f t="shared" si="5"/>
        <v>6</v>
      </c>
      <c r="AB123" s="60">
        <v>0</v>
      </c>
      <c r="AC123" s="60">
        <v>0</v>
      </c>
      <c r="AD123" s="60">
        <v>0</v>
      </c>
      <c r="AE123" s="65" t="s">
        <v>75</v>
      </c>
      <c r="AF123" s="67">
        <f t="shared" si="6"/>
        <v>0</v>
      </c>
      <c r="AG123" s="60">
        <v>0</v>
      </c>
      <c r="AH123" s="60">
        <v>0</v>
      </c>
      <c r="AI123" s="65" t="s">
        <v>75</v>
      </c>
      <c r="AJ123" s="61">
        <v>0</v>
      </c>
      <c r="AK123" s="65" t="s">
        <v>75</v>
      </c>
      <c r="AL123" s="65" t="s">
        <v>75</v>
      </c>
      <c r="AM123" s="67">
        <f t="shared" si="7"/>
        <v>0</v>
      </c>
      <c r="AN123" s="67">
        <f>+K123+AC123-AH123</f>
        <v>66836700</v>
      </c>
      <c r="AO123" s="61" t="s">
        <v>67</v>
      </c>
      <c r="AP123" s="67">
        <v>66836700</v>
      </c>
      <c r="AQ123" s="58" t="s">
        <v>3164</v>
      </c>
      <c r="AR123" s="60">
        <v>0</v>
      </c>
      <c r="AS123" s="66" t="s">
        <v>75</v>
      </c>
      <c r="AT123" s="70">
        <v>0</v>
      </c>
      <c r="AU123" s="71">
        <f t="shared" si="8"/>
        <v>66836700</v>
      </c>
      <c r="AV123" s="72">
        <f t="shared" si="9"/>
        <v>0</v>
      </c>
      <c r="AW123" s="66" t="s">
        <v>75</v>
      </c>
      <c r="AX123" s="61" t="s">
        <v>101</v>
      </c>
      <c r="AY123" s="62" t="s">
        <v>3945</v>
      </c>
      <c r="AZ123" s="58" t="s">
        <v>67</v>
      </c>
      <c r="BA123" s="58" t="s">
        <v>119</v>
      </c>
    </row>
    <row r="124" spans="2:53" x14ac:dyDescent="0.25">
      <c r="B124" s="58">
        <v>2024</v>
      </c>
      <c r="C124" s="58">
        <v>891780111</v>
      </c>
      <c r="D124" s="59" t="s">
        <v>64</v>
      </c>
      <c r="E124" s="60" t="s">
        <v>3944</v>
      </c>
      <c r="F124" s="60" t="s">
        <v>3943</v>
      </c>
      <c r="G124" s="61">
        <v>0</v>
      </c>
      <c r="H124" s="61" t="s">
        <v>73</v>
      </c>
      <c r="I124" s="59" t="s">
        <v>125</v>
      </c>
      <c r="J124" s="62" t="s">
        <v>3942</v>
      </c>
      <c r="K124" s="60">
        <v>81786800</v>
      </c>
      <c r="L124" s="58" t="s">
        <v>68</v>
      </c>
      <c r="M124" s="62" t="s">
        <v>3941</v>
      </c>
      <c r="N124" s="63" t="s">
        <v>3940</v>
      </c>
      <c r="O124" s="64">
        <v>1490</v>
      </c>
      <c r="P124" s="68">
        <v>45475</v>
      </c>
      <c r="Q124" s="60">
        <v>88870100</v>
      </c>
      <c r="R124" s="68">
        <v>45477</v>
      </c>
      <c r="S124" s="60">
        <v>81786800</v>
      </c>
      <c r="T124" s="61" t="s">
        <v>66</v>
      </c>
      <c r="U124" s="64">
        <v>85152695</v>
      </c>
      <c r="V124" s="62" t="s">
        <v>3225</v>
      </c>
      <c r="W124" s="355">
        <v>45477</v>
      </c>
      <c r="X124" s="68">
        <v>45478</v>
      </c>
      <c r="Y124" s="68">
        <v>45478</v>
      </c>
      <c r="Z124" s="68">
        <v>45479</v>
      </c>
      <c r="AA124" s="67">
        <f t="shared" si="5"/>
        <v>1</v>
      </c>
      <c r="AB124" s="60">
        <v>0</v>
      </c>
      <c r="AC124" s="60">
        <v>0</v>
      </c>
      <c r="AD124" s="60">
        <v>0</v>
      </c>
      <c r="AE124" s="65" t="s">
        <v>75</v>
      </c>
      <c r="AF124" s="67">
        <f t="shared" si="6"/>
        <v>0</v>
      </c>
      <c r="AG124" s="60">
        <v>0</v>
      </c>
      <c r="AH124" s="60">
        <v>0</v>
      </c>
      <c r="AI124" s="65" t="s">
        <v>75</v>
      </c>
      <c r="AJ124" s="61">
        <v>0</v>
      </c>
      <c r="AK124" s="65" t="s">
        <v>75</v>
      </c>
      <c r="AL124" s="65" t="s">
        <v>75</v>
      </c>
      <c r="AM124" s="67">
        <f t="shared" si="7"/>
        <v>0</v>
      </c>
      <c r="AN124" s="67">
        <f>+K124+AC124-AH124</f>
        <v>81786800</v>
      </c>
      <c r="AO124" s="61" t="s">
        <v>67</v>
      </c>
      <c r="AP124" s="67">
        <v>81786800</v>
      </c>
      <c r="AQ124" s="58" t="s">
        <v>3164</v>
      </c>
      <c r="AR124" s="60">
        <v>0</v>
      </c>
      <c r="AS124" s="66" t="s">
        <v>75</v>
      </c>
      <c r="AT124" s="70">
        <v>0</v>
      </c>
      <c r="AU124" s="71">
        <f t="shared" si="8"/>
        <v>81786800</v>
      </c>
      <c r="AV124" s="72">
        <f t="shared" si="9"/>
        <v>0</v>
      </c>
      <c r="AW124" s="66" t="s">
        <v>75</v>
      </c>
      <c r="AX124" s="61" t="s">
        <v>101</v>
      </c>
      <c r="AY124" s="62" t="s">
        <v>3939</v>
      </c>
      <c r="AZ124" s="58" t="s">
        <v>67</v>
      </c>
      <c r="BA124" s="58" t="s">
        <v>119</v>
      </c>
    </row>
    <row r="125" spans="2:53" x14ac:dyDescent="0.25">
      <c r="B125" s="58">
        <v>2024</v>
      </c>
      <c r="C125" s="58">
        <v>891780111</v>
      </c>
      <c r="D125" s="59" t="s">
        <v>64</v>
      </c>
      <c r="E125" s="60" t="s">
        <v>3938</v>
      </c>
      <c r="F125" s="60" t="s">
        <v>3937</v>
      </c>
      <c r="G125" s="61">
        <v>0</v>
      </c>
      <c r="H125" s="61" t="s">
        <v>73</v>
      </c>
      <c r="I125" s="59" t="s">
        <v>65</v>
      </c>
      <c r="J125" s="62" t="s">
        <v>3936</v>
      </c>
      <c r="K125" s="60">
        <v>72590000</v>
      </c>
      <c r="L125" s="58" t="s">
        <v>68</v>
      </c>
      <c r="M125" s="62" t="s">
        <v>515</v>
      </c>
      <c r="N125" s="63" t="s">
        <v>3925</v>
      </c>
      <c r="O125" s="64">
        <v>1482</v>
      </c>
      <c r="P125" s="68">
        <v>45471</v>
      </c>
      <c r="Q125" s="60">
        <v>72590000</v>
      </c>
      <c r="R125" s="68">
        <v>45481</v>
      </c>
      <c r="S125" s="60">
        <v>72590000</v>
      </c>
      <c r="T125" s="61" t="s">
        <v>66</v>
      </c>
      <c r="U125" s="64">
        <v>85465146</v>
      </c>
      <c r="V125" s="62" t="s">
        <v>3267</v>
      </c>
      <c r="W125" s="355">
        <v>45481</v>
      </c>
      <c r="X125" s="68">
        <v>45482</v>
      </c>
      <c r="Y125" s="68">
        <v>45482</v>
      </c>
      <c r="Z125" s="68">
        <v>45492</v>
      </c>
      <c r="AA125" s="67">
        <f t="shared" si="5"/>
        <v>10</v>
      </c>
      <c r="AB125" s="60">
        <v>0</v>
      </c>
      <c r="AC125" s="60">
        <v>0</v>
      </c>
      <c r="AD125" s="60">
        <v>0</v>
      </c>
      <c r="AE125" s="65" t="s">
        <v>75</v>
      </c>
      <c r="AF125" s="67">
        <f t="shared" si="6"/>
        <v>0</v>
      </c>
      <c r="AG125" s="60">
        <v>0</v>
      </c>
      <c r="AH125" s="60">
        <v>0</v>
      </c>
      <c r="AI125" s="65" t="s">
        <v>75</v>
      </c>
      <c r="AJ125" s="61">
        <v>0</v>
      </c>
      <c r="AK125" s="65" t="s">
        <v>75</v>
      </c>
      <c r="AL125" s="65" t="s">
        <v>75</v>
      </c>
      <c r="AM125" s="67">
        <f t="shared" si="7"/>
        <v>0</v>
      </c>
      <c r="AN125" s="67">
        <f>+K125+AC125-AH125</f>
        <v>72590000</v>
      </c>
      <c r="AO125" s="61" t="s">
        <v>67</v>
      </c>
      <c r="AP125" s="67">
        <v>72590000</v>
      </c>
      <c r="AQ125" s="58" t="s">
        <v>3164</v>
      </c>
      <c r="AR125" s="60">
        <v>0</v>
      </c>
      <c r="AS125" s="66" t="s">
        <v>75</v>
      </c>
      <c r="AT125" s="70">
        <v>0</v>
      </c>
      <c r="AU125" s="71">
        <f t="shared" si="8"/>
        <v>72590000</v>
      </c>
      <c r="AV125" s="72">
        <f t="shared" si="9"/>
        <v>0</v>
      </c>
      <c r="AW125" s="66" t="s">
        <v>75</v>
      </c>
      <c r="AX125" s="61" t="s">
        <v>101</v>
      </c>
      <c r="AY125" s="62" t="s">
        <v>3935</v>
      </c>
      <c r="AZ125" s="58" t="s">
        <v>67</v>
      </c>
      <c r="BA125" s="58" t="s">
        <v>119</v>
      </c>
    </row>
    <row r="126" spans="2:53" x14ac:dyDescent="0.25">
      <c r="B126" s="58">
        <v>2024</v>
      </c>
      <c r="C126" s="58">
        <v>891780111</v>
      </c>
      <c r="D126" s="59" t="s">
        <v>64</v>
      </c>
      <c r="E126" s="60" t="s">
        <v>3934</v>
      </c>
      <c r="F126" s="60" t="s">
        <v>3933</v>
      </c>
      <c r="G126" s="61">
        <v>0</v>
      </c>
      <c r="H126" s="61" t="s">
        <v>73</v>
      </c>
      <c r="I126" s="59" t="s">
        <v>65</v>
      </c>
      <c r="J126" s="62" t="s">
        <v>3932</v>
      </c>
      <c r="K126" s="60">
        <v>16091000</v>
      </c>
      <c r="L126" s="58" t="s">
        <v>68</v>
      </c>
      <c r="M126" s="62" t="s">
        <v>3931</v>
      </c>
      <c r="N126" s="63" t="s">
        <v>3930</v>
      </c>
      <c r="O126" s="64">
        <v>1489</v>
      </c>
      <c r="P126" s="68">
        <v>45475</v>
      </c>
      <c r="Q126" s="60">
        <v>16091000</v>
      </c>
      <c r="R126" s="68">
        <v>45483</v>
      </c>
      <c r="S126" s="60">
        <v>16091000</v>
      </c>
      <c r="T126" s="61" t="s">
        <v>66</v>
      </c>
      <c r="U126" s="64">
        <v>7633815</v>
      </c>
      <c r="V126" s="62" t="s">
        <v>3276</v>
      </c>
      <c r="W126" s="355">
        <v>45483</v>
      </c>
      <c r="X126" s="68">
        <v>45484</v>
      </c>
      <c r="Y126" s="68">
        <v>45483</v>
      </c>
      <c r="Z126" s="68">
        <v>45489</v>
      </c>
      <c r="AA126" s="67">
        <f t="shared" si="5"/>
        <v>6</v>
      </c>
      <c r="AB126" s="60">
        <v>0</v>
      </c>
      <c r="AC126" s="60">
        <v>0</v>
      </c>
      <c r="AD126" s="60">
        <v>0</v>
      </c>
      <c r="AE126" s="65" t="s">
        <v>75</v>
      </c>
      <c r="AF126" s="67">
        <f t="shared" si="6"/>
        <v>0</v>
      </c>
      <c r="AG126" s="60">
        <v>0</v>
      </c>
      <c r="AH126" s="60">
        <v>0</v>
      </c>
      <c r="AI126" s="65" t="s">
        <v>75</v>
      </c>
      <c r="AJ126" s="61">
        <v>0</v>
      </c>
      <c r="AK126" s="65" t="s">
        <v>75</v>
      </c>
      <c r="AL126" s="65" t="s">
        <v>75</v>
      </c>
      <c r="AM126" s="67">
        <f t="shared" si="7"/>
        <v>0</v>
      </c>
      <c r="AN126" s="67">
        <f>+K126+AC126-AH126</f>
        <v>16091000</v>
      </c>
      <c r="AO126" s="61" t="s">
        <v>67</v>
      </c>
      <c r="AP126" s="67">
        <v>16091000</v>
      </c>
      <c r="AQ126" s="58" t="s">
        <v>3164</v>
      </c>
      <c r="AR126" s="60">
        <v>0</v>
      </c>
      <c r="AS126" s="66" t="s">
        <v>75</v>
      </c>
      <c r="AT126" s="70">
        <v>0</v>
      </c>
      <c r="AU126" s="71">
        <f t="shared" si="8"/>
        <v>16091000</v>
      </c>
      <c r="AV126" s="72">
        <f t="shared" si="9"/>
        <v>0</v>
      </c>
      <c r="AW126" s="66" t="s">
        <v>75</v>
      </c>
      <c r="AX126" s="61" t="s">
        <v>101</v>
      </c>
      <c r="AY126" s="62" t="s">
        <v>3929</v>
      </c>
      <c r="AZ126" s="58" t="s">
        <v>67</v>
      </c>
      <c r="BA126" s="58" t="s">
        <v>119</v>
      </c>
    </row>
    <row r="127" spans="2:53" x14ac:dyDescent="0.25">
      <c r="B127" s="58">
        <v>2024</v>
      </c>
      <c r="C127" s="58">
        <v>891780111</v>
      </c>
      <c r="D127" s="59" t="s">
        <v>64</v>
      </c>
      <c r="E127" s="60" t="s">
        <v>3928</v>
      </c>
      <c r="F127" s="60" t="s">
        <v>3927</v>
      </c>
      <c r="G127" s="61">
        <v>0</v>
      </c>
      <c r="H127" s="61" t="s">
        <v>73</v>
      </c>
      <c r="I127" s="59" t="s">
        <v>65</v>
      </c>
      <c r="J127" s="62" t="s">
        <v>3926</v>
      </c>
      <c r="K127" s="60">
        <v>46886000</v>
      </c>
      <c r="L127" s="58" t="s">
        <v>68</v>
      </c>
      <c r="M127" s="62" t="s">
        <v>515</v>
      </c>
      <c r="N127" s="63" t="s">
        <v>3925</v>
      </c>
      <c r="O127" s="64">
        <v>1481</v>
      </c>
      <c r="P127" s="68">
        <v>45471</v>
      </c>
      <c r="Q127" s="60">
        <v>46886000</v>
      </c>
      <c r="R127" s="68">
        <v>45484</v>
      </c>
      <c r="S127" s="60">
        <v>46886000</v>
      </c>
      <c r="T127" s="61" t="s">
        <v>66</v>
      </c>
      <c r="U127" s="64">
        <v>85465146</v>
      </c>
      <c r="V127" s="62" t="s">
        <v>3267</v>
      </c>
      <c r="W127" s="355">
        <v>45484</v>
      </c>
      <c r="X127" s="68">
        <v>45490</v>
      </c>
      <c r="Y127" s="68">
        <v>45490</v>
      </c>
      <c r="Z127" s="68">
        <v>45499</v>
      </c>
      <c r="AA127" s="67">
        <f t="shared" si="5"/>
        <v>9</v>
      </c>
      <c r="AB127" s="60">
        <v>0</v>
      </c>
      <c r="AC127" s="60">
        <v>0</v>
      </c>
      <c r="AD127" s="60">
        <v>0</v>
      </c>
      <c r="AE127" s="65" t="s">
        <v>75</v>
      </c>
      <c r="AF127" s="67">
        <f t="shared" si="6"/>
        <v>0</v>
      </c>
      <c r="AG127" s="60">
        <v>0</v>
      </c>
      <c r="AH127" s="60">
        <v>0</v>
      </c>
      <c r="AI127" s="65" t="s">
        <v>75</v>
      </c>
      <c r="AJ127" s="61">
        <v>0</v>
      </c>
      <c r="AK127" s="65" t="s">
        <v>75</v>
      </c>
      <c r="AL127" s="65" t="s">
        <v>75</v>
      </c>
      <c r="AM127" s="67">
        <f t="shared" si="7"/>
        <v>0</v>
      </c>
      <c r="AN127" s="67">
        <f>+K127+AC127-AH127</f>
        <v>46886000</v>
      </c>
      <c r="AO127" s="61" t="s">
        <v>67</v>
      </c>
      <c r="AP127" s="67">
        <v>46886000</v>
      </c>
      <c r="AQ127" s="58" t="s">
        <v>3164</v>
      </c>
      <c r="AR127" s="60">
        <v>0</v>
      </c>
      <c r="AS127" s="66" t="s">
        <v>75</v>
      </c>
      <c r="AT127" s="70">
        <v>0</v>
      </c>
      <c r="AU127" s="71">
        <f t="shared" si="8"/>
        <v>46886000</v>
      </c>
      <c r="AV127" s="72">
        <f t="shared" si="9"/>
        <v>0</v>
      </c>
      <c r="AW127" s="66" t="s">
        <v>75</v>
      </c>
      <c r="AX127" s="61" t="s">
        <v>101</v>
      </c>
      <c r="AY127" s="62" t="s">
        <v>3924</v>
      </c>
      <c r="AZ127" s="58" t="s">
        <v>67</v>
      </c>
      <c r="BA127" s="58" t="s">
        <v>119</v>
      </c>
    </row>
    <row r="128" spans="2:53" x14ac:dyDescent="0.25">
      <c r="B128" s="58">
        <v>2024</v>
      </c>
      <c r="C128" s="58">
        <v>891780111</v>
      </c>
      <c r="D128" s="59" t="s">
        <v>64</v>
      </c>
      <c r="E128" s="60" t="s">
        <v>3923</v>
      </c>
      <c r="F128" s="60" t="s">
        <v>3922</v>
      </c>
      <c r="G128" s="61">
        <v>0</v>
      </c>
      <c r="H128" s="61" t="s">
        <v>73</v>
      </c>
      <c r="I128" s="59" t="s">
        <v>65</v>
      </c>
      <c r="J128" s="62" t="s">
        <v>3921</v>
      </c>
      <c r="K128" s="60">
        <v>19300000</v>
      </c>
      <c r="L128" s="58" t="s">
        <v>68</v>
      </c>
      <c r="M128" s="62" t="s">
        <v>3920</v>
      </c>
      <c r="N128" s="63" t="s">
        <v>3919</v>
      </c>
      <c r="O128" s="64">
        <v>1386</v>
      </c>
      <c r="P128" s="68">
        <v>45462</v>
      </c>
      <c r="Q128" s="60">
        <v>19300000</v>
      </c>
      <c r="R128" s="68">
        <v>45490</v>
      </c>
      <c r="S128" s="60">
        <v>19300000</v>
      </c>
      <c r="T128" s="61" t="s">
        <v>66</v>
      </c>
      <c r="U128" s="64">
        <v>85465146</v>
      </c>
      <c r="V128" s="62" t="s">
        <v>3267</v>
      </c>
      <c r="W128" s="355">
        <v>45490</v>
      </c>
      <c r="X128" s="68">
        <v>45490</v>
      </c>
      <c r="Y128" s="68" t="s">
        <v>75</v>
      </c>
      <c r="Z128" s="68">
        <v>45494</v>
      </c>
      <c r="AA128" s="67">
        <f t="shared" si="5"/>
        <v>4</v>
      </c>
      <c r="AB128" s="60">
        <v>0</v>
      </c>
      <c r="AC128" s="60">
        <v>0</v>
      </c>
      <c r="AD128" s="60">
        <v>0</v>
      </c>
      <c r="AE128" s="65" t="s">
        <v>75</v>
      </c>
      <c r="AF128" s="67">
        <f t="shared" si="6"/>
        <v>0</v>
      </c>
      <c r="AG128" s="60">
        <v>0</v>
      </c>
      <c r="AH128" s="60">
        <v>0</v>
      </c>
      <c r="AI128" s="65" t="s">
        <v>75</v>
      </c>
      <c r="AJ128" s="61">
        <v>0</v>
      </c>
      <c r="AK128" s="65" t="s">
        <v>75</v>
      </c>
      <c r="AL128" s="65" t="s">
        <v>75</v>
      </c>
      <c r="AM128" s="67">
        <f t="shared" si="7"/>
        <v>0</v>
      </c>
      <c r="AN128" s="67">
        <f>+K128+AC128-AH128</f>
        <v>19300000</v>
      </c>
      <c r="AO128" s="61" t="s">
        <v>67</v>
      </c>
      <c r="AP128" s="67">
        <v>19300000</v>
      </c>
      <c r="AQ128" s="58" t="s">
        <v>3164</v>
      </c>
      <c r="AR128" s="60">
        <v>0</v>
      </c>
      <c r="AS128" s="66" t="s">
        <v>75</v>
      </c>
      <c r="AT128" s="70">
        <v>0</v>
      </c>
      <c r="AU128" s="71">
        <f t="shared" si="8"/>
        <v>19300000</v>
      </c>
      <c r="AV128" s="72">
        <f t="shared" si="9"/>
        <v>0</v>
      </c>
      <c r="AW128" s="66" t="s">
        <v>75</v>
      </c>
      <c r="AX128" s="61" t="s">
        <v>101</v>
      </c>
      <c r="AY128" s="62" t="s">
        <v>3918</v>
      </c>
      <c r="AZ128" s="58" t="s">
        <v>67</v>
      </c>
      <c r="BA128" s="58" t="s">
        <v>119</v>
      </c>
    </row>
    <row r="129" spans="2:53" x14ac:dyDescent="0.25">
      <c r="B129" s="58">
        <v>2024</v>
      </c>
      <c r="C129" s="58">
        <v>891780111</v>
      </c>
      <c r="D129" s="59" t="s">
        <v>64</v>
      </c>
      <c r="E129" s="60" t="s">
        <v>3917</v>
      </c>
      <c r="F129" s="60" t="s">
        <v>3916</v>
      </c>
      <c r="G129" s="61">
        <v>0</v>
      </c>
      <c r="H129" s="61" t="s">
        <v>73</v>
      </c>
      <c r="I129" s="59" t="s">
        <v>65</v>
      </c>
      <c r="J129" s="62" t="s">
        <v>3915</v>
      </c>
      <c r="K129" s="60">
        <v>33000000</v>
      </c>
      <c r="L129" s="58" t="s">
        <v>68</v>
      </c>
      <c r="M129" s="62" t="s">
        <v>3820</v>
      </c>
      <c r="N129" s="63" t="s">
        <v>3819</v>
      </c>
      <c r="O129" s="64">
        <v>1564</v>
      </c>
      <c r="P129" s="68">
        <v>45484</v>
      </c>
      <c r="Q129" s="60">
        <v>55000000</v>
      </c>
      <c r="R129" s="68">
        <v>45496</v>
      </c>
      <c r="S129" s="60">
        <v>33000000</v>
      </c>
      <c r="T129" s="61" t="s">
        <v>66</v>
      </c>
      <c r="U129" s="64">
        <v>72175282</v>
      </c>
      <c r="V129" s="62" t="s">
        <v>3682</v>
      </c>
      <c r="W129" s="355">
        <v>45496</v>
      </c>
      <c r="X129" s="68">
        <v>45502</v>
      </c>
      <c r="Y129" s="68" t="s">
        <v>75</v>
      </c>
      <c r="Z129" s="68">
        <v>45502</v>
      </c>
      <c r="AA129" s="67">
        <f t="shared" si="5"/>
        <v>0</v>
      </c>
      <c r="AB129" s="60">
        <v>0</v>
      </c>
      <c r="AC129" s="60">
        <v>0</v>
      </c>
      <c r="AD129" s="60">
        <v>0</v>
      </c>
      <c r="AE129" s="65" t="s">
        <v>75</v>
      </c>
      <c r="AF129" s="67">
        <f t="shared" si="6"/>
        <v>0</v>
      </c>
      <c r="AG129" s="60">
        <v>0</v>
      </c>
      <c r="AH129" s="60">
        <v>0</v>
      </c>
      <c r="AI129" s="65" t="s">
        <v>75</v>
      </c>
      <c r="AJ129" s="61">
        <v>0</v>
      </c>
      <c r="AK129" s="65" t="s">
        <v>75</v>
      </c>
      <c r="AL129" s="65" t="s">
        <v>75</v>
      </c>
      <c r="AM129" s="67">
        <f t="shared" si="7"/>
        <v>0</v>
      </c>
      <c r="AN129" s="67">
        <f>+K129+AC129-AH129</f>
        <v>33000000</v>
      </c>
      <c r="AO129" s="61" t="s">
        <v>67</v>
      </c>
      <c r="AP129" s="67">
        <v>33000000</v>
      </c>
      <c r="AQ129" s="58" t="s">
        <v>3164</v>
      </c>
      <c r="AR129" s="60">
        <v>0</v>
      </c>
      <c r="AS129" s="66" t="s">
        <v>75</v>
      </c>
      <c r="AT129" s="70">
        <v>0</v>
      </c>
      <c r="AU129" s="71">
        <f t="shared" si="8"/>
        <v>33000000</v>
      </c>
      <c r="AV129" s="72">
        <f t="shared" si="9"/>
        <v>0</v>
      </c>
      <c r="AW129" s="66" t="s">
        <v>75</v>
      </c>
      <c r="AX129" s="61" t="s">
        <v>101</v>
      </c>
      <c r="AY129" s="62" t="s">
        <v>3914</v>
      </c>
      <c r="AZ129" s="58" t="s">
        <v>67</v>
      </c>
      <c r="BA129" s="58" t="s">
        <v>119</v>
      </c>
    </row>
    <row r="130" spans="2:53" x14ac:dyDescent="0.25">
      <c r="B130" s="58">
        <v>2024</v>
      </c>
      <c r="C130" s="58">
        <v>891780111</v>
      </c>
      <c r="D130" s="59" t="s">
        <v>64</v>
      </c>
      <c r="E130" s="60" t="s">
        <v>3913</v>
      </c>
      <c r="F130" s="60" t="s">
        <v>3912</v>
      </c>
      <c r="G130" s="61">
        <v>0</v>
      </c>
      <c r="H130" s="61" t="s">
        <v>73</v>
      </c>
      <c r="I130" s="59" t="s">
        <v>65</v>
      </c>
      <c r="J130" s="62" t="s">
        <v>3911</v>
      </c>
      <c r="K130" s="60">
        <v>22000000</v>
      </c>
      <c r="L130" s="58" t="s">
        <v>68</v>
      </c>
      <c r="M130" s="62" t="s">
        <v>3910</v>
      </c>
      <c r="N130" s="63" t="s">
        <v>3909</v>
      </c>
      <c r="O130" s="64">
        <v>1564</v>
      </c>
      <c r="P130" s="68">
        <v>45484</v>
      </c>
      <c r="Q130" s="60">
        <v>55000000</v>
      </c>
      <c r="R130" s="68">
        <v>45496</v>
      </c>
      <c r="S130" s="60">
        <v>22000000</v>
      </c>
      <c r="T130" s="61" t="s">
        <v>66</v>
      </c>
      <c r="U130" s="64">
        <v>72175282</v>
      </c>
      <c r="V130" s="62" t="s">
        <v>3682</v>
      </c>
      <c r="W130" s="355">
        <v>45496</v>
      </c>
      <c r="X130" s="68">
        <v>45502</v>
      </c>
      <c r="Y130" s="68" t="s">
        <v>75</v>
      </c>
      <c r="Z130" s="68">
        <v>45510</v>
      </c>
      <c r="AA130" s="67">
        <f t="shared" si="5"/>
        <v>8</v>
      </c>
      <c r="AB130" s="60">
        <v>0</v>
      </c>
      <c r="AC130" s="60">
        <v>0</v>
      </c>
      <c r="AD130" s="60">
        <v>0</v>
      </c>
      <c r="AE130" s="65" t="s">
        <v>75</v>
      </c>
      <c r="AF130" s="67">
        <f t="shared" si="6"/>
        <v>0</v>
      </c>
      <c r="AG130" s="60">
        <v>0</v>
      </c>
      <c r="AH130" s="60">
        <v>0</v>
      </c>
      <c r="AI130" s="65" t="s">
        <v>75</v>
      </c>
      <c r="AJ130" s="61">
        <v>0</v>
      </c>
      <c r="AK130" s="65" t="s">
        <v>75</v>
      </c>
      <c r="AL130" s="65" t="s">
        <v>75</v>
      </c>
      <c r="AM130" s="67">
        <f t="shared" si="7"/>
        <v>0</v>
      </c>
      <c r="AN130" s="67">
        <f>+K130+AC130-AH130</f>
        <v>22000000</v>
      </c>
      <c r="AO130" s="61" t="s">
        <v>67</v>
      </c>
      <c r="AP130" s="67">
        <v>22000000</v>
      </c>
      <c r="AQ130" s="58" t="s">
        <v>3164</v>
      </c>
      <c r="AR130" s="60">
        <v>0</v>
      </c>
      <c r="AS130" s="66" t="s">
        <v>75</v>
      </c>
      <c r="AT130" s="70">
        <v>0</v>
      </c>
      <c r="AU130" s="71">
        <f t="shared" si="8"/>
        <v>22000000</v>
      </c>
      <c r="AV130" s="72">
        <f t="shared" si="9"/>
        <v>0</v>
      </c>
      <c r="AW130" s="66" t="s">
        <v>75</v>
      </c>
      <c r="AX130" s="61" t="s">
        <v>101</v>
      </c>
      <c r="AY130" s="62" t="s">
        <v>3908</v>
      </c>
      <c r="AZ130" s="58" t="s">
        <v>67</v>
      </c>
      <c r="BA130" s="58" t="s">
        <v>119</v>
      </c>
    </row>
    <row r="131" spans="2:53" x14ac:dyDescent="0.25">
      <c r="B131" s="58">
        <v>2024</v>
      </c>
      <c r="C131" s="58">
        <v>891780111</v>
      </c>
      <c r="D131" s="59" t="s">
        <v>64</v>
      </c>
      <c r="E131" s="60" t="s">
        <v>3907</v>
      </c>
      <c r="F131" s="60" t="s">
        <v>3906</v>
      </c>
      <c r="G131" s="61">
        <v>0</v>
      </c>
      <c r="H131" s="61" t="s">
        <v>73</v>
      </c>
      <c r="I131" s="59" t="s">
        <v>125</v>
      </c>
      <c r="J131" s="62" t="s">
        <v>3905</v>
      </c>
      <c r="K131" s="60">
        <v>35168400</v>
      </c>
      <c r="L131" s="58" t="s">
        <v>68</v>
      </c>
      <c r="M131" s="62" t="s">
        <v>3904</v>
      </c>
      <c r="N131" s="63" t="s">
        <v>3903</v>
      </c>
      <c r="O131" s="64">
        <v>1676</v>
      </c>
      <c r="P131" s="68">
        <v>45496</v>
      </c>
      <c r="Q131" s="60">
        <v>35168400</v>
      </c>
      <c r="R131" s="68">
        <v>45497</v>
      </c>
      <c r="S131" s="60">
        <v>35168400</v>
      </c>
      <c r="T131" s="61" t="s">
        <v>66</v>
      </c>
      <c r="U131" s="64">
        <v>85152695</v>
      </c>
      <c r="V131" s="62" t="s">
        <v>3225</v>
      </c>
      <c r="W131" s="355">
        <v>45497</v>
      </c>
      <c r="X131" s="68">
        <v>45499</v>
      </c>
      <c r="Y131" s="68">
        <v>45497</v>
      </c>
      <c r="Z131" s="68">
        <v>45626</v>
      </c>
      <c r="AA131" s="67">
        <f t="shared" si="5"/>
        <v>129</v>
      </c>
      <c r="AB131" s="60">
        <v>0</v>
      </c>
      <c r="AC131" s="60">
        <v>0</v>
      </c>
      <c r="AD131" s="60">
        <v>0</v>
      </c>
      <c r="AE131" s="65" t="s">
        <v>75</v>
      </c>
      <c r="AF131" s="67">
        <f t="shared" si="6"/>
        <v>0</v>
      </c>
      <c r="AG131" s="60">
        <v>0</v>
      </c>
      <c r="AH131" s="60">
        <v>0</v>
      </c>
      <c r="AI131" s="65" t="s">
        <v>75</v>
      </c>
      <c r="AJ131" s="61">
        <v>0</v>
      </c>
      <c r="AK131" s="65" t="s">
        <v>75</v>
      </c>
      <c r="AL131" s="65" t="s">
        <v>75</v>
      </c>
      <c r="AM131" s="67">
        <f t="shared" si="7"/>
        <v>0</v>
      </c>
      <c r="AN131" s="67">
        <f>+K131+AC131-AH131</f>
        <v>35168400</v>
      </c>
      <c r="AO131" s="61" t="s">
        <v>67</v>
      </c>
      <c r="AP131" s="67">
        <v>35168400</v>
      </c>
      <c r="AQ131" s="58" t="s">
        <v>3164</v>
      </c>
      <c r="AR131" s="60">
        <v>0</v>
      </c>
      <c r="AS131" s="66" t="s">
        <v>75</v>
      </c>
      <c r="AT131" s="70">
        <v>0</v>
      </c>
      <c r="AU131" s="71">
        <f t="shared" si="8"/>
        <v>35168400</v>
      </c>
      <c r="AV131" s="72">
        <f t="shared" si="9"/>
        <v>0</v>
      </c>
      <c r="AW131" s="66" t="s">
        <v>75</v>
      </c>
      <c r="AX131" s="61" t="s">
        <v>101</v>
      </c>
      <c r="AY131" s="62" t="s">
        <v>3902</v>
      </c>
      <c r="AZ131" s="58" t="s">
        <v>67</v>
      </c>
      <c r="BA131" s="58" t="s">
        <v>119</v>
      </c>
    </row>
    <row r="132" spans="2:53" x14ac:dyDescent="0.25">
      <c r="B132" s="58">
        <v>2024</v>
      </c>
      <c r="C132" s="58">
        <v>891780111</v>
      </c>
      <c r="D132" s="59" t="s">
        <v>64</v>
      </c>
      <c r="E132" s="60" t="s">
        <v>3901</v>
      </c>
      <c r="F132" s="60" t="s">
        <v>3900</v>
      </c>
      <c r="G132" s="61">
        <v>0</v>
      </c>
      <c r="H132" s="61" t="s">
        <v>73</v>
      </c>
      <c r="I132" s="59" t="s">
        <v>65</v>
      </c>
      <c r="J132" s="62" t="s">
        <v>3899</v>
      </c>
      <c r="K132" s="60">
        <v>199922330</v>
      </c>
      <c r="L132" s="58" t="s">
        <v>68</v>
      </c>
      <c r="M132" s="62" t="s">
        <v>3898</v>
      </c>
      <c r="N132" s="63" t="s">
        <v>3897</v>
      </c>
      <c r="O132" s="64">
        <v>1014</v>
      </c>
      <c r="P132" s="68">
        <v>45405</v>
      </c>
      <c r="Q132" s="60">
        <v>199922330</v>
      </c>
      <c r="R132" s="68">
        <v>45497</v>
      </c>
      <c r="S132" s="60">
        <v>199922330</v>
      </c>
      <c r="T132" s="61" t="s">
        <v>66</v>
      </c>
      <c r="U132" s="64">
        <v>72175282</v>
      </c>
      <c r="V132" s="62" t="s">
        <v>3682</v>
      </c>
      <c r="W132" s="355">
        <v>45497</v>
      </c>
      <c r="X132" s="68">
        <v>45498</v>
      </c>
      <c r="Y132" s="68">
        <v>45498</v>
      </c>
      <c r="Z132" s="68">
        <v>45657</v>
      </c>
      <c r="AA132" s="67">
        <f t="shared" si="5"/>
        <v>159</v>
      </c>
      <c r="AB132" s="60">
        <v>0</v>
      </c>
      <c r="AC132" s="60">
        <v>0</v>
      </c>
      <c r="AD132" s="60">
        <v>0</v>
      </c>
      <c r="AE132" s="65" t="s">
        <v>75</v>
      </c>
      <c r="AF132" s="67">
        <f t="shared" si="6"/>
        <v>0</v>
      </c>
      <c r="AG132" s="60">
        <v>0</v>
      </c>
      <c r="AH132" s="60">
        <v>0</v>
      </c>
      <c r="AI132" s="65" t="s">
        <v>75</v>
      </c>
      <c r="AJ132" s="61">
        <v>0</v>
      </c>
      <c r="AK132" s="65" t="s">
        <v>75</v>
      </c>
      <c r="AL132" s="65" t="s">
        <v>75</v>
      </c>
      <c r="AM132" s="67">
        <f t="shared" si="7"/>
        <v>0</v>
      </c>
      <c r="AN132" s="67">
        <f>+K132+AC132-AH132</f>
        <v>199922330</v>
      </c>
      <c r="AO132" s="61" t="s">
        <v>67</v>
      </c>
      <c r="AP132" s="67">
        <v>199922330</v>
      </c>
      <c r="AQ132" s="58" t="s">
        <v>3164</v>
      </c>
      <c r="AR132" s="60">
        <v>0</v>
      </c>
      <c r="AS132" s="66" t="s">
        <v>75</v>
      </c>
      <c r="AT132" s="70">
        <v>0</v>
      </c>
      <c r="AU132" s="71">
        <f t="shared" si="8"/>
        <v>199922330</v>
      </c>
      <c r="AV132" s="72">
        <f t="shared" si="9"/>
        <v>0</v>
      </c>
      <c r="AW132" s="66" t="s">
        <v>75</v>
      </c>
      <c r="AX132" s="61" t="s">
        <v>101</v>
      </c>
      <c r="AY132" s="62" t="s">
        <v>3896</v>
      </c>
      <c r="AZ132" s="58" t="s">
        <v>67</v>
      </c>
      <c r="BA132" s="58" t="s">
        <v>119</v>
      </c>
    </row>
    <row r="133" spans="2:53" x14ac:dyDescent="0.25">
      <c r="B133" s="58">
        <v>2024</v>
      </c>
      <c r="C133" s="58">
        <v>891780111</v>
      </c>
      <c r="D133" s="59" t="s">
        <v>64</v>
      </c>
      <c r="E133" s="60" t="s">
        <v>3895</v>
      </c>
      <c r="F133" s="60" t="s">
        <v>3894</v>
      </c>
      <c r="G133" s="61">
        <v>0</v>
      </c>
      <c r="H133" s="61" t="s">
        <v>73</v>
      </c>
      <c r="I133" s="59" t="s">
        <v>65</v>
      </c>
      <c r="J133" s="62" t="s">
        <v>3893</v>
      </c>
      <c r="K133" s="60">
        <v>167312890</v>
      </c>
      <c r="L133" s="58" t="s">
        <v>68</v>
      </c>
      <c r="M133" s="62" t="s">
        <v>3892</v>
      </c>
      <c r="N133" s="63" t="s">
        <v>2534</v>
      </c>
      <c r="O133" s="64">
        <v>1675</v>
      </c>
      <c r="P133" s="68">
        <v>45496</v>
      </c>
      <c r="Q133" s="60">
        <v>167312890</v>
      </c>
      <c r="R133" s="68">
        <v>45497</v>
      </c>
      <c r="S133" s="60">
        <v>167312890</v>
      </c>
      <c r="T133" s="61" t="s">
        <v>66</v>
      </c>
      <c r="U133" s="64">
        <v>72175282</v>
      </c>
      <c r="V133" s="62" t="s">
        <v>3682</v>
      </c>
      <c r="W133" s="355">
        <v>45497</v>
      </c>
      <c r="X133" s="68">
        <v>45498</v>
      </c>
      <c r="Y133" s="68">
        <v>45498</v>
      </c>
      <c r="Z133" s="68">
        <v>45646</v>
      </c>
      <c r="AA133" s="67">
        <f t="shared" si="5"/>
        <v>148</v>
      </c>
      <c r="AB133" s="60">
        <v>0</v>
      </c>
      <c r="AC133" s="60">
        <v>30487103</v>
      </c>
      <c r="AD133" s="60">
        <v>0</v>
      </c>
      <c r="AE133" s="65" t="s">
        <v>75</v>
      </c>
      <c r="AF133" s="67">
        <f t="shared" si="6"/>
        <v>0</v>
      </c>
      <c r="AG133" s="60">
        <v>0</v>
      </c>
      <c r="AH133" s="60">
        <v>0</v>
      </c>
      <c r="AI133" s="65" t="s">
        <v>75</v>
      </c>
      <c r="AJ133" s="61">
        <v>0</v>
      </c>
      <c r="AK133" s="65" t="s">
        <v>75</v>
      </c>
      <c r="AL133" s="65" t="s">
        <v>75</v>
      </c>
      <c r="AM133" s="67">
        <f t="shared" si="7"/>
        <v>0</v>
      </c>
      <c r="AN133" s="67">
        <f>+K133+AC133-AH133</f>
        <v>197799993</v>
      </c>
      <c r="AO133" s="61" t="s">
        <v>67</v>
      </c>
      <c r="AP133" s="67">
        <v>167312890</v>
      </c>
      <c r="AQ133" s="58" t="s">
        <v>3164</v>
      </c>
      <c r="AR133" s="60">
        <v>0</v>
      </c>
      <c r="AS133" s="66" t="s">
        <v>75</v>
      </c>
      <c r="AT133" s="70">
        <v>0</v>
      </c>
      <c r="AU133" s="71">
        <f t="shared" si="8"/>
        <v>197799993</v>
      </c>
      <c r="AV133" s="72">
        <f t="shared" si="9"/>
        <v>0</v>
      </c>
      <c r="AW133" s="66" t="s">
        <v>75</v>
      </c>
      <c r="AX133" s="61" t="s">
        <v>101</v>
      </c>
      <c r="AY133" s="62" t="s">
        <v>3891</v>
      </c>
      <c r="AZ133" s="58" t="s">
        <v>67</v>
      </c>
      <c r="BA133" s="58" t="s">
        <v>119</v>
      </c>
    </row>
    <row r="134" spans="2:53" x14ac:dyDescent="0.25">
      <c r="B134" s="58">
        <v>2024</v>
      </c>
      <c r="C134" s="58">
        <v>891780111</v>
      </c>
      <c r="D134" s="59" t="s">
        <v>64</v>
      </c>
      <c r="E134" s="60" t="s">
        <v>3890</v>
      </c>
      <c r="F134" s="60" t="s">
        <v>3889</v>
      </c>
      <c r="G134" s="61">
        <v>0</v>
      </c>
      <c r="H134" s="61" t="s">
        <v>73</v>
      </c>
      <c r="I134" s="59" t="s">
        <v>65</v>
      </c>
      <c r="J134" s="62" t="s">
        <v>3888</v>
      </c>
      <c r="K134" s="60">
        <v>260000000</v>
      </c>
      <c r="L134" s="58" t="s">
        <v>68</v>
      </c>
      <c r="M134" s="62" t="s">
        <v>3887</v>
      </c>
      <c r="N134" s="63" t="s">
        <v>3886</v>
      </c>
      <c r="O134" s="64" t="s">
        <v>3885</v>
      </c>
      <c r="P134" s="68">
        <v>45496</v>
      </c>
      <c r="Q134" s="60">
        <v>260000000</v>
      </c>
      <c r="R134" s="68">
        <v>45498</v>
      </c>
      <c r="S134" s="60">
        <v>260000000</v>
      </c>
      <c r="T134" s="61" t="s">
        <v>66</v>
      </c>
      <c r="U134" s="64">
        <v>85459497</v>
      </c>
      <c r="V134" s="62" t="s">
        <v>3402</v>
      </c>
      <c r="W134" s="355">
        <v>45498</v>
      </c>
      <c r="X134" s="68">
        <v>45498</v>
      </c>
      <c r="Y134" s="68">
        <v>45498</v>
      </c>
      <c r="Z134" s="68">
        <v>45657</v>
      </c>
      <c r="AA134" s="67">
        <f t="shared" si="5"/>
        <v>159</v>
      </c>
      <c r="AB134" s="60">
        <v>0</v>
      </c>
      <c r="AC134" s="60">
        <v>0</v>
      </c>
      <c r="AD134" s="60">
        <v>0</v>
      </c>
      <c r="AE134" s="65" t="s">
        <v>75</v>
      </c>
      <c r="AF134" s="67">
        <f t="shared" si="6"/>
        <v>0</v>
      </c>
      <c r="AG134" s="60">
        <v>0</v>
      </c>
      <c r="AH134" s="60">
        <v>0</v>
      </c>
      <c r="AI134" s="65" t="s">
        <v>75</v>
      </c>
      <c r="AJ134" s="61">
        <v>0</v>
      </c>
      <c r="AK134" s="65" t="s">
        <v>75</v>
      </c>
      <c r="AL134" s="65" t="s">
        <v>75</v>
      </c>
      <c r="AM134" s="67">
        <f t="shared" si="7"/>
        <v>0</v>
      </c>
      <c r="AN134" s="67">
        <f>+K134+AC134-AH134</f>
        <v>260000000</v>
      </c>
      <c r="AO134" s="61" t="s">
        <v>67</v>
      </c>
      <c r="AP134" s="67">
        <v>260000000</v>
      </c>
      <c r="AQ134" s="58" t="s">
        <v>3164</v>
      </c>
      <c r="AR134" s="60">
        <v>0</v>
      </c>
      <c r="AS134" s="66" t="s">
        <v>75</v>
      </c>
      <c r="AT134" s="70">
        <v>0</v>
      </c>
      <c r="AU134" s="71">
        <f t="shared" si="8"/>
        <v>260000000</v>
      </c>
      <c r="AV134" s="72">
        <f t="shared" si="9"/>
        <v>0</v>
      </c>
      <c r="AW134" s="66" t="s">
        <v>75</v>
      </c>
      <c r="AX134" s="61" t="s">
        <v>101</v>
      </c>
      <c r="AY134" s="62" t="s">
        <v>3884</v>
      </c>
      <c r="AZ134" s="58" t="s">
        <v>67</v>
      </c>
      <c r="BA134" s="58" t="s">
        <v>119</v>
      </c>
    </row>
    <row r="135" spans="2:53" x14ac:dyDescent="0.25">
      <c r="B135" s="58">
        <v>2024</v>
      </c>
      <c r="C135" s="58">
        <v>891780111</v>
      </c>
      <c r="D135" s="59" t="s">
        <v>64</v>
      </c>
      <c r="E135" s="60" t="s">
        <v>3883</v>
      </c>
      <c r="F135" s="60" t="s">
        <v>3882</v>
      </c>
      <c r="G135" s="61">
        <v>0</v>
      </c>
      <c r="H135" s="61" t="s">
        <v>73</v>
      </c>
      <c r="I135" s="59" t="s">
        <v>65</v>
      </c>
      <c r="J135" s="62" t="s">
        <v>3881</v>
      </c>
      <c r="K135" s="60">
        <v>2000000</v>
      </c>
      <c r="L135" s="58" t="s">
        <v>68</v>
      </c>
      <c r="M135" s="62" t="s">
        <v>3880</v>
      </c>
      <c r="N135" s="63" t="s">
        <v>3879</v>
      </c>
      <c r="O135" s="64">
        <v>1259</v>
      </c>
      <c r="P135" s="68">
        <v>45439</v>
      </c>
      <c r="Q135" s="60">
        <v>2000000</v>
      </c>
      <c r="R135" s="68">
        <v>45499</v>
      </c>
      <c r="S135" s="60">
        <v>2000000</v>
      </c>
      <c r="T135" s="61" t="s">
        <v>66</v>
      </c>
      <c r="U135" s="64">
        <v>0</v>
      </c>
      <c r="V135" s="62" t="s">
        <v>3878</v>
      </c>
      <c r="W135" s="355">
        <v>45499</v>
      </c>
      <c r="X135" s="68">
        <v>45499</v>
      </c>
      <c r="Y135" s="68" t="s">
        <v>75</v>
      </c>
      <c r="Z135" s="68">
        <v>45645</v>
      </c>
      <c r="AA135" s="67">
        <f t="shared" si="5"/>
        <v>146</v>
      </c>
      <c r="AB135" s="60">
        <v>0</v>
      </c>
      <c r="AC135" s="60">
        <v>0</v>
      </c>
      <c r="AD135" s="60">
        <v>0</v>
      </c>
      <c r="AE135" s="65" t="s">
        <v>75</v>
      </c>
      <c r="AF135" s="67">
        <f t="shared" si="6"/>
        <v>0</v>
      </c>
      <c r="AG135" s="60">
        <v>0</v>
      </c>
      <c r="AH135" s="60">
        <v>0</v>
      </c>
      <c r="AI135" s="65" t="s">
        <v>75</v>
      </c>
      <c r="AJ135" s="61">
        <v>0</v>
      </c>
      <c r="AK135" s="65" t="s">
        <v>75</v>
      </c>
      <c r="AL135" s="65" t="s">
        <v>75</v>
      </c>
      <c r="AM135" s="67">
        <f t="shared" si="7"/>
        <v>0</v>
      </c>
      <c r="AN135" s="67">
        <f>+K135+AC135-AH135</f>
        <v>2000000</v>
      </c>
      <c r="AO135" s="61" t="s">
        <v>67</v>
      </c>
      <c r="AP135" s="67">
        <v>2000000</v>
      </c>
      <c r="AQ135" s="58" t="s">
        <v>3164</v>
      </c>
      <c r="AR135" s="60">
        <v>0</v>
      </c>
      <c r="AS135" s="66" t="s">
        <v>75</v>
      </c>
      <c r="AT135" s="70">
        <v>0</v>
      </c>
      <c r="AU135" s="71">
        <f t="shared" si="8"/>
        <v>2000000</v>
      </c>
      <c r="AV135" s="72">
        <f t="shared" si="9"/>
        <v>0</v>
      </c>
      <c r="AW135" s="66" t="s">
        <v>75</v>
      </c>
      <c r="AX135" s="61" t="s">
        <v>101</v>
      </c>
      <c r="AY135" s="169" t="s">
        <v>3877</v>
      </c>
      <c r="AZ135" s="58" t="s">
        <v>67</v>
      </c>
      <c r="BA135" s="58" t="s">
        <v>119</v>
      </c>
    </row>
    <row r="136" spans="2:53" x14ac:dyDescent="0.25">
      <c r="B136" s="58">
        <v>2024</v>
      </c>
      <c r="C136" s="58">
        <v>891780111</v>
      </c>
      <c r="D136" s="59" t="s">
        <v>64</v>
      </c>
      <c r="E136" s="60" t="s">
        <v>3876</v>
      </c>
      <c r="F136" s="60" t="s">
        <v>3875</v>
      </c>
      <c r="G136" s="61">
        <v>0</v>
      </c>
      <c r="H136" s="61" t="s">
        <v>73</v>
      </c>
      <c r="I136" s="59" t="s">
        <v>65</v>
      </c>
      <c r="J136" s="62" t="s">
        <v>3874</v>
      </c>
      <c r="K136" s="60">
        <v>29100000</v>
      </c>
      <c r="L136" s="58" t="s">
        <v>68</v>
      </c>
      <c r="M136" s="62" t="s">
        <v>3873</v>
      </c>
      <c r="N136" s="63" t="s">
        <v>3872</v>
      </c>
      <c r="O136" s="64">
        <v>1247</v>
      </c>
      <c r="P136" s="68">
        <v>45436</v>
      </c>
      <c r="Q136" s="60">
        <v>29100000</v>
      </c>
      <c r="R136" s="68">
        <v>45504</v>
      </c>
      <c r="S136" s="60">
        <v>29100000</v>
      </c>
      <c r="T136" s="61" t="s">
        <v>66</v>
      </c>
      <c r="U136" s="64">
        <v>72175282</v>
      </c>
      <c r="V136" s="62" t="s">
        <v>3682</v>
      </c>
      <c r="W136" s="355">
        <v>45504</v>
      </c>
      <c r="X136" s="68">
        <v>45505</v>
      </c>
      <c r="Y136" s="68">
        <v>45505</v>
      </c>
      <c r="Z136" s="68">
        <v>45534</v>
      </c>
      <c r="AA136" s="67">
        <f t="shared" ref="AA136:AA199" si="10">+IF(Y136="1800-01-01",Z136-X136,Z136-Y136)</f>
        <v>29</v>
      </c>
      <c r="AB136" s="60">
        <v>0</v>
      </c>
      <c r="AC136" s="60">
        <v>0</v>
      </c>
      <c r="AD136" s="60">
        <v>0</v>
      </c>
      <c r="AE136" s="65" t="s">
        <v>75</v>
      </c>
      <c r="AF136" s="67">
        <f t="shared" ref="AF136:AF199" si="11">+IF(AE136="1800-01-01",0,AE136-Z136)</f>
        <v>0</v>
      </c>
      <c r="AG136" s="60">
        <v>0</v>
      </c>
      <c r="AH136" s="60">
        <v>0</v>
      </c>
      <c r="AI136" s="65" t="s">
        <v>75</v>
      </c>
      <c r="AJ136" s="61">
        <v>0</v>
      </c>
      <c r="AK136" s="65" t="s">
        <v>75</v>
      </c>
      <c r="AL136" s="65" t="s">
        <v>75</v>
      </c>
      <c r="AM136" s="67">
        <f t="shared" ref="AM136:AM199" si="12">+IF(AK136="1800-01-01",0,AL136-AK136)</f>
        <v>0</v>
      </c>
      <c r="AN136" s="67">
        <f>+K136+AC136-AH136</f>
        <v>29100000</v>
      </c>
      <c r="AO136" s="61" t="s">
        <v>67</v>
      </c>
      <c r="AP136" s="67">
        <v>29100000</v>
      </c>
      <c r="AQ136" s="58" t="s">
        <v>3164</v>
      </c>
      <c r="AR136" s="60">
        <v>0</v>
      </c>
      <c r="AS136" s="66" t="s">
        <v>75</v>
      </c>
      <c r="AT136" s="70">
        <v>0</v>
      </c>
      <c r="AU136" s="71">
        <f t="shared" ref="AU136:AU199" si="13">AN136-AT136</f>
        <v>29100000</v>
      </c>
      <c r="AV136" s="72">
        <f t="shared" ref="AV136:AV199" si="14">+IFERROR(AT136/AN136,"_")</f>
        <v>0</v>
      </c>
      <c r="AW136" s="66" t="s">
        <v>75</v>
      </c>
      <c r="AX136" s="61" t="s">
        <v>101</v>
      </c>
      <c r="AY136" s="62" t="s">
        <v>3871</v>
      </c>
      <c r="AZ136" s="58" t="s">
        <v>67</v>
      </c>
      <c r="BA136" s="58" t="s">
        <v>119</v>
      </c>
    </row>
    <row r="137" spans="2:53" x14ac:dyDescent="0.25">
      <c r="B137" s="58">
        <v>2024</v>
      </c>
      <c r="C137" s="58">
        <v>891780111</v>
      </c>
      <c r="D137" s="59" t="s">
        <v>64</v>
      </c>
      <c r="E137" s="100" t="s">
        <v>3870</v>
      </c>
      <c r="F137" s="60" t="s">
        <v>3869</v>
      </c>
      <c r="G137" s="61">
        <v>0</v>
      </c>
      <c r="H137" s="61" t="s">
        <v>73</v>
      </c>
      <c r="I137" s="59" t="s">
        <v>65</v>
      </c>
      <c r="J137" s="62" t="s">
        <v>3868</v>
      </c>
      <c r="K137" s="60">
        <v>170000000</v>
      </c>
      <c r="L137" s="58" t="s">
        <v>68</v>
      </c>
      <c r="M137" s="62" t="s">
        <v>3867</v>
      </c>
      <c r="N137" s="63" t="s">
        <v>3866</v>
      </c>
      <c r="O137" s="64">
        <v>1688</v>
      </c>
      <c r="P137" s="68">
        <v>45497</v>
      </c>
      <c r="Q137" s="60">
        <v>170000000</v>
      </c>
      <c r="R137" s="68">
        <v>45509</v>
      </c>
      <c r="S137" s="60">
        <v>170000000</v>
      </c>
      <c r="T137" s="61" t="s">
        <v>66</v>
      </c>
      <c r="U137" s="64">
        <v>85459497</v>
      </c>
      <c r="V137" s="62" t="s">
        <v>3402</v>
      </c>
      <c r="W137" s="355">
        <v>45509</v>
      </c>
      <c r="X137" s="68">
        <v>45512</v>
      </c>
      <c r="Y137" s="68">
        <v>45509</v>
      </c>
      <c r="Z137" s="68">
        <v>45657</v>
      </c>
      <c r="AA137" s="67">
        <f t="shared" si="10"/>
        <v>148</v>
      </c>
      <c r="AB137" s="60">
        <v>0</v>
      </c>
      <c r="AC137" s="60">
        <v>0</v>
      </c>
      <c r="AD137" s="60">
        <v>0</v>
      </c>
      <c r="AE137" s="65" t="s">
        <v>75</v>
      </c>
      <c r="AF137" s="67">
        <f t="shared" si="11"/>
        <v>0</v>
      </c>
      <c r="AG137" s="60">
        <v>0</v>
      </c>
      <c r="AH137" s="60">
        <v>0</v>
      </c>
      <c r="AI137" s="65" t="s">
        <v>75</v>
      </c>
      <c r="AJ137" s="61">
        <v>0</v>
      </c>
      <c r="AK137" s="65" t="s">
        <v>75</v>
      </c>
      <c r="AL137" s="65" t="s">
        <v>75</v>
      </c>
      <c r="AM137" s="67">
        <f t="shared" si="12"/>
        <v>0</v>
      </c>
      <c r="AN137" s="67">
        <f>+K137+AC137-AH137</f>
        <v>170000000</v>
      </c>
      <c r="AO137" s="61" t="s">
        <v>67</v>
      </c>
      <c r="AP137" s="67">
        <v>170000000</v>
      </c>
      <c r="AQ137" s="58" t="s">
        <v>66</v>
      </c>
      <c r="AR137" s="60">
        <v>51000000</v>
      </c>
      <c r="AS137" s="66">
        <v>45512</v>
      </c>
      <c r="AT137" s="70">
        <v>0</v>
      </c>
      <c r="AU137" s="71">
        <f t="shared" si="13"/>
        <v>170000000</v>
      </c>
      <c r="AV137" s="72">
        <f t="shared" si="14"/>
        <v>0</v>
      </c>
      <c r="AW137" s="66" t="s">
        <v>75</v>
      </c>
      <c r="AX137" s="61" t="s">
        <v>101</v>
      </c>
      <c r="AY137" s="62" t="s">
        <v>3865</v>
      </c>
      <c r="AZ137" s="58" t="s">
        <v>67</v>
      </c>
      <c r="BA137" s="58" t="s">
        <v>119</v>
      </c>
    </row>
    <row r="138" spans="2:53" x14ac:dyDescent="0.25">
      <c r="B138" s="58">
        <v>2024</v>
      </c>
      <c r="C138" s="58">
        <v>891780111</v>
      </c>
      <c r="D138" s="59" t="s">
        <v>64</v>
      </c>
      <c r="E138" s="100" t="s">
        <v>3864</v>
      </c>
      <c r="F138" s="60" t="s">
        <v>3863</v>
      </c>
      <c r="G138" s="61">
        <v>0</v>
      </c>
      <c r="H138" s="61" t="s">
        <v>73</v>
      </c>
      <c r="I138" s="59" t="s">
        <v>65</v>
      </c>
      <c r="J138" s="62" t="s">
        <v>3862</v>
      </c>
      <c r="K138" s="60">
        <v>1887258</v>
      </c>
      <c r="L138" s="58" t="s">
        <v>68</v>
      </c>
      <c r="M138" s="62" t="s">
        <v>3861</v>
      </c>
      <c r="N138" s="63" t="s">
        <v>3860</v>
      </c>
      <c r="O138" s="64">
        <v>1572</v>
      </c>
      <c r="P138" s="68">
        <v>45485</v>
      </c>
      <c r="Q138" s="60">
        <v>1887258</v>
      </c>
      <c r="R138" s="68">
        <v>45509</v>
      </c>
      <c r="S138" s="60">
        <v>1887258</v>
      </c>
      <c r="T138" s="61" t="s">
        <v>66</v>
      </c>
      <c r="U138" s="64">
        <v>85465146</v>
      </c>
      <c r="V138" s="62" t="s">
        <v>3267</v>
      </c>
      <c r="W138" s="355">
        <v>45509</v>
      </c>
      <c r="X138" s="68">
        <v>45509</v>
      </c>
      <c r="Y138" s="68" t="s">
        <v>75</v>
      </c>
      <c r="Z138" s="68">
        <v>45513</v>
      </c>
      <c r="AA138" s="67">
        <f t="shared" si="10"/>
        <v>4</v>
      </c>
      <c r="AB138" s="60">
        <v>0</v>
      </c>
      <c r="AC138" s="60">
        <v>0</v>
      </c>
      <c r="AD138" s="60">
        <v>0</v>
      </c>
      <c r="AE138" s="65" t="s">
        <v>75</v>
      </c>
      <c r="AF138" s="67">
        <f t="shared" si="11"/>
        <v>0</v>
      </c>
      <c r="AG138" s="60">
        <v>0</v>
      </c>
      <c r="AH138" s="60">
        <v>0</v>
      </c>
      <c r="AI138" s="65" t="s">
        <v>75</v>
      </c>
      <c r="AJ138" s="61">
        <v>0</v>
      </c>
      <c r="AK138" s="65" t="s">
        <v>75</v>
      </c>
      <c r="AL138" s="65" t="s">
        <v>75</v>
      </c>
      <c r="AM138" s="67">
        <f t="shared" si="12"/>
        <v>0</v>
      </c>
      <c r="AN138" s="67">
        <f>+K138+AC138-AH138</f>
        <v>1887258</v>
      </c>
      <c r="AO138" s="61" t="s">
        <v>67</v>
      </c>
      <c r="AP138" s="67">
        <v>1887258</v>
      </c>
      <c r="AQ138" s="58" t="s">
        <v>3164</v>
      </c>
      <c r="AR138" s="60">
        <v>0</v>
      </c>
      <c r="AS138" s="66" t="s">
        <v>75</v>
      </c>
      <c r="AT138" s="70">
        <v>0</v>
      </c>
      <c r="AU138" s="71">
        <f t="shared" si="13"/>
        <v>1887258</v>
      </c>
      <c r="AV138" s="72">
        <f t="shared" si="14"/>
        <v>0</v>
      </c>
      <c r="AW138" s="66" t="s">
        <v>75</v>
      </c>
      <c r="AX138" s="61" t="s">
        <v>98</v>
      </c>
      <c r="AY138" s="62" t="s">
        <v>3859</v>
      </c>
      <c r="AZ138" s="58" t="s">
        <v>67</v>
      </c>
      <c r="BA138" s="58" t="s">
        <v>119</v>
      </c>
    </row>
    <row r="139" spans="2:53" x14ac:dyDescent="0.25">
      <c r="B139" s="58">
        <v>2024</v>
      </c>
      <c r="C139" s="58">
        <v>891780111</v>
      </c>
      <c r="D139" s="59" t="s">
        <v>64</v>
      </c>
      <c r="E139" s="100" t="s">
        <v>3858</v>
      </c>
      <c r="F139" s="60" t="s">
        <v>3857</v>
      </c>
      <c r="G139" s="61">
        <v>0</v>
      </c>
      <c r="H139" s="61" t="s">
        <v>73</v>
      </c>
      <c r="I139" s="59" t="s">
        <v>65</v>
      </c>
      <c r="J139" s="62" t="s">
        <v>3856</v>
      </c>
      <c r="K139" s="60">
        <v>26691700</v>
      </c>
      <c r="L139" s="58" t="s">
        <v>68</v>
      </c>
      <c r="M139" s="62" t="s">
        <v>3256</v>
      </c>
      <c r="N139" s="63" t="s">
        <v>3255</v>
      </c>
      <c r="O139" s="64">
        <v>1680</v>
      </c>
      <c r="P139" s="68">
        <v>45496</v>
      </c>
      <c r="Q139" s="60">
        <v>26691700</v>
      </c>
      <c r="R139" s="68">
        <v>45512</v>
      </c>
      <c r="S139" s="60">
        <v>26691700</v>
      </c>
      <c r="T139" s="61" t="s">
        <v>66</v>
      </c>
      <c r="U139" s="64">
        <v>85467461</v>
      </c>
      <c r="V139" s="62" t="s">
        <v>3304</v>
      </c>
      <c r="W139" s="355">
        <v>45512</v>
      </c>
      <c r="X139" s="68">
        <v>45516</v>
      </c>
      <c r="Y139" s="68">
        <v>45516</v>
      </c>
      <c r="Z139" s="68">
        <v>45537</v>
      </c>
      <c r="AA139" s="67">
        <f t="shared" si="10"/>
        <v>21</v>
      </c>
      <c r="AB139" s="60">
        <v>0</v>
      </c>
      <c r="AC139" s="60">
        <v>0</v>
      </c>
      <c r="AD139" s="60">
        <v>0</v>
      </c>
      <c r="AE139" s="65" t="s">
        <v>75</v>
      </c>
      <c r="AF139" s="67">
        <f t="shared" si="11"/>
        <v>0</v>
      </c>
      <c r="AG139" s="60">
        <v>0</v>
      </c>
      <c r="AH139" s="60">
        <v>0</v>
      </c>
      <c r="AI139" s="65" t="s">
        <v>75</v>
      </c>
      <c r="AJ139" s="61">
        <v>0</v>
      </c>
      <c r="AK139" s="65" t="s">
        <v>75</v>
      </c>
      <c r="AL139" s="65" t="s">
        <v>75</v>
      </c>
      <c r="AM139" s="67">
        <f t="shared" si="12"/>
        <v>0</v>
      </c>
      <c r="AN139" s="67">
        <f>+K139+AC139-AH139</f>
        <v>26691700</v>
      </c>
      <c r="AO139" s="61" t="s">
        <v>67</v>
      </c>
      <c r="AP139" s="67">
        <v>26691700</v>
      </c>
      <c r="AQ139" s="58" t="s">
        <v>3164</v>
      </c>
      <c r="AR139" s="60">
        <v>0</v>
      </c>
      <c r="AS139" s="66" t="s">
        <v>75</v>
      </c>
      <c r="AT139" s="70">
        <v>0</v>
      </c>
      <c r="AU139" s="71">
        <f t="shared" si="13"/>
        <v>26691700</v>
      </c>
      <c r="AV139" s="72">
        <f t="shared" si="14"/>
        <v>0</v>
      </c>
      <c r="AW139" s="66" t="s">
        <v>75</v>
      </c>
      <c r="AX139" s="61" t="s">
        <v>98</v>
      </c>
      <c r="AY139" s="62" t="s">
        <v>3855</v>
      </c>
      <c r="AZ139" s="58" t="s">
        <v>67</v>
      </c>
      <c r="BA139" s="58" t="s">
        <v>119</v>
      </c>
    </row>
    <row r="140" spans="2:53" x14ac:dyDescent="0.25">
      <c r="B140" s="58">
        <v>2024</v>
      </c>
      <c r="C140" s="58">
        <v>891780111</v>
      </c>
      <c r="D140" s="59" t="s">
        <v>64</v>
      </c>
      <c r="E140" s="100" t="s">
        <v>3854</v>
      </c>
      <c r="F140" s="60" t="s">
        <v>3853</v>
      </c>
      <c r="G140" s="61">
        <v>0</v>
      </c>
      <c r="H140" s="61" t="s">
        <v>73</v>
      </c>
      <c r="I140" s="59" t="s">
        <v>65</v>
      </c>
      <c r="J140" s="62" t="s">
        <v>3852</v>
      </c>
      <c r="K140" s="60">
        <v>63816747</v>
      </c>
      <c r="L140" s="58" t="s">
        <v>68</v>
      </c>
      <c r="M140" s="62" t="s">
        <v>3851</v>
      </c>
      <c r="N140" s="63" t="s">
        <v>3850</v>
      </c>
      <c r="O140" s="64">
        <v>1657</v>
      </c>
      <c r="P140" s="68">
        <v>45495</v>
      </c>
      <c r="Q140" s="60">
        <v>63816747</v>
      </c>
      <c r="R140" s="68">
        <v>45512</v>
      </c>
      <c r="S140" s="60">
        <v>63816747</v>
      </c>
      <c r="T140" s="61" t="s">
        <v>66</v>
      </c>
      <c r="U140" s="64">
        <v>7633815</v>
      </c>
      <c r="V140" s="62" t="s">
        <v>3276</v>
      </c>
      <c r="W140" s="355">
        <v>45512</v>
      </c>
      <c r="X140" s="68">
        <v>45516</v>
      </c>
      <c r="Y140" s="68">
        <v>45513</v>
      </c>
      <c r="Z140" s="68">
        <v>45520</v>
      </c>
      <c r="AA140" s="67">
        <f t="shared" si="10"/>
        <v>7</v>
      </c>
      <c r="AB140" s="60">
        <v>0</v>
      </c>
      <c r="AC140" s="60">
        <v>0</v>
      </c>
      <c r="AD140" s="60">
        <v>0</v>
      </c>
      <c r="AE140" s="65" t="s">
        <v>75</v>
      </c>
      <c r="AF140" s="67">
        <f t="shared" si="11"/>
        <v>0</v>
      </c>
      <c r="AG140" s="60">
        <v>0</v>
      </c>
      <c r="AH140" s="60">
        <v>0</v>
      </c>
      <c r="AI140" s="65" t="s">
        <v>75</v>
      </c>
      <c r="AJ140" s="61">
        <v>0</v>
      </c>
      <c r="AK140" s="65" t="s">
        <v>75</v>
      </c>
      <c r="AL140" s="65" t="s">
        <v>75</v>
      </c>
      <c r="AM140" s="67">
        <f t="shared" si="12"/>
        <v>0</v>
      </c>
      <c r="AN140" s="67">
        <f>+K140+AC140-AH140</f>
        <v>63816747</v>
      </c>
      <c r="AO140" s="61" t="s">
        <v>67</v>
      </c>
      <c r="AP140" s="67">
        <v>63816747</v>
      </c>
      <c r="AQ140" s="58" t="s">
        <v>3164</v>
      </c>
      <c r="AR140" s="60">
        <v>0</v>
      </c>
      <c r="AS140" s="66" t="s">
        <v>75</v>
      </c>
      <c r="AT140" s="70">
        <v>0</v>
      </c>
      <c r="AU140" s="71">
        <f t="shared" si="13"/>
        <v>63816747</v>
      </c>
      <c r="AV140" s="72">
        <f t="shared" si="14"/>
        <v>0</v>
      </c>
      <c r="AW140" s="66" t="s">
        <v>75</v>
      </c>
      <c r="AX140" s="61" t="s">
        <v>98</v>
      </c>
      <c r="AY140" s="62" t="s">
        <v>3849</v>
      </c>
      <c r="AZ140" s="58" t="s">
        <v>67</v>
      </c>
      <c r="BA140" s="58" t="s">
        <v>119</v>
      </c>
    </row>
    <row r="141" spans="2:53" x14ac:dyDescent="0.25">
      <c r="B141" s="58">
        <v>2024</v>
      </c>
      <c r="C141" s="58">
        <v>891780111</v>
      </c>
      <c r="D141" s="59" t="s">
        <v>64</v>
      </c>
      <c r="E141" s="100" t="s">
        <v>3848</v>
      </c>
      <c r="F141" s="60" t="s">
        <v>3847</v>
      </c>
      <c r="G141" s="61">
        <v>0</v>
      </c>
      <c r="H141" s="61" t="s">
        <v>73</v>
      </c>
      <c r="I141" s="59" t="s">
        <v>65</v>
      </c>
      <c r="J141" s="62" t="s">
        <v>3846</v>
      </c>
      <c r="K141" s="60">
        <v>12040420</v>
      </c>
      <c r="L141" s="58" t="s">
        <v>68</v>
      </c>
      <c r="M141" s="62" t="s">
        <v>3845</v>
      </c>
      <c r="N141" s="63" t="s">
        <v>3844</v>
      </c>
      <c r="O141" s="64">
        <v>1800</v>
      </c>
      <c r="P141" s="68">
        <v>45512</v>
      </c>
      <c r="Q141" s="60">
        <v>71883326.810000002</v>
      </c>
      <c r="R141" s="68">
        <v>45513</v>
      </c>
      <c r="S141" s="60">
        <v>12040420</v>
      </c>
      <c r="T141" s="61" t="s">
        <v>66</v>
      </c>
      <c r="U141" s="64">
        <v>1082870070</v>
      </c>
      <c r="V141" s="62" t="s">
        <v>3837</v>
      </c>
      <c r="W141" s="355">
        <v>45513</v>
      </c>
      <c r="X141" s="68">
        <v>45514</v>
      </c>
      <c r="Y141" s="68" t="s">
        <v>75</v>
      </c>
      <c r="Z141" s="68">
        <v>45514</v>
      </c>
      <c r="AA141" s="67">
        <f t="shared" si="10"/>
        <v>0</v>
      </c>
      <c r="AB141" s="60">
        <v>0</v>
      </c>
      <c r="AC141" s="60">
        <v>0</v>
      </c>
      <c r="AD141" s="60">
        <v>0</v>
      </c>
      <c r="AE141" s="65" t="s">
        <v>75</v>
      </c>
      <c r="AF141" s="67">
        <f t="shared" si="11"/>
        <v>0</v>
      </c>
      <c r="AG141" s="60">
        <v>0</v>
      </c>
      <c r="AH141" s="60">
        <v>0</v>
      </c>
      <c r="AI141" s="65" t="s">
        <v>75</v>
      </c>
      <c r="AJ141" s="61">
        <v>0</v>
      </c>
      <c r="AK141" s="65" t="s">
        <v>75</v>
      </c>
      <c r="AL141" s="65" t="s">
        <v>75</v>
      </c>
      <c r="AM141" s="67">
        <f t="shared" si="12"/>
        <v>0</v>
      </c>
      <c r="AN141" s="67">
        <f>+K141+AC141-AH141</f>
        <v>12040420</v>
      </c>
      <c r="AO141" s="61" t="s">
        <v>67</v>
      </c>
      <c r="AP141" s="67">
        <v>12040420</v>
      </c>
      <c r="AQ141" s="58" t="s">
        <v>3164</v>
      </c>
      <c r="AR141" s="60">
        <v>0</v>
      </c>
      <c r="AS141" s="66" t="s">
        <v>75</v>
      </c>
      <c r="AT141" s="70">
        <v>0</v>
      </c>
      <c r="AU141" s="71">
        <f t="shared" si="13"/>
        <v>12040420</v>
      </c>
      <c r="AV141" s="72">
        <f t="shared" si="14"/>
        <v>0</v>
      </c>
      <c r="AW141" s="66" t="s">
        <v>75</v>
      </c>
      <c r="AX141" s="61" t="s">
        <v>98</v>
      </c>
      <c r="AY141" s="62" t="s">
        <v>3843</v>
      </c>
      <c r="AZ141" s="58" t="s">
        <v>67</v>
      </c>
      <c r="BA141" s="58" t="s">
        <v>119</v>
      </c>
    </row>
    <row r="142" spans="2:53" x14ac:dyDescent="0.25">
      <c r="B142" s="58">
        <v>2024</v>
      </c>
      <c r="C142" s="58">
        <v>891780111</v>
      </c>
      <c r="D142" s="59" t="s">
        <v>64</v>
      </c>
      <c r="E142" s="100" t="s">
        <v>3842</v>
      </c>
      <c r="F142" s="60" t="s">
        <v>3841</v>
      </c>
      <c r="G142" s="61">
        <v>0</v>
      </c>
      <c r="H142" s="61" t="s">
        <v>73</v>
      </c>
      <c r="I142" s="59" t="s">
        <v>65</v>
      </c>
      <c r="J142" s="62" t="s">
        <v>3840</v>
      </c>
      <c r="K142" s="60">
        <v>59842906.810000002</v>
      </c>
      <c r="L142" s="58" t="s">
        <v>68</v>
      </c>
      <c r="M142" s="62" t="s">
        <v>3839</v>
      </c>
      <c r="N142" s="63" t="s">
        <v>3838</v>
      </c>
      <c r="O142" s="64">
        <v>1800</v>
      </c>
      <c r="P142" s="68">
        <v>45512</v>
      </c>
      <c r="Q142" s="60">
        <v>71883326.810000002</v>
      </c>
      <c r="R142" s="68">
        <v>45513</v>
      </c>
      <c r="S142" s="60">
        <v>59842906.810000002</v>
      </c>
      <c r="T142" s="61" t="s">
        <v>66</v>
      </c>
      <c r="U142" s="64">
        <v>1082870070</v>
      </c>
      <c r="V142" s="62" t="s">
        <v>3837</v>
      </c>
      <c r="W142" s="355">
        <v>45513</v>
      </c>
      <c r="X142" s="68">
        <v>45513</v>
      </c>
      <c r="Y142" s="68" t="s">
        <v>75</v>
      </c>
      <c r="Z142" s="68">
        <v>45514</v>
      </c>
      <c r="AA142" s="67">
        <f t="shared" si="10"/>
        <v>1</v>
      </c>
      <c r="AB142" s="60">
        <v>0</v>
      </c>
      <c r="AC142" s="60">
        <v>0</v>
      </c>
      <c r="AD142" s="60">
        <v>0</v>
      </c>
      <c r="AE142" s="65" t="s">
        <v>75</v>
      </c>
      <c r="AF142" s="67">
        <f t="shared" si="11"/>
        <v>0</v>
      </c>
      <c r="AG142" s="60">
        <v>0</v>
      </c>
      <c r="AH142" s="60">
        <v>0</v>
      </c>
      <c r="AI142" s="65" t="s">
        <v>75</v>
      </c>
      <c r="AJ142" s="61">
        <v>0</v>
      </c>
      <c r="AK142" s="65" t="s">
        <v>75</v>
      </c>
      <c r="AL142" s="65" t="s">
        <v>75</v>
      </c>
      <c r="AM142" s="67">
        <f t="shared" si="12"/>
        <v>0</v>
      </c>
      <c r="AN142" s="67">
        <f>+K142+AC142-AH142</f>
        <v>59842906.810000002</v>
      </c>
      <c r="AO142" s="61" t="s">
        <v>67</v>
      </c>
      <c r="AP142" s="67">
        <v>59842906.810000002</v>
      </c>
      <c r="AQ142" s="58" t="s">
        <v>3164</v>
      </c>
      <c r="AR142" s="60">
        <v>0</v>
      </c>
      <c r="AS142" s="66" t="s">
        <v>75</v>
      </c>
      <c r="AT142" s="70">
        <v>0</v>
      </c>
      <c r="AU142" s="71">
        <f t="shared" si="13"/>
        <v>59842906.810000002</v>
      </c>
      <c r="AV142" s="72">
        <f t="shared" si="14"/>
        <v>0</v>
      </c>
      <c r="AW142" s="66" t="s">
        <v>75</v>
      </c>
      <c r="AX142" s="61" t="s">
        <v>98</v>
      </c>
      <c r="AY142" s="62" t="s">
        <v>3836</v>
      </c>
      <c r="AZ142" s="58" t="s">
        <v>67</v>
      </c>
      <c r="BA142" s="58" t="s">
        <v>119</v>
      </c>
    </row>
    <row r="143" spans="2:53" x14ac:dyDescent="0.25">
      <c r="B143" s="58">
        <v>2024</v>
      </c>
      <c r="C143" s="58">
        <v>891780111</v>
      </c>
      <c r="D143" s="59" t="s">
        <v>64</v>
      </c>
      <c r="E143" s="100" t="s">
        <v>3835</v>
      </c>
      <c r="F143" s="60" t="s">
        <v>3834</v>
      </c>
      <c r="G143" s="61">
        <v>0</v>
      </c>
      <c r="H143" s="61" t="s">
        <v>73</v>
      </c>
      <c r="I143" s="59" t="s">
        <v>65</v>
      </c>
      <c r="J143" s="62" t="s">
        <v>3833</v>
      </c>
      <c r="K143" s="60">
        <v>43187720</v>
      </c>
      <c r="L143" s="58" t="s">
        <v>68</v>
      </c>
      <c r="M143" s="62" t="s">
        <v>3832</v>
      </c>
      <c r="N143" s="63" t="s">
        <v>3831</v>
      </c>
      <c r="O143" s="64">
        <v>1771</v>
      </c>
      <c r="P143" s="68">
        <v>45510</v>
      </c>
      <c r="Q143" s="60">
        <v>43187720</v>
      </c>
      <c r="R143" s="68">
        <v>45518</v>
      </c>
      <c r="S143" s="60">
        <v>43187720</v>
      </c>
      <c r="T143" s="61" t="s">
        <v>66</v>
      </c>
      <c r="U143" s="64">
        <v>85465146</v>
      </c>
      <c r="V143" s="62" t="s">
        <v>3267</v>
      </c>
      <c r="W143" s="355">
        <v>45518</v>
      </c>
      <c r="X143" s="68">
        <v>45518</v>
      </c>
      <c r="Y143" s="68">
        <v>45518</v>
      </c>
      <c r="Z143" s="68">
        <v>45527</v>
      </c>
      <c r="AA143" s="67">
        <f t="shared" si="10"/>
        <v>9</v>
      </c>
      <c r="AB143" s="60">
        <v>0</v>
      </c>
      <c r="AC143" s="60">
        <v>0</v>
      </c>
      <c r="AD143" s="60">
        <v>0</v>
      </c>
      <c r="AE143" s="65" t="s">
        <v>75</v>
      </c>
      <c r="AF143" s="67">
        <f t="shared" si="11"/>
        <v>0</v>
      </c>
      <c r="AG143" s="60">
        <v>0</v>
      </c>
      <c r="AH143" s="60">
        <v>0</v>
      </c>
      <c r="AI143" s="65" t="s">
        <v>75</v>
      </c>
      <c r="AJ143" s="61">
        <v>0</v>
      </c>
      <c r="AK143" s="65" t="s">
        <v>75</v>
      </c>
      <c r="AL143" s="65" t="s">
        <v>75</v>
      </c>
      <c r="AM143" s="67">
        <f t="shared" si="12"/>
        <v>0</v>
      </c>
      <c r="AN143" s="67">
        <f>+K143+AC143-AH143</f>
        <v>43187720</v>
      </c>
      <c r="AO143" s="61" t="s">
        <v>67</v>
      </c>
      <c r="AP143" s="67">
        <v>43187720</v>
      </c>
      <c r="AQ143" s="58" t="s">
        <v>3164</v>
      </c>
      <c r="AR143" s="60">
        <v>0</v>
      </c>
      <c r="AS143" s="66" t="s">
        <v>75</v>
      </c>
      <c r="AT143" s="70">
        <v>0</v>
      </c>
      <c r="AU143" s="71">
        <f t="shared" si="13"/>
        <v>43187720</v>
      </c>
      <c r="AV143" s="72">
        <f t="shared" si="14"/>
        <v>0</v>
      </c>
      <c r="AW143" s="66" t="s">
        <v>75</v>
      </c>
      <c r="AX143" s="61" t="s">
        <v>98</v>
      </c>
      <c r="AY143" s="62" t="s">
        <v>3830</v>
      </c>
      <c r="AZ143" s="58" t="s">
        <v>67</v>
      </c>
      <c r="BA143" s="58" t="s">
        <v>119</v>
      </c>
    </row>
    <row r="144" spans="2:53" x14ac:dyDescent="0.25">
      <c r="B144" s="58">
        <v>2024</v>
      </c>
      <c r="C144" s="58">
        <v>891780111</v>
      </c>
      <c r="D144" s="59" t="s">
        <v>64</v>
      </c>
      <c r="E144" s="100" t="s">
        <v>3829</v>
      </c>
      <c r="F144" s="60" t="s">
        <v>3828</v>
      </c>
      <c r="G144" s="61">
        <v>0</v>
      </c>
      <c r="H144" s="61" t="s">
        <v>73</v>
      </c>
      <c r="I144" s="59" t="s">
        <v>65</v>
      </c>
      <c r="J144" s="62" t="s">
        <v>3827</v>
      </c>
      <c r="K144" s="60">
        <v>169970570</v>
      </c>
      <c r="L144" s="58" t="s">
        <v>68</v>
      </c>
      <c r="M144" s="62" t="s">
        <v>3826</v>
      </c>
      <c r="N144" s="63" t="s">
        <v>3825</v>
      </c>
      <c r="O144" s="64">
        <v>1776</v>
      </c>
      <c r="P144" s="68">
        <v>45510</v>
      </c>
      <c r="Q144" s="60">
        <v>169970570</v>
      </c>
      <c r="R144" s="68">
        <v>45518</v>
      </c>
      <c r="S144" s="60">
        <v>169970570</v>
      </c>
      <c r="T144" s="61" t="s">
        <v>66</v>
      </c>
      <c r="U144" s="64">
        <v>7633815</v>
      </c>
      <c r="V144" s="62" t="s">
        <v>3276</v>
      </c>
      <c r="W144" s="355">
        <v>45518</v>
      </c>
      <c r="X144" s="68">
        <v>45520</v>
      </c>
      <c r="Y144" s="68">
        <v>45520</v>
      </c>
      <c r="Z144" s="68">
        <v>45527</v>
      </c>
      <c r="AA144" s="67">
        <f t="shared" si="10"/>
        <v>7</v>
      </c>
      <c r="AB144" s="60">
        <v>0</v>
      </c>
      <c r="AC144" s="60">
        <v>0</v>
      </c>
      <c r="AD144" s="60">
        <v>0</v>
      </c>
      <c r="AE144" s="65" t="s">
        <v>75</v>
      </c>
      <c r="AF144" s="67">
        <f t="shared" si="11"/>
        <v>0</v>
      </c>
      <c r="AG144" s="60">
        <v>0</v>
      </c>
      <c r="AH144" s="60">
        <v>0</v>
      </c>
      <c r="AI144" s="65" t="s">
        <v>75</v>
      </c>
      <c r="AJ144" s="61">
        <v>0</v>
      </c>
      <c r="AK144" s="65" t="s">
        <v>75</v>
      </c>
      <c r="AL144" s="65" t="s">
        <v>75</v>
      </c>
      <c r="AM144" s="67">
        <f t="shared" si="12"/>
        <v>0</v>
      </c>
      <c r="AN144" s="67">
        <f>+K144+AC144-AH144</f>
        <v>169970570</v>
      </c>
      <c r="AO144" s="61" t="s">
        <v>67</v>
      </c>
      <c r="AP144" s="67">
        <v>169970570</v>
      </c>
      <c r="AQ144" s="58" t="s">
        <v>3164</v>
      </c>
      <c r="AR144" s="60">
        <v>0</v>
      </c>
      <c r="AS144" s="66" t="s">
        <v>75</v>
      </c>
      <c r="AT144" s="70">
        <v>0</v>
      </c>
      <c r="AU144" s="71">
        <f t="shared" si="13"/>
        <v>169970570</v>
      </c>
      <c r="AV144" s="72">
        <f t="shared" si="14"/>
        <v>0</v>
      </c>
      <c r="AW144" s="66" t="s">
        <v>75</v>
      </c>
      <c r="AX144" s="61" t="s">
        <v>98</v>
      </c>
      <c r="AY144" s="62" t="s">
        <v>3824</v>
      </c>
      <c r="AZ144" s="58" t="s">
        <v>67</v>
      </c>
      <c r="BA144" s="58" t="s">
        <v>119</v>
      </c>
    </row>
    <row r="145" spans="2:53" x14ac:dyDescent="0.25">
      <c r="B145" s="58">
        <v>2024</v>
      </c>
      <c r="C145" s="58">
        <v>891780111</v>
      </c>
      <c r="D145" s="59" t="s">
        <v>64</v>
      </c>
      <c r="E145" s="100" t="s">
        <v>3823</v>
      </c>
      <c r="F145" s="60" t="s">
        <v>3822</v>
      </c>
      <c r="G145" s="61">
        <v>0</v>
      </c>
      <c r="H145" s="61" t="s">
        <v>73</v>
      </c>
      <c r="I145" s="59" t="s">
        <v>125</v>
      </c>
      <c r="J145" s="62" t="s">
        <v>3821</v>
      </c>
      <c r="K145" s="60">
        <v>12000000</v>
      </c>
      <c r="L145" s="58" t="s">
        <v>68</v>
      </c>
      <c r="M145" s="62" t="s">
        <v>3820</v>
      </c>
      <c r="N145" s="63" t="s">
        <v>3819</v>
      </c>
      <c r="O145" s="64">
        <v>1857</v>
      </c>
      <c r="P145" s="68">
        <v>45518</v>
      </c>
      <c r="Q145" s="60">
        <v>12000000</v>
      </c>
      <c r="R145" s="68">
        <v>45518</v>
      </c>
      <c r="S145" s="60">
        <v>12000000</v>
      </c>
      <c r="T145" s="61" t="s">
        <v>66</v>
      </c>
      <c r="U145" s="64">
        <v>72175282</v>
      </c>
      <c r="V145" s="62" t="s">
        <v>3682</v>
      </c>
      <c r="W145" s="355">
        <v>45518</v>
      </c>
      <c r="X145" s="68">
        <v>45519</v>
      </c>
      <c r="Y145" s="68" t="s">
        <v>75</v>
      </c>
      <c r="Z145" s="68">
        <v>45522</v>
      </c>
      <c r="AA145" s="67">
        <f t="shared" si="10"/>
        <v>3</v>
      </c>
      <c r="AB145" s="60">
        <v>0</v>
      </c>
      <c r="AC145" s="60">
        <v>0</v>
      </c>
      <c r="AD145" s="60">
        <v>0</v>
      </c>
      <c r="AE145" s="65" t="s">
        <v>75</v>
      </c>
      <c r="AF145" s="67">
        <f t="shared" si="11"/>
        <v>0</v>
      </c>
      <c r="AG145" s="60">
        <v>0</v>
      </c>
      <c r="AH145" s="60">
        <v>0</v>
      </c>
      <c r="AI145" s="65" t="s">
        <v>75</v>
      </c>
      <c r="AJ145" s="61">
        <v>0</v>
      </c>
      <c r="AK145" s="65" t="s">
        <v>75</v>
      </c>
      <c r="AL145" s="65" t="s">
        <v>75</v>
      </c>
      <c r="AM145" s="67">
        <f t="shared" si="12"/>
        <v>0</v>
      </c>
      <c r="AN145" s="67">
        <f>+K145+AC145-AH145</f>
        <v>12000000</v>
      </c>
      <c r="AO145" s="61" t="s">
        <v>67</v>
      </c>
      <c r="AP145" s="67">
        <v>12000000</v>
      </c>
      <c r="AQ145" s="58" t="s">
        <v>3164</v>
      </c>
      <c r="AR145" s="60">
        <v>0</v>
      </c>
      <c r="AS145" s="66" t="s">
        <v>75</v>
      </c>
      <c r="AT145" s="70">
        <v>0</v>
      </c>
      <c r="AU145" s="71">
        <f t="shared" si="13"/>
        <v>12000000</v>
      </c>
      <c r="AV145" s="72">
        <f t="shared" si="14"/>
        <v>0</v>
      </c>
      <c r="AW145" s="66" t="s">
        <v>75</v>
      </c>
      <c r="AX145" s="61" t="s">
        <v>98</v>
      </c>
      <c r="AY145" s="62" t="s">
        <v>3818</v>
      </c>
      <c r="AZ145" s="58" t="s">
        <v>67</v>
      </c>
      <c r="BA145" s="58" t="s">
        <v>119</v>
      </c>
    </row>
    <row r="146" spans="2:53" x14ac:dyDescent="0.25">
      <c r="B146" s="58">
        <v>2024</v>
      </c>
      <c r="C146" s="58">
        <v>891780111</v>
      </c>
      <c r="D146" s="59" t="s">
        <v>64</v>
      </c>
      <c r="E146" s="100" t="s">
        <v>3817</v>
      </c>
      <c r="F146" s="60" t="s">
        <v>3816</v>
      </c>
      <c r="G146" s="61">
        <v>0</v>
      </c>
      <c r="H146" s="61" t="s">
        <v>73</v>
      </c>
      <c r="I146" s="59" t="s">
        <v>125</v>
      </c>
      <c r="J146" s="62" t="s">
        <v>3815</v>
      </c>
      <c r="K146" s="60">
        <v>105439496</v>
      </c>
      <c r="L146" s="58" t="s">
        <v>68</v>
      </c>
      <c r="M146" s="62" t="s">
        <v>3814</v>
      </c>
      <c r="N146" s="63" t="s">
        <v>3813</v>
      </c>
      <c r="O146" s="64">
        <v>1798</v>
      </c>
      <c r="P146" s="68">
        <v>45512</v>
      </c>
      <c r="Q146" s="60">
        <v>105439496</v>
      </c>
      <c r="R146" s="68">
        <v>45519</v>
      </c>
      <c r="S146" s="60">
        <v>105439496</v>
      </c>
      <c r="T146" s="61" t="s">
        <v>66</v>
      </c>
      <c r="U146" s="64">
        <v>72175282</v>
      </c>
      <c r="V146" s="62" t="s">
        <v>3682</v>
      </c>
      <c r="W146" s="355">
        <v>45519</v>
      </c>
      <c r="X146" s="68">
        <v>45519</v>
      </c>
      <c r="Y146" s="68">
        <v>45519</v>
      </c>
      <c r="Z146" s="68">
        <v>45641</v>
      </c>
      <c r="AA146" s="67">
        <f t="shared" si="10"/>
        <v>122</v>
      </c>
      <c r="AB146" s="60">
        <v>0</v>
      </c>
      <c r="AC146" s="60">
        <v>0</v>
      </c>
      <c r="AD146" s="60">
        <v>0</v>
      </c>
      <c r="AE146" s="65" t="s">
        <v>75</v>
      </c>
      <c r="AF146" s="67">
        <f t="shared" si="11"/>
        <v>0</v>
      </c>
      <c r="AG146" s="60">
        <v>0</v>
      </c>
      <c r="AH146" s="60">
        <v>0</v>
      </c>
      <c r="AI146" s="65" t="s">
        <v>75</v>
      </c>
      <c r="AJ146" s="61">
        <v>0</v>
      </c>
      <c r="AK146" s="65" t="s">
        <v>75</v>
      </c>
      <c r="AL146" s="65" t="s">
        <v>75</v>
      </c>
      <c r="AM146" s="67">
        <f t="shared" si="12"/>
        <v>0</v>
      </c>
      <c r="AN146" s="67">
        <f>+K146+AC146-AH146</f>
        <v>105439496</v>
      </c>
      <c r="AO146" s="61" t="s">
        <v>67</v>
      </c>
      <c r="AP146" s="67">
        <v>105439496</v>
      </c>
      <c r="AQ146" s="58" t="s">
        <v>3164</v>
      </c>
      <c r="AR146" s="60">
        <v>0</v>
      </c>
      <c r="AS146" s="66" t="s">
        <v>75</v>
      </c>
      <c r="AT146" s="70">
        <v>0</v>
      </c>
      <c r="AU146" s="71">
        <f t="shared" si="13"/>
        <v>105439496</v>
      </c>
      <c r="AV146" s="72">
        <f t="shared" si="14"/>
        <v>0</v>
      </c>
      <c r="AW146" s="66" t="s">
        <v>75</v>
      </c>
      <c r="AX146" s="61" t="s">
        <v>101</v>
      </c>
      <c r="AY146" s="62" t="s">
        <v>3812</v>
      </c>
      <c r="AZ146" s="58" t="s">
        <v>67</v>
      </c>
      <c r="BA146" s="58" t="s">
        <v>119</v>
      </c>
    </row>
    <row r="147" spans="2:53" x14ac:dyDescent="0.25">
      <c r="B147" s="58">
        <v>2024</v>
      </c>
      <c r="C147" s="58">
        <v>891780111</v>
      </c>
      <c r="D147" s="59" t="s">
        <v>64</v>
      </c>
      <c r="E147" s="100" t="s">
        <v>3811</v>
      </c>
      <c r="F147" s="60" t="s">
        <v>3810</v>
      </c>
      <c r="G147" s="61">
        <v>0</v>
      </c>
      <c r="H147" s="61" t="s">
        <v>73</v>
      </c>
      <c r="I147" s="59" t="s">
        <v>65</v>
      </c>
      <c r="J147" s="62" t="s">
        <v>3809</v>
      </c>
      <c r="K147" s="60">
        <v>24699997</v>
      </c>
      <c r="L147" s="58" t="s">
        <v>68</v>
      </c>
      <c r="M147" s="62" t="s">
        <v>3776</v>
      </c>
      <c r="N147" s="63" t="s">
        <v>3775</v>
      </c>
      <c r="O147" s="64">
        <v>1679</v>
      </c>
      <c r="P147" s="68">
        <v>45496</v>
      </c>
      <c r="Q147" s="60">
        <v>24699997</v>
      </c>
      <c r="R147" s="68">
        <v>45519</v>
      </c>
      <c r="S147" s="60">
        <v>24699997</v>
      </c>
      <c r="T147" s="61" t="s">
        <v>66</v>
      </c>
      <c r="U147" s="64">
        <v>85467461</v>
      </c>
      <c r="V147" s="62" t="s">
        <v>3304</v>
      </c>
      <c r="W147" s="355">
        <v>45519</v>
      </c>
      <c r="X147" s="68">
        <v>45519</v>
      </c>
      <c r="Y147" s="68" t="s">
        <v>75</v>
      </c>
      <c r="Z147" s="68">
        <v>45540</v>
      </c>
      <c r="AA147" s="67">
        <f t="shared" si="10"/>
        <v>21</v>
      </c>
      <c r="AB147" s="60">
        <v>0</v>
      </c>
      <c r="AC147" s="60">
        <v>0</v>
      </c>
      <c r="AD147" s="60">
        <v>0</v>
      </c>
      <c r="AE147" s="65" t="s">
        <v>75</v>
      </c>
      <c r="AF147" s="67">
        <f t="shared" si="11"/>
        <v>0</v>
      </c>
      <c r="AG147" s="60">
        <v>0</v>
      </c>
      <c r="AH147" s="60">
        <v>0</v>
      </c>
      <c r="AI147" s="65" t="s">
        <v>75</v>
      </c>
      <c r="AJ147" s="61">
        <v>0</v>
      </c>
      <c r="AK147" s="65" t="s">
        <v>75</v>
      </c>
      <c r="AL147" s="65" t="s">
        <v>75</v>
      </c>
      <c r="AM147" s="67">
        <f t="shared" si="12"/>
        <v>0</v>
      </c>
      <c r="AN147" s="67">
        <f>+K147+AC147-AH147</f>
        <v>24699997</v>
      </c>
      <c r="AO147" s="61" t="s">
        <v>67</v>
      </c>
      <c r="AP147" s="67">
        <v>24699997</v>
      </c>
      <c r="AQ147" s="58" t="s">
        <v>3164</v>
      </c>
      <c r="AR147" s="60">
        <v>0</v>
      </c>
      <c r="AS147" s="66" t="s">
        <v>75</v>
      </c>
      <c r="AT147" s="70">
        <v>0</v>
      </c>
      <c r="AU147" s="71">
        <f t="shared" si="13"/>
        <v>24699997</v>
      </c>
      <c r="AV147" s="72">
        <f t="shared" si="14"/>
        <v>0</v>
      </c>
      <c r="AW147" s="66" t="s">
        <v>75</v>
      </c>
      <c r="AX147" s="61" t="s">
        <v>101</v>
      </c>
      <c r="AY147" s="357" t="s">
        <v>3808</v>
      </c>
      <c r="AZ147" s="58" t="s">
        <v>67</v>
      </c>
      <c r="BA147" s="58" t="s">
        <v>119</v>
      </c>
    </row>
    <row r="148" spans="2:53" x14ac:dyDescent="0.25">
      <c r="B148" s="58">
        <v>2024</v>
      </c>
      <c r="C148" s="58">
        <v>891780111</v>
      </c>
      <c r="D148" s="59" t="s">
        <v>64</v>
      </c>
      <c r="E148" s="100" t="s">
        <v>3807</v>
      </c>
      <c r="F148" s="60" t="s">
        <v>3806</v>
      </c>
      <c r="G148" s="61">
        <v>0</v>
      </c>
      <c r="H148" s="61" t="s">
        <v>73</v>
      </c>
      <c r="I148" s="59" t="s">
        <v>65</v>
      </c>
      <c r="J148" s="62" t="s">
        <v>3805</v>
      </c>
      <c r="K148" s="60">
        <v>163447624</v>
      </c>
      <c r="L148" s="58" t="s">
        <v>68</v>
      </c>
      <c r="M148" s="62" t="s">
        <v>3804</v>
      </c>
      <c r="N148" s="63" t="s">
        <v>3803</v>
      </c>
      <c r="O148" s="64">
        <v>1813</v>
      </c>
      <c r="P148" s="68">
        <v>45513</v>
      </c>
      <c r="Q148" s="60">
        <v>163447624</v>
      </c>
      <c r="R148" s="68">
        <v>45520</v>
      </c>
      <c r="S148" s="60">
        <v>163447624</v>
      </c>
      <c r="T148" s="61" t="s">
        <v>66</v>
      </c>
      <c r="U148" s="64">
        <v>72175282</v>
      </c>
      <c r="V148" s="62" t="s">
        <v>3682</v>
      </c>
      <c r="W148" s="355">
        <v>45520</v>
      </c>
      <c r="X148" s="68">
        <v>45525</v>
      </c>
      <c r="Y148" s="68">
        <v>45525</v>
      </c>
      <c r="Z148" s="68">
        <v>45647</v>
      </c>
      <c r="AA148" s="67">
        <f t="shared" si="10"/>
        <v>122</v>
      </c>
      <c r="AB148" s="60">
        <v>0</v>
      </c>
      <c r="AC148" s="60">
        <v>0</v>
      </c>
      <c r="AD148" s="60">
        <v>0</v>
      </c>
      <c r="AE148" s="65" t="s">
        <v>75</v>
      </c>
      <c r="AF148" s="67">
        <f t="shared" si="11"/>
        <v>0</v>
      </c>
      <c r="AG148" s="60">
        <v>0</v>
      </c>
      <c r="AH148" s="60">
        <v>0</v>
      </c>
      <c r="AI148" s="65" t="s">
        <v>75</v>
      </c>
      <c r="AJ148" s="61">
        <v>0</v>
      </c>
      <c r="AK148" s="65" t="s">
        <v>75</v>
      </c>
      <c r="AL148" s="65" t="s">
        <v>75</v>
      </c>
      <c r="AM148" s="67">
        <f t="shared" si="12"/>
        <v>0</v>
      </c>
      <c r="AN148" s="67">
        <f>+K148+AC148-AH148</f>
        <v>163447624</v>
      </c>
      <c r="AO148" s="61" t="s">
        <v>67</v>
      </c>
      <c r="AP148" s="67">
        <v>163447624</v>
      </c>
      <c r="AQ148" s="58" t="s">
        <v>3164</v>
      </c>
      <c r="AR148" s="60">
        <v>0</v>
      </c>
      <c r="AS148" s="66" t="s">
        <v>75</v>
      </c>
      <c r="AT148" s="70">
        <v>0</v>
      </c>
      <c r="AU148" s="71">
        <f t="shared" si="13"/>
        <v>163447624</v>
      </c>
      <c r="AV148" s="72">
        <f t="shared" si="14"/>
        <v>0</v>
      </c>
      <c r="AW148" s="66" t="s">
        <v>75</v>
      </c>
      <c r="AX148" s="61" t="s">
        <v>101</v>
      </c>
      <c r="AY148" s="62" t="s">
        <v>3802</v>
      </c>
      <c r="AZ148" s="58" t="s">
        <v>67</v>
      </c>
      <c r="BA148" s="58" t="s">
        <v>119</v>
      </c>
    </row>
    <row r="149" spans="2:53" x14ac:dyDescent="0.25">
      <c r="B149" s="58">
        <v>2024</v>
      </c>
      <c r="C149" s="58">
        <v>891780111</v>
      </c>
      <c r="D149" s="59" t="s">
        <v>64</v>
      </c>
      <c r="E149" s="100" t="s">
        <v>3801</v>
      </c>
      <c r="F149" s="60" t="s">
        <v>3800</v>
      </c>
      <c r="G149" s="61">
        <v>0</v>
      </c>
      <c r="H149" s="61" t="s">
        <v>73</v>
      </c>
      <c r="I149" s="59" t="s">
        <v>65</v>
      </c>
      <c r="J149" s="62" t="s">
        <v>3799</v>
      </c>
      <c r="K149" s="60">
        <v>33260500</v>
      </c>
      <c r="L149" s="58" t="s">
        <v>68</v>
      </c>
      <c r="M149" s="62" t="s">
        <v>3798</v>
      </c>
      <c r="N149" s="63" t="s">
        <v>3797</v>
      </c>
      <c r="O149" s="64">
        <v>1779</v>
      </c>
      <c r="P149" s="68">
        <v>45510</v>
      </c>
      <c r="Q149" s="60">
        <v>33260000</v>
      </c>
      <c r="R149" s="68">
        <v>45520</v>
      </c>
      <c r="S149" s="60">
        <v>33260000</v>
      </c>
      <c r="T149" s="61" t="s">
        <v>66</v>
      </c>
      <c r="U149" s="64">
        <v>85465146</v>
      </c>
      <c r="V149" s="62" t="s">
        <v>3267</v>
      </c>
      <c r="W149" s="355">
        <v>45520</v>
      </c>
      <c r="X149" s="68">
        <v>45526</v>
      </c>
      <c r="Y149" s="68">
        <v>45526</v>
      </c>
      <c r="Z149" s="68">
        <v>45544</v>
      </c>
      <c r="AA149" s="67">
        <f t="shared" si="10"/>
        <v>18</v>
      </c>
      <c r="AB149" s="60">
        <v>0</v>
      </c>
      <c r="AC149" s="60">
        <v>0</v>
      </c>
      <c r="AD149" s="60">
        <v>0</v>
      </c>
      <c r="AE149" s="65" t="s">
        <v>75</v>
      </c>
      <c r="AF149" s="67">
        <f t="shared" si="11"/>
        <v>0</v>
      </c>
      <c r="AG149" s="60">
        <v>0</v>
      </c>
      <c r="AH149" s="60">
        <v>0</v>
      </c>
      <c r="AI149" s="65" t="s">
        <v>75</v>
      </c>
      <c r="AJ149" s="61">
        <v>0</v>
      </c>
      <c r="AK149" s="65" t="s">
        <v>75</v>
      </c>
      <c r="AL149" s="65" t="s">
        <v>75</v>
      </c>
      <c r="AM149" s="67">
        <f t="shared" si="12"/>
        <v>0</v>
      </c>
      <c r="AN149" s="67">
        <f>+K149+AC149-AH149</f>
        <v>33260500</v>
      </c>
      <c r="AO149" s="61" t="s">
        <v>67</v>
      </c>
      <c r="AP149" s="67">
        <v>33260000</v>
      </c>
      <c r="AQ149" s="58" t="s">
        <v>3164</v>
      </c>
      <c r="AR149" s="60">
        <v>0</v>
      </c>
      <c r="AS149" s="66" t="s">
        <v>75</v>
      </c>
      <c r="AT149" s="70">
        <v>0</v>
      </c>
      <c r="AU149" s="71">
        <f t="shared" si="13"/>
        <v>33260500</v>
      </c>
      <c r="AV149" s="72">
        <f t="shared" si="14"/>
        <v>0</v>
      </c>
      <c r="AW149" s="66" t="s">
        <v>75</v>
      </c>
      <c r="AX149" s="61" t="s">
        <v>101</v>
      </c>
      <c r="AY149" s="357" t="s">
        <v>3796</v>
      </c>
      <c r="AZ149" s="58" t="s">
        <v>67</v>
      </c>
      <c r="BA149" s="58" t="s">
        <v>119</v>
      </c>
    </row>
    <row r="150" spans="2:53" x14ac:dyDescent="0.25">
      <c r="B150" s="58">
        <v>2024</v>
      </c>
      <c r="C150" s="58">
        <v>891780111</v>
      </c>
      <c r="D150" s="59" t="s">
        <v>64</v>
      </c>
      <c r="E150" s="100" t="s">
        <v>3795</v>
      </c>
      <c r="F150" s="60" t="s">
        <v>3794</v>
      </c>
      <c r="G150" s="61">
        <v>0</v>
      </c>
      <c r="H150" s="61" t="s">
        <v>73</v>
      </c>
      <c r="I150" s="59" t="s">
        <v>65</v>
      </c>
      <c r="J150" s="62" t="s">
        <v>3793</v>
      </c>
      <c r="K150" s="60">
        <v>89250000</v>
      </c>
      <c r="L150" s="58" t="s">
        <v>68</v>
      </c>
      <c r="M150" s="62" t="s">
        <v>3792</v>
      </c>
      <c r="N150" s="63" t="s">
        <v>3791</v>
      </c>
      <c r="O150" s="64">
        <v>1824</v>
      </c>
      <c r="P150" s="68">
        <v>45516</v>
      </c>
      <c r="Q150" s="60">
        <v>89250000</v>
      </c>
      <c r="R150" s="68">
        <v>45524</v>
      </c>
      <c r="S150" s="60">
        <v>89250000</v>
      </c>
      <c r="T150" s="61" t="s">
        <v>66</v>
      </c>
      <c r="U150" s="64">
        <v>72175282</v>
      </c>
      <c r="V150" s="62" t="s">
        <v>3682</v>
      </c>
      <c r="W150" s="355">
        <v>45524</v>
      </c>
      <c r="X150" s="68">
        <v>45525</v>
      </c>
      <c r="Y150" s="68" t="s">
        <v>75</v>
      </c>
      <c r="Z150" s="68">
        <v>45525</v>
      </c>
      <c r="AA150" s="67">
        <f t="shared" si="10"/>
        <v>0</v>
      </c>
      <c r="AB150" s="60">
        <v>0</v>
      </c>
      <c r="AC150" s="60">
        <v>0</v>
      </c>
      <c r="AD150" s="60">
        <v>0</v>
      </c>
      <c r="AE150" s="65" t="s">
        <v>75</v>
      </c>
      <c r="AF150" s="67">
        <f t="shared" si="11"/>
        <v>0</v>
      </c>
      <c r="AG150" s="60">
        <v>0</v>
      </c>
      <c r="AH150" s="60">
        <v>0</v>
      </c>
      <c r="AI150" s="65" t="s">
        <v>75</v>
      </c>
      <c r="AJ150" s="61">
        <v>0</v>
      </c>
      <c r="AK150" s="65" t="s">
        <v>75</v>
      </c>
      <c r="AL150" s="65" t="s">
        <v>75</v>
      </c>
      <c r="AM150" s="67">
        <f t="shared" si="12"/>
        <v>0</v>
      </c>
      <c r="AN150" s="67">
        <f>+K150+AC150-AH150</f>
        <v>89250000</v>
      </c>
      <c r="AO150" s="61" t="s">
        <v>67</v>
      </c>
      <c r="AP150" s="67">
        <v>89250000</v>
      </c>
      <c r="AQ150" s="58" t="s">
        <v>3164</v>
      </c>
      <c r="AR150" s="60">
        <v>0</v>
      </c>
      <c r="AS150" s="66" t="s">
        <v>75</v>
      </c>
      <c r="AT150" s="70">
        <v>0</v>
      </c>
      <c r="AU150" s="71">
        <f t="shared" si="13"/>
        <v>89250000</v>
      </c>
      <c r="AV150" s="72">
        <f t="shared" si="14"/>
        <v>0</v>
      </c>
      <c r="AW150" s="66" t="s">
        <v>75</v>
      </c>
      <c r="AX150" s="61" t="s">
        <v>98</v>
      </c>
      <c r="AY150" s="62" t="s">
        <v>3790</v>
      </c>
      <c r="AZ150" s="58" t="s">
        <v>67</v>
      </c>
      <c r="BA150" s="58" t="s">
        <v>119</v>
      </c>
    </row>
    <row r="151" spans="2:53" x14ac:dyDescent="0.25">
      <c r="B151" s="58">
        <v>2024</v>
      </c>
      <c r="C151" s="58">
        <v>891780111</v>
      </c>
      <c r="D151" s="59" t="s">
        <v>64</v>
      </c>
      <c r="E151" s="100" t="s">
        <v>3789</v>
      </c>
      <c r="F151" s="60" t="s">
        <v>3788</v>
      </c>
      <c r="G151" s="61">
        <v>0</v>
      </c>
      <c r="H151" s="61" t="s">
        <v>73</v>
      </c>
      <c r="I151" s="59" t="s">
        <v>65</v>
      </c>
      <c r="J151" s="62" t="s">
        <v>3787</v>
      </c>
      <c r="K151" s="60">
        <v>29988000</v>
      </c>
      <c r="L151" s="58" t="s">
        <v>68</v>
      </c>
      <c r="M151" s="62" t="s">
        <v>3786</v>
      </c>
      <c r="N151" s="63" t="s">
        <v>3785</v>
      </c>
      <c r="O151" s="64">
        <v>953</v>
      </c>
      <c r="P151" s="68">
        <v>45397</v>
      </c>
      <c r="Q151" s="60">
        <v>30000000</v>
      </c>
      <c r="R151" s="68">
        <v>45524</v>
      </c>
      <c r="S151" s="60">
        <v>29988000</v>
      </c>
      <c r="T151" s="61" t="s">
        <v>66</v>
      </c>
      <c r="U151" s="64">
        <v>72221403</v>
      </c>
      <c r="V151" s="62" t="s">
        <v>3230</v>
      </c>
      <c r="W151" s="355">
        <v>45524</v>
      </c>
      <c r="X151" s="68">
        <v>45526</v>
      </c>
      <c r="Y151" s="68">
        <v>45526</v>
      </c>
      <c r="Z151" s="68">
        <v>45657</v>
      </c>
      <c r="AA151" s="67">
        <f t="shared" si="10"/>
        <v>131</v>
      </c>
      <c r="AB151" s="60">
        <v>0</v>
      </c>
      <c r="AC151" s="60">
        <v>0</v>
      </c>
      <c r="AD151" s="60">
        <v>0</v>
      </c>
      <c r="AE151" s="65" t="s">
        <v>75</v>
      </c>
      <c r="AF151" s="67">
        <f t="shared" si="11"/>
        <v>0</v>
      </c>
      <c r="AG151" s="60">
        <v>0</v>
      </c>
      <c r="AH151" s="60">
        <v>0</v>
      </c>
      <c r="AI151" s="65" t="s">
        <v>75</v>
      </c>
      <c r="AJ151" s="61">
        <v>0</v>
      </c>
      <c r="AK151" s="65" t="s">
        <v>75</v>
      </c>
      <c r="AL151" s="65" t="s">
        <v>75</v>
      </c>
      <c r="AM151" s="67">
        <f t="shared" si="12"/>
        <v>0</v>
      </c>
      <c r="AN151" s="67">
        <f>+K151+AC151-AH151</f>
        <v>29988000</v>
      </c>
      <c r="AO151" s="61" t="s">
        <v>67</v>
      </c>
      <c r="AP151" s="67">
        <v>29988000</v>
      </c>
      <c r="AQ151" s="58" t="s">
        <v>3164</v>
      </c>
      <c r="AR151" s="60">
        <v>0</v>
      </c>
      <c r="AS151" s="66" t="s">
        <v>75</v>
      </c>
      <c r="AT151" s="70">
        <v>0</v>
      </c>
      <c r="AU151" s="71">
        <f t="shared" si="13"/>
        <v>29988000</v>
      </c>
      <c r="AV151" s="72">
        <f t="shared" si="14"/>
        <v>0</v>
      </c>
      <c r="AW151" s="66" t="s">
        <v>75</v>
      </c>
      <c r="AX151" s="61" t="s">
        <v>101</v>
      </c>
      <c r="AY151" s="62" t="s">
        <v>3784</v>
      </c>
      <c r="AZ151" s="58" t="s">
        <v>67</v>
      </c>
      <c r="BA151" s="58" t="s">
        <v>119</v>
      </c>
    </row>
    <row r="152" spans="2:53" x14ac:dyDescent="0.25">
      <c r="B152" s="58">
        <v>2024</v>
      </c>
      <c r="C152" s="58">
        <v>891780111</v>
      </c>
      <c r="D152" s="59" t="s">
        <v>64</v>
      </c>
      <c r="E152" s="100" t="s">
        <v>3783</v>
      </c>
      <c r="F152" s="60" t="s">
        <v>3782</v>
      </c>
      <c r="G152" s="61">
        <v>0</v>
      </c>
      <c r="H152" s="61" t="s">
        <v>73</v>
      </c>
      <c r="I152" s="59" t="s">
        <v>65</v>
      </c>
      <c r="J152" s="62" t="s">
        <v>3781</v>
      </c>
      <c r="K152" s="60">
        <v>38603600</v>
      </c>
      <c r="L152" s="58" t="s">
        <v>68</v>
      </c>
      <c r="M152" s="62" t="s">
        <v>3340</v>
      </c>
      <c r="N152" s="63" t="s">
        <v>3339</v>
      </c>
      <c r="O152" s="64">
        <v>1778</v>
      </c>
      <c r="P152" s="68">
        <v>45510</v>
      </c>
      <c r="Q152" s="60">
        <v>38603600</v>
      </c>
      <c r="R152" s="68">
        <v>45525</v>
      </c>
      <c r="S152" s="60">
        <v>38603600</v>
      </c>
      <c r="T152" s="61" t="s">
        <v>66</v>
      </c>
      <c r="U152" s="64">
        <v>85467461</v>
      </c>
      <c r="V152" s="62" t="s">
        <v>3304</v>
      </c>
      <c r="W152" s="355">
        <v>45525</v>
      </c>
      <c r="X152" s="68">
        <v>45525</v>
      </c>
      <c r="Y152" s="68" t="s">
        <v>75</v>
      </c>
      <c r="Z152" s="68">
        <v>45545</v>
      </c>
      <c r="AA152" s="67">
        <f t="shared" si="10"/>
        <v>20</v>
      </c>
      <c r="AB152" s="60">
        <v>0</v>
      </c>
      <c r="AC152" s="60">
        <v>0</v>
      </c>
      <c r="AD152" s="60">
        <v>0</v>
      </c>
      <c r="AE152" s="65" t="s">
        <v>75</v>
      </c>
      <c r="AF152" s="67">
        <f t="shared" si="11"/>
        <v>0</v>
      </c>
      <c r="AG152" s="60">
        <v>0</v>
      </c>
      <c r="AH152" s="60">
        <v>0</v>
      </c>
      <c r="AI152" s="65" t="s">
        <v>75</v>
      </c>
      <c r="AJ152" s="61">
        <v>0</v>
      </c>
      <c r="AK152" s="65" t="s">
        <v>75</v>
      </c>
      <c r="AL152" s="65" t="s">
        <v>75</v>
      </c>
      <c r="AM152" s="67">
        <f t="shared" si="12"/>
        <v>0</v>
      </c>
      <c r="AN152" s="67">
        <f>+K152+AC152-AH152</f>
        <v>38603600</v>
      </c>
      <c r="AO152" s="61" t="s">
        <v>67</v>
      </c>
      <c r="AP152" s="67">
        <v>38603600</v>
      </c>
      <c r="AQ152" s="58" t="s">
        <v>3164</v>
      </c>
      <c r="AR152" s="60">
        <v>0</v>
      </c>
      <c r="AS152" s="66" t="s">
        <v>75</v>
      </c>
      <c r="AT152" s="70">
        <v>0</v>
      </c>
      <c r="AU152" s="71">
        <f t="shared" si="13"/>
        <v>38603600</v>
      </c>
      <c r="AV152" s="72">
        <f t="shared" si="14"/>
        <v>0</v>
      </c>
      <c r="AW152" s="66" t="s">
        <v>75</v>
      </c>
      <c r="AX152" s="61" t="s">
        <v>101</v>
      </c>
      <c r="AY152" s="62" t="s">
        <v>3780</v>
      </c>
      <c r="AZ152" s="58" t="s">
        <v>67</v>
      </c>
      <c r="BA152" s="58" t="s">
        <v>119</v>
      </c>
    </row>
    <row r="153" spans="2:53" x14ac:dyDescent="0.25">
      <c r="B153" s="58">
        <v>2024</v>
      </c>
      <c r="C153" s="58">
        <v>891780111</v>
      </c>
      <c r="D153" s="59" t="s">
        <v>64</v>
      </c>
      <c r="E153" s="100" t="s">
        <v>3779</v>
      </c>
      <c r="F153" s="60" t="s">
        <v>3778</v>
      </c>
      <c r="G153" s="61">
        <v>0</v>
      </c>
      <c r="H153" s="61" t="s">
        <v>73</v>
      </c>
      <c r="I153" s="59" t="s">
        <v>65</v>
      </c>
      <c r="J153" s="62" t="s">
        <v>3777</v>
      </c>
      <c r="K153" s="60">
        <v>40174400</v>
      </c>
      <c r="L153" s="58" t="s">
        <v>68</v>
      </c>
      <c r="M153" s="62" t="s">
        <v>3776</v>
      </c>
      <c r="N153" s="63" t="s">
        <v>3775</v>
      </c>
      <c r="O153" s="64">
        <v>1739</v>
      </c>
      <c r="P153" s="68">
        <v>45504</v>
      </c>
      <c r="Q153" s="60">
        <v>40174400</v>
      </c>
      <c r="R153" s="68">
        <v>45527</v>
      </c>
      <c r="S153" s="60">
        <v>40174400</v>
      </c>
      <c r="T153" s="61" t="s">
        <v>66</v>
      </c>
      <c r="U153" s="64">
        <v>85467461</v>
      </c>
      <c r="V153" s="62" t="s">
        <v>3304</v>
      </c>
      <c r="W153" s="355">
        <v>45527</v>
      </c>
      <c r="X153" s="68">
        <v>45538</v>
      </c>
      <c r="Y153" s="68">
        <v>45532</v>
      </c>
      <c r="Z153" s="68">
        <v>45558</v>
      </c>
      <c r="AA153" s="67">
        <f t="shared" si="10"/>
        <v>26</v>
      </c>
      <c r="AB153" s="60">
        <v>0</v>
      </c>
      <c r="AC153" s="60">
        <v>0</v>
      </c>
      <c r="AD153" s="60">
        <v>0</v>
      </c>
      <c r="AE153" s="65" t="s">
        <v>75</v>
      </c>
      <c r="AF153" s="67">
        <f t="shared" si="11"/>
        <v>0</v>
      </c>
      <c r="AG153" s="60">
        <v>0</v>
      </c>
      <c r="AH153" s="60">
        <v>0</v>
      </c>
      <c r="AI153" s="65" t="s">
        <v>75</v>
      </c>
      <c r="AJ153" s="61">
        <v>0</v>
      </c>
      <c r="AK153" s="65" t="s">
        <v>75</v>
      </c>
      <c r="AL153" s="65" t="s">
        <v>75</v>
      </c>
      <c r="AM153" s="67">
        <f t="shared" si="12"/>
        <v>0</v>
      </c>
      <c r="AN153" s="67">
        <f>+K153+AC153-AH153</f>
        <v>40174400</v>
      </c>
      <c r="AO153" s="61" t="s">
        <v>67</v>
      </c>
      <c r="AP153" s="67">
        <v>40174400</v>
      </c>
      <c r="AQ153" s="58" t="s">
        <v>66</v>
      </c>
      <c r="AR153" s="60">
        <v>12052320</v>
      </c>
      <c r="AS153" s="66" t="s">
        <v>75</v>
      </c>
      <c r="AT153" s="70">
        <v>0</v>
      </c>
      <c r="AU153" s="71">
        <f t="shared" si="13"/>
        <v>40174400</v>
      </c>
      <c r="AV153" s="72">
        <f t="shared" si="14"/>
        <v>0</v>
      </c>
      <c r="AW153" s="66" t="s">
        <v>75</v>
      </c>
      <c r="AX153" s="61" t="s">
        <v>3156</v>
      </c>
      <c r="AY153" s="62" t="s">
        <v>3774</v>
      </c>
      <c r="AZ153" s="58" t="s">
        <v>67</v>
      </c>
      <c r="BA153" s="58" t="s">
        <v>119</v>
      </c>
    </row>
    <row r="154" spans="2:53" x14ac:dyDescent="0.25">
      <c r="B154" s="58">
        <v>2024</v>
      </c>
      <c r="C154" s="58">
        <v>891780111</v>
      </c>
      <c r="D154" s="59" t="s">
        <v>64</v>
      </c>
      <c r="E154" s="100" t="s">
        <v>3773</v>
      </c>
      <c r="F154" s="60" t="s">
        <v>3772</v>
      </c>
      <c r="G154" s="61">
        <v>0</v>
      </c>
      <c r="H154" s="61" t="s">
        <v>73</v>
      </c>
      <c r="I154" s="59" t="s">
        <v>65</v>
      </c>
      <c r="J154" s="62" t="s">
        <v>3771</v>
      </c>
      <c r="K154" s="60">
        <v>129976432</v>
      </c>
      <c r="L154" s="58" t="s">
        <v>68</v>
      </c>
      <c r="M154" s="62" t="s">
        <v>3770</v>
      </c>
      <c r="N154" s="63" t="s">
        <v>3769</v>
      </c>
      <c r="O154" s="64">
        <v>1840</v>
      </c>
      <c r="P154" s="68">
        <v>45517</v>
      </c>
      <c r="Q154" s="60">
        <v>129976432</v>
      </c>
      <c r="R154" s="68">
        <v>45530</v>
      </c>
      <c r="S154" s="60">
        <v>129976432</v>
      </c>
      <c r="T154" s="61" t="s">
        <v>66</v>
      </c>
      <c r="U154" s="64">
        <v>85465146</v>
      </c>
      <c r="V154" s="62" t="s">
        <v>3267</v>
      </c>
      <c r="W154" s="355">
        <v>45530</v>
      </c>
      <c r="X154" s="68">
        <v>45537</v>
      </c>
      <c r="Y154" s="68">
        <v>45531</v>
      </c>
      <c r="Z154" s="68">
        <v>45541</v>
      </c>
      <c r="AA154" s="67">
        <f t="shared" si="10"/>
        <v>10</v>
      </c>
      <c r="AB154" s="60">
        <v>0</v>
      </c>
      <c r="AC154" s="60">
        <v>0</v>
      </c>
      <c r="AD154" s="60">
        <v>0</v>
      </c>
      <c r="AE154" s="65" t="s">
        <v>75</v>
      </c>
      <c r="AF154" s="67">
        <f t="shared" si="11"/>
        <v>0</v>
      </c>
      <c r="AG154" s="60">
        <v>0</v>
      </c>
      <c r="AH154" s="60">
        <v>0</v>
      </c>
      <c r="AI154" s="65" t="s">
        <v>75</v>
      </c>
      <c r="AJ154" s="61">
        <v>0</v>
      </c>
      <c r="AK154" s="65" t="s">
        <v>75</v>
      </c>
      <c r="AL154" s="65" t="s">
        <v>75</v>
      </c>
      <c r="AM154" s="67">
        <f t="shared" si="12"/>
        <v>0</v>
      </c>
      <c r="AN154" s="67">
        <f>+K154+AC154-AH154</f>
        <v>129976432</v>
      </c>
      <c r="AO154" s="61" t="s">
        <v>67</v>
      </c>
      <c r="AP154" s="67">
        <v>129976432</v>
      </c>
      <c r="AQ154" s="58" t="s">
        <v>3164</v>
      </c>
      <c r="AR154" s="60">
        <v>0</v>
      </c>
      <c r="AS154" s="66" t="s">
        <v>75</v>
      </c>
      <c r="AT154" s="70">
        <v>0</v>
      </c>
      <c r="AU154" s="71">
        <f t="shared" si="13"/>
        <v>129976432</v>
      </c>
      <c r="AV154" s="72">
        <f t="shared" si="14"/>
        <v>0</v>
      </c>
      <c r="AW154" s="66" t="s">
        <v>75</v>
      </c>
      <c r="AX154" s="61" t="s">
        <v>3156</v>
      </c>
      <c r="AY154" s="62" t="s">
        <v>3768</v>
      </c>
      <c r="AZ154" s="58" t="s">
        <v>67</v>
      </c>
      <c r="BA154" s="58" t="s">
        <v>119</v>
      </c>
    </row>
    <row r="155" spans="2:53" x14ac:dyDescent="0.25">
      <c r="B155" s="58">
        <v>2024</v>
      </c>
      <c r="C155" s="58">
        <v>891780111</v>
      </c>
      <c r="D155" s="59" t="s">
        <v>64</v>
      </c>
      <c r="E155" s="60" t="s">
        <v>3767</v>
      </c>
      <c r="F155" s="60" t="s">
        <v>3766</v>
      </c>
      <c r="G155" s="61">
        <v>0</v>
      </c>
      <c r="H155" s="61" t="s">
        <v>73</v>
      </c>
      <c r="I155" s="59" t="s">
        <v>65</v>
      </c>
      <c r="J155" s="62" t="s">
        <v>3765</v>
      </c>
      <c r="K155" s="60">
        <v>165000000</v>
      </c>
      <c r="L155" s="58" t="s">
        <v>68</v>
      </c>
      <c r="M155" s="62" t="s">
        <v>3764</v>
      </c>
      <c r="N155" s="63" t="s">
        <v>3604</v>
      </c>
      <c r="O155" s="64">
        <v>212</v>
      </c>
      <c r="P155" s="68">
        <v>45322</v>
      </c>
      <c r="Q155" s="60">
        <v>165000000</v>
      </c>
      <c r="R155" s="68">
        <v>45328</v>
      </c>
      <c r="S155" s="60">
        <v>165000000</v>
      </c>
      <c r="T155" s="61" t="s">
        <v>66</v>
      </c>
      <c r="U155" s="64">
        <v>85465146</v>
      </c>
      <c r="V155" s="62" t="s">
        <v>3267</v>
      </c>
      <c r="W155" s="355">
        <v>45328</v>
      </c>
      <c r="X155" s="68">
        <v>45328</v>
      </c>
      <c r="Y155" s="68">
        <v>45328</v>
      </c>
      <c r="Z155" s="355">
        <v>45473</v>
      </c>
      <c r="AA155" s="67">
        <f t="shared" si="10"/>
        <v>145</v>
      </c>
      <c r="AB155" s="60">
        <v>0</v>
      </c>
      <c r="AC155" s="60">
        <v>0</v>
      </c>
      <c r="AD155" s="60">
        <v>0</v>
      </c>
      <c r="AE155" s="65" t="s">
        <v>75</v>
      </c>
      <c r="AF155" s="67">
        <f t="shared" si="11"/>
        <v>0</v>
      </c>
      <c r="AG155" s="60">
        <v>0</v>
      </c>
      <c r="AH155" s="60">
        <v>0</v>
      </c>
      <c r="AI155" s="65" t="s">
        <v>75</v>
      </c>
      <c r="AJ155" s="61">
        <v>0</v>
      </c>
      <c r="AK155" s="65" t="s">
        <v>75</v>
      </c>
      <c r="AL155" s="65" t="s">
        <v>75</v>
      </c>
      <c r="AM155" s="67">
        <f t="shared" si="12"/>
        <v>0</v>
      </c>
      <c r="AN155" s="67">
        <f>+K155+AC155-AH155</f>
        <v>165000000</v>
      </c>
      <c r="AO155" s="61" t="s">
        <v>67</v>
      </c>
      <c r="AP155" s="60">
        <v>165000000</v>
      </c>
      <c r="AQ155" s="58" t="s">
        <v>86</v>
      </c>
      <c r="AR155" s="60">
        <v>0</v>
      </c>
      <c r="AS155" s="66" t="s">
        <v>75</v>
      </c>
      <c r="AT155" s="70">
        <v>116973430</v>
      </c>
      <c r="AU155" s="71">
        <f t="shared" si="13"/>
        <v>48026570</v>
      </c>
      <c r="AV155" s="72">
        <f t="shared" si="14"/>
        <v>0.70892987878787883</v>
      </c>
      <c r="AW155" s="66" t="s">
        <v>75</v>
      </c>
      <c r="AX155" s="61" t="s">
        <v>101</v>
      </c>
      <c r="AY155" s="62" t="s">
        <v>3763</v>
      </c>
      <c r="AZ155" s="58" t="s">
        <v>67</v>
      </c>
      <c r="BA155" s="58" t="s">
        <v>119</v>
      </c>
    </row>
    <row r="156" spans="2:53" x14ac:dyDescent="0.25">
      <c r="B156" s="58">
        <v>2024</v>
      </c>
      <c r="C156" s="58">
        <v>891780111</v>
      </c>
      <c r="D156" s="59" t="s">
        <v>64</v>
      </c>
      <c r="E156" s="60" t="s">
        <v>3762</v>
      </c>
      <c r="F156" s="60" t="s">
        <v>3761</v>
      </c>
      <c r="G156" s="61">
        <v>0</v>
      </c>
      <c r="H156" s="61" t="s">
        <v>73</v>
      </c>
      <c r="I156" s="59" t="s">
        <v>65</v>
      </c>
      <c r="J156" s="62" t="s">
        <v>3618</v>
      </c>
      <c r="K156" s="60">
        <v>100000000</v>
      </c>
      <c r="L156" s="58" t="s">
        <v>68</v>
      </c>
      <c r="M156" s="62" t="s">
        <v>3617</v>
      </c>
      <c r="N156" s="63" t="s">
        <v>3616</v>
      </c>
      <c r="O156" s="64">
        <v>245</v>
      </c>
      <c r="P156" s="68">
        <v>45323</v>
      </c>
      <c r="Q156" s="60">
        <v>206971000</v>
      </c>
      <c r="R156" s="68">
        <v>45328</v>
      </c>
      <c r="S156" s="60">
        <v>100000000</v>
      </c>
      <c r="T156" s="61" t="s">
        <v>66</v>
      </c>
      <c r="U156" s="64">
        <v>85459497</v>
      </c>
      <c r="V156" s="62" t="s">
        <v>3402</v>
      </c>
      <c r="W156" s="68">
        <v>45329</v>
      </c>
      <c r="X156" s="68">
        <v>45329</v>
      </c>
      <c r="Y156" s="65" t="s">
        <v>75</v>
      </c>
      <c r="Z156" s="355">
        <v>45504</v>
      </c>
      <c r="AA156" s="67">
        <f t="shared" si="10"/>
        <v>175</v>
      </c>
      <c r="AB156" s="60">
        <v>0</v>
      </c>
      <c r="AC156" s="60">
        <v>0</v>
      </c>
      <c r="AD156" s="60">
        <v>0</v>
      </c>
      <c r="AE156" s="65" t="s">
        <v>75</v>
      </c>
      <c r="AF156" s="67">
        <f t="shared" si="11"/>
        <v>0</v>
      </c>
      <c r="AG156" s="60">
        <v>0</v>
      </c>
      <c r="AH156" s="60">
        <v>0</v>
      </c>
      <c r="AI156" s="65" t="s">
        <v>75</v>
      </c>
      <c r="AJ156" s="61">
        <v>0</v>
      </c>
      <c r="AK156" s="65" t="s">
        <v>75</v>
      </c>
      <c r="AL156" s="65" t="s">
        <v>75</v>
      </c>
      <c r="AM156" s="67">
        <f t="shared" si="12"/>
        <v>0</v>
      </c>
      <c r="AN156" s="67">
        <f>+K156+AC156-AH156</f>
        <v>100000000</v>
      </c>
      <c r="AO156" s="61" t="s">
        <v>67</v>
      </c>
      <c r="AP156" s="60">
        <v>100000000</v>
      </c>
      <c r="AQ156" s="58" t="s">
        <v>86</v>
      </c>
      <c r="AR156" s="60">
        <v>0</v>
      </c>
      <c r="AS156" s="66" t="s">
        <v>75</v>
      </c>
      <c r="AT156" s="70">
        <v>9206121</v>
      </c>
      <c r="AU156" s="71">
        <f t="shared" si="13"/>
        <v>90793879</v>
      </c>
      <c r="AV156" s="72">
        <f t="shared" si="14"/>
        <v>9.2061210000000004E-2</v>
      </c>
      <c r="AW156" s="66" t="s">
        <v>75</v>
      </c>
      <c r="AX156" s="61" t="s">
        <v>101</v>
      </c>
      <c r="AY156" s="62" t="s">
        <v>3760</v>
      </c>
      <c r="AZ156" s="58" t="s">
        <v>67</v>
      </c>
      <c r="BA156" s="58" t="s">
        <v>119</v>
      </c>
    </row>
    <row r="157" spans="2:53" x14ac:dyDescent="0.25">
      <c r="B157" s="58">
        <v>2024</v>
      </c>
      <c r="C157" s="58">
        <v>891780111</v>
      </c>
      <c r="D157" s="59" t="s">
        <v>64</v>
      </c>
      <c r="E157" s="60" t="s">
        <v>3759</v>
      </c>
      <c r="F157" s="60" t="s">
        <v>3758</v>
      </c>
      <c r="G157" s="61">
        <v>0</v>
      </c>
      <c r="H157" s="61" t="s">
        <v>73</v>
      </c>
      <c r="I157" s="59" t="s">
        <v>65</v>
      </c>
      <c r="J157" s="62" t="s">
        <v>3589</v>
      </c>
      <c r="K157" s="60">
        <v>41212262</v>
      </c>
      <c r="L157" s="58" t="s">
        <v>68</v>
      </c>
      <c r="M157" s="62" t="s">
        <v>3757</v>
      </c>
      <c r="N157" s="63" t="s">
        <v>3587</v>
      </c>
      <c r="O157" s="64">
        <v>432</v>
      </c>
      <c r="P157" s="68">
        <v>45343</v>
      </c>
      <c r="Q157" s="60">
        <v>41212262</v>
      </c>
      <c r="R157" s="68">
        <v>45351</v>
      </c>
      <c r="S157" s="60">
        <v>41212262</v>
      </c>
      <c r="T157" s="61" t="s">
        <v>66</v>
      </c>
      <c r="U157" s="64">
        <v>7144175</v>
      </c>
      <c r="V157" s="62" t="s">
        <v>3586</v>
      </c>
      <c r="W157" s="355">
        <v>45351</v>
      </c>
      <c r="X157" s="68">
        <v>45352</v>
      </c>
      <c r="Y157" s="65" t="s">
        <v>75</v>
      </c>
      <c r="Z157" s="355">
        <v>45473</v>
      </c>
      <c r="AA157" s="67">
        <f t="shared" si="10"/>
        <v>121</v>
      </c>
      <c r="AB157" s="60">
        <v>1</v>
      </c>
      <c r="AC157" s="60">
        <v>18000000</v>
      </c>
      <c r="AD157" s="60">
        <v>0</v>
      </c>
      <c r="AE157" s="65" t="s">
        <v>75</v>
      </c>
      <c r="AF157" s="67">
        <f t="shared" si="11"/>
        <v>0</v>
      </c>
      <c r="AG157" s="60">
        <v>0</v>
      </c>
      <c r="AH157" s="60">
        <v>0</v>
      </c>
      <c r="AI157" s="65" t="s">
        <v>75</v>
      </c>
      <c r="AJ157" s="61">
        <v>0</v>
      </c>
      <c r="AK157" s="65" t="s">
        <v>75</v>
      </c>
      <c r="AL157" s="65" t="s">
        <v>75</v>
      </c>
      <c r="AM157" s="67">
        <f t="shared" si="12"/>
        <v>0</v>
      </c>
      <c r="AN157" s="67">
        <f>+K157+AC157-AH157</f>
        <v>59212262</v>
      </c>
      <c r="AO157" s="61" t="s">
        <v>67</v>
      </c>
      <c r="AP157" s="60">
        <v>41212262</v>
      </c>
      <c r="AQ157" s="58" t="s">
        <v>86</v>
      </c>
      <c r="AR157" s="60">
        <v>0</v>
      </c>
      <c r="AS157" s="66" t="s">
        <v>75</v>
      </c>
      <c r="AT157" s="70">
        <v>41212225</v>
      </c>
      <c r="AU157" s="71">
        <f t="shared" si="13"/>
        <v>18000037</v>
      </c>
      <c r="AV157" s="72">
        <f t="shared" si="14"/>
        <v>0.69600828625665412</v>
      </c>
      <c r="AW157" s="66" t="s">
        <v>75</v>
      </c>
      <c r="AX157" s="61" t="s">
        <v>101</v>
      </c>
      <c r="AY157" s="62" t="s">
        <v>3756</v>
      </c>
      <c r="AZ157" s="58" t="s">
        <v>67</v>
      </c>
      <c r="BA157" s="58" t="s">
        <v>119</v>
      </c>
    </row>
    <row r="158" spans="2:53" x14ac:dyDescent="0.25">
      <c r="B158" s="58">
        <v>2024</v>
      </c>
      <c r="C158" s="58">
        <v>891780111</v>
      </c>
      <c r="D158" s="59" t="s">
        <v>64</v>
      </c>
      <c r="E158" s="60" t="s">
        <v>3755</v>
      </c>
      <c r="F158" s="60" t="s">
        <v>3754</v>
      </c>
      <c r="G158" s="61">
        <v>0</v>
      </c>
      <c r="H158" s="61" t="s">
        <v>73</v>
      </c>
      <c r="I158" s="59" t="s">
        <v>65</v>
      </c>
      <c r="J158" s="62" t="s">
        <v>3612</v>
      </c>
      <c r="K158" s="60">
        <v>250000000</v>
      </c>
      <c r="L158" s="58" t="s">
        <v>68</v>
      </c>
      <c r="M158" s="62" t="s">
        <v>3611</v>
      </c>
      <c r="N158" s="63" t="s">
        <v>3610</v>
      </c>
      <c r="O158" s="64">
        <v>446</v>
      </c>
      <c r="P158" s="68">
        <v>45344</v>
      </c>
      <c r="Q158" s="60">
        <v>250000000</v>
      </c>
      <c r="R158" s="68">
        <v>45357</v>
      </c>
      <c r="S158" s="60">
        <v>250000000</v>
      </c>
      <c r="T158" s="61" t="s">
        <v>66</v>
      </c>
      <c r="U158" s="64">
        <v>85459497</v>
      </c>
      <c r="V158" s="62" t="s">
        <v>3402</v>
      </c>
      <c r="W158" s="355">
        <v>45357</v>
      </c>
      <c r="X158" s="68">
        <v>45358</v>
      </c>
      <c r="Y158" s="68">
        <v>45358</v>
      </c>
      <c r="Z158" s="355">
        <v>45504</v>
      </c>
      <c r="AA158" s="67">
        <f t="shared" si="10"/>
        <v>146</v>
      </c>
      <c r="AB158" s="60">
        <v>0</v>
      </c>
      <c r="AC158" s="60">
        <v>0</v>
      </c>
      <c r="AD158" s="60">
        <v>0</v>
      </c>
      <c r="AE158" s="65" t="s">
        <v>75</v>
      </c>
      <c r="AF158" s="67">
        <f t="shared" si="11"/>
        <v>0</v>
      </c>
      <c r="AG158" s="60">
        <v>0</v>
      </c>
      <c r="AH158" s="60">
        <v>0</v>
      </c>
      <c r="AI158" s="65" t="s">
        <v>75</v>
      </c>
      <c r="AJ158" s="61">
        <v>0</v>
      </c>
      <c r="AK158" s="65" t="s">
        <v>75</v>
      </c>
      <c r="AL158" s="65" t="s">
        <v>75</v>
      </c>
      <c r="AM158" s="67">
        <f t="shared" si="12"/>
        <v>0</v>
      </c>
      <c r="AN158" s="67">
        <f>+K158+AC158-AH158</f>
        <v>250000000</v>
      </c>
      <c r="AO158" s="61" t="s">
        <v>67</v>
      </c>
      <c r="AP158" s="60">
        <v>250000000</v>
      </c>
      <c r="AQ158" s="58" t="s">
        <v>86</v>
      </c>
      <c r="AR158" s="60">
        <v>0</v>
      </c>
      <c r="AS158" s="66" t="s">
        <v>75</v>
      </c>
      <c r="AT158" s="70">
        <v>238442167</v>
      </c>
      <c r="AU158" s="71">
        <f t="shared" si="13"/>
        <v>11557833</v>
      </c>
      <c r="AV158" s="72">
        <f t="shared" si="14"/>
        <v>0.95376866800000004</v>
      </c>
      <c r="AW158" s="66" t="s">
        <v>75</v>
      </c>
      <c r="AX158" s="61" t="s">
        <v>101</v>
      </c>
      <c r="AY158" s="62" t="s">
        <v>3753</v>
      </c>
      <c r="AZ158" s="58" t="s">
        <v>67</v>
      </c>
      <c r="BA158" s="58" t="s">
        <v>119</v>
      </c>
    </row>
    <row r="159" spans="2:53" x14ac:dyDescent="0.25">
      <c r="B159" s="58">
        <v>2024</v>
      </c>
      <c r="C159" s="58">
        <v>891780111</v>
      </c>
      <c r="D159" s="59" t="s">
        <v>64</v>
      </c>
      <c r="E159" s="60" t="s">
        <v>3752</v>
      </c>
      <c r="F159" s="60" t="s">
        <v>3751</v>
      </c>
      <c r="G159" s="61">
        <v>0</v>
      </c>
      <c r="H159" s="61" t="s">
        <v>73</v>
      </c>
      <c r="I159" s="59" t="s">
        <v>65</v>
      </c>
      <c r="J159" s="62" t="s">
        <v>3593</v>
      </c>
      <c r="K159" s="60">
        <v>100000000</v>
      </c>
      <c r="L159" s="58" t="s">
        <v>68</v>
      </c>
      <c r="M159" s="62" t="s">
        <v>3244</v>
      </c>
      <c r="N159" s="63" t="s">
        <v>726</v>
      </c>
      <c r="O159" s="64">
        <v>397</v>
      </c>
      <c r="P159" s="68">
        <v>45341</v>
      </c>
      <c r="Q159" s="60">
        <v>100000000</v>
      </c>
      <c r="R159" s="68">
        <v>45359</v>
      </c>
      <c r="S159" s="60">
        <v>100000000</v>
      </c>
      <c r="T159" s="61" t="s">
        <v>66</v>
      </c>
      <c r="U159" s="64">
        <v>36665858</v>
      </c>
      <c r="V159" s="62" t="s">
        <v>3237</v>
      </c>
      <c r="W159" s="355">
        <v>45359</v>
      </c>
      <c r="X159" s="68">
        <v>45359</v>
      </c>
      <c r="Y159" s="68">
        <v>45359</v>
      </c>
      <c r="Z159" s="355">
        <v>45657</v>
      </c>
      <c r="AA159" s="67">
        <f t="shared" si="10"/>
        <v>298</v>
      </c>
      <c r="AB159" s="60">
        <v>0</v>
      </c>
      <c r="AC159" s="60">
        <v>0</v>
      </c>
      <c r="AD159" s="60">
        <v>0</v>
      </c>
      <c r="AE159" s="65" t="s">
        <v>75</v>
      </c>
      <c r="AF159" s="67">
        <f t="shared" si="11"/>
        <v>0</v>
      </c>
      <c r="AG159" s="60">
        <v>0</v>
      </c>
      <c r="AH159" s="60">
        <v>0</v>
      </c>
      <c r="AI159" s="65" t="s">
        <v>75</v>
      </c>
      <c r="AJ159" s="61">
        <v>0</v>
      </c>
      <c r="AK159" s="65" t="s">
        <v>75</v>
      </c>
      <c r="AL159" s="65" t="s">
        <v>75</v>
      </c>
      <c r="AM159" s="67">
        <f t="shared" si="12"/>
        <v>0</v>
      </c>
      <c r="AN159" s="67">
        <f>+K159+AC159-AH159</f>
        <v>100000000</v>
      </c>
      <c r="AO159" s="61" t="s">
        <v>67</v>
      </c>
      <c r="AP159" s="60">
        <v>100000000</v>
      </c>
      <c r="AQ159" s="58" t="s">
        <v>86</v>
      </c>
      <c r="AR159" s="60">
        <v>0</v>
      </c>
      <c r="AS159" s="66" t="s">
        <v>75</v>
      </c>
      <c r="AT159" s="70">
        <v>92193668</v>
      </c>
      <c r="AU159" s="71">
        <f t="shared" si="13"/>
        <v>7806332</v>
      </c>
      <c r="AV159" s="72">
        <f t="shared" si="14"/>
        <v>0.92193667999999995</v>
      </c>
      <c r="AW159" s="66" t="s">
        <v>75</v>
      </c>
      <c r="AX159" s="61" t="s">
        <v>101</v>
      </c>
      <c r="AY159" s="62" t="s">
        <v>3750</v>
      </c>
      <c r="AZ159" s="58" t="s">
        <v>67</v>
      </c>
      <c r="BA159" s="58" t="s">
        <v>119</v>
      </c>
    </row>
    <row r="160" spans="2:53" x14ac:dyDescent="0.25">
      <c r="B160" s="58">
        <v>2024</v>
      </c>
      <c r="C160" s="58">
        <v>891780111</v>
      </c>
      <c r="D160" s="59" t="s">
        <v>64</v>
      </c>
      <c r="E160" s="60" t="s">
        <v>3749</v>
      </c>
      <c r="F160" s="60" t="s">
        <v>3748</v>
      </c>
      <c r="G160" s="61">
        <v>0</v>
      </c>
      <c r="H160" s="61" t="s">
        <v>73</v>
      </c>
      <c r="I160" s="59" t="s">
        <v>65</v>
      </c>
      <c r="J160" s="62" t="s">
        <v>3747</v>
      </c>
      <c r="K160" s="60">
        <v>89894690</v>
      </c>
      <c r="L160" s="58" t="s">
        <v>68</v>
      </c>
      <c r="M160" s="62" t="s">
        <v>3746</v>
      </c>
      <c r="N160" s="63" t="s">
        <v>3745</v>
      </c>
      <c r="O160" s="64">
        <v>427</v>
      </c>
      <c r="P160" s="68">
        <v>45343</v>
      </c>
      <c r="Q160" s="60">
        <v>89894690</v>
      </c>
      <c r="R160" s="68">
        <v>45362</v>
      </c>
      <c r="S160" s="60">
        <v>89894690</v>
      </c>
      <c r="T160" s="61" t="s">
        <v>66</v>
      </c>
      <c r="U160" s="64">
        <v>85466528</v>
      </c>
      <c r="V160" s="62" t="s">
        <v>3531</v>
      </c>
      <c r="W160" s="355">
        <v>45362</v>
      </c>
      <c r="X160" s="68">
        <v>45362</v>
      </c>
      <c r="Y160" s="68">
        <v>45362</v>
      </c>
      <c r="Z160" s="355">
        <v>45657</v>
      </c>
      <c r="AA160" s="67">
        <f t="shared" si="10"/>
        <v>295</v>
      </c>
      <c r="AB160" s="60">
        <v>0</v>
      </c>
      <c r="AC160" s="60">
        <v>0</v>
      </c>
      <c r="AD160" s="60">
        <v>0</v>
      </c>
      <c r="AE160" s="65" t="s">
        <v>75</v>
      </c>
      <c r="AF160" s="67">
        <f t="shared" si="11"/>
        <v>0</v>
      </c>
      <c r="AG160" s="60">
        <v>0</v>
      </c>
      <c r="AH160" s="60">
        <v>0</v>
      </c>
      <c r="AI160" s="65" t="s">
        <v>75</v>
      </c>
      <c r="AJ160" s="61">
        <v>0</v>
      </c>
      <c r="AK160" s="65" t="s">
        <v>75</v>
      </c>
      <c r="AL160" s="65" t="s">
        <v>75</v>
      </c>
      <c r="AM160" s="67">
        <f t="shared" si="12"/>
        <v>0</v>
      </c>
      <c r="AN160" s="67">
        <f>+K160+AC160-AH160</f>
        <v>89894690</v>
      </c>
      <c r="AO160" s="61" t="s">
        <v>67</v>
      </c>
      <c r="AP160" s="60">
        <v>89894690</v>
      </c>
      <c r="AQ160" s="58" t="s">
        <v>86</v>
      </c>
      <c r="AR160" s="60">
        <v>0</v>
      </c>
      <c r="AS160" s="66" t="s">
        <v>75</v>
      </c>
      <c r="AT160" s="70">
        <v>40369695</v>
      </c>
      <c r="AU160" s="71">
        <f t="shared" si="13"/>
        <v>49524995</v>
      </c>
      <c r="AV160" s="72">
        <f t="shared" si="14"/>
        <v>0.44907763739993989</v>
      </c>
      <c r="AW160" s="66" t="s">
        <v>75</v>
      </c>
      <c r="AX160" s="61" t="s">
        <v>101</v>
      </c>
      <c r="AY160" s="62" t="s">
        <v>3744</v>
      </c>
      <c r="AZ160" s="58" t="s">
        <v>67</v>
      </c>
      <c r="BA160" s="58" t="s">
        <v>119</v>
      </c>
    </row>
    <row r="161" spans="2:53" x14ac:dyDescent="0.25">
      <c r="B161" s="58">
        <v>2024</v>
      </c>
      <c r="C161" s="58">
        <v>891780111</v>
      </c>
      <c r="D161" s="59" t="s">
        <v>64</v>
      </c>
      <c r="E161" s="60" t="s">
        <v>3743</v>
      </c>
      <c r="F161" s="60" t="s">
        <v>3742</v>
      </c>
      <c r="G161" s="61">
        <v>0</v>
      </c>
      <c r="H161" s="61" t="s">
        <v>73</v>
      </c>
      <c r="I161" s="59" t="s">
        <v>65</v>
      </c>
      <c r="J161" s="62" t="s">
        <v>3600</v>
      </c>
      <c r="K161" s="60">
        <v>10000000</v>
      </c>
      <c r="L161" s="58" t="s">
        <v>68</v>
      </c>
      <c r="M161" s="62" t="s">
        <v>3599</v>
      </c>
      <c r="N161" s="63" t="s">
        <v>3598</v>
      </c>
      <c r="O161" s="64">
        <v>529</v>
      </c>
      <c r="P161" s="68">
        <v>45351</v>
      </c>
      <c r="Q161" s="60">
        <v>10000000</v>
      </c>
      <c r="R161" s="68">
        <v>45363</v>
      </c>
      <c r="S161" s="60">
        <v>10000000</v>
      </c>
      <c r="T161" s="61" t="s">
        <v>66</v>
      </c>
      <c r="U161" s="64">
        <v>57462359</v>
      </c>
      <c r="V161" s="62" t="s">
        <v>3597</v>
      </c>
      <c r="W161" s="355">
        <v>45363</v>
      </c>
      <c r="X161" s="68">
        <v>45366</v>
      </c>
      <c r="Y161" s="68">
        <v>45366</v>
      </c>
      <c r="Z161" s="355">
        <v>45488</v>
      </c>
      <c r="AA161" s="67">
        <f t="shared" si="10"/>
        <v>122</v>
      </c>
      <c r="AB161" s="60">
        <v>1</v>
      </c>
      <c r="AC161" s="60">
        <v>5000000</v>
      </c>
      <c r="AD161" s="60">
        <v>0</v>
      </c>
      <c r="AE161" s="65" t="s">
        <v>75</v>
      </c>
      <c r="AF161" s="67">
        <f t="shared" si="11"/>
        <v>0</v>
      </c>
      <c r="AG161" s="60">
        <v>0</v>
      </c>
      <c r="AH161" s="60">
        <v>0</v>
      </c>
      <c r="AI161" s="65" t="s">
        <v>75</v>
      </c>
      <c r="AJ161" s="61">
        <v>0</v>
      </c>
      <c r="AK161" s="65" t="s">
        <v>75</v>
      </c>
      <c r="AL161" s="65" t="s">
        <v>75</v>
      </c>
      <c r="AM161" s="67">
        <f t="shared" si="12"/>
        <v>0</v>
      </c>
      <c r="AN161" s="67">
        <f>+K161+AC161-AH161</f>
        <v>15000000</v>
      </c>
      <c r="AO161" s="61" t="s">
        <v>67</v>
      </c>
      <c r="AP161" s="60">
        <v>10000000</v>
      </c>
      <c r="AQ161" s="58" t="s">
        <v>86</v>
      </c>
      <c r="AR161" s="60">
        <v>0</v>
      </c>
      <c r="AS161" s="66" t="s">
        <v>75</v>
      </c>
      <c r="AT161" s="70">
        <v>14999700</v>
      </c>
      <c r="AU161" s="71">
        <f t="shared" si="13"/>
        <v>300</v>
      </c>
      <c r="AV161" s="72">
        <f t="shared" si="14"/>
        <v>0.99997999999999998</v>
      </c>
      <c r="AW161" s="66" t="s">
        <v>75</v>
      </c>
      <c r="AX161" s="61" t="s">
        <v>101</v>
      </c>
      <c r="AY161" s="62" t="s">
        <v>3741</v>
      </c>
      <c r="AZ161" s="58" t="s">
        <v>67</v>
      </c>
      <c r="BA161" s="58" t="s">
        <v>119</v>
      </c>
    </row>
    <row r="162" spans="2:53" x14ac:dyDescent="0.25">
      <c r="B162" s="58">
        <v>2024</v>
      </c>
      <c r="C162" s="58">
        <v>891780111</v>
      </c>
      <c r="D162" s="59" t="s">
        <v>64</v>
      </c>
      <c r="E162" s="60" t="s">
        <v>3740</v>
      </c>
      <c r="F162" s="60" t="s">
        <v>3739</v>
      </c>
      <c r="G162" s="61">
        <v>0</v>
      </c>
      <c r="H162" s="61" t="s">
        <v>73</v>
      </c>
      <c r="I162" s="59" t="s">
        <v>65</v>
      </c>
      <c r="J162" s="62" t="s">
        <v>3738</v>
      </c>
      <c r="K162" s="60">
        <v>150000000</v>
      </c>
      <c r="L162" s="58" t="s">
        <v>68</v>
      </c>
      <c r="M162" s="62" t="s">
        <v>3737</v>
      </c>
      <c r="N162" s="63" t="s">
        <v>3736</v>
      </c>
      <c r="O162" s="64">
        <v>625</v>
      </c>
      <c r="P162" s="68">
        <v>45359</v>
      </c>
      <c r="Q162" s="60">
        <v>150000000</v>
      </c>
      <c r="R162" s="68">
        <v>45364</v>
      </c>
      <c r="S162" s="60">
        <v>150000000</v>
      </c>
      <c r="T162" s="61" t="s">
        <v>66</v>
      </c>
      <c r="U162" s="64">
        <v>57298660</v>
      </c>
      <c r="V162" s="62" t="s">
        <v>3735</v>
      </c>
      <c r="W162" s="355">
        <v>45364</v>
      </c>
      <c r="X162" s="68">
        <v>45365</v>
      </c>
      <c r="Y162" s="68" t="s">
        <v>75</v>
      </c>
      <c r="Z162" s="355">
        <v>45426</v>
      </c>
      <c r="AA162" s="67">
        <f t="shared" si="10"/>
        <v>61</v>
      </c>
      <c r="AB162" s="60">
        <v>0</v>
      </c>
      <c r="AC162" s="60">
        <v>0</v>
      </c>
      <c r="AD162" s="60">
        <v>0</v>
      </c>
      <c r="AE162" s="65" t="s">
        <v>75</v>
      </c>
      <c r="AF162" s="67">
        <f t="shared" si="11"/>
        <v>0</v>
      </c>
      <c r="AG162" s="60">
        <v>0</v>
      </c>
      <c r="AH162" s="60">
        <v>0</v>
      </c>
      <c r="AI162" s="65" t="s">
        <v>75</v>
      </c>
      <c r="AJ162" s="61">
        <v>0</v>
      </c>
      <c r="AK162" s="65" t="s">
        <v>75</v>
      </c>
      <c r="AL162" s="65" t="s">
        <v>75</v>
      </c>
      <c r="AM162" s="67">
        <f t="shared" si="12"/>
        <v>0</v>
      </c>
      <c r="AN162" s="67">
        <f>+K162+AC162-AH162</f>
        <v>150000000</v>
      </c>
      <c r="AO162" s="61" t="s">
        <v>67</v>
      </c>
      <c r="AP162" s="60">
        <v>150000000</v>
      </c>
      <c r="AQ162" s="58" t="s">
        <v>86</v>
      </c>
      <c r="AR162" s="60">
        <v>0</v>
      </c>
      <c r="AS162" s="66" t="s">
        <v>75</v>
      </c>
      <c r="AT162" s="70">
        <v>149988404</v>
      </c>
      <c r="AU162" s="71">
        <f t="shared" si="13"/>
        <v>11596</v>
      </c>
      <c r="AV162" s="72">
        <f t="shared" si="14"/>
        <v>0.99992269333333328</v>
      </c>
      <c r="AW162" s="66" t="s">
        <v>75</v>
      </c>
      <c r="AX162" s="61" t="s">
        <v>101</v>
      </c>
      <c r="AY162" s="62" t="s">
        <v>3734</v>
      </c>
      <c r="AZ162" s="58" t="s">
        <v>67</v>
      </c>
      <c r="BA162" s="58" t="s">
        <v>119</v>
      </c>
    </row>
    <row r="163" spans="2:53" x14ac:dyDescent="0.25">
      <c r="B163" s="58">
        <v>2024</v>
      </c>
      <c r="C163" s="58">
        <v>891780111</v>
      </c>
      <c r="D163" s="59" t="s">
        <v>64</v>
      </c>
      <c r="E163" s="60" t="s">
        <v>3733</v>
      </c>
      <c r="F163" s="60" t="s">
        <v>3732</v>
      </c>
      <c r="G163" s="61">
        <v>0</v>
      </c>
      <c r="H163" s="61" t="s">
        <v>73</v>
      </c>
      <c r="I163" s="59" t="s">
        <v>65</v>
      </c>
      <c r="J163" s="62" t="s">
        <v>3731</v>
      </c>
      <c r="K163" s="60">
        <v>8000000</v>
      </c>
      <c r="L163" s="58" t="s">
        <v>68</v>
      </c>
      <c r="M163" s="62" t="s">
        <v>3677</v>
      </c>
      <c r="N163" s="63" t="s">
        <v>3676</v>
      </c>
      <c r="O163" s="64">
        <v>399</v>
      </c>
      <c r="P163" s="68">
        <v>45341</v>
      </c>
      <c r="Q163" s="60">
        <v>8000000</v>
      </c>
      <c r="R163" s="68">
        <v>45364</v>
      </c>
      <c r="S163" s="60">
        <v>8000000</v>
      </c>
      <c r="T163" s="61" t="s">
        <v>66</v>
      </c>
      <c r="U163" s="64">
        <v>36665858</v>
      </c>
      <c r="V163" s="62" t="s">
        <v>3237</v>
      </c>
      <c r="W163" s="355">
        <v>45364</v>
      </c>
      <c r="X163" s="68">
        <v>45364</v>
      </c>
      <c r="Y163" s="68" t="s">
        <v>75</v>
      </c>
      <c r="Z163" s="355">
        <v>45657</v>
      </c>
      <c r="AA163" s="67">
        <f t="shared" si="10"/>
        <v>293</v>
      </c>
      <c r="AB163" s="60">
        <v>0</v>
      </c>
      <c r="AC163" s="60">
        <v>0</v>
      </c>
      <c r="AD163" s="60">
        <v>0</v>
      </c>
      <c r="AE163" s="65" t="s">
        <v>75</v>
      </c>
      <c r="AF163" s="67">
        <f t="shared" si="11"/>
        <v>0</v>
      </c>
      <c r="AG163" s="60">
        <v>0</v>
      </c>
      <c r="AH163" s="60">
        <v>0</v>
      </c>
      <c r="AI163" s="65" t="s">
        <v>75</v>
      </c>
      <c r="AJ163" s="61">
        <v>0</v>
      </c>
      <c r="AK163" s="65" t="s">
        <v>75</v>
      </c>
      <c r="AL163" s="65" t="s">
        <v>75</v>
      </c>
      <c r="AM163" s="67">
        <f t="shared" si="12"/>
        <v>0</v>
      </c>
      <c r="AN163" s="67">
        <f>+K163+AC163-AH163</f>
        <v>8000000</v>
      </c>
      <c r="AO163" s="61" t="s">
        <v>67</v>
      </c>
      <c r="AP163" s="60">
        <v>8000000</v>
      </c>
      <c r="AQ163" s="58" t="s">
        <v>86</v>
      </c>
      <c r="AR163" s="60">
        <v>0</v>
      </c>
      <c r="AS163" s="66" t="s">
        <v>75</v>
      </c>
      <c r="AT163" s="70">
        <v>7996670</v>
      </c>
      <c r="AU163" s="71">
        <f t="shared" si="13"/>
        <v>3330</v>
      </c>
      <c r="AV163" s="72">
        <f t="shared" si="14"/>
        <v>0.99958374999999999</v>
      </c>
      <c r="AW163" s="66" t="s">
        <v>75</v>
      </c>
      <c r="AX163" s="61" t="s">
        <v>101</v>
      </c>
      <c r="AY163" s="62" t="s">
        <v>3730</v>
      </c>
      <c r="AZ163" s="58" t="s">
        <v>67</v>
      </c>
      <c r="BA163" s="58" t="s">
        <v>119</v>
      </c>
    </row>
    <row r="164" spans="2:53" x14ac:dyDescent="0.25">
      <c r="B164" s="58">
        <v>2024</v>
      </c>
      <c r="C164" s="58">
        <v>891780111</v>
      </c>
      <c r="D164" s="59" t="s">
        <v>64</v>
      </c>
      <c r="E164" s="60" t="s">
        <v>3729</v>
      </c>
      <c r="F164" s="60" t="s">
        <v>3728</v>
      </c>
      <c r="G164" s="61">
        <v>0</v>
      </c>
      <c r="H164" s="61" t="s">
        <v>73</v>
      </c>
      <c r="I164" s="59" t="s">
        <v>65</v>
      </c>
      <c r="J164" s="62" t="s">
        <v>3727</v>
      </c>
      <c r="K164" s="60">
        <v>150000000</v>
      </c>
      <c r="L164" s="58" t="s">
        <v>68</v>
      </c>
      <c r="M164" s="62" t="s">
        <v>3726</v>
      </c>
      <c r="N164" s="63" t="s">
        <v>3725</v>
      </c>
      <c r="O164" s="64">
        <v>531</v>
      </c>
      <c r="P164" s="68">
        <v>45351</v>
      </c>
      <c r="Q164" s="60">
        <v>150000000</v>
      </c>
      <c r="R164" s="68">
        <v>45370</v>
      </c>
      <c r="S164" s="60">
        <v>150000000</v>
      </c>
      <c r="T164" s="61" t="s">
        <v>66</v>
      </c>
      <c r="U164" s="64">
        <v>57462359</v>
      </c>
      <c r="V164" s="62" t="s">
        <v>3597</v>
      </c>
      <c r="W164" s="355">
        <v>45370</v>
      </c>
      <c r="X164" s="68">
        <v>45371</v>
      </c>
      <c r="Y164" s="68">
        <v>45371</v>
      </c>
      <c r="Z164" s="355">
        <v>45646</v>
      </c>
      <c r="AA164" s="67">
        <f t="shared" si="10"/>
        <v>275</v>
      </c>
      <c r="AB164" s="60">
        <v>0</v>
      </c>
      <c r="AC164" s="60">
        <v>0</v>
      </c>
      <c r="AD164" s="60">
        <v>0</v>
      </c>
      <c r="AE164" s="65" t="s">
        <v>75</v>
      </c>
      <c r="AF164" s="67">
        <f t="shared" si="11"/>
        <v>0</v>
      </c>
      <c r="AG164" s="60">
        <v>0</v>
      </c>
      <c r="AH164" s="60">
        <v>0</v>
      </c>
      <c r="AI164" s="65" t="s">
        <v>75</v>
      </c>
      <c r="AJ164" s="61">
        <v>0</v>
      </c>
      <c r="AK164" s="65" t="s">
        <v>75</v>
      </c>
      <c r="AL164" s="65" t="s">
        <v>75</v>
      </c>
      <c r="AM164" s="67">
        <f t="shared" si="12"/>
        <v>0</v>
      </c>
      <c r="AN164" s="67">
        <f>+K164+AC164-AH164</f>
        <v>150000000</v>
      </c>
      <c r="AO164" s="61" t="s">
        <v>67</v>
      </c>
      <c r="AP164" s="60">
        <v>150000000</v>
      </c>
      <c r="AQ164" s="58" t="s">
        <v>86</v>
      </c>
      <c r="AR164" s="60">
        <v>0</v>
      </c>
      <c r="AS164" s="66" t="s">
        <v>75</v>
      </c>
      <c r="AT164" s="70">
        <v>49203612</v>
      </c>
      <c r="AU164" s="71">
        <f t="shared" si="13"/>
        <v>100796388</v>
      </c>
      <c r="AV164" s="72">
        <f t="shared" si="14"/>
        <v>0.32802408</v>
      </c>
      <c r="AW164" s="66" t="s">
        <v>75</v>
      </c>
      <c r="AX164" s="61" t="s">
        <v>101</v>
      </c>
      <c r="AY164" s="62" t="s">
        <v>3724</v>
      </c>
      <c r="AZ164" s="58" t="s">
        <v>67</v>
      </c>
      <c r="BA164" s="58" t="s">
        <v>119</v>
      </c>
    </row>
    <row r="165" spans="2:53" x14ac:dyDescent="0.25">
      <c r="B165" s="58">
        <v>2024</v>
      </c>
      <c r="C165" s="58">
        <v>891780111</v>
      </c>
      <c r="D165" s="59" t="s">
        <v>64</v>
      </c>
      <c r="E165" s="60" t="s">
        <v>3723</v>
      </c>
      <c r="F165" s="60" t="s">
        <v>3722</v>
      </c>
      <c r="G165" s="61">
        <v>0</v>
      </c>
      <c r="H165" s="61" t="s">
        <v>73</v>
      </c>
      <c r="I165" s="59" t="s">
        <v>125</v>
      </c>
      <c r="J165" s="62" t="s">
        <v>3721</v>
      </c>
      <c r="K165" s="60">
        <v>45000000</v>
      </c>
      <c r="L165" s="58" t="s">
        <v>68</v>
      </c>
      <c r="M165" s="62" t="s">
        <v>3720</v>
      </c>
      <c r="N165" s="63" t="s">
        <v>3719</v>
      </c>
      <c r="O165" s="64">
        <v>589</v>
      </c>
      <c r="P165" s="68">
        <v>45356</v>
      </c>
      <c r="Q165" s="60">
        <v>45000000</v>
      </c>
      <c r="R165" s="68">
        <v>45383</v>
      </c>
      <c r="S165" s="60">
        <v>45000000</v>
      </c>
      <c r="T165" s="61" t="s">
        <v>66</v>
      </c>
      <c r="U165" s="64">
        <v>85152695</v>
      </c>
      <c r="V165" s="62" t="s">
        <v>3225</v>
      </c>
      <c r="W165" s="355">
        <v>45383</v>
      </c>
      <c r="X165" s="68">
        <v>45383</v>
      </c>
      <c r="Y165" s="68">
        <v>45383</v>
      </c>
      <c r="Z165" s="355">
        <v>45534</v>
      </c>
      <c r="AA165" s="67">
        <f t="shared" si="10"/>
        <v>151</v>
      </c>
      <c r="AB165" s="60">
        <v>1</v>
      </c>
      <c r="AC165" s="60">
        <v>22500000</v>
      </c>
      <c r="AD165" s="60">
        <v>0</v>
      </c>
      <c r="AE165" s="65" t="s">
        <v>75</v>
      </c>
      <c r="AF165" s="67">
        <f t="shared" si="11"/>
        <v>0</v>
      </c>
      <c r="AG165" s="60">
        <v>0</v>
      </c>
      <c r="AH165" s="60">
        <v>0</v>
      </c>
      <c r="AI165" s="65" t="s">
        <v>75</v>
      </c>
      <c r="AJ165" s="61">
        <v>0</v>
      </c>
      <c r="AK165" s="65" t="s">
        <v>75</v>
      </c>
      <c r="AL165" s="65" t="s">
        <v>75</v>
      </c>
      <c r="AM165" s="67">
        <f t="shared" si="12"/>
        <v>0</v>
      </c>
      <c r="AN165" s="67">
        <f>+K165+AC165-AH165</f>
        <v>67500000</v>
      </c>
      <c r="AO165" s="61" t="s">
        <v>67</v>
      </c>
      <c r="AP165" s="60">
        <v>45000000</v>
      </c>
      <c r="AQ165" s="58" t="s">
        <v>86</v>
      </c>
      <c r="AR165" s="60">
        <v>0</v>
      </c>
      <c r="AS165" s="66" t="s">
        <v>75</v>
      </c>
      <c r="AT165" s="70">
        <v>44999990</v>
      </c>
      <c r="AU165" s="71">
        <f t="shared" si="13"/>
        <v>22500010</v>
      </c>
      <c r="AV165" s="72">
        <f t="shared" si="14"/>
        <v>0.66666651851851855</v>
      </c>
      <c r="AW165" s="66" t="s">
        <v>75</v>
      </c>
      <c r="AX165" s="61" t="s">
        <v>101</v>
      </c>
      <c r="AY165" s="62" t="s">
        <v>3718</v>
      </c>
      <c r="AZ165" s="58" t="s">
        <v>67</v>
      </c>
      <c r="BA165" s="58" t="s">
        <v>119</v>
      </c>
    </row>
    <row r="166" spans="2:53" x14ac:dyDescent="0.25">
      <c r="B166" s="58">
        <v>2024</v>
      </c>
      <c r="C166" s="58">
        <v>891780111</v>
      </c>
      <c r="D166" s="59" t="s">
        <v>64</v>
      </c>
      <c r="E166" s="60" t="s">
        <v>3717</v>
      </c>
      <c r="F166" s="60" t="s">
        <v>3716</v>
      </c>
      <c r="G166" s="61">
        <v>0</v>
      </c>
      <c r="H166" s="61" t="s">
        <v>73</v>
      </c>
      <c r="I166" s="59" t="s">
        <v>125</v>
      </c>
      <c r="J166" s="62" t="s">
        <v>3715</v>
      </c>
      <c r="K166" s="60">
        <v>100000000</v>
      </c>
      <c r="L166" s="58" t="s">
        <v>68</v>
      </c>
      <c r="M166" s="62" t="s">
        <v>3299</v>
      </c>
      <c r="N166" s="63" t="s">
        <v>3298</v>
      </c>
      <c r="O166" s="64">
        <v>648</v>
      </c>
      <c r="P166" s="68">
        <v>45363</v>
      </c>
      <c r="Q166" s="60">
        <v>100000000</v>
      </c>
      <c r="R166" s="68">
        <v>45383</v>
      </c>
      <c r="S166" s="60">
        <v>100000000</v>
      </c>
      <c r="T166" s="61" t="s">
        <v>66</v>
      </c>
      <c r="U166" s="64">
        <v>85152695</v>
      </c>
      <c r="V166" s="62" t="s">
        <v>3225</v>
      </c>
      <c r="W166" s="355">
        <v>45383</v>
      </c>
      <c r="X166" s="68">
        <v>45384</v>
      </c>
      <c r="Y166" s="68">
        <v>45383</v>
      </c>
      <c r="Z166" s="355">
        <v>45656</v>
      </c>
      <c r="AA166" s="67">
        <f t="shared" si="10"/>
        <v>273</v>
      </c>
      <c r="AB166" s="60">
        <v>0</v>
      </c>
      <c r="AC166" s="60">
        <v>0</v>
      </c>
      <c r="AD166" s="60">
        <v>0</v>
      </c>
      <c r="AE166" s="65" t="s">
        <v>75</v>
      </c>
      <c r="AF166" s="67">
        <f t="shared" si="11"/>
        <v>0</v>
      </c>
      <c r="AG166" s="60">
        <v>0</v>
      </c>
      <c r="AH166" s="60">
        <v>0</v>
      </c>
      <c r="AI166" s="65" t="s">
        <v>75</v>
      </c>
      <c r="AJ166" s="61">
        <v>0</v>
      </c>
      <c r="AK166" s="65" t="s">
        <v>75</v>
      </c>
      <c r="AL166" s="65" t="s">
        <v>75</v>
      </c>
      <c r="AM166" s="67">
        <f t="shared" si="12"/>
        <v>0</v>
      </c>
      <c r="AN166" s="67">
        <f>+K166+AC166-AH166</f>
        <v>100000000</v>
      </c>
      <c r="AO166" s="61" t="s">
        <v>67</v>
      </c>
      <c r="AP166" s="60">
        <v>100000000</v>
      </c>
      <c r="AQ166" s="58" t="s">
        <v>86</v>
      </c>
      <c r="AR166" s="60">
        <v>0</v>
      </c>
      <c r="AS166" s="66" t="s">
        <v>75</v>
      </c>
      <c r="AT166" s="70">
        <v>0</v>
      </c>
      <c r="AU166" s="71">
        <f t="shared" si="13"/>
        <v>100000000</v>
      </c>
      <c r="AV166" s="72">
        <f t="shared" si="14"/>
        <v>0</v>
      </c>
      <c r="AW166" s="66" t="s">
        <v>75</v>
      </c>
      <c r="AX166" s="61" t="s">
        <v>101</v>
      </c>
      <c r="AY166" s="62" t="s">
        <v>3714</v>
      </c>
      <c r="AZ166" s="58" t="s">
        <v>67</v>
      </c>
      <c r="BA166" s="58" t="s">
        <v>119</v>
      </c>
    </row>
    <row r="167" spans="2:53" x14ac:dyDescent="0.25">
      <c r="B167" s="58">
        <v>2024</v>
      </c>
      <c r="C167" s="58">
        <v>891780111</v>
      </c>
      <c r="D167" s="59" t="s">
        <v>64</v>
      </c>
      <c r="E167" s="60" t="s">
        <v>3713</v>
      </c>
      <c r="F167" s="60" t="s">
        <v>3712</v>
      </c>
      <c r="G167" s="61">
        <v>0</v>
      </c>
      <c r="H167" s="61" t="s">
        <v>73</v>
      </c>
      <c r="I167" s="59" t="s">
        <v>65</v>
      </c>
      <c r="J167" s="62" t="s">
        <v>3711</v>
      </c>
      <c r="K167" s="60">
        <v>100000000</v>
      </c>
      <c r="L167" s="58" t="s">
        <v>68</v>
      </c>
      <c r="M167" s="62" t="s">
        <v>3710</v>
      </c>
      <c r="N167" s="63" t="s">
        <v>2564</v>
      </c>
      <c r="O167" s="64">
        <v>578</v>
      </c>
      <c r="P167" s="68">
        <v>45356</v>
      </c>
      <c r="Q167" s="60">
        <v>100000000</v>
      </c>
      <c r="R167" s="68">
        <v>45383</v>
      </c>
      <c r="S167" s="60">
        <v>100000000</v>
      </c>
      <c r="T167" s="61" t="s">
        <v>66</v>
      </c>
      <c r="U167" s="64">
        <v>36665858</v>
      </c>
      <c r="V167" s="62" t="s">
        <v>3237</v>
      </c>
      <c r="W167" s="355">
        <v>45383</v>
      </c>
      <c r="X167" s="68">
        <v>45387</v>
      </c>
      <c r="Y167" s="68">
        <v>45387</v>
      </c>
      <c r="Z167" s="355">
        <v>45657</v>
      </c>
      <c r="AA167" s="67">
        <f t="shared" si="10"/>
        <v>270</v>
      </c>
      <c r="AB167" s="60">
        <v>0</v>
      </c>
      <c r="AC167" s="60">
        <v>0</v>
      </c>
      <c r="AD167" s="60">
        <v>0</v>
      </c>
      <c r="AE167" s="65" t="s">
        <v>75</v>
      </c>
      <c r="AF167" s="67">
        <f t="shared" si="11"/>
        <v>0</v>
      </c>
      <c r="AG167" s="60">
        <v>0</v>
      </c>
      <c r="AH167" s="60">
        <v>0</v>
      </c>
      <c r="AI167" s="65" t="s">
        <v>75</v>
      </c>
      <c r="AJ167" s="61">
        <v>0</v>
      </c>
      <c r="AK167" s="65" t="s">
        <v>75</v>
      </c>
      <c r="AL167" s="65" t="s">
        <v>75</v>
      </c>
      <c r="AM167" s="67">
        <f t="shared" si="12"/>
        <v>0</v>
      </c>
      <c r="AN167" s="67">
        <f>+K167+AC167-AH167</f>
        <v>100000000</v>
      </c>
      <c r="AO167" s="61" t="s">
        <v>67</v>
      </c>
      <c r="AP167" s="60">
        <v>100000000</v>
      </c>
      <c r="AQ167" s="58" t="s">
        <v>86</v>
      </c>
      <c r="AR167" s="60">
        <v>0</v>
      </c>
      <c r="AS167" s="66" t="s">
        <v>75</v>
      </c>
      <c r="AT167" s="70">
        <v>43582786</v>
      </c>
      <c r="AU167" s="71">
        <f t="shared" si="13"/>
        <v>56417214</v>
      </c>
      <c r="AV167" s="72">
        <f t="shared" si="14"/>
        <v>0.43582786000000001</v>
      </c>
      <c r="AW167" s="66" t="s">
        <v>75</v>
      </c>
      <c r="AX167" s="61" t="s">
        <v>101</v>
      </c>
      <c r="AY167" s="62" t="s">
        <v>3709</v>
      </c>
      <c r="AZ167" s="58" t="s">
        <v>67</v>
      </c>
      <c r="BA167" s="58" t="s">
        <v>119</v>
      </c>
    </row>
    <row r="168" spans="2:53" x14ac:dyDescent="0.25">
      <c r="B168" s="58">
        <v>2024</v>
      </c>
      <c r="C168" s="58">
        <v>891780111</v>
      </c>
      <c r="D168" s="59" t="s">
        <v>64</v>
      </c>
      <c r="E168" s="60" t="s">
        <v>3708</v>
      </c>
      <c r="F168" s="60" t="s">
        <v>3707</v>
      </c>
      <c r="G168" s="61">
        <v>0</v>
      </c>
      <c r="H168" s="61" t="s">
        <v>73</v>
      </c>
      <c r="I168" s="59" t="s">
        <v>125</v>
      </c>
      <c r="J168" s="62" t="s">
        <v>3706</v>
      </c>
      <c r="K168" s="60">
        <v>65648750</v>
      </c>
      <c r="L168" s="58" t="s">
        <v>68</v>
      </c>
      <c r="M168" s="62" t="s">
        <v>3213</v>
      </c>
      <c r="N168" s="63" t="s">
        <v>3212</v>
      </c>
      <c r="O168" s="64">
        <v>708</v>
      </c>
      <c r="P168" s="68">
        <v>45369</v>
      </c>
      <c r="Q168" s="60">
        <v>65648750</v>
      </c>
      <c r="R168" s="68">
        <v>45383</v>
      </c>
      <c r="S168" s="60">
        <v>65648750</v>
      </c>
      <c r="T168" s="61" t="s">
        <v>66</v>
      </c>
      <c r="U168" s="64">
        <v>85152695</v>
      </c>
      <c r="V168" s="62" t="s">
        <v>3225</v>
      </c>
      <c r="W168" s="355">
        <v>45383</v>
      </c>
      <c r="X168" s="68">
        <v>45383</v>
      </c>
      <c r="Y168" s="68">
        <v>45383</v>
      </c>
      <c r="Z168" s="355">
        <v>45504</v>
      </c>
      <c r="AA168" s="67">
        <f t="shared" si="10"/>
        <v>121</v>
      </c>
      <c r="AB168" s="60">
        <v>1</v>
      </c>
      <c r="AC168" s="60">
        <v>10000000</v>
      </c>
      <c r="AD168" s="60">
        <v>0</v>
      </c>
      <c r="AE168" s="65" t="s">
        <v>75</v>
      </c>
      <c r="AF168" s="67">
        <f t="shared" si="11"/>
        <v>0</v>
      </c>
      <c r="AG168" s="60">
        <v>0</v>
      </c>
      <c r="AH168" s="60">
        <v>0</v>
      </c>
      <c r="AI168" s="65" t="s">
        <v>75</v>
      </c>
      <c r="AJ168" s="61">
        <v>0</v>
      </c>
      <c r="AK168" s="65" t="s">
        <v>75</v>
      </c>
      <c r="AL168" s="65" t="s">
        <v>75</v>
      </c>
      <c r="AM168" s="67">
        <f t="shared" si="12"/>
        <v>0</v>
      </c>
      <c r="AN168" s="67">
        <f>+K168+AC168-AH168</f>
        <v>75648750</v>
      </c>
      <c r="AO168" s="61" t="s">
        <v>67</v>
      </c>
      <c r="AP168" s="60">
        <v>65648750</v>
      </c>
      <c r="AQ168" s="58" t="s">
        <v>86</v>
      </c>
      <c r="AR168" s="60">
        <v>0</v>
      </c>
      <c r="AS168" s="66" t="s">
        <v>75</v>
      </c>
      <c r="AT168" s="70">
        <v>48621020</v>
      </c>
      <c r="AU168" s="71">
        <f t="shared" si="13"/>
        <v>27027730</v>
      </c>
      <c r="AV168" s="72">
        <f t="shared" si="14"/>
        <v>0.64272073233199489</v>
      </c>
      <c r="AW168" s="66" t="s">
        <v>75</v>
      </c>
      <c r="AX168" s="61" t="s">
        <v>101</v>
      </c>
      <c r="AY168" s="62" t="s">
        <v>3705</v>
      </c>
      <c r="AZ168" s="58" t="s">
        <v>67</v>
      </c>
      <c r="BA168" s="58" t="s">
        <v>119</v>
      </c>
    </row>
    <row r="169" spans="2:53" x14ac:dyDescent="0.25">
      <c r="B169" s="58">
        <v>2024</v>
      </c>
      <c r="C169" s="58">
        <v>891780111</v>
      </c>
      <c r="D169" s="59" t="s">
        <v>64</v>
      </c>
      <c r="E169" s="60" t="s">
        <v>3704</v>
      </c>
      <c r="F169" s="60" t="s">
        <v>3703</v>
      </c>
      <c r="G169" s="61">
        <v>0</v>
      </c>
      <c r="H169" s="61" t="s">
        <v>73</v>
      </c>
      <c r="I169" s="59" t="s">
        <v>65</v>
      </c>
      <c r="J169" s="62" t="s">
        <v>3702</v>
      </c>
      <c r="K169" s="60">
        <v>6697104</v>
      </c>
      <c r="L169" s="58" t="s">
        <v>68</v>
      </c>
      <c r="M169" s="62" t="s">
        <v>3701</v>
      </c>
      <c r="N169" s="63" t="s">
        <v>3700</v>
      </c>
      <c r="O169" s="64">
        <v>704</v>
      </c>
      <c r="P169" s="68">
        <v>45366</v>
      </c>
      <c r="Q169" s="60">
        <v>35247833.5</v>
      </c>
      <c r="R169" s="68">
        <v>45387</v>
      </c>
      <c r="S169" s="60">
        <v>6697104</v>
      </c>
      <c r="T169" s="61" t="s">
        <v>66</v>
      </c>
      <c r="U169" s="64">
        <v>85467461</v>
      </c>
      <c r="V169" s="62" t="s">
        <v>3304</v>
      </c>
      <c r="W169" s="355">
        <v>45387</v>
      </c>
      <c r="X169" s="68">
        <v>45387</v>
      </c>
      <c r="Y169" s="68" t="s">
        <v>75</v>
      </c>
      <c r="Z169" s="68">
        <v>45407</v>
      </c>
      <c r="AA169" s="67">
        <f t="shared" si="10"/>
        <v>20</v>
      </c>
      <c r="AB169" s="60">
        <v>0</v>
      </c>
      <c r="AC169" s="60">
        <v>0</v>
      </c>
      <c r="AD169" s="60">
        <v>0</v>
      </c>
      <c r="AE169" s="65" t="s">
        <v>75</v>
      </c>
      <c r="AF169" s="67">
        <f t="shared" si="11"/>
        <v>0</v>
      </c>
      <c r="AG169" s="60">
        <v>0</v>
      </c>
      <c r="AH169" s="60">
        <v>0</v>
      </c>
      <c r="AI169" s="65" t="s">
        <v>75</v>
      </c>
      <c r="AJ169" s="61">
        <v>0</v>
      </c>
      <c r="AK169" s="65" t="s">
        <v>75</v>
      </c>
      <c r="AL169" s="65" t="s">
        <v>75</v>
      </c>
      <c r="AM169" s="67">
        <f t="shared" si="12"/>
        <v>0</v>
      </c>
      <c r="AN169" s="67">
        <f>+K169+AC169-AH169</f>
        <v>6697104</v>
      </c>
      <c r="AO169" s="61" t="s">
        <v>67</v>
      </c>
      <c r="AP169" s="60">
        <v>6697104</v>
      </c>
      <c r="AQ169" s="58" t="s">
        <v>86</v>
      </c>
      <c r="AR169" s="60">
        <v>0</v>
      </c>
      <c r="AS169" s="66" t="s">
        <v>75</v>
      </c>
      <c r="AT169" s="70">
        <v>6697104</v>
      </c>
      <c r="AU169" s="71">
        <f t="shared" si="13"/>
        <v>0</v>
      </c>
      <c r="AV169" s="72">
        <f t="shared" si="14"/>
        <v>1</v>
      </c>
      <c r="AW169" s="66" t="s">
        <v>75</v>
      </c>
      <c r="AX169" s="61" t="s">
        <v>101</v>
      </c>
      <c r="AY169" s="62" t="s">
        <v>3699</v>
      </c>
      <c r="AZ169" s="58" t="s">
        <v>67</v>
      </c>
      <c r="BA169" s="58" t="s">
        <v>119</v>
      </c>
    </row>
    <row r="170" spans="2:53" x14ac:dyDescent="0.25">
      <c r="B170" s="58">
        <v>2024</v>
      </c>
      <c r="C170" s="58">
        <v>891780111</v>
      </c>
      <c r="D170" s="59" t="s">
        <v>64</v>
      </c>
      <c r="E170" s="60" t="s">
        <v>3698</v>
      </c>
      <c r="F170" s="60" t="s">
        <v>3697</v>
      </c>
      <c r="G170" s="61">
        <v>0</v>
      </c>
      <c r="H170" s="61" t="s">
        <v>73</v>
      </c>
      <c r="I170" s="59" t="s">
        <v>65</v>
      </c>
      <c r="J170" s="62" t="s">
        <v>3696</v>
      </c>
      <c r="K170" s="60">
        <v>11535000</v>
      </c>
      <c r="L170" s="58" t="s">
        <v>68</v>
      </c>
      <c r="M170" s="62" t="s">
        <v>3695</v>
      </c>
      <c r="N170" s="63" t="s">
        <v>3694</v>
      </c>
      <c r="O170" s="64">
        <v>699</v>
      </c>
      <c r="P170" s="68">
        <v>45366</v>
      </c>
      <c r="Q170" s="60">
        <v>11535000</v>
      </c>
      <c r="R170" s="68">
        <v>45391</v>
      </c>
      <c r="S170" s="60">
        <v>11535000</v>
      </c>
      <c r="T170" s="61" t="s">
        <v>66</v>
      </c>
      <c r="U170" s="64">
        <v>36693503</v>
      </c>
      <c r="V170" s="62" t="s">
        <v>3211</v>
      </c>
      <c r="W170" s="355">
        <v>45391</v>
      </c>
      <c r="X170" s="68">
        <v>45397</v>
      </c>
      <c r="Y170" s="68" t="s">
        <v>75</v>
      </c>
      <c r="Z170" s="355">
        <v>45657</v>
      </c>
      <c r="AA170" s="67">
        <f t="shared" si="10"/>
        <v>260</v>
      </c>
      <c r="AB170" s="60">
        <v>0</v>
      </c>
      <c r="AC170" s="60">
        <v>0</v>
      </c>
      <c r="AD170" s="60">
        <v>0</v>
      </c>
      <c r="AE170" s="65" t="s">
        <v>75</v>
      </c>
      <c r="AF170" s="67">
        <f t="shared" si="11"/>
        <v>0</v>
      </c>
      <c r="AG170" s="60">
        <v>0</v>
      </c>
      <c r="AH170" s="60">
        <v>0</v>
      </c>
      <c r="AI170" s="65" t="s">
        <v>75</v>
      </c>
      <c r="AJ170" s="61">
        <v>0</v>
      </c>
      <c r="AK170" s="65" t="s">
        <v>75</v>
      </c>
      <c r="AL170" s="65" t="s">
        <v>75</v>
      </c>
      <c r="AM170" s="67">
        <f t="shared" si="12"/>
        <v>0</v>
      </c>
      <c r="AN170" s="67">
        <f>+K170+AC170-AH170</f>
        <v>11535000</v>
      </c>
      <c r="AO170" s="61" t="s">
        <v>67</v>
      </c>
      <c r="AP170" s="60">
        <v>11535000</v>
      </c>
      <c r="AQ170" s="58" t="s">
        <v>86</v>
      </c>
      <c r="AR170" s="60">
        <v>0</v>
      </c>
      <c r="AS170" s="66" t="s">
        <v>75</v>
      </c>
      <c r="AT170" s="70">
        <v>4614000</v>
      </c>
      <c r="AU170" s="71">
        <f t="shared" si="13"/>
        <v>6921000</v>
      </c>
      <c r="AV170" s="72">
        <f t="shared" si="14"/>
        <v>0.4</v>
      </c>
      <c r="AW170" s="66" t="s">
        <v>75</v>
      </c>
      <c r="AX170" s="61" t="s">
        <v>101</v>
      </c>
      <c r="AY170" s="62" t="s">
        <v>3693</v>
      </c>
      <c r="AZ170" s="58" t="s">
        <v>67</v>
      </c>
      <c r="BA170" s="58" t="s">
        <v>119</v>
      </c>
    </row>
    <row r="171" spans="2:53" x14ac:dyDescent="0.25">
      <c r="B171" s="58">
        <v>2024</v>
      </c>
      <c r="C171" s="58">
        <v>891780111</v>
      </c>
      <c r="D171" s="59" t="s">
        <v>64</v>
      </c>
      <c r="E171" s="60" t="s">
        <v>3692</v>
      </c>
      <c r="F171" s="60" t="s">
        <v>3691</v>
      </c>
      <c r="G171" s="61">
        <v>0</v>
      </c>
      <c r="H171" s="61" t="s">
        <v>73</v>
      </c>
      <c r="I171" s="59" t="s">
        <v>65</v>
      </c>
      <c r="J171" s="62" t="s">
        <v>3690</v>
      </c>
      <c r="K171" s="60">
        <v>28548587</v>
      </c>
      <c r="L171" s="58" t="s">
        <v>68</v>
      </c>
      <c r="M171" s="62" t="s">
        <v>3689</v>
      </c>
      <c r="N171" s="63" t="s">
        <v>3688</v>
      </c>
      <c r="O171" s="64">
        <v>704</v>
      </c>
      <c r="P171" s="68">
        <v>45366</v>
      </c>
      <c r="Q171" s="60">
        <v>35247833.5</v>
      </c>
      <c r="R171" s="68">
        <v>45392</v>
      </c>
      <c r="S171" s="60">
        <v>28548587</v>
      </c>
      <c r="T171" s="61" t="s">
        <v>66</v>
      </c>
      <c r="U171" s="64">
        <v>85467461</v>
      </c>
      <c r="V171" s="62" t="s">
        <v>3304</v>
      </c>
      <c r="W171" s="355">
        <v>45392</v>
      </c>
      <c r="X171" s="68">
        <v>45392</v>
      </c>
      <c r="Y171" s="68" t="s">
        <v>75</v>
      </c>
      <c r="Z171" s="68">
        <v>45420</v>
      </c>
      <c r="AA171" s="67">
        <f t="shared" si="10"/>
        <v>28</v>
      </c>
      <c r="AB171" s="60">
        <v>0</v>
      </c>
      <c r="AC171" s="60">
        <v>0</v>
      </c>
      <c r="AD171" s="60">
        <v>0</v>
      </c>
      <c r="AE171" s="65" t="s">
        <v>75</v>
      </c>
      <c r="AF171" s="67">
        <f t="shared" si="11"/>
        <v>0</v>
      </c>
      <c r="AG171" s="60">
        <v>0</v>
      </c>
      <c r="AH171" s="60">
        <v>0</v>
      </c>
      <c r="AI171" s="65" t="s">
        <v>75</v>
      </c>
      <c r="AJ171" s="61">
        <v>0</v>
      </c>
      <c r="AK171" s="65" t="s">
        <v>75</v>
      </c>
      <c r="AL171" s="65" t="s">
        <v>75</v>
      </c>
      <c r="AM171" s="67">
        <f t="shared" si="12"/>
        <v>0</v>
      </c>
      <c r="AN171" s="67">
        <f>+K171+AC171-AH171</f>
        <v>28548587</v>
      </c>
      <c r="AO171" s="61" t="s">
        <v>67</v>
      </c>
      <c r="AP171" s="60">
        <v>28548587</v>
      </c>
      <c r="AQ171" s="58" t="s">
        <v>86</v>
      </c>
      <c r="AR171" s="60">
        <v>0</v>
      </c>
      <c r="AS171" s="66" t="s">
        <v>75</v>
      </c>
      <c r="AT171" s="70">
        <v>28548587</v>
      </c>
      <c r="AU171" s="71">
        <f t="shared" si="13"/>
        <v>0</v>
      </c>
      <c r="AV171" s="72">
        <f t="shared" si="14"/>
        <v>1</v>
      </c>
      <c r="AW171" s="66" t="s">
        <v>75</v>
      </c>
      <c r="AX171" s="61" t="s">
        <v>101</v>
      </c>
      <c r="AY171" s="62" t="s">
        <v>3687</v>
      </c>
      <c r="AZ171" s="58" t="s">
        <v>67</v>
      </c>
      <c r="BA171" s="58" t="s">
        <v>119</v>
      </c>
    </row>
    <row r="172" spans="2:53" x14ac:dyDescent="0.25">
      <c r="B172" s="58">
        <v>2024</v>
      </c>
      <c r="C172" s="58">
        <v>891780111</v>
      </c>
      <c r="D172" s="59" t="s">
        <v>64</v>
      </c>
      <c r="E172" s="60" t="s">
        <v>3686</v>
      </c>
      <c r="F172" s="60" t="s">
        <v>3685</v>
      </c>
      <c r="G172" s="61">
        <v>0</v>
      </c>
      <c r="H172" s="61" t="s">
        <v>73</v>
      </c>
      <c r="I172" s="59" t="s">
        <v>65</v>
      </c>
      <c r="J172" s="62" t="s">
        <v>3684</v>
      </c>
      <c r="K172" s="60">
        <v>3944000</v>
      </c>
      <c r="L172" s="58" t="s">
        <v>68</v>
      </c>
      <c r="M172" s="62" t="s">
        <v>3683</v>
      </c>
      <c r="N172" s="63" t="s">
        <v>3634</v>
      </c>
      <c r="O172" s="64">
        <v>862</v>
      </c>
      <c r="P172" s="68">
        <v>45390</v>
      </c>
      <c r="Q172" s="60">
        <v>3944000</v>
      </c>
      <c r="R172" s="68">
        <v>45394</v>
      </c>
      <c r="S172" s="60">
        <v>3944000</v>
      </c>
      <c r="T172" s="61" t="s">
        <v>66</v>
      </c>
      <c r="U172" s="64">
        <v>72175282</v>
      </c>
      <c r="V172" s="62" t="s">
        <v>3682</v>
      </c>
      <c r="W172" s="355">
        <v>45394</v>
      </c>
      <c r="X172" s="68">
        <v>45394</v>
      </c>
      <c r="Y172" s="68" t="s">
        <v>75</v>
      </c>
      <c r="Z172" s="355">
        <v>45657</v>
      </c>
      <c r="AA172" s="67">
        <f t="shared" si="10"/>
        <v>263</v>
      </c>
      <c r="AB172" s="60">
        <v>0</v>
      </c>
      <c r="AC172" s="60">
        <v>0</v>
      </c>
      <c r="AD172" s="60">
        <v>0</v>
      </c>
      <c r="AE172" s="65" t="s">
        <v>75</v>
      </c>
      <c r="AF172" s="67">
        <f t="shared" si="11"/>
        <v>0</v>
      </c>
      <c r="AG172" s="60">
        <v>0</v>
      </c>
      <c r="AH172" s="60">
        <v>0</v>
      </c>
      <c r="AI172" s="65" t="s">
        <v>75</v>
      </c>
      <c r="AJ172" s="61">
        <v>0</v>
      </c>
      <c r="AK172" s="65" t="s">
        <v>75</v>
      </c>
      <c r="AL172" s="65" t="s">
        <v>75</v>
      </c>
      <c r="AM172" s="67">
        <f t="shared" si="12"/>
        <v>0</v>
      </c>
      <c r="AN172" s="67">
        <f>+K172+AC172-AH172</f>
        <v>3944000</v>
      </c>
      <c r="AO172" s="61" t="s">
        <v>67</v>
      </c>
      <c r="AP172" s="60">
        <v>3944000</v>
      </c>
      <c r="AQ172" s="58" t="s">
        <v>86</v>
      </c>
      <c r="AR172" s="60">
        <v>0</v>
      </c>
      <c r="AS172" s="66" t="s">
        <v>75</v>
      </c>
      <c r="AT172" s="70">
        <v>0</v>
      </c>
      <c r="AU172" s="71">
        <f t="shared" si="13"/>
        <v>3944000</v>
      </c>
      <c r="AV172" s="72">
        <f t="shared" si="14"/>
        <v>0</v>
      </c>
      <c r="AW172" s="66" t="s">
        <v>75</v>
      </c>
      <c r="AX172" s="61" t="s">
        <v>101</v>
      </c>
      <c r="AY172" s="62" t="s">
        <v>3681</v>
      </c>
      <c r="AZ172" s="58" t="s">
        <v>67</v>
      </c>
      <c r="BA172" s="58" t="s">
        <v>119</v>
      </c>
    </row>
    <row r="173" spans="2:53" x14ac:dyDescent="0.25">
      <c r="B173" s="58">
        <v>2024</v>
      </c>
      <c r="C173" s="58">
        <v>891780111</v>
      </c>
      <c r="D173" s="59" t="s">
        <v>64</v>
      </c>
      <c r="E173" s="60" t="s">
        <v>3680</v>
      </c>
      <c r="F173" s="60" t="s">
        <v>3679</v>
      </c>
      <c r="G173" s="61">
        <v>0</v>
      </c>
      <c r="H173" s="61" t="s">
        <v>73</v>
      </c>
      <c r="I173" s="59" t="s">
        <v>65</v>
      </c>
      <c r="J173" s="62" t="s">
        <v>3678</v>
      </c>
      <c r="K173" s="60">
        <v>32000000</v>
      </c>
      <c r="L173" s="58" t="s">
        <v>68</v>
      </c>
      <c r="M173" s="62" t="s">
        <v>3677</v>
      </c>
      <c r="N173" s="63" t="s">
        <v>3676</v>
      </c>
      <c r="O173" s="64">
        <v>806</v>
      </c>
      <c r="P173" s="68">
        <v>45384</v>
      </c>
      <c r="Q173" s="60">
        <v>32000000</v>
      </c>
      <c r="R173" s="68">
        <v>45399</v>
      </c>
      <c r="S173" s="60">
        <v>32000000</v>
      </c>
      <c r="T173" s="61" t="s">
        <v>66</v>
      </c>
      <c r="U173" s="64">
        <v>36665858</v>
      </c>
      <c r="V173" s="62" t="s">
        <v>3237</v>
      </c>
      <c r="W173" s="355">
        <v>45399</v>
      </c>
      <c r="X173" s="68">
        <v>45399</v>
      </c>
      <c r="Y173" s="68" t="s">
        <v>75</v>
      </c>
      <c r="Z173" s="355">
        <v>45657</v>
      </c>
      <c r="AA173" s="67">
        <f t="shared" si="10"/>
        <v>258</v>
      </c>
      <c r="AB173" s="60">
        <v>0</v>
      </c>
      <c r="AC173" s="60">
        <v>0</v>
      </c>
      <c r="AD173" s="60">
        <v>0</v>
      </c>
      <c r="AE173" s="65" t="s">
        <v>75</v>
      </c>
      <c r="AF173" s="67">
        <f t="shared" si="11"/>
        <v>0</v>
      </c>
      <c r="AG173" s="60">
        <v>0</v>
      </c>
      <c r="AH173" s="60">
        <v>0</v>
      </c>
      <c r="AI173" s="65" t="s">
        <v>75</v>
      </c>
      <c r="AJ173" s="61">
        <v>0</v>
      </c>
      <c r="AK173" s="65" t="s">
        <v>75</v>
      </c>
      <c r="AL173" s="65" t="s">
        <v>75</v>
      </c>
      <c r="AM173" s="67">
        <f t="shared" si="12"/>
        <v>0</v>
      </c>
      <c r="AN173" s="67">
        <f>+K173+AC173-AH173</f>
        <v>32000000</v>
      </c>
      <c r="AO173" s="61" t="s">
        <v>67</v>
      </c>
      <c r="AP173" s="60">
        <v>32000000</v>
      </c>
      <c r="AQ173" s="58" t="s">
        <v>86</v>
      </c>
      <c r="AR173" s="60">
        <v>0</v>
      </c>
      <c r="AS173" s="66" t="s">
        <v>75</v>
      </c>
      <c r="AT173" s="70">
        <v>15098875</v>
      </c>
      <c r="AU173" s="71">
        <f t="shared" si="13"/>
        <v>16901125</v>
      </c>
      <c r="AV173" s="72">
        <f t="shared" si="14"/>
        <v>0.47183984374999999</v>
      </c>
      <c r="AW173" s="66" t="s">
        <v>75</v>
      </c>
      <c r="AX173" s="61" t="s">
        <v>101</v>
      </c>
      <c r="AY173" s="62" t="s">
        <v>3675</v>
      </c>
      <c r="AZ173" s="58" t="s">
        <v>67</v>
      </c>
      <c r="BA173" s="58" t="s">
        <v>119</v>
      </c>
    </row>
    <row r="174" spans="2:53" x14ac:dyDescent="0.25">
      <c r="B174" s="58">
        <v>2024</v>
      </c>
      <c r="C174" s="58">
        <v>891780111</v>
      </c>
      <c r="D174" s="59" t="s">
        <v>64</v>
      </c>
      <c r="E174" s="60" t="s">
        <v>3674</v>
      </c>
      <c r="F174" s="60" t="s">
        <v>3673</v>
      </c>
      <c r="G174" s="61">
        <v>0</v>
      </c>
      <c r="H174" s="61" t="s">
        <v>73</v>
      </c>
      <c r="I174" s="59" t="s">
        <v>125</v>
      </c>
      <c r="J174" s="62" t="s">
        <v>3672</v>
      </c>
      <c r="K174" s="60">
        <v>7996800</v>
      </c>
      <c r="L174" s="58" t="s">
        <v>68</v>
      </c>
      <c r="M174" s="62" t="s">
        <v>3671</v>
      </c>
      <c r="N174" s="63" t="s">
        <v>3670</v>
      </c>
      <c r="O174" s="64">
        <v>986</v>
      </c>
      <c r="P174" s="68">
        <v>45400</v>
      </c>
      <c r="Q174" s="60">
        <v>7996800</v>
      </c>
      <c r="R174" s="68">
        <v>45412</v>
      </c>
      <c r="S174" s="60">
        <v>7996800</v>
      </c>
      <c r="T174" s="61" t="s">
        <v>66</v>
      </c>
      <c r="U174" s="64">
        <v>85152695</v>
      </c>
      <c r="V174" s="62" t="s">
        <v>3225</v>
      </c>
      <c r="W174" s="355">
        <v>45412</v>
      </c>
      <c r="X174" s="355">
        <v>45414</v>
      </c>
      <c r="Y174" s="355">
        <v>45414</v>
      </c>
      <c r="Z174" s="355">
        <v>45442</v>
      </c>
      <c r="AA174" s="67">
        <f t="shared" si="10"/>
        <v>28</v>
      </c>
      <c r="AB174" s="60">
        <v>0</v>
      </c>
      <c r="AC174" s="60">
        <v>0</v>
      </c>
      <c r="AD174" s="60">
        <v>0</v>
      </c>
      <c r="AE174" s="65" t="s">
        <v>75</v>
      </c>
      <c r="AF174" s="67">
        <f t="shared" si="11"/>
        <v>0</v>
      </c>
      <c r="AG174" s="60">
        <v>0</v>
      </c>
      <c r="AH174" s="60">
        <v>0</v>
      </c>
      <c r="AI174" s="65" t="s">
        <v>75</v>
      </c>
      <c r="AJ174" s="61">
        <v>0</v>
      </c>
      <c r="AK174" s="65" t="s">
        <v>75</v>
      </c>
      <c r="AL174" s="65" t="s">
        <v>75</v>
      </c>
      <c r="AM174" s="67">
        <f t="shared" si="12"/>
        <v>0</v>
      </c>
      <c r="AN174" s="67">
        <f>+K174+AC174-AH174</f>
        <v>7996800</v>
      </c>
      <c r="AO174" s="61" t="s">
        <v>67</v>
      </c>
      <c r="AP174" s="60">
        <v>7996800</v>
      </c>
      <c r="AQ174" s="58" t="s">
        <v>86</v>
      </c>
      <c r="AR174" s="60">
        <v>0</v>
      </c>
      <c r="AS174" s="66" t="s">
        <v>75</v>
      </c>
      <c r="AT174" s="70">
        <v>0</v>
      </c>
      <c r="AU174" s="71">
        <f t="shared" si="13"/>
        <v>7996800</v>
      </c>
      <c r="AV174" s="72">
        <f t="shared" si="14"/>
        <v>0</v>
      </c>
      <c r="AW174" s="66" t="s">
        <v>75</v>
      </c>
      <c r="AX174" s="61" t="s">
        <v>101</v>
      </c>
      <c r="AY174" s="62" t="s">
        <v>3669</v>
      </c>
      <c r="AZ174" s="58" t="s">
        <v>67</v>
      </c>
      <c r="BA174" s="58" t="s">
        <v>119</v>
      </c>
    </row>
    <row r="175" spans="2:53" x14ac:dyDescent="0.25">
      <c r="B175" s="58">
        <v>2024</v>
      </c>
      <c r="C175" s="58">
        <v>891780111</v>
      </c>
      <c r="D175" s="59" t="s">
        <v>64</v>
      </c>
      <c r="E175" s="60" t="s">
        <v>3668</v>
      </c>
      <c r="F175" s="60" t="s">
        <v>3667</v>
      </c>
      <c r="G175" s="61">
        <v>0</v>
      </c>
      <c r="H175" s="61" t="s">
        <v>73</v>
      </c>
      <c r="I175" s="59" t="s">
        <v>65</v>
      </c>
      <c r="J175" s="62" t="s">
        <v>3666</v>
      </c>
      <c r="K175" s="60">
        <v>40000000</v>
      </c>
      <c r="L175" s="58" t="s">
        <v>68</v>
      </c>
      <c r="M175" s="62" t="s">
        <v>3665</v>
      </c>
      <c r="N175" s="63" t="s">
        <v>3664</v>
      </c>
      <c r="O175" s="64">
        <v>1048</v>
      </c>
      <c r="P175" s="68">
        <v>45407</v>
      </c>
      <c r="Q175" s="60">
        <v>40000000</v>
      </c>
      <c r="R175" s="68">
        <v>45412</v>
      </c>
      <c r="S175" s="60">
        <v>40000000</v>
      </c>
      <c r="T175" s="61" t="s">
        <v>66</v>
      </c>
      <c r="U175" s="64">
        <v>36665858</v>
      </c>
      <c r="V175" s="62" t="s">
        <v>3237</v>
      </c>
      <c r="W175" s="355">
        <v>45412</v>
      </c>
      <c r="X175" s="68">
        <v>45412</v>
      </c>
      <c r="Y175" s="68" t="s">
        <v>75</v>
      </c>
      <c r="Z175" s="355">
        <v>45657</v>
      </c>
      <c r="AA175" s="67">
        <f t="shared" si="10"/>
        <v>245</v>
      </c>
      <c r="AB175" s="60">
        <v>0</v>
      </c>
      <c r="AC175" s="60">
        <v>0</v>
      </c>
      <c r="AD175" s="60">
        <v>0</v>
      </c>
      <c r="AE175" s="65" t="s">
        <v>75</v>
      </c>
      <c r="AF175" s="67">
        <f t="shared" si="11"/>
        <v>0</v>
      </c>
      <c r="AG175" s="60">
        <v>0</v>
      </c>
      <c r="AH175" s="60">
        <v>0</v>
      </c>
      <c r="AI175" s="65" t="s">
        <v>75</v>
      </c>
      <c r="AJ175" s="61">
        <v>0</v>
      </c>
      <c r="AK175" s="65" t="s">
        <v>75</v>
      </c>
      <c r="AL175" s="65" t="s">
        <v>75</v>
      </c>
      <c r="AM175" s="67">
        <f t="shared" si="12"/>
        <v>0</v>
      </c>
      <c r="AN175" s="67">
        <f>+K175+AC175-AH175</f>
        <v>40000000</v>
      </c>
      <c r="AO175" s="61" t="s">
        <v>67</v>
      </c>
      <c r="AP175" s="60">
        <v>40000000</v>
      </c>
      <c r="AQ175" s="58" t="s">
        <v>86</v>
      </c>
      <c r="AR175" s="60">
        <v>0</v>
      </c>
      <c r="AS175" s="66" t="s">
        <v>75</v>
      </c>
      <c r="AT175" s="70">
        <v>21259814</v>
      </c>
      <c r="AU175" s="71">
        <f t="shared" si="13"/>
        <v>18740186</v>
      </c>
      <c r="AV175" s="72">
        <f t="shared" si="14"/>
        <v>0.53149535000000003</v>
      </c>
      <c r="AW175" s="66" t="s">
        <v>75</v>
      </c>
      <c r="AX175" s="61" t="s">
        <v>101</v>
      </c>
      <c r="AY175" s="62" t="s">
        <v>3663</v>
      </c>
      <c r="AZ175" s="58" t="s">
        <v>67</v>
      </c>
      <c r="BA175" s="58" t="s">
        <v>119</v>
      </c>
    </row>
    <row r="176" spans="2:53" x14ac:dyDescent="0.25">
      <c r="B176" s="58">
        <v>2024</v>
      </c>
      <c r="C176" s="58">
        <v>891780111</v>
      </c>
      <c r="D176" s="59" t="s">
        <v>64</v>
      </c>
      <c r="E176" s="167" t="s">
        <v>3662</v>
      </c>
      <c r="F176" s="60" t="s">
        <v>3661</v>
      </c>
      <c r="G176" s="61">
        <v>0</v>
      </c>
      <c r="H176" s="61" t="s">
        <v>73</v>
      </c>
      <c r="I176" s="59" t="s">
        <v>65</v>
      </c>
      <c r="J176" s="62" t="s">
        <v>3660</v>
      </c>
      <c r="K176" s="60">
        <v>11821820</v>
      </c>
      <c r="L176" s="58" t="s">
        <v>68</v>
      </c>
      <c r="M176" s="62" t="s">
        <v>3659</v>
      </c>
      <c r="N176" s="63" t="s">
        <v>3658</v>
      </c>
      <c r="O176" s="64">
        <v>1075</v>
      </c>
      <c r="P176" s="68">
        <v>45411</v>
      </c>
      <c r="Q176" s="60">
        <v>11821820</v>
      </c>
      <c r="R176" s="68">
        <v>45420</v>
      </c>
      <c r="S176" s="60">
        <v>11821820</v>
      </c>
      <c r="T176" s="61" t="s">
        <v>66</v>
      </c>
      <c r="U176" s="64">
        <v>85467461</v>
      </c>
      <c r="V176" s="62" t="s">
        <v>3304</v>
      </c>
      <c r="W176" s="355">
        <v>45420</v>
      </c>
      <c r="X176" s="68">
        <v>45420</v>
      </c>
      <c r="Y176" s="68" t="s">
        <v>75</v>
      </c>
      <c r="Z176" s="355">
        <v>45657</v>
      </c>
      <c r="AA176" s="67">
        <f t="shared" si="10"/>
        <v>237</v>
      </c>
      <c r="AB176" s="60">
        <v>0</v>
      </c>
      <c r="AC176" s="60">
        <v>0</v>
      </c>
      <c r="AD176" s="60">
        <v>0</v>
      </c>
      <c r="AE176" s="65" t="s">
        <v>75</v>
      </c>
      <c r="AF176" s="67">
        <f t="shared" si="11"/>
        <v>0</v>
      </c>
      <c r="AG176" s="60">
        <v>0</v>
      </c>
      <c r="AH176" s="60">
        <v>0</v>
      </c>
      <c r="AI176" s="65" t="s">
        <v>75</v>
      </c>
      <c r="AJ176" s="61">
        <v>0</v>
      </c>
      <c r="AK176" s="65" t="s">
        <v>75</v>
      </c>
      <c r="AL176" s="65" t="s">
        <v>75</v>
      </c>
      <c r="AM176" s="67">
        <f t="shared" si="12"/>
        <v>0</v>
      </c>
      <c r="AN176" s="67">
        <f>+K176+AC176-AH176</f>
        <v>11821820</v>
      </c>
      <c r="AO176" s="61" t="s">
        <v>67</v>
      </c>
      <c r="AP176" s="60">
        <v>11821820</v>
      </c>
      <c r="AQ176" s="58" t="s">
        <v>86</v>
      </c>
      <c r="AR176" s="60">
        <v>0</v>
      </c>
      <c r="AS176" s="66" t="s">
        <v>75</v>
      </c>
      <c r="AT176" s="70">
        <v>0</v>
      </c>
      <c r="AU176" s="71">
        <f t="shared" si="13"/>
        <v>11821820</v>
      </c>
      <c r="AV176" s="72">
        <f t="shared" si="14"/>
        <v>0</v>
      </c>
      <c r="AW176" s="66" t="s">
        <v>75</v>
      </c>
      <c r="AX176" s="61" t="s">
        <v>101</v>
      </c>
      <c r="AY176" s="62" t="s">
        <v>3657</v>
      </c>
      <c r="AZ176" s="58" t="s">
        <v>67</v>
      </c>
      <c r="BA176" s="58" t="s">
        <v>119</v>
      </c>
    </row>
    <row r="177" spans="2:53" x14ac:dyDescent="0.25">
      <c r="B177" s="58">
        <v>2024</v>
      </c>
      <c r="C177" s="58">
        <v>891780111</v>
      </c>
      <c r="D177" s="59" t="s">
        <v>64</v>
      </c>
      <c r="E177" s="167" t="s">
        <v>3656</v>
      </c>
      <c r="F177" s="60" t="s">
        <v>3655</v>
      </c>
      <c r="G177" s="61">
        <v>0</v>
      </c>
      <c r="H177" s="61" t="s">
        <v>73</v>
      </c>
      <c r="I177" s="59" t="s">
        <v>65</v>
      </c>
      <c r="J177" s="62" t="s">
        <v>3654</v>
      </c>
      <c r="K177" s="60">
        <v>199964000</v>
      </c>
      <c r="L177" s="58" t="s">
        <v>68</v>
      </c>
      <c r="M177" s="62" t="s">
        <v>3653</v>
      </c>
      <c r="N177" s="63" t="s">
        <v>3652</v>
      </c>
      <c r="O177" s="64">
        <v>778</v>
      </c>
      <c r="P177" s="68">
        <v>45372</v>
      </c>
      <c r="Q177" s="60">
        <v>199964000</v>
      </c>
      <c r="R177" s="68">
        <v>45428</v>
      </c>
      <c r="S177" s="60">
        <v>199964000</v>
      </c>
      <c r="T177" s="61" t="s">
        <v>66</v>
      </c>
      <c r="U177" s="64">
        <v>45507423</v>
      </c>
      <c r="V177" s="62" t="s">
        <v>3651</v>
      </c>
      <c r="W177" s="355">
        <v>45428</v>
      </c>
      <c r="X177" s="68">
        <v>45436</v>
      </c>
      <c r="Y177" s="68">
        <v>45436</v>
      </c>
      <c r="Z177" s="355">
        <v>45657</v>
      </c>
      <c r="AA177" s="67">
        <f t="shared" si="10"/>
        <v>221</v>
      </c>
      <c r="AB177" s="60">
        <v>0</v>
      </c>
      <c r="AC177" s="60">
        <v>0</v>
      </c>
      <c r="AD177" s="60">
        <v>0</v>
      </c>
      <c r="AE177" s="65" t="s">
        <v>75</v>
      </c>
      <c r="AF177" s="67">
        <f t="shared" si="11"/>
        <v>0</v>
      </c>
      <c r="AG177" s="60">
        <v>0</v>
      </c>
      <c r="AH177" s="60">
        <v>0</v>
      </c>
      <c r="AI177" s="65" t="s">
        <v>75</v>
      </c>
      <c r="AJ177" s="61">
        <v>0</v>
      </c>
      <c r="AK177" s="65" t="s">
        <v>75</v>
      </c>
      <c r="AL177" s="65" t="s">
        <v>75</v>
      </c>
      <c r="AM177" s="67">
        <f t="shared" si="12"/>
        <v>0</v>
      </c>
      <c r="AN177" s="67">
        <f>+K177+AC177-AH177</f>
        <v>199964000</v>
      </c>
      <c r="AO177" s="61" t="s">
        <v>67</v>
      </c>
      <c r="AP177" s="60">
        <v>199964000</v>
      </c>
      <c r="AQ177" s="58" t="s">
        <v>86</v>
      </c>
      <c r="AR177" s="60">
        <v>0</v>
      </c>
      <c r="AS177" s="66" t="s">
        <v>75</v>
      </c>
      <c r="AT177" s="70">
        <v>0</v>
      </c>
      <c r="AU177" s="71">
        <f t="shared" si="13"/>
        <v>199964000</v>
      </c>
      <c r="AV177" s="72">
        <f t="shared" si="14"/>
        <v>0</v>
      </c>
      <c r="AW177" s="66" t="s">
        <v>75</v>
      </c>
      <c r="AX177" s="61" t="s">
        <v>101</v>
      </c>
      <c r="AY177" s="62" t="s">
        <v>3650</v>
      </c>
      <c r="AZ177" s="58" t="s">
        <v>67</v>
      </c>
      <c r="BA177" s="58" t="s">
        <v>119</v>
      </c>
    </row>
    <row r="178" spans="2:53" x14ac:dyDescent="0.25">
      <c r="B178" s="58">
        <v>2024</v>
      </c>
      <c r="C178" s="58">
        <v>891780111</v>
      </c>
      <c r="D178" s="59" t="s">
        <v>64</v>
      </c>
      <c r="E178" s="167" t="s">
        <v>3649</v>
      </c>
      <c r="F178" s="60" t="s">
        <v>3648</v>
      </c>
      <c r="G178" s="61">
        <v>0</v>
      </c>
      <c r="H178" s="61" t="s">
        <v>73</v>
      </c>
      <c r="I178" s="59" t="s">
        <v>65</v>
      </c>
      <c r="J178" s="62" t="s">
        <v>3647</v>
      </c>
      <c r="K178" s="60">
        <v>258813444</v>
      </c>
      <c r="L178" s="58" t="s">
        <v>68</v>
      </c>
      <c r="M178" s="62" t="s">
        <v>3646</v>
      </c>
      <c r="N178" s="63" t="s">
        <v>765</v>
      </c>
      <c r="O178" s="64">
        <v>1144</v>
      </c>
      <c r="P178" s="68">
        <v>45419</v>
      </c>
      <c r="Q178" s="60">
        <v>318295486</v>
      </c>
      <c r="R178" s="68">
        <v>45435</v>
      </c>
      <c r="S178" s="60">
        <v>258813444</v>
      </c>
      <c r="T178" s="61" t="s">
        <v>66</v>
      </c>
      <c r="U178" s="64">
        <v>85467461</v>
      </c>
      <c r="V178" s="62" t="s">
        <v>3304</v>
      </c>
      <c r="W178" s="355">
        <v>45435</v>
      </c>
      <c r="X178" s="68">
        <v>45440</v>
      </c>
      <c r="Y178" s="68">
        <v>45440</v>
      </c>
      <c r="Z178" s="355">
        <v>45624</v>
      </c>
      <c r="AA178" s="67">
        <f t="shared" si="10"/>
        <v>184</v>
      </c>
      <c r="AB178" s="60">
        <v>0</v>
      </c>
      <c r="AC178" s="60">
        <v>0</v>
      </c>
      <c r="AD178" s="60">
        <v>0</v>
      </c>
      <c r="AE178" s="65" t="s">
        <v>75</v>
      </c>
      <c r="AF178" s="67">
        <f t="shared" si="11"/>
        <v>0</v>
      </c>
      <c r="AG178" s="60">
        <v>0</v>
      </c>
      <c r="AH178" s="60">
        <v>0</v>
      </c>
      <c r="AI178" s="65" t="s">
        <v>75</v>
      </c>
      <c r="AJ178" s="61">
        <v>0</v>
      </c>
      <c r="AK178" s="65" t="s">
        <v>75</v>
      </c>
      <c r="AL178" s="65" t="s">
        <v>75</v>
      </c>
      <c r="AM178" s="67">
        <f t="shared" si="12"/>
        <v>0</v>
      </c>
      <c r="AN178" s="67">
        <f>+K178+AC178-AH178</f>
        <v>258813444</v>
      </c>
      <c r="AO178" s="61" t="s">
        <v>67</v>
      </c>
      <c r="AP178" s="60">
        <v>258813444</v>
      </c>
      <c r="AQ178" s="58" t="s">
        <v>86</v>
      </c>
      <c r="AR178" s="60">
        <v>0</v>
      </c>
      <c r="AS178" s="66" t="s">
        <v>75</v>
      </c>
      <c r="AT178" s="70">
        <v>0</v>
      </c>
      <c r="AU178" s="71">
        <f t="shared" si="13"/>
        <v>258813444</v>
      </c>
      <c r="AV178" s="72">
        <f t="shared" si="14"/>
        <v>0</v>
      </c>
      <c r="AW178" s="66" t="s">
        <v>75</v>
      </c>
      <c r="AX178" s="61" t="s">
        <v>101</v>
      </c>
      <c r="AY178" s="62" t="s">
        <v>3645</v>
      </c>
      <c r="AZ178" s="58" t="s">
        <v>67</v>
      </c>
      <c r="BA178" s="58" t="s">
        <v>119</v>
      </c>
    </row>
    <row r="179" spans="2:53" x14ac:dyDescent="0.25">
      <c r="B179" s="58">
        <v>2024</v>
      </c>
      <c r="C179" s="58">
        <v>891780111</v>
      </c>
      <c r="D179" s="59" t="s">
        <v>64</v>
      </c>
      <c r="E179" s="167" t="s">
        <v>3644</v>
      </c>
      <c r="F179" s="60" t="s">
        <v>3643</v>
      </c>
      <c r="G179" s="61">
        <v>0</v>
      </c>
      <c r="H179" s="61" t="s">
        <v>73</v>
      </c>
      <c r="I179" s="59" t="s">
        <v>65</v>
      </c>
      <c r="J179" s="62" t="s">
        <v>3642</v>
      </c>
      <c r="K179" s="60">
        <v>57230358</v>
      </c>
      <c r="L179" s="58" t="s">
        <v>68</v>
      </c>
      <c r="M179" s="62" t="s">
        <v>3641</v>
      </c>
      <c r="N179" s="63" t="s">
        <v>3640</v>
      </c>
      <c r="O179" s="64">
        <v>1144</v>
      </c>
      <c r="P179" s="68">
        <v>45419</v>
      </c>
      <c r="Q179" s="60">
        <v>318295486</v>
      </c>
      <c r="R179" s="68">
        <v>45439</v>
      </c>
      <c r="S179" s="60">
        <v>57230358</v>
      </c>
      <c r="T179" s="61" t="s">
        <v>66</v>
      </c>
      <c r="U179" s="64">
        <v>85467461</v>
      </c>
      <c r="V179" s="62" t="s">
        <v>3304</v>
      </c>
      <c r="W179" s="355">
        <v>45439</v>
      </c>
      <c r="X179" s="68">
        <v>45447</v>
      </c>
      <c r="Y179" s="68">
        <v>45447</v>
      </c>
      <c r="Z179" s="68">
        <v>45569</v>
      </c>
      <c r="AA179" s="67">
        <f t="shared" si="10"/>
        <v>122</v>
      </c>
      <c r="AB179" s="60">
        <v>0</v>
      </c>
      <c r="AC179" s="60">
        <v>0</v>
      </c>
      <c r="AD179" s="60">
        <v>0</v>
      </c>
      <c r="AE179" s="65" t="s">
        <v>75</v>
      </c>
      <c r="AF179" s="67">
        <f t="shared" si="11"/>
        <v>0</v>
      </c>
      <c r="AG179" s="60">
        <v>0</v>
      </c>
      <c r="AH179" s="60">
        <v>0</v>
      </c>
      <c r="AI179" s="65" t="s">
        <v>75</v>
      </c>
      <c r="AJ179" s="61">
        <v>0</v>
      </c>
      <c r="AK179" s="65" t="s">
        <v>75</v>
      </c>
      <c r="AL179" s="65" t="s">
        <v>75</v>
      </c>
      <c r="AM179" s="67">
        <f t="shared" si="12"/>
        <v>0</v>
      </c>
      <c r="AN179" s="67">
        <f>+K179+AC179-AH179</f>
        <v>57230358</v>
      </c>
      <c r="AO179" s="61" t="s">
        <v>67</v>
      </c>
      <c r="AP179" s="60">
        <v>57230358</v>
      </c>
      <c r="AQ179" s="58" t="s">
        <v>86</v>
      </c>
      <c r="AR179" s="60">
        <v>0</v>
      </c>
      <c r="AS179" s="66" t="s">
        <v>75</v>
      </c>
      <c r="AT179" s="70">
        <v>0</v>
      </c>
      <c r="AU179" s="71">
        <f t="shared" si="13"/>
        <v>57230358</v>
      </c>
      <c r="AV179" s="72">
        <f t="shared" si="14"/>
        <v>0</v>
      </c>
      <c r="AW179" s="66" t="s">
        <v>75</v>
      </c>
      <c r="AX179" s="61" t="s">
        <v>101</v>
      </c>
      <c r="AY179" s="62" t="s">
        <v>3639</v>
      </c>
      <c r="AZ179" s="58" t="s">
        <v>67</v>
      </c>
      <c r="BA179" s="58" t="s">
        <v>119</v>
      </c>
    </row>
    <row r="180" spans="2:53" x14ac:dyDescent="0.25">
      <c r="B180" s="58">
        <v>2024</v>
      </c>
      <c r="C180" s="58">
        <v>891780111</v>
      </c>
      <c r="D180" s="59" t="s">
        <v>64</v>
      </c>
      <c r="E180" s="167" t="s">
        <v>3638</v>
      </c>
      <c r="F180" s="60" t="s">
        <v>3637</v>
      </c>
      <c r="G180" s="61">
        <v>0</v>
      </c>
      <c r="H180" s="61" t="s">
        <v>73</v>
      </c>
      <c r="I180" s="59" t="s">
        <v>65</v>
      </c>
      <c r="J180" s="62" t="s">
        <v>3636</v>
      </c>
      <c r="K180" s="60">
        <v>23000000</v>
      </c>
      <c r="L180" s="58" t="s">
        <v>68</v>
      </c>
      <c r="M180" s="62" t="s">
        <v>3635</v>
      </c>
      <c r="N180" s="63" t="s">
        <v>3634</v>
      </c>
      <c r="O180" s="64">
        <v>987</v>
      </c>
      <c r="P180" s="68">
        <v>45400</v>
      </c>
      <c r="Q180" s="60">
        <v>23000000</v>
      </c>
      <c r="R180" s="68">
        <v>45440</v>
      </c>
      <c r="S180" s="60">
        <v>23000000</v>
      </c>
      <c r="T180" s="61" t="s">
        <v>66</v>
      </c>
      <c r="U180" s="64">
        <v>21400608</v>
      </c>
      <c r="V180" s="62" t="s">
        <v>3633</v>
      </c>
      <c r="W180" s="355">
        <v>45440</v>
      </c>
      <c r="X180" s="68">
        <v>45440</v>
      </c>
      <c r="Y180" s="68" t="s">
        <v>75</v>
      </c>
      <c r="Z180" s="355">
        <v>45657</v>
      </c>
      <c r="AA180" s="67">
        <f t="shared" si="10"/>
        <v>217</v>
      </c>
      <c r="AB180" s="60">
        <v>0</v>
      </c>
      <c r="AC180" s="60">
        <v>0</v>
      </c>
      <c r="AD180" s="60">
        <v>0</v>
      </c>
      <c r="AE180" s="65" t="s">
        <v>75</v>
      </c>
      <c r="AF180" s="67">
        <f t="shared" si="11"/>
        <v>0</v>
      </c>
      <c r="AG180" s="60">
        <v>0</v>
      </c>
      <c r="AH180" s="60">
        <v>0</v>
      </c>
      <c r="AI180" s="65" t="s">
        <v>75</v>
      </c>
      <c r="AJ180" s="61">
        <v>0</v>
      </c>
      <c r="AK180" s="65" t="s">
        <v>75</v>
      </c>
      <c r="AL180" s="65" t="s">
        <v>75</v>
      </c>
      <c r="AM180" s="67">
        <f t="shared" si="12"/>
        <v>0</v>
      </c>
      <c r="AN180" s="67">
        <f>+K180+AC180-AH180</f>
        <v>23000000</v>
      </c>
      <c r="AO180" s="61" t="s">
        <v>67</v>
      </c>
      <c r="AP180" s="60">
        <v>23000000</v>
      </c>
      <c r="AQ180" s="58" t="s">
        <v>86</v>
      </c>
      <c r="AR180" s="60">
        <v>0</v>
      </c>
      <c r="AS180" s="66" t="s">
        <v>75</v>
      </c>
      <c r="AT180" s="70">
        <v>0</v>
      </c>
      <c r="AU180" s="71">
        <f t="shared" si="13"/>
        <v>23000000</v>
      </c>
      <c r="AV180" s="72">
        <f t="shared" si="14"/>
        <v>0</v>
      </c>
      <c r="AW180" s="66" t="s">
        <v>75</v>
      </c>
      <c r="AX180" s="61" t="s">
        <v>101</v>
      </c>
      <c r="AY180" s="62" t="s">
        <v>3632</v>
      </c>
      <c r="AZ180" s="58" t="s">
        <v>67</v>
      </c>
      <c r="BA180" s="58" t="s">
        <v>119</v>
      </c>
    </row>
    <row r="181" spans="2:53" x14ac:dyDescent="0.25">
      <c r="B181" s="58">
        <v>2024</v>
      </c>
      <c r="C181" s="58">
        <v>891780111</v>
      </c>
      <c r="D181" s="59" t="s">
        <v>64</v>
      </c>
      <c r="E181" s="167" t="s">
        <v>3631</v>
      </c>
      <c r="F181" s="60" t="s">
        <v>3630</v>
      </c>
      <c r="G181" s="61">
        <v>0</v>
      </c>
      <c r="H181" s="61" t="s">
        <v>73</v>
      </c>
      <c r="I181" s="59" t="s">
        <v>65</v>
      </c>
      <c r="J181" s="62" t="s">
        <v>3629</v>
      </c>
      <c r="K181" s="60">
        <v>20000000</v>
      </c>
      <c r="L181" s="58" t="s">
        <v>68</v>
      </c>
      <c r="M181" s="62" t="s">
        <v>3628</v>
      </c>
      <c r="N181" s="63" t="s">
        <v>3477</v>
      </c>
      <c r="O181" s="64">
        <v>1174</v>
      </c>
      <c r="P181" s="68">
        <v>45426</v>
      </c>
      <c r="Q181" s="60">
        <v>20000000</v>
      </c>
      <c r="R181" s="68">
        <v>45460</v>
      </c>
      <c r="S181" s="60">
        <v>20000000</v>
      </c>
      <c r="T181" s="61" t="s">
        <v>66</v>
      </c>
      <c r="U181" s="64">
        <v>72221403</v>
      </c>
      <c r="V181" s="62" t="s">
        <v>3230</v>
      </c>
      <c r="W181" s="355">
        <v>45460</v>
      </c>
      <c r="X181" s="68">
        <v>45460</v>
      </c>
      <c r="Y181" s="68" t="s">
        <v>75</v>
      </c>
      <c r="Z181" s="355">
        <v>45657</v>
      </c>
      <c r="AA181" s="67">
        <f t="shared" si="10"/>
        <v>197</v>
      </c>
      <c r="AB181" s="60">
        <v>0</v>
      </c>
      <c r="AC181" s="60">
        <v>0</v>
      </c>
      <c r="AD181" s="60">
        <v>0</v>
      </c>
      <c r="AE181" s="65" t="s">
        <v>75</v>
      </c>
      <c r="AF181" s="67">
        <f t="shared" si="11"/>
        <v>0</v>
      </c>
      <c r="AG181" s="60">
        <v>0</v>
      </c>
      <c r="AH181" s="60">
        <v>0</v>
      </c>
      <c r="AI181" s="65" t="s">
        <v>75</v>
      </c>
      <c r="AJ181" s="61">
        <v>0</v>
      </c>
      <c r="AK181" s="65" t="s">
        <v>75</v>
      </c>
      <c r="AL181" s="65" t="s">
        <v>75</v>
      </c>
      <c r="AM181" s="67">
        <f t="shared" si="12"/>
        <v>0</v>
      </c>
      <c r="AN181" s="67">
        <f>+K181+AC181-AH181</f>
        <v>20000000</v>
      </c>
      <c r="AO181" s="61" t="s">
        <v>67</v>
      </c>
      <c r="AP181" s="60">
        <v>20000000</v>
      </c>
      <c r="AQ181" s="58" t="s">
        <v>86</v>
      </c>
      <c r="AR181" s="60">
        <v>0</v>
      </c>
      <c r="AS181" s="66" t="s">
        <v>75</v>
      </c>
      <c r="AT181" s="70">
        <v>0</v>
      </c>
      <c r="AU181" s="71">
        <f t="shared" si="13"/>
        <v>20000000</v>
      </c>
      <c r="AV181" s="72">
        <f t="shared" si="14"/>
        <v>0</v>
      </c>
      <c r="AW181" s="66" t="s">
        <v>75</v>
      </c>
      <c r="AX181" s="61" t="s">
        <v>101</v>
      </c>
      <c r="AY181" s="62" t="s">
        <v>3627</v>
      </c>
      <c r="AZ181" s="58" t="s">
        <v>67</v>
      </c>
      <c r="BA181" s="58" t="s">
        <v>119</v>
      </c>
    </row>
    <row r="182" spans="2:53" x14ac:dyDescent="0.25">
      <c r="B182" s="58">
        <v>2024</v>
      </c>
      <c r="C182" s="58">
        <v>891780111</v>
      </c>
      <c r="D182" s="59" t="s">
        <v>64</v>
      </c>
      <c r="E182" s="167" t="s">
        <v>3626</v>
      </c>
      <c r="F182" s="60" t="s">
        <v>3625</v>
      </c>
      <c r="G182" s="61">
        <v>0</v>
      </c>
      <c r="H182" s="61" t="s">
        <v>73</v>
      </c>
      <c r="I182" s="59" t="s">
        <v>125</v>
      </c>
      <c r="J182" s="62" t="s">
        <v>3624</v>
      </c>
      <c r="K182" s="60">
        <v>39560000</v>
      </c>
      <c r="L182" s="58" t="s">
        <v>68</v>
      </c>
      <c r="M182" s="62" t="s">
        <v>3623</v>
      </c>
      <c r="N182" s="63" t="s">
        <v>3622</v>
      </c>
      <c r="O182" s="64">
        <v>1477</v>
      </c>
      <c r="P182" s="68">
        <v>45470</v>
      </c>
      <c r="Q182" s="60">
        <v>39990000</v>
      </c>
      <c r="R182" s="68">
        <v>45489</v>
      </c>
      <c r="S182" s="60">
        <v>39560000</v>
      </c>
      <c r="T182" s="61" t="s">
        <v>66</v>
      </c>
      <c r="U182" s="64">
        <v>85152695</v>
      </c>
      <c r="V182" s="62" t="s">
        <v>3225</v>
      </c>
      <c r="W182" s="355">
        <v>45489</v>
      </c>
      <c r="X182" s="68">
        <v>45491</v>
      </c>
      <c r="Y182" s="68">
        <v>45489</v>
      </c>
      <c r="Z182" s="355">
        <v>45656</v>
      </c>
      <c r="AA182" s="67">
        <f t="shared" si="10"/>
        <v>167</v>
      </c>
      <c r="AB182" s="60">
        <v>0</v>
      </c>
      <c r="AC182" s="60">
        <v>0</v>
      </c>
      <c r="AD182" s="60">
        <v>0</v>
      </c>
      <c r="AE182" s="65" t="s">
        <v>75</v>
      </c>
      <c r="AF182" s="67">
        <f t="shared" si="11"/>
        <v>0</v>
      </c>
      <c r="AG182" s="60">
        <v>0</v>
      </c>
      <c r="AH182" s="60">
        <v>0</v>
      </c>
      <c r="AI182" s="65" t="s">
        <v>75</v>
      </c>
      <c r="AJ182" s="61">
        <v>0</v>
      </c>
      <c r="AK182" s="65" t="s">
        <v>75</v>
      </c>
      <c r="AL182" s="65" t="s">
        <v>75</v>
      </c>
      <c r="AM182" s="67">
        <f t="shared" si="12"/>
        <v>0</v>
      </c>
      <c r="AN182" s="67">
        <f>+K182+AC182-AH182</f>
        <v>39560000</v>
      </c>
      <c r="AO182" s="61" t="s">
        <v>67</v>
      </c>
      <c r="AP182" s="60">
        <v>39560000</v>
      </c>
      <c r="AQ182" s="58" t="s">
        <v>86</v>
      </c>
      <c r="AR182" s="60">
        <v>0</v>
      </c>
      <c r="AS182" s="66" t="s">
        <v>75</v>
      </c>
      <c r="AT182" s="70">
        <v>0</v>
      </c>
      <c r="AU182" s="71">
        <f t="shared" si="13"/>
        <v>39560000</v>
      </c>
      <c r="AV182" s="72">
        <f t="shared" si="14"/>
        <v>0</v>
      </c>
      <c r="AW182" s="66" t="s">
        <v>75</v>
      </c>
      <c r="AX182" s="61" t="s">
        <v>101</v>
      </c>
      <c r="AY182" s="62" t="s">
        <v>3621</v>
      </c>
      <c r="AZ182" s="58" t="s">
        <v>67</v>
      </c>
      <c r="BA182" s="58" t="s">
        <v>119</v>
      </c>
    </row>
    <row r="183" spans="2:53" x14ac:dyDescent="0.25">
      <c r="B183" s="58">
        <v>2024</v>
      </c>
      <c r="C183" s="58">
        <v>891780111</v>
      </c>
      <c r="D183" s="59" t="s">
        <v>64</v>
      </c>
      <c r="E183" s="167" t="s">
        <v>3620</v>
      </c>
      <c r="F183" s="60" t="s">
        <v>3619</v>
      </c>
      <c r="G183" s="61">
        <v>0</v>
      </c>
      <c r="H183" s="61" t="s">
        <v>73</v>
      </c>
      <c r="I183" s="59" t="s">
        <v>65</v>
      </c>
      <c r="J183" s="62" t="s">
        <v>3618</v>
      </c>
      <c r="K183" s="60">
        <v>106971000</v>
      </c>
      <c r="L183" s="58" t="s">
        <v>68</v>
      </c>
      <c r="M183" s="62" t="s">
        <v>3617</v>
      </c>
      <c r="N183" s="63" t="s">
        <v>3616</v>
      </c>
      <c r="O183" s="64">
        <v>245</v>
      </c>
      <c r="P183" s="68">
        <v>45323</v>
      </c>
      <c r="Q183" s="60">
        <v>206971000</v>
      </c>
      <c r="R183" s="68">
        <v>45504</v>
      </c>
      <c r="S183" s="60">
        <v>106971000</v>
      </c>
      <c r="T183" s="61" t="s">
        <v>66</v>
      </c>
      <c r="U183" s="64">
        <v>85459497</v>
      </c>
      <c r="V183" s="62" t="s">
        <v>3402</v>
      </c>
      <c r="W183" s="355">
        <v>45504</v>
      </c>
      <c r="X183" s="68">
        <v>45504</v>
      </c>
      <c r="Y183" s="68" t="s">
        <v>75</v>
      </c>
      <c r="Z183" s="355">
        <v>45657</v>
      </c>
      <c r="AA183" s="67">
        <f t="shared" si="10"/>
        <v>153</v>
      </c>
      <c r="AB183" s="60">
        <v>0</v>
      </c>
      <c r="AC183" s="60">
        <v>0</v>
      </c>
      <c r="AD183" s="60">
        <v>0</v>
      </c>
      <c r="AE183" s="65" t="s">
        <v>75</v>
      </c>
      <c r="AF183" s="67">
        <f t="shared" si="11"/>
        <v>0</v>
      </c>
      <c r="AG183" s="60">
        <v>0</v>
      </c>
      <c r="AH183" s="60">
        <v>0</v>
      </c>
      <c r="AI183" s="65" t="s">
        <v>75</v>
      </c>
      <c r="AJ183" s="61">
        <v>0</v>
      </c>
      <c r="AK183" s="65" t="s">
        <v>75</v>
      </c>
      <c r="AL183" s="65" t="s">
        <v>75</v>
      </c>
      <c r="AM183" s="67">
        <f t="shared" si="12"/>
        <v>0</v>
      </c>
      <c r="AN183" s="67">
        <f>+K183+AC183-AH183</f>
        <v>106971000</v>
      </c>
      <c r="AO183" s="61" t="s">
        <v>67</v>
      </c>
      <c r="AP183" s="60">
        <v>106971000</v>
      </c>
      <c r="AQ183" s="58" t="s">
        <v>86</v>
      </c>
      <c r="AR183" s="60">
        <v>0</v>
      </c>
      <c r="AS183" s="66" t="s">
        <v>75</v>
      </c>
      <c r="AT183" s="70">
        <v>0</v>
      </c>
      <c r="AU183" s="71">
        <f t="shared" si="13"/>
        <v>106971000</v>
      </c>
      <c r="AV183" s="72">
        <f t="shared" si="14"/>
        <v>0</v>
      </c>
      <c r="AW183" s="66" t="s">
        <v>75</v>
      </c>
      <c r="AX183" s="61" t="s">
        <v>101</v>
      </c>
      <c r="AY183" s="62" t="s">
        <v>3615</v>
      </c>
      <c r="AZ183" s="58" t="s">
        <v>67</v>
      </c>
      <c r="BA183" s="58" t="s">
        <v>119</v>
      </c>
    </row>
    <row r="184" spans="2:53" x14ac:dyDescent="0.25">
      <c r="B184" s="58">
        <v>2024</v>
      </c>
      <c r="C184" s="58">
        <v>891780111</v>
      </c>
      <c r="D184" s="59" t="s">
        <v>64</v>
      </c>
      <c r="E184" s="167" t="s">
        <v>3614</v>
      </c>
      <c r="F184" s="60" t="s">
        <v>3613</v>
      </c>
      <c r="G184" s="61">
        <v>0</v>
      </c>
      <c r="H184" s="61" t="s">
        <v>73</v>
      </c>
      <c r="I184" s="59" t="s">
        <v>65</v>
      </c>
      <c r="J184" s="62" t="s">
        <v>3612</v>
      </c>
      <c r="K184" s="60">
        <v>250000000</v>
      </c>
      <c r="L184" s="58" t="s">
        <v>68</v>
      </c>
      <c r="M184" s="62" t="s">
        <v>3611</v>
      </c>
      <c r="N184" s="63" t="s">
        <v>3610</v>
      </c>
      <c r="O184" s="64">
        <v>1693</v>
      </c>
      <c r="P184" s="68">
        <v>45497</v>
      </c>
      <c r="Q184" s="60">
        <v>250000000</v>
      </c>
      <c r="R184" s="68">
        <v>45509</v>
      </c>
      <c r="S184" s="60">
        <v>250000000</v>
      </c>
      <c r="T184" s="61" t="s">
        <v>66</v>
      </c>
      <c r="U184" s="64">
        <v>85459497</v>
      </c>
      <c r="V184" s="62" t="s">
        <v>3402</v>
      </c>
      <c r="W184" s="355">
        <v>45509</v>
      </c>
      <c r="X184" s="68">
        <v>45509</v>
      </c>
      <c r="Y184" s="68">
        <v>45509</v>
      </c>
      <c r="Z184" s="355">
        <v>45657</v>
      </c>
      <c r="AA184" s="67">
        <f t="shared" si="10"/>
        <v>148</v>
      </c>
      <c r="AB184" s="60">
        <v>0</v>
      </c>
      <c r="AC184" s="60">
        <v>0</v>
      </c>
      <c r="AD184" s="60">
        <v>0</v>
      </c>
      <c r="AE184" s="65" t="s">
        <v>75</v>
      </c>
      <c r="AF184" s="67">
        <f t="shared" si="11"/>
        <v>0</v>
      </c>
      <c r="AG184" s="60">
        <v>0</v>
      </c>
      <c r="AH184" s="60">
        <v>0</v>
      </c>
      <c r="AI184" s="65" t="s">
        <v>75</v>
      </c>
      <c r="AJ184" s="61">
        <v>0</v>
      </c>
      <c r="AK184" s="65" t="s">
        <v>75</v>
      </c>
      <c r="AL184" s="65" t="s">
        <v>75</v>
      </c>
      <c r="AM184" s="67">
        <f t="shared" si="12"/>
        <v>0</v>
      </c>
      <c r="AN184" s="67">
        <f>+K184+AC184-AH184</f>
        <v>250000000</v>
      </c>
      <c r="AO184" s="61" t="s">
        <v>67</v>
      </c>
      <c r="AP184" s="60">
        <v>250000000</v>
      </c>
      <c r="AQ184" s="58" t="s">
        <v>3164</v>
      </c>
      <c r="AR184" s="60">
        <v>0</v>
      </c>
      <c r="AS184" s="66" t="s">
        <v>75</v>
      </c>
      <c r="AT184" s="70">
        <v>0</v>
      </c>
      <c r="AU184" s="71">
        <f t="shared" si="13"/>
        <v>250000000</v>
      </c>
      <c r="AV184" s="72">
        <f t="shared" si="14"/>
        <v>0</v>
      </c>
      <c r="AW184" s="66" t="s">
        <v>75</v>
      </c>
      <c r="AX184" s="61" t="s">
        <v>101</v>
      </c>
      <c r="AY184" s="62" t="s">
        <v>3609</v>
      </c>
      <c r="AZ184" s="58" t="s">
        <v>67</v>
      </c>
      <c r="BA184" s="58" t="s">
        <v>119</v>
      </c>
    </row>
    <row r="185" spans="2:53" x14ac:dyDescent="0.25">
      <c r="B185" s="58">
        <v>2024</v>
      </c>
      <c r="C185" s="58">
        <v>891780111</v>
      </c>
      <c r="D185" s="59" t="s">
        <v>64</v>
      </c>
      <c r="E185" s="167" t="s">
        <v>3608</v>
      </c>
      <c r="F185" s="60" t="s">
        <v>3607</v>
      </c>
      <c r="G185" s="61">
        <v>0</v>
      </c>
      <c r="H185" s="61" t="s">
        <v>73</v>
      </c>
      <c r="I185" s="59" t="s">
        <v>65</v>
      </c>
      <c r="J185" s="62" t="s">
        <v>3606</v>
      </c>
      <c r="K185" s="60">
        <v>165000000</v>
      </c>
      <c r="L185" s="58" t="s">
        <v>68</v>
      </c>
      <c r="M185" s="62" t="s">
        <v>3605</v>
      </c>
      <c r="N185" s="63" t="s">
        <v>3604</v>
      </c>
      <c r="O185" s="64">
        <v>1770</v>
      </c>
      <c r="P185" s="68">
        <v>45510</v>
      </c>
      <c r="Q185" s="60">
        <v>165000000</v>
      </c>
      <c r="R185" s="68">
        <v>45513</v>
      </c>
      <c r="S185" s="60">
        <v>165000000</v>
      </c>
      <c r="T185" s="61" t="s">
        <v>66</v>
      </c>
      <c r="U185" s="64">
        <v>85465146</v>
      </c>
      <c r="V185" s="62" t="s">
        <v>3267</v>
      </c>
      <c r="W185" s="355">
        <v>45513</v>
      </c>
      <c r="X185" s="68">
        <v>45513</v>
      </c>
      <c r="Y185" s="68">
        <v>45513</v>
      </c>
      <c r="Z185" s="355">
        <v>45657</v>
      </c>
      <c r="AA185" s="67">
        <f t="shared" si="10"/>
        <v>144</v>
      </c>
      <c r="AB185" s="60">
        <v>0</v>
      </c>
      <c r="AC185" s="60">
        <v>0</v>
      </c>
      <c r="AD185" s="60">
        <v>0</v>
      </c>
      <c r="AE185" s="65" t="s">
        <v>75</v>
      </c>
      <c r="AF185" s="67">
        <f t="shared" si="11"/>
        <v>0</v>
      </c>
      <c r="AG185" s="60">
        <v>0</v>
      </c>
      <c r="AH185" s="60">
        <v>0</v>
      </c>
      <c r="AI185" s="65" t="s">
        <v>75</v>
      </c>
      <c r="AJ185" s="61">
        <v>0</v>
      </c>
      <c r="AK185" s="65" t="s">
        <v>75</v>
      </c>
      <c r="AL185" s="65" t="s">
        <v>75</v>
      </c>
      <c r="AM185" s="67">
        <f t="shared" si="12"/>
        <v>0</v>
      </c>
      <c r="AN185" s="67">
        <f>+K185+AC185-AH185</f>
        <v>165000000</v>
      </c>
      <c r="AO185" s="61" t="s">
        <v>67</v>
      </c>
      <c r="AP185" s="60">
        <v>165000000</v>
      </c>
      <c r="AQ185" s="58" t="s">
        <v>3164</v>
      </c>
      <c r="AR185" s="60">
        <v>0</v>
      </c>
      <c r="AS185" s="66" t="s">
        <v>75</v>
      </c>
      <c r="AT185" s="70">
        <v>0</v>
      </c>
      <c r="AU185" s="71">
        <f t="shared" si="13"/>
        <v>165000000</v>
      </c>
      <c r="AV185" s="72">
        <f t="shared" si="14"/>
        <v>0</v>
      </c>
      <c r="AW185" s="66" t="s">
        <v>75</v>
      </c>
      <c r="AX185" s="61" t="s">
        <v>101</v>
      </c>
      <c r="AY185" s="62" t="s">
        <v>3603</v>
      </c>
      <c r="AZ185" s="58" t="s">
        <v>67</v>
      </c>
      <c r="BA185" s="58" t="s">
        <v>119</v>
      </c>
    </row>
    <row r="186" spans="2:53" x14ac:dyDescent="0.25">
      <c r="B186" s="58">
        <v>2024</v>
      </c>
      <c r="C186" s="58">
        <v>891780111</v>
      </c>
      <c r="D186" s="59" t="s">
        <v>64</v>
      </c>
      <c r="E186" s="167" t="s">
        <v>3602</v>
      </c>
      <c r="F186" s="60" t="s">
        <v>3601</v>
      </c>
      <c r="G186" s="61">
        <v>0</v>
      </c>
      <c r="H186" s="61" t="s">
        <v>73</v>
      </c>
      <c r="I186" s="59" t="s">
        <v>65</v>
      </c>
      <c r="J186" s="62" t="s">
        <v>3600</v>
      </c>
      <c r="K186" s="60">
        <v>13000000</v>
      </c>
      <c r="L186" s="58" t="s">
        <v>68</v>
      </c>
      <c r="M186" s="62" t="s">
        <v>3599</v>
      </c>
      <c r="N186" s="63" t="s">
        <v>3598</v>
      </c>
      <c r="O186" s="64">
        <v>1781</v>
      </c>
      <c r="P186" s="68">
        <v>45510</v>
      </c>
      <c r="Q186" s="60">
        <v>13000000</v>
      </c>
      <c r="R186" s="68">
        <v>45527</v>
      </c>
      <c r="S186" s="60">
        <v>13000000</v>
      </c>
      <c r="T186" s="61" t="s">
        <v>66</v>
      </c>
      <c r="U186" s="64">
        <v>57462359</v>
      </c>
      <c r="V186" s="62" t="s">
        <v>3597</v>
      </c>
      <c r="W186" s="355">
        <v>45527</v>
      </c>
      <c r="X186" s="68">
        <v>45533</v>
      </c>
      <c r="Y186" s="68">
        <v>45533</v>
      </c>
      <c r="Z186" s="355">
        <v>45655</v>
      </c>
      <c r="AA186" s="67">
        <f t="shared" si="10"/>
        <v>122</v>
      </c>
      <c r="AB186" s="60">
        <v>0</v>
      </c>
      <c r="AC186" s="60">
        <v>0</v>
      </c>
      <c r="AD186" s="60">
        <v>0</v>
      </c>
      <c r="AE186" s="65" t="s">
        <v>75</v>
      </c>
      <c r="AF186" s="67">
        <f t="shared" si="11"/>
        <v>0</v>
      </c>
      <c r="AG186" s="60">
        <v>0</v>
      </c>
      <c r="AH186" s="60">
        <v>0</v>
      </c>
      <c r="AI186" s="65" t="s">
        <v>75</v>
      </c>
      <c r="AJ186" s="61">
        <v>0</v>
      </c>
      <c r="AK186" s="65" t="s">
        <v>75</v>
      </c>
      <c r="AL186" s="65" t="s">
        <v>75</v>
      </c>
      <c r="AM186" s="67">
        <f t="shared" si="12"/>
        <v>0</v>
      </c>
      <c r="AN186" s="67">
        <f>+K186+AC186-AH186</f>
        <v>13000000</v>
      </c>
      <c r="AO186" s="61" t="s">
        <v>67</v>
      </c>
      <c r="AP186" s="60">
        <v>13000000</v>
      </c>
      <c r="AQ186" s="58" t="s">
        <v>3164</v>
      </c>
      <c r="AR186" s="60">
        <v>0</v>
      </c>
      <c r="AS186" s="66" t="s">
        <v>75</v>
      </c>
      <c r="AT186" s="70">
        <v>0</v>
      </c>
      <c r="AU186" s="71">
        <f t="shared" si="13"/>
        <v>13000000</v>
      </c>
      <c r="AV186" s="72">
        <f t="shared" si="14"/>
        <v>0</v>
      </c>
      <c r="AW186" s="66" t="s">
        <v>75</v>
      </c>
      <c r="AX186" s="61" t="s">
        <v>98</v>
      </c>
      <c r="AY186" s="62" t="s">
        <v>3596</v>
      </c>
      <c r="AZ186" s="58" t="s">
        <v>67</v>
      </c>
      <c r="BA186" s="58" t="s">
        <v>119</v>
      </c>
    </row>
    <row r="187" spans="2:53" x14ac:dyDescent="0.25">
      <c r="B187" s="58">
        <v>2024</v>
      </c>
      <c r="C187" s="58">
        <v>891780111</v>
      </c>
      <c r="D187" s="59" t="s">
        <v>64</v>
      </c>
      <c r="E187" s="167" t="s">
        <v>3595</v>
      </c>
      <c r="F187" s="60" t="s">
        <v>3594</v>
      </c>
      <c r="G187" s="61">
        <v>0</v>
      </c>
      <c r="H187" s="61" t="s">
        <v>73</v>
      </c>
      <c r="I187" s="59" t="s">
        <v>65</v>
      </c>
      <c r="J187" s="62" t="s">
        <v>3593</v>
      </c>
      <c r="K187" s="60">
        <v>100000000</v>
      </c>
      <c r="L187" s="58" t="s">
        <v>68</v>
      </c>
      <c r="M187" s="62" t="s">
        <v>3244</v>
      </c>
      <c r="N187" s="63" t="s">
        <v>726</v>
      </c>
      <c r="O187" s="64">
        <v>1780</v>
      </c>
      <c r="P187" s="68">
        <v>45510</v>
      </c>
      <c r="Q187" s="60">
        <v>100000000</v>
      </c>
      <c r="R187" s="68">
        <v>45530</v>
      </c>
      <c r="S187" s="60">
        <v>100000000</v>
      </c>
      <c r="T187" s="61" t="s">
        <v>66</v>
      </c>
      <c r="U187" s="64">
        <v>36665858</v>
      </c>
      <c r="V187" s="62" t="s">
        <v>3237</v>
      </c>
      <c r="W187" s="355">
        <v>45530</v>
      </c>
      <c r="X187" s="68">
        <v>45531</v>
      </c>
      <c r="Y187" s="68">
        <v>45531</v>
      </c>
      <c r="Z187" s="355">
        <v>45657</v>
      </c>
      <c r="AA187" s="67">
        <f t="shared" si="10"/>
        <v>126</v>
      </c>
      <c r="AB187" s="60">
        <v>0</v>
      </c>
      <c r="AC187" s="60">
        <v>0</v>
      </c>
      <c r="AD187" s="60">
        <v>0</v>
      </c>
      <c r="AE187" s="65" t="s">
        <v>75</v>
      </c>
      <c r="AF187" s="67">
        <f t="shared" si="11"/>
        <v>0</v>
      </c>
      <c r="AG187" s="60">
        <v>0</v>
      </c>
      <c r="AH187" s="60">
        <v>0</v>
      </c>
      <c r="AI187" s="65" t="s">
        <v>75</v>
      </c>
      <c r="AJ187" s="61">
        <v>0</v>
      </c>
      <c r="AK187" s="65" t="s">
        <v>75</v>
      </c>
      <c r="AL187" s="65" t="s">
        <v>75</v>
      </c>
      <c r="AM187" s="67">
        <f t="shared" si="12"/>
        <v>0</v>
      </c>
      <c r="AN187" s="67">
        <f>+K187+AC187-AH187</f>
        <v>100000000</v>
      </c>
      <c r="AO187" s="61" t="s">
        <v>67</v>
      </c>
      <c r="AP187" s="60">
        <v>100000000</v>
      </c>
      <c r="AQ187" s="58" t="s">
        <v>3164</v>
      </c>
      <c r="AR187" s="60">
        <v>0</v>
      </c>
      <c r="AS187" s="66" t="s">
        <v>75</v>
      </c>
      <c r="AT187" s="70">
        <v>0</v>
      </c>
      <c r="AU187" s="71">
        <f t="shared" si="13"/>
        <v>100000000</v>
      </c>
      <c r="AV187" s="72">
        <f t="shared" si="14"/>
        <v>0</v>
      </c>
      <c r="AW187" s="66" t="s">
        <v>75</v>
      </c>
      <c r="AX187" s="61" t="s">
        <v>101</v>
      </c>
      <c r="AY187" s="62" t="s">
        <v>3592</v>
      </c>
      <c r="AZ187" s="58" t="s">
        <v>67</v>
      </c>
      <c r="BA187" s="58" t="s">
        <v>119</v>
      </c>
    </row>
    <row r="188" spans="2:53" x14ac:dyDescent="0.25">
      <c r="B188" s="58">
        <v>2024</v>
      </c>
      <c r="C188" s="58">
        <v>891780111</v>
      </c>
      <c r="D188" s="59" t="s">
        <v>64</v>
      </c>
      <c r="E188" s="167" t="s">
        <v>3591</v>
      </c>
      <c r="F188" s="60" t="s">
        <v>3590</v>
      </c>
      <c r="G188" s="61">
        <v>0</v>
      </c>
      <c r="H188" s="61" t="s">
        <v>73</v>
      </c>
      <c r="I188" s="59" t="s">
        <v>65</v>
      </c>
      <c r="J188" s="62" t="s">
        <v>3589</v>
      </c>
      <c r="K188" s="60">
        <v>36212262</v>
      </c>
      <c r="L188" s="58" t="s">
        <v>68</v>
      </c>
      <c r="M188" s="62" t="s">
        <v>3588</v>
      </c>
      <c r="N188" s="63" t="s">
        <v>3587</v>
      </c>
      <c r="O188" s="64">
        <v>1845</v>
      </c>
      <c r="P188" s="68">
        <v>45517</v>
      </c>
      <c r="Q188" s="60">
        <v>36212262</v>
      </c>
      <c r="R188" s="68">
        <v>45530</v>
      </c>
      <c r="S188" s="60">
        <v>36212262</v>
      </c>
      <c r="T188" s="61" t="s">
        <v>66</v>
      </c>
      <c r="U188" s="64">
        <v>7144175</v>
      </c>
      <c r="V188" s="62" t="s">
        <v>3586</v>
      </c>
      <c r="W188" s="355">
        <v>45530</v>
      </c>
      <c r="X188" s="68">
        <v>45531</v>
      </c>
      <c r="Y188" s="68" t="s">
        <v>75</v>
      </c>
      <c r="Z188" s="355">
        <v>45626</v>
      </c>
      <c r="AA188" s="67">
        <f t="shared" si="10"/>
        <v>95</v>
      </c>
      <c r="AB188" s="60">
        <v>0</v>
      </c>
      <c r="AC188" s="60">
        <v>0</v>
      </c>
      <c r="AD188" s="60">
        <v>0</v>
      </c>
      <c r="AE188" s="65" t="s">
        <v>75</v>
      </c>
      <c r="AF188" s="67">
        <f t="shared" si="11"/>
        <v>0</v>
      </c>
      <c r="AG188" s="60">
        <v>0</v>
      </c>
      <c r="AH188" s="60">
        <v>0</v>
      </c>
      <c r="AI188" s="65" t="s">
        <v>75</v>
      </c>
      <c r="AJ188" s="61">
        <v>0</v>
      </c>
      <c r="AK188" s="65" t="s">
        <v>75</v>
      </c>
      <c r="AL188" s="65" t="s">
        <v>75</v>
      </c>
      <c r="AM188" s="67">
        <f t="shared" si="12"/>
        <v>0</v>
      </c>
      <c r="AN188" s="67">
        <f>+K188+AC188-AH188</f>
        <v>36212262</v>
      </c>
      <c r="AO188" s="61" t="s">
        <v>67</v>
      </c>
      <c r="AP188" s="60">
        <v>36212262</v>
      </c>
      <c r="AQ188" s="58" t="s">
        <v>3164</v>
      </c>
      <c r="AR188" s="60">
        <v>0</v>
      </c>
      <c r="AS188" s="66" t="s">
        <v>75</v>
      </c>
      <c r="AT188" s="70">
        <v>0</v>
      </c>
      <c r="AU188" s="71">
        <f t="shared" si="13"/>
        <v>36212262</v>
      </c>
      <c r="AV188" s="72">
        <f t="shared" si="14"/>
        <v>0</v>
      </c>
      <c r="AW188" s="66" t="s">
        <v>75</v>
      </c>
      <c r="AX188" s="61" t="s">
        <v>101</v>
      </c>
      <c r="AY188" s="62" t="s">
        <v>3585</v>
      </c>
      <c r="AZ188" s="58" t="s">
        <v>67</v>
      </c>
      <c r="BA188" s="58" t="s">
        <v>119</v>
      </c>
    </row>
    <row r="189" spans="2:53" x14ac:dyDescent="0.25">
      <c r="B189" s="58">
        <v>2024</v>
      </c>
      <c r="C189" s="58">
        <v>891780111</v>
      </c>
      <c r="D189" s="59" t="s">
        <v>64</v>
      </c>
      <c r="E189" s="60" t="s">
        <v>3584</v>
      </c>
      <c r="F189" s="60" t="s">
        <v>3583</v>
      </c>
      <c r="G189" s="61">
        <v>0</v>
      </c>
      <c r="H189" s="61" t="s">
        <v>73</v>
      </c>
      <c r="I189" s="59" t="s">
        <v>125</v>
      </c>
      <c r="J189" s="62" t="s">
        <v>3582</v>
      </c>
      <c r="K189" s="60">
        <v>87645800</v>
      </c>
      <c r="L189" s="58" t="s">
        <v>68</v>
      </c>
      <c r="M189" s="62" t="s">
        <v>3581</v>
      </c>
      <c r="N189" s="63" t="s">
        <v>3580</v>
      </c>
      <c r="O189" s="64">
        <v>110</v>
      </c>
      <c r="P189" s="68">
        <v>45310</v>
      </c>
      <c r="Q189" s="60">
        <v>87645800</v>
      </c>
      <c r="R189" s="68">
        <v>45328</v>
      </c>
      <c r="S189" s="60">
        <v>87645800</v>
      </c>
      <c r="T189" s="61" t="s">
        <v>66</v>
      </c>
      <c r="U189" s="64">
        <v>85151631</v>
      </c>
      <c r="V189" s="62" t="s">
        <v>3187</v>
      </c>
      <c r="W189" s="68">
        <v>45329</v>
      </c>
      <c r="X189" s="68">
        <v>45345</v>
      </c>
      <c r="Y189" s="68">
        <v>45336</v>
      </c>
      <c r="Z189" s="68">
        <v>45390</v>
      </c>
      <c r="AA189" s="67">
        <f t="shared" si="10"/>
        <v>54</v>
      </c>
      <c r="AB189" s="60">
        <v>0</v>
      </c>
      <c r="AC189" s="60">
        <v>0</v>
      </c>
      <c r="AD189" s="60">
        <v>0</v>
      </c>
      <c r="AE189" s="65" t="s">
        <v>75</v>
      </c>
      <c r="AF189" s="67">
        <f t="shared" si="11"/>
        <v>0</v>
      </c>
      <c r="AG189" s="60">
        <v>1</v>
      </c>
      <c r="AH189" s="60">
        <v>0</v>
      </c>
      <c r="AI189" s="68">
        <v>45384</v>
      </c>
      <c r="AJ189" s="61">
        <v>0</v>
      </c>
      <c r="AK189" s="65" t="s">
        <v>75</v>
      </c>
      <c r="AL189" s="65" t="s">
        <v>75</v>
      </c>
      <c r="AM189" s="67">
        <f t="shared" si="12"/>
        <v>0</v>
      </c>
      <c r="AN189" s="67">
        <f>+K189+AC189-AH189</f>
        <v>87645800</v>
      </c>
      <c r="AO189" s="61" t="s">
        <v>67</v>
      </c>
      <c r="AP189" s="60">
        <v>87645800</v>
      </c>
      <c r="AQ189" s="61" t="s">
        <v>67</v>
      </c>
      <c r="AR189" s="60">
        <v>43822900</v>
      </c>
      <c r="AS189" s="166">
        <v>45344</v>
      </c>
      <c r="AT189" s="60">
        <v>43822900</v>
      </c>
      <c r="AU189" s="71">
        <f t="shared" si="13"/>
        <v>43822900</v>
      </c>
      <c r="AV189" s="72">
        <f t="shared" si="14"/>
        <v>0.5</v>
      </c>
      <c r="AW189" s="66" t="s">
        <v>75</v>
      </c>
      <c r="AX189" s="61" t="s">
        <v>101</v>
      </c>
      <c r="AY189" s="62" t="s">
        <v>3579</v>
      </c>
      <c r="AZ189" s="58" t="s">
        <v>67</v>
      </c>
      <c r="BA189" s="58" t="s">
        <v>119</v>
      </c>
    </row>
    <row r="190" spans="2:53" x14ac:dyDescent="0.25">
      <c r="B190" s="58">
        <v>2024</v>
      </c>
      <c r="C190" s="58">
        <v>891780111</v>
      </c>
      <c r="D190" s="59" t="s">
        <v>64</v>
      </c>
      <c r="E190" s="60" t="s">
        <v>3578</v>
      </c>
      <c r="F190" s="60" t="s">
        <v>3577</v>
      </c>
      <c r="G190" s="61">
        <v>0</v>
      </c>
      <c r="H190" s="61" t="s">
        <v>73</v>
      </c>
      <c r="I190" s="59" t="s">
        <v>65</v>
      </c>
      <c r="J190" s="62" t="s">
        <v>3576</v>
      </c>
      <c r="K190" s="60">
        <v>185402000</v>
      </c>
      <c r="L190" s="58" t="s">
        <v>68</v>
      </c>
      <c r="M190" s="62" t="s">
        <v>3340</v>
      </c>
      <c r="N190" s="63" t="s">
        <v>3339</v>
      </c>
      <c r="O190" s="64">
        <v>330</v>
      </c>
      <c r="P190" s="68">
        <v>45331</v>
      </c>
      <c r="Q190" s="60">
        <v>185402000</v>
      </c>
      <c r="R190" s="68">
        <v>45338</v>
      </c>
      <c r="S190" s="60">
        <v>185402000</v>
      </c>
      <c r="T190" s="61" t="s">
        <v>66</v>
      </c>
      <c r="U190" s="64">
        <v>85465146</v>
      </c>
      <c r="V190" s="62" t="s">
        <v>3267</v>
      </c>
      <c r="W190" s="355">
        <v>45338</v>
      </c>
      <c r="X190" s="68">
        <v>45341</v>
      </c>
      <c r="Y190" s="68">
        <v>45341</v>
      </c>
      <c r="Z190" s="68">
        <v>45342</v>
      </c>
      <c r="AA190" s="67">
        <f t="shared" si="10"/>
        <v>1</v>
      </c>
      <c r="AB190" s="60">
        <v>0</v>
      </c>
      <c r="AC190" s="60">
        <v>0</v>
      </c>
      <c r="AD190" s="60">
        <v>0</v>
      </c>
      <c r="AE190" s="65" t="s">
        <v>75</v>
      </c>
      <c r="AF190" s="67">
        <f t="shared" si="11"/>
        <v>0</v>
      </c>
      <c r="AG190" s="60">
        <v>0</v>
      </c>
      <c r="AH190" s="60">
        <v>0</v>
      </c>
      <c r="AI190" s="65" t="s">
        <v>75</v>
      </c>
      <c r="AJ190" s="61">
        <v>0</v>
      </c>
      <c r="AK190" s="65" t="s">
        <v>75</v>
      </c>
      <c r="AL190" s="65" t="s">
        <v>75</v>
      </c>
      <c r="AM190" s="67">
        <f t="shared" si="12"/>
        <v>0</v>
      </c>
      <c r="AN190" s="67">
        <f>+K190+AC190-AH190</f>
        <v>185402000</v>
      </c>
      <c r="AO190" s="61" t="s">
        <v>67</v>
      </c>
      <c r="AP190" s="60">
        <v>185402000</v>
      </c>
      <c r="AQ190" s="58" t="s">
        <v>86</v>
      </c>
      <c r="AR190" s="60">
        <v>0</v>
      </c>
      <c r="AS190" s="66" t="s">
        <v>75</v>
      </c>
      <c r="AT190" s="70">
        <v>185402000</v>
      </c>
      <c r="AU190" s="71">
        <f t="shared" si="13"/>
        <v>0</v>
      </c>
      <c r="AV190" s="72">
        <f t="shared" si="14"/>
        <v>1</v>
      </c>
      <c r="AW190" s="66" t="s">
        <v>75</v>
      </c>
      <c r="AX190" s="61" t="s">
        <v>98</v>
      </c>
      <c r="AY190" s="62" t="s">
        <v>3575</v>
      </c>
      <c r="AZ190" s="58" t="s">
        <v>67</v>
      </c>
      <c r="BA190" s="58" t="s">
        <v>119</v>
      </c>
    </row>
    <row r="191" spans="2:53" x14ac:dyDescent="0.25">
      <c r="B191" s="58">
        <v>2024</v>
      </c>
      <c r="C191" s="58">
        <v>891780111</v>
      </c>
      <c r="D191" s="59" t="s">
        <v>64</v>
      </c>
      <c r="E191" s="60" t="s">
        <v>3574</v>
      </c>
      <c r="F191" s="60" t="s">
        <v>3573</v>
      </c>
      <c r="G191" s="61">
        <v>0</v>
      </c>
      <c r="H191" s="61" t="s">
        <v>73</v>
      </c>
      <c r="I191" s="59" t="s">
        <v>65</v>
      </c>
      <c r="J191" s="62" t="s">
        <v>3572</v>
      </c>
      <c r="K191" s="60">
        <v>44982000</v>
      </c>
      <c r="L191" s="58" t="s">
        <v>68</v>
      </c>
      <c r="M191" s="62" t="s">
        <v>3250</v>
      </c>
      <c r="N191" s="63" t="s">
        <v>3249</v>
      </c>
      <c r="O191" s="64">
        <v>395</v>
      </c>
      <c r="P191" s="68">
        <v>45341</v>
      </c>
      <c r="Q191" s="60">
        <v>44982000</v>
      </c>
      <c r="R191" s="68">
        <v>45345</v>
      </c>
      <c r="S191" s="60">
        <v>44982000</v>
      </c>
      <c r="T191" s="61" t="s">
        <v>66</v>
      </c>
      <c r="U191" s="64">
        <v>36665858</v>
      </c>
      <c r="V191" s="62" t="s">
        <v>3237</v>
      </c>
      <c r="W191" s="355">
        <v>45345</v>
      </c>
      <c r="X191" s="68">
        <v>45345</v>
      </c>
      <c r="Y191" s="65" t="s">
        <v>75</v>
      </c>
      <c r="Z191" s="68">
        <v>45394</v>
      </c>
      <c r="AA191" s="67">
        <f t="shared" si="10"/>
        <v>49</v>
      </c>
      <c r="AB191" s="60">
        <v>1</v>
      </c>
      <c r="AC191" s="60">
        <v>4998000</v>
      </c>
      <c r="AD191" s="60">
        <v>0</v>
      </c>
      <c r="AE191" s="65" t="s">
        <v>75</v>
      </c>
      <c r="AF191" s="67">
        <f t="shared" si="11"/>
        <v>0</v>
      </c>
      <c r="AG191" s="60">
        <v>0</v>
      </c>
      <c r="AH191" s="60">
        <v>0</v>
      </c>
      <c r="AI191" s="65" t="s">
        <v>75</v>
      </c>
      <c r="AJ191" s="61">
        <v>0</v>
      </c>
      <c r="AK191" s="65" t="s">
        <v>75</v>
      </c>
      <c r="AL191" s="65" t="s">
        <v>75</v>
      </c>
      <c r="AM191" s="67">
        <f t="shared" si="12"/>
        <v>0</v>
      </c>
      <c r="AN191" s="67">
        <f>+K191+AC191-AH191</f>
        <v>49980000</v>
      </c>
      <c r="AO191" s="61" t="s">
        <v>67</v>
      </c>
      <c r="AP191" s="60">
        <v>44982000</v>
      </c>
      <c r="AQ191" s="58" t="s">
        <v>86</v>
      </c>
      <c r="AR191" s="60">
        <v>0</v>
      </c>
      <c r="AS191" s="66" t="s">
        <v>75</v>
      </c>
      <c r="AT191" s="70">
        <v>49980000</v>
      </c>
      <c r="AU191" s="71">
        <f t="shared" si="13"/>
        <v>0</v>
      </c>
      <c r="AV191" s="72">
        <f t="shared" si="14"/>
        <v>1</v>
      </c>
      <c r="AW191" s="66" t="s">
        <v>75</v>
      </c>
      <c r="AX191" s="61" t="s">
        <v>101</v>
      </c>
      <c r="AY191" s="62" t="s">
        <v>3571</v>
      </c>
      <c r="AZ191" s="58" t="s">
        <v>67</v>
      </c>
      <c r="BA191" s="58" t="s">
        <v>119</v>
      </c>
    </row>
    <row r="192" spans="2:53" x14ac:dyDescent="0.25">
      <c r="B192" s="58">
        <v>2024</v>
      </c>
      <c r="C192" s="58">
        <v>891780111</v>
      </c>
      <c r="D192" s="59" t="s">
        <v>64</v>
      </c>
      <c r="E192" s="60" t="s">
        <v>3570</v>
      </c>
      <c r="F192" s="60" t="s">
        <v>3569</v>
      </c>
      <c r="G192" s="61">
        <v>0</v>
      </c>
      <c r="H192" s="61" t="s">
        <v>73</v>
      </c>
      <c r="I192" s="59" t="s">
        <v>125</v>
      </c>
      <c r="J192" s="62" t="s">
        <v>3568</v>
      </c>
      <c r="K192" s="60">
        <v>142719080</v>
      </c>
      <c r="L192" s="58" t="s">
        <v>68</v>
      </c>
      <c r="M192" s="62" t="s">
        <v>3244</v>
      </c>
      <c r="N192" s="63" t="s">
        <v>726</v>
      </c>
      <c r="O192" s="64">
        <v>304</v>
      </c>
      <c r="P192" s="68">
        <v>45329</v>
      </c>
      <c r="Q192" s="60">
        <v>142719090</v>
      </c>
      <c r="R192" s="68">
        <v>45348</v>
      </c>
      <c r="S192" s="60">
        <v>142719080</v>
      </c>
      <c r="T192" s="61" t="s">
        <v>66</v>
      </c>
      <c r="U192" s="64">
        <v>7636558</v>
      </c>
      <c r="V192" s="62" t="s">
        <v>3567</v>
      </c>
      <c r="W192" s="355">
        <v>45348</v>
      </c>
      <c r="X192" s="68">
        <v>45351</v>
      </c>
      <c r="Y192" s="68">
        <v>45351</v>
      </c>
      <c r="Z192" s="68">
        <v>45357</v>
      </c>
      <c r="AA192" s="67">
        <f t="shared" si="10"/>
        <v>6</v>
      </c>
      <c r="AB192" s="60">
        <v>1</v>
      </c>
      <c r="AC192" s="60">
        <v>1399440</v>
      </c>
      <c r="AD192" s="60">
        <v>1</v>
      </c>
      <c r="AE192" s="65">
        <v>45364</v>
      </c>
      <c r="AF192" s="67">
        <f t="shared" si="11"/>
        <v>7</v>
      </c>
      <c r="AG192" s="60">
        <v>0</v>
      </c>
      <c r="AH192" s="60">
        <v>0</v>
      </c>
      <c r="AI192" s="65" t="s">
        <v>75</v>
      </c>
      <c r="AJ192" s="61">
        <v>0</v>
      </c>
      <c r="AK192" s="65" t="s">
        <v>75</v>
      </c>
      <c r="AL192" s="65" t="s">
        <v>75</v>
      </c>
      <c r="AM192" s="67">
        <f t="shared" si="12"/>
        <v>0</v>
      </c>
      <c r="AN192" s="67">
        <f>+K192+AC192-AH192</f>
        <v>144118520</v>
      </c>
      <c r="AO192" s="61" t="s">
        <v>67</v>
      </c>
      <c r="AP192" s="60">
        <v>142719080</v>
      </c>
      <c r="AQ192" s="58" t="s">
        <v>86</v>
      </c>
      <c r="AR192" s="60">
        <v>0</v>
      </c>
      <c r="AS192" s="66" t="s">
        <v>75</v>
      </c>
      <c r="AT192" s="70">
        <v>144118520</v>
      </c>
      <c r="AU192" s="71">
        <f t="shared" si="13"/>
        <v>0</v>
      </c>
      <c r="AV192" s="72">
        <f t="shared" si="14"/>
        <v>1</v>
      </c>
      <c r="AW192" s="66" t="s">
        <v>75</v>
      </c>
      <c r="AX192" s="61" t="s">
        <v>101</v>
      </c>
      <c r="AY192" s="62" t="s">
        <v>3566</v>
      </c>
      <c r="AZ192" s="58" t="s">
        <v>67</v>
      </c>
      <c r="BA192" s="58" t="s">
        <v>119</v>
      </c>
    </row>
    <row r="193" spans="2:53" x14ac:dyDescent="0.25">
      <c r="B193" s="58">
        <v>2024</v>
      </c>
      <c r="C193" s="58">
        <v>891780111</v>
      </c>
      <c r="D193" s="59" t="s">
        <v>64</v>
      </c>
      <c r="E193" s="60" t="s">
        <v>3565</v>
      </c>
      <c r="F193" s="60" t="s">
        <v>3564</v>
      </c>
      <c r="G193" s="61">
        <v>0</v>
      </c>
      <c r="H193" s="61" t="s">
        <v>73</v>
      </c>
      <c r="I193" s="59" t="s">
        <v>125</v>
      </c>
      <c r="J193" s="62" t="s">
        <v>3563</v>
      </c>
      <c r="K193" s="60">
        <v>323953745</v>
      </c>
      <c r="L193" s="58" t="s">
        <v>68</v>
      </c>
      <c r="M193" s="62" t="s">
        <v>3562</v>
      </c>
      <c r="N193" s="63" t="s">
        <v>3561</v>
      </c>
      <c r="O193" s="64">
        <v>447</v>
      </c>
      <c r="P193" s="68">
        <v>45344</v>
      </c>
      <c r="Q193" s="60">
        <v>323953745</v>
      </c>
      <c r="R193" s="68">
        <v>45349</v>
      </c>
      <c r="S193" s="60">
        <v>323953745</v>
      </c>
      <c r="T193" s="61" t="s">
        <v>66</v>
      </c>
      <c r="U193" s="64">
        <v>85459497</v>
      </c>
      <c r="V193" s="62" t="s">
        <v>3402</v>
      </c>
      <c r="W193" s="355">
        <v>45349</v>
      </c>
      <c r="X193" s="355">
        <v>45352</v>
      </c>
      <c r="Y193" s="355">
        <v>45352</v>
      </c>
      <c r="Z193" s="355">
        <v>45366</v>
      </c>
      <c r="AA193" s="67">
        <f t="shared" si="10"/>
        <v>14</v>
      </c>
      <c r="AB193" s="60">
        <v>0</v>
      </c>
      <c r="AC193" s="60">
        <v>0</v>
      </c>
      <c r="AD193" s="60">
        <v>0</v>
      </c>
      <c r="AE193" s="65" t="s">
        <v>75</v>
      </c>
      <c r="AF193" s="67">
        <f t="shared" si="11"/>
        <v>0</v>
      </c>
      <c r="AG193" s="60">
        <v>0</v>
      </c>
      <c r="AH193" s="60">
        <v>0</v>
      </c>
      <c r="AI193" s="65" t="s">
        <v>75</v>
      </c>
      <c r="AJ193" s="61">
        <v>0</v>
      </c>
      <c r="AK193" s="65" t="s">
        <v>75</v>
      </c>
      <c r="AL193" s="65" t="s">
        <v>75</v>
      </c>
      <c r="AM193" s="67">
        <f t="shared" si="12"/>
        <v>0</v>
      </c>
      <c r="AN193" s="67">
        <f>+K193+AC193-AH193</f>
        <v>323953745</v>
      </c>
      <c r="AO193" s="61" t="s">
        <v>67</v>
      </c>
      <c r="AP193" s="60">
        <v>323953745</v>
      </c>
      <c r="AQ193" s="61" t="s">
        <v>67</v>
      </c>
      <c r="AR193" s="60">
        <v>161976872.5</v>
      </c>
      <c r="AS193" s="166">
        <v>45351</v>
      </c>
      <c r="AT193" s="60">
        <v>161976873</v>
      </c>
      <c r="AU193" s="71">
        <f t="shared" si="13"/>
        <v>161976872</v>
      </c>
      <c r="AV193" s="72">
        <f t="shared" si="14"/>
        <v>0.50000000154343027</v>
      </c>
      <c r="AW193" s="66" t="s">
        <v>75</v>
      </c>
      <c r="AX193" s="61" t="s">
        <v>101</v>
      </c>
      <c r="AY193" s="62" t="s">
        <v>3560</v>
      </c>
      <c r="AZ193" s="58" t="s">
        <v>67</v>
      </c>
      <c r="BA193" s="58" t="s">
        <v>119</v>
      </c>
    </row>
    <row r="194" spans="2:53" x14ac:dyDescent="0.25">
      <c r="B194" s="58">
        <v>2024</v>
      </c>
      <c r="C194" s="58">
        <v>891780111</v>
      </c>
      <c r="D194" s="59" t="s">
        <v>64</v>
      </c>
      <c r="E194" s="60" t="s">
        <v>3559</v>
      </c>
      <c r="F194" s="60" t="s">
        <v>3558</v>
      </c>
      <c r="G194" s="61">
        <v>0</v>
      </c>
      <c r="H194" s="61" t="s">
        <v>73</v>
      </c>
      <c r="I194" s="59" t="s">
        <v>65</v>
      </c>
      <c r="J194" s="62" t="s">
        <v>3557</v>
      </c>
      <c r="K194" s="60">
        <v>4284000</v>
      </c>
      <c r="L194" s="58" t="s">
        <v>68</v>
      </c>
      <c r="M194" s="62" t="s">
        <v>3213</v>
      </c>
      <c r="N194" s="63" t="s">
        <v>3556</v>
      </c>
      <c r="O194" s="64">
        <v>406</v>
      </c>
      <c r="P194" s="68">
        <v>45341</v>
      </c>
      <c r="Q194" s="60">
        <v>4284000</v>
      </c>
      <c r="R194" s="68">
        <v>45357</v>
      </c>
      <c r="S194" s="60">
        <v>4284000</v>
      </c>
      <c r="T194" s="61" t="s">
        <v>66</v>
      </c>
      <c r="U194" s="64">
        <v>85459497</v>
      </c>
      <c r="V194" s="62" t="s">
        <v>3402</v>
      </c>
      <c r="W194" s="355">
        <v>45357</v>
      </c>
      <c r="X194" s="355">
        <v>45357</v>
      </c>
      <c r="Y194" s="355" t="s">
        <v>75</v>
      </c>
      <c r="Z194" s="355">
        <v>45386</v>
      </c>
      <c r="AA194" s="67">
        <f t="shared" si="10"/>
        <v>29</v>
      </c>
      <c r="AB194" s="60">
        <v>0</v>
      </c>
      <c r="AC194" s="60">
        <v>0</v>
      </c>
      <c r="AD194" s="60">
        <v>0</v>
      </c>
      <c r="AE194" s="65" t="s">
        <v>75</v>
      </c>
      <c r="AF194" s="67">
        <f t="shared" si="11"/>
        <v>0</v>
      </c>
      <c r="AG194" s="60">
        <v>0</v>
      </c>
      <c r="AH194" s="60">
        <v>0</v>
      </c>
      <c r="AI194" s="65" t="s">
        <v>75</v>
      </c>
      <c r="AJ194" s="61">
        <v>0</v>
      </c>
      <c r="AK194" s="65" t="s">
        <v>75</v>
      </c>
      <c r="AL194" s="65" t="s">
        <v>75</v>
      </c>
      <c r="AM194" s="67">
        <f t="shared" si="12"/>
        <v>0</v>
      </c>
      <c r="AN194" s="67">
        <f>+K194+AC194-AH194</f>
        <v>4284000</v>
      </c>
      <c r="AO194" s="61" t="s">
        <v>67</v>
      </c>
      <c r="AP194" s="60">
        <v>4284000</v>
      </c>
      <c r="AQ194" s="61" t="s">
        <v>67</v>
      </c>
      <c r="AR194" s="60">
        <v>40625000</v>
      </c>
      <c r="AS194" s="166" t="s">
        <v>75</v>
      </c>
      <c r="AT194" s="60">
        <v>4284000</v>
      </c>
      <c r="AU194" s="71">
        <f t="shared" si="13"/>
        <v>0</v>
      </c>
      <c r="AV194" s="72">
        <f t="shared" si="14"/>
        <v>1</v>
      </c>
      <c r="AW194" s="66" t="s">
        <v>75</v>
      </c>
      <c r="AX194" s="61" t="s">
        <v>101</v>
      </c>
      <c r="AY194" s="62" t="s">
        <v>3555</v>
      </c>
      <c r="AZ194" s="58" t="s">
        <v>67</v>
      </c>
      <c r="BA194" s="58" t="s">
        <v>119</v>
      </c>
    </row>
    <row r="195" spans="2:53" x14ac:dyDescent="0.25">
      <c r="B195" s="58">
        <v>2024</v>
      </c>
      <c r="C195" s="58">
        <v>891780111</v>
      </c>
      <c r="D195" s="59" t="s">
        <v>64</v>
      </c>
      <c r="E195" s="60" t="s">
        <v>3554</v>
      </c>
      <c r="F195" s="60" t="s">
        <v>3553</v>
      </c>
      <c r="G195" s="61">
        <v>0</v>
      </c>
      <c r="H195" s="61" t="s">
        <v>73</v>
      </c>
      <c r="I195" s="59" t="s">
        <v>65</v>
      </c>
      <c r="J195" s="62" t="s">
        <v>3552</v>
      </c>
      <c r="K195" s="60">
        <v>18159400</v>
      </c>
      <c r="L195" s="58" t="s">
        <v>68</v>
      </c>
      <c r="M195" s="62" t="s">
        <v>241</v>
      </c>
      <c r="N195" s="63" t="s">
        <v>3537</v>
      </c>
      <c r="O195" s="64">
        <v>396</v>
      </c>
      <c r="P195" s="68">
        <v>45341</v>
      </c>
      <c r="Q195" s="60">
        <v>18159400</v>
      </c>
      <c r="R195" s="68">
        <v>45359</v>
      </c>
      <c r="S195" s="60">
        <v>18159400</v>
      </c>
      <c r="T195" s="61" t="s">
        <v>66</v>
      </c>
      <c r="U195" s="64">
        <v>36665858</v>
      </c>
      <c r="V195" s="62" t="s">
        <v>3237</v>
      </c>
      <c r="W195" s="355">
        <v>45359</v>
      </c>
      <c r="X195" s="355">
        <v>45359</v>
      </c>
      <c r="Y195" s="355" t="s">
        <v>75</v>
      </c>
      <c r="Z195" s="355">
        <v>45391</v>
      </c>
      <c r="AA195" s="67">
        <f t="shared" si="10"/>
        <v>32</v>
      </c>
      <c r="AB195" s="60">
        <v>0</v>
      </c>
      <c r="AC195" s="60">
        <v>0</v>
      </c>
      <c r="AD195" s="60">
        <v>0</v>
      </c>
      <c r="AE195" s="65" t="s">
        <v>75</v>
      </c>
      <c r="AF195" s="67">
        <f t="shared" si="11"/>
        <v>0</v>
      </c>
      <c r="AG195" s="60">
        <v>0</v>
      </c>
      <c r="AH195" s="60">
        <v>0</v>
      </c>
      <c r="AI195" s="65" t="s">
        <v>75</v>
      </c>
      <c r="AJ195" s="61">
        <v>0</v>
      </c>
      <c r="AK195" s="65" t="s">
        <v>75</v>
      </c>
      <c r="AL195" s="65" t="s">
        <v>75</v>
      </c>
      <c r="AM195" s="67">
        <f t="shared" si="12"/>
        <v>0</v>
      </c>
      <c r="AN195" s="67">
        <f>+K195+AC195-AH195</f>
        <v>18159400</v>
      </c>
      <c r="AO195" s="61" t="s">
        <v>67</v>
      </c>
      <c r="AP195" s="60">
        <v>18159400</v>
      </c>
      <c r="AQ195" s="61" t="s">
        <v>67</v>
      </c>
      <c r="AR195" s="60">
        <v>16660000</v>
      </c>
      <c r="AS195" s="166" t="s">
        <v>75</v>
      </c>
      <c r="AT195" s="60">
        <v>18159400</v>
      </c>
      <c r="AU195" s="71">
        <f t="shared" si="13"/>
        <v>0</v>
      </c>
      <c r="AV195" s="72">
        <f t="shared" si="14"/>
        <v>1</v>
      </c>
      <c r="AW195" s="66" t="s">
        <v>75</v>
      </c>
      <c r="AX195" s="61" t="s">
        <v>101</v>
      </c>
      <c r="AY195" s="62" t="s">
        <v>3551</v>
      </c>
      <c r="AZ195" s="58" t="s">
        <v>67</v>
      </c>
      <c r="BA195" s="58" t="s">
        <v>119</v>
      </c>
    </row>
    <row r="196" spans="2:53" x14ac:dyDescent="0.25">
      <c r="B196" s="58">
        <v>2024</v>
      </c>
      <c r="C196" s="58">
        <v>891780111</v>
      </c>
      <c r="D196" s="59" t="s">
        <v>64</v>
      </c>
      <c r="E196" s="60" t="s">
        <v>3550</v>
      </c>
      <c r="F196" s="60" t="s">
        <v>3549</v>
      </c>
      <c r="G196" s="61">
        <v>0</v>
      </c>
      <c r="H196" s="61" t="s">
        <v>73</v>
      </c>
      <c r="I196" s="59" t="s">
        <v>65</v>
      </c>
      <c r="J196" s="62" t="s">
        <v>3548</v>
      </c>
      <c r="K196" s="60">
        <v>31594500</v>
      </c>
      <c r="L196" s="58" t="s">
        <v>68</v>
      </c>
      <c r="M196" s="62" t="s">
        <v>3547</v>
      </c>
      <c r="N196" s="63" t="s">
        <v>3546</v>
      </c>
      <c r="O196" s="64">
        <v>473</v>
      </c>
      <c r="P196" s="68">
        <v>45348</v>
      </c>
      <c r="Q196" s="60">
        <v>31594500</v>
      </c>
      <c r="R196" s="68">
        <v>45362</v>
      </c>
      <c r="S196" s="60">
        <v>31594500</v>
      </c>
      <c r="T196" s="61" t="s">
        <v>66</v>
      </c>
      <c r="U196" s="64">
        <v>85151631</v>
      </c>
      <c r="V196" s="62" t="s">
        <v>3187</v>
      </c>
      <c r="W196" s="355">
        <v>45362</v>
      </c>
      <c r="X196" s="355">
        <v>45363</v>
      </c>
      <c r="Y196" s="355">
        <v>45362</v>
      </c>
      <c r="Z196" s="355">
        <v>45372</v>
      </c>
      <c r="AA196" s="67">
        <f t="shared" si="10"/>
        <v>10</v>
      </c>
      <c r="AB196" s="60">
        <v>0</v>
      </c>
      <c r="AC196" s="60">
        <v>0</v>
      </c>
      <c r="AD196" s="60">
        <v>0</v>
      </c>
      <c r="AE196" s="65" t="s">
        <v>75</v>
      </c>
      <c r="AF196" s="67">
        <f t="shared" si="11"/>
        <v>0</v>
      </c>
      <c r="AG196" s="60">
        <v>0</v>
      </c>
      <c r="AH196" s="60">
        <v>0</v>
      </c>
      <c r="AI196" s="65" t="s">
        <v>75</v>
      </c>
      <c r="AJ196" s="61">
        <v>0</v>
      </c>
      <c r="AK196" s="65" t="s">
        <v>75</v>
      </c>
      <c r="AL196" s="65" t="s">
        <v>75</v>
      </c>
      <c r="AM196" s="67">
        <f t="shared" si="12"/>
        <v>0</v>
      </c>
      <c r="AN196" s="67">
        <f>+K196+AC196-AH196</f>
        <v>31594500</v>
      </c>
      <c r="AO196" s="61" t="s">
        <v>67</v>
      </c>
      <c r="AP196" s="60">
        <v>31594500</v>
      </c>
      <c r="AQ196" s="61" t="s">
        <v>67</v>
      </c>
      <c r="AR196" s="60">
        <v>25466000</v>
      </c>
      <c r="AS196" s="166" t="s">
        <v>75</v>
      </c>
      <c r="AT196" s="60">
        <v>31594500</v>
      </c>
      <c r="AU196" s="71">
        <f t="shared" si="13"/>
        <v>0</v>
      </c>
      <c r="AV196" s="72">
        <f t="shared" si="14"/>
        <v>1</v>
      </c>
      <c r="AW196" s="66" t="s">
        <v>75</v>
      </c>
      <c r="AX196" s="61" t="s">
        <v>101</v>
      </c>
      <c r="AY196" s="62" t="s">
        <v>3545</v>
      </c>
      <c r="AZ196" s="58" t="s">
        <v>67</v>
      </c>
      <c r="BA196" s="58" t="s">
        <v>119</v>
      </c>
    </row>
    <row r="197" spans="2:53" x14ac:dyDescent="0.25">
      <c r="B197" s="58">
        <v>2024</v>
      </c>
      <c r="C197" s="58">
        <v>891780111</v>
      </c>
      <c r="D197" s="59" t="s">
        <v>64</v>
      </c>
      <c r="E197" s="60" t="s">
        <v>3544</v>
      </c>
      <c r="F197" s="60" t="s">
        <v>3543</v>
      </c>
      <c r="G197" s="61">
        <v>0</v>
      </c>
      <c r="H197" s="61" t="s">
        <v>73</v>
      </c>
      <c r="I197" s="59" t="s">
        <v>125</v>
      </c>
      <c r="J197" s="62" t="s">
        <v>3542</v>
      </c>
      <c r="K197" s="60">
        <v>87539375</v>
      </c>
      <c r="L197" s="58" t="s">
        <v>68</v>
      </c>
      <c r="M197" s="62" t="s">
        <v>3213</v>
      </c>
      <c r="N197" s="63" t="s">
        <v>3212</v>
      </c>
      <c r="O197" s="64">
        <v>627</v>
      </c>
      <c r="P197" s="68">
        <v>45362</v>
      </c>
      <c r="Q197" s="60">
        <v>87539650</v>
      </c>
      <c r="R197" s="68">
        <v>45364</v>
      </c>
      <c r="S197" s="60">
        <v>87539375</v>
      </c>
      <c r="T197" s="61" t="s">
        <v>66</v>
      </c>
      <c r="U197" s="64">
        <v>85152695</v>
      </c>
      <c r="V197" s="62" t="s">
        <v>3225</v>
      </c>
      <c r="W197" s="355">
        <v>45364</v>
      </c>
      <c r="X197" s="355">
        <v>45364</v>
      </c>
      <c r="Y197" s="355" t="s">
        <v>75</v>
      </c>
      <c r="Z197" s="355">
        <v>45366</v>
      </c>
      <c r="AA197" s="67">
        <f t="shared" si="10"/>
        <v>2</v>
      </c>
      <c r="AB197" s="60">
        <v>0</v>
      </c>
      <c r="AC197" s="60">
        <v>0</v>
      </c>
      <c r="AD197" s="60">
        <v>0</v>
      </c>
      <c r="AE197" s="65" t="s">
        <v>75</v>
      </c>
      <c r="AF197" s="67">
        <f t="shared" si="11"/>
        <v>0</v>
      </c>
      <c r="AG197" s="60">
        <v>0</v>
      </c>
      <c r="AH197" s="60">
        <v>0</v>
      </c>
      <c r="AI197" s="65" t="s">
        <v>75</v>
      </c>
      <c r="AJ197" s="61">
        <v>0</v>
      </c>
      <c r="AK197" s="65" t="s">
        <v>75</v>
      </c>
      <c r="AL197" s="65" t="s">
        <v>75</v>
      </c>
      <c r="AM197" s="67">
        <f t="shared" si="12"/>
        <v>0</v>
      </c>
      <c r="AN197" s="67">
        <f>+K197+AC197-AH197</f>
        <v>87539375</v>
      </c>
      <c r="AO197" s="61" t="s">
        <v>67</v>
      </c>
      <c r="AP197" s="60">
        <v>87539375</v>
      </c>
      <c r="AQ197" s="58" t="s">
        <v>86</v>
      </c>
      <c r="AR197" s="60">
        <v>0</v>
      </c>
      <c r="AS197" s="166" t="s">
        <v>75</v>
      </c>
      <c r="AT197" s="60">
        <v>87539375</v>
      </c>
      <c r="AU197" s="71">
        <f t="shared" si="13"/>
        <v>0</v>
      </c>
      <c r="AV197" s="72">
        <f t="shared" si="14"/>
        <v>1</v>
      </c>
      <c r="AW197" s="66" t="s">
        <v>75</v>
      </c>
      <c r="AX197" s="61" t="s">
        <v>101</v>
      </c>
      <c r="AY197" s="62" t="s">
        <v>3541</v>
      </c>
      <c r="AZ197" s="58" t="s">
        <v>67</v>
      </c>
      <c r="BA197" s="58" t="s">
        <v>119</v>
      </c>
    </row>
    <row r="198" spans="2:53" ht="15.75" customHeight="1" x14ac:dyDescent="0.25">
      <c r="B198" s="58">
        <v>2024</v>
      </c>
      <c r="C198" s="58">
        <v>891780111</v>
      </c>
      <c r="D198" s="59" t="s">
        <v>64</v>
      </c>
      <c r="E198" s="60" t="s">
        <v>3540</v>
      </c>
      <c r="F198" s="60" t="s">
        <v>3539</v>
      </c>
      <c r="G198" s="61">
        <v>0</v>
      </c>
      <c r="H198" s="61" t="s">
        <v>73</v>
      </c>
      <c r="I198" s="59" t="s">
        <v>125</v>
      </c>
      <c r="J198" s="62" t="s">
        <v>3538</v>
      </c>
      <c r="K198" s="60">
        <v>23109800</v>
      </c>
      <c r="L198" s="58" t="s">
        <v>68</v>
      </c>
      <c r="M198" s="62" t="s">
        <v>241</v>
      </c>
      <c r="N198" s="63" t="s">
        <v>3537</v>
      </c>
      <c r="O198" s="64">
        <v>576</v>
      </c>
      <c r="P198" s="68">
        <v>45356</v>
      </c>
      <c r="Q198" s="60">
        <v>23109800</v>
      </c>
      <c r="R198" s="68">
        <v>45365</v>
      </c>
      <c r="S198" s="60">
        <v>23109800</v>
      </c>
      <c r="T198" s="61" t="s">
        <v>66</v>
      </c>
      <c r="U198" s="64">
        <v>85459497</v>
      </c>
      <c r="V198" s="62" t="s">
        <v>3402</v>
      </c>
      <c r="W198" s="355">
        <v>45365</v>
      </c>
      <c r="X198" s="355">
        <v>45365</v>
      </c>
      <c r="Y198" s="355" t="s">
        <v>75</v>
      </c>
      <c r="Z198" s="355">
        <v>45397</v>
      </c>
      <c r="AA198" s="67">
        <f t="shared" si="10"/>
        <v>32</v>
      </c>
      <c r="AB198" s="60">
        <v>0</v>
      </c>
      <c r="AC198" s="60">
        <v>0</v>
      </c>
      <c r="AD198" s="60">
        <v>0</v>
      </c>
      <c r="AE198" s="65" t="s">
        <v>75</v>
      </c>
      <c r="AF198" s="67">
        <f t="shared" si="11"/>
        <v>0</v>
      </c>
      <c r="AG198" s="60">
        <v>0</v>
      </c>
      <c r="AH198" s="60">
        <v>0</v>
      </c>
      <c r="AI198" s="65" t="s">
        <v>75</v>
      </c>
      <c r="AJ198" s="61">
        <v>0</v>
      </c>
      <c r="AK198" s="65" t="s">
        <v>75</v>
      </c>
      <c r="AL198" s="65" t="s">
        <v>75</v>
      </c>
      <c r="AM198" s="67">
        <f t="shared" si="12"/>
        <v>0</v>
      </c>
      <c r="AN198" s="67">
        <f>+K198+AC198-AH198</f>
        <v>23109800</v>
      </c>
      <c r="AO198" s="61" t="s">
        <v>67</v>
      </c>
      <c r="AP198" s="60">
        <v>23109800</v>
      </c>
      <c r="AQ198" s="58" t="s">
        <v>86</v>
      </c>
      <c r="AR198" s="60">
        <v>0</v>
      </c>
      <c r="AS198" s="166" t="s">
        <v>75</v>
      </c>
      <c r="AT198" s="60">
        <v>0</v>
      </c>
      <c r="AU198" s="71">
        <f t="shared" si="13"/>
        <v>23109800</v>
      </c>
      <c r="AV198" s="72">
        <f t="shared" si="14"/>
        <v>0</v>
      </c>
      <c r="AW198" s="66" t="s">
        <v>75</v>
      </c>
      <c r="AX198" s="61" t="s">
        <v>101</v>
      </c>
      <c r="AY198" s="62" t="s">
        <v>3536</v>
      </c>
      <c r="AZ198" s="58" t="s">
        <v>67</v>
      </c>
      <c r="BA198" s="58" t="s">
        <v>119</v>
      </c>
    </row>
    <row r="199" spans="2:53" x14ac:dyDescent="0.25">
      <c r="B199" s="58">
        <v>2024</v>
      </c>
      <c r="C199" s="58">
        <v>891780111</v>
      </c>
      <c r="D199" s="59" t="s">
        <v>64</v>
      </c>
      <c r="E199" s="60" t="s">
        <v>3535</v>
      </c>
      <c r="F199" s="60" t="s">
        <v>3534</v>
      </c>
      <c r="G199" s="61">
        <v>0</v>
      </c>
      <c r="H199" s="61" t="s">
        <v>73</v>
      </c>
      <c r="I199" s="59" t="s">
        <v>65</v>
      </c>
      <c r="J199" s="62" t="s">
        <v>3533</v>
      </c>
      <c r="K199" s="60">
        <v>75751000</v>
      </c>
      <c r="L199" s="58" t="s">
        <v>68</v>
      </c>
      <c r="M199" s="62" t="s">
        <v>201</v>
      </c>
      <c r="N199" s="63" t="s">
        <v>3532</v>
      </c>
      <c r="O199" s="64">
        <v>466</v>
      </c>
      <c r="P199" s="68">
        <v>45345</v>
      </c>
      <c r="Q199" s="60">
        <v>75751000</v>
      </c>
      <c r="R199" s="68">
        <v>45366</v>
      </c>
      <c r="S199" s="60">
        <v>75751000</v>
      </c>
      <c r="T199" s="61" t="s">
        <v>66</v>
      </c>
      <c r="U199" s="64">
        <v>85466528</v>
      </c>
      <c r="V199" s="62" t="s">
        <v>3531</v>
      </c>
      <c r="W199" s="355">
        <v>45366</v>
      </c>
      <c r="X199" s="355">
        <v>45369</v>
      </c>
      <c r="Y199" s="355">
        <v>45369</v>
      </c>
      <c r="Z199" s="355">
        <v>45399</v>
      </c>
      <c r="AA199" s="67">
        <f t="shared" si="10"/>
        <v>30</v>
      </c>
      <c r="AB199" s="60">
        <v>0</v>
      </c>
      <c r="AC199" s="60">
        <v>0</v>
      </c>
      <c r="AD199" s="60">
        <v>0</v>
      </c>
      <c r="AE199" s="65" t="s">
        <v>75</v>
      </c>
      <c r="AF199" s="67">
        <f t="shared" si="11"/>
        <v>0</v>
      </c>
      <c r="AG199" s="60">
        <v>0</v>
      </c>
      <c r="AH199" s="60">
        <v>0</v>
      </c>
      <c r="AI199" s="65" t="s">
        <v>75</v>
      </c>
      <c r="AJ199" s="61">
        <v>0</v>
      </c>
      <c r="AK199" s="65" t="s">
        <v>75</v>
      </c>
      <c r="AL199" s="65" t="s">
        <v>75</v>
      </c>
      <c r="AM199" s="67">
        <f t="shared" si="12"/>
        <v>0</v>
      </c>
      <c r="AN199" s="67">
        <f>+K199+AC199-AH199</f>
        <v>75751000</v>
      </c>
      <c r="AO199" s="61" t="s">
        <v>67</v>
      </c>
      <c r="AP199" s="60">
        <v>75751000</v>
      </c>
      <c r="AQ199" s="58" t="s">
        <v>86</v>
      </c>
      <c r="AR199" s="60">
        <v>0</v>
      </c>
      <c r="AS199" s="166" t="s">
        <v>75</v>
      </c>
      <c r="AT199" s="60">
        <v>75751000</v>
      </c>
      <c r="AU199" s="71">
        <f t="shared" si="13"/>
        <v>0</v>
      </c>
      <c r="AV199" s="72">
        <f t="shared" si="14"/>
        <v>1</v>
      </c>
      <c r="AW199" s="66" t="s">
        <v>75</v>
      </c>
      <c r="AX199" s="61" t="s">
        <v>101</v>
      </c>
      <c r="AY199" s="62" t="s">
        <v>3530</v>
      </c>
      <c r="AZ199" s="58" t="s">
        <v>67</v>
      </c>
      <c r="BA199" s="58" t="s">
        <v>119</v>
      </c>
    </row>
    <row r="200" spans="2:53" x14ac:dyDescent="0.25">
      <c r="B200" s="58">
        <v>2024</v>
      </c>
      <c r="C200" s="58">
        <v>891780111</v>
      </c>
      <c r="D200" s="59" t="s">
        <v>64</v>
      </c>
      <c r="E200" s="60" t="s">
        <v>3529</v>
      </c>
      <c r="F200" s="60" t="s">
        <v>3528</v>
      </c>
      <c r="G200" s="61">
        <v>0</v>
      </c>
      <c r="H200" s="61" t="s">
        <v>73</v>
      </c>
      <c r="I200" s="59" t="s">
        <v>125</v>
      </c>
      <c r="J200" s="62" t="s">
        <v>3527</v>
      </c>
      <c r="K200" s="60">
        <v>30070000</v>
      </c>
      <c r="L200" s="58" t="s">
        <v>68</v>
      </c>
      <c r="M200" s="62" t="s">
        <v>3244</v>
      </c>
      <c r="N200" s="63" t="s">
        <v>726</v>
      </c>
      <c r="O200" s="64">
        <v>692</v>
      </c>
      <c r="P200" s="68">
        <v>45365</v>
      </c>
      <c r="Q200" s="60">
        <v>30070000</v>
      </c>
      <c r="R200" s="68">
        <v>45366</v>
      </c>
      <c r="S200" s="60">
        <v>30070000</v>
      </c>
      <c r="T200" s="61" t="s">
        <v>66</v>
      </c>
      <c r="U200" s="64">
        <v>57461216</v>
      </c>
      <c r="V200" s="62" t="s">
        <v>3359</v>
      </c>
      <c r="W200" s="355">
        <v>45366</v>
      </c>
      <c r="X200" s="355">
        <v>45366</v>
      </c>
      <c r="Y200" s="355" t="s">
        <v>75</v>
      </c>
      <c r="Z200" s="355">
        <v>45369</v>
      </c>
      <c r="AA200" s="67">
        <f t="shared" ref="AA200:AA263" si="15">+IF(Y200="1800-01-01",Z200-X200,Z200-Y200)</f>
        <v>3</v>
      </c>
      <c r="AB200" s="60">
        <v>0</v>
      </c>
      <c r="AC200" s="60">
        <v>0</v>
      </c>
      <c r="AD200" s="60">
        <v>0</v>
      </c>
      <c r="AE200" s="65" t="s">
        <v>75</v>
      </c>
      <c r="AF200" s="67">
        <f t="shared" ref="AF200:AF263" si="16">+IF(AE200="1800-01-01",0,AE200-Z200)</f>
        <v>0</v>
      </c>
      <c r="AG200" s="60">
        <v>0</v>
      </c>
      <c r="AH200" s="60">
        <v>0</v>
      </c>
      <c r="AI200" s="65" t="s">
        <v>75</v>
      </c>
      <c r="AJ200" s="61">
        <v>0</v>
      </c>
      <c r="AK200" s="65" t="s">
        <v>75</v>
      </c>
      <c r="AL200" s="65" t="s">
        <v>75</v>
      </c>
      <c r="AM200" s="67">
        <f t="shared" ref="AM200:AM263" si="17">+IF(AK200="1800-01-01",0,AL200-AK200)</f>
        <v>0</v>
      </c>
      <c r="AN200" s="67">
        <f>+K200+AC200-AH200</f>
        <v>30070000</v>
      </c>
      <c r="AO200" s="61" t="s">
        <v>67</v>
      </c>
      <c r="AP200" s="60">
        <v>30070000</v>
      </c>
      <c r="AQ200" s="58" t="s">
        <v>86</v>
      </c>
      <c r="AR200" s="60">
        <v>0</v>
      </c>
      <c r="AS200" s="166" t="s">
        <v>75</v>
      </c>
      <c r="AT200" s="60">
        <v>30070000</v>
      </c>
      <c r="AU200" s="71">
        <f t="shared" ref="AU200:AU263" si="18">AN200-AT200</f>
        <v>0</v>
      </c>
      <c r="AV200" s="72">
        <f t="shared" ref="AV200:AV266" si="19">+IFERROR(AT200/AN200,"_")</f>
        <v>1</v>
      </c>
      <c r="AW200" s="66" t="s">
        <v>75</v>
      </c>
      <c r="AX200" s="61" t="s">
        <v>101</v>
      </c>
      <c r="AY200" s="62" t="s">
        <v>3526</v>
      </c>
      <c r="AZ200" s="58" t="s">
        <v>67</v>
      </c>
      <c r="BA200" s="58" t="s">
        <v>119</v>
      </c>
    </row>
    <row r="201" spans="2:53" x14ac:dyDescent="0.25">
      <c r="B201" s="58">
        <v>2024</v>
      </c>
      <c r="C201" s="58">
        <v>891780111</v>
      </c>
      <c r="D201" s="59" t="s">
        <v>64</v>
      </c>
      <c r="E201" s="60" t="s">
        <v>3525</v>
      </c>
      <c r="F201" s="60" t="s">
        <v>3524</v>
      </c>
      <c r="G201" s="61">
        <v>0</v>
      </c>
      <c r="H201" s="61" t="s">
        <v>73</v>
      </c>
      <c r="I201" s="59" t="s">
        <v>125</v>
      </c>
      <c r="J201" s="62" t="s">
        <v>3523</v>
      </c>
      <c r="K201" s="60">
        <v>81250000</v>
      </c>
      <c r="L201" s="58" t="s">
        <v>68</v>
      </c>
      <c r="M201" s="62" t="s">
        <v>3522</v>
      </c>
      <c r="N201" s="63" t="s">
        <v>3521</v>
      </c>
      <c r="O201" s="64">
        <v>467</v>
      </c>
      <c r="P201" s="68">
        <v>45345</v>
      </c>
      <c r="Q201" s="60">
        <v>240004973.43000001</v>
      </c>
      <c r="R201" s="68">
        <v>45373</v>
      </c>
      <c r="S201" s="60">
        <v>81250000</v>
      </c>
      <c r="T201" s="61" t="s">
        <v>66</v>
      </c>
      <c r="U201" s="64">
        <v>1082851808</v>
      </c>
      <c r="V201" s="62" t="s">
        <v>3218</v>
      </c>
      <c r="W201" s="355">
        <v>45373</v>
      </c>
      <c r="X201" s="355">
        <v>45386</v>
      </c>
      <c r="Y201" s="355" t="s">
        <v>75</v>
      </c>
      <c r="Z201" s="355">
        <v>45447</v>
      </c>
      <c r="AA201" s="67">
        <f t="shared" si="15"/>
        <v>61</v>
      </c>
      <c r="AB201" s="60">
        <v>0</v>
      </c>
      <c r="AC201" s="60">
        <v>0</v>
      </c>
      <c r="AD201" s="60">
        <v>0</v>
      </c>
      <c r="AE201" s="65" t="s">
        <v>75</v>
      </c>
      <c r="AF201" s="67">
        <f t="shared" si="16"/>
        <v>0</v>
      </c>
      <c r="AG201" s="60">
        <v>0</v>
      </c>
      <c r="AH201" s="60">
        <v>0</v>
      </c>
      <c r="AI201" s="65" t="s">
        <v>75</v>
      </c>
      <c r="AJ201" s="61">
        <v>0</v>
      </c>
      <c r="AK201" s="65" t="s">
        <v>75</v>
      </c>
      <c r="AL201" s="65" t="s">
        <v>75</v>
      </c>
      <c r="AM201" s="67">
        <f t="shared" si="17"/>
        <v>0</v>
      </c>
      <c r="AN201" s="67">
        <f>+K201+AC201-AH201</f>
        <v>81250000</v>
      </c>
      <c r="AO201" s="61" t="s">
        <v>67</v>
      </c>
      <c r="AP201" s="60">
        <v>81250000</v>
      </c>
      <c r="AQ201" s="58" t="s">
        <v>86</v>
      </c>
      <c r="AR201" s="60">
        <v>0</v>
      </c>
      <c r="AS201" s="166" t="s">
        <v>75</v>
      </c>
      <c r="AT201" s="60">
        <v>81250000</v>
      </c>
      <c r="AU201" s="71">
        <f t="shared" si="18"/>
        <v>0</v>
      </c>
      <c r="AV201" s="72">
        <f t="shared" si="19"/>
        <v>1</v>
      </c>
      <c r="AW201" s="66" t="s">
        <v>75</v>
      </c>
      <c r="AX201" s="61" t="s">
        <v>101</v>
      </c>
      <c r="AY201" s="62" t="s">
        <v>3520</v>
      </c>
      <c r="AZ201" s="58" t="s">
        <v>67</v>
      </c>
      <c r="BA201" s="58" t="s">
        <v>119</v>
      </c>
    </row>
    <row r="202" spans="2:53" x14ac:dyDescent="0.25">
      <c r="B202" s="58">
        <v>2024</v>
      </c>
      <c r="C202" s="58">
        <v>891780111</v>
      </c>
      <c r="D202" s="59" t="s">
        <v>64</v>
      </c>
      <c r="E202" s="60" t="s">
        <v>3519</v>
      </c>
      <c r="F202" s="60" t="s">
        <v>3518</v>
      </c>
      <c r="G202" s="61">
        <v>0</v>
      </c>
      <c r="H202" s="61" t="s">
        <v>73</v>
      </c>
      <c r="I202" s="59" t="s">
        <v>125</v>
      </c>
      <c r="J202" s="62" t="s">
        <v>3517</v>
      </c>
      <c r="K202" s="60">
        <v>33320000</v>
      </c>
      <c r="L202" s="58" t="s">
        <v>68</v>
      </c>
      <c r="M202" s="62" t="s">
        <v>3516</v>
      </c>
      <c r="N202" s="63" t="s">
        <v>3515</v>
      </c>
      <c r="O202" s="64">
        <v>467</v>
      </c>
      <c r="P202" s="68">
        <v>45345</v>
      </c>
      <c r="Q202" s="60">
        <v>240004973.43000001</v>
      </c>
      <c r="R202" s="68">
        <v>45373</v>
      </c>
      <c r="S202" s="60">
        <v>33320000</v>
      </c>
      <c r="T202" s="61" t="s">
        <v>66</v>
      </c>
      <c r="U202" s="64">
        <v>1082851808</v>
      </c>
      <c r="V202" s="62" t="s">
        <v>3218</v>
      </c>
      <c r="W202" s="355">
        <v>45373</v>
      </c>
      <c r="X202" s="355">
        <v>45386</v>
      </c>
      <c r="Y202" s="355" t="s">
        <v>75</v>
      </c>
      <c r="Z202" s="355">
        <v>45447</v>
      </c>
      <c r="AA202" s="67">
        <f t="shared" si="15"/>
        <v>61</v>
      </c>
      <c r="AB202" s="60">
        <v>0</v>
      </c>
      <c r="AC202" s="60">
        <v>0</v>
      </c>
      <c r="AD202" s="60">
        <v>0</v>
      </c>
      <c r="AE202" s="65" t="s">
        <v>75</v>
      </c>
      <c r="AF202" s="67">
        <f t="shared" si="16"/>
        <v>0</v>
      </c>
      <c r="AG202" s="60">
        <v>0</v>
      </c>
      <c r="AH202" s="60">
        <v>0</v>
      </c>
      <c r="AI202" s="65" t="s">
        <v>75</v>
      </c>
      <c r="AJ202" s="61">
        <v>0</v>
      </c>
      <c r="AK202" s="65" t="s">
        <v>75</v>
      </c>
      <c r="AL202" s="65" t="s">
        <v>75</v>
      </c>
      <c r="AM202" s="67">
        <f t="shared" si="17"/>
        <v>0</v>
      </c>
      <c r="AN202" s="67">
        <f>+K202+AC202-AH202</f>
        <v>33320000</v>
      </c>
      <c r="AO202" s="61" t="s">
        <v>67</v>
      </c>
      <c r="AP202" s="60">
        <v>33320000</v>
      </c>
      <c r="AQ202" s="58" t="s">
        <v>86</v>
      </c>
      <c r="AR202" s="60">
        <v>0</v>
      </c>
      <c r="AS202" s="166" t="s">
        <v>75</v>
      </c>
      <c r="AT202" s="60">
        <v>33320000</v>
      </c>
      <c r="AU202" s="71">
        <f t="shared" si="18"/>
        <v>0</v>
      </c>
      <c r="AV202" s="72">
        <f t="shared" si="19"/>
        <v>1</v>
      </c>
      <c r="AW202" s="66" t="s">
        <v>75</v>
      </c>
      <c r="AX202" s="61" t="s">
        <v>101</v>
      </c>
      <c r="AY202" s="62" t="s">
        <v>3514</v>
      </c>
      <c r="AZ202" s="58" t="s">
        <v>67</v>
      </c>
      <c r="BA202" s="58" t="s">
        <v>119</v>
      </c>
    </row>
    <row r="203" spans="2:53" x14ac:dyDescent="0.25">
      <c r="B203" s="58">
        <v>2024</v>
      </c>
      <c r="C203" s="58">
        <v>891780111</v>
      </c>
      <c r="D203" s="59" t="s">
        <v>64</v>
      </c>
      <c r="E203" s="60" t="s">
        <v>3513</v>
      </c>
      <c r="F203" s="60" t="s">
        <v>3512</v>
      </c>
      <c r="G203" s="61">
        <v>0</v>
      </c>
      <c r="H203" s="61" t="s">
        <v>73</v>
      </c>
      <c r="I203" s="59" t="s">
        <v>125</v>
      </c>
      <c r="J203" s="62" t="s">
        <v>3511</v>
      </c>
      <c r="K203" s="60">
        <v>50932000</v>
      </c>
      <c r="L203" s="58" t="s">
        <v>68</v>
      </c>
      <c r="M203" s="62" t="s">
        <v>3510</v>
      </c>
      <c r="N203" s="63" t="s">
        <v>3509</v>
      </c>
      <c r="O203" s="64">
        <v>467</v>
      </c>
      <c r="P203" s="68">
        <v>45345</v>
      </c>
      <c r="Q203" s="60">
        <v>240004973.43000001</v>
      </c>
      <c r="R203" s="68">
        <v>45373</v>
      </c>
      <c r="S203" s="60">
        <v>50932000</v>
      </c>
      <c r="T203" s="61" t="s">
        <v>66</v>
      </c>
      <c r="U203" s="64">
        <v>1082851808</v>
      </c>
      <c r="V203" s="62" t="s">
        <v>3218</v>
      </c>
      <c r="W203" s="355">
        <v>45373</v>
      </c>
      <c r="X203" s="355">
        <v>45386</v>
      </c>
      <c r="Y203" s="355" t="s">
        <v>75</v>
      </c>
      <c r="Z203" s="355">
        <v>45416</v>
      </c>
      <c r="AA203" s="67">
        <f t="shared" si="15"/>
        <v>30</v>
      </c>
      <c r="AB203" s="60">
        <v>0</v>
      </c>
      <c r="AC203" s="60">
        <v>0</v>
      </c>
      <c r="AD203" s="60">
        <v>0</v>
      </c>
      <c r="AE203" s="65" t="s">
        <v>75</v>
      </c>
      <c r="AF203" s="67">
        <f t="shared" si="16"/>
        <v>0</v>
      </c>
      <c r="AG203" s="60">
        <v>0</v>
      </c>
      <c r="AH203" s="60">
        <v>0</v>
      </c>
      <c r="AI203" s="65" t="s">
        <v>75</v>
      </c>
      <c r="AJ203" s="61">
        <v>0</v>
      </c>
      <c r="AK203" s="65" t="s">
        <v>75</v>
      </c>
      <c r="AL203" s="65" t="s">
        <v>75</v>
      </c>
      <c r="AM203" s="67">
        <f t="shared" si="17"/>
        <v>0</v>
      </c>
      <c r="AN203" s="67">
        <f>+K203+AC203-AH203</f>
        <v>50932000</v>
      </c>
      <c r="AO203" s="61" t="s">
        <v>67</v>
      </c>
      <c r="AP203" s="60">
        <v>50932000</v>
      </c>
      <c r="AQ203" s="61" t="s">
        <v>67</v>
      </c>
      <c r="AR203" s="60">
        <v>30000000</v>
      </c>
      <c r="AS203" s="166" t="s">
        <v>75</v>
      </c>
      <c r="AT203" s="60">
        <v>50932000</v>
      </c>
      <c r="AU203" s="71">
        <f t="shared" si="18"/>
        <v>0</v>
      </c>
      <c r="AV203" s="72">
        <f t="shared" si="19"/>
        <v>1</v>
      </c>
      <c r="AW203" s="66" t="s">
        <v>75</v>
      </c>
      <c r="AX203" s="61" t="s">
        <v>101</v>
      </c>
      <c r="AY203" s="62" t="s">
        <v>3508</v>
      </c>
      <c r="AZ203" s="58" t="s">
        <v>67</v>
      </c>
      <c r="BA203" s="58" t="s">
        <v>119</v>
      </c>
    </row>
    <row r="204" spans="2:53" x14ac:dyDescent="0.25">
      <c r="B204" s="58">
        <v>2024</v>
      </c>
      <c r="C204" s="58">
        <v>891780111</v>
      </c>
      <c r="D204" s="59" t="s">
        <v>64</v>
      </c>
      <c r="E204" s="60" t="s">
        <v>3507</v>
      </c>
      <c r="F204" s="60" t="s">
        <v>3506</v>
      </c>
      <c r="G204" s="61">
        <v>0</v>
      </c>
      <c r="H204" s="61" t="s">
        <v>73</v>
      </c>
      <c r="I204" s="59" t="s">
        <v>125</v>
      </c>
      <c r="J204" s="62" t="s">
        <v>3505</v>
      </c>
      <c r="K204" s="60">
        <v>38300000</v>
      </c>
      <c r="L204" s="58" t="s">
        <v>68</v>
      </c>
      <c r="M204" s="62" t="s">
        <v>3504</v>
      </c>
      <c r="N204" s="63" t="s">
        <v>3503</v>
      </c>
      <c r="O204" s="64">
        <v>449</v>
      </c>
      <c r="P204" s="68">
        <v>45344</v>
      </c>
      <c r="Q204" s="60">
        <v>38300000</v>
      </c>
      <c r="R204" s="68">
        <v>45383</v>
      </c>
      <c r="S204" s="60">
        <v>38300000</v>
      </c>
      <c r="T204" s="61" t="s">
        <v>66</v>
      </c>
      <c r="U204" s="64">
        <v>15443332</v>
      </c>
      <c r="V204" s="62" t="s">
        <v>3157</v>
      </c>
      <c r="W204" s="355">
        <v>45383</v>
      </c>
      <c r="X204" s="355">
        <v>45383</v>
      </c>
      <c r="Y204" s="355">
        <v>45383</v>
      </c>
      <c r="Z204" s="355">
        <v>45412</v>
      </c>
      <c r="AA204" s="67">
        <f t="shared" si="15"/>
        <v>29</v>
      </c>
      <c r="AB204" s="60">
        <v>0</v>
      </c>
      <c r="AC204" s="60">
        <v>0</v>
      </c>
      <c r="AD204" s="60">
        <v>0</v>
      </c>
      <c r="AE204" s="65" t="s">
        <v>75</v>
      </c>
      <c r="AF204" s="67">
        <f t="shared" si="16"/>
        <v>0</v>
      </c>
      <c r="AG204" s="60">
        <v>0</v>
      </c>
      <c r="AH204" s="60">
        <v>0</v>
      </c>
      <c r="AI204" s="65" t="s">
        <v>75</v>
      </c>
      <c r="AJ204" s="61">
        <v>0</v>
      </c>
      <c r="AK204" s="65" t="s">
        <v>75</v>
      </c>
      <c r="AL204" s="65" t="s">
        <v>75</v>
      </c>
      <c r="AM204" s="67">
        <f t="shared" si="17"/>
        <v>0</v>
      </c>
      <c r="AN204" s="67">
        <f>+K204+AC204-AH204</f>
        <v>38300000</v>
      </c>
      <c r="AO204" s="61" t="s">
        <v>67</v>
      </c>
      <c r="AP204" s="60">
        <v>38300000</v>
      </c>
      <c r="AQ204" s="61" t="s">
        <v>86</v>
      </c>
      <c r="AR204" s="60">
        <v>0</v>
      </c>
      <c r="AS204" s="166" t="s">
        <v>75</v>
      </c>
      <c r="AT204" s="60">
        <v>38300000</v>
      </c>
      <c r="AU204" s="71">
        <f t="shared" si="18"/>
        <v>0</v>
      </c>
      <c r="AV204" s="72">
        <f t="shared" si="19"/>
        <v>1</v>
      </c>
      <c r="AW204" s="66" t="s">
        <v>75</v>
      </c>
      <c r="AX204" s="61" t="s">
        <v>98</v>
      </c>
      <c r="AY204" s="62" t="s">
        <v>3502</v>
      </c>
      <c r="AZ204" s="58" t="s">
        <v>67</v>
      </c>
      <c r="BA204" s="58" t="s">
        <v>119</v>
      </c>
    </row>
    <row r="205" spans="2:53" x14ac:dyDescent="0.25">
      <c r="B205" s="58">
        <v>2024</v>
      </c>
      <c r="C205" s="58">
        <v>891780111</v>
      </c>
      <c r="D205" s="59" t="s">
        <v>64</v>
      </c>
      <c r="E205" s="60" t="s">
        <v>3501</v>
      </c>
      <c r="F205" s="60" t="s">
        <v>3500</v>
      </c>
      <c r="G205" s="61">
        <v>0</v>
      </c>
      <c r="H205" s="61" t="s">
        <v>73</v>
      </c>
      <c r="I205" s="59" t="s">
        <v>125</v>
      </c>
      <c r="J205" s="62" t="s">
        <v>3499</v>
      </c>
      <c r="K205" s="60">
        <v>319999800</v>
      </c>
      <c r="L205" s="58" t="s">
        <v>68</v>
      </c>
      <c r="M205" s="62" t="s">
        <v>3498</v>
      </c>
      <c r="N205" s="63" t="s">
        <v>3339</v>
      </c>
      <c r="O205" s="64">
        <v>798</v>
      </c>
      <c r="P205" s="68">
        <v>45373</v>
      </c>
      <c r="Q205" s="60">
        <v>319999800</v>
      </c>
      <c r="R205" s="68">
        <v>45386</v>
      </c>
      <c r="S205" s="60">
        <v>319999800</v>
      </c>
      <c r="T205" s="61" t="s">
        <v>66</v>
      </c>
      <c r="U205" s="64">
        <v>7633815</v>
      </c>
      <c r="V205" s="62" t="s">
        <v>3276</v>
      </c>
      <c r="W205" s="355">
        <v>45386</v>
      </c>
      <c r="X205" s="355">
        <v>45391</v>
      </c>
      <c r="Y205" s="355">
        <v>45390</v>
      </c>
      <c r="Z205" s="355">
        <v>45397</v>
      </c>
      <c r="AA205" s="67">
        <f t="shared" si="15"/>
        <v>7</v>
      </c>
      <c r="AB205" s="60">
        <v>0</v>
      </c>
      <c r="AC205" s="60">
        <v>0</v>
      </c>
      <c r="AD205" s="60">
        <v>0</v>
      </c>
      <c r="AE205" s="65" t="s">
        <v>75</v>
      </c>
      <c r="AF205" s="67">
        <f t="shared" si="16"/>
        <v>0</v>
      </c>
      <c r="AG205" s="60">
        <v>0</v>
      </c>
      <c r="AH205" s="60">
        <v>0</v>
      </c>
      <c r="AI205" s="65" t="s">
        <v>75</v>
      </c>
      <c r="AJ205" s="61">
        <v>0</v>
      </c>
      <c r="AK205" s="65" t="s">
        <v>75</v>
      </c>
      <c r="AL205" s="65" t="s">
        <v>75</v>
      </c>
      <c r="AM205" s="67">
        <f t="shared" si="17"/>
        <v>0</v>
      </c>
      <c r="AN205" s="67">
        <f>+K205+AC205-AH205</f>
        <v>319999800</v>
      </c>
      <c r="AO205" s="61" t="s">
        <v>67</v>
      </c>
      <c r="AP205" s="60">
        <v>319999800</v>
      </c>
      <c r="AQ205" s="61" t="s">
        <v>66</v>
      </c>
      <c r="AR205" s="60">
        <v>159999900</v>
      </c>
      <c r="AS205" s="166" t="s">
        <v>75</v>
      </c>
      <c r="AT205" s="60">
        <v>319999800</v>
      </c>
      <c r="AU205" s="71">
        <f t="shared" si="18"/>
        <v>0</v>
      </c>
      <c r="AV205" s="72">
        <f t="shared" si="19"/>
        <v>1</v>
      </c>
      <c r="AW205" s="66" t="s">
        <v>75</v>
      </c>
      <c r="AX205" s="61" t="s">
        <v>98</v>
      </c>
      <c r="AY205" s="62" t="s">
        <v>3497</v>
      </c>
      <c r="AZ205" s="58" t="s">
        <v>67</v>
      </c>
      <c r="BA205" s="58" t="s">
        <v>119</v>
      </c>
    </row>
    <row r="206" spans="2:53" x14ac:dyDescent="0.25">
      <c r="B206" s="58">
        <v>2024</v>
      </c>
      <c r="C206" s="58">
        <v>891780111</v>
      </c>
      <c r="D206" s="59" t="s">
        <v>64</v>
      </c>
      <c r="E206" s="60" t="s">
        <v>3496</v>
      </c>
      <c r="F206" s="60" t="s">
        <v>3495</v>
      </c>
      <c r="G206" s="61">
        <v>0</v>
      </c>
      <c r="H206" s="61" t="s">
        <v>73</v>
      </c>
      <c r="I206" s="59" t="s">
        <v>125</v>
      </c>
      <c r="J206" s="62" t="s">
        <v>3494</v>
      </c>
      <c r="K206" s="60">
        <v>38972500</v>
      </c>
      <c r="L206" s="58" t="s">
        <v>68</v>
      </c>
      <c r="M206" s="62" t="s">
        <v>3493</v>
      </c>
      <c r="N206" s="63" t="s">
        <v>3492</v>
      </c>
      <c r="O206" s="64">
        <v>467</v>
      </c>
      <c r="P206" s="68">
        <v>45345</v>
      </c>
      <c r="Q206" s="60">
        <v>240004973.43000001</v>
      </c>
      <c r="R206" s="68">
        <v>45386</v>
      </c>
      <c r="S206" s="60">
        <v>38972500</v>
      </c>
      <c r="T206" s="61" t="s">
        <v>66</v>
      </c>
      <c r="U206" s="64">
        <v>1082851808</v>
      </c>
      <c r="V206" s="62" t="s">
        <v>3218</v>
      </c>
      <c r="W206" s="355">
        <v>45386</v>
      </c>
      <c r="X206" s="355">
        <v>45386</v>
      </c>
      <c r="Y206" s="355" t="s">
        <v>75</v>
      </c>
      <c r="Z206" s="355">
        <v>45454</v>
      </c>
      <c r="AA206" s="67">
        <f t="shared" si="15"/>
        <v>68</v>
      </c>
      <c r="AB206" s="60">
        <v>0</v>
      </c>
      <c r="AC206" s="60">
        <v>0</v>
      </c>
      <c r="AD206" s="60">
        <v>0</v>
      </c>
      <c r="AE206" s="65" t="s">
        <v>75</v>
      </c>
      <c r="AF206" s="67">
        <f t="shared" si="16"/>
        <v>0</v>
      </c>
      <c r="AG206" s="60">
        <v>0</v>
      </c>
      <c r="AH206" s="60">
        <v>0</v>
      </c>
      <c r="AI206" s="65" t="s">
        <v>75</v>
      </c>
      <c r="AJ206" s="61">
        <v>0</v>
      </c>
      <c r="AK206" s="65" t="s">
        <v>75</v>
      </c>
      <c r="AL206" s="65" t="s">
        <v>75</v>
      </c>
      <c r="AM206" s="67">
        <f t="shared" si="17"/>
        <v>0</v>
      </c>
      <c r="AN206" s="67">
        <f>+K206+AC206-AH206</f>
        <v>38972500</v>
      </c>
      <c r="AO206" s="61" t="s">
        <v>67</v>
      </c>
      <c r="AP206" s="60">
        <v>38972500</v>
      </c>
      <c r="AQ206" s="61" t="s">
        <v>86</v>
      </c>
      <c r="AR206" s="60">
        <v>0</v>
      </c>
      <c r="AS206" s="166" t="s">
        <v>75</v>
      </c>
      <c r="AT206" s="60">
        <v>38972500</v>
      </c>
      <c r="AU206" s="71">
        <f t="shared" si="18"/>
        <v>0</v>
      </c>
      <c r="AV206" s="72">
        <f t="shared" si="19"/>
        <v>1</v>
      </c>
      <c r="AW206" s="66" t="s">
        <v>75</v>
      </c>
      <c r="AX206" s="61" t="s">
        <v>101</v>
      </c>
      <c r="AY206" s="62" t="s">
        <v>3491</v>
      </c>
      <c r="AZ206" s="58" t="s">
        <v>67</v>
      </c>
      <c r="BA206" s="58" t="s">
        <v>119</v>
      </c>
    </row>
    <row r="207" spans="2:53" x14ac:dyDescent="0.25">
      <c r="B207" s="58">
        <v>2024</v>
      </c>
      <c r="C207" s="58">
        <v>891780111</v>
      </c>
      <c r="D207" s="59" t="s">
        <v>64</v>
      </c>
      <c r="E207" s="60" t="s">
        <v>3490</v>
      </c>
      <c r="F207" s="60" t="s">
        <v>3489</v>
      </c>
      <c r="G207" s="61">
        <v>0</v>
      </c>
      <c r="H207" s="61" t="s">
        <v>73</v>
      </c>
      <c r="I207" s="59" t="s">
        <v>125</v>
      </c>
      <c r="J207" s="62" t="s">
        <v>3488</v>
      </c>
      <c r="K207" s="60">
        <v>19388854</v>
      </c>
      <c r="L207" s="58" t="s">
        <v>68</v>
      </c>
      <c r="M207" s="62" t="s">
        <v>3487</v>
      </c>
      <c r="N207" s="63" t="s">
        <v>3261</v>
      </c>
      <c r="O207" s="64">
        <v>650</v>
      </c>
      <c r="P207" s="68">
        <v>45363</v>
      </c>
      <c r="Q207" s="60">
        <v>19388854</v>
      </c>
      <c r="R207" s="68">
        <v>45387</v>
      </c>
      <c r="S207" s="60">
        <v>19388854</v>
      </c>
      <c r="T207" s="61" t="s">
        <v>66</v>
      </c>
      <c r="U207" s="64">
        <v>36665858</v>
      </c>
      <c r="V207" s="62" t="s">
        <v>3237</v>
      </c>
      <c r="W207" s="355">
        <v>45387</v>
      </c>
      <c r="X207" s="355">
        <v>45387</v>
      </c>
      <c r="Y207" s="355" t="s">
        <v>75</v>
      </c>
      <c r="Z207" s="355">
        <v>45394</v>
      </c>
      <c r="AA207" s="67">
        <f t="shared" si="15"/>
        <v>7</v>
      </c>
      <c r="AB207" s="60">
        <v>0</v>
      </c>
      <c r="AC207" s="60">
        <v>0</v>
      </c>
      <c r="AD207" s="60">
        <v>0</v>
      </c>
      <c r="AE207" s="65" t="s">
        <v>75</v>
      </c>
      <c r="AF207" s="67">
        <f t="shared" si="16"/>
        <v>0</v>
      </c>
      <c r="AG207" s="60">
        <v>0</v>
      </c>
      <c r="AH207" s="60">
        <v>0</v>
      </c>
      <c r="AI207" s="65" t="s">
        <v>75</v>
      </c>
      <c r="AJ207" s="61">
        <v>0</v>
      </c>
      <c r="AK207" s="65" t="s">
        <v>75</v>
      </c>
      <c r="AL207" s="65" t="s">
        <v>75</v>
      </c>
      <c r="AM207" s="67">
        <f t="shared" si="17"/>
        <v>0</v>
      </c>
      <c r="AN207" s="67">
        <f>+K207+AC207-AH207</f>
        <v>19388854</v>
      </c>
      <c r="AO207" s="61" t="s">
        <v>67</v>
      </c>
      <c r="AP207" s="60">
        <v>19388854</v>
      </c>
      <c r="AQ207" s="61" t="s">
        <v>86</v>
      </c>
      <c r="AR207" s="60">
        <v>0</v>
      </c>
      <c r="AS207" s="166" t="s">
        <v>75</v>
      </c>
      <c r="AT207" s="60">
        <v>19388854</v>
      </c>
      <c r="AU207" s="71">
        <f t="shared" si="18"/>
        <v>0</v>
      </c>
      <c r="AV207" s="72">
        <f t="shared" si="19"/>
        <v>1</v>
      </c>
      <c r="AW207" s="66" t="s">
        <v>75</v>
      </c>
      <c r="AX207" s="61" t="s">
        <v>98</v>
      </c>
      <c r="AY207" s="62" t="s">
        <v>3486</v>
      </c>
      <c r="AZ207" s="58" t="s">
        <v>67</v>
      </c>
      <c r="BA207" s="58" t="s">
        <v>119</v>
      </c>
    </row>
    <row r="208" spans="2:53" x14ac:dyDescent="0.25">
      <c r="B208" s="58">
        <v>2024</v>
      </c>
      <c r="C208" s="58">
        <v>891780111</v>
      </c>
      <c r="D208" s="59" t="s">
        <v>64</v>
      </c>
      <c r="E208" s="60" t="s">
        <v>3485</v>
      </c>
      <c r="F208" s="60" t="s">
        <v>3484</v>
      </c>
      <c r="G208" s="61">
        <v>0</v>
      </c>
      <c r="H208" s="61" t="s">
        <v>73</v>
      </c>
      <c r="I208" s="59" t="s">
        <v>125</v>
      </c>
      <c r="J208" s="62" t="s">
        <v>3483</v>
      </c>
      <c r="K208" s="60">
        <v>8514129</v>
      </c>
      <c r="L208" s="58" t="s">
        <v>68</v>
      </c>
      <c r="M208" s="62" t="s">
        <v>499</v>
      </c>
      <c r="N208" s="63" t="s">
        <v>3419</v>
      </c>
      <c r="O208" s="64">
        <v>702</v>
      </c>
      <c r="P208" s="68">
        <v>45366</v>
      </c>
      <c r="Q208" s="60">
        <v>8514129</v>
      </c>
      <c r="R208" s="68">
        <v>45390</v>
      </c>
      <c r="S208" s="60">
        <v>8514129</v>
      </c>
      <c r="T208" s="61" t="s">
        <v>66</v>
      </c>
      <c r="U208" s="64">
        <v>36665858</v>
      </c>
      <c r="V208" s="62" t="s">
        <v>3237</v>
      </c>
      <c r="W208" s="355">
        <v>45390</v>
      </c>
      <c r="X208" s="355">
        <v>45390</v>
      </c>
      <c r="Y208" s="355" t="s">
        <v>75</v>
      </c>
      <c r="Z208" s="355">
        <v>45408</v>
      </c>
      <c r="AA208" s="67">
        <f t="shared" si="15"/>
        <v>18</v>
      </c>
      <c r="AB208" s="60">
        <v>0</v>
      </c>
      <c r="AC208" s="60">
        <v>0</v>
      </c>
      <c r="AD208" s="60">
        <v>0</v>
      </c>
      <c r="AE208" s="65" t="s">
        <v>75</v>
      </c>
      <c r="AF208" s="67">
        <f t="shared" si="16"/>
        <v>0</v>
      </c>
      <c r="AG208" s="60">
        <v>0</v>
      </c>
      <c r="AH208" s="60">
        <v>0</v>
      </c>
      <c r="AI208" s="65" t="s">
        <v>75</v>
      </c>
      <c r="AJ208" s="61">
        <v>0</v>
      </c>
      <c r="AK208" s="65" t="s">
        <v>75</v>
      </c>
      <c r="AL208" s="65" t="s">
        <v>75</v>
      </c>
      <c r="AM208" s="67">
        <f t="shared" si="17"/>
        <v>0</v>
      </c>
      <c r="AN208" s="67">
        <f>+K208+AC208-AH208</f>
        <v>8514129</v>
      </c>
      <c r="AO208" s="61" t="s">
        <v>67</v>
      </c>
      <c r="AP208" s="60">
        <v>8514129</v>
      </c>
      <c r="AQ208" s="61" t="s">
        <v>86</v>
      </c>
      <c r="AR208" s="60">
        <v>0</v>
      </c>
      <c r="AS208" s="166" t="s">
        <v>75</v>
      </c>
      <c r="AT208" s="60">
        <v>8514129</v>
      </c>
      <c r="AU208" s="71">
        <f t="shared" si="18"/>
        <v>0</v>
      </c>
      <c r="AV208" s="72">
        <f t="shared" si="19"/>
        <v>1</v>
      </c>
      <c r="AW208" s="66" t="s">
        <v>75</v>
      </c>
      <c r="AX208" s="61" t="s">
        <v>98</v>
      </c>
      <c r="AY208" s="62" t="s">
        <v>3482</v>
      </c>
      <c r="AZ208" s="58" t="s">
        <v>67</v>
      </c>
      <c r="BA208" s="58" t="s">
        <v>119</v>
      </c>
    </row>
    <row r="209" spans="2:53" x14ac:dyDescent="0.25">
      <c r="B209" s="58">
        <v>2024</v>
      </c>
      <c r="C209" s="58">
        <v>891780111</v>
      </c>
      <c r="D209" s="59" t="s">
        <v>64</v>
      </c>
      <c r="E209" s="60" t="s">
        <v>3481</v>
      </c>
      <c r="F209" s="60" t="s">
        <v>3480</v>
      </c>
      <c r="G209" s="61">
        <v>0</v>
      </c>
      <c r="H209" s="61" t="s">
        <v>73</v>
      </c>
      <c r="I209" s="59" t="s">
        <v>125</v>
      </c>
      <c r="J209" s="62" t="s">
        <v>3479</v>
      </c>
      <c r="K209" s="60">
        <v>29316007</v>
      </c>
      <c r="L209" s="58" t="s">
        <v>68</v>
      </c>
      <c r="M209" s="62" t="s">
        <v>3478</v>
      </c>
      <c r="N209" s="63" t="s">
        <v>3477</v>
      </c>
      <c r="O209" s="64">
        <v>597</v>
      </c>
      <c r="P209" s="68">
        <v>45357</v>
      </c>
      <c r="Q209" s="60">
        <v>29316007</v>
      </c>
      <c r="R209" s="68">
        <v>45390</v>
      </c>
      <c r="S209" s="60">
        <v>29316007</v>
      </c>
      <c r="T209" s="61" t="s">
        <v>66</v>
      </c>
      <c r="U209" s="64">
        <v>72221403</v>
      </c>
      <c r="V209" s="62" t="s">
        <v>3230</v>
      </c>
      <c r="W209" s="355">
        <v>45390</v>
      </c>
      <c r="X209" s="355">
        <v>45390</v>
      </c>
      <c r="Y209" s="355" t="s">
        <v>75</v>
      </c>
      <c r="Z209" s="355">
        <v>45419</v>
      </c>
      <c r="AA209" s="67">
        <f t="shared" si="15"/>
        <v>29</v>
      </c>
      <c r="AB209" s="60">
        <v>0</v>
      </c>
      <c r="AC209" s="60">
        <v>0</v>
      </c>
      <c r="AD209" s="60">
        <v>0</v>
      </c>
      <c r="AE209" s="65" t="s">
        <v>75</v>
      </c>
      <c r="AF209" s="67">
        <f t="shared" si="16"/>
        <v>0</v>
      </c>
      <c r="AG209" s="60">
        <v>0</v>
      </c>
      <c r="AH209" s="60">
        <v>0</v>
      </c>
      <c r="AI209" s="65" t="s">
        <v>75</v>
      </c>
      <c r="AJ209" s="61">
        <v>0</v>
      </c>
      <c r="AK209" s="65" t="s">
        <v>75</v>
      </c>
      <c r="AL209" s="65" t="s">
        <v>75</v>
      </c>
      <c r="AM209" s="67">
        <f t="shared" si="17"/>
        <v>0</v>
      </c>
      <c r="AN209" s="67">
        <f>+K209+AC209-AH209</f>
        <v>29316007</v>
      </c>
      <c r="AO209" s="61" t="s">
        <v>67</v>
      </c>
      <c r="AP209" s="60">
        <v>29316007</v>
      </c>
      <c r="AQ209" s="61" t="s">
        <v>86</v>
      </c>
      <c r="AR209" s="60">
        <v>0</v>
      </c>
      <c r="AS209" s="166" t="s">
        <v>75</v>
      </c>
      <c r="AT209" s="60">
        <v>29316007</v>
      </c>
      <c r="AU209" s="71">
        <f t="shared" si="18"/>
        <v>0</v>
      </c>
      <c r="AV209" s="72">
        <f t="shared" si="19"/>
        <v>1</v>
      </c>
      <c r="AW209" s="66" t="s">
        <v>75</v>
      </c>
      <c r="AX209" s="61" t="s">
        <v>101</v>
      </c>
      <c r="AY209" s="62" t="s">
        <v>3476</v>
      </c>
      <c r="AZ209" s="58" t="s">
        <v>67</v>
      </c>
      <c r="BA209" s="58" t="s">
        <v>119</v>
      </c>
    </row>
    <row r="210" spans="2:53" x14ac:dyDescent="0.25">
      <c r="B210" s="58">
        <v>2024</v>
      </c>
      <c r="C210" s="58">
        <v>891780111</v>
      </c>
      <c r="D210" s="59" t="s">
        <v>64</v>
      </c>
      <c r="E210" s="60" t="s">
        <v>3475</v>
      </c>
      <c r="F210" s="60" t="s">
        <v>3474</v>
      </c>
      <c r="G210" s="61">
        <v>0</v>
      </c>
      <c r="H210" s="61" t="s">
        <v>73</v>
      </c>
      <c r="I210" s="59" t="s">
        <v>125</v>
      </c>
      <c r="J210" s="62" t="s">
        <v>3473</v>
      </c>
      <c r="K210" s="60">
        <v>31639173</v>
      </c>
      <c r="L210" s="58" t="s">
        <v>68</v>
      </c>
      <c r="M210" s="62" t="s">
        <v>3472</v>
      </c>
      <c r="N210" s="63" t="s">
        <v>3471</v>
      </c>
      <c r="O210" s="64">
        <v>467</v>
      </c>
      <c r="P210" s="68">
        <v>45345</v>
      </c>
      <c r="Q210" s="60">
        <v>240004973.43000001</v>
      </c>
      <c r="R210" s="68">
        <v>45390</v>
      </c>
      <c r="S210" s="60">
        <v>31639173</v>
      </c>
      <c r="T210" s="61" t="s">
        <v>66</v>
      </c>
      <c r="U210" s="64">
        <v>1082851808</v>
      </c>
      <c r="V210" s="62" t="s">
        <v>3218</v>
      </c>
      <c r="W210" s="355">
        <v>45390</v>
      </c>
      <c r="X210" s="355">
        <v>45390</v>
      </c>
      <c r="Y210" s="355" t="s">
        <v>75</v>
      </c>
      <c r="Z210" s="355">
        <v>45434</v>
      </c>
      <c r="AA210" s="67">
        <f t="shared" si="15"/>
        <v>44</v>
      </c>
      <c r="AB210" s="60">
        <v>0</v>
      </c>
      <c r="AC210" s="60">
        <v>0</v>
      </c>
      <c r="AD210" s="60">
        <v>1</v>
      </c>
      <c r="AE210" s="355">
        <v>45465</v>
      </c>
      <c r="AF210" s="67">
        <f t="shared" si="16"/>
        <v>31</v>
      </c>
      <c r="AG210" s="60">
        <v>0</v>
      </c>
      <c r="AH210" s="60">
        <v>0</v>
      </c>
      <c r="AI210" s="65" t="s">
        <v>75</v>
      </c>
      <c r="AJ210" s="61">
        <v>0</v>
      </c>
      <c r="AK210" s="65" t="s">
        <v>75</v>
      </c>
      <c r="AL210" s="65" t="s">
        <v>75</v>
      </c>
      <c r="AM210" s="67">
        <f t="shared" si="17"/>
        <v>0</v>
      </c>
      <c r="AN210" s="67">
        <f>+K210+AC210-AH210</f>
        <v>31639173</v>
      </c>
      <c r="AO210" s="61" t="s">
        <v>67</v>
      </c>
      <c r="AP210" s="60">
        <v>31639173</v>
      </c>
      <c r="AQ210" s="61" t="s">
        <v>86</v>
      </c>
      <c r="AR210" s="60">
        <v>0</v>
      </c>
      <c r="AS210" s="166" t="s">
        <v>75</v>
      </c>
      <c r="AT210" s="60">
        <v>31639173</v>
      </c>
      <c r="AU210" s="71">
        <f t="shared" si="18"/>
        <v>0</v>
      </c>
      <c r="AV210" s="72">
        <f t="shared" si="19"/>
        <v>1</v>
      </c>
      <c r="AW210" s="66" t="s">
        <v>75</v>
      </c>
      <c r="AX210" s="61" t="s">
        <v>101</v>
      </c>
      <c r="AY210" s="62" t="s">
        <v>3470</v>
      </c>
      <c r="AZ210" s="58" t="s">
        <v>67</v>
      </c>
      <c r="BA210" s="58" t="s">
        <v>119</v>
      </c>
    </row>
    <row r="211" spans="2:53" x14ac:dyDescent="0.25">
      <c r="B211" s="58">
        <v>2024</v>
      </c>
      <c r="C211" s="58">
        <v>891780111</v>
      </c>
      <c r="D211" s="59" t="s">
        <v>64</v>
      </c>
      <c r="E211" s="60" t="s">
        <v>3469</v>
      </c>
      <c r="F211" s="60" t="s">
        <v>3468</v>
      </c>
      <c r="G211" s="61">
        <v>0</v>
      </c>
      <c r="H211" s="61" t="s">
        <v>73</v>
      </c>
      <c r="I211" s="59" t="s">
        <v>125</v>
      </c>
      <c r="J211" s="62" t="s">
        <v>3467</v>
      </c>
      <c r="K211" s="60">
        <v>27509783</v>
      </c>
      <c r="L211" s="58" t="s">
        <v>68</v>
      </c>
      <c r="M211" s="62" t="s">
        <v>499</v>
      </c>
      <c r="N211" s="63" t="s">
        <v>3419</v>
      </c>
      <c r="O211" s="64">
        <v>834</v>
      </c>
      <c r="P211" s="68">
        <v>45386</v>
      </c>
      <c r="Q211" s="60">
        <v>27509783</v>
      </c>
      <c r="R211" s="68">
        <v>45392</v>
      </c>
      <c r="S211" s="60">
        <v>27509783</v>
      </c>
      <c r="T211" s="61" t="s">
        <v>66</v>
      </c>
      <c r="U211" s="64">
        <v>36665858</v>
      </c>
      <c r="V211" s="62" t="s">
        <v>3237</v>
      </c>
      <c r="W211" s="355">
        <v>45392</v>
      </c>
      <c r="X211" s="355">
        <v>45392</v>
      </c>
      <c r="Y211" s="355" t="s">
        <v>75</v>
      </c>
      <c r="Z211" s="355">
        <v>45412</v>
      </c>
      <c r="AA211" s="67">
        <f t="shared" si="15"/>
        <v>20</v>
      </c>
      <c r="AB211" s="60">
        <v>0</v>
      </c>
      <c r="AC211" s="60">
        <v>0</v>
      </c>
      <c r="AD211" s="60">
        <v>0</v>
      </c>
      <c r="AE211" s="65" t="s">
        <v>75</v>
      </c>
      <c r="AF211" s="67">
        <f t="shared" si="16"/>
        <v>0</v>
      </c>
      <c r="AG211" s="60">
        <v>0</v>
      </c>
      <c r="AH211" s="60">
        <v>0</v>
      </c>
      <c r="AI211" s="65" t="s">
        <v>75</v>
      </c>
      <c r="AJ211" s="61">
        <v>0</v>
      </c>
      <c r="AK211" s="65" t="s">
        <v>75</v>
      </c>
      <c r="AL211" s="65" t="s">
        <v>75</v>
      </c>
      <c r="AM211" s="67">
        <f t="shared" si="17"/>
        <v>0</v>
      </c>
      <c r="AN211" s="67">
        <f>+K211+AC211-AH211</f>
        <v>27509783</v>
      </c>
      <c r="AO211" s="61" t="s">
        <v>67</v>
      </c>
      <c r="AP211" s="60">
        <v>27509783</v>
      </c>
      <c r="AQ211" s="61" t="s">
        <v>86</v>
      </c>
      <c r="AR211" s="60">
        <v>0</v>
      </c>
      <c r="AS211" s="166" t="s">
        <v>75</v>
      </c>
      <c r="AT211" s="60">
        <v>27509783</v>
      </c>
      <c r="AU211" s="71">
        <f t="shared" si="18"/>
        <v>0</v>
      </c>
      <c r="AV211" s="72">
        <f t="shared" si="19"/>
        <v>1</v>
      </c>
      <c r="AW211" s="66" t="s">
        <v>75</v>
      </c>
      <c r="AX211" s="61" t="s">
        <v>98</v>
      </c>
      <c r="AY211" s="62" t="s">
        <v>3466</v>
      </c>
      <c r="AZ211" s="58" t="s">
        <v>67</v>
      </c>
      <c r="BA211" s="58" t="s">
        <v>119</v>
      </c>
    </row>
    <row r="212" spans="2:53" x14ac:dyDescent="0.25">
      <c r="B212" s="58">
        <v>2024</v>
      </c>
      <c r="C212" s="58">
        <v>891780111</v>
      </c>
      <c r="D212" s="59" t="s">
        <v>64</v>
      </c>
      <c r="E212" s="60" t="s">
        <v>3465</v>
      </c>
      <c r="F212" s="60" t="s">
        <v>3464</v>
      </c>
      <c r="G212" s="61">
        <v>0</v>
      </c>
      <c r="H212" s="61" t="s">
        <v>73</v>
      </c>
      <c r="I212" s="59" t="s">
        <v>65</v>
      </c>
      <c r="J212" s="62" t="s">
        <v>3463</v>
      </c>
      <c r="K212" s="60">
        <v>21291196</v>
      </c>
      <c r="L212" s="58" t="s">
        <v>68</v>
      </c>
      <c r="M212" s="62" t="s">
        <v>3462</v>
      </c>
      <c r="N212" s="63" t="s">
        <v>3461</v>
      </c>
      <c r="O212" s="64">
        <v>909</v>
      </c>
      <c r="P212" s="68">
        <v>45392</v>
      </c>
      <c r="Q212" s="60">
        <v>21291196</v>
      </c>
      <c r="R212" s="68">
        <v>45398</v>
      </c>
      <c r="S212" s="60">
        <v>21291196</v>
      </c>
      <c r="T212" s="61" t="s">
        <v>66</v>
      </c>
      <c r="U212" s="64">
        <v>7633815</v>
      </c>
      <c r="V212" s="62" t="s">
        <v>3276</v>
      </c>
      <c r="W212" s="355">
        <v>45398</v>
      </c>
      <c r="X212" s="355">
        <v>45398</v>
      </c>
      <c r="Y212" s="355" t="s">
        <v>75</v>
      </c>
      <c r="Z212" s="355">
        <v>45487</v>
      </c>
      <c r="AA212" s="67">
        <f t="shared" si="15"/>
        <v>89</v>
      </c>
      <c r="AB212" s="60">
        <v>0</v>
      </c>
      <c r="AC212" s="60">
        <v>0</v>
      </c>
      <c r="AD212" s="60">
        <v>0</v>
      </c>
      <c r="AE212" s="65" t="s">
        <v>75</v>
      </c>
      <c r="AF212" s="67">
        <f t="shared" si="16"/>
        <v>0</v>
      </c>
      <c r="AG212" s="60">
        <v>0</v>
      </c>
      <c r="AH212" s="60">
        <v>0</v>
      </c>
      <c r="AI212" s="65" t="s">
        <v>75</v>
      </c>
      <c r="AJ212" s="61">
        <v>0</v>
      </c>
      <c r="AK212" s="65" t="s">
        <v>75</v>
      </c>
      <c r="AL212" s="65" t="s">
        <v>75</v>
      </c>
      <c r="AM212" s="67">
        <f t="shared" si="17"/>
        <v>0</v>
      </c>
      <c r="AN212" s="67">
        <f>+K212+AC212-AH212</f>
        <v>21291196</v>
      </c>
      <c r="AO212" s="61" t="s">
        <v>67</v>
      </c>
      <c r="AP212" s="60">
        <v>21291196</v>
      </c>
      <c r="AQ212" s="61" t="s">
        <v>86</v>
      </c>
      <c r="AR212" s="60">
        <v>0</v>
      </c>
      <c r="AS212" s="166" t="s">
        <v>75</v>
      </c>
      <c r="AT212" s="60">
        <v>0</v>
      </c>
      <c r="AU212" s="71">
        <f t="shared" si="18"/>
        <v>21291196</v>
      </c>
      <c r="AV212" s="72">
        <f t="shared" si="19"/>
        <v>0</v>
      </c>
      <c r="AW212" s="66" t="s">
        <v>75</v>
      </c>
      <c r="AX212" s="61" t="s">
        <v>101</v>
      </c>
      <c r="AY212" s="62" t="s">
        <v>3460</v>
      </c>
      <c r="AZ212" s="58" t="s">
        <v>67</v>
      </c>
      <c r="BA212" s="58" t="s">
        <v>119</v>
      </c>
    </row>
    <row r="213" spans="2:53" x14ac:dyDescent="0.25">
      <c r="B213" s="58">
        <v>2024</v>
      </c>
      <c r="C213" s="58">
        <v>891780111</v>
      </c>
      <c r="D213" s="59" t="s">
        <v>64</v>
      </c>
      <c r="E213" s="60" t="s">
        <v>3459</v>
      </c>
      <c r="F213" s="60" t="s">
        <v>3458</v>
      </c>
      <c r="G213" s="61">
        <v>0</v>
      </c>
      <c r="H213" s="61" t="s">
        <v>73</v>
      </c>
      <c r="I213" s="59" t="s">
        <v>65</v>
      </c>
      <c r="J213" s="62" t="s">
        <v>3457</v>
      </c>
      <c r="K213" s="60">
        <v>7289830</v>
      </c>
      <c r="L213" s="58" t="s">
        <v>68</v>
      </c>
      <c r="M213" s="62" t="s">
        <v>471</v>
      </c>
      <c r="N213" s="63" t="s">
        <v>3456</v>
      </c>
      <c r="O213" s="64">
        <v>904</v>
      </c>
      <c r="P213" s="68">
        <v>45392</v>
      </c>
      <c r="Q213" s="60">
        <v>7289830</v>
      </c>
      <c r="R213" s="68">
        <v>45400</v>
      </c>
      <c r="S213" s="60">
        <v>7289830</v>
      </c>
      <c r="T213" s="61" t="s">
        <v>66</v>
      </c>
      <c r="U213" s="64">
        <v>85467461</v>
      </c>
      <c r="V213" s="62" t="s">
        <v>3304</v>
      </c>
      <c r="W213" s="355">
        <v>45400</v>
      </c>
      <c r="X213" s="355">
        <v>45400</v>
      </c>
      <c r="Y213" s="355" t="s">
        <v>75</v>
      </c>
      <c r="Z213" s="355">
        <v>45411</v>
      </c>
      <c r="AA213" s="67">
        <f t="shared" si="15"/>
        <v>11</v>
      </c>
      <c r="AB213" s="60">
        <v>0</v>
      </c>
      <c r="AC213" s="60">
        <v>0</v>
      </c>
      <c r="AD213" s="60">
        <v>0</v>
      </c>
      <c r="AE213" s="65" t="s">
        <v>75</v>
      </c>
      <c r="AF213" s="67">
        <f t="shared" si="16"/>
        <v>0</v>
      </c>
      <c r="AG213" s="60">
        <v>0</v>
      </c>
      <c r="AH213" s="60">
        <v>0</v>
      </c>
      <c r="AI213" s="65" t="s">
        <v>75</v>
      </c>
      <c r="AJ213" s="61">
        <v>0</v>
      </c>
      <c r="AK213" s="65" t="s">
        <v>75</v>
      </c>
      <c r="AL213" s="65" t="s">
        <v>75</v>
      </c>
      <c r="AM213" s="67">
        <f t="shared" si="17"/>
        <v>0</v>
      </c>
      <c r="AN213" s="67">
        <f>+K213+AC213-AH213</f>
        <v>7289830</v>
      </c>
      <c r="AO213" s="61" t="s">
        <v>67</v>
      </c>
      <c r="AP213" s="60">
        <v>7289830</v>
      </c>
      <c r="AQ213" s="61" t="s">
        <v>86</v>
      </c>
      <c r="AR213" s="60">
        <v>0</v>
      </c>
      <c r="AS213" s="166" t="s">
        <v>75</v>
      </c>
      <c r="AT213" s="60">
        <v>7289830</v>
      </c>
      <c r="AU213" s="71">
        <f t="shared" si="18"/>
        <v>0</v>
      </c>
      <c r="AV213" s="72">
        <f t="shared" si="19"/>
        <v>1</v>
      </c>
      <c r="AW213" s="66" t="s">
        <v>75</v>
      </c>
      <c r="AX213" s="61" t="s">
        <v>98</v>
      </c>
      <c r="AY213" s="62" t="s">
        <v>3455</v>
      </c>
      <c r="AZ213" s="58" t="s">
        <v>67</v>
      </c>
      <c r="BA213" s="58" t="s">
        <v>119</v>
      </c>
    </row>
    <row r="214" spans="2:53" x14ac:dyDescent="0.25">
      <c r="B214" s="58">
        <v>2024</v>
      </c>
      <c r="C214" s="58">
        <v>891780111</v>
      </c>
      <c r="D214" s="59" t="s">
        <v>64</v>
      </c>
      <c r="E214" s="60" t="s">
        <v>3454</v>
      </c>
      <c r="F214" s="60" t="s">
        <v>3453</v>
      </c>
      <c r="G214" s="61">
        <v>0</v>
      </c>
      <c r="H214" s="61" t="s">
        <v>73</v>
      </c>
      <c r="I214" s="59" t="s">
        <v>125</v>
      </c>
      <c r="J214" s="62" t="s">
        <v>3452</v>
      </c>
      <c r="K214" s="60">
        <v>21241500</v>
      </c>
      <c r="L214" s="58" t="s">
        <v>68</v>
      </c>
      <c r="M214" s="62" t="s">
        <v>3451</v>
      </c>
      <c r="N214" s="63" t="s">
        <v>3450</v>
      </c>
      <c r="O214" s="64">
        <v>955</v>
      </c>
      <c r="P214" s="68">
        <v>45398</v>
      </c>
      <c r="Q214" s="60">
        <v>21241500</v>
      </c>
      <c r="R214" s="68">
        <v>45406</v>
      </c>
      <c r="S214" s="60">
        <v>21241500</v>
      </c>
      <c r="T214" s="61" t="s">
        <v>66</v>
      </c>
      <c r="U214" s="64">
        <v>85465146</v>
      </c>
      <c r="V214" s="62" t="s">
        <v>3267</v>
      </c>
      <c r="W214" s="355">
        <v>45406</v>
      </c>
      <c r="X214" s="355">
        <v>45406</v>
      </c>
      <c r="Y214" s="355" t="s">
        <v>75</v>
      </c>
      <c r="Z214" s="355">
        <v>45420</v>
      </c>
      <c r="AA214" s="67">
        <f t="shared" si="15"/>
        <v>14</v>
      </c>
      <c r="AB214" s="60">
        <v>0</v>
      </c>
      <c r="AC214" s="60">
        <v>0</v>
      </c>
      <c r="AD214" s="60">
        <v>0</v>
      </c>
      <c r="AE214" s="65" t="s">
        <v>75</v>
      </c>
      <c r="AF214" s="67">
        <f t="shared" si="16"/>
        <v>0</v>
      </c>
      <c r="AG214" s="60">
        <v>0</v>
      </c>
      <c r="AH214" s="60">
        <v>0</v>
      </c>
      <c r="AI214" s="65" t="s">
        <v>75</v>
      </c>
      <c r="AJ214" s="61">
        <v>0</v>
      </c>
      <c r="AK214" s="65" t="s">
        <v>75</v>
      </c>
      <c r="AL214" s="65" t="s">
        <v>75</v>
      </c>
      <c r="AM214" s="67">
        <f t="shared" si="17"/>
        <v>0</v>
      </c>
      <c r="AN214" s="67">
        <f>+K214+AC214-AH214</f>
        <v>21241500</v>
      </c>
      <c r="AO214" s="61" t="s">
        <v>67</v>
      </c>
      <c r="AP214" s="60">
        <v>21241500</v>
      </c>
      <c r="AQ214" s="61" t="s">
        <v>86</v>
      </c>
      <c r="AR214" s="60">
        <v>0</v>
      </c>
      <c r="AS214" s="166" t="s">
        <v>75</v>
      </c>
      <c r="AT214" s="60">
        <v>21241500</v>
      </c>
      <c r="AU214" s="71">
        <f t="shared" si="18"/>
        <v>0</v>
      </c>
      <c r="AV214" s="72">
        <f t="shared" si="19"/>
        <v>1</v>
      </c>
      <c r="AW214" s="66" t="s">
        <v>75</v>
      </c>
      <c r="AX214" s="61" t="s">
        <v>101</v>
      </c>
      <c r="AY214" s="62" t="s">
        <v>3449</v>
      </c>
      <c r="AZ214" s="58" t="s">
        <v>67</v>
      </c>
      <c r="BA214" s="58" t="s">
        <v>119</v>
      </c>
    </row>
    <row r="215" spans="2:53" x14ac:dyDescent="0.25">
      <c r="B215" s="58">
        <v>2024</v>
      </c>
      <c r="C215" s="58">
        <v>891780111</v>
      </c>
      <c r="D215" s="59" t="s">
        <v>64</v>
      </c>
      <c r="E215" s="60" t="s">
        <v>3448</v>
      </c>
      <c r="F215" s="60" t="s">
        <v>3447</v>
      </c>
      <c r="G215" s="61">
        <v>0</v>
      </c>
      <c r="H215" s="61" t="s">
        <v>73</v>
      </c>
      <c r="I215" s="59" t="s">
        <v>65</v>
      </c>
      <c r="J215" s="62" t="s">
        <v>3446</v>
      </c>
      <c r="K215" s="60">
        <v>14489072</v>
      </c>
      <c r="L215" s="58" t="s">
        <v>68</v>
      </c>
      <c r="M215" s="62" t="s">
        <v>3445</v>
      </c>
      <c r="N215" s="63" t="s">
        <v>3444</v>
      </c>
      <c r="O215" s="64">
        <v>905</v>
      </c>
      <c r="P215" s="68">
        <v>45392</v>
      </c>
      <c r="Q215" s="60">
        <v>14498072</v>
      </c>
      <c r="R215" s="68">
        <v>45407</v>
      </c>
      <c r="S215" s="60">
        <v>14498072</v>
      </c>
      <c r="T215" s="61" t="s">
        <v>66</v>
      </c>
      <c r="U215" s="64">
        <v>85467461</v>
      </c>
      <c r="V215" s="62" t="s">
        <v>3304</v>
      </c>
      <c r="W215" s="355">
        <v>45407</v>
      </c>
      <c r="X215" s="355">
        <v>45407</v>
      </c>
      <c r="Y215" s="355" t="s">
        <v>75</v>
      </c>
      <c r="Z215" s="355">
        <v>45454</v>
      </c>
      <c r="AA215" s="67">
        <f t="shared" si="15"/>
        <v>47</v>
      </c>
      <c r="AB215" s="60">
        <v>0</v>
      </c>
      <c r="AC215" s="60">
        <v>0</v>
      </c>
      <c r="AD215" s="60">
        <v>0</v>
      </c>
      <c r="AE215" s="65" t="s">
        <v>75</v>
      </c>
      <c r="AF215" s="67">
        <f t="shared" si="16"/>
        <v>0</v>
      </c>
      <c r="AG215" s="60">
        <v>0</v>
      </c>
      <c r="AH215" s="60">
        <v>0</v>
      </c>
      <c r="AI215" s="65" t="s">
        <v>75</v>
      </c>
      <c r="AJ215" s="61">
        <v>0</v>
      </c>
      <c r="AK215" s="65" t="s">
        <v>75</v>
      </c>
      <c r="AL215" s="65" t="s">
        <v>75</v>
      </c>
      <c r="AM215" s="67">
        <f t="shared" si="17"/>
        <v>0</v>
      </c>
      <c r="AN215" s="67">
        <f>+K215+AC215-AH215</f>
        <v>14489072</v>
      </c>
      <c r="AO215" s="61" t="s">
        <v>67</v>
      </c>
      <c r="AP215" s="60">
        <v>14498072</v>
      </c>
      <c r="AQ215" s="61" t="s">
        <v>86</v>
      </c>
      <c r="AR215" s="60">
        <v>0</v>
      </c>
      <c r="AS215" s="166" t="s">
        <v>75</v>
      </c>
      <c r="AT215" s="60">
        <v>14489072</v>
      </c>
      <c r="AU215" s="71">
        <f t="shared" si="18"/>
        <v>0</v>
      </c>
      <c r="AV215" s="72">
        <f t="shared" si="19"/>
        <v>1</v>
      </c>
      <c r="AW215" s="66" t="s">
        <v>75</v>
      </c>
      <c r="AX215" s="61" t="s">
        <v>101</v>
      </c>
      <c r="AY215" s="169" t="s">
        <v>3443</v>
      </c>
      <c r="AZ215" s="58" t="s">
        <v>67</v>
      </c>
      <c r="BA215" s="58" t="s">
        <v>119</v>
      </c>
    </row>
    <row r="216" spans="2:53" x14ac:dyDescent="0.25">
      <c r="B216" s="58">
        <v>2024</v>
      </c>
      <c r="C216" s="58">
        <v>891780111</v>
      </c>
      <c r="D216" s="59" t="s">
        <v>64</v>
      </c>
      <c r="E216" s="60" t="s">
        <v>3442</v>
      </c>
      <c r="F216" s="60" t="s">
        <v>3441</v>
      </c>
      <c r="G216" s="61">
        <v>0</v>
      </c>
      <c r="H216" s="61" t="s">
        <v>73</v>
      </c>
      <c r="I216" s="59" t="s">
        <v>125</v>
      </c>
      <c r="J216" s="62" t="s">
        <v>3440</v>
      </c>
      <c r="K216" s="60">
        <v>90166253</v>
      </c>
      <c r="L216" s="58" t="s">
        <v>68</v>
      </c>
      <c r="M216" s="62" t="s">
        <v>3256</v>
      </c>
      <c r="N216" s="63" t="s">
        <v>3255</v>
      </c>
      <c r="O216" s="64">
        <v>1010</v>
      </c>
      <c r="P216" s="68">
        <v>45405</v>
      </c>
      <c r="Q216" s="60">
        <v>90166253</v>
      </c>
      <c r="R216" s="68">
        <v>45408</v>
      </c>
      <c r="S216" s="60">
        <v>90166253</v>
      </c>
      <c r="T216" s="61" t="s">
        <v>66</v>
      </c>
      <c r="U216" s="64">
        <v>36665858</v>
      </c>
      <c r="V216" s="62" t="s">
        <v>3237</v>
      </c>
      <c r="W216" s="355">
        <v>45408</v>
      </c>
      <c r="X216" s="355">
        <v>45408</v>
      </c>
      <c r="Y216" s="355">
        <v>45408</v>
      </c>
      <c r="Z216" s="355">
        <v>45422</v>
      </c>
      <c r="AA216" s="67">
        <f t="shared" si="15"/>
        <v>14</v>
      </c>
      <c r="AB216" s="60">
        <v>0</v>
      </c>
      <c r="AC216" s="60">
        <v>0</v>
      </c>
      <c r="AD216" s="60">
        <v>0</v>
      </c>
      <c r="AE216" s="65" t="s">
        <v>75</v>
      </c>
      <c r="AF216" s="67">
        <f t="shared" si="16"/>
        <v>0</v>
      </c>
      <c r="AG216" s="60">
        <v>0</v>
      </c>
      <c r="AH216" s="60">
        <v>0</v>
      </c>
      <c r="AI216" s="65" t="s">
        <v>75</v>
      </c>
      <c r="AJ216" s="61">
        <v>0</v>
      </c>
      <c r="AK216" s="65" t="s">
        <v>75</v>
      </c>
      <c r="AL216" s="65" t="s">
        <v>75</v>
      </c>
      <c r="AM216" s="67">
        <f t="shared" si="17"/>
        <v>0</v>
      </c>
      <c r="AN216" s="67">
        <f>+K216+AC216-AH216</f>
        <v>90166253</v>
      </c>
      <c r="AO216" s="61" t="s">
        <v>67</v>
      </c>
      <c r="AP216" s="60">
        <v>90166253</v>
      </c>
      <c r="AQ216" s="61" t="s">
        <v>86</v>
      </c>
      <c r="AR216" s="60">
        <v>0</v>
      </c>
      <c r="AS216" s="166" t="s">
        <v>75</v>
      </c>
      <c r="AT216" s="60">
        <v>90166253</v>
      </c>
      <c r="AU216" s="71">
        <f t="shared" si="18"/>
        <v>0</v>
      </c>
      <c r="AV216" s="72">
        <f t="shared" si="19"/>
        <v>1</v>
      </c>
      <c r="AW216" s="66" t="s">
        <v>75</v>
      </c>
      <c r="AX216" s="61" t="s">
        <v>101</v>
      </c>
      <c r="AY216" s="62" t="s">
        <v>3439</v>
      </c>
      <c r="AZ216" s="58" t="s">
        <v>67</v>
      </c>
      <c r="BA216" s="58" t="s">
        <v>119</v>
      </c>
    </row>
    <row r="217" spans="2:53" x14ac:dyDescent="0.25">
      <c r="B217" s="58">
        <v>2024</v>
      </c>
      <c r="C217" s="58">
        <v>891780111</v>
      </c>
      <c r="D217" s="59" t="s">
        <v>64</v>
      </c>
      <c r="E217" s="60" t="s">
        <v>3438</v>
      </c>
      <c r="F217" s="60" t="s">
        <v>3437</v>
      </c>
      <c r="G217" s="61">
        <v>0</v>
      </c>
      <c r="H217" s="61" t="s">
        <v>73</v>
      </c>
      <c r="I217" s="59" t="s">
        <v>65</v>
      </c>
      <c r="J217" s="62" t="s">
        <v>3436</v>
      </c>
      <c r="K217" s="60">
        <v>51309366</v>
      </c>
      <c r="L217" s="58" t="s">
        <v>68</v>
      </c>
      <c r="M217" s="62" t="s">
        <v>3435</v>
      </c>
      <c r="N217" s="63" t="s">
        <v>3434</v>
      </c>
      <c r="O217" s="64">
        <v>985</v>
      </c>
      <c r="P217" s="68">
        <v>45400</v>
      </c>
      <c r="Q217" s="60">
        <v>51366356</v>
      </c>
      <c r="R217" s="68">
        <v>45414</v>
      </c>
      <c r="S217" s="60">
        <v>51309366</v>
      </c>
      <c r="T217" s="61" t="s">
        <v>66</v>
      </c>
      <c r="U217" s="64">
        <v>85467461</v>
      </c>
      <c r="V217" s="62" t="s">
        <v>3304</v>
      </c>
      <c r="W217" s="355">
        <v>45414</v>
      </c>
      <c r="X217" s="355">
        <v>45422</v>
      </c>
      <c r="Y217" s="355">
        <v>45422</v>
      </c>
      <c r="Z217" s="355">
        <v>45490</v>
      </c>
      <c r="AA217" s="67">
        <f t="shared" si="15"/>
        <v>68</v>
      </c>
      <c r="AB217" s="60">
        <v>0</v>
      </c>
      <c r="AC217" s="60">
        <v>0</v>
      </c>
      <c r="AD217" s="60">
        <v>0</v>
      </c>
      <c r="AE217" s="65" t="s">
        <v>75</v>
      </c>
      <c r="AF217" s="67">
        <f t="shared" si="16"/>
        <v>0</v>
      </c>
      <c r="AG217" s="60">
        <v>0</v>
      </c>
      <c r="AH217" s="60">
        <v>0</v>
      </c>
      <c r="AI217" s="65" t="s">
        <v>75</v>
      </c>
      <c r="AJ217" s="61">
        <v>0</v>
      </c>
      <c r="AK217" s="65" t="s">
        <v>75</v>
      </c>
      <c r="AL217" s="65" t="s">
        <v>75</v>
      </c>
      <c r="AM217" s="67">
        <f t="shared" si="17"/>
        <v>0</v>
      </c>
      <c r="AN217" s="67">
        <f>+K217+AC217-AH217</f>
        <v>51309366</v>
      </c>
      <c r="AO217" s="61" t="s">
        <v>67</v>
      </c>
      <c r="AP217" s="60">
        <v>51309366</v>
      </c>
      <c r="AQ217" s="61" t="s">
        <v>86</v>
      </c>
      <c r="AR217" s="60">
        <v>0</v>
      </c>
      <c r="AS217" s="166" t="s">
        <v>75</v>
      </c>
      <c r="AT217" s="60">
        <v>0</v>
      </c>
      <c r="AU217" s="71">
        <f t="shared" si="18"/>
        <v>51309366</v>
      </c>
      <c r="AV217" s="72">
        <f t="shared" si="19"/>
        <v>0</v>
      </c>
      <c r="AW217" s="66" t="s">
        <v>75</v>
      </c>
      <c r="AX217" s="61" t="s">
        <v>101</v>
      </c>
      <c r="AY217" s="62" t="s">
        <v>3433</v>
      </c>
      <c r="AZ217" s="58" t="s">
        <v>67</v>
      </c>
      <c r="BA217" s="58" t="s">
        <v>119</v>
      </c>
    </row>
    <row r="218" spans="2:53" x14ac:dyDescent="0.25">
      <c r="B218" s="58">
        <v>2024</v>
      </c>
      <c r="C218" s="58">
        <v>891780111</v>
      </c>
      <c r="D218" s="59" t="s">
        <v>64</v>
      </c>
      <c r="E218" s="60" t="s">
        <v>3432</v>
      </c>
      <c r="F218" s="60" t="s">
        <v>3431</v>
      </c>
      <c r="G218" s="61">
        <v>0</v>
      </c>
      <c r="H218" s="61" t="s">
        <v>73</v>
      </c>
      <c r="I218" s="59" t="s">
        <v>65</v>
      </c>
      <c r="J218" s="62" t="s">
        <v>3430</v>
      </c>
      <c r="K218" s="60">
        <v>10210200</v>
      </c>
      <c r="L218" s="58" t="s">
        <v>68</v>
      </c>
      <c r="M218" s="62" t="s">
        <v>3429</v>
      </c>
      <c r="N218" s="63" t="s">
        <v>3428</v>
      </c>
      <c r="O218" s="64">
        <v>865</v>
      </c>
      <c r="P218" s="68">
        <v>45390</v>
      </c>
      <c r="Q218" s="60">
        <v>10210200</v>
      </c>
      <c r="R218" s="68">
        <v>45414</v>
      </c>
      <c r="S218" s="60">
        <v>10210200</v>
      </c>
      <c r="T218" s="61" t="s">
        <v>66</v>
      </c>
      <c r="U218" s="64">
        <v>85467461</v>
      </c>
      <c r="V218" s="62" t="s">
        <v>3304</v>
      </c>
      <c r="W218" s="355">
        <v>45414</v>
      </c>
      <c r="X218" s="355">
        <v>45414</v>
      </c>
      <c r="Y218" s="355" t="s">
        <v>75</v>
      </c>
      <c r="Z218" s="355">
        <v>45435</v>
      </c>
      <c r="AA218" s="67">
        <f t="shared" si="15"/>
        <v>21</v>
      </c>
      <c r="AB218" s="60">
        <v>0</v>
      </c>
      <c r="AC218" s="60">
        <v>0</v>
      </c>
      <c r="AD218" s="60">
        <v>0</v>
      </c>
      <c r="AE218" s="65" t="s">
        <v>75</v>
      </c>
      <c r="AF218" s="67">
        <f t="shared" si="16"/>
        <v>0</v>
      </c>
      <c r="AG218" s="60">
        <v>0</v>
      </c>
      <c r="AH218" s="60">
        <v>0</v>
      </c>
      <c r="AI218" s="65" t="s">
        <v>75</v>
      </c>
      <c r="AJ218" s="61">
        <v>0</v>
      </c>
      <c r="AK218" s="65" t="s">
        <v>75</v>
      </c>
      <c r="AL218" s="65" t="s">
        <v>75</v>
      </c>
      <c r="AM218" s="67">
        <f t="shared" si="17"/>
        <v>0</v>
      </c>
      <c r="AN218" s="67">
        <f>+K218+AC218-AH218</f>
        <v>10210200</v>
      </c>
      <c r="AO218" s="61" t="s">
        <v>67</v>
      </c>
      <c r="AP218" s="60">
        <v>10210200</v>
      </c>
      <c r="AQ218" s="61" t="s">
        <v>86</v>
      </c>
      <c r="AR218" s="60">
        <v>0</v>
      </c>
      <c r="AS218" s="166" t="s">
        <v>75</v>
      </c>
      <c r="AT218" s="60">
        <v>10210200</v>
      </c>
      <c r="AU218" s="71">
        <f t="shared" si="18"/>
        <v>0</v>
      </c>
      <c r="AV218" s="72">
        <f t="shared" si="19"/>
        <v>1</v>
      </c>
      <c r="AW218" s="66" t="s">
        <v>75</v>
      </c>
      <c r="AX218" s="61" t="s">
        <v>98</v>
      </c>
      <c r="AY218" s="62" t="s">
        <v>3427</v>
      </c>
      <c r="AZ218" s="58" t="s">
        <v>67</v>
      </c>
      <c r="BA218" s="58" t="s">
        <v>119</v>
      </c>
    </row>
    <row r="219" spans="2:53" x14ac:dyDescent="0.25">
      <c r="B219" s="58">
        <v>2024</v>
      </c>
      <c r="C219" s="58">
        <v>891780111</v>
      </c>
      <c r="D219" s="59" t="s">
        <v>64</v>
      </c>
      <c r="E219" s="60" t="s">
        <v>3426</v>
      </c>
      <c r="F219" s="60" t="s">
        <v>3425</v>
      </c>
      <c r="G219" s="61">
        <v>0</v>
      </c>
      <c r="H219" s="61" t="s">
        <v>73</v>
      </c>
      <c r="I219" s="59" t="s">
        <v>125</v>
      </c>
      <c r="J219" s="62" t="s">
        <v>3424</v>
      </c>
      <c r="K219" s="60">
        <v>19020960</v>
      </c>
      <c r="L219" s="58" t="s">
        <v>68</v>
      </c>
      <c r="M219" s="62" t="s">
        <v>3340</v>
      </c>
      <c r="N219" s="63" t="s">
        <v>3339</v>
      </c>
      <c r="O219" s="64">
        <v>995</v>
      </c>
      <c r="P219" s="68">
        <v>45404</v>
      </c>
      <c r="Q219" s="60">
        <v>19020960</v>
      </c>
      <c r="R219" s="68">
        <v>45415</v>
      </c>
      <c r="S219" s="60">
        <v>19020960</v>
      </c>
      <c r="T219" s="61" t="s">
        <v>66</v>
      </c>
      <c r="U219" s="64">
        <v>85465146</v>
      </c>
      <c r="V219" s="62" t="s">
        <v>3267</v>
      </c>
      <c r="W219" s="355">
        <v>45415</v>
      </c>
      <c r="X219" s="355">
        <v>45415</v>
      </c>
      <c r="Y219" s="355" t="s">
        <v>75</v>
      </c>
      <c r="Z219" s="355">
        <v>45429</v>
      </c>
      <c r="AA219" s="67">
        <f t="shared" si="15"/>
        <v>14</v>
      </c>
      <c r="AB219" s="60">
        <v>0</v>
      </c>
      <c r="AC219" s="60">
        <v>0</v>
      </c>
      <c r="AD219" s="60">
        <v>0</v>
      </c>
      <c r="AE219" s="65" t="s">
        <v>75</v>
      </c>
      <c r="AF219" s="67">
        <f t="shared" si="16"/>
        <v>0</v>
      </c>
      <c r="AG219" s="60">
        <v>0</v>
      </c>
      <c r="AH219" s="60">
        <v>0</v>
      </c>
      <c r="AI219" s="65" t="s">
        <v>75</v>
      </c>
      <c r="AJ219" s="61">
        <v>0</v>
      </c>
      <c r="AK219" s="65" t="s">
        <v>75</v>
      </c>
      <c r="AL219" s="65" t="s">
        <v>75</v>
      </c>
      <c r="AM219" s="67">
        <f t="shared" si="17"/>
        <v>0</v>
      </c>
      <c r="AN219" s="67">
        <f>+K219+AC219-AH219</f>
        <v>19020960</v>
      </c>
      <c r="AO219" s="61" t="s">
        <v>67</v>
      </c>
      <c r="AP219" s="60">
        <v>19020960</v>
      </c>
      <c r="AQ219" s="61" t="s">
        <v>86</v>
      </c>
      <c r="AR219" s="60">
        <v>0</v>
      </c>
      <c r="AS219" s="166" t="s">
        <v>75</v>
      </c>
      <c r="AT219" s="60">
        <v>19020960</v>
      </c>
      <c r="AU219" s="71">
        <f t="shared" si="18"/>
        <v>0</v>
      </c>
      <c r="AV219" s="72">
        <f t="shared" si="19"/>
        <v>1</v>
      </c>
      <c r="AW219" s="66" t="s">
        <v>75</v>
      </c>
      <c r="AX219" s="61" t="s">
        <v>98</v>
      </c>
      <c r="AY219" s="62" t="s">
        <v>3423</v>
      </c>
      <c r="AZ219" s="58" t="s">
        <v>67</v>
      </c>
      <c r="BA219" s="58" t="s">
        <v>119</v>
      </c>
    </row>
    <row r="220" spans="2:53" x14ac:dyDescent="0.25">
      <c r="B220" s="58">
        <v>2024</v>
      </c>
      <c r="C220" s="58">
        <v>891780111</v>
      </c>
      <c r="D220" s="59" t="s">
        <v>64</v>
      </c>
      <c r="E220" s="60" t="s">
        <v>3422</v>
      </c>
      <c r="F220" s="60" t="s">
        <v>3421</v>
      </c>
      <c r="G220" s="61">
        <v>0</v>
      </c>
      <c r="H220" s="61" t="s">
        <v>73</v>
      </c>
      <c r="I220" s="59" t="s">
        <v>125</v>
      </c>
      <c r="J220" s="62" t="s">
        <v>3420</v>
      </c>
      <c r="K220" s="60">
        <v>10904922</v>
      </c>
      <c r="L220" s="58" t="s">
        <v>68</v>
      </c>
      <c r="M220" s="62" t="s">
        <v>499</v>
      </c>
      <c r="N220" s="63" t="s">
        <v>3419</v>
      </c>
      <c r="O220" s="64">
        <v>1074</v>
      </c>
      <c r="P220" s="68">
        <v>45411</v>
      </c>
      <c r="Q220" s="60">
        <v>10904922</v>
      </c>
      <c r="R220" s="68">
        <v>45415</v>
      </c>
      <c r="S220" s="60">
        <v>10904922</v>
      </c>
      <c r="T220" s="61" t="s">
        <v>66</v>
      </c>
      <c r="U220" s="64">
        <v>36665858</v>
      </c>
      <c r="V220" s="62" t="s">
        <v>3237</v>
      </c>
      <c r="W220" s="355">
        <v>45415</v>
      </c>
      <c r="X220" s="355">
        <v>45415</v>
      </c>
      <c r="Y220" s="355" t="s">
        <v>75</v>
      </c>
      <c r="Z220" s="355">
        <v>45436</v>
      </c>
      <c r="AA220" s="67">
        <f t="shared" si="15"/>
        <v>21</v>
      </c>
      <c r="AB220" s="60">
        <v>0</v>
      </c>
      <c r="AC220" s="60">
        <v>0</v>
      </c>
      <c r="AD220" s="60">
        <v>0</v>
      </c>
      <c r="AE220" s="65" t="s">
        <v>75</v>
      </c>
      <c r="AF220" s="67">
        <f t="shared" si="16"/>
        <v>0</v>
      </c>
      <c r="AG220" s="60">
        <v>0</v>
      </c>
      <c r="AH220" s="60">
        <v>0</v>
      </c>
      <c r="AI220" s="65" t="s">
        <v>75</v>
      </c>
      <c r="AJ220" s="61">
        <v>0</v>
      </c>
      <c r="AK220" s="65" t="s">
        <v>75</v>
      </c>
      <c r="AL220" s="65" t="s">
        <v>75</v>
      </c>
      <c r="AM220" s="67">
        <f t="shared" si="17"/>
        <v>0</v>
      </c>
      <c r="AN220" s="67">
        <f>+K220+AC220-AH220</f>
        <v>10904922</v>
      </c>
      <c r="AO220" s="61" t="s">
        <v>67</v>
      </c>
      <c r="AP220" s="60">
        <v>10904922</v>
      </c>
      <c r="AQ220" s="61" t="s">
        <v>86</v>
      </c>
      <c r="AR220" s="60">
        <v>0</v>
      </c>
      <c r="AS220" s="166" t="s">
        <v>75</v>
      </c>
      <c r="AT220" s="60">
        <v>0</v>
      </c>
      <c r="AU220" s="71">
        <f t="shared" si="18"/>
        <v>10904922</v>
      </c>
      <c r="AV220" s="72">
        <f t="shared" si="19"/>
        <v>0</v>
      </c>
      <c r="AW220" s="66" t="s">
        <v>75</v>
      </c>
      <c r="AX220" s="61" t="s">
        <v>98</v>
      </c>
      <c r="AY220" s="62" t="s">
        <v>3418</v>
      </c>
      <c r="AZ220" s="58" t="s">
        <v>67</v>
      </c>
      <c r="BA220" s="58" t="s">
        <v>119</v>
      </c>
    </row>
    <row r="221" spans="2:53" x14ac:dyDescent="0.25">
      <c r="B221" s="58">
        <v>2024</v>
      </c>
      <c r="C221" s="58">
        <v>891780111</v>
      </c>
      <c r="D221" s="59" t="s">
        <v>64</v>
      </c>
      <c r="E221" s="60" t="s">
        <v>3417</v>
      </c>
      <c r="F221" s="60" t="s">
        <v>3416</v>
      </c>
      <c r="G221" s="61">
        <v>0</v>
      </c>
      <c r="H221" s="61" t="s">
        <v>73</v>
      </c>
      <c r="I221" s="59" t="s">
        <v>125</v>
      </c>
      <c r="J221" s="62" t="s">
        <v>3415</v>
      </c>
      <c r="K221" s="60">
        <v>23372451</v>
      </c>
      <c r="L221" s="58" t="s">
        <v>68</v>
      </c>
      <c r="M221" s="62" t="s">
        <v>3414</v>
      </c>
      <c r="N221" s="63" t="s">
        <v>3413</v>
      </c>
      <c r="O221" s="64">
        <v>930</v>
      </c>
      <c r="P221" s="68">
        <v>45394</v>
      </c>
      <c r="Q221" s="60">
        <v>23372451</v>
      </c>
      <c r="R221" s="68">
        <v>45418</v>
      </c>
      <c r="S221" s="60">
        <v>23372451</v>
      </c>
      <c r="T221" s="61" t="s">
        <v>66</v>
      </c>
      <c r="U221" s="64">
        <v>15443332</v>
      </c>
      <c r="V221" s="62" t="s">
        <v>3157</v>
      </c>
      <c r="W221" s="355">
        <v>45418</v>
      </c>
      <c r="X221" s="355">
        <v>45418</v>
      </c>
      <c r="Y221" s="355" t="s">
        <v>75</v>
      </c>
      <c r="Z221" s="355">
        <v>45420</v>
      </c>
      <c r="AA221" s="67">
        <f t="shared" si="15"/>
        <v>2</v>
      </c>
      <c r="AB221" s="60">
        <v>0</v>
      </c>
      <c r="AC221" s="60">
        <v>0</v>
      </c>
      <c r="AD221" s="60">
        <v>0</v>
      </c>
      <c r="AE221" s="65" t="s">
        <v>75</v>
      </c>
      <c r="AF221" s="67">
        <f t="shared" si="16"/>
        <v>0</v>
      </c>
      <c r="AG221" s="60">
        <v>0</v>
      </c>
      <c r="AH221" s="60">
        <v>0</v>
      </c>
      <c r="AI221" s="65" t="s">
        <v>75</v>
      </c>
      <c r="AJ221" s="61">
        <v>0</v>
      </c>
      <c r="AK221" s="65" t="s">
        <v>75</v>
      </c>
      <c r="AL221" s="65" t="s">
        <v>75</v>
      </c>
      <c r="AM221" s="67">
        <f t="shared" si="17"/>
        <v>0</v>
      </c>
      <c r="AN221" s="67">
        <f>+K221+AC221-AH221</f>
        <v>23372451</v>
      </c>
      <c r="AO221" s="61" t="s">
        <v>67</v>
      </c>
      <c r="AP221" s="60">
        <v>23372451</v>
      </c>
      <c r="AQ221" s="61" t="s">
        <v>86</v>
      </c>
      <c r="AR221" s="60">
        <v>0</v>
      </c>
      <c r="AS221" s="166" t="s">
        <v>75</v>
      </c>
      <c r="AT221" s="60">
        <v>23372451</v>
      </c>
      <c r="AU221" s="71">
        <f t="shared" si="18"/>
        <v>0</v>
      </c>
      <c r="AV221" s="72">
        <f t="shared" si="19"/>
        <v>1</v>
      </c>
      <c r="AW221" s="66" t="s">
        <v>75</v>
      </c>
      <c r="AX221" s="61" t="s">
        <v>98</v>
      </c>
      <c r="AY221" s="62" t="s">
        <v>3412</v>
      </c>
      <c r="AZ221" s="58" t="s">
        <v>67</v>
      </c>
      <c r="BA221" s="58" t="s">
        <v>119</v>
      </c>
    </row>
    <row r="222" spans="2:53" x14ac:dyDescent="0.25">
      <c r="B222" s="58">
        <v>2024</v>
      </c>
      <c r="C222" s="58">
        <v>891780111</v>
      </c>
      <c r="D222" s="59" t="s">
        <v>64</v>
      </c>
      <c r="E222" s="60" t="s">
        <v>3411</v>
      </c>
      <c r="F222" s="60" t="s">
        <v>3410</v>
      </c>
      <c r="G222" s="61">
        <v>0</v>
      </c>
      <c r="H222" s="61" t="s">
        <v>73</v>
      </c>
      <c r="I222" s="59" t="s">
        <v>125</v>
      </c>
      <c r="J222" s="62" t="s">
        <v>3409</v>
      </c>
      <c r="K222" s="60">
        <v>13978930</v>
      </c>
      <c r="L222" s="58" t="s">
        <v>68</v>
      </c>
      <c r="M222" s="62" t="s">
        <v>3390</v>
      </c>
      <c r="N222" s="63" t="s">
        <v>3389</v>
      </c>
      <c r="O222" s="64">
        <v>1083</v>
      </c>
      <c r="P222" s="68">
        <v>45411</v>
      </c>
      <c r="Q222" s="60">
        <v>13978930</v>
      </c>
      <c r="R222" s="68">
        <v>45419</v>
      </c>
      <c r="S222" s="60">
        <v>13978930</v>
      </c>
      <c r="T222" s="61" t="s">
        <v>66</v>
      </c>
      <c r="U222" s="64">
        <v>85465146</v>
      </c>
      <c r="V222" s="62" t="s">
        <v>3267</v>
      </c>
      <c r="W222" s="355">
        <v>45419</v>
      </c>
      <c r="X222" s="355">
        <v>45419</v>
      </c>
      <c r="Y222" s="355" t="s">
        <v>75</v>
      </c>
      <c r="Z222" s="355">
        <v>45420</v>
      </c>
      <c r="AA222" s="67">
        <f t="shared" si="15"/>
        <v>1</v>
      </c>
      <c r="AB222" s="60">
        <v>0</v>
      </c>
      <c r="AC222" s="60">
        <v>0</v>
      </c>
      <c r="AD222" s="60">
        <v>0</v>
      </c>
      <c r="AE222" s="65" t="s">
        <v>75</v>
      </c>
      <c r="AF222" s="67">
        <f t="shared" si="16"/>
        <v>0</v>
      </c>
      <c r="AG222" s="60">
        <v>0</v>
      </c>
      <c r="AH222" s="60">
        <v>0</v>
      </c>
      <c r="AI222" s="65" t="s">
        <v>75</v>
      </c>
      <c r="AJ222" s="61">
        <v>0</v>
      </c>
      <c r="AK222" s="65" t="s">
        <v>75</v>
      </c>
      <c r="AL222" s="65" t="s">
        <v>75</v>
      </c>
      <c r="AM222" s="67">
        <f t="shared" si="17"/>
        <v>0</v>
      </c>
      <c r="AN222" s="67">
        <f>+K222+AC222-AH222</f>
        <v>13978930</v>
      </c>
      <c r="AO222" s="61" t="s">
        <v>67</v>
      </c>
      <c r="AP222" s="60">
        <v>13978930</v>
      </c>
      <c r="AQ222" s="61" t="s">
        <v>86</v>
      </c>
      <c r="AR222" s="60">
        <v>0</v>
      </c>
      <c r="AS222" s="166" t="s">
        <v>75</v>
      </c>
      <c r="AT222" s="60">
        <v>13978930</v>
      </c>
      <c r="AU222" s="71">
        <f t="shared" si="18"/>
        <v>0</v>
      </c>
      <c r="AV222" s="72">
        <f t="shared" si="19"/>
        <v>1</v>
      </c>
      <c r="AW222" s="66" t="s">
        <v>75</v>
      </c>
      <c r="AX222" s="61" t="s">
        <v>98</v>
      </c>
      <c r="AY222" s="62" t="s">
        <v>3408</v>
      </c>
      <c r="AZ222" s="58" t="s">
        <v>67</v>
      </c>
      <c r="BA222" s="58" t="s">
        <v>119</v>
      </c>
    </row>
    <row r="223" spans="2:53" x14ac:dyDescent="0.25">
      <c r="B223" s="58">
        <v>2024</v>
      </c>
      <c r="C223" s="58">
        <v>891780111</v>
      </c>
      <c r="D223" s="59" t="s">
        <v>64</v>
      </c>
      <c r="E223" s="60" t="s">
        <v>3407</v>
      </c>
      <c r="F223" s="60" t="s">
        <v>3406</v>
      </c>
      <c r="G223" s="61">
        <v>0</v>
      </c>
      <c r="H223" s="61" t="s">
        <v>73</v>
      </c>
      <c r="I223" s="59" t="s">
        <v>125</v>
      </c>
      <c r="J223" s="62" t="s">
        <v>3405</v>
      </c>
      <c r="K223" s="60">
        <v>25500000</v>
      </c>
      <c r="L223" s="58" t="s">
        <v>68</v>
      </c>
      <c r="M223" s="62" t="s">
        <v>3404</v>
      </c>
      <c r="N223" s="63" t="s">
        <v>3403</v>
      </c>
      <c r="O223" s="64">
        <v>996</v>
      </c>
      <c r="P223" s="68">
        <v>45404</v>
      </c>
      <c r="Q223" s="60">
        <v>25500000</v>
      </c>
      <c r="R223" s="68">
        <v>45421</v>
      </c>
      <c r="S223" s="60">
        <v>25500000</v>
      </c>
      <c r="T223" s="61" t="s">
        <v>66</v>
      </c>
      <c r="U223" s="64">
        <v>85459497</v>
      </c>
      <c r="V223" s="62" t="s">
        <v>3402</v>
      </c>
      <c r="W223" s="355">
        <v>45421</v>
      </c>
      <c r="X223" s="355">
        <v>45421</v>
      </c>
      <c r="Y223" s="355" t="s">
        <v>75</v>
      </c>
      <c r="Z223" s="355">
        <v>45430</v>
      </c>
      <c r="AA223" s="67">
        <f t="shared" si="15"/>
        <v>9</v>
      </c>
      <c r="AB223" s="60">
        <v>0</v>
      </c>
      <c r="AC223" s="60">
        <v>0</v>
      </c>
      <c r="AD223" s="60">
        <v>0</v>
      </c>
      <c r="AE223" s="65" t="s">
        <v>75</v>
      </c>
      <c r="AF223" s="67">
        <f t="shared" si="16"/>
        <v>0</v>
      </c>
      <c r="AG223" s="60">
        <v>0</v>
      </c>
      <c r="AH223" s="60">
        <v>0</v>
      </c>
      <c r="AI223" s="65" t="s">
        <v>75</v>
      </c>
      <c r="AJ223" s="61">
        <v>0</v>
      </c>
      <c r="AK223" s="65" t="s">
        <v>75</v>
      </c>
      <c r="AL223" s="65" t="s">
        <v>75</v>
      </c>
      <c r="AM223" s="67">
        <f t="shared" si="17"/>
        <v>0</v>
      </c>
      <c r="AN223" s="67">
        <f>+K223+AC223-AH223</f>
        <v>25500000</v>
      </c>
      <c r="AO223" s="61" t="s">
        <v>67</v>
      </c>
      <c r="AP223" s="60">
        <v>25500000</v>
      </c>
      <c r="AQ223" s="61" t="s">
        <v>86</v>
      </c>
      <c r="AR223" s="60">
        <v>0</v>
      </c>
      <c r="AS223" s="166" t="s">
        <v>75</v>
      </c>
      <c r="AT223" s="60">
        <v>25500000</v>
      </c>
      <c r="AU223" s="71">
        <f t="shared" si="18"/>
        <v>0</v>
      </c>
      <c r="AV223" s="72">
        <f t="shared" si="19"/>
        <v>1</v>
      </c>
      <c r="AW223" s="66" t="s">
        <v>75</v>
      </c>
      <c r="AX223" s="61" t="s">
        <v>98</v>
      </c>
      <c r="AY223" s="62" t="s">
        <v>3401</v>
      </c>
      <c r="AZ223" s="58" t="s">
        <v>67</v>
      </c>
      <c r="BA223" s="58" t="s">
        <v>119</v>
      </c>
    </row>
    <row r="224" spans="2:53" x14ac:dyDescent="0.25">
      <c r="B224" s="58">
        <v>2024</v>
      </c>
      <c r="C224" s="58">
        <v>891780111</v>
      </c>
      <c r="D224" s="59" t="s">
        <v>64</v>
      </c>
      <c r="E224" s="60" t="s">
        <v>3400</v>
      </c>
      <c r="F224" s="60" t="s">
        <v>3399</v>
      </c>
      <c r="G224" s="61">
        <v>0</v>
      </c>
      <c r="H224" s="61" t="s">
        <v>73</v>
      </c>
      <c r="I224" s="59" t="s">
        <v>65</v>
      </c>
      <c r="J224" s="62" t="s">
        <v>3398</v>
      </c>
      <c r="K224" s="60">
        <v>35438600</v>
      </c>
      <c r="L224" s="58" t="s">
        <v>68</v>
      </c>
      <c r="M224" s="62" t="s">
        <v>3397</v>
      </c>
      <c r="N224" s="63" t="s">
        <v>3396</v>
      </c>
      <c r="O224" s="64">
        <v>876</v>
      </c>
      <c r="P224" s="68">
        <v>45391</v>
      </c>
      <c r="Q224" s="60">
        <v>35438600</v>
      </c>
      <c r="R224" s="68">
        <v>45427</v>
      </c>
      <c r="S224" s="60">
        <v>35438600</v>
      </c>
      <c r="T224" s="61" t="s">
        <v>66</v>
      </c>
      <c r="U224" s="64">
        <v>85450705</v>
      </c>
      <c r="V224" s="62" t="s">
        <v>3395</v>
      </c>
      <c r="W224" s="355">
        <v>45427</v>
      </c>
      <c r="X224" s="355">
        <v>45427</v>
      </c>
      <c r="Y224" s="355" t="s">
        <v>75</v>
      </c>
      <c r="Z224" s="355">
        <v>45442</v>
      </c>
      <c r="AA224" s="67">
        <f t="shared" si="15"/>
        <v>15</v>
      </c>
      <c r="AB224" s="60">
        <v>0</v>
      </c>
      <c r="AC224" s="60">
        <v>0</v>
      </c>
      <c r="AD224" s="60">
        <v>0</v>
      </c>
      <c r="AE224" s="65" t="s">
        <v>75</v>
      </c>
      <c r="AF224" s="67">
        <f t="shared" si="16"/>
        <v>0</v>
      </c>
      <c r="AG224" s="60">
        <v>0</v>
      </c>
      <c r="AH224" s="60">
        <v>0</v>
      </c>
      <c r="AI224" s="65" t="s">
        <v>75</v>
      </c>
      <c r="AJ224" s="61">
        <v>0</v>
      </c>
      <c r="AK224" s="65" t="s">
        <v>75</v>
      </c>
      <c r="AL224" s="65" t="s">
        <v>75</v>
      </c>
      <c r="AM224" s="67">
        <f t="shared" si="17"/>
        <v>0</v>
      </c>
      <c r="AN224" s="67">
        <f>+K224+AC224-AH224</f>
        <v>35438600</v>
      </c>
      <c r="AO224" s="61" t="s">
        <v>67</v>
      </c>
      <c r="AP224" s="60">
        <v>35438600</v>
      </c>
      <c r="AQ224" s="61" t="s">
        <v>86</v>
      </c>
      <c r="AR224" s="60">
        <v>0</v>
      </c>
      <c r="AS224" s="166" t="s">
        <v>75</v>
      </c>
      <c r="AT224" s="60">
        <v>35438600</v>
      </c>
      <c r="AU224" s="71">
        <f t="shared" si="18"/>
        <v>0</v>
      </c>
      <c r="AV224" s="72">
        <f t="shared" si="19"/>
        <v>1</v>
      </c>
      <c r="AW224" s="66" t="s">
        <v>75</v>
      </c>
      <c r="AX224" s="61" t="s">
        <v>98</v>
      </c>
      <c r="AY224" s="62" t="s">
        <v>3394</v>
      </c>
      <c r="AZ224" s="58" t="s">
        <v>67</v>
      </c>
      <c r="BA224" s="58" t="s">
        <v>119</v>
      </c>
    </row>
    <row r="225" spans="2:53" x14ac:dyDescent="0.25">
      <c r="B225" s="58">
        <v>2024</v>
      </c>
      <c r="C225" s="58">
        <v>891780111</v>
      </c>
      <c r="D225" s="59" t="s">
        <v>64</v>
      </c>
      <c r="E225" s="60" t="s">
        <v>3393</v>
      </c>
      <c r="F225" s="60" t="s">
        <v>3392</v>
      </c>
      <c r="G225" s="61">
        <v>0</v>
      </c>
      <c r="H225" s="61" t="s">
        <v>73</v>
      </c>
      <c r="I225" s="59" t="s">
        <v>125</v>
      </c>
      <c r="J225" s="62" t="s">
        <v>3391</v>
      </c>
      <c r="K225" s="60">
        <v>109602519</v>
      </c>
      <c r="L225" s="58" t="s">
        <v>68</v>
      </c>
      <c r="M225" s="62" t="s">
        <v>3390</v>
      </c>
      <c r="N225" s="63" t="s">
        <v>3389</v>
      </c>
      <c r="O225" s="64">
        <v>1107</v>
      </c>
      <c r="P225" s="68">
        <v>45415</v>
      </c>
      <c r="Q225" s="60">
        <v>109602519</v>
      </c>
      <c r="R225" s="68">
        <v>45428</v>
      </c>
      <c r="S225" s="60">
        <v>109602519</v>
      </c>
      <c r="T225" s="61" t="s">
        <v>66</v>
      </c>
      <c r="U225" s="64">
        <v>85467461</v>
      </c>
      <c r="V225" s="62" t="s">
        <v>3304</v>
      </c>
      <c r="W225" s="355">
        <v>45428</v>
      </c>
      <c r="X225" s="355">
        <v>45441</v>
      </c>
      <c r="Y225" s="355">
        <v>45429</v>
      </c>
      <c r="Z225" s="355">
        <v>45471</v>
      </c>
      <c r="AA225" s="67">
        <f t="shared" si="15"/>
        <v>42</v>
      </c>
      <c r="AB225" s="60">
        <v>0</v>
      </c>
      <c r="AC225" s="60">
        <v>0</v>
      </c>
      <c r="AD225" s="60">
        <v>0</v>
      </c>
      <c r="AE225" s="65" t="s">
        <v>75</v>
      </c>
      <c r="AF225" s="67">
        <f t="shared" si="16"/>
        <v>0</v>
      </c>
      <c r="AG225" s="60">
        <v>0</v>
      </c>
      <c r="AH225" s="60">
        <v>0</v>
      </c>
      <c r="AI225" s="65" t="s">
        <v>75</v>
      </c>
      <c r="AJ225" s="61">
        <v>0</v>
      </c>
      <c r="AK225" s="65" t="s">
        <v>75</v>
      </c>
      <c r="AL225" s="65" t="s">
        <v>75</v>
      </c>
      <c r="AM225" s="67">
        <f t="shared" si="17"/>
        <v>0</v>
      </c>
      <c r="AN225" s="67">
        <f>+K225+AC225-AH225</f>
        <v>109602519</v>
      </c>
      <c r="AO225" s="61" t="s">
        <v>67</v>
      </c>
      <c r="AP225" s="60">
        <v>109602519</v>
      </c>
      <c r="AQ225" s="61" t="s">
        <v>67</v>
      </c>
      <c r="AR225" s="60">
        <v>54801259.5</v>
      </c>
      <c r="AS225" s="166" t="s">
        <v>75</v>
      </c>
      <c r="AT225" s="60">
        <v>0</v>
      </c>
      <c r="AU225" s="71">
        <f t="shared" si="18"/>
        <v>109602519</v>
      </c>
      <c r="AV225" s="72">
        <f t="shared" si="19"/>
        <v>0</v>
      </c>
      <c r="AW225" s="66" t="s">
        <v>75</v>
      </c>
      <c r="AX225" s="61" t="s">
        <v>101</v>
      </c>
      <c r="AY225" s="62" t="s">
        <v>3388</v>
      </c>
      <c r="AZ225" s="58" t="s">
        <v>67</v>
      </c>
      <c r="BA225" s="58" t="s">
        <v>119</v>
      </c>
    </row>
    <row r="226" spans="2:53" x14ac:dyDescent="0.25">
      <c r="B226" s="58">
        <v>2024</v>
      </c>
      <c r="C226" s="58">
        <v>891780111</v>
      </c>
      <c r="D226" s="59" t="s">
        <v>64</v>
      </c>
      <c r="E226" s="60" t="s">
        <v>3387</v>
      </c>
      <c r="F226" s="60" t="s">
        <v>3386</v>
      </c>
      <c r="G226" s="61">
        <v>0</v>
      </c>
      <c r="H226" s="61" t="s">
        <v>73</v>
      </c>
      <c r="I226" s="59" t="s">
        <v>125</v>
      </c>
      <c r="J226" s="62" t="s">
        <v>3385</v>
      </c>
      <c r="K226" s="60">
        <v>4879000</v>
      </c>
      <c r="L226" s="58" t="s">
        <v>68</v>
      </c>
      <c r="M226" s="62" t="s">
        <v>3384</v>
      </c>
      <c r="N226" s="63" t="s">
        <v>3383</v>
      </c>
      <c r="O226" s="64" t="s">
        <v>3382</v>
      </c>
      <c r="P226" s="68">
        <v>45345</v>
      </c>
      <c r="Q226" s="60">
        <v>240992673.43000001</v>
      </c>
      <c r="R226" s="68">
        <v>45429</v>
      </c>
      <c r="S226" s="60">
        <v>4879000</v>
      </c>
      <c r="T226" s="61" t="s">
        <v>66</v>
      </c>
      <c r="U226" s="64">
        <v>1082851808</v>
      </c>
      <c r="V226" s="62" t="s">
        <v>3218</v>
      </c>
      <c r="W226" s="355">
        <v>45429</v>
      </c>
      <c r="X226" s="355">
        <v>45429</v>
      </c>
      <c r="Y226" s="355" t="s">
        <v>75</v>
      </c>
      <c r="Z226" s="355">
        <v>45468</v>
      </c>
      <c r="AA226" s="67">
        <f t="shared" si="15"/>
        <v>39</v>
      </c>
      <c r="AB226" s="60">
        <v>0</v>
      </c>
      <c r="AC226" s="60">
        <v>0</v>
      </c>
      <c r="AD226" s="60">
        <v>0</v>
      </c>
      <c r="AE226" s="65" t="s">
        <v>75</v>
      </c>
      <c r="AF226" s="67">
        <f t="shared" si="16"/>
        <v>0</v>
      </c>
      <c r="AG226" s="60">
        <v>0</v>
      </c>
      <c r="AH226" s="60">
        <v>0</v>
      </c>
      <c r="AI226" s="65" t="s">
        <v>75</v>
      </c>
      <c r="AJ226" s="61">
        <v>0</v>
      </c>
      <c r="AK226" s="65" t="s">
        <v>75</v>
      </c>
      <c r="AL226" s="65" t="s">
        <v>75</v>
      </c>
      <c r="AM226" s="67">
        <f t="shared" si="17"/>
        <v>0</v>
      </c>
      <c r="AN226" s="67">
        <f>+K226+AC226-AH226</f>
        <v>4879000</v>
      </c>
      <c r="AO226" s="61" t="s">
        <v>67</v>
      </c>
      <c r="AP226" s="60">
        <v>4879000</v>
      </c>
      <c r="AQ226" s="61" t="s">
        <v>86</v>
      </c>
      <c r="AR226" s="60">
        <v>0</v>
      </c>
      <c r="AS226" s="166" t="s">
        <v>75</v>
      </c>
      <c r="AT226" s="60">
        <v>0</v>
      </c>
      <c r="AU226" s="71">
        <f t="shared" si="18"/>
        <v>4879000</v>
      </c>
      <c r="AV226" s="72">
        <f t="shared" si="19"/>
        <v>0</v>
      </c>
      <c r="AW226" s="66" t="s">
        <v>75</v>
      </c>
      <c r="AX226" s="61" t="s">
        <v>101</v>
      </c>
      <c r="AY226" s="62" t="s">
        <v>3381</v>
      </c>
      <c r="AZ226" s="58" t="s">
        <v>67</v>
      </c>
      <c r="BA226" s="58" t="s">
        <v>119</v>
      </c>
    </row>
    <row r="227" spans="2:53" x14ac:dyDescent="0.25">
      <c r="B227" s="58">
        <v>2024</v>
      </c>
      <c r="C227" s="58">
        <v>891780111</v>
      </c>
      <c r="D227" s="59" t="s">
        <v>64</v>
      </c>
      <c r="E227" s="60" t="s">
        <v>3380</v>
      </c>
      <c r="F227" s="60" t="s">
        <v>3379</v>
      </c>
      <c r="G227" s="61">
        <v>0</v>
      </c>
      <c r="H227" s="61" t="s">
        <v>73</v>
      </c>
      <c r="I227" s="59" t="s">
        <v>65</v>
      </c>
      <c r="J227" s="62" t="s">
        <v>3378</v>
      </c>
      <c r="K227" s="60">
        <v>47759817</v>
      </c>
      <c r="L227" s="58" t="s">
        <v>68</v>
      </c>
      <c r="M227" s="62" t="s">
        <v>3377</v>
      </c>
      <c r="N227" s="63" t="s">
        <v>3376</v>
      </c>
      <c r="O227" s="64">
        <v>1147</v>
      </c>
      <c r="P227" s="68">
        <v>45420</v>
      </c>
      <c r="Q227" s="60">
        <v>47759817</v>
      </c>
      <c r="R227" s="68">
        <v>45432</v>
      </c>
      <c r="S227" s="60">
        <v>47759817</v>
      </c>
      <c r="T227" s="61" t="s">
        <v>66</v>
      </c>
      <c r="U227" s="64">
        <v>85467461</v>
      </c>
      <c r="V227" s="62" t="s">
        <v>3304</v>
      </c>
      <c r="W227" s="355">
        <v>45432</v>
      </c>
      <c r="X227" s="355">
        <v>45432</v>
      </c>
      <c r="Y227" s="355">
        <v>45432</v>
      </c>
      <c r="Z227" s="355">
        <v>45476</v>
      </c>
      <c r="AA227" s="67">
        <f t="shared" si="15"/>
        <v>44</v>
      </c>
      <c r="AB227" s="60">
        <v>0</v>
      </c>
      <c r="AC227" s="60">
        <v>0</v>
      </c>
      <c r="AD227" s="60">
        <v>0</v>
      </c>
      <c r="AE227" s="65" t="s">
        <v>75</v>
      </c>
      <c r="AF227" s="67">
        <f t="shared" si="16"/>
        <v>0</v>
      </c>
      <c r="AG227" s="60">
        <v>0</v>
      </c>
      <c r="AH227" s="60">
        <v>0</v>
      </c>
      <c r="AI227" s="65" t="s">
        <v>75</v>
      </c>
      <c r="AJ227" s="61">
        <v>0</v>
      </c>
      <c r="AK227" s="65" t="s">
        <v>75</v>
      </c>
      <c r="AL227" s="65" t="s">
        <v>75</v>
      </c>
      <c r="AM227" s="67">
        <f t="shared" si="17"/>
        <v>0</v>
      </c>
      <c r="AN227" s="67">
        <f>+K227+AC227-AH227</f>
        <v>47759817</v>
      </c>
      <c r="AO227" s="61" t="s">
        <v>67</v>
      </c>
      <c r="AP227" s="60">
        <v>47759817</v>
      </c>
      <c r="AQ227" s="61" t="s">
        <v>86</v>
      </c>
      <c r="AR227" s="60">
        <v>0</v>
      </c>
      <c r="AS227" s="166" t="s">
        <v>75</v>
      </c>
      <c r="AT227" s="60">
        <v>0</v>
      </c>
      <c r="AU227" s="71">
        <f t="shared" si="18"/>
        <v>47759817</v>
      </c>
      <c r="AV227" s="72">
        <f t="shared" si="19"/>
        <v>0</v>
      </c>
      <c r="AW227" s="66" t="s">
        <v>75</v>
      </c>
      <c r="AX227" s="61" t="s">
        <v>101</v>
      </c>
      <c r="AY227" s="62" t="s">
        <v>3375</v>
      </c>
      <c r="AZ227" s="58" t="s">
        <v>67</v>
      </c>
      <c r="BA227" s="58" t="s">
        <v>119</v>
      </c>
    </row>
    <row r="228" spans="2:53" x14ac:dyDescent="0.25">
      <c r="B228" s="58">
        <v>2024</v>
      </c>
      <c r="C228" s="58">
        <v>891780111</v>
      </c>
      <c r="D228" s="59" t="s">
        <v>64</v>
      </c>
      <c r="E228" s="60" t="s">
        <v>3374</v>
      </c>
      <c r="F228" s="60" t="s">
        <v>3373</v>
      </c>
      <c r="G228" s="61">
        <v>0</v>
      </c>
      <c r="H228" s="61" t="s">
        <v>73</v>
      </c>
      <c r="I228" s="59" t="s">
        <v>125</v>
      </c>
      <c r="J228" s="62" t="s">
        <v>3372</v>
      </c>
      <c r="K228" s="60">
        <v>19707590</v>
      </c>
      <c r="L228" s="58" t="s">
        <v>68</v>
      </c>
      <c r="M228" s="62" t="s">
        <v>3244</v>
      </c>
      <c r="N228" s="63" t="s">
        <v>726</v>
      </c>
      <c r="O228" s="64">
        <v>1108</v>
      </c>
      <c r="P228" s="68">
        <v>45415</v>
      </c>
      <c r="Q228" s="60">
        <v>19707590</v>
      </c>
      <c r="R228" s="68">
        <v>45436</v>
      </c>
      <c r="S228" s="60">
        <v>19707590</v>
      </c>
      <c r="T228" s="61" t="s">
        <v>66</v>
      </c>
      <c r="U228" s="64">
        <v>36665858</v>
      </c>
      <c r="V228" s="62" t="s">
        <v>3237</v>
      </c>
      <c r="W228" s="355">
        <v>45436</v>
      </c>
      <c r="X228" s="355">
        <v>45436</v>
      </c>
      <c r="Y228" s="355" t="s">
        <v>75</v>
      </c>
      <c r="Z228" s="355">
        <v>45439</v>
      </c>
      <c r="AA228" s="67">
        <f t="shared" si="15"/>
        <v>3</v>
      </c>
      <c r="AB228" s="60">
        <v>0</v>
      </c>
      <c r="AC228" s="60">
        <v>0</v>
      </c>
      <c r="AD228" s="60">
        <v>0</v>
      </c>
      <c r="AE228" s="65" t="s">
        <v>75</v>
      </c>
      <c r="AF228" s="67">
        <f t="shared" si="16"/>
        <v>0</v>
      </c>
      <c r="AG228" s="60">
        <v>0</v>
      </c>
      <c r="AH228" s="60">
        <v>0</v>
      </c>
      <c r="AI228" s="65" t="s">
        <v>75</v>
      </c>
      <c r="AJ228" s="61">
        <v>0</v>
      </c>
      <c r="AK228" s="65" t="s">
        <v>75</v>
      </c>
      <c r="AL228" s="65" t="s">
        <v>75</v>
      </c>
      <c r="AM228" s="67">
        <f t="shared" si="17"/>
        <v>0</v>
      </c>
      <c r="AN228" s="67">
        <f>+K228+AC228-AH228</f>
        <v>19707590</v>
      </c>
      <c r="AO228" s="61" t="s">
        <v>67</v>
      </c>
      <c r="AP228" s="60">
        <v>19707590</v>
      </c>
      <c r="AQ228" s="61" t="s">
        <v>86</v>
      </c>
      <c r="AR228" s="60">
        <v>0</v>
      </c>
      <c r="AS228" s="166" t="s">
        <v>75</v>
      </c>
      <c r="AT228" s="60">
        <v>0</v>
      </c>
      <c r="AU228" s="71">
        <f t="shared" si="18"/>
        <v>19707590</v>
      </c>
      <c r="AV228" s="72">
        <f t="shared" si="19"/>
        <v>0</v>
      </c>
      <c r="AW228" s="66" t="s">
        <v>75</v>
      </c>
      <c r="AX228" s="61" t="s">
        <v>98</v>
      </c>
      <c r="AY228" s="62" t="s">
        <v>3371</v>
      </c>
      <c r="AZ228" s="58" t="s">
        <v>67</v>
      </c>
      <c r="BA228" s="58" t="s">
        <v>119</v>
      </c>
    </row>
    <row r="229" spans="2:53" x14ac:dyDescent="0.25">
      <c r="B229" s="58">
        <v>2024</v>
      </c>
      <c r="C229" s="58">
        <v>891780111</v>
      </c>
      <c r="D229" s="59" t="s">
        <v>64</v>
      </c>
      <c r="E229" s="60" t="s">
        <v>3370</v>
      </c>
      <c r="F229" s="60" t="s">
        <v>3369</v>
      </c>
      <c r="G229" s="61">
        <v>0</v>
      </c>
      <c r="H229" s="61" t="s">
        <v>73</v>
      </c>
      <c r="I229" s="59" t="s">
        <v>125</v>
      </c>
      <c r="J229" s="62" t="s">
        <v>3368</v>
      </c>
      <c r="K229" s="60">
        <v>49290276</v>
      </c>
      <c r="L229" s="58" t="s">
        <v>68</v>
      </c>
      <c r="M229" s="62" t="s">
        <v>3367</v>
      </c>
      <c r="N229" s="63" t="s">
        <v>3366</v>
      </c>
      <c r="O229" s="64">
        <v>1224</v>
      </c>
      <c r="P229" s="68">
        <v>45434</v>
      </c>
      <c r="Q229" s="60">
        <v>49290276</v>
      </c>
      <c r="R229" s="68">
        <v>45447</v>
      </c>
      <c r="S229" s="60">
        <v>49290276</v>
      </c>
      <c r="T229" s="61" t="s">
        <v>66</v>
      </c>
      <c r="U229" s="64">
        <v>1082851808</v>
      </c>
      <c r="V229" s="62" t="s">
        <v>3218</v>
      </c>
      <c r="W229" s="355">
        <v>45447</v>
      </c>
      <c r="X229" s="355">
        <v>45461</v>
      </c>
      <c r="Y229" s="355">
        <v>45461</v>
      </c>
      <c r="Z229" s="355">
        <v>45462</v>
      </c>
      <c r="AA229" s="67">
        <f t="shared" si="15"/>
        <v>1</v>
      </c>
      <c r="AB229" s="60">
        <v>0</v>
      </c>
      <c r="AC229" s="60">
        <v>0</v>
      </c>
      <c r="AD229" s="60">
        <v>0</v>
      </c>
      <c r="AE229" s="65" t="s">
        <v>75</v>
      </c>
      <c r="AF229" s="67">
        <f t="shared" si="16"/>
        <v>0</v>
      </c>
      <c r="AG229" s="60">
        <v>0</v>
      </c>
      <c r="AH229" s="60">
        <v>0</v>
      </c>
      <c r="AI229" s="65" t="s">
        <v>75</v>
      </c>
      <c r="AJ229" s="61">
        <v>0</v>
      </c>
      <c r="AK229" s="65" t="s">
        <v>75</v>
      </c>
      <c r="AL229" s="65" t="s">
        <v>75</v>
      </c>
      <c r="AM229" s="67">
        <f t="shared" si="17"/>
        <v>0</v>
      </c>
      <c r="AN229" s="67">
        <f>+K229+AC229-AH229</f>
        <v>49290276</v>
      </c>
      <c r="AO229" s="61" t="s">
        <v>67</v>
      </c>
      <c r="AP229" s="60">
        <v>49290276</v>
      </c>
      <c r="AQ229" s="61" t="s">
        <v>86</v>
      </c>
      <c r="AR229" s="60">
        <v>0</v>
      </c>
      <c r="AS229" s="166">
        <v>0</v>
      </c>
      <c r="AT229" s="60">
        <v>0</v>
      </c>
      <c r="AU229" s="71">
        <f t="shared" si="18"/>
        <v>49290276</v>
      </c>
      <c r="AV229" s="72">
        <f t="shared" si="19"/>
        <v>0</v>
      </c>
      <c r="AW229" s="66" t="s">
        <v>75</v>
      </c>
      <c r="AX229" s="61" t="s">
        <v>98</v>
      </c>
      <c r="AY229" s="62" t="s">
        <v>3365</v>
      </c>
      <c r="AZ229" s="58" t="s">
        <v>67</v>
      </c>
      <c r="BA229" s="58" t="s">
        <v>119</v>
      </c>
    </row>
    <row r="230" spans="2:53" x14ac:dyDescent="0.25">
      <c r="B230" s="58">
        <v>2024</v>
      </c>
      <c r="C230" s="58">
        <v>891780111</v>
      </c>
      <c r="D230" s="59" t="s">
        <v>64</v>
      </c>
      <c r="E230" s="60" t="s">
        <v>3364</v>
      </c>
      <c r="F230" s="60" t="s">
        <v>3363</v>
      </c>
      <c r="G230" s="61">
        <v>0</v>
      </c>
      <c r="H230" s="61" t="s">
        <v>73</v>
      </c>
      <c r="I230" s="59" t="s">
        <v>125</v>
      </c>
      <c r="J230" s="62" t="s">
        <v>3362</v>
      </c>
      <c r="K230" s="60">
        <v>34254000</v>
      </c>
      <c r="L230" s="58" t="s">
        <v>68</v>
      </c>
      <c r="M230" s="62" t="s">
        <v>3361</v>
      </c>
      <c r="N230" s="63" t="s">
        <v>3360</v>
      </c>
      <c r="O230" s="64">
        <v>1346</v>
      </c>
      <c r="P230" s="68">
        <v>45455</v>
      </c>
      <c r="Q230" s="60">
        <v>34254000</v>
      </c>
      <c r="R230" s="68">
        <v>45457</v>
      </c>
      <c r="S230" s="60">
        <v>34254000</v>
      </c>
      <c r="T230" s="61" t="s">
        <v>66</v>
      </c>
      <c r="U230" s="64">
        <v>57461216</v>
      </c>
      <c r="V230" s="62" t="s">
        <v>3359</v>
      </c>
      <c r="W230" s="355">
        <v>45457</v>
      </c>
      <c r="X230" s="355">
        <v>45457</v>
      </c>
      <c r="Y230" s="355" t="s">
        <v>75</v>
      </c>
      <c r="Z230" s="355">
        <v>45499</v>
      </c>
      <c r="AA230" s="67">
        <f t="shared" si="15"/>
        <v>42</v>
      </c>
      <c r="AB230" s="60">
        <v>0</v>
      </c>
      <c r="AC230" s="60">
        <v>0</v>
      </c>
      <c r="AD230" s="60">
        <v>0</v>
      </c>
      <c r="AE230" s="65" t="s">
        <v>75</v>
      </c>
      <c r="AF230" s="67">
        <f t="shared" si="16"/>
        <v>0</v>
      </c>
      <c r="AG230" s="60">
        <v>0</v>
      </c>
      <c r="AH230" s="60">
        <v>0</v>
      </c>
      <c r="AI230" s="65" t="s">
        <v>75</v>
      </c>
      <c r="AJ230" s="61">
        <v>0</v>
      </c>
      <c r="AK230" s="65" t="s">
        <v>75</v>
      </c>
      <c r="AL230" s="65" t="s">
        <v>75</v>
      </c>
      <c r="AM230" s="67">
        <f t="shared" si="17"/>
        <v>0</v>
      </c>
      <c r="AN230" s="67">
        <f>+K230+AC230-AH230</f>
        <v>34254000</v>
      </c>
      <c r="AO230" s="61" t="s">
        <v>67</v>
      </c>
      <c r="AP230" s="60">
        <v>34254000</v>
      </c>
      <c r="AQ230" s="61" t="s">
        <v>86</v>
      </c>
      <c r="AR230" s="60">
        <v>0</v>
      </c>
      <c r="AS230" s="166">
        <v>0</v>
      </c>
      <c r="AT230" s="60">
        <v>0</v>
      </c>
      <c r="AU230" s="71">
        <f t="shared" si="18"/>
        <v>34254000</v>
      </c>
      <c r="AV230" s="72">
        <f t="shared" si="19"/>
        <v>0</v>
      </c>
      <c r="AW230" s="66" t="s">
        <v>75</v>
      </c>
      <c r="AX230" s="61" t="s">
        <v>101</v>
      </c>
      <c r="AY230" s="62" t="s">
        <v>3358</v>
      </c>
      <c r="AZ230" s="58" t="s">
        <v>67</v>
      </c>
      <c r="BA230" s="58" t="s">
        <v>119</v>
      </c>
    </row>
    <row r="231" spans="2:53" x14ac:dyDescent="0.25">
      <c r="B231" s="58">
        <v>2024</v>
      </c>
      <c r="C231" s="58">
        <v>891780111</v>
      </c>
      <c r="D231" s="59" t="s">
        <v>64</v>
      </c>
      <c r="E231" s="60" t="s">
        <v>3357</v>
      </c>
      <c r="F231" s="60" t="s">
        <v>3356</v>
      </c>
      <c r="G231" s="61">
        <v>0</v>
      </c>
      <c r="H231" s="61" t="s">
        <v>73</v>
      </c>
      <c r="I231" s="59" t="s">
        <v>125</v>
      </c>
      <c r="J231" s="62" t="s">
        <v>3355</v>
      </c>
      <c r="K231" s="60">
        <v>2618000</v>
      </c>
      <c r="L231" s="58" t="s">
        <v>68</v>
      </c>
      <c r="M231" s="62" t="s">
        <v>3354</v>
      </c>
      <c r="N231" s="63" t="s">
        <v>3353</v>
      </c>
      <c r="O231" s="64">
        <v>1344</v>
      </c>
      <c r="P231" s="68">
        <v>45455</v>
      </c>
      <c r="Q231" s="60">
        <v>2618000</v>
      </c>
      <c r="R231" s="68">
        <v>45469</v>
      </c>
      <c r="S231" s="60">
        <v>2618000</v>
      </c>
      <c r="T231" s="61" t="s">
        <v>66</v>
      </c>
      <c r="U231" s="64">
        <v>36665858</v>
      </c>
      <c r="V231" s="62" t="s">
        <v>3237</v>
      </c>
      <c r="W231" s="355">
        <v>45469</v>
      </c>
      <c r="X231" s="355">
        <v>45469</v>
      </c>
      <c r="Y231" s="355" t="s">
        <v>75</v>
      </c>
      <c r="Z231" s="355">
        <v>45485</v>
      </c>
      <c r="AA231" s="67">
        <f t="shared" si="15"/>
        <v>16</v>
      </c>
      <c r="AB231" s="60">
        <v>0</v>
      </c>
      <c r="AC231" s="60">
        <v>0</v>
      </c>
      <c r="AD231" s="60">
        <v>0</v>
      </c>
      <c r="AE231" s="65" t="s">
        <v>75</v>
      </c>
      <c r="AF231" s="67">
        <f t="shared" si="16"/>
        <v>0</v>
      </c>
      <c r="AG231" s="60">
        <v>0</v>
      </c>
      <c r="AH231" s="60">
        <v>0</v>
      </c>
      <c r="AI231" s="65" t="s">
        <v>75</v>
      </c>
      <c r="AJ231" s="61">
        <v>0</v>
      </c>
      <c r="AK231" s="65" t="s">
        <v>75</v>
      </c>
      <c r="AL231" s="65" t="s">
        <v>75</v>
      </c>
      <c r="AM231" s="67">
        <f t="shared" si="17"/>
        <v>0</v>
      </c>
      <c r="AN231" s="67">
        <f>+K231+AC231-AH231</f>
        <v>2618000</v>
      </c>
      <c r="AO231" s="61" t="s">
        <v>67</v>
      </c>
      <c r="AP231" s="60">
        <v>2618000</v>
      </c>
      <c r="AQ231" s="61" t="s">
        <v>86</v>
      </c>
      <c r="AR231" s="60">
        <v>0</v>
      </c>
      <c r="AS231" s="166">
        <v>0</v>
      </c>
      <c r="AT231" s="60">
        <v>0</v>
      </c>
      <c r="AU231" s="71">
        <f t="shared" si="18"/>
        <v>2618000</v>
      </c>
      <c r="AV231" s="72">
        <f t="shared" si="19"/>
        <v>0</v>
      </c>
      <c r="AW231" s="66" t="s">
        <v>75</v>
      </c>
      <c r="AX231" s="61" t="s">
        <v>101</v>
      </c>
      <c r="AY231" s="62" t="s">
        <v>3352</v>
      </c>
      <c r="AZ231" s="58" t="s">
        <v>67</v>
      </c>
      <c r="BA231" s="58" t="s">
        <v>119</v>
      </c>
    </row>
    <row r="232" spans="2:53" x14ac:dyDescent="0.25">
      <c r="B232" s="58">
        <v>2024</v>
      </c>
      <c r="C232" s="58">
        <v>891780111</v>
      </c>
      <c r="D232" s="59" t="s">
        <v>64</v>
      </c>
      <c r="E232" s="60" t="s">
        <v>3351</v>
      </c>
      <c r="F232" s="60" t="s">
        <v>3350</v>
      </c>
      <c r="G232" s="61">
        <v>0</v>
      </c>
      <c r="H232" s="61" t="s">
        <v>73</v>
      </c>
      <c r="I232" s="59" t="s">
        <v>125</v>
      </c>
      <c r="J232" s="62" t="s">
        <v>3349</v>
      </c>
      <c r="K232" s="60">
        <v>22449869</v>
      </c>
      <c r="L232" s="58" t="s">
        <v>68</v>
      </c>
      <c r="M232" s="62" t="s">
        <v>3317</v>
      </c>
      <c r="N232" s="63" t="s">
        <v>2564</v>
      </c>
      <c r="O232" s="64">
        <v>1343</v>
      </c>
      <c r="P232" s="68">
        <v>45455</v>
      </c>
      <c r="Q232" s="60">
        <v>22449869</v>
      </c>
      <c r="R232" s="68">
        <v>45471</v>
      </c>
      <c r="S232" s="60">
        <v>22449869</v>
      </c>
      <c r="T232" s="61" t="s">
        <v>66</v>
      </c>
      <c r="U232" s="64">
        <v>36665858</v>
      </c>
      <c r="V232" s="62" t="s">
        <v>3237</v>
      </c>
      <c r="W232" s="355">
        <v>45471</v>
      </c>
      <c r="X232" s="355">
        <v>45471</v>
      </c>
      <c r="Y232" s="355" t="s">
        <v>75</v>
      </c>
      <c r="Z232" s="355">
        <v>45500</v>
      </c>
      <c r="AA232" s="67">
        <f t="shared" si="15"/>
        <v>29</v>
      </c>
      <c r="AB232" s="60">
        <v>0</v>
      </c>
      <c r="AC232" s="60">
        <v>0</v>
      </c>
      <c r="AD232" s="60">
        <v>0</v>
      </c>
      <c r="AE232" s="65" t="s">
        <v>75</v>
      </c>
      <c r="AF232" s="67">
        <f t="shared" si="16"/>
        <v>0</v>
      </c>
      <c r="AG232" s="60">
        <v>0</v>
      </c>
      <c r="AH232" s="60">
        <v>0</v>
      </c>
      <c r="AI232" s="65" t="s">
        <v>75</v>
      </c>
      <c r="AJ232" s="61">
        <v>0</v>
      </c>
      <c r="AK232" s="65" t="s">
        <v>75</v>
      </c>
      <c r="AL232" s="65" t="s">
        <v>75</v>
      </c>
      <c r="AM232" s="67">
        <f t="shared" si="17"/>
        <v>0</v>
      </c>
      <c r="AN232" s="67">
        <f>+K232+AC232-AH232</f>
        <v>22449869</v>
      </c>
      <c r="AO232" s="61" t="s">
        <v>67</v>
      </c>
      <c r="AP232" s="60">
        <v>22449869</v>
      </c>
      <c r="AQ232" s="61" t="s">
        <v>86</v>
      </c>
      <c r="AR232" s="60">
        <v>0</v>
      </c>
      <c r="AS232" s="166">
        <v>0</v>
      </c>
      <c r="AT232" s="60">
        <v>0</v>
      </c>
      <c r="AU232" s="71">
        <f t="shared" si="18"/>
        <v>22449869</v>
      </c>
      <c r="AV232" s="72">
        <f t="shared" si="19"/>
        <v>0</v>
      </c>
      <c r="AW232" s="66" t="s">
        <v>75</v>
      </c>
      <c r="AX232" s="61" t="s">
        <v>101</v>
      </c>
      <c r="AY232" s="62" t="s">
        <v>3348</v>
      </c>
      <c r="AZ232" s="58" t="s">
        <v>67</v>
      </c>
      <c r="BA232" s="58" t="s">
        <v>119</v>
      </c>
    </row>
    <row r="233" spans="2:53" x14ac:dyDescent="0.25">
      <c r="B233" s="58">
        <v>2024</v>
      </c>
      <c r="C233" s="58">
        <v>891780111</v>
      </c>
      <c r="D233" s="59" t="s">
        <v>64</v>
      </c>
      <c r="E233" s="60" t="s">
        <v>3347</v>
      </c>
      <c r="F233" s="60" t="s">
        <v>3346</v>
      </c>
      <c r="G233" s="61">
        <v>0</v>
      </c>
      <c r="H233" s="61" t="s">
        <v>73</v>
      </c>
      <c r="I233" s="59" t="s">
        <v>65</v>
      </c>
      <c r="J233" s="62" t="s">
        <v>3345</v>
      </c>
      <c r="K233" s="60">
        <v>25278218</v>
      </c>
      <c r="L233" s="58" t="s">
        <v>68</v>
      </c>
      <c r="M233" s="62" t="s">
        <v>3317</v>
      </c>
      <c r="N233" s="63" t="s">
        <v>2564</v>
      </c>
      <c r="O233" s="64">
        <v>1380</v>
      </c>
      <c r="P233" s="68">
        <v>45461</v>
      </c>
      <c r="Q233" s="60">
        <v>25278218</v>
      </c>
      <c r="R233" s="68">
        <v>45475</v>
      </c>
      <c r="S233" s="60">
        <v>25278218</v>
      </c>
      <c r="T233" s="61" t="s">
        <v>66</v>
      </c>
      <c r="U233" s="64">
        <v>36665858</v>
      </c>
      <c r="V233" s="62" t="s">
        <v>3237</v>
      </c>
      <c r="W233" s="355">
        <v>45475</v>
      </c>
      <c r="X233" s="355">
        <v>45475</v>
      </c>
      <c r="Y233" s="355" t="s">
        <v>75</v>
      </c>
      <c r="Z233" s="355">
        <v>45504</v>
      </c>
      <c r="AA233" s="67">
        <f t="shared" si="15"/>
        <v>29</v>
      </c>
      <c r="AB233" s="60">
        <v>0</v>
      </c>
      <c r="AC233" s="60">
        <v>0</v>
      </c>
      <c r="AD233" s="60">
        <v>0</v>
      </c>
      <c r="AE233" s="65" t="s">
        <v>75</v>
      </c>
      <c r="AF233" s="67">
        <f t="shared" si="16"/>
        <v>0</v>
      </c>
      <c r="AG233" s="60">
        <v>0</v>
      </c>
      <c r="AH233" s="60">
        <v>0</v>
      </c>
      <c r="AI233" s="65" t="s">
        <v>75</v>
      </c>
      <c r="AJ233" s="61">
        <v>0</v>
      </c>
      <c r="AK233" s="65" t="s">
        <v>75</v>
      </c>
      <c r="AL233" s="65" t="s">
        <v>75</v>
      </c>
      <c r="AM233" s="67">
        <f t="shared" si="17"/>
        <v>0</v>
      </c>
      <c r="AN233" s="67">
        <f>+K233+AC233-AH233</f>
        <v>25278218</v>
      </c>
      <c r="AO233" s="61" t="s">
        <v>67</v>
      </c>
      <c r="AP233" s="60">
        <v>25278218</v>
      </c>
      <c r="AQ233" s="61" t="s">
        <v>3164</v>
      </c>
      <c r="AR233" s="60">
        <v>0</v>
      </c>
      <c r="AS233" s="166" t="s">
        <v>75</v>
      </c>
      <c r="AT233" s="60">
        <v>0</v>
      </c>
      <c r="AU233" s="71">
        <f t="shared" si="18"/>
        <v>25278218</v>
      </c>
      <c r="AV233" s="72">
        <f t="shared" si="19"/>
        <v>0</v>
      </c>
      <c r="AW233" s="66" t="s">
        <v>75</v>
      </c>
      <c r="AX233" s="61" t="s">
        <v>98</v>
      </c>
      <c r="AY233" s="62" t="s">
        <v>3344</v>
      </c>
      <c r="AZ233" s="58" t="s">
        <v>67</v>
      </c>
      <c r="BA233" s="58" t="s">
        <v>119</v>
      </c>
    </row>
    <row r="234" spans="2:53" x14ac:dyDescent="0.25">
      <c r="B234" s="58">
        <v>2024</v>
      </c>
      <c r="C234" s="58">
        <v>891780111</v>
      </c>
      <c r="D234" s="59" t="s">
        <v>64</v>
      </c>
      <c r="E234" s="60" t="s">
        <v>3343</v>
      </c>
      <c r="F234" s="60" t="s">
        <v>3342</v>
      </c>
      <c r="G234" s="61">
        <v>0</v>
      </c>
      <c r="H234" s="61" t="s">
        <v>73</v>
      </c>
      <c r="I234" s="59" t="s">
        <v>125</v>
      </c>
      <c r="J234" s="62" t="s">
        <v>3341</v>
      </c>
      <c r="K234" s="60">
        <v>139051500</v>
      </c>
      <c r="L234" s="58" t="s">
        <v>68</v>
      </c>
      <c r="M234" s="62" t="s">
        <v>3340</v>
      </c>
      <c r="N234" s="63" t="s">
        <v>3339</v>
      </c>
      <c r="O234" s="64" t="s">
        <v>3338</v>
      </c>
      <c r="P234" s="68">
        <v>45468</v>
      </c>
      <c r="Q234" s="60">
        <v>302969000</v>
      </c>
      <c r="R234" s="68">
        <v>45477</v>
      </c>
      <c r="S234" s="60">
        <v>139051500</v>
      </c>
      <c r="T234" s="61" t="s">
        <v>66</v>
      </c>
      <c r="U234" s="64">
        <v>85465146</v>
      </c>
      <c r="V234" s="62" t="s">
        <v>3267</v>
      </c>
      <c r="W234" s="355">
        <v>45477</v>
      </c>
      <c r="X234" s="355">
        <v>45478</v>
      </c>
      <c r="Y234" s="355">
        <v>45477</v>
      </c>
      <c r="Z234" s="355">
        <v>45491</v>
      </c>
      <c r="AA234" s="67">
        <f t="shared" si="15"/>
        <v>14</v>
      </c>
      <c r="AB234" s="60">
        <v>0</v>
      </c>
      <c r="AC234" s="60">
        <v>0</v>
      </c>
      <c r="AD234" s="60">
        <v>0</v>
      </c>
      <c r="AE234" s="65" t="s">
        <v>75</v>
      </c>
      <c r="AF234" s="67">
        <f t="shared" si="16"/>
        <v>0</v>
      </c>
      <c r="AG234" s="60">
        <v>0</v>
      </c>
      <c r="AH234" s="60">
        <v>0</v>
      </c>
      <c r="AI234" s="65" t="s">
        <v>75</v>
      </c>
      <c r="AJ234" s="61">
        <v>0</v>
      </c>
      <c r="AK234" s="65" t="s">
        <v>75</v>
      </c>
      <c r="AL234" s="65" t="s">
        <v>75</v>
      </c>
      <c r="AM234" s="67">
        <f t="shared" si="17"/>
        <v>0</v>
      </c>
      <c r="AN234" s="67">
        <f>+K234+AC234-AH234</f>
        <v>139051500</v>
      </c>
      <c r="AO234" s="61" t="s">
        <v>67</v>
      </c>
      <c r="AP234" s="60">
        <v>139051500</v>
      </c>
      <c r="AQ234" s="61" t="s">
        <v>66</v>
      </c>
      <c r="AR234" s="60">
        <v>69525750</v>
      </c>
      <c r="AS234" s="166" t="s">
        <v>75</v>
      </c>
      <c r="AT234" s="60">
        <v>0</v>
      </c>
      <c r="AU234" s="71">
        <f t="shared" si="18"/>
        <v>139051500</v>
      </c>
      <c r="AV234" s="72">
        <f t="shared" si="19"/>
        <v>0</v>
      </c>
      <c r="AW234" s="66" t="s">
        <v>75</v>
      </c>
      <c r="AX234" s="61" t="s">
        <v>98</v>
      </c>
      <c r="AY234" s="62" t="s">
        <v>3337</v>
      </c>
      <c r="AZ234" s="58" t="s">
        <v>67</v>
      </c>
      <c r="BA234" s="58" t="s">
        <v>119</v>
      </c>
    </row>
    <row r="235" spans="2:53" x14ac:dyDescent="0.25">
      <c r="B235" s="58">
        <v>2024</v>
      </c>
      <c r="C235" s="58">
        <v>891780111</v>
      </c>
      <c r="D235" s="59" t="s">
        <v>64</v>
      </c>
      <c r="E235" s="60" t="s">
        <v>3336</v>
      </c>
      <c r="F235" s="60" t="s">
        <v>3335</v>
      </c>
      <c r="G235" s="61">
        <v>0</v>
      </c>
      <c r="H235" s="61" t="s">
        <v>73</v>
      </c>
      <c r="I235" s="59" t="s">
        <v>125</v>
      </c>
      <c r="J235" s="62" t="s">
        <v>3334</v>
      </c>
      <c r="K235" s="60">
        <v>15386700</v>
      </c>
      <c r="L235" s="58" t="s">
        <v>68</v>
      </c>
      <c r="M235" s="62" t="s">
        <v>3333</v>
      </c>
      <c r="N235" s="63" t="s">
        <v>3332</v>
      </c>
      <c r="O235" s="64">
        <v>1428</v>
      </c>
      <c r="P235" s="68">
        <v>45464</v>
      </c>
      <c r="Q235" s="60">
        <v>15386700</v>
      </c>
      <c r="R235" s="68">
        <v>45477</v>
      </c>
      <c r="S235" s="60">
        <v>15386700</v>
      </c>
      <c r="T235" s="61" t="s">
        <v>66</v>
      </c>
      <c r="U235" s="64">
        <v>15443332</v>
      </c>
      <c r="V235" s="62" t="s">
        <v>3157</v>
      </c>
      <c r="W235" s="355">
        <v>45477</v>
      </c>
      <c r="X235" s="355">
        <v>45489</v>
      </c>
      <c r="Y235" s="355">
        <v>45489</v>
      </c>
      <c r="Z235" s="355">
        <v>45503</v>
      </c>
      <c r="AA235" s="67">
        <f t="shared" si="15"/>
        <v>14</v>
      </c>
      <c r="AB235" s="60">
        <v>0</v>
      </c>
      <c r="AC235" s="60">
        <v>0</v>
      </c>
      <c r="AD235" s="60">
        <v>0</v>
      </c>
      <c r="AE235" s="65" t="s">
        <v>75</v>
      </c>
      <c r="AF235" s="67">
        <f t="shared" si="16"/>
        <v>0</v>
      </c>
      <c r="AG235" s="60">
        <v>0</v>
      </c>
      <c r="AH235" s="60">
        <v>0</v>
      </c>
      <c r="AI235" s="65" t="s">
        <v>75</v>
      </c>
      <c r="AJ235" s="61">
        <v>0</v>
      </c>
      <c r="AK235" s="65" t="s">
        <v>75</v>
      </c>
      <c r="AL235" s="65" t="s">
        <v>75</v>
      </c>
      <c r="AM235" s="67">
        <f t="shared" si="17"/>
        <v>0</v>
      </c>
      <c r="AN235" s="67">
        <f>+K235+AC235-AH235</f>
        <v>15386700</v>
      </c>
      <c r="AO235" s="61" t="s">
        <v>67</v>
      </c>
      <c r="AP235" s="60">
        <v>15386700</v>
      </c>
      <c r="AQ235" s="61" t="s">
        <v>3164</v>
      </c>
      <c r="AR235" s="60">
        <v>0</v>
      </c>
      <c r="AS235" s="166" t="s">
        <v>75</v>
      </c>
      <c r="AT235" s="60">
        <v>0</v>
      </c>
      <c r="AU235" s="71">
        <f t="shared" si="18"/>
        <v>15386700</v>
      </c>
      <c r="AV235" s="72">
        <f t="shared" si="19"/>
        <v>0</v>
      </c>
      <c r="AW235" s="66" t="s">
        <v>75</v>
      </c>
      <c r="AX235" s="61" t="s">
        <v>98</v>
      </c>
      <c r="AY235" s="169" t="s">
        <v>3331</v>
      </c>
      <c r="AZ235" s="58" t="s">
        <v>67</v>
      </c>
      <c r="BA235" s="58" t="s">
        <v>119</v>
      </c>
    </row>
    <row r="236" spans="2:53" x14ac:dyDescent="0.25">
      <c r="B236" s="58">
        <v>2024</v>
      </c>
      <c r="C236" s="58">
        <v>891780111</v>
      </c>
      <c r="D236" s="59" t="s">
        <v>64</v>
      </c>
      <c r="E236" s="60" t="s">
        <v>3330</v>
      </c>
      <c r="F236" s="60" t="s">
        <v>3329</v>
      </c>
      <c r="G236" s="61">
        <v>0</v>
      </c>
      <c r="H236" s="61" t="s">
        <v>73</v>
      </c>
      <c r="I236" s="59" t="s">
        <v>125</v>
      </c>
      <c r="J236" s="62" t="s">
        <v>3328</v>
      </c>
      <c r="K236" s="60">
        <v>27814285</v>
      </c>
      <c r="L236" s="58" t="s">
        <v>68</v>
      </c>
      <c r="M236" s="62" t="s">
        <v>3327</v>
      </c>
      <c r="N236" s="63" t="s">
        <v>777</v>
      </c>
      <c r="O236" s="64">
        <v>1492</v>
      </c>
      <c r="P236" s="68">
        <v>45475</v>
      </c>
      <c r="Q236" s="60">
        <v>31753868</v>
      </c>
      <c r="R236" s="68">
        <v>45477</v>
      </c>
      <c r="S236" s="60">
        <v>27814285</v>
      </c>
      <c r="T236" s="61" t="s">
        <v>66</v>
      </c>
      <c r="U236" s="64">
        <v>0</v>
      </c>
      <c r="V236" s="62" t="s">
        <v>864</v>
      </c>
      <c r="W236" s="355">
        <v>45477</v>
      </c>
      <c r="X236" s="355">
        <v>45477</v>
      </c>
      <c r="Y236" s="355" t="s">
        <v>75</v>
      </c>
      <c r="Z236" s="355">
        <v>45479</v>
      </c>
      <c r="AA236" s="67">
        <f t="shared" si="15"/>
        <v>2</v>
      </c>
      <c r="AB236" s="60">
        <v>0</v>
      </c>
      <c r="AC236" s="60">
        <v>0</v>
      </c>
      <c r="AD236" s="60">
        <v>0</v>
      </c>
      <c r="AE236" s="65" t="s">
        <v>75</v>
      </c>
      <c r="AF236" s="67">
        <f t="shared" si="16"/>
        <v>0</v>
      </c>
      <c r="AG236" s="60">
        <v>0</v>
      </c>
      <c r="AH236" s="60">
        <v>0</v>
      </c>
      <c r="AI236" s="65" t="s">
        <v>75</v>
      </c>
      <c r="AJ236" s="61">
        <v>0</v>
      </c>
      <c r="AK236" s="65" t="s">
        <v>75</v>
      </c>
      <c r="AL236" s="65" t="s">
        <v>75</v>
      </c>
      <c r="AM236" s="67">
        <f t="shared" si="17"/>
        <v>0</v>
      </c>
      <c r="AN236" s="67">
        <f>+K236+AC236-AH236</f>
        <v>27814285</v>
      </c>
      <c r="AO236" s="61" t="s">
        <v>67</v>
      </c>
      <c r="AP236" s="60">
        <v>27814285</v>
      </c>
      <c r="AQ236" s="61" t="s">
        <v>3164</v>
      </c>
      <c r="AR236" s="60">
        <v>0</v>
      </c>
      <c r="AS236" s="166" t="s">
        <v>75</v>
      </c>
      <c r="AT236" s="60">
        <v>0</v>
      </c>
      <c r="AU236" s="71">
        <f t="shared" si="18"/>
        <v>27814285</v>
      </c>
      <c r="AV236" s="72">
        <f t="shared" si="19"/>
        <v>0</v>
      </c>
      <c r="AW236" s="66" t="s">
        <v>75</v>
      </c>
      <c r="AX236" s="61" t="s">
        <v>98</v>
      </c>
      <c r="AY236" s="62" t="s">
        <v>3326</v>
      </c>
      <c r="AZ236" s="58" t="s">
        <v>67</v>
      </c>
      <c r="BA236" s="58" t="s">
        <v>119</v>
      </c>
    </row>
    <row r="237" spans="2:53" x14ac:dyDescent="0.25">
      <c r="B237" s="58">
        <v>2024</v>
      </c>
      <c r="C237" s="58">
        <v>891780111</v>
      </c>
      <c r="D237" s="59" t="s">
        <v>64</v>
      </c>
      <c r="E237" s="60" t="s">
        <v>3325</v>
      </c>
      <c r="F237" s="60" t="s">
        <v>3324</v>
      </c>
      <c r="G237" s="61">
        <v>0</v>
      </c>
      <c r="H237" s="61" t="s">
        <v>73</v>
      </c>
      <c r="I237" s="59" t="s">
        <v>65</v>
      </c>
      <c r="J237" s="62" t="s">
        <v>3323</v>
      </c>
      <c r="K237" s="60">
        <v>14047950</v>
      </c>
      <c r="L237" s="58" t="s">
        <v>68</v>
      </c>
      <c r="M237" s="62" t="s">
        <v>3322</v>
      </c>
      <c r="N237" s="63" t="s">
        <v>772</v>
      </c>
      <c r="O237" s="64">
        <v>1487</v>
      </c>
      <c r="P237" s="68">
        <v>45471</v>
      </c>
      <c r="Q237" s="60">
        <v>14047950</v>
      </c>
      <c r="R237" s="68">
        <v>45478</v>
      </c>
      <c r="S237" s="60">
        <v>14047950</v>
      </c>
      <c r="T237" s="61" t="s">
        <v>66</v>
      </c>
      <c r="U237" s="64">
        <v>85465146</v>
      </c>
      <c r="V237" s="62" t="s">
        <v>3267</v>
      </c>
      <c r="W237" s="355">
        <v>45478</v>
      </c>
      <c r="X237" s="355">
        <v>45481</v>
      </c>
      <c r="Y237" s="355" t="s">
        <v>75</v>
      </c>
      <c r="Z237" s="355">
        <v>45482</v>
      </c>
      <c r="AA237" s="67">
        <f t="shared" si="15"/>
        <v>1</v>
      </c>
      <c r="AB237" s="60">
        <v>0</v>
      </c>
      <c r="AC237" s="60">
        <v>0</v>
      </c>
      <c r="AD237" s="60">
        <v>0</v>
      </c>
      <c r="AE237" s="65" t="s">
        <v>75</v>
      </c>
      <c r="AF237" s="67">
        <f t="shared" si="16"/>
        <v>0</v>
      </c>
      <c r="AG237" s="60">
        <v>0</v>
      </c>
      <c r="AH237" s="60">
        <v>0</v>
      </c>
      <c r="AI237" s="65" t="s">
        <v>75</v>
      </c>
      <c r="AJ237" s="61">
        <v>0</v>
      </c>
      <c r="AK237" s="65" t="s">
        <v>75</v>
      </c>
      <c r="AL237" s="65" t="s">
        <v>75</v>
      </c>
      <c r="AM237" s="67">
        <f t="shared" si="17"/>
        <v>0</v>
      </c>
      <c r="AN237" s="67">
        <f>+K237+AC237-AH237</f>
        <v>14047950</v>
      </c>
      <c r="AO237" s="61" t="s">
        <v>67</v>
      </c>
      <c r="AP237" s="60">
        <v>14047950</v>
      </c>
      <c r="AQ237" s="61" t="s">
        <v>3164</v>
      </c>
      <c r="AR237" s="60">
        <v>0</v>
      </c>
      <c r="AS237" s="166" t="s">
        <v>75</v>
      </c>
      <c r="AT237" s="60">
        <v>0</v>
      </c>
      <c r="AU237" s="71">
        <f t="shared" si="18"/>
        <v>14047950</v>
      </c>
      <c r="AV237" s="72">
        <f t="shared" si="19"/>
        <v>0</v>
      </c>
      <c r="AW237" s="66" t="s">
        <v>75</v>
      </c>
      <c r="AX237" s="61" t="s">
        <v>98</v>
      </c>
      <c r="AY237" s="62" t="s">
        <v>3321</v>
      </c>
      <c r="AZ237" s="58" t="s">
        <v>67</v>
      </c>
      <c r="BA237" s="58" t="s">
        <v>119</v>
      </c>
    </row>
    <row r="238" spans="2:53" x14ac:dyDescent="0.25">
      <c r="B238" s="58">
        <v>2024</v>
      </c>
      <c r="C238" s="58">
        <v>891780111</v>
      </c>
      <c r="D238" s="59" t="s">
        <v>64</v>
      </c>
      <c r="E238" s="60" t="s">
        <v>3320</v>
      </c>
      <c r="F238" s="60" t="s">
        <v>3319</v>
      </c>
      <c r="G238" s="61">
        <v>0</v>
      </c>
      <c r="H238" s="61" t="s">
        <v>73</v>
      </c>
      <c r="I238" s="59" t="s">
        <v>125</v>
      </c>
      <c r="J238" s="62" t="s">
        <v>3318</v>
      </c>
      <c r="K238" s="60">
        <v>19000000</v>
      </c>
      <c r="L238" s="58" t="s">
        <v>68</v>
      </c>
      <c r="M238" s="62" t="s">
        <v>3317</v>
      </c>
      <c r="N238" s="63" t="s">
        <v>2564</v>
      </c>
      <c r="O238" s="64">
        <v>1467</v>
      </c>
      <c r="P238" s="68">
        <v>45469</v>
      </c>
      <c r="Q238" s="60">
        <v>178971000</v>
      </c>
      <c r="R238" s="68">
        <v>45478</v>
      </c>
      <c r="S238" s="60">
        <v>19000000</v>
      </c>
      <c r="T238" s="61" t="s">
        <v>66</v>
      </c>
      <c r="U238" s="64">
        <v>0</v>
      </c>
      <c r="V238" s="62" t="s">
        <v>3316</v>
      </c>
      <c r="W238" s="355">
        <v>45478</v>
      </c>
      <c r="X238" s="355">
        <v>45478</v>
      </c>
      <c r="Y238" s="355" t="s">
        <v>75</v>
      </c>
      <c r="Z238" s="355">
        <v>45491</v>
      </c>
      <c r="AA238" s="67">
        <f t="shared" si="15"/>
        <v>13</v>
      </c>
      <c r="AB238" s="60">
        <v>0</v>
      </c>
      <c r="AC238" s="60">
        <v>0</v>
      </c>
      <c r="AD238" s="60">
        <v>0</v>
      </c>
      <c r="AE238" s="65" t="s">
        <v>75</v>
      </c>
      <c r="AF238" s="67">
        <f t="shared" si="16"/>
        <v>0</v>
      </c>
      <c r="AG238" s="60">
        <v>0</v>
      </c>
      <c r="AH238" s="60">
        <v>0</v>
      </c>
      <c r="AI238" s="65" t="s">
        <v>75</v>
      </c>
      <c r="AJ238" s="61">
        <v>0</v>
      </c>
      <c r="AK238" s="65" t="s">
        <v>75</v>
      </c>
      <c r="AL238" s="65" t="s">
        <v>75</v>
      </c>
      <c r="AM238" s="67">
        <f t="shared" si="17"/>
        <v>0</v>
      </c>
      <c r="AN238" s="67">
        <f>+K238+AC238-AH238</f>
        <v>19000000</v>
      </c>
      <c r="AO238" s="61" t="s">
        <v>67</v>
      </c>
      <c r="AP238" s="60">
        <v>19000000</v>
      </c>
      <c r="AQ238" s="61" t="s">
        <v>3164</v>
      </c>
      <c r="AR238" s="60">
        <v>0</v>
      </c>
      <c r="AS238" s="166" t="s">
        <v>75</v>
      </c>
      <c r="AT238" s="60">
        <v>0</v>
      </c>
      <c r="AU238" s="71">
        <f t="shared" si="18"/>
        <v>19000000</v>
      </c>
      <c r="AV238" s="72">
        <f t="shared" si="19"/>
        <v>0</v>
      </c>
      <c r="AW238" s="66" t="s">
        <v>75</v>
      </c>
      <c r="AX238" s="61" t="s">
        <v>98</v>
      </c>
      <c r="AY238" s="62" t="s">
        <v>3315</v>
      </c>
      <c r="AZ238" s="58" t="s">
        <v>67</v>
      </c>
      <c r="BA238" s="58" t="s">
        <v>119</v>
      </c>
    </row>
    <row r="239" spans="2:53" x14ac:dyDescent="0.25">
      <c r="B239" s="58">
        <v>2024</v>
      </c>
      <c r="C239" s="58">
        <v>891780111</v>
      </c>
      <c r="D239" s="59" t="s">
        <v>64</v>
      </c>
      <c r="E239" s="60" t="s">
        <v>3314</v>
      </c>
      <c r="F239" s="60" t="s">
        <v>3313</v>
      </c>
      <c r="G239" s="61">
        <v>0</v>
      </c>
      <c r="H239" s="61" t="s">
        <v>73</v>
      </c>
      <c r="I239" s="59" t="s">
        <v>125</v>
      </c>
      <c r="J239" s="62" t="s">
        <v>3312</v>
      </c>
      <c r="K239" s="60">
        <v>198905049</v>
      </c>
      <c r="L239" s="58" t="s">
        <v>68</v>
      </c>
      <c r="M239" s="62" t="s">
        <v>3311</v>
      </c>
      <c r="N239" s="63" t="s">
        <v>3310</v>
      </c>
      <c r="O239" s="64">
        <v>1462</v>
      </c>
      <c r="P239" s="68">
        <v>45469</v>
      </c>
      <c r="Q239" s="60">
        <v>675196713</v>
      </c>
      <c r="R239" s="68">
        <v>45484</v>
      </c>
      <c r="S239" s="60">
        <v>198905049</v>
      </c>
      <c r="T239" s="61" t="s">
        <v>66</v>
      </c>
      <c r="U239" s="64">
        <v>85467461</v>
      </c>
      <c r="V239" s="62" t="s">
        <v>3304</v>
      </c>
      <c r="W239" s="355">
        <v>45484</v>
      </c>
      <c r="X239" s="355">
        <v>45485</v>
      </c>
      <c r="Y239" s="355">
        <v>45485</v>
      </c>
      <c r="Z239" s="355">
        <v>45544</v>
      </c>
      <c r="AA239" s="67">
        <f t="shared" si="15"/>
        <v>59</v>
      </c>
      <c r="AB239" s="60">
        <v>0</v>
      </c>
      <c r="AC239" s="60">
        <v>0</v>
      </c>
      <c r="AD239" s="60">
        <v>0</v>
      </c>
      <c r="AE239" s="65" t="s">
        <v>75</v>
      </c>
      <c r="AF239" s="67">
        <f t="shared" si="16"/>
        <v>0</v>
      </c>
      <c r="AG239" s="60">
        <v>0</v>
      </c>
      <c r="AH239" s="60">
        <v>0</v>
      </c>
      <c r="AI239" s="65" t="s">
        <v>75</v>
      </c>
      <c r="AJ239" s="61">
        <v>0</v>
      </c>
      <c r="AK239" s="65" t="s">
        <v>75</v>
      </c>
      <c r="AL239" s="65" t="s">
        <v>75</v>
      </c>
      <c r="AM239" s="67">
        <f t="shared" si="17"/>
        <v>0</v>
      </c>
      <c r="AN239" s="67">
        <f>+K239+AC239-AH239</f>
        <v>198905049</v>
      </c>
      <c r="AO239" s="61" t="s">
        <v>67</v>
      </c>
      <c r="AP239" s="60">
        <v>198905049</v>
      </c>
      <c r="AQ239" s="61" t="s">
        <v>3164</v>
      </c>
      <c r="AR239" s="60">
        <v>0</v>
      </c>
      <c r="AS239" s="166" t="s">
        <v>75</v>
      </c>
      <c r="AT239" s="60">
        <v>0</v>
      </c>
      <c r="AU239" s="71">
        <f t="shared" si="18"/>
        <v>198905049</v>
      </c>
      <c r="AV239" s="72">
        <f t="shared" si="19"/>
        <v>0</v>
      </c>
      <c r="AW239" s="66" t="s">
        <v>75</v>
      </c>
      <c r="AX239" s="61" t="s">
        <v>98</v>
      </c>
      <c r="AY239" s="62" t="s">
        <v>3309</v>
      </c>
      <c r="AZ239" s="58" t="s">
        <v>67</v>
      </c>
      <c r="BA239" s="58" t="s">
        <v>119</v>
      </c>
    </row>
    <row r="240" spans="2:53" x14ac:dyDescent="0.25">
      <c r="B240" s="58">
        <v>2024</v>
      </c>
      <c r="C240" s="58">
        <v>891780111</v>
      </c>
      <c r="D240" s="59" t="s">
        <v>64</v>
      </c>
      <c r="E240" s="60" t="s">
        <v>3308</v>
      </c>
      <c r="F240" s="60" t="s">
        <v>3307</v>
      </c>
      <c r="G240" s="61">
        <v>0</v>
      </c>
      <c r="H240" s="61" t="s">
        <v>73</v>
      </c>
      <c r="I240" s="59" t="s">
        <v>125</v>
      </c>
      <c r="J240" s="62" t="s">
        <v>3306</v>
      </c>
      <c r="K240" s="60">
        <v>75499664</v>
      </c>
      <c r="L240" s="58" t="s">
        <v>68</v>
      </c>
      <c r="M240" s="62" t="s">
        <v>554</v>
      </c>
      <c r="N240" s="63" t="s">
        <v>3305</v>
      </c>
      <c r="O240" s="64">
        <v>1462</v>
      </c>
      <c r="P240" s="68">
        <v>45469</v>
      </c>
      <c r="Q240" s="60">
        <v>675196713</v>
      </c>
      <c r="R240" s="68">
        <v>45485</v>
      </c>
      <c r="S240" s="60">
        <v>75499664</v>
      </c>
      <c r="T240" s="61" t="s">
        <v>66</v>
      </c>
      <c r="U240" s="64">
        <v>85467461</v>
      </c>
      <c r="V240" s="62" t="s">
        <v>3304</v>
      </c>
      <c r="W240" s="355">
        <v>45485</v>
      </c>
      <c r="X240" s="355">
        <v>45491</v>
      </c>
      <c r="Y240" s="355">
        <v>45491</v>
      </c>
      <c r="Z240" s="355">
        <v>45657</v>
      </c>
      <c r="AA240" s="67">
        <f t="shared" si="15"/>
        <v>166</v>
      </c>
      <c r="AB240" s="60">
        <v>0</v>
      </c>
      <c r="AC240" s="60">
        <v>0</v>
      </c>
      <c r="AD240" s="60">
        <v>0</v>
      </c>
      <c r="AE240" s="65" t="s">
        <v>75</v>
      </c>
      <c r="AF240" s="67">
        <f t="shared" si="16"/>
        <v>0</v>
      </c>
      <c r="AG240" s="60">
        <v>0</v>
      </c>
      <c r="AH240" s="60">
        <v>0</v>
      </c>
      <c r="AI240" s="65" t="s">
        <v>75</v>
      </c>
      <c r="AJ240" s="61">
        <v>0</v>
      </c>
      <c r="AK240" s="65" t="s">
        <v>75</v>
      </c>
      <c r="AL240" s="65" t="s">
        <v>75</v>
      </c>
      <c r="AM240" s="67">
        <f t="shared" si="17"/>
        <v>0</v>
      </c>
      <c r="AN240" s="67">
        <f>+K240+AC240-AH240</f>
        <v>75499664</v>
      </c>
      <c r="AO240" s="61" t="s">
        <v>67</v>
      </c>
      <c r="AP240" s="60">
        <v>75499664</v>
      </c>
      <c r="AQ240" s="61" t="s">
        <v>3164</v>
      </c>
      <c r="AR240" s="60">
        <v>0</v>
      </c>
      <c r="AS240" s="166" t="s">
        <v>75</v>
      </c>
      <c r="AT240" s="60">
        <v>0</v>
      </c>
      <c r="AU240" s="71">
        <f t="shared" si="18"/>
        <v>75499664</v>
      </c>
      <c r="AV240" s="72">
        <f t="shared" si="19"/>
        <v>0</v>
      </c>
      <c r="AW240" s="66" t="s">
        <v>75</v>
      </c>
      <c r="AX240" s="61" t="s">
        <v>101</v>
      </c>
      <c r="AY240" s="62" t="s">
        <v>3303</v>
      </c>
      <c r="AZ240" s="58" t="s">
        <v>67</v>
      </c>
      <c r="BA240" s="58" t="s">
        <v>119</v>
      </c>
    </row>
    <row r="241" spans="2:53" x14ac:dyDescent="0.25">
      <c r="B241" s="58">
        <v>2024</v>
      </c>
      <c r="C241" s="58">
        <v>891780111</v>
      </c>
      <c r="D241" s="59" t="s">
        <v>64</v>
      </c>
      <c r="E241" s="60" t="s">
        <v>3302</v>
      </c>
      <c r="F241" s="60" t="s">
        <v>3301</v>
      </c>
      <c r="G241" s="61">
        <v>0</v>
      </c>
      <c r="H241" s="61" t="s">
        <v>73</v>
      </c>
      <c r="I241" s="59" t="s">
        <v>125</v>
      </c>
      <c r="J241" s="62" t="s">
        <v>3300</v>
      </c>
      <c r="K241" s="60">
        <v>239019000</v>
      </c>
      <c r="L241" s="58" t="s">
        <v>68</v>
      </c>
      <c r="M241" s="62" t="s">
        <v>3299</v>
      </c>
      <c r="N241" s="63" t="s">
        <v>3298</v>
      </c>
      <c r="O241" s="64">
        <v>1507</v>
      </c>
      <c r="P241" s="68">
        <v>45477</v>
      </c>
      <c r="Q241" s="60">
        <v>239019000</v>
      </c>
      <c r="R241" s="68">
        <v>45485</v>
      </c>
      <c r="S241" s="60">
        <v>239019000</v>
      </c>
      <c r="T241" s="61" t="s">
        <v>66</v>
      </c>
      <c r="U241" s="64">
        <v>1082851808</v>
      </c>
      <c r="V241" s="62" t="s">
        <v>3218</v>
      </c>
      <c r="W241" s="355">
        <v>45485</v>
      </c>
      <c r="X241" s="355">
        <v>45490</v>
      </c>
      <c r="Y241" s="355">
        <v>45489</v>
      </c>
      <c r="Z241" s="355">
        <v>45609</v>
      </c>
      <c r="AA241" s="67">
        <f t="shared" si="15"/>
        <v>120</v>
      </c>
      <c r="AB241" s="60">
        <v>0</v>
      </c>
      <c r="AC241" s="60">
        <v>0</v>
      </c>
      <c r="AD241" s="60">
        <v>0</v>
      </c>
      <c r="AE241" s="65" t="s">
        <v>75</v>
      </c>
      <c r="AF241" s="67">
        <f t="shared" si="16"/>
        <v>0</v>
      </c>
      <c r="AG241" s="60">
        <v>0</v>
      </c>
      <c r="AH241" s="60">
        <v>0</v>
      </c>
      <c r="AI241" s="65" t="s">
        <v>75</v>
      </c>
      <c r="AJ241" s="61">
        <v>0</v>
      </c>
      <c r="AK241" s="65" t="s">
        <v>75</v>
      </c>
      <c r="AL241" s="65" t="s">
        <v>75</v>
      </c>
      <c r="AM241" s="67">
        <f t="shared" si="17"/>
        <v>0</v>
      </c>
      <c r="AN241" s="67">
        <f>+K241+AC241-AH241</f>
        <v>239019000</v>
      </c>
      <c r="AO241" s="61" t="s">
        <v>67</v>
      </c>
      <c r="AP241" s="60">
        <v>239019000</v>
      </c>
      <c r="AQ241" s="61" t="s">
        <v>66</v>
      </c>
      <c r="AR241" s="60">
        <v>119509500</v>
      </c>
      <c r="AS241" s="166" t="s">
        <v>75</v>
      </c>
      <c r="AT241" s="60">
        <v>0</v>
      </c>
      <c r="AU241" s="71">
        <f t="shared" si="18"/>
        <v>239019000</v>
      </c>
      <c r="AV241" s="72">
        <f t="shared" si="19"/>
        <v>0</v>
      </c>
      <c r="AW241" s="66" t="s">
        <v>75</v>
      </c>
      <c r="AX241" s="61" t="s">
        <v>101</v>
      </c>
      <c r="AY241" s="62" t="s">
        <v>3297</v>
      </c>
      <c r="AZ241" s="58" t="s">
        <v>67</v>
      </c>
      <c r="BA241" s="58" t="s">
        <v>119</v>
      </c>
    </row>
    <row r="242" spans="2:53" x14ac:dyDescent="0.25">
      <c r="B242" s="58">
        <v>2024</v>
      </c>
      <c r="C242" s="58">
        <v>891780111</v>
      </c>
      <c r="D242" s="59" t="s">
        <v>64</v>
      </c>
      <c r="E242" s="60" t="s">
        <v>3296</v>
      </c>
      <c r="F242" s="60" t="s">
        <v>3295</v>
      </c>
      <c r="G242" s="61">
        <v>0</v>
      </c>
      <c r="H242" s="61" t="s">
        <v>73</v>
      </c>
      <c r="I242" s="59" t="s">
        <v>65</v>
      </c>
      <c r="J242" s="62" t="s">
        <v>3294</v>
      </c>
      <c r="K242" s="60">
        <v>9282000</v>
      </c>
      <c r="L242" s="58" t="s">
        <v>68</v>
      </c>
      <c r="M242" s="62" t="s">
        <v>3250</v>
      </c>
      <c r="N242" s="63" t="s">
        <v>3249</v>
      </c>
      <c r="O242" s="64">
        <v>1373</v>
      </c>
      <c r="P242" s="68">
        <v>45460</v>
      </c>
      <c r="Q242" s="60">
        <v>9282000</v>
      </c>
      <c r="R242" s="68">
        <v>45489</v>
      </c>
      <c r="S242" s="60">
        <v>9282000</v>
      </c>
      <c r="T242" s="61" t="s">
        <v>66</v>
      </c>
      <c r="U242" s="64">
        <v>36665858</v>
      </c>
      <c r="V242" s="62" t="s">
        <v>3237</v>
      </c>
      <c r="W242" s="355">
        <v>45489</v>
      </c>
      <c r="X242" s="355">
        <v>45489</v>
      </c>
      <c r="Y242" s="355" t="s">
        <v>75</v>
      </c>
      <c r="Z242" s="355">
        <v>45516</v>
      </c>
      <c r="AA242" s="67">
        <f t="shared" si="15"/>
        <v>27</v>
      </c>
      <c r="AB242" s="60">
        <v>0</v>
      </c>
      <c r="AC242" s="60">
        <v>0</v>
      </c>
      <c r="AD242" s="60">
        <v>0</v>
      </c>
      <c r="AE242" s="65" t="s">
        <v>75</v>
      </c>
      <c r="AF242" s="67">
        <f t="shared" si="16"/>
        <v>0</v>
      </c>
      <c r="AG242" s="60">
        <v>0</v>
      </c>
      <c r="AH242" s="60">
        <v>0</v>
      </c>
      <c r="AI242" s="65" t="s">
        <v>75</v>
      </c>
      <c r="AJ242" s="61">
        <v>0</v>
      </c>
      <c r="AK242" s="65" t="s">
        <v>75</v>
      </c>
      <c r="AL242" s="65" t="s">
        <v>75</v>
      </c>
      <c r="AM242" s="67">
        <f t="shared" si="17"/>
        <v>0</v>
      </c>
      <c r="AN242" s="67">
        <f>+K242+AC242-AH242</f>
        <v>9282000</v>
      </c>
      <c r="AO242" s="61" t="s">
        <v>67</v>
      </c>
      <c r="AP242" s="60">
        <v>9282000</v>
      </c>
      <c r="AQ242" s="61" t="s">
        <v>3164</v>
      </c>
      <c r="AR242" s="60">
        <v>0</v>
      </c>
      <c r="AS242" s="166" t="s">
        <v>75</v>
      </c>
      <c r="AT242" s="60">
        <v>0</v>
      </c>
      <c r="AU242" s="71">
        <f t="shared" si="18"/>
        <v>9282000</v>
      </c>
      <c r="AV242" s="72">
        <f t="shared" si="19"/>
        <v>0</v>
      </c>
      <c r="AW242" s="66" t="s">
        <v>75</v>
      </c>
      <c r="AX242" s="61" t="s">
        <v>101</v>
      </c>
      <c r="AY242" s="62" t="s">
        <v>3293</v>
      </c>
      <c r="AZ242" s="58" t="s">
        <v>67</v>
      </c>
      <c r="BA242" s="58" t="s">
        <v>119</v>
      </c>
    </row>
    <row r="243" spans="2:53" x14ac:dyDescent="0.25">
      <c r="B243" s="58">
        <v>2024</v>
      </c>
      <c r="C243" s="58">
        <v>891780111</v>
      </c>
      <c r="D243" s="59" t="s">
        <v>64</v>
      </c>
      <c r="E243" s="60" t="s">
        <v>3292</v>
      </c>
      <c r="F243" s="60" t="s">
        <v>3291</v>
      </c>
      <c r="G243" s="61">
        <v>0</v>
      </c>
      <c r="H243" s="61" t="s">
        <v>73</v>
      </c>
      <c r="I243" s="59" t="s">
        <v>125</v>
      </c>
      <c r="J243" s="62" t="s">
        <v>3290</v>
      </c>
      <c r="K243" s="60">
        <v>96850500</v>
      </c>
      <c r="L243" s="58" t="s">
        <v>68</v>
      </c>
      <c r="M243" s="62" t="s">
        <v>3256</v>
      </c>
      <c r="N243" s="63" t="s">
        <v>3255</v>
      </c>
      <c r="O243" s="64">
        <v>1513</v>
      </c>
      <c r="P243" s="68">
        <v>45477</v>
      </c>
      <c r="Q243" s="60">
        <v>96850500</v>
      </c>
      <c r="R243" s="68">
        <v>45490</v>
      </c>
      <c r="S243" s="60">
        <v>96850500</v>
      </c>
      <c r="T243" s="61" t="s">
        <v>66</v>
      </c>
      <c r="U243" s="64">
        <v>15443332</v>
      </c>
      <c r="V243" s="62" t="s">
        <v>3157</v>
      </c>
      <c r="W243" s="355">
        <v>45490</v>
      </c>
      <c r="X243" s="355">
        <v>45504</v>
      </c>
      <c r="Y243" s="355">
        <v>45504</v>
      </c>
      <c r="Z243" s="355">
        <v>45518</v>
      </c>
      <c r="AA243" s="67">
        <f t="shared" si="15"/>
        <v>14</v>
      </c>
      <c r="AB243" s="60">
        <v>0</v>
      </c>
      <c r="AC243" s="60">
        <v>0</v>
      </c>
      <c r="AD243" s="60">
        <v>0</v>
      </c>
      <c r="AE243" s="65" t="s">
        <v>75</v>
      </c>
      <c r="AF243" s="67">
        <f t="shared" si="16"/>
        <v>0</v>
      </c>
      <c r="AG243" s="60">
        <v>0</v>
      </c>
      <c r="AH243" s="60">
        <v>0</v>
      </c>
      <c r="AI243" s="65" t="s">
        <v>75</v>
      </c>
      <c r="AJ243" s="61">
        <v>0</v>
      </c>
      <c r="AK243" s="65" t="s">
        <v>75</v>
      </c>
      <c r="AL243" s="65" t="s">
        <v>75</v>
      </c>
      <c r="AM243" s="67">
        <f t="shared" si="17"/>
        <v>0</v>
      </c>
      <c r="AN243" s="67">
        <f>+K243+AC243-AH243</f>
        <v>96850500</v>
      </c>
      <c r="AO243" s="61" t="s">
        <v>67</v>
      </c>
      <c r="AP243" s="60">
        <v>96850500</v>
      </c>
      <c r="AQ243" s="61" t="s">
        <v>3164</v>
      </c>
      <c r="AR243" s="60">
        <v>0</v>
      </c>
      <c r="AS243" s="166" t="s">
        <v>75</v>
      </c>
      <c r="AT243" s="60">
        <v>0</v>
      </c>
      <c r="AU243" s="71">
        <f t="shared" si="18"/>
        <v>96850500</v>
      </c>
      <c r="AV243" s="72">
        <f t="shared" si="19"/>
        <v>0</v>
      </c>
      <c r="AW243" s="66" t="s">
        <v>75</v>
      </c>
      <c r="AX243" s="61" t="s">
        <v>101</v>
      </c>
      <c r="AY243" s="62" t="s">
        <v>3289</v>
      </c>
      <c r="AZ243" s="58" t="s">
        <v>67</v>
      </c>
      <c r="BA243" s="58" t="s">
        <v>119</v>
      </c>
    </row>
    <row r="244" spans="2:53" x14ac:dyDescent="0.25">
      <c r="B244" s="58">
        <v>2024</v>
      </c>
      <c r="C244" s="58">
        <v>891780111</v>
      </c>
      <c r="D244" s="59" t="s">
        <v>64</v>
      </c>
      <c r="E244" s="60" t="s">
        <v>3288</v>
      </c>
      <c r="F244" s="60" t="s">
        <v>3287</v>
      </c>
      <c r="G244" s="61">
        <v>0</v>
      </c>
      <c r="H244" s="61" t="s">
        <v>73</v>
      </c>
      <c r="I244" s="59" t="s">
        <v>125</v>
      </c>
      <c r="J244" s="62" t="s">
        <v>3286</v>
      </c>
      <c r="K244" s="60">
        <v>31237024</v>
      </c>
      <c r="L244" s="58" t="s">
        <v>68</v>
      </c>
      <c r="M244" s="62" t="s">
        <v>3285</v>
      </c>
      <c r="N244" s="63" t="s">
        <v>3284</v>
      </c>
      <c r="O244" s="64">
        <v>1753</v>
      </c>
      <c r="P244" s="68">
        <v>45505</v>
      </c>
      <c r="Q244" s="60">
        <v>31237024</v>
      </c>
      <c r="R244" s="68">
        <v>45510</v>
      </c>
      <c r="S244" s="60">
        <v>31237024</v>
      </c>
      <c r="T244" s="61" t="s">
        <v>66</v>
      </c>
      <c r="U244" s="64">
        <v>7633815</v>
      </c>
      <c r="V244" s="62" t="s">
        <v>3276</v>
      </c>
      <c r="W244" s="355">
        <v>45510</v>
      </c>
      <c r="X244" s="355">
        <v>45512</v>
      </c>
      <c r="Y244" s="355">
        <v>45512</v>
      </c>
      <c r="Z244" s="355">
        <v>45544</v>
      </c>
      <c r="AA244" s="67">
        <f t="shared" si="15"/>
        <v>32</v>
      </c>
      <c r="AB244" s="60">
        <v>0</v>
      </c>
      <c r="AC244" s="60">
        <v>0</v>
      </c>
      <c r="AD244" s="60">
        <v>0</v>
      </c>
      <c r="AE244" s="65" t="s">
        <v>75</v>
      </c>
      <c r="AF244" s="67">
        <f t="shared" si="16"/>
        <v>0</v>
      </c>
      <c r="AG244" s="60">
        <v>0</v>
      </c>
      <c r="AH244" s="60">
        <v>0</v>
      </c>
      <c r="AI244" s="65" t="s">
        <v>75</v>
      </c>
      <c r="AJ244" s="61">
        <v>0</v>
      </c>
      <c r="AK244" s="65" t="s">
        <v>75</v>
      </c>
      <c r="AL244" s="65" t="s">
        <v>75</v>
      </c>
      <c r="AM244" s="67">
        <f t="shared" si="17"/>
        <v>0</v>
      </c>
      <c r="AN244" s="67">
        <f>+K244+AC244-AH244</f>
        <v>31237024</v>
      </c>
      <c r="AO244" s="61" t="s">
        <v>67</v>
      </c>
      <c r="AP244" s="60">
        <v>31237024</v>
      </c>
      <c r="AQ244" s="61" t="s">
        <v>3164</v>
      </c>
      <c r="AR244" s="60">
        <v>0</v>
      </c>
      <c r="AS244" s="166" t="s">
        <v>75</v>
      </c>
      <c r="AT244" s="60">
        <v>0</v>
      </c>
      <c r="AU244" s="71">
        <f t="shared" si="18"/>
        <v>31237024</v>
      </c>
      <c r="AV244" s="72">
        <f t="shared" si="19"/>
        <v>0</v>
      </c>
      <c r="AW244" s="66" t="s">
        <v>75</v>
      </c>
      <c r="AX244" s="61" t="s">
        <v>98</v>
      </c>
      <c r="AY244" s="62" t="s">
        <v>3280</v>
      </c>
      <c r="AZ244" s="58" t="s">
        <v>67</v>
      </c>
      <c r="BA244" s="58" t="s">
        <v>119</v>
      </c>
    </row>
    <row r="245" spans="2:53" x14ac:dyDescent="0.25">
      <c r="B245" s="58">
        <v>2024</v>
      </c>
      <c r="C245" s="58">
        <v>891780111</v>
      </c>
      <c r="D245" s="59" t="s">
        <v>64</v>
      </c>
      <c r="E245" s="60" t="s">
        <v>3283</v>
      </c>
      <c r="F245" s="60" t="s">
        <v>3282</v>
      </c>
      <c r="G245" s="61">
        <v>0</v>
      </c>
      <c r="H245" s="61" t="s">
        <v>73</v>
      </c>
      <c r="I245" s="59" t="s">
        <v>125</v>
      </c>
      <c r="J245" s="62" t="s">
        <v>3281</v>
      </c>
      <c r="K245" s="60">
        <v>2618000</v>
      </c>
      <c r="L245" s="58" t="s">
        <v>68</v>
      </c>
      <c r="M245" s="62" t="s">
        <v>3239</v>
      </c>
      <c r="N245" s="63" t="s">
        <v>3238</v>
      </c>
      <c r="O245" s="64">
        <v>1692</v>
      </c>
      <c r="P245" s="68">
        <v>45497</v>
      </c>
      <c r="Q245" s="60">
        <v>2618000</v>
      </c>
      <c r="R245" s="68">
        <v>45510</v>
      </c>
      <c r="S245" s="60">
        <v>2618000</v>
      </c>
      <c r="T245" s="61" t="s">
        <v>66</v>
      </c>
      <c r="U245" s="64">
        <v>36665858</v>
      </c>
      <c r="V245" s="62" t="s">
        <v>3237</v>
      </c>
      <c r="W245" s="355">
        <v>45510</v>
      </c>
      <c r="X245" s="355">
        <v>45510</v>
      </c>
      <c r="Y245" s="355" t="s">
        <v>75</v>
      </c>
      <c r="Z245" s="355">
        <v>45539</v>
      </c>
      <c r="AA245" s="67">
        <f t="shared" si="15"/>
        <v>29</v>
      </c>
      <c r="AB245" s="60">
        <v>0</v>
      </c>
      <c r="AC245" s="60">
        <v>0</v>
      </c>
      <c r="AD245" s="60">
        <v>0</v>
      </c>
      <c r="AE245" s="65" t="s">
        <v>75</v>
      </c>
      <c r="AF245" s="67">
        <f t="shared" si="16"/>
        <v>0</v>
      </c>
      <c r="AG245" s="60">
        <v>0</v>
      </c>
      <c r="AH245" s="60">
        <v>0</v>
      </c>
      <c r="AI245" s="65" t="s">
        <v>75</v>
      </c>
      <c r="AJ245" s="61">
        <v>0</v>
      </c>
      <c r="AK245" s="65" t="s">
        <v>75</v>
      </c>
      <c r="AL245" s="65" t="s">
        <v>75</v>
      </c>
      <c r="AM245" s="67">
        <f t="shared" si="17"/>
        <v>0</v>
      </c>
      <c r="AN245" s="67">
        <f>+K245+AC245-AH245</f>
        <v>2618000</v>
      </c>
      <c r="AO245" s="61" t="s">
        <v>67</v>
      </c>
      <c r="AP245" s="60">
        <v>2618000</v>
      </c>
      <c r="AQ245" s="61" t="s">
        <v>3164</v>
      </c>
      <c r="AR245" s="60">
        <v>0</v>
      </c>
      <c r="AS245" s="166" t="s">
        <v>75</v>
      </c>
      <c r="AT245" s="60">
        <v>0</v>
      </c>
      <c r="AU245" s="71">
        <f t="shared" si="18"/>
        <v>2618000</v>
      </c>
      <c r="AV245" s="72">
        <f t="shared" si="19"/>
        <v>0</v>
      </c>
      <c r="AW245" s="66" t="s">
        <v>75</v>
      </c>
      <c r="AX245" s="61" t="s">
        <v>98</v>
      </c>
      <c r="AY245" s="62" t="s">
        <v>3280</v>
      </c>
      <c r="AZ245" s="58" t="s">
        <v>67</v>
      </c>
      <c r="BA245" s="58" t="s">
        <v>119</v>
      </c>
    </row>
    <row r="246" spans="2:53" x14ac:dyDescent="0.25">
      <c r="B246" s="58">
        <v>2024</v>
      </c>
      <c r="C246" s="58">
        <v>891780111</v>
      </c>
      <c r="D246" s="59" t="s">
        <v>64</v>
      </c>
      <c r="E246" s="60" t="s">
        <v>3279</v>
      </c>
      <c r="F246" s="60" t="s">
        <v>3278</v>
      </c>
      <c r="G246" s="61">
        <v>0</v>
      </c>
      <c r="H246" s="61" t="s">
        <v>73</v>
      </c>
      <c r="I246" s="59" t="s">
        <v>125</v>
      </c>
      <c r="J246" s="62" t="s">
        <v>3277</v>
      </c>
      <c r="K246" s="60">
        <v>146191500</v>
      </c>
      <c r="L246" s="58" t="s">
        <v>68</v>
      </c>
      <c r="M246" s="62" t="s">
        <v>3244</v>
      </c>
      <c r="N246" s="63" t="s">
        <v>726</v>
      </c>
      <c r="O246" s="64">
        <v>1766</v>
      </c>
      <c r="P246" s="68">
        <v>45509</v>
      </c>
      <c r="Q246" s="60">
        <v>146191500</v>
      </c>
      <c r="R246" s="68">
        <v>45512</v>
      </c>
      <c r="S246" s="60">
        <v>146191500</v>
      </c>
      <c r="T246" s="61" t="s">
        <v>66</v>
      </c>
      <c r="U246" s="64">
        <v>7633815</v>
      </c>
      <c r="V246" s="62" t="s">
        <v>3276</v>
      </c>
      <c r="W246" s="355">
        <v>45512</v>
      </c>
      <c r="X246" s="355">
        <v>45513</v>
      </c>
      <c r="Y246" s="355">
        <v>45513</v>
      </c>
      <c r="Z246" s="355">
        <v>45519</v>
      </c>
      <c r="AA246" s="67">
        <f t="shared" si="15"/>
        <v>6</v>
      </c>
      <c r="AB246" s="60">
        <v>0</v>
      </c>
      <c r="AC246" s="60">
        <v>0</v>
      </c>
      <c r="AD246" s="60">
        <v>0</v>
      </c>
      <c r="AE246" s="65" t="s">
        <v>75</v>
      </c>
      <c r="AF246" s="67">
        <f t="shared" si="16"/>
        <v>0</v>
      </c>
      <c r="AG246" s="60">
        <v>0</v>
      </c>
      <c r="AH246" s="60">
        <v>0</v>
      </c>
      <c r="AI246" s="65" t="s">
        <v>75</v>
      </c>
      <c r="AJ246" s="61">
        <v>0</v>
      </c>
      <c r="AK246" s="65" t="s">
        <v>75</v>
      </c>
      <c r="AL246" s="65" t="s">
        <v>75</v>
      </c>
      <c r="AM246" s="67">
        <f t="shared" si="17"/>
        <v>0</v>
      </c>
      <c r="AN246" s="67">
        <f>+K246+AC246-AH246</f>
        <v>146191500</v>
      </c>
      <c r="AO246" s="61" t="s">
        <v>67</v>
      </c>
      <c r="AP246" s="60">
        <v>146191500</v>
      </c>
      <c r="AQ246" s="61" t="s">
        <v>3164</v>
      </c>
      <c r="AR246" s="60">
        <v>0</v>
      </c>
      <c r="AS246" s="166" t="s">
        <v>75</v>
      </c>
      <c r="AT246" s="60">
        <v>0</v>
      </c>
      <c r="AU246" s="71">
        <f t="shared" si="18"/>
        <v>146191500</v>
      </c>
      <c r="AV246" s="72">
        <f t="shared" si="19"/>
        <v>0</v>
      </c>
      <c r="AW246" s="66" t="s">
        <v>75</v>
      </c>
      <c r="AX246" s="61" t="s">
        <v>98</v>
      </c>
      <c r="AY246" s="62" t="s">
        <v>3275</v>
      </c>
      <c r="AZ246" s="58" t="s">
        <v>67</v>
      </c>
      <c r="BA246" s="58" t="s">
        <v>119</v>
      </c>
    </row>
    <row r="247" spans="2:53" x14ac:dyDescent="0.25">
      <c r="B247" s="58">
        <v>2024</v>
      </c>
      <c r="C247" s="58">
        <v>891780111</v>
      </c>
      <c r="D247" s="59" t="s">
        <v>64</v>
      </c>
      <c r="E247" s="60" t="s">
        <v>3274</v>
      </c>
      <c r="F247" s="60" t="s">
        <v>3273</v>
      </c>
      <c r="G247" s="61">
        <v>0</v>
      </c>
      <c r="H247" s="61" t="s">
        <v>73</v>
      </c>
      <c r="I247" s="59" t="s">
        <v>125</v>
      </c>
      <c r="J247" s="62" t="s">
        <v>3272</v>
      </c>
      <c r="K247" s="60">
        <v>24329550</v>
      </c>
      <c r="L247" s="58" t="s">
        <v>68</v>
      </c>
      <c r="M247" s="62" t="s">
        <v>3239</v>
      </c>
      <c r="N247" s="63" t="s">
        <v>3238</v>
      </c>
      <c r="O247" s="64">
        <v>1744</v>
      </c>
      <c r="P247" s="68">
        <v>45505</v>
      </c>
      <c r="Q247" s="60">
        <v>24329550</v>
      </c>
      <c r="R247" s="68">
        <v>45513</v>
      </c>
      <c r="S247" s="60">
        <v>24329550</v>
      </c>
      <c r="T247" s="61" t="s">
        <v>66</v>
      </c>
      <c r="U247" s="64">
        <v>36665858</v>
      </c>
      <c r="V247" s="62" t="s">
        <v>3237</v>
      </c>
      <c r="W247" s="355">
        <v>45513</v>
      </c>
      <c r="X247" s="355">
        <v>45513</v>
      </c>
      <c r="Y247" s="355" t="s">
        <v>75</v>
      </c>
      <c r="Z247" s="355">
        <v>45532</v>
      </c>
      <c r="AA247" s="67">
        <f t="shared" si="15"/>
        <v>19</v>
      </c>
      <c r="AB247" s="60">
        <v>0</v>
      </c>
      <c r="AC247" s="60">
        <v>0</v>
      </c>
      <c r="AD247" s="60">
        <v>0</v>
      </c>
      <c r="AE247" s="65" t="s">
        <v>75</v>
      </c>
      <c r="AF247" s="67">
        <f t="shared" si="16"/>
        <v>0</v>
      </c>
      <c r="AG247" s="60">
        <v>0</v>
      </c>
      <c r="AH247" s="60">
        <v>0</v>
      </c>
      <c r="AI247" s="65" t="s">
        <v>75</v>
      </c>
      <c r="AJ247" s="61">
        <v>0</v>
      </c>
      <c r="AK247" s="65" t="s">
        <v>75</v>
      </c>
      <c r="AL247" s="65" t="s">
        <v>75</v>
      </c>
      <c r="AM247" s="67">
        <f t="shared" si="17"/>
        <v>0</v>
      </c>
      <c r="AN247" s="67">
        <f>+K247+AC247-AH247</f>
        <v>24329550</v>
      </c>
      <c r="AO247" s="61" t="s">
        <v>67</v>
      </c>
      <c r="AP247" s="60">
        <v>24329550</v>
      </c>
      <c r="AQ247" s="61" t="s">
        <v>3164</v>
      </c>
      <c r="AR247" s="60">
        <v>0</v>
      </c>
      <c r="AS247" s="166" t="s">
        <v>75</v>
      </c>
      <c r="AT247" s="60">
        <v>0</v>
      </c>
      <c r="AU247" s="71">
        <f t="shared" si="18"/>
        <v>24329550</v>
      </c>
      <c r="AV247" s="72">
        <f t="shared" si="19"/>
        <v>0</v>
      </c>
      <c r="AW247" s="66" t="s">
        <v>75</v>
      </c>
      <c r="AX247" s="61" t="s">
        <v>98</v>
      </c>
      <c r="AY247" s="62" t="s">
        <v>3271</v>
      </c>
      <c r="AZ247" s="58" t="s">
        <v>67</v>
      </c>
      <c r="BA247" s="58" t="s">
        <v>119</v>
      </c>
    </row>
    <row r="248" spans="2:53" x14ac:dyDescent="0.25">
      <c r="B248" s="58">
        <v>2024</v>
      </c>
      <c r="C248" s="58">
        <v>891780111</v>
      </c>
      <c r="D248" s="59" t="s">
        <v>64</v>
      </c>
      <c r="E248" s="60" t="s">
        <v>3270</v>
      </c>
      <c r="F248" s="60" t="s">
        <v>3269</v>
      </c>
      <c r="G248" s="61">
        <v>0</v>
      </c>
      <c r="H248" s="61" t="s">
        <v>73</v>
      </c>
      <c r="I248" s="59" t="s">
        <v>65</v>
      </c>
      <c r="J248" s="62" t="s">
        <v>3268</v>
      </c>
      <c r="K248" s="60">
        <v>4714084</v>
      </c>
      <c r="L248" s="58" t="s">
        <v>68</v>
      </c>
      <c r="M248" s="62" t="s">
        <v>3220</v>
      </c>
      <c r="N248" s="63" t="s">
        <v>3219</v>
      </c>
      <c r="O248" s="64">
        <v>1729</v>
      </c>
      <c r="P248" s="68">
        <v>45503</v>
      </c>
      <c r="Q248" s="60">
        <v>4715000</v>
      </c>
      <c r="R248" s="68">
        <v>45517</v>
      </c>
      <c r="S248" s="60">
        <v>4714084</v>
      </c>
      <c r="T248" s="61" t="s">
        <v>66</v>
      </c>
      <c r="U248" s="64">
        <v>85465146</v>
      </c>
      <c r="V248" s="62" t="s">
        <v>3267</v>
      </c>
      <c r="W248" s="355">
        <v>45517</v>
      </c>
      <c r="X248" s="355">
        <v>45518</v>
      </c>
      <c r="Y248" s="355">
        <v>45517</v>
      </c>
      <c r="Z248" s="355">
        <v>45531</v>
      </c>
      <c r="AA248" s="67">
        <f t="shared" si="15"/>
        <v>14</v>
      </c>
      <c r="AB248" s="60">
        <v>0</v>
      </c>
      <c r="AC248" s="60">
        <v>0</v>
      </c>
      <c r="AD248" s="60">
        <v>0</v>
      </c>
      <c r="AE248" s="65" t="s">
        <v>75</v>
      </c>
      <c r="AF248" s="67">
        <f t="shared" si="16"/>
        <v>0</v>
      </c>
      <c r="AG248" s="60">
        <v>0</v>
      </c>
      <c r="AH248" s="60">
        <v>0</v>
      </c>
      <c r="AI248" s="65" t="s">
        <v>75</v>
      </c>
      <c r="AJ248" s="61">
        <v>0</v>
      </c>
      <c r="AK248" s="65" t="s">
        <v>75</v>
      </c>
      <c r="AL248" s="65" t="s">
        <v>75</v>
      </c>
      <c r="AM248" s="67">
        <f t="shared" si="17"/>
        <v>0</v>
      </c>
      <c r="AN248" s="67">
        <f>+K248+AC248-AH248</f>
        <v>4714084</v>
      </c>
      <c r="AO248" s="61" t="s">
        <v>67</v>
      </c>
      <c r="AP248" s="60">
        <v>4714084</v>
      </c>
      <c r="AQ248" s="61" t="s">
        <v>3164</v>
      </c>
      <c r="AR248" s="60">
        <v>0</v>
      </c>
      <c r="AS248" s="166" t="s">
        <v>75</v>
      </c>
      <c r="AT248" s="60">
        <v>0</v>
      </c>
      <c r="AU248" s="71">
        <f t="shared" si="18"/>
        <v>4714084</v>
      </c>
      <c r="AV248" s="72">
        <f t="shared" si="19"/>
        <v>0</v>
      </c>
      <c r="AW248" s="66" t="s">
        <v>75</v>
      </c>
      <c r="AX248" s="61" t="s">
        <v>98</v>
      </c>
      <c r="AY248" s="62" t="s">
        <v>3266</v>
      </c>
      <c r="AZ248" s="58" t="s">
        <v>67</v>
      </c>
      <c r="BA248" s="58" t="s">
        <v>119</v>
      </c>
    </row>
    <row r="249" spans="2:53" x14ac:dyDescent="0.25">
      <c r="B249" s="58">
        <v>2024</v>
      </c>
      <c r="C249" s="58">
        <v>891780111</v>
      </c>
      <c r="D249" s="59" t="s">
        <v>64</v>
      </c>
      <c r="E249" s="60" t="s">
        <v>3265</v>
      </c>
      <c r="F249" s="60" t="s">
        <v>3264</v>
      </c>
      <c r="G249" s="61">
        <v>0</v>
      </c>
      <c r="H249" s="61" t="s">
        <v>73</v>
      </c>
      <c r="I249" s="59" t="s">
        <v>125</v>
      </c>
      <c r="J249" s="62" t="s">
        <v>3263</v>
      </c>
      <c r="K249" s="60">
        <v>50192739</v>
      </c>
      <c r="L249" s="58" t="s">
        <v>68</v>
      </c>
      <c r="M249" s="62" t="s">
        <v>3262</v>
      </c>
      <c r="N249" s="63" t="s">
        <v>3261</v>
      </c>
      <c r="O249" s="64">
        <v>1658</v>
      </c>
      <c r="P249" s="68">
        <v>45495</v>
      </c>
      <c r="Q249" s="60">
        <v>50192739</v>
      </c>
      <c r="R249" s="68">
        <v>45517</v>
      </c>
      <c r="S249" s="60">
        <v>50192739</v>
      </c>
      <c r="T249" s="61" t="s">
        <v>66</v>
      </c>
      <c r="U249" s="64">
        <v>36665858</v>
      </c>
      <c r="V249" s="62" t="s">
        <v>3237</v>
      </c>
      <c r="W249" s="355">
        <v>45517</v>
      </c>
      <c r="X249" s="355">
        <v>45517</v>
      </c>
      <c r="Y249" s="355">
        <v>45517</v>
      </c>
      <c r="Z249" s="355">
        <v>45551</v>
      </c>
      <c r="AA249" s="67">
        <f t="shared" si="15"/>
        <v>34</v>
      </c>
      <c r="AB249" s="60">
        <v>0</v>
      </c>
      <c r="AC249" s="60">
        <v>0</v>
      </c>
      <c r="AD249" s="60">
        <v>0</v>
      </c>
      <c r="AE249" s="65" t="s">
        <v>75</v>
      </c>
      <c r="AF249" s="67">
        <f t="shared" si="16"/>
        <v>0</v>
      </c>
      <c r="AG249" s="60">
        <v>0</v>
      </c>
      <c r="AH249" s="60">
        <v>0</v>
      </c>
      <c r="AI249" s="65" t="s">
        <v>75</v>
      </c>
      <c r="AJ249" s="61">
        <v>0</v>
      </c>
      <c r="AK249" s="65" t="s">
        <v>75</v>
      </c>
      <c r="AL249" s="65" t="s">
        <v>75</v>
      </c>
      <c r="AM249" s="67">
        <f t="shared" si="17"/>
        <v>0</v>
      </c>
      <c r="AN249" s="67">
        <f>+K249+AC249-AH249</f>
        <v>50192739</v>
      </c>
      <c r="AO249" s="61" t="s">
        <v>67</v>
      </c>
      <c r="AP249" s="60">
        <v>50192739</v>
      </c>
      <c r="AQ249" s="61" t="s">
        <v>66</v>
      </c>
      <c r="AR249" s="60">
        <v>25096369.5</v>
      </c>
      <c r="AS249" s="166">
        <v>45520</v>
      </c>
      <c r="AT249" s="60">
        <v>0</v>
      </c>
      <c r="AU249" s="71">
        <f t="shared" si="18"/>
        <v>50192739</v>
      </c>
      <c r="AV249" s="72">
        <f t="shared" si="19"/>
        <v>0</v>
      </c>
      <c r="AW249" s="66" t="s">
        <v>75</v>
      </c>
      <c r="AX249" s="61" t="s">
        <v>101</v>
      </c>
      <c r="AY249" s="62" t="s">
        <v>3260</v>
      </c>
      <c r="AZ249" s="58" t="s">
        <v>67</v>
      </c>
      <c r="BA249" s="58" t="s">
        <v>119</v>
      </c>
    </row>
    <row r="250" spans="2:53" x14ac:dyDescent="0.25">
      <c r="B250" s="58">
        <v>2024</v>
      </c>
      <c r="C250" s="58">
        <v>891780111</v>
      </c>
      <c r="D250" s="59" t="s">
        <v>64</v>
      </c>
      <c r="E250" s="60" t="s">
        <v>3259</v>
      </c>
      <c r="F250" s="60" t="s">
        <v>3258</v>
      </c>
      <c r="G250" s="61">
        <v>0</v>
      </c>
      <c r="H250" s="61" t="s">
        <v>73</v>
      </c>
      <c r="I250" s="59" t="s">
        <v>125</v>
      </c>
      <c r="J250" s="62" t="s">
        <v>3257</v>
      </c>
      <c r="K250" s="60">
        <v>36485400</v>
      </c>
      <c r="L250" s="58" t="s">
        <v>68</v>
      </c>
      <c r="M250" s="62" t="s">
        <v>3256</v>
      </c>
      <c r="N250" s="63" t="s">
        <v>3255</v>
      </c>
      <c r="O250" s="64">
        <v>1649</v>
      </c>
      <c r="P250" s="68">
        <v>45492</v>
      </c>
      <c r="Q250" s="60">
        <v>36485400</v>
      </c>
      <c r="R250" s="68">
        <v>45517</v>
      </c>
      <c r="S250" s="60">
        <v>36485400</v>
      </c>
      <c r="T250" s="61" t="s">
        <v>66</v>
      </c>
      <c r="U250" s="64">
        <v>36665858</v>
      </c>
      <c r="V250" s="62" t="s">
        <v>3237</v>
      </c>
      <c r="W250" s="355">
        <v>45517</v>
      </c>
      <c r="X250" s="355">
        <v>45517</v>
      </c>
      <c r="Y250" s="355" t="s">
        <v>75</v>
      </c>
      <c r="Z250" s="355">
        <v>45546</v>
      </c>
      <c r="AA250" s="67">
        <f t="shared" si="15"/>
        <v>29</v>
      </c>
      <c r="AB250" s="60">
        <v>0</v>
      </c>
      <c r="AC250" s="60">
        <v>0</v>
      </c>
      <c r="AD250" s="60">
        <v>0</v>
      </c>
      <c r="AE250" s="65" t="s">
        <v>75</v>
      </c>
      <c r="AF250" s="67">
        <f t="shared" si="16"/>
        <v>0</v>
      </c>
      <c r="AG250" s="60">
        <v>0</v>
      </c>
      <c r="AH250" s="60">
        <v>0</v>
      </c>
      <c r="AI250" s="65" t="s">
        <v>75</v>
      </c>
      <c r="AJ250" s="61">
        <v>0</v>
      </c>
      <c r="AK250" s="65" t="s">
        <v>75</v>
      </c>
      <c r="AL250" s="65" t="s">
        <v>75</v>
      </c>
      <c r="AM250" s="67">
        <f t="shared" si="17"/>
        <v>0</v>
      </c>
      <c r="AN250" s="67">
        <f>+K250+AC250-AH250</f>
        <v>36485400</v>
      </c>
      <c r="AO250" s="61" t="s">
        <v>67</v>
      </c>
      <c r="AP250" s="60">
        <v>36485400</v>
      </c>
      <c r="AQ250" s="61" t="s">
        <v>3164</v>
      </c>
      <c r="AR250" s="60">
        <v>0</v>
      </c>
      <c r="AS250" s="166" t="s">
        <v>75</v>
      </c>
      <c r="AT250" s="60">
        <v>0</v>
      </c>
      <c r="AU250" s="71">
        <f t="shared" si="18"/>
        <v>36485400</v>
      </c>
      <c r="AV250" s="72">
        <f t="shared" si="19"/>
        <v>0</v>
      </c>
      <c r="AW250" s="66" t="s">
        <v>75</v>
      </c>
      <c r="AX250" s="61" t="s">
        <v>101</v>
      </c>
      <c r="AY250" s="62" t="s">
        <v>3254</v>
      </c>
      <c r="AZ250" s="58" t="s">
        <v>67</v>
      </c>
      <c r="BA250" s="58" t="s">
        <v>119</v>
      </c>
    </row>
    <row r="251" spans="2:53" x14ac:dyDescent="0.25">
      <c r="B251" s="58">
        <v>2024</v>
      </c>
      <c r="C251" s="58">
        <v>891780111</v>
      </c>
      <c r="D251" s="59" t="s">
        <v>64</v>
      </c>
      <c r="E251" s="60" t="s">
        <v>3253</v>
      </c>
      <c r="F251" s="60" t="s">
        <v>3252</v>
      </c>
      <c r="G251" s="61">
        <v>0</v>
      </c>
      <c r="H251" s="61" t="s">
        <v>73</v>
      </c>
      <c r="I251" s="59" t="s">
        <v>65</v>
      </c>
      <c r="J251" s="62" t="s">
        <v>3251</v>
      </c>
      <c r="K251" s="60">
        <v>7140000</v>
      </c>
      <c r="L251" s="58" t="s">
        <v>68</v>
      </c>
      <c r="M251" s="62" t="s">
        <v>3250</v>
      </c>
      <c r="N251" s="63" t="s">
        <v>3249</v>
      </c>
      <c r="O251" s="64">
        <v>1764</v>
      </c>
      <c r="P251" s="68">
        <v>45509</v>
      </c>
      <c r="Q251" s="60">
        <v>7140000</v>
      </c>
      <c r="R251" s="68">
        <v>45518</v>
      </c>
      <c r="S251" s="60">
        <v>7140000</v>
      </c>
      <c r="T251" s="61" t="s">
        <v>66</v>
      </c>
      <c r="U251" s="64">
        <v>36665858</v>
      </c>
      <c r="V251" s="62" t="s">
        <v>3237</v>
      </c>
      <c r="W251" s="355">
        <v>45518</v>
      </c>
      <c r="X251" s="355">
        <v>45518</v>
      </c>
      <c r="Y251" s="355" t="s">
        <v>75</v>
      </c>
      <c r="Z251" s="355">
        <v>45545</v>
      </c>
      <c r="AA251" s="67">
        <f t="shared" si="15"/>
        <v>27</v>
      </c>
      <c r="AB251" s="60">
        <v>0</v>
      </c>
      <c r="AC251" s="60">
        <v>0</v>
      </c>
      <c r="AD251" s="60">
        <v>0</v>
      </c>
      <c r="AE251" s="65" t="s">
        <v>75</v>
      </c>
      <c r="AF251" s="67">
        <f t="shared" si="16"/>
        <v>0</v>
      </c>
      <c r="AG251" s="60">
        <v>0</v>
      </c>
      <c r="AH251" s="60">
        <v>0</v>
      </c>
      <c r="AI251" s="65" t="s">
        <v>75</v>
      </c>
      <c r="AJ251" s="61">
        <v>0</v>
      </c>
      <c r="AK251" s="65" t="s">
        <v>75</v>
      </c>
      <c r="AL251" s="65" t="s">
        <v>75</v>
      </c>
      <c r="AM251" s="67">
        <f t="shared" si="17"/>
        <v>0</v>
      </c>
      <c r="AN251" s="67">
        <f>+K251+AC251-AH251</f>
        <v>7140000</v>
      </c>
      <c r="AO251" s="61" t="s">
        <v>67</v>
      </c>
      <c r="AP251" s="60">
        <v>7140000</v>
      </c>
      <c r="AQ251" s="61" t="s">
        <v>3164</v>
      </c>
      <c r="AR251" s="60">
        <v>0</v>
      </c>
      <c r="AS251" s="166" t="s">
        <v>75</v>
      </c>
      <c r="AT251" s="60">
        <v>0</v>
      </c>
      <c r="AU251" s="71">
        <f t="shared" si="18"/>
        <v>7140000</v>
      </c>
      <c r="AV251" s="72">
        <f t="shared" si="19"/>
        <v>0</v>
      </c>
      <c r="AW251" s="66" t="s">
        <v>75</v>
      </c>
      <c r="AX251" s="61" t="s">
        <v>101</v>
      </c>
      <c r="AY251" s="62" t="s">
        <v>3248</v>
      </c>
      <c r="AZ251" s="58" t="s">
        <v>67</v>
      </c>
      <c r="BA251" s="58" t="s">
        <v>119</v>
      </c>
    </row>
    <row r="252" spans="2:53" x14ac:dyDescent="0.25">
      <c r="B252" s="58">
        <v>2024</v>
      </c>
      <c r="C252" s="58">
        <v>891780111</v>
      </c>
      <c r="D252" s="59" t="s">
        <v>64</v>
      </c>
      <c r="E252" s="60" t="s">
        <v>3247</v>
      </c>
      <c r="F252" s="60" t="s">
        <v>3246</v>
      </c>
      <c r="G252" s="61">
        <v>0</v>
      </c>
      <c r="H252" s="61" t="s">
        <v>73</v>
      </c>
      <c r="I252" s="59" t="s">
        <v>125</v>
      </c>
      <c r="J252" s="62" t="s">
        <v>3245</v>
      </c>
      <c r="K252" s="60">
        <v>137456000</v>
      </c>
      <c r="L252" s="58" t="s">
        <v>68</v>
      </c>
      <c r="M252" s="62" t="s">
        <v>3244</v>
      </c>
      <c r="N252" s="63" t="s">
        <v>726</v>
      </c>
      <c r="O252" s="64">
        <v>1814</v>
      </c>
      <c r="P252" s="68">
        <v>45513</v>
      </c>
      <c r="Q252" s="60">
        <v>137456000</v>
      </c>
      <c r="R252" s="68">
        <v>45520</v>
      </c>
      <c r="S252" s="60">
        <v>137456000</v>
      </c>
      <c r="T252" s="61" t="s">
        <v>66</v>
      </c>
      <c r="U252" s="64">
        <v>85152695</v>
      </c>
      <c r="V252" s="62" t="s">
        <v>3225</v>
      </c>
      <c r="W252" s="355">
        <v>45520</v>
      </c>
      <c r="X252" s="355">
        <v>45525</v>
      </c>
      <c r="Y252" s="355">
        <v>45524</v>
      </c>
      <c r="Z252" s="355">
        <v>45545</v>
      </c>
      <c r="AA252" s="67">
        <f t="shared" si="15"/>
        <v>21</v>
      </c>
      <c r="AB252" s="60">
        <v>0</v>
      </c>
      <c r="AC252" s="60">
        <v>0</v>
      </c>
      <c r="AD252" s="60">
        <v>0</v>
      </c>
      <c r="AE252" s="65" t="s">
        <v>75</v>
      </c>
      <c r="AF252" s="67">
        <f t="shared" si="16"/>
        <v>0</v>
      </c>
      <c r="AG252" s="60">
        <v>0</v>
      </c>
      <c r="AH252" s="60">
        <v>0</v>
      </c>
      <c r="AI252" s="65" t="s">
        <v>75</v>
      </c>
      <c r="AJ252" s="61">
        <v>0</v>
      </c>
      <c r="AK252" s="65" t="s">
        <v>75</v>
      </c>
      <c r="AL252" s="65" t="s">
        <v>75</v>
      </c>
      <c r="AM252" s="67">
        <f t="shared" si="17"/>
        <v>0</v>
      </c>
      <c r="AN252" s="67">
        <f>+K252+AC252-AH252</f>
        <v>137456000</v>
      </c>
      <c r="AO252" s="61" t="s">
        <v>67</v>
      </c>
      <c r="AP252" s="60">
        <v>137456000</v>
      </c>
      <c r="AQ252" s="61" t="s">
        <v>3164</v>
      </c>
      <c r="AR252" s="60">
        <v>0</v>
      </c>
      <c r="AS252" s="166" t="s">
        <v>75</v>
      </c>
      <c r="AT252" s="60">
        <v>0</v>
      </c>
      <c r="AU252" s="71">
        <f t="shared" si="18"/>
        <v>137456000</v>
      </c>
      <c r="AV252" s="72">
        <f t="shared" si="19"/>
        <v>0</v>
      </c>
      <c r="AW252" s="66" t="s">
        <v>75</v>
      </c>
      <c r="AX252" s="61" t="s">
        <v>101</v>
      </c>
      <c r="AY252" s="62" t="s">
        <v>3243</v>
      </c>
      <c r="AZ252" s="58" t="s">
        <v>67</v>
      </c>
      <c r="BA252" s="58" t="s">
        <v>119</v>
      </c>
    </row>
    <row r="253" spans="2:53" x14ac:dyDescent="0.25">
      <c r="B253" s="58">
        <v>2024</v>
      </c>
      <c r="C253" s="58">
        <v>891780111</v>
      </c>
      <c r="D253" s="59" t="s">
        <v>64</v>
      </c>
      <c r="E253" s="60" t="s">
        <v>3242</v>
      </c>
      <c r="F253" s="60" t="s">
        <v>3241</v>
      </c>
      <c r="G253" s="61">
        <v>0</v>
      </c>
      <c r="H253" s="61" t="s">
        <v>73</v>
      </c>
      <c r="I253" s="59" t="s">
        <v>125</v>
      </c>
      <c r="J253" s="62" t="s">
        <v>3240</v>
      </c>
      <c r="K253" s="60">
        <v>7729050</v>
      </c>
      <c r="L253" s="58" t="s">
        <v>68</v>
      </c>
      <c r="M253" s="62" t="s">
        <v>3239</v>
      </c>
      <c r="N253" s="63" t="s">
        <v>3238</v>
      </c>
      <c r="O253" s="64">
        <v>1743</v>
      </c>
      <c r="P253" s="68">
        <v>45505</v>
      </c>
      <c r="Q253" s="60">
        <v>7729050</v>
      </c>
      <c r="R253" s="68">
        <v>45524</v>
      </c>
      <c r="S253" s="60">
        <v>7729050</v>
      </c>
      <c r="T253" s="61" t="s">
        <v>66</v>
      </c>
      <c r="U253" s="64">
        <v>36665858</v>
      </c>
      <c r="V253" s="62" t="s">
        <v>3237</v>
      </c>
      <c r="W253" s="355">
        <v>45524</v>
      </c>
      <c r="X253" s="355">
        <v>45524</v>
      </c>
      <c r="Y253" s="355" t="s">
        <v>75</v>
      </c>
      <c r="Z253" s="355">
        <v>45551</v>
      </c>
      <c r="AA253" s="67">
        <f t="shared" si="15"/>
        <v>27</v>
      </c>
      <c r="AB253" s="60">
        <v>0</v>
      </c>
      <c r="AC253" s="60">
        <v>0</v>
      </c>
      <c r="AD253" s="60">
        <v>0</v>
      </c>
      <c r="AE253" s="65" t="s">
        <v>75</v>
      </c>
      <c r="AF253" s="67">
        <f t="shared" si="16"/>
        <v>0</v>
      </c>
      <c r="AG253" s="60">
        <v>0</v>
      </c>
      <c r="AH253" s="60">
        <v>0</v>
      </c>
      <c r="AI253" s="65" t="s">
        <v>75</v>
      </c>
      <c r="AJ253" s="61">
        <v>0</v>
      </c>
      <c r="AK253" s="65" t="s">
        <v>75</v>
      </c>
      <c r="AL253" s="65" t="s">
        <v>75</v>
      </c>
      <c r="AM253" s="67">
        <f t="shared" si="17"/>
        <v>0</v>
      </c>
      <c r="AN253" s="67">
        <f>+K253+AC253-AH253</f>
        <v>7729050</v>
      </c>
      <c r="AO253" s="61" t="s">
        <v>67</v>
      </c>
      <c r="AP253" s="60">
        <v>7729050</v>
      </c>
      <c r="AQ253" s="61" t="s">
        <v>3164</v>
      </c>
      <c r="AR253" s="60">
        <v>0</v>
      </c>
      <c r="AS253" s="166" t="s">
        <v>75</v>
      </c>
      <c r="AT253" s="60">
        <v>0</v>
      </c>
      <c r="AU253" s="71">
        <f t="shared" si="18"/>
        <v>7729050</v>
      </c>
      <c r="AV253" s="72">
        <f t="shared" si="19"/>
        <v>0</v>
      </c>
      <c r="AW253" s="66" t="s">
        <v>75</v>
      </c>
      <c r="AX253" s="61" t="s">
        <v>101</v>
      </c>
      <c r="AY253" s="62" t="s">
        <v>3236</v>
      </c>
      <c r="AZ253" s="58" t="s">
        <v>67</v>
      </c>
      <c r="BA253" s="58" t="s">
        <v>119</v>
      </c>
    </row>
    <row r="254" spans="2:53" x14ac:dyDescent="0.25">
      <c r="B254" s="58">
        <v>2024</v>
      </c>
      <c r="C254" s="58">
        <v>891780111</v>
      </c>
      <c r="D254" s="59" t="s">
        <v>64</v>
      </c>
      <c r="E254" s="60" t="s">
        <v>3235</v>
      </c>
      <c r="F254" s="60" t="s">
        <v>3234</v>
      </c>
      <c r="G254" s="61">
        <v>0</v>
      </c>
      <c r="H254" s="61" t="s">
        <v>73</v>
      </c>
      <c r="I254" s="59" t="s">
        <v>65</v>
      </c>
      <c r="J254" s="62" t="s">
        <v>3233</v>
      </c>
      <c r="K254" s="60">
        <v>42059402</v>
      </c>
      <c r="L254" s="58" t="s">
        <v>68</v>
      </c>
      <c r="M254" s="62" t="s">
        <v>3232</v>
      </c>
      <c r="N254" s="63" t="s">
        <v>3231</v>
      </c>
      <c r="O254" s="64">
        <v>1662</v>
      </c>
      <c r="P254" s="68">
        <v>45495</v>
      </c>
      <c r="Q254" s="60">
        <v>42059402</v>
      </c>
      <c r="R254" s="68">
        <v>45530</v>
      </c>
      <c r="S254" s="60">
        <v>42059402</v>
      </c>
      <c r="T254" s="61" t="s">
        <v>66</v>
      </c>
      <c r="U254" s="64">
        <v>72221403</v>
      </c>
      <c r="V254" s="62" t="s">
        <v>3230</v>
      </c>
      <c r="W254" s="355">
        <v>45530</v>
      </c>
      <c r="X254" s="355">
        <v>45530</v>
      </c>
      <c r="Y254" s="355" t="s">
        <v>75</v>
      </c>
      <c r="Z254" s="355">
        <v>45559</v>
      </c>
      <c r="AA254" s="67">
        <f t="shared" si="15"/>
        <v>29</v>
      </c>
      <c r="AB254" s="60">
        <v>0</v>
      </c>
      <c r="AC254" s="60">
        <v>0</v>
      </c>
      <c r="AD254" s="60">
        <v>0</v>
      </c>
      <c r="AE254" s="65" t="s">
        <v>75</v>
      </c>
      <c r="AF254" s="67">
        <f t="shared" si="16"/>
        <v>0</v>
      </c>
      <c r="AG254" s="60">
        <v>0</v>
      </c>
      <c r="AH254" s="60">
        <v>0</v>
      </c>
      <c r="AI254" s="65" t="s">
        <v>75</v>
      </c>
      <c r="AJ254" s="61">
        <v>0</v>
      </c>
      <c r="AK254" s="65" t="s">
        <v>75</v>
      </c>
      <c r="AL254" s="65" t="s">
        <v>75</v>
      </c>
      <c r="AM254" s="67">
        <f t="shared" si="17"/>
        <v>0</v>
      </c>
      <c r="AN254" s="67">
        <f>+K254+AC254-AH254</f>
        <v>42059402</v>
      </c>
      <c r="AO254" s="61" t="s">
        <v>67</v>
      </c>
      <c r="AP254" s="60">
        <v>42059402</v>
      </c>
      <c r="AQ254" s="61" t="s">
        <v>3164</v>
      </c>
      <c r="AR254" s="60">
        <v>0</v>
      </c>
      <c r="AS254" s="166" t="s">
        <v>75</v>
      </c>
      <c r="AT254" s="60">
        <v>0</v>
      </c>
      <c r="AU254" s="71">
        <f t="shared" si="18"/>
        <v>42059402</v>
      </c>
      <c r="AV254" s="72">
        <f t="shared" si="19"/>
        <v>0</v>
      </c>
      <c r="AW254" s="66" t="s">
        <v>75</v>
      </c>
      <c r="AX254" s="61" t="s">
        <v>101</v>
      </c>
      <c r="AY254" s="62" t="s">
        <v>3229</v>
      </c>
      <c r="AZ254" s="58" t="s">
        <v>67</v>
      </c>
      <c r="BA254" s="58" t="s">
        <v>119</v>
      </c>
    </row>
    <row r="255" spans="2:53" x14ac:dyDescent="0.25">
      <c r="B255" s="58">
        <v>2024</v>
      </c>
      <c r="C255" s="58">
        <v>891780111</v>
      </c>
      <c r="D255" s="59" t="s">
        <v>64</v>
      </c>
      <c r="E255" s="60" t="s">
        <v>3228</v>
      </c>
      <c r="F255" s="341" t="s">
        <v>3227</v>
      </c>
      <c r="G255" s="342">
        <v>0</v>
      </c>
      <c r="H255" s="342" t="s">
        <v>73</v>
      </c>
      <c r="I255" s="340" t="s">
        <v>125</v>
      </c>
      <c r="J255" s="343" t="s">
        <v>3226</v>
      </c>
      <c r="K255" s="341">
        <v>76658965</v>
      </c>
      <c r="L255" s="339" t="s">
        <v>68</v>
      </c>
      <c r="M255" s="343" t="s">
        <v>3213</v>
      </c>
      <c r="N255" s="344" t="s">
        <v>3212</v>
      </c>
      <c r="O255" s="345">
        <v>1874</v>
      </c>
      <c r="P255" s="353">
        <v>45518</v>
      </c>
      <c r="Q255" s="341">
        <v>76660000</v>
      </c>
      <c r="R255" s="353">
        <v>45533</v>
      </c>
      <c r="S255" s="341">
        <v>76658965</v>
      </c>
      <c r="T255" s="342" t="s">
        <v>66</v>
      </c>
      <c r="U255" s="345">
        <v>85152695</v>
      </c>
      <c r="V255" s="343" t="s">
        <v>3225</v>
      </c>
      <c r="W255" s="355">
        <v>45533</v>
      </c>
      <c r="X255" s="605">
        <v>45537</v>
      </c>
      <c r="Y255" s="355">
        <v>45533</v>
      </c>
      <c r="Z255" s="605">
        <v>45539</v>
      </c>
      <c r="AA255" s="67">
        <f t="shared" si="15"/>
        <v>6</v>
      </c>
      <c r="AB255" s="60">
        <v>0</v>
      </c>
      <c r="AC255" s="60">
        <v>0</v>
      </c>
      <c r="AD255" s="60">
        <v>0</v>
      </c>
      <c r="AE255" s="65" t="s">
        <v>75</v>
      </c>
      <c r="AF255" s="67">
        <f t="shared" si="16"/>
        <v>0</v>
      </c>
      <c r="AG255" s="60">
        <v>0</v>
      </c>
      <c r="AH255" s="60">
        <v>0</v>
      </c>
      <c r="AI255" s="65" t="s">
        <v>75</v>
      </c>
      <c r="AJ255" s="61">
        <v>0</v>
      </c>
      <c r="AK255" s="65" t="s">
        <v>75</v>
      </c>
      <c r="AL255" s="65" t="s">
        <v>75</v>
      </c>
      <c r="AM255" s="67">
        <f t="shared" si="17"/>
        <v>0</v>
      </c>
      <c r="AN255" s="67">
        <f>+K255+AC255-AH255</f>
        <v>76658965</v>
      </c>
      <c r="AO255" s="61" t="s">
        <v>67</v>
      </c>
      <c r="AP255" s="60">
        <v>76658965</v>
      </c>
      <c r="AQ255" s="61" t="s">
        <v>3164</v>
      </c>
      <c r="AR255" s="60">
        <v>0</v>
      </c>
      <c r="AS255" s="166" t="s">
        <v>75</v>
      </c>
      <c r="AT255" s="60">
        <v>0</v>
      </c>
      <c r="AU255" s="71">
        <f t="shared" si="18"/>
        <v>76658965</v>
      </c>
      <c r="AV255" s="72">
        <f t="shared" si="19"/>
        <v>0</v>
      </c>
      <c r="AW255" s="66" t="s">
        <v>75</v>
      </c>
      <c r="AX255" s="61" t="s">
        <v>3156</v>
      </c>
      <c r="AY255" s="62" t="s">
        <v>3224</v>
      </c>
      <c r="AZ255" s="58" t="s">
        <v>67</v>
      </c>
      <c r="BA255" s="58" t="s">
        <v>119</v>
      </c>
    </row>
    <row r="256" spans="2:53" x14ac:dyDescent="0.25">
      <c r="B256" s="58">
        <v>2024</v>
      </c>
      <c r="C256" s="58">
        <v>891780111</v>
      </c>
      <c r="D256" s="59" t="s">
        <v>64</v>
      </c>
      <c r="E256" s="60" t="s">
        <v>3223</v>
      </c>
      <c r="F256" s="341" t="s">
        <v>3222</v>
      </c>
      <c r="G256" s="342">
        <v>0</v>
      </c>
      <c r="H256" s="342" t="s">
        <v>73</v>
      </c>
      <c r="I256" s="340" t="s">
        <v>125</v>
      </c>
      <c r="J256" s="343" t="s">
        <v>3221</v>
      </c>
      <c r="K256" s="341">
        <v>43198162.630000003</v>
      </c>
      <c r="L256" s="339" t="s">
        <v>68</v>
      </c>
      <c r="M256" s="343" t="s">
        <v>3220</v>
      </c>
      <c r="N256" s="344" t="s">
        <v>3219</v>
      </c>
      <c r="O256" s="345">
        <v>1907</v>
      </c>
      <c r="P256" s="353">
        <v>45524</v>
      </c>
      <c r="Q256" s="341">
        <v>43198162.630000003</v>
      </c>
      <c r="R256" s="353">
        <v>45533</v>
      </c>
      <c r="S256" s="341">
        <v>43198162.630000003</v>
      </c>
      <c r="T256" s="342" t="s">
        <v>66</v>
      </c>
      <c r="U256" s="345">
        <v>1082851808</v>
      </c>
      <c r="V256" s="343" t="s">
        <v>3218</v>
      </c>
      <c r="W256" s="355">
        <v>45533</v>
      </c>
      <c r="X256" s="355">
        <v>45538</v>
      </c>
      <c r="Y256" s="355">
        <v>45538</v>
      </c>
      <c r="Z256" s="605">
        <v>45594</v>
      </c>
      <c r="AA256" s="67">
        <f t="shared" si="15"/>
        <v>56</v>
      </c>
      <c r="AB256" s="60">
        <v>0</v>
      </c>
      <c r="AC256" s="60">
        <v>0</v>
      </c>
      <c r="AD256" s="60">
        <v>0</v>
      </c>
      <c r="AE256" s="65" t="s">
        <v>75</v>
      </c>
      <c r="AF256" s="67">
        <f t="shared" si="16"/>
        <v>0</v>
      </c>
      <c r="AG256" s="60">
        <v>0</v>
      </c>
      <c r="AH256" s="60">
        <v>0</v>
      </c>
      <c r="AI256" s="65" t="s">
        <v>75</v>
      </c>
      <c r="AJ256" s="61">
        <v>0</v>
      </c>
      <c r="AK256" s="65" t="s">
        <v>75</v>
      </c>
      <c r="AL256" s="65" t="s">
        <v>75</v>
      </c>
      <c r="AM256" s="67">
        <f t="shared" si="17"/>
        <v>0</v>
      </c>
      <c r="AN256" s="67">
        <f>+K256+AC256-AH256</f>
        <v>43198162.630000003</v>
      </c>
      <c r="AO256" s="61" t="s">
        <v>67</v>
      </c>
      <c r="AP256" s="60">
        <v>43198162.630000003</v>
      </c>
      <c r="AQ256" s="61" t="s">
        <v>3164</v>
      </c>
      <c r="AR256" s="60">
        <v>0</v>
      </c>
      <c r="AS256" s="166" t="s">
        <v>75</v>
      </c>
      <c r="AT256" s="60">
        <v>0</v>
      </c>
      <c r="AU256" s="71">
        <f t="shared" si="18"/>
        <v>43198162.630000003</v>
      </c>
      <c r="AV256" s="72">
        <f t="shared" si="19"/>
        <v>0</v>
      </c>
      <c r="AW256" s="66" t="s">
        <v>75</v>
      </c>
      <c r="AX256" s="61" t="s">
        <v>3156</v>
      </c>
      <c r="AY256" s="62" t="s">
        <v>3217</v>
      </c>
      <c r="AZ256" s="58" t="s">
        <v>67</v>
      </c>
      <c r="BA256" s="58" t="s">
        <v>119</v>
      </c>
    </row>
    <row r="257" spans="2:53" x14ac:dyDescent="0.25">
      <c r="B257" s="58">
        <v>2024</v>
      </c>
      <c r="C257" s="58">
        <v>891780111</v>
      </c>
      <c r="D257" s="59" t="s">
        <v>64</v>
      </c>
      <c r="E257" s="60" t="s">
        <v>3216</v>
      </c>
      <c r="F257" s="60" t="s">
        <v>3215</v>
      </c>
      <c r="G257" s="61">
        <v>0</v>
      </c>
      <c r="H257" s="61" t="s">
        <v>73</v>
      </c>
      <c r="I257" s="59" t="s">
        <v>65</v>
      </c>
      <c r="J257" s="62" t="s">
        <v>3214</v>
      </c>
      <c r="K257" s="60">
        <v>15000000</v>
      </c>
      <c r="L257" s="58" t="s">
        <v>68</v>
      </c>
      <c r="M257" s="62" t="s">
        <v>3213</v>
      </c>
      <c r="N257" s="63" t="s">
        <v>3212</v>
      </c>
      <c r="O257" s="64">
        <v>1818</v>
      </c>
      <c r="P257" s="68">
        <v>45513</v>
      </c>
      <c r="Q257" s="60">
        <v>15000000</v>
      </c>
      <c r="R257" s="68">
        <v>45534</v>
      </c>
      <c r="S257" s="60">
        <v>15000000</v>
      </c>
      <c r="T257" s="61" t="s">
        <v>66</v>
      </c>
      <c r="U257" s="64">
        <v>36693503</v>
      </c>
      <c r="V257" s="62" t="s">
        <v>3211</v>
      </c>
      <c r="W257" s="355">
        <v>45533</v>
      </c>
      <c r="X257" s="355">
        <v>45533</v>
      </c>
      <c r="Y257" s="355" t="s">
        <v>75</v>
      </c>
      <c r="Z257" s="355">
        <v>45539</v>
      </c>
      <c r="AA257" s="67">
        <f t="shared" si="15"/>
        <v>6</v>
      </c>
      <c r="AB257" s="60">
        <v>0</v>
      </c>
      <c r="AC257" s="60">
        <v>0</v>
      </c>
      <c r="AD257" s="60">
        <v>0</v>
      </c>
      <c r="AE257" s="65" t="s">
        <v>75</v>
      </c>
      <c r="AF257" s="67">
        <f t="shared" si="16"/>
        <v>0</v>
      </c>
      <c r="AG257" s="60">
        <v>0</v>
      </c>
      <c r="AH257" s="60">
        <v>0</v>
      </c>
      <c r="AI257" s="65" t="s">
        <v>75</v>
      </c>
      <c r="AJ257" s="61">
        <v>0</v>
      </c>
      <c r="AK257" s="65" t="s">
        <v>75</v>
      </c>
      <c r="AL257" s="65" t="s">
        <v>75</v>
      </c>
      <c r="AM257" s="67">
        <f t="shared" si="17"/>
        <v>0</v>
      </c>
      <c r="AN257" s="67">
        <f>+K257+AC257-AH257</f>
        <v>15000000</v>
      </c>
      <c r="AO257" s="61" t="s">
        <v>67</v>
      </c>
      <c r="AP257" s="60">
        <v>15000000</v>
      </c>
      <c r="AQ257" s="61" t="s">
        <v>3164</v>
      </c>
      <c r="AR257" s="60">
        <v>0</v>
      </c>
      <c r="AS257" s="166" t="s">
        <v>75</v>
      </c>
      <c r="AT257" s="60">
        <v>0</v>
      </c>
      <c r="AU257" s="71">
        <f t="shared" si="18"/>
        <v>15000000</v>
      </c>
      <c r="AV257" s="72">
        <f t="shared" si="19"/>
        <v>0</v>
      </c>
      <c r="AW257" s="66" t="s">
        <v>75</v>
      </c>
      <c r="AX257" s="61" t="s">
        <v>101</v>
      </c>
      <c r="AY257" s="62" t="s">
        <v>3210</v>
      </c>
      <c r="AZ257" s="58" t="s">
        <v>67</v>
      </c>
      <c r="BA257" s="58" t="s">
        <v>119</v>
      </c>
    </row>
    <row r="258" spans="2:53" x14ac:dyDescent="0.25">
      <c r="B258" s="58">
        <v>2024</v>
      </c>
      <c r="C258" s="58">
        <v>891780111</v>
      </c>
      <c r="D258" s="59" t="s">
        <v>64</v>
      </c>
      <c r="E258" s="60" t="s">
        <v>3209</v>
      </c>
      <c r="F258" s="60" t="s">
        <v>3208</v>
      </c>
      <c r="G258" s="61">
        <v>0</v>
      </c>
      <c r="H258" s="61" t="s">
        <v>73</v>
      </c>
      <c r="I258" s="59" t="s">
        <v>65</v>
      </c>
      <c r="J258" s="62" t="s">
        <v>3207</v>
      </c>
      <c r="K258" s="60">
        <v>322480931</v>
      </c>
      <c r="L258" s="58" t="s">
        <v>68</v>
      </c>
      <c r="M258" s="62" t="s">
        <v>3206</v>
      </c>
      <c r="N258" s="63" t="s">
        <v>3205</v>
      </c>
      <c r="O258" s="64">
        <v>349</v>
      </c>
      <c r="P258" s="68">
        <v>45336</v>
      </c>
      <c r="Q258" s="60">
        <v>322550800</v>
      </c>
      <c r="R258" s="68">
        <v>45363</v>
      </c>
      <c r="S258" s="60">
        <v>322480931</v>
      </c>
      <c r="T258" s="61" t="s">
        <v>66</v>
      </c>
      <c r="U258" s="64">
        <v>19616595</v>
      </c>
      <c r="V258" s="62" t="s">
        <v>3204</v>
      </c>
      <c r="W258" s="355">
        <v>45363</v>
      </c>
      <c r="X258" s="355">
        <v>45372</v>
      </c>
      <c r="Y258" s="355">
        <v>45363</v>
      </c>
      <c r="Z258" s="355">
        <v>45464</v>
      </c>
      <c r="AA258" s="67">
        <f t="shared" si="15"/>
        <v>101</v>
      </c>
      <c r="AB258" s="60">
        <v>1</v>
      </c>
      <c r="AC258" s="60">
        <v>59125411</v>
      </c>
      <c r="AD258" s="60">
        <v>1</v>
      </c>
      <c r="AE258" s="355">
        <v>45484</v>
      </c>
      <c r="AF258" s="67">
        <f t="shared" si="16"/>
        <v>20</v>
      </c>
      <c r="AG258" s="60">
        <v>0</v>
      </c>
      <c r="AH258" s="60">
        <v>0</v>
      </c>
      <c r="AI258" s="65" t="s">
        <v>75</v>
      </c>
      <c r="AJ258" s="61">
        <v>0</v>
      </c>
      <c r="AK258" s="65" t="s">
        <v>75</v>
      </c>
      <c r="AL258" s="65" t="s">
        <v>75</v>
      </c>
      <c r="AM258" s="67">
        <f t="shared" si="17"/>
        <v>0</v>
      </c>
      <c r="AN258" s="67">
        <f>+K258+AC258-AH258</f>
        <v>381606342</v>
      </c>
      <c r="AO258" s="61" t="s">
        <v>67</v>
      </c>
      <c r="AP258" s="60">
        <v>322480931</v>
      </c>
      <c r="AQ258" s="58" t="s">
        <v>67</v>
      </c>
      <c r="AR258" s="60">
        <v>161240465.5</v>
      </c>
      <c r="AS258" s="166" t="s">
        <v>75</v>
      </c>
      <c r="AT258" s="60">
        <v>305842210</v>
      </c>
      <c r="AU258" s="71">
        <f t="shared" si="18"/>
        <v>75764132</v>
      </c>
      <c r="AV258" s="72">
        <f t="shared" si="19"/>
        <v>0.80145997678413849</v>
      </c>
      <c r="AW258" s="66" t="s">
        <v>75</v>
      </c>
      <c r="AX258" s="61" t="s">
        <v>101</v>
      </c>
      <c r="AY258" s="62" t="s">
        <v>3203</v>
      </c>
      <c r="AZ258" s="58" t="s">
        <v>67</v>
      </c>
      <c r="BA258" s="58" t="s">
        <v>119</v>
      </c>
    </row>
    <row r="259" spans="2:53" x14ac:dyDescent="0.25">
      <c r="B259" s="58">
        <v>2024</v>
      </c>
      <c r="C259" s="58">
        <v>891780111</v>
      </c>
      <c r="D259" s="59" t="s">
        <v>64</v>
      </c>
      <c r="E259" s="60" t="s">
        <v>3202</v>
      </c>
      <c r="F259" s="60" t="s">
        <v>3201</v>
      </c>
      <c r="G259" s="61">
        <v>0</v>
      </c>
      <c r="H259" s="61" t="s">
        <v>73</v>
      </c>
      <c r="I259" s="59" t="s">
        <v>125</v>
      </c>
      <c r="J259" s="62" t="s">
        <v>3200</v>
      </c>
      <c r="K259" s="60">
        <v>307392711</v>
      </c>
      <c r="L259" s="58" t="s">
        <v>68</v>
      </c>
      <c r="M259" s="62" t="s">
        <v>3159</v>
      </c>
      <c r="N259" s="63" t="s">
        <v>3158</v>
      </c>
      <c r="O259" s="64">
        <v>685</v>
      </c>
      <c r="P259" s="68">
        <v>45365</v>
      </c>
      <c r="Q259" s="60">
        <v>307392711</v>
      </c>
      <c r="R259" s="68">
        <v>45399</v>
      </c>
      <c r="S259" s="60">
        <v>307392711</v>
      </c>
      <c r="T259" s="61" t="s">
        <v>66</v>
      </c>
      <c r="U259" s="64">
        <v>15443332</v>
      </c>
      <c r="V259" s="62" t="s">
        <v>3157</v>
      </c>
      <c r="W259" s="355">
        <v>45399</v>
      </c>
      <c r="X259" s="355">
        <v>45414</v>
      </c>
      <c r="Y259" s="355">
        <v>45404</v>
      </c>
      <c r="Z259" s="355">
        <v>45475</v>
      </c>
      <c r="AA259" s="67">
        <f t="shared" si="15"/>
        <v>71</v>
      </c>
      <c r="AB259" s="60">
        <v>0</v>
      </c>
      <c r="AC259" s="60">
        <v>0</v>
      </c>
      <c r="AD259" s="60">
        <v>1</v>
      </c>
      <c r="AE259" s="355">
        <v>45495</v>
      </c>
      <c r="AF259" s="67">
        <f t="shared" si="16"/>
        <v>20</v>
      </c>
      <c r="AG259" s="60">
        <v>0</v>
      </c>
      <c r="AH259" s="60">
        <v>0</v>
      </c>
      <c r="AI259" s="65" t="s">
        <v>75</v>
      </c>
      <c r="AJ259" s="61">
        <v>0</v>
      </c>
      <c r="AK259" s="65" t="s">
        <v>75</v>
      </c>
      <c r="AL259" s="65" t="s">
        <v>75</v>
      </c>
      <c r="AM259" s="67">
        <f t="shared" si="17"/>
        <v>0</v>
      </c>
      <c r="AN259" s="67">
        <f>+K259+AC259-AH259</f>
        <v>307392711</v>
      </c>
      <c r="AO259" s="61" t="s">
        <v>67</v>
      </c>
      <c r="AP259" s="60">
        <v>322480931</v>
      </c>
      <c r="AQ259" s="58" t="s">
        <v>67</v>
      </c>
      <c r="AR259" s="60">
        <v>92217813.299999997</v>
      </c>
      <c r="AS259" s="166" t="s">
        <v>75</v>
      </c>
      <c r="AT259" s="60">
        <v>0</v>
      </c>
      <c r="AU259" s="71">
        <f t="shared" si="18"/>
        <v>307392711</v>
      </c>
      <c r="AV259" s="72">
        <f t="shared" si="19"/>
        <v>0</v>
      </c>
      <c r="AW259" s="66" t="s">
        <v>75</v>
      </c>
      <c r="AX259" s="61" t="s">
        <v>101</v>
      </c>
      <c r="AY259" s="62" t="s">
        <v>3199</v>
      </c>
      <c r="AZ259" s="58" t="s">
        <v>67</v>
      </c>
      <c r="BA259" s="58" t="s">
        <v>119</v>
      </c>
    </row>
    <row r="260" spans="2:53" x14ac:dyDescent="0.25">
      <c r="B260" s="168">
        <v>2024</v>
      </c>
      <c r="C260" s="168">
        <v>891780111</v>
      </c>
      <c r="D260" s="67" t="s">
        <v>64</v>
      </c>
      <c r="E260" s="60" t="s">
        <v>3198</v>
      </c>
      <c r="F260" s="60" t="s">
        <v>3197</v>
      </c>
      <c r="G260" s="61">
        <v>0</v>
      </c>
      <c r="H260" s="61" t="s">
        <v>73</v>
      </c>
      <c r="I260" s="59" t="s">
        <v>125</v>
      </c>
      <c r="J260" s="62" t="s">
        <v>3196</v>
      </c>
      <c r="K260" s="60">
        <v>323985527</v>
      </c>
      <c r="L260" s="58" t="s">
        <v>68</v>
      </c>
      <c r="M260" s="62" t="s">
        <v>3195</v>
      </c>
      <c r="N260" s="63" t="s">
        <v>3194</v>
      </c>
      <c r="O260" s="64">
        <v>859</v>
      </c>
      <c r="P260" s="68">
        <v>45390</v>
      </c>
      <c r="Q260" s="60">
        <v>324109940</v>
      </c>
      <c r="R260" s="68">
        <v>45411</v>
      </c>
      <c r="S260" s="60">
        <v>323985526.48000002</v>
      </c>
      <c r="T260" s="61" t="s">
        <v>66</v>
      </c>
      <c r="U260" s="64">
        <v>15443332</v>
      </c>
      <c r="V260" s="62" t="s">
        <v>3157</v>
      </c>
      <c r="W260" s="355">
        <v>45411</v>
      </c>
      <c r="X260" s="355">
        <v>45426</v>
      </c>
      <c r="Y260" s="355" t="s">
        <v>75</v>
      </c>
      <c r="Z260" s="355">
        <v>45487</v>
      </c>
      <c r="AA260" s="67">
        <f t="shared" si="15"/>
        <v>61</v>
      </c>
      <c r="AB260" s="60">
        <v>0</v>
      </c>
      <c r="AC260" s="60">
        <v>0</v>
      </c>
      <c r="AD260" s="60">
        <v>0</v>
      </c>
      <c r="AE260" s="65" t="s">
        <v>75</v>
      </c>
      <c r="AF260" s="67">
        <f t="shared" si="16"/>
        <v>0</v>
      </c>
      <c r="AG260" s="60">
        <v>0</v>
      </c>
      <c r="AH260" s="60">
        <v>0</v>
      </c>
      <c r="AI260" s="65" t="s">
        <v>75</v>
      </c>
      <c r="AJ260" s="61">
        <v>0</v>
      </c>
      <c r="AK260" s="65" t="s">
        <v>75</v>
      </c>
      <c r="AL260" s="65" t="s">
        <v>75</v>
      </c>
      <c r="AM260" s="67">
        <f t="shared" si="17"/>
        <v>0</v>
      </c>
      <c r="AN260" s="67">
        <f>+K260+AC260-AH260</f>
        <v>323985527</v>
      </c>
      <c r="AO260" s="61" t="s">
        <v>67</v>
      </c>
      <c r="AP260" s="60">
        <v>322480931</v>
      </c>
      <c r="AQ260" s="58" t="s">
        <v>67</v>
      </c>
      <c r="AR260" s="60">
        <v>161992763.24000001</v>
      </c>
      <c r="AS260" s="166" t="s">
        <v>75</v>
      </c>
      <c r="AT260" s="60">
        <v>264843199</v>
      </c>
      <c r="AU260" s="71">
        <f t="shared" si="18"/>
        <v>59142328</v>
      </c>
      <c r="AV260" s="72">
        <f t="shared" si="19"/>
        <v>0.81745379632343884</v>
      </c>
      <c r="AW260" s="66" t="s">
        <v>75</v>
      </c>
      <c r="AX260" s="61" t="s">
        <v>101</v>
      </c>
      <c r="AY260" s="62" t="s">
        <v>3193</v>
      </c>
      <c r="AZ260" s="58" t="s">
        <v>67</v>
      </c>
      <c r="BA260" s="58" t="s">
        <v>119</v>
      </c>
    </row>
    <row r="261" spans="2:53" x14ac:dyDescent="0.25">
      <c r="B261" s="58">
        <v>2024</v>
      </c>
      <c r="C261" s="58">
        <v>891780111</v>
      </c>
      <c r="D261" s="59" t="s">
        <v>64</v>
      </c>
      <c r="E261" s="60" t="s">
        <v>3192</v>
      </c>
      <c r="F261" s="60" t="s">
        <v>3191</v>
      </c>
      <c r="G261" s="61">
        <v>0</v>
      </c>
      <c r="H261" s="61" t="s">
        <v>73</v>
      </c>
      <c r="I261" s="59" t="s">
        <v>125</v>
      </c>
      <c r="J261" s="62" t="s">
        <v>3190</v>
      </c>
      <c r="K261" s="60">
        <v>20000710</v>
      </c>
      <c r="L261" s="58" t="s">
        <v>68</v>
      </c>
      <c r="M261" s="62" t="s">
        <v>3189</v>
      </c>
      <c r="N261" s="63" t="s">
        <v>3188</v>
      </c>
      <c r="O261" s="64">
        <v>614</v>
      </c>
      <c r="P261" s="68">
        <v>45358</v>
      </c>
      <c r="Q261" s="60">
        <v>20000710</v>
      </c>
      <c r="R261" s="68">
        <v>45421</v>
      </c>
      <c r="S261" s="60">
        <v>20000710</v>
      </c>
      <c r="T261" s="61" t="s">
        <v>66</v>
      </c>
      <c r="U261" s="64">
        <v>85151631</v>
      </c>
      <c r="V261" s="62" t="s">
        <v>3187</v>
      </c>
      <c r="W261" s="355">
        <v>45421</v>
      </c>
      <c r="X261" s="355">
        <v>45429</v>
      </c>
      <c r="Y261" s="355">
        <v>45426</v>
      </c>
      <c r="Z261" s="355">
        <v>45433</v>
      </c>
      <c r="AA261" s="67">
        <f t="shared" si="15"/>
        <v>7</v>
      </c>
      <c r="AB261" s="60">
        <v>0</v>
      </c>
      <c r="AC261" s="60">
        <v>0</v>
      </c>
      <c r="AD261" s="60">
        <v>0</v>
      </c>
      <c r="AE261" s="65" t="s">
        <v>75</v>
      </c>
      <c r="AF261" s="67">
        <f t="shared" si="16"/>
        <v>0</v>
      </c>
      <c r="AG261" s="60">
        <v>0</v>
      </c>
      <c r="AH261" s="60">
        <v>0</v>
      </c>
      <c r="AI261" s="65" t="s">
        <v>75</v>
      </c>
      <c r="AJ261" s="61">
        <v>0</v>
      </c>
      <c r="AK261" s="65" t="s">
        <v>75</v>
      </c>
      <c r="AL261" s="65" t="s">
        <v>75</v>
      </c>
      <c r="AM261" s="67">
        <f t="shared" si="17"/>
        <v>0</v>
      </c>
      <c r="AN261" s="67">
        <f>+K261+AC261-AH261</f>
        <v>20000710</v>
      </c>
      <c r="AO261" s="61" t="s">
        <v>67</v>
      </c>
      <c r="AP261" s="60">
        <v>20000710</v>
      </c>
      <c r="AQ261" s="58" t="s">
        <v>86</v>
      </c>
      <c r="AR261" s="60">
        <v>0</v>
      </c>
      <c r="AS261" s="166" t="s">
        <v>75</v>
      </c>
      <c r="AT261" s="60">
        <v>20000710</v>
      </c>
      <c r="AU261" s="71">
        <f t="shared" si="18"/>
        <v>0</v>
      </c>
      <c r="AV261" s="72">
        <f t="shared" si="19"/>
        <v>1</v>
      </c>
      <c r="AW261" s="66" t="s">
        <v>75</v>
      </c>
      <c r="AX261" s="61" t="s">
        <v>98</v>
      </c>
      <c r="AY261" s="62" t="s">
        <v>3186</v>
      </c>
      <c r="AZ261" s="58" t="s">
        <v>67</v>
      </c>
      <c r="BA261" s="58" t="s">
        <v>119</v>
      </c>
    </row>
    <row r="262" spans="2:53" x14ac:dyDescent="0.25">
      <c r="B262" s="168">
        <v>2024</v>
      </c>
      <c r="C262" s="168">
        <v>891780111</v>
      </c>
      <c r="D262" s="67" t="s">
        <v>64</v>
      </c>
      <c r="E262" s="60" t="s">
        <v>3185</v>
      </c>
      <c r="F262" s="60" t="s">
        <v>3184</v>
      </c>
      <c r="G262" s="61">
        <v>0</v>
      </c>
      <c r="H262" s="61" t="s">
        <v>73</v>
      </c>
      <c r="I262" s="59" t="s">
        <v>125</v>
      </c>
      <c r="J262" s="62" t="s">
        <v>3183</v>
      </c>
      <c r="K262" s="60">
        <v>65250140</v>
      </c>
      <c r="L262" s="58" t="s">
        <v>68</v>
      </c>
      <c r="M262" s="62" t="s">
        <v>3182</v>
      </c>
      <c r="N262" s="63" t="s">
        <v>3181</v>
      </c>
      <c r="O262" s="64">
        <v>939</v>
      </c>
      <c r="P262" s="68">
        <v>45394</v>
      </c>
      <c r="Q262" s="60">
        <v>65250171</v>
      </c>
      <c r="R262" s="68">
        <v>45428</v>
      </c>
      <c r="S262" s="60">
        <v>65250140</v>
      </c>
      <c r="T262" s="61" t="s">
        <v>66</v>
      </c>
      <c r="U262" s="64">
        <v>15443332</v>
      </c>
      <c r="V262" s="62" t="s">
        <v>3157</v>
      </c>
      <c r="W262" s="355">
        <v>45428</v>
      </c>
      <c r="X262" s="355">
        <v>45428</v>
      </c>
      <c r="Y262" s="355">
        <v>45428</v>
      </c>
      <c r="Z262" s="355">
        <v>45447</v>
      </c>
      <c r="AA262" s="67">
        <f t="shared" si="15"/>
        <v>19</v>
      </c>
      <c r="AB262" s="60">
        <v>0</v>
      </c>
      <c r="AC262" s="60">
        <v>0</v>
      </c>
      <c r="AD262" s="60">
        <v>0</v>
      </c>
      <c r="AE262" s="65" t="s">
        <v>75</v>
      </c>
      <c r="AF262" s="67">
        <f t="shared" si="16"/>
        <v>0</v>
      </c>
      <c r="AG262" s="60">
        <v>0</v>
      </c>
      <c r="AH262" s="60">
        <v>0</v>
      </c>
      <c r="AI262" s="65" t="s">
        <v>75</v>
      </c>
      <c r="AJ262" s="61">
        <v>0</v>
      </c>
      <c r="AK262" s="65" t="s">
        <v>75</v>
      </c>
      <c r="AL262" s="65" t="s">
        <v>75</v>
      </c>
      <c r="AM262" s="67">
        <f t="shared" si="17"/>
        <v>0</v>
      </c>
      <c r="AN262" s="67">
        <f>+K262+AC262-AH262</f>
        <v>65250140</v>
      </c>
      <c r="AO262" s="61" t="s">
        <v>67</v>
      </c>
      <c r="AP262" s="60">
        <v>65250140</v>
      </c>
      <c r="AQ262" s="58" t="s">
        <v>67</v>
      </c>
      <c r="AR262" s="60">
        <v>32625070</v>
      </c>
      <c r="AS262" s="166" t="s">
        <v>75</v>
      </c>
      <c r="AT262" s="60">
        <v>65250140</v>
      </c>
      <c r="AU262" s="71">
        <f t="shared" si="18"/>
        <v>0</v>
      </c>
      <c r="AV262" s="72">
        <f t="shared" si="19"/>
        <v>1</v>
      </c>
      <c r="AW262" s="66" t="s">
        <v>75</v>
      </c>
      <c r="AX262" s="61" t="s">
        <v>101</v>
      </c>
      <c r="AY262" s="62" t="s">
        <v>3180</v>
      </c>
      <c r="AZ262" s="58" t="s">
        <v>67</v>
      </c>
      <c r="BA262" s="58" t="s">
        <v>119</v>
      </c>
    </row>
    <row r="263" spans="2:53" x14ac:dyDescent="0.25">
      <c r="B263" s="58">
        <v>2024</v>
      </c>
      <c r="C263" s="58">
        <v>891780111</v>
      </c>
      <c r="D263" s="59" t="s">
        <v>64</v>
      </c>
      <c r="E263" s="60" t="s">
        <v>3179</v>
      </c>
      <c r="F263" s="60" t="s">
        <v>3178</v>
      </c>
      <c r="G263" s="61">
        <v>0</v>
      </c>
      <c r="H263" s="61" t="s">
        <v>73</v>
      </c>
      <c r="I263" s="59" t="s">
        <v>125</v>
      </c>
      <c r="J263" s="62" t="s">
        <v>3177</v>
      </c>
      <c r="K263" s="60">
        <v>34282719</v>
      </c>
      <c r="L263" s="58" t="s">
        <v>68</v>
      </c>
      <c r="M263" s="62" t="s">
        <v>3166</v>
      </c>
      <c r="N263" s="63" t="s">
        <v>3165</v>
      </c>
      <c r="O263" s="64">
        <v>1000</v>
      </c>
      <c r="P263" s="68">
        <v>45404</v>
      </c>
      <c r="Q263" s="60">
        <v>34334701</v>
      </c>
      <c r="R263" s="68">
        <v>45428</v>
      </c>
      <c r="S263" s="60">
        <v>34282719</v>
      </c>
      <c r="T263" s="61" t="s">
        <v>66</v>
      </c>
      <c r="U263" s="64">
        <v>15443332</v>
      </c>
      <c r="V263" s="62" t="s">
        <v>3157</v>
      </c>
      <c r="W263" s="355">
        <v>45428</v>
      </c>
      <c r="X263" s="355">
        <v>45433</v>
      </c>
      <c r="Y263" s="355">
        <v>45429</v>
      </c>
      <c r="Z263" s="355">
        <v>45447</v>
      </c>
      <c r="AA263" s="67">
        <f t="shared" si="15"/>
        <v>18</v>
      </c>
      <c r="AB263" s="60">
        <v>0</v>
      </c>
      <c r="AC263" s="60">
        <v>0</v>
      </c>
      <c r="AD263" s="60">
        <v>0</v>
      </c>
      <c r="AE263" s="65" t="s">
        <v>75</v>
      </c>
      <c r="AF263" s="67">
        <f t="shared" si="16"/>
        <v>0</v>
      </c>
      <c r="AG263" s="60">
        <v>0</v>
      </c>
      <c r="AH263" s="60">
        <v>0</v>
      </c>
      <c r="AI263" s="65" t="s">
        <v>75</v>
      </c>
      <c r="AJ263" s="61">
        <v>0</v>
      </c>
      <c r="AK263" s="65" t="s">
        <v>75</v>
      </c>
      <c r="AL263" s="65" t="s">
        <v>75</v>
      </c>
      <c r="AM263" s="67">
        <f t="shared" si="17"/>
        <v>0</v>
      </c>
      <c r="AN263" s="67">
        <f>+K263+AC263-AH263</f>
        <v>34282719</v>
      </c>
      <c r="AO263" s="61" t="s">
        <v>67</v>
      </c>
      <c r="AP263" s="60">
        <v>34282719</v>
      </c>
      <c r="AQ263" s="58" t="s">
        <v>67</v>
      </c>
      <c r="AR263" s="60">
        <v>10284815.699999999</v>
      </c>
      <c r="AS263" s="166" t="s">
        <v>75</v>
      </c>
      <c r="AT263" s="60">
        <v>34282719</v>
      </c>
      <c r="AU263" s="71">
        <f t="shared" si="18"/>
        <v>0</v>
      </c>
      <c r="AV263" s="72">
        <f t="shared" si="19"/>
        <v>1</v>
      </c>
      <c r="AW263" s="66" t="s">
        <v>75</v>
      </c>
      <c r="AX263" s="61" t="s">
        <v>101</v>
      </c>
      <c r="AY263" s="62" t="s">
        <v>3176</v>
      </c>
      <c r="AZ263" s="58" t="s">
        <v>67</v>
      </c>
      <c r="BA263" s="58" t="s">
        <v>119</v>
      </c>
    </row>
    <row r="264" spans="2:53" x14ac:dyDescent="0.25">
      <c r="B264" s="168">
        <v>2024</v>
      </c>
      <c r="C264" s="168">
        <v>891780111</v>
      </c>
      <c r="D264" s="67" t="s">
        <v>64</v>
      </c>
      <c r="E264" s="60" t="s">
        <v>3175</v>
      </c>
      <c r="F264" s="60" t="s">
        <v>3174</v>
      </c>
      <c r="G264" s="61">
        <v>0</v>
      </c>
      <c r="H264" s="61" t="s">
        <v>73</v>
      </c>
      <c r="I264" s="59" t="s">
        <v>125</v>
      </c>
      <c r="J264" s="62" t="s">
        <v>3173</v>
      </c>
      <c r="K264" s="60">
        <v>307459795</v>
      </c>
      <c r="L264" s="58" t="s">
        <v>68</v>
      </c>
      <c r="M264" s="62" t="s">
        <v>3172</v>
      </c>
      <c r="N264" s="63" t="s">
        <v>3171</v>
      </c>
      <c r="O264" s="64">
        <v>1427</v>
      </c>
      <c r="P264" s="68">
        <v>45464</v>
      </c>
      <c r="Q264" s="60">
        <v>307471111</v>
      </c>
      <c r="R264" s="68">
        <v>45482</v>
      </c>
      <c r="S264" s="60">
        <v>307459795</v>
      </c>
      <c r="T264" s="61" t="s">
        <v>66</v>
      </c>
      <c r="U264" s="64">
        <v>15443332</v>
      </c>
      <c r="V264" s="62" t="s">
        <v>3157</v>
      </c>
      <c r="W264" s="355">
        <v>45482</v>
      </c>
      <c r="X264" s="355">
        <v>45484</v>
      </c>
      <c r="Y264" s="68">
        <v>45484</v>
      </c>
      <c r="Z264" s="355">
        <v>45515</v>
      </c>
      <c r="AA264" s="67">
        <f t="shared" ref="AA264:AA266" si="20">+IF(Y264="1800-01-01",Z264-X264,Z264-Y264)</f>
        <v>31</v>
      </c>
      <c r="AB264" s="60">
        <v>0</v>
      </c>
      <c r="AC264" s="60">
        <v>0</v>
      </c>
      <c r="AD264" s="60">
        <v>0</v>
      </c>
      <c r="AE264" s="65" t="s">
        <v>75</v>
      </c>
      <c r="AF264" s="67">
        <f t="shared" ref="AF264:AF266" si="21">+IF(AE264="1800-01-01",0,AE264-Z264)</f>
        <v>0</v>
      </c>
      <c r="AG264" s="60">
        <v>0</v>
      </c>
      <c r="AH264" s="60">
        <v>0</v>
      </c>
      <c r="AI264" s="65" t="s">
        <v>75</v>
      </c>
      <c r="AJ264" s="61">
        <v>0</v>
      </c>
      <c r="AK264" s="65" t="s">
        <v>75</v>
      </c>
      <c r="AL264" s="65" t="s">
        <v>75</v>
      </c>
      <c r="AM264" s="67">
        <f t="shared" ref="AM264:AM266" si="22">+IF(AK264="1800-01-01",0,AL264-AK264)</f>
        <v>0</v>
      </c>
      <c r="AN264" s="67">
        <f>+K264+AC264-AH264</f>
        <v>307459795</v>
      </c>
      <c r="AO264" s="61" t="s">
        <v>67</v>
      </c>
      <c r="AP264" s="60">
        <v>307459795</v>
      </c>
      <c r="AQ264" s="58" t="s">
        <v>66</v>
      </c>
      <c r="AR264" s="60">
        <v>153729897.5</v>
      </c>
      <c r="AS264" s="166" t="s">
        <v>75</v>
      </c>
      <c r="AT264" s="60">
        <v>0</v>
      </c>
      <c r="AU264" s="71">
        <f t="shared" ref="AU264:AU266" si="23">AN264-AT264</f>
        <v>307459795</v>
      </c>
      <c r="AV264" s="72">
        <f t="shared" si="19"/>
        <v>0</v>
      </c>
      <c r="AW264" s="66" t="s">
        <v>75</v>
      </c>
      <c r="AX264" s="61" t="s">
        <v>101</v>
      </c>
      <c r="AY264" s="62" t="s">
        <v>3170</v>
      </c>
      <c r="AZ264" s="58" t="s">
        <v>67</v>
      </c>
      <c r="BA264" s="58" t="s">
        <v>119</v>
      </c>
    </row>
    <row r="265" spans="2:53" x14ac:dyDescent="0.25">
      <c r="B265" s="58">
        <v>2024</v>
      </c>
      <c r="C265" s="58">
        <v>891780111</v>
      </c>
      <c r="D265" s="59" t="s">
        <v>64</v>
      </c>
      <c r="E265" s="60" t="s">
        <v>3169</v>
      </c>
      <c r="F265" s="60" t="s">
        <v>3168</v>
      </c>
      <c r="G265" s="61">
        <v>0</v>
      </c>
      <c r="H265" s="61" t="s">
        <v>73</v>
      </c>
      <c r="I265" s="59" t="s">
        <v>125</v>
      </c>
      <c r="J265" s="62" t="s">
        <v>3167</v>
      </c>
      <c r="K265" s="60">
        <v>216009885.46000001</v>
      </c>
      <c r="L265" s="58" t="s">
        <v>68</v>
      </c>
      <c r="M265" s="62" t="s">
        <v>3166</v>
      </c>
      <c r="N265" s="63" t="s">
        <v>3165</v>
      </c>
      <c r="O265" s="64">
        <v>1452</v>
      </c>
      <c r="P265" s="68">
        <v>45469</v>
      </c>
      <c r="Q265" s="60">
        <v>216009886</v>
      </c>
      <c r="R265" s="68">
        <v>45485</v>
      </c>
      <c r="S265" s="60">
        <v>216009885.46000001</v>
      </c>
      <c r="T265" s="61" t="s">
        <v>66</v>
      </c>
      <c r="U265" s="64">
        <v>15443332</v>
      </c>
      <c r="V265" s="62" t="s">
        <v>3157</v>
      </c>
      <c r="W265" s="355">
        <v>45485</v>
      </c>
      <c r="X265" s="355">
        <v>45497</v>
      </c>
      <c r="Y265" s="68">
        <v>45490</v>
      </c>
      <c r="Z265" s="355">
        <v>45527</v>
      </c>
      <c r="AA265" s="67">
        <f t="shared" si="20"/>
        <v>37</v>
      </c>
      <c r="AB265" s="60">
        <v>0</v>
      </c>
      <c r="AC265" s="60">
        <v>0</v>
      </c>
      <c r="AD265" s="60">
        <v>0</v>
      </c>
      <c r="AE265" s="65" t="s">
        <v>75</v>
      </c>
      <c r="AF265" s="67">
        <f t="shared" si="21"/>
        <v>0</v>
      </c>
      <c r="AG265" s="60">
        <v>0</v>
      </c>
      <c r="AH265" s="60">
        <v>0</v>
      </c>
      <c r="AI265" s="65" t="s">
        <v>75</v>
      </c>
      <c r="AJ265" s="61">
        <v>0</v>
      </c>
      <c r="AK265" s="65" t="s">
        <v>75</v>
      </c>
      <c r="AL265" s="65" t="s">
        <v>75</v>
      </c>
      <c r="AM265" s="67">
        <f t="shared" si="22"/>
        <v>0</v>
      </c>
      <c r="AN265" s="67">
        <f>+K265+AC265-AH265</f>
        <v>216009885.46000001</v>
      </c>
      <c r="AO265" s="61" t="s">
        <v>67</v>
      </c>
      <c r="AP265" s="60">
        <v>216009885.46000001</v>
      </c>
      <c r="AQ265" s="58" t="s">
        <v>3164</v>
      </c>
      <c r="AR265" s="60">
        <v>0</v>
      </c>
      <c r="AS265" s="166" t="s">
        <v>75</v>
      </c>
      <c r="AT265" s="60">
        <v>0</v>
      </c>
      <c r="AU265" s="71">
        <f t="shared" si="23"/>
        <v>216009885.46000001</v>
      </c>
      <c r="AV265" s="72">
        <f t="shared" si="19"/>
        <v>0</v>
      </c>
      <c r="AW265" s="66" t="s">
        <v>75</v>
      </c>
      <c r="AX265" s="61" t="s">
        <v>101</v>
      </c>
      <c r="AY265" s="62" t="s">
        <v>3163</v>
      </c>
      <c r="AZ265" s="58" t="s">
        <v>67</v>
      </c>
      <c r="BA265" s="58" t="s">
        <v>119</v>
      </c>
    </row>
    <row r="266" spans="2:53" ht="15.75" thickBot="1" x14ac:dyDescent="0.3">
      <c r="B266" s="105">
        <v>2024</v>
      </c>
      <c r="C266" s="105">
        <v>891780111</v>
      </c>
      <c r="D266" s="106" t="s">
        <v>64</v>
      </c>
      <c r="E266" s="76" t="s">
        <v>3162</v>
      </c>
      <c r="F266" s="76" t="s">
        <v>3161</v>
      </c>
      <c r="G266" s="75">
        <v>0</v>
      </c>
      <c r="H266" s="75" t="s">
        <v>73</v>
      </c>
      <c r="I266" s="106" t="s">
        <v>125</v>
      </c>
      <c r="J266" s="77" t="s">
        <v>3160</v>
      </c>
      <c r="K266" s="76">
        <v>284677645</v>
      </c>
      <c r="L266" s="105" t="s">
        <v>68</v>
      </c>
      <c r="M266" s="77" t="s">
        <v>3159</v>
      </c>
      <c r="N266" s="78" t="s">
        <v>3158</v>
      </c>
      <c r="O266" s="79">
        <v>1549</v>
      </c>
      <c r="P266" s="80">
        <v>45483</v>
      </c>
      <c r="Q266" s="76">
        <v>284677645</v>
      </c>
      <c r="R266" s="80">
        <v>45519</v>
      </c>
      <c r="S266" s="76">
        <v>284677645</v>
      </c>
      <c r="T266" s="75" t="s">
        <v>66</v>
      </c>
      <c r="U266" s="79">
        <v>15443332</v>
      </c>
      <c r="V266" s="77" t="s">
        <v>3157</v>
      </c>
      <c r="W266" s="356">
        <v>45519</v>
      </c>
      <c r="X266" s="356">
        <v>45537</v>
      </c>
      <c r="Y266" s="80">
        <v>45526</v>
      </c>
      <c r="Z266" s="356">
        <v>45581</v>
      </c>
      <c r="AA266" s="81">
        <f t="shared" si="20"/>
        <v>55</v>
      </c>
      <c r="AB266" s="76">
        <v>0</v>
      </c>
      <c r="AC266" s="76">
        <v>0</v>
      </c>
      <c r="AD266" s="76">
        <v>0</v>
      </c>
      <c r="AE266" s="83" t="s">
        <v>75</v>
      </c>
      <c r="AF266" s="81">
        <f t="shared" si="21"/>
        <v>0</v>
      </c>
      <c r="AG266" s="76">
        <v>0</v>
      </c>
      <c r="AH266" s="76">
        <v>0</v>
      </c>
      <c r="AI266" s="83" t="s">
        <v>75</v>
      </c>
      <c r="AJ266" s="75">
        <v>0</v>
      </c>
      <c r="AK266" s="83" t="s">
        <v>75</v>
      </c>
      <c r="AL266" s="83" t="s">
        <v>75</v>
      </c>
      <c r="AM266" s="81">
        <f t="shared" si="22"/>
        <v>0</v>
      </c>
      <c r="AN266" s="81">
        <f>+K266+AC266-AH266</f>
        <v>284677645</v>
      </c>
      <c r="AO266" s="75" t="s">
        <v>67</v>
      </c>
      <c r="AP266" s="76">
        <v>284677645</v>
      </c>
      <c r="AQ266" s="105" t="s">
        <v>66</v>
      </c>
      <c r="AR266" s="76">
        <v>142338822.5</v>
      </c>
      <c r="AS266" s="164" t="s">
        <v>75</v>
      </c>
      <c r="AT266" s="76">
        <v>0</v>
      </c>
      <c r="AU266" s="86">
        <f t="shared" si="23"/>
        <v>284677645</v>
      </c>
      <c r="AV266" s="87">
        <f t="shared" si="19"/>
        <v>0</v>
      </c>
      <c r="AW266" s="82" t="s">
        <v>75</v>
      </c>
      <c r="AX266" s="75" t="s">
        <v>3156</v>
      </c>
      <c r="AY266" s="77" t="s">
        <v>3155</v>
      </c>
      <c r="AZ266" s="105" t="s">
        <v>67</v>
      </c>
      <c r="BA266" s="105" t="s">
        <v>119</v>
      </c>
    </row>
    <row r="267" spans="2:53" s="23" customFormat="1" ht="15.75" thickBot="1" x14ac:dyDescent="0.3">
      <c r="B267" s="568" t="s">
        <v>69</v>
      </c>
      <c r="C267" s="568"/>
      <c r="D267" s="568"/>
      <c r="E267" s="366">
        <f>+SUBTOTAL(3,E8:E266)</f>
        <v>259</v>
      </c>
      <c r="F267" s="327"/>
      <c r="G267" s="327"/>
      <c r="H267" s="327"/>
      <c r="I267" s="327"/>
      <c r="J267" s="327"/>
      <c r="K267" s="367">
        <f>SUM(K8:K266)</f>
        <v>17243871814.900002</v>
      </c>
      <c r="L267" s="566"/>
      <c r="M267" s="566"/>
      <c r="N267" s="566"/>
      <c r="O267" s="566"/>
      <c r="P267" s="566"/>
      <c r="Q267" s="566"/>
      <c r="R267" s="566"/>
      <c r="S267" s="566"/>
      <c r="T267" s="566"/>
      <c r="U267" s="566"/>
      <c r="V267" s="566"/>
      <c r="W267" s="566"/>
      <c r="X267" s="566"/>
      <c r="Y267" s="566"/>
      <c r="Z267" s="566"/>
      <c r="AA267" s="566"/>
      <c r="AB267" s="367">
        <f>SUM(AB8:AB266)</f>
        <v>15</v>
      </c>
      <c r="AC267" s="367">
        <f>SUM(AC8:AC266)</f>
        <v>438190151</v>
      </c>
      <c r="AD267" s="367">
        <f>SUM(AD8:AD266)</f>
        <v>7</v>
      </c>
      <c r="AE267" s="327"/>
      <c r="AF267" s="367">
        <f>SUM(AF8:AF266)</f>
        <v>208</v>
      </c>
      <c r="AG267" s="367">
        <f>SUM(AG8:AG266)</f>
        <v>1</v>
      </c>
      <c r="AH267" s="367">
        <f>SUM(AH8:AH266)</f>
        <v>0</v>
      </c>
      <c r="AI267" s="327"/>
      <c r="AJ267" s="367">
        <f>SUM(AJ8:AJ266)</f>
        <v>1</v>
      </c>
      <c r="AK267" s="566"/>
      <c r="AL267" s="566"/>
      <c r="AM267" s="566"/>
      <c r="AN267" s="367">
        <f>SUM(AN8:AN266)</f>
        <v>17682061965.900002</v>
      </c>
      <c r="AO267" s="327"/>
      <c r="AP267" s="367">
        <f>SUM(AP8:AP266)</f>
        <v>17257462938.900002</v>
      </c>
      <c r="AQ267" s="327"/>
      <c r="AR267" s="367">
        <f>SUM(AR8:AR266)</f>
        <v>1969267931.24</v>
      </c>
      <c r="AS267" s="327"/>
      <c r="AT267" s="367">
        <f>SUM(AT8:AT266)</f>
        <v>7640623570</v>
      </c>
      <c r="AU267" s="367">
        <f>SUM(AU8:AU266)</f>
        <v>10041438395.899998</v>
      </c>
      <c r="AV267" s="566"/>
      <c r="AW267" s="566"/>
      <c r="AX267" s="566"/>
      <c r="AY267" s="566"/>
      <c r="AZ267" s="566"/>
      <c r="BA267" s="566"/>
    </row>
  </sheetData>
  <sheetProtection formatCells="0" formatColumns="0" formatRows="0" insertRows="0" deleteRows="0" autoFilter="0"/>
  <mergeCells count="22">
    <mergeCell ref="AV6:AX6"/>
    <mergeCell ref="AY6:BA6"/>
    <mergeCell ref="B267:D267"/>
    <mergeCell ref="L267:AA267"/>
    <mergeCell ref="AK267:AM267"/>
    <mergeCell ref="AV267:BA267"/>
    <mergeCell ref="W6:AA6"/>
    <mergeCell ref="AB6:AF6"/>
    <mergeCell ref="AG6:AI6"/>
    <mergeCell ref="AJ6:AM6"/>
    <mergeCell ref="R6:S6"/>
    <mergeCell ref="T6:V6"/>
    <mergeCell ref="AO6:AP6"/>
    <mergeCell ref="AQ6:AU6"/>
    <mergeCell ref="B3:C6"/>
    <mergeCell ref="D3:G4"/>
    <mergeCell ref="H3:I5"/>
    <mergeCell ref="F5:G5"/>
    <mergeCell ref="AB5:AM5"/>
    <mergeCell ref="E6:G6"/>
    <mergeCell ref="M6:N6"/>
    <mergeCell ref="O6:Q6"/>
  </mergeCells>
  <conditionalFormatting sqref="F5 E6">
    <cfRule type="containsText" dxfId="34" priority="5" operator="containsText" text="Seleccione Ordenador">
      <formula>NOT(ISERROR(SEARCH("Seleccione Ordenador",E5)))</formula>
    </cfRule>
  </conditionalFormatting>
  <conditionalFormatting sqref="F5:G5">
    <cfRule type="colorScale" priority="4">
      <colorScale>
        <cfvo type="min"/>
        <cfvo type="percentile" val="50"/>
        <cfvo type="max"/>
        <color rgb="FFF8696B"/>
        <color rgb="FFFFEB84"/>
        <color rgb="FF63BE7B"/>
      </colorScale>
    </cfRule>
  </conditionalFormatting>
  <conditionalFormatting sqref="AA8:AA266 AF8:AF266 AU8:AV266">
    <cfRule type="expression" dxfId="33" priority="2">
      <formula>+_xlfn.ISFORMULA(AA8)</formula>
    </cfRule>
  </conditionalFormatting>
  <conditionalFormatting sqref="AM8:AO266">
    <cfRule type="expression" dxfId="32" priority="1">
      <formula>+_xlfn.ISFORMULA(AM8)</formula>
    </cfRule>
  </conditionalFormatting>
  <conditionalFormatting sqref="AP44:AP154">
    <cfRule type="expression" dxfId="31" priority="3">
      <formula>+_xlfn.ISFORMULA(AP44)</formula>
    </cfRule>
  </conditionalFormatting>
  <dataValidations count="9">
    <dataValidation type="list" allowBlank="1" showInputMessage="1" showErrorMessage="1" sqref="AX8:AX266" xr:uid="{9085FC94-A9B3-4EDC-A514-116C67A9B4B3}">
      <formula1>"Por iniciar,En ejecucion,Suspendido,Terminado,Liquidado"</formula1>
    </dataValidation>
    <dataValidation type="list" allowBlank="1" showInputMessage="1" showErrorMessage="1" sqref="H8:H266" xr:uid="{1B9CD6A0-94BF-47D8-A542-620B17508A58}">
      <formula1>"OTRO SECTOR"</formula1>
    </dataValidation>
    <dataValidation type="list" allowBlank="1" showInputMessage="1" showErrorMessage="1" sqref="L8:L266" xr:uid="{08691DEF-D811-4B35-BBC6-824B246575EA}">
      <formula1>"DIRECTA"</formula1>
    </dataValidation>
    <dataValidation type="list" allowBlank="1" showInputMessage="1" showErrorMessage="1" sqref="I8:I266" xr:uid="{8F2BA9D6-2B23-405A-8473-C0F4FEE7852C}">
      <formula1>"FUNCIONAMIENTO,INVERSION,OTROS"</formula1>
    </dataValidation>
    <dataValidation type="list" allowBlank="1" showInputMessage="1" showErrorMessage="1" sqref="BA8:BA266" xr:uid="{E76D9C92-B891-409C-81D1-F82930C10C02}">
      <formula1>"SI,NA por TIPO Contrato"</formula1>
    </dataValidation>
    <dataValidation type="list" allowBlank="1" showInputMessage="1" showErrorMessage="1" sqref="AZ8:AZ266" xr:uid="{0502D1BB-158A-405D-83C2-09AD6274323D}">
      <formula1>"SI,NO HA INICIADO"</formula1>
    </dataValidation>
    <dataValidation type="list" allowBlank="1" showInputMessage="1" showErrorMessage="1" sqref="AQ8:AQ266 T8:T266 AO8:AO266" xr:uid="{9737684E-9352-4F69-B305-4B0DE7E1FDCA}">
      <formula1>"SI,NO"</formula1>
    </dataValidation>
    <dataValidation type="list" allowBlank="1" showInputMessage="1" showErrorMessage="1" errorTitle="ERROR" error="SOLO VALIDO LISTA DESPLEGABLE" promptTitle="ESCOJA EL PERIODO" sqref="F5" xr:uid="{8DB40292-1C30-4808-A8D5-3453BDC705D4}">
      <formula1>"Seleccione el periodo a presentar,ENERO,FEBRERO,MARZO,ABRIL,MAYO,JUNIO,JULIO,AGOSTO,SEPTIEMBRE,OCTUBRE,NOVIEMBRE,DICIEMBRE"</formula1>
    </dataValidation>
    <dataValidation type="list" allowBlank="1" showInputMessage="1" showErrorMessage="1" sqref="J4" xr:uid="{350E35AE-809B-4446-A554-A7E176D4159B}">
      <formula1>"42,250,1000,3000"</formula1>
    </dataValidation>
  </dataValidations>
  <hyperlinks>
    <hyperlink ref="AY215" r:id="rId1" xr:uid="{03577D80-57A5-4877-88A3-0B163BC923CA}"/>
    <hyperlink ref="AY135" r:id="rId2" xr:uid="{E01136C9-D1D6-4054-B076-8BFF879B7152}"/>
    <hyperlink ref="AY235" r:id="rId3" xr:uid="{D1A91F54-6D82-4866-AA84-B8244E9A1B6B}"/>
    <hyperlink ref="AY149" r:id="rId4" xr:uid="{1220508D-D5FE-448A-B3E0-13F78F2C593A}"/>
  </hyperlinks>
  <pageMargins left="0.7" right="0.7" top="0.75" bottom="0.75" header="0.3" footer="0.3"/>
  <pageSetup orientation="portrait" horizontalDpi="300" verticalDpi="300" r:id="rId5"/>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5BE4B8-64E8-4DB2-8902-5501D4AB48A7}">
  <dimension ref="A1:BT13"/>
  <sheetViews>
    <sheetView showGridLines="0" zoomScaleNormal="100" workbookViewId="0">
      <selection activeCell="F15" sqref="F15"/>
    </sheetView>
  </sheetViews>
  <sheetFormatPr baseColWidth="10" defaultRowHeight="15" x14ac:dyDescent="0.25"/>
  <cols>
    <col min="1" max="1" width="2.5703125" customWidth="1"/>
    <col min="2" max="2" width="9.28515625" customWidth="1"/>
    <col min="3" max="3" width="13.5703125" customWidth="1"/>
    <col min="4" max="4" width="26.140625" customWidth="1"/>
    <col min="5" max="5" width="17.7109375" customWidth="1"/>
    <col min="6" max="6" width="16" customWidth="1"/>
    <col min="7" max="7" width="11.140625" customWidth="1"/>
    <col min="8" max="8" width="16.5703125" customWidth="1"/>
    <col min="9" max="9" width="17.42578125" customWidth="1"/>
    <col min="10" max="10" width="18.42578125" customWidth="1"/>
    <col min="11" max="11" width="13.42578125" bestFit="1" customWidth="1"/>
    <col min="12" max="12" width="13.42578125" customWidth="1"/>
    <col min="13" max="13" width="16.140625" customWidth="1"/>
    <col min="14" max="14" width="16.42578125" customWidth="1"/>
    <col min="16" max="16" width="12.42578125" customWidth="1"/>
    <col min="18" max="18" width="14.7109375" customWidth="1"/>
    <col min="19" max="19" width="13.7109375" customWidth="1"/>
    <col min="20" max="20" width="14.140625" customWidth="1"/>
    <col min="21" max="21" width="14.42578125" customWidth="1"/>
    <col min="22" max="22" width="17.140625" customWidth="1"/>
    <col min="23" max="23" width="13.85546875" customWidth="1"/>
    <col min="24" max="24" width="14.42578125" customWidth="1"/>
    <col min="25" max="25" width="13.85546875" customWidth="1"/>
    <col min="26" max="26" width="13.5703125" customWidth="1"/>
    <col min="27" max="27" width="13.28515625" customWidth="1"/>
    <col min="30" max="30" width="13.42578125" customWidth="1"/>
    <col min="31" max="31" width="13.28515625" customWidth="1"/>
    <col min="32" max="32" width="13.5703125" customWidth="1"/>
    <col min="33" max="33" width="16.5703125" customWidth="1"/>
    <col min="34" max="34" width="14.28515625" customWidth="1"/>
    <col min="35" max="35" width="13.85546875" customWidth="1"/>
    <col min="36" max="36" width="15.5703125" customWidth="1"/>
    <col min="37" max="38" width="13.28515625" customWidth="1"/>
    <col min="39" max="39" width="14" customWidth="1"/>
    <col min="40" max="42" width="14.85546875" customWidth="1"/>
    <col min="43" max="43" width="14.7109375" customWidth="1"/>
    <col min="44" max="45" width="14.28515625" customWidth="1"/>
    <col min="46" max="46" width="13.42578125" customWidth="1"/>
    <col min="47" max="48" width="12" customWidth="1"/>
    <col min="49" max="49" width="14.42578125" customWidth="1"/>
    <col min="50" max="50" width="12.42578125" customWidth="1"/>
  </cols>
  <sheetData>
    <row r="1" spans="1:72" ht="7.5" customHeight="1" x14ac:dyDescent="0.25">
      <c r="V1" s="1"/>
    </row>
    <row r="2" spans="1:72" ht="11.25" customHeight="1" thickBot="1" x14ac:dyDescent="0.3">
      <c r="H2" s="2"/>
      <c r="V2" s="1"/>
    </row>
    <row r="3" spans="1:72" ht="21" customHeight="1" thickBot="1" x14ac:dyDescent="0.3">
      <c r="B3" s="540"/>
      <c r="C3" s="541"/>
      <c r="D3" s="546" t="s">
        <v>71</v>
      </c>
      <c r="E3" s="547"/>
      <c r="F3" s="547"/>
      <c r="G3" s="548"/>
      <c r="H3" s="552" t="s">
        <v>0</v>
      </c>
      <c r="I3" s="553"/>
      <c r="J3" s="4" t="s">
        <v>76</v>
      </c>
      <c r="K3" s="9"/>
      <c r="L3" s="5"/>
      <c r="M3" s="5"/>
      <c r="N3" s="5"/>
      <c r="O3" s="5"/>
      <c r="P3" s="5"/>
      <c r="Q3" s="5"/>
      <c r="R3" s="5"/>
      <c r="S3" s="5"/>
      <c r="T3" s="5"/>
      <c r="U3" s="5"/>
      <c r="V3" s="6"/>
      <c r="W3" s="6"/>
      <c r="X3" s="5"/>
      <c r="Y3" s="6"/>
      <c r="Z3" s="5"/>
      <c r="AA3" s="6"/>
      <c r="AB3" s="5"/>
      <c r="AC3" s="6"/>
      <c r="AD3" s="5"/>
      <c r="AE3" s="6"/>
      <c r="AF3" s="5"/>
      <c r="AG3" s="6"/>
      <c r="AH3" s="5"/>
      <c r="AI3" s="6"/>
      <c r="AJ3" s="5"/>
      <c r="AK3" s="6"/>
      <c r="AL3" s="5"/>
      <c r="AM3" s="6"/>
      <c r="AN3" s="5"/>
      <c r="AO3" s="5"/>
      <c r="AP3" s="5"/>
      <c r="AQ3" s="5"/>
      <c r="AR3" s="5"/>
      <c r="AS3" s="5"/>
      <c r="AT3" s="6"/>
      <c r="AU3" s="5"/>
      <c r="AV3" s="6"/>
      <c r="AW3" s="5"/>
      <c r="AX3" s="6"/>
      <c r="AY3" s="5"/>
      <c r="AZ3" s="6"/>
      <c r="BA3" s="5"/>
    </row>
    <row r="4" spans="1:72" ht="28.5" customHeight="1" thickBot="1" x14ac:dyDescent="0.3">
      <c r="B4" s="542"/>
      <c r="C4" s="543"/>
      <c r="D4" s="549"/>
      <c r="E4" s="550"/>
      <c r="F4" s="550"/>
      <c r="G4" s="551"/>
      <c r="H4" s="554"/>
      <c r="I4" s="555"/>
      <c r="J4" s="3">
        <v>42</v>
      </c>
      <c r="K4" s="4" t="s">
        <v>1</v>
      </c>
      <c r="L4" s="5"/>
      <c r="M4" s="5"/>
      <c r="N4" s="5"/>
      <c r="O4" s="5"/>
      <c r="P4" s="5"/>
      <c r="Q4" s="5"/>
      <c r="R4" s="5"/>
      <c r="S4" s="5"/>
      <c r="T4" s="5"/>
      <c r="U4" s="5"/>
      <c r="V4" s="6"/>
      <c r="W4" s="6"/>
      <c r="X4" s="5"/>
      <c r="Y4" s="6"/>
      <c r="Z4" s="5"/>
      <c r="AA4" s="6"/>
      <c r="AB4" s="5"/>
      <c r="AC4" s="6"/>
      <c r="AD4" s="5"/>
      <c r="AE4" s="6"/>
      <c r="AF4" s="5"/>
      <c r="AG4" s="6"/>
      <c r="AH4" s="5"/>
      <c r="AI4" s="6"/>
      <c r="AJ4" s="5"/>
      <c r="AK4" s="6"/>
      <c r="AL4" s="5"/>
      <c r="AM4" s="6"/>
      <c r="AN4" s="5"/>
      <c r="AO4" s="5"/>
      <c r="AP4" s="5"/>
      <c r="AQ4" s="5"/>
      <c r="AR4" s="5"/>
      <c r="AS4" s="5"/>
      <c r="AT4" s="6"/>
      <c r="AU4" s="5"/>
      <c r="AV4" s="6"/>
      <c r="AW4" s="5"/>
      <c r="AX4" s="6"/>
      <c r="AY4" s="5"/>
      <c r="AZ4" s="6"/>
      <c r="BA4" s="5"/>
    </row>
    <row r="5" spans="1:72" ht="23.25" customHeight="1" thickBot="1" x14ac:dyDescent="0.3">
      <c r="B5" s="542"/>
      <c r="C5" s="543"/>
      <c r="D5" s="7" t="s">
        <v>2</v>
      </c>
      <c r="E5" s="8"/>
      <c r="F5" s="558" t="s">
        <v>106</v>
      </c>
      <c r="G5" s="558"/>
      <c r="H5" s="556"/>
      <c r="I5" s="557"/>
      <c r="J5" s="10">
        <f>+K6*J4</f>
        <v>54600000</v>
      </c>
      <c r="K5" s="11" t="s">
        <v>3</v>
      </c>
      <c r="L5" s="5"/>
      <c r="M5" s="5"/>
      <c r="N5" s="5"/>
      <c r="O5" s="5"/>
      <c r="P5" s="5"/>
      <c r="Q5" s="5"/>
      <c r="R5" s="5"/>
      <c r="S5" s="5"/>
      <c r="T5" s="5"/>
      <c r="U5" s="5"/>
      <c r="V5" s="6"/>
      <c r="W5" s="6"/>
      <c r="X5" s="6"/>
      <c r="Y5" s="6"/>
      <c r="Z5" s="6"/>
      <c r="AA5" s="6"/>
      <c r="AB5" s="537" t="s">
        <v>4</v>
      </c>
      <c r="AC5" s="538"/>
      <c r="AD5" s="538"/>
      <c r="AE5" s="538"/>
      <c r="AF5" s="538"/>
      <c r="AG5" s="538"/>
      <c r="AH5" s="538"/>
      <c r="AI5" s="538"/>
      <c r="AJ5" s="538"/>
      <c r="AK5" s="538"/>
      <c r="AL5" s="538"/>
      <c r="AM5" s="539"/>
      <c r="AN5" s="5"/>
      <c r="AO5" s="5"/>
      <c r="AP5" s="5"/>
      <c r="AQ5" s="5"/>
      <c r="AR5" s="5"/>
      <c r="AS5" s="5"/>
      <c r="AT5" s="5"/>
      <c r="AU5" s="5"/>
      <c r="AV5" s="5"/>
      <c r="AW5" s="5"/>
      <c r="AX5" s="5"/>
      <c r="AY5" s="5"/>
      <c r="AZ5" s="5"/>
      <c r="BA5" s="5"/>
    </row>
    <row r="6" spans="1:72" s="12" customFormat="1" ht="23.25" customHeight="1" thickBot="1" x14ac:dyDescent="0.3">
      <c r="B6" s="544"/>
      <c r="C6" s="545"/>
      <c r="D6" s="13" t="s">
        <v>5</v>
      </c>
      <c r="E6" s="559" t="s">
        <v>94</v>
      </c>
      <c r="F6" s="559"/>
      <c r="G6" s="560"/>
      <c r="H6" s="25" t="s">
        <v>77</v>
      </c>
      <c r="I6" s="26"/>
      <c r="J6" s="27"/>
      <c r="K6" s="24">
        <v>1300000</v>
      </c>
      <c r="L6" s="5"/>
      <c r="M6" s="528" t="s">
        <v>6</v>
      </c>
      <c r="N6" s="529"/>
      <c r="O6" s="528" t="s">
        <v>7</v>
      </c>
      <c r="P6" s="529"/>
      <c r="Q6" s="530"/>
      <c r="R6" s="561" t="s">
        <v>8</v>
      </c>
      <c r="S6" s="562"/>
      <c r="T6" s="528" t="s">
        <v>9</v>
      </c>
      <c r="U6" s="529"/>
      <c r="V6" s="529"/>
      <c r="W6" s="537" t="s">
        <v>10</v>
      </c>
      <c r="X6" s="538"/>
      <c r="Y6" s="538"/>
      <c r="Z6" s="538"/>
      <c r="AA6" s="539"/>
      <c r="AB6" s="537" t="s">
        <v>11</v>
      </c>
      <c r="AC6" s="538"/>
      <c r="AD6" s="538"/>
      <c r="AE6" s="538"/>
      <c r="AF6" s="539"/>
      <c r="AG6" s="528" t="s">
        <v>12</v>
      </c>
      <c r="AH6" s="529"/>
      <c r="AI6" s="530"/>
      <c r="AJ6" s="528" t="s">
        <v>13</v>
      </c>
      <c r="AK6" s="529"/>
      <c r="AL6" s="529"/>
      <c r="AM6" s="530"/>
      <c r="AN6" s="5"/>
      <c r="AO6" s="528" t="s">
        <v>78</v>
      </c>
      <c r="AP6" s="530"/>
      <c r="AQ6" s="528" t="s">
        <v>14</v>
      </c>
      <c r="AR6" s="529"/>
      <c r="AS6" s="529"/>
      <c r="AT6" s="529"/>
      <c r="AU6" s="530"/>
      <c r="AV6" s="528" t="s">
        <v>74</v>
      </c>
      <c r="AW6" s="529"/>
      <c r="AX6" s="530"/>
      <c r="AY6" s="528" t="s">
        <v>15</v>
      </c>
      <c r="AZ6" s="529"/>
      <c r="BA6" s="530"/>
    </row>
    <row r="7" spans="1:72" s="22" customFormat="1" ht="77.25" thickBot="1" x14ac:dyDescent="0.3">
      <c r="A7" s="14"/>
      <c r="B7" s="15" t="s">
        <v>16</v>
      </c>
      <c r="C7" s="16" t="s">
        <v>17</v>
      </c>
      <c r="D7" s="17" t="s">
        <v>18</v>
      </c>
      <c r="E7" s="18" t="s">
        <v>19</v>
      </c>
      <c r="F7" s="18" t="s">
        <v>20</v>
      </c>
      <c r="G7" s="17" t="s">
        <v>21</v>
      </c>
      <c r="H7" s="15" t="s">
        <v>22</v>
      </c>
      <c r="I7" s="15" t="s">
        <v>72</v>
      </c>
      <c r="J7" s="15" t="s">
        <v>23</v>
      </c>
      <c r="K7" s="15" t="s">
        <v>24</v>
      </c>
      <c r="L7" s="15" t="s">
        <v>25</v>
      </c>
      <c r="M7" s="15" t="s">
        <v>26</v>
      </c>
      <c r="N7" s="16" t="s">
        <v>27</v>
      </c>
      <c r="O7" s="16" t="s">
        <v>28</v>
      </c>
      <c r="P7" s="15" t="s">
        <v>29</v>
      </c>
      <c r="Q7" s="15" t="s">
        <v>30</v>
      </c>
      <c r="R7" s="15" t="s">
        <v>31</v>
      </c>
      <c r="S7" s="15" t="s">
        <v>32</v>
      </c>
      <c r="T7" s="15" t="s">
        <v>33</v>
      </c>
      <c r="U7" s="16" t="s">
        <v>34</v>
      </c>
      <c r="V7" s="15" t="s">
        <v>35</v>
      </c>
      <c r="W7" s="15" t="s">
        <v>70</v>
      </c>
      <c r="X7" s="15" t="s">
        <v>36</v>
      </c>
      <c r="Y7" s="15" t="s">
        <v>37</v>
      </c>
      <c r="Z7" s="19" t="s">
        <v>38</v>
      </c>
      <c r="AA7" s="28" t="s">
        <v>39</v>
      </c>
      <c r="AB7" s="15" t="s">
        <v>40</v>
      </c>
      <c r="AC7" s="15" t="s">
        <v>41</v>
      </c>
      <c r="AD7" s="15" t="s">
        <v>42</v>
      </c>
      <c r="AE7" s="19" t="s">
        <v>43</v>
      </c>
      <c r="AF7" s="28" t="s">
        <v>44</v>
      </c>
      <c r="AG7" s="15" t="s">
        <v>45</v>
      </c>
      <c r="AH7" s="15" t="s">
        <v>46</v>
      </c>
      <c r="AI7" s="19" t="s">
        <v>47</v>
      </c>
      <c r="AJ7" s="15" t="s">
        <v>48</v>
      </c>
      <c r="AK7" s="19" t="s">
        <v>49</v>
      </c>
      <c r="AL7" s="19" t="s">
        <v>50</v>
      </c>
      <c r="AM7" s="28" t="s">
        <v>51</v>
      </c>
      <c r="AN7" s="28" t="s">
        <v>52</v>
      </c>
      <c r="AO7" s="15" t="s">
        <v>79</v>
      </c>
      <c r="AP7" s="15" t="s">
        <v>80</v>
      </c>
      <c r="AQ7" s="15" t="s">
        <v>53</v>
      </c>
      <c r="AR7" s="15" t="s">
        <v>54</v>
      </c>
      <c r="AS7" s="15" t="s">
        <v>55</v>
      </c>
      <c r="AT7" s="20" t="s">
        <v>56</v>
      </c>
      <c r="AU7" s="29" t="s">
        <v>57</v>
      </c>
      <c r="AV7" s="30" t="s">
        <v>58</v>
      </c>
      <c r="AW7" s="15" t="s">
        <v>59</v>
      </c>
      <c r="AX7" s="15" t="s">
        <v>60</v>
      </c>
      <c r="AY7" s="16" t="s">
        <v>61</v>
      </c>
      <c r="AZ7" s="16" t="s">
        <v>62</v>
      </c>
      <c r="BA7" s="16" t="s">
        <v>63</v>
      </c>
      <c r="BB7" s="21"/>
      <c r="BC7" s="21"/>
      <c r="BD7" s="21"/>
      <c r="BE7" s="21"/>
      <c r="BF7" s="21"/>
      <c r="BG7" s="21"/>
      <c r="BH7" s="21"/>
      <c r="BI7" s="21"/>
      <c r="BJ7" s="21"/>
      <c r="BK7" s="21"/>
      <c r="BL7" s="21"/>
      <c r="BM7" s="21"/>
      <c r="BN7" s="21"/>
      <c r="BO7" s="21"/>
      <c r="BP7" s="21"/>
      <c r="BQ7" s="21"/>
      <c r="BR7" s="21"/>
      <c r="BS7" s="21"/>
      <c r="BT7" s="21"/>
    </row>
    <row r="8" spans="1:72" x14ac:dyDescent="0.25">
      <c r="B8" s="43">
        <v>2024</v>
      </c>
      <c r="C8" s="43">
        <v>891780111</v>
      </c>
      <c r="D8" s="44" t="s">
        <v>64</v>
      </c>
      <c r="E8" s="45" t="s">
        <v>87</v>
      </c>
      <c r="F8" s="52" t="s">
        <v>93</v>
      </c>
      <c r="G8" s="46">
        <v>0</v>
      </c>
      <c r="H8" s="46" t="s">
        <v>73</v>
      </c>
      <c r="I8" s="44" t="s">
        <v>65</v>
      </c>
      <c r="J8" s="45" t="s">
        <v>88</v>
      </c>
      <c r="K8" s="52">
        <v>19450000</v>
      </c>
      <c r="L8" s="43" t="s">
        <v>68</v>
      </c>
      <c r="M8" s="47" t="s">
        <v>84</v>
      </c>
      <c r="N8" s="308">
        <v>1082907794</v>
      </c>
      <c r="O8" s="49">
        <v>323</v>
      </c>
      <c r="P8" s="50">
        <v>45331</v>
      </c>
      <c r="Q8" s="45">
        <v>19450000</v>
      </c>
      <c r="R8" s="50">
        <v>45331</v>
      </c>
      <c r="S8" s="45">
        <v>19450000</v>
      </c>
      <c r="T8" s="46" t="s">
        <v>66</v>
      </c>
      <c r="U8" s="308">
        <v>72148417</v>
      </c>
      <c r="V8" s="52" t="s">
        <v>89</v>
      </c>
      <c r="W8" s="53">
        <v>45331</v>
      </c>
      <c r="X8" s="53">
        <v>45331</v>
      </c>
      <c r="Y8" s="53" t="s">
        <v>75</v>
      </c>
      <c r="Z8" s="53">
        <v>45460</v>
      </c>
      <c r="AA8" s="52">
        <f t="shared" ref="AA8:AA12" si="0">+IF(Y8="1800-01-01",Z8-X8,Z8-Y8)</f>
        <v>129</v>
      </c>
      <c r="AB8" s="45">
        <v>0</v>
      </c>
      <c r="AC8" s="45">
        <v>0</v>
      </c>
      <c r="AD8" s="45">
        <v>0</v>
      </c>
      <c r="AE8" s="50" t="s">
        <v>75</v>
      </c>
      <c r="AF8" s="52">
        <f t="shared" ref="AF8:AF12" si="1">+IF(AE8="1800-01-01",0,AE8-Z8)</f>
        <v>0</v>
      </c>
      <c r="AG8" s="45">
        <v>0</v>
      </c>
      <c r="AH8" s="45">
        <v>0</v>
      </c>
      <c r="AI8" s="50" t="s">
        <v>75</v>
      </c>
      <c r="AJ8" s="46">
        <v>0</v>
      </c>
      <c r="AK8" s="50" t="s">
        <v>75</v>
      </c>
      <c r="AL8" s="50" t="s">
        <v>75</v>
      </c>
      <c r="AM8" s="52">
        <f t="shared" ref="AM8:AM12" si="2">+IF(AK8="1800-01-01",0,AL8-AK8)</f>
        <v>0</v>
      </c>
      <c r="AN8" s="52">
        <f>+K8+AC8-AH8</f>
        <v>19450000</v>
      </c>
      <c r="AO8" s="46" t="s">
        <v>67</v>
      </c>
      <c r="AP8" s="45">
        <v>19450000</v>
      </c>
      <c r="AQ8" s="46" t="s">
        <v>86</v>
      </c>
      <c r="AR8" s="45">
        <v>0</v>
      </c>
      <c r="AS8" s="50" t="s">
        <v>75</v>
      </c>
      <c r="AT8" s="92">
        <v>19450000</v>
      </c>
      <c r="AU8" s="56">
        <f>AN8-AT8</f>
        <v>0</v>
      </c>
      <c r="AV8" s="57">
        <f t="shared" ref="AV8:AV12" si="3">+IFERROR(AT8/AN8,"_")</f>
        <v>1</v>
      </c>
      <c r="AW8" s="50" t="s">
        <v>75</v>
      </c>
      <c r="AX8" s="46" t="s">
        <v>98</v>
      </c>
      <c r="AY8" s="309" t="s">
        <v>91</v>
      </c>
      <c r="AZ8" s="43" t="s">
        <v>67</v>
      </c>
      <c r="BA8" s="43" t="s">
        <v>67</v>
      </c>
      <c r="BB8" s="12"/>
    </row>
    <row r="9" spans="1:72" s="12" customFormat="1" ht="12.75" x14ac:dyDescent="0.2">
      <c r="B9" s="58">
        <v>2024</v>
      </c>
      <c r="C9" s="58">
        <v>891780111</v>
      </c>
      <c r="D9" s="59" t="s">
        <v>64</v>
      </c>
      <c r="E9" s="60" t="s">
        <v>81</v>
      </c>
      <c r="F9" s="67" t="s">
        <v>92</v>
      </c>
      <c r="G9" s="61">
        <v>0</v>
      </c>
      <c r="H9" s="61" t="s">
        <v>73</v>
      </c>
      <c r="I9" s="59" t="s">
        <v>65</v>
      </c>
      <c r="J9" s="60" t="s">
        <v>82</v>
      </c>
      <c r="K9" s="67">
        <v>19250000</v>
      </c>
      <c r="L9" s="58" t="s">
        <v>68</v>
      </c>
      <c r="M9" s="62" t="s">
        <v>83</v>
      </c>
      <c r="N9" s="310">
        <v>1082862655</v>
      </c>
      <c r="O9" s="64">
        <v>322</v>
      </c>
      <c r="P9" s="65">
        <v>45331</v>
      </c>
      <c r="Q9" s="60">
        <v>19250000</v>
      </c>
      <c r="R9" s="65">
        <v>45331</v>
      </c>
      <c r="S9" s="60">
        <v>19250000</v>
      </c>
      <c r="T9" s="61" t="s">
        <v>66</v>
      </c>
      <c r="U9" s="310">
        <v>12548945</v>
      </c>
      <c r="V9" s="67" t="s">
        <v>85</v>
      </c>
      <c r="W9" s="68">
        <v>45331</v>
      </c>
      <c r="X9" s="68">
        <v>45331</v>
      </c>
      <c r="Y9" s="68" t="s">
        <v>75</v>
      </c>
      <c r="Z9" s="68">
        <v>45460</v>
      </c>
      <c r="AA9" s="67">
        <f>+IF(Y9="1800-01-01",Z9-X9,Z9-Y9)</f>
        <v>129</v>
      </c>
      <c r="AB9" s="60">
        <v>0</v>
      </c>
      <c r="AC9" s="60">
        <v>0</v>
      </c>
      <c r="AD9" s="60">
        <v>0</v>
      </c>
      <c r="AE9" s="65" t="s">
        <v>75</v>
      </c>
      <c r="AF9" s="67">
        <f>+IF(AE9="1800-01-01",0,AE9-Z9)</f>
        <v>0</v>
      </c>
      <c r="AG9" s="60">
        <v>0</v>
      </c>
      <c r="AH9" s="60">
        <v>0</v>
      </c>
      <c r="AI9" s="65" t="s">
        <v>75</v>
      </c>
      <c r="AJ9" s="61">
        <v>0</v>
      </c>
      <c r="AK9" s="65" t="s">
        <v>75</v>
      </c>
      <c r="AL9" s="65" t="s">
        <v>75</v>
      </c>
      <c r="AM9" s="67">
        <f>+IF(AK9="1800-01-01",0,AL9-AK9)</f>
        <v>0</v>
      </c>
      <c r="AN9" s="67">
        <f>+K9+AC9-AH9</f>
        <v>19250000</v>
      </c>
      <c r="AO9" s="61" t="s">
        <v>67</v>
      </c>
      <c r="AP9" s="60">
        <v>19250000</v>
      </c>
      <c r="AQ9" s="61" t="s">
        <v>86</v>
      </c>
      <c r="AR9" s="60">
        <v>0</v>
      </c>
      <c r="AS9" s="65" t="s">
        <v>75</v>
      </c>
      <c r="AT9" s="70">
        <v>19250000</v>
      </c>
      <c r="AU9" s="71">
        <f>AN9-AT9</f>
        <v>0</v>
      </c>
      <c r="AV9" s="72">
        <f>+IFERROR(AT9/AN9,"_")</f>
        <v>1</v>
      </c>
      <c r="AW9" s="65" t="s">
        <v>75</v>
      </c>
      <c r="AX9" s="61" t="s">
        <v>98</v>
      </c>
      <c r="AY9" s="311" t="s">
        <v>90</v>
      </c>
      <c r="AZ9" s="58" t="s">
        <v>67</v>
      </c>
      <c r="BA9" s="58" t="s">
        <v>67</v>
      </c>
    </row>
    <row r="10" spans="1:72" x14ac:dyDescent="0.25">
      <c r="B10" s="58">
        <v>2024</v>
      </c>
      <c r="C10" s="58">
        <v>891780111</v>
      </c>
      <c r="D10" s="59" t="s">
        <v>64</v>
      </c>
      <c r="E10" s="60" t="s">
        <v>95</v>
      </c>
      <c r="F10" s="67" t="s">
        <v>93</v>
      </c>
      <c r="G10" s="61">
        <v>0</v>
      </c>
      <c r="H10" s="61" t="s">
        <v>73</v>
      </c>
      <c r="I10" s="59" t="s">
        <v>65</v>
      </c>
      <c r="J10" s="60" t="s">
        <v>97</v>
      </c>
      <c r="K10" s="67">
        <v>3000000</v>
      </c>
      <c r="L10" s="58" t="s">
        <v>68</v>
      </c>
      <c r="M10" s="62" t="s">
        <v>83</v>
      </c>
      <c r="N10" s="310">
        <v>1082862655</v>
      </c>
      <c r="O10" s="64">
        <v>845</v>
      </c>
      <c r="P10" s="65">
        <v>45387</v>
      </c>
      <c r="Q10" s="60">
        <v>3000000</v>
      </c>
      <c r="R10" s="65">
        <v>45393</v>
      </c>
      <c r="S10" s="60">
        <v>3000000</v>
      </c>
      <c r="T10" s="61" t="s">
        <v>66</v>
      </c>
      <c r="U10" s="310">
        <v>12548945</v>
      </c>
      <c r="V10" s="67" t="s">
        <v>85</v>
      </c>
      <c r="W10" s="68">
        <v>45393</v>
      </c>
      <c r="X10" s="68">
        <v>45394</v>
      </c>
      <c r="Y10" s="68" t="s">
        <v>75</v>
      </c>
      <c r="Z10" s="68">
        <v>45412</v>
      </c>
      <c r="AA10" s="67">
        <f t="shared" si="0"/>
        <v>18</v>
      </c>
      <c r="AB10" s="60">
        <v>0</v>
      </c>
      <c r="AC10" s="60">
        <v>0</v>
      </c>
      <c r="AD10" s="60">
        <v>0</v>
      </c>
      <c r="AE10" s="65" t="s">
        <v>75</v>
      </c>
      <c r="AF10" s="67">
        <f t="shared" si="1"/>
        <v>0</v>
      </c>
      <c r="AG10" s="60">
        <v>0</v>
      </c>
      <c r="AH10" s="60">
        <v>0</v>
      </c>
      <c r="AI10" s="65" t="s">
        <v>75</v>
      </c>
      <c r="AJ10" s="61">
        <v>0</v>
      </c>
      <c r="AK10" s="65" t="s">
        <v>75</v>
      </c>
      <c r="AL10" s="65" t="s">
        <v>75</v>
      </c>
      <c r="AM10" s="67">
        <f>+IF(AK10="1800-01-01",0,AL10-AK10)</f>
        <v>0</v>
      </c>
      <c r="AN10" s="67">
        <f>+K10+AC10-AH10</f>
        <v>3000000</v>
      </c>
      <c r="AO10" s="61" t="s">
        <v>67</v>
      </c>
      <c r="AP10" s="60">
        <v>3000000</v>
      </c>
      <c r="AQ10" s="61" t="s">
        <v>86</v>
      </c>
      <c r="AR10" s="60">
        <v>0</v>
      </c>
      <c r="AS10" s="65" t="s">
        <v>75</v>
      </c>
      <c r="AT10" s="70">
        <v>3000000</v>
      </c>
      <c r="AU10" s="71">
        <f t="shared" ref="AU10:AU12" si="4">AN10-AT10</f>
        <v>0</v>
      </c>
      <c r="AV10" s="72">
        <f>+IFERROR(AT10/AN10,"_")</f>
        <v>1</v>
      </c>
      <c r="AW10" s="65" t="s">
        <v>75</v>
      </c>
      <c r="AX10" s="61" t="s">
        <v>98</v>
      </c>
      <c r="AY10" s="311" t="s">
        <v>96</v>
      </c>
      <c r="AZ10" s="58" t="s">
        <v>67</v>
      </c>
      <c r="BA10" s="58" t="s">
        <v>67</v>
      </c>
    </row>
    <row r="11" spans="1:72" x14ac:dyDescent="0.25">
      <c r="B11" s="58">
        <v>2024</v>
      </c>
      <c r="C11" s="58">
        <v>891780111</v>
      </c>
      <c r="D11" s="59" t="s">
        <v>64</v>
      </c>
      <c r="E11" s="60" t="s">
        <v>99</v>
      </c>
      <c r="F11" s="67" t="s">
        <v>102</v>
      </c>
      <c r="G11" s="61">
        <v>0</v>
      </c>
      <c r="H11" s="61" t="s">
        <v>73</v>
      </c>
      <c r="I11" s="59" t="s">
        <v>65</v>
      </c>
      <c r="J11" s="60" t="s">
        <v>97</v>
      </c>
      <c r="K11" s="67">
        <v>19250000</v>
      </c>
      <c r="L11" s="58" t="s">
        <v>68</v>
      </c>
      <c r="M11" s="62" t="s">
        <v>83</v>
      </c>
      <c r="N11" s="310">
        <v>1082862655</v>
      </c>
      <c r="O11" s="64">
        <v>1444</v>
      </c>
      <c r="P11" s="65">
        <v>45468</v>
      </c>
      <c r="Q11" s="60">
        <v>19250000</v>
      </c>
      <c r="R11" s="65">
        <v>45475</v>
      </c>
      <c r="S11" s="60">
        <v>19250000</v>
      </c>
      <c r="T11" s="61" t="s">
        <v>66</v>
      </c>
      <c r="U11" s="310">
        <v>12548945</v>
      </c>
      <c r="V11" s="67" t="s">
        <v>85</v>
      </c>
      <c r="W11" s="68">
        <v>45475</v>
      </c>
      <c r="X11" s="68">
        <v>45476</v>
      </c>
      <c r="Y11" s="68" t="s">
        <v>75</v>
      </c>
      <c r="Z11" s="68">
        <v>45643</v>
      </c>
      <c r="AA11" s="67">
        <f t="shared" si="0"/>
        <v>167</v>
      </c>
      <c r="AB11" s="60">
        <v>0</v>
      </c>
      <c r="AC11" s="60">
        <v>0</v>
      </c>
      <c r="AD11" s="60">
        <v>0</v>
      </c>
      <c r="AE11" s="65" t="s">
        <v>75</v>
      </c>
      <c r="AF11" s="67">
        <f t="shared" si="1"/>
        <v>0</v>
      </c>
      <c r="AG11" s="60">
        <v>0</v>
      </c>
      <c r="AH11" s="60">
        <v>0</v>
      </c>
      <c r="AI11" s="65" t="s">
        <v>75</v>
      </c>
      <c r="AJ11" s="61">
        <v>0</v>
      </c>
      <c r="AK11" s="65" t="s">
        <v>75</v>
      </c>
      <c r="AL11" s="65" t="s">
        <v>75</v>
      </c>
      <c r="AM11" s="67">
        <f t="shared" si="2"/>
        <v>0</v>
      </c>
      <c r="AN11" s="67">
        <f>+K11+AC11-AH11</f>
        <v>19250000</v>
      </c>
      <c r="AO11" s="61" t="s">
        <v>67</v>
      </c>
      <c r="AP11" s="60">
        <v>19250000</v>
      </c>
      <c r="AQ11" s="61" t="s">
        <v>86</v>
      </c>
      <c r="AR11" s="60">
        <v>0</v>
      </c>
      <c r="AS11" s="65" t="s">
        <v>75</v>
      </c>
      <c r="AT11" s="70">
        <v>7000000</v>
      </c>
      <c r="AU11" s="71">
        <f t="shared" si="4"/>
        <v>12250000</v>
      </c>
      <c r="AV11" s="72">
        <f t="shared" si="3"/>
        <v>0.36363636363636365</v>
      </c>
      <c r="AW11" s="65" t="s">
        <v>75</v>
      </c>
      <c r="AX11" s="61" t="s">
        <v>101</v>
      </c>
      <c r="AY11" s="311" t="s">
        <v>103</v>
      </c>
      <c r="AZ11" s="58" t="s">
        <v>67</v>
      </c>
      <c r="BA11" s="58" t="s">
        <v>67</v>
      </c>
    </row>
    <row r="12" spans="1:72" ht="15.75" thickBot="1" x14ac:dyDescent="0.3">
      <c r="B12" s="105">
        <v>2024</v>
      </c>
      <c r="C12" s="105">
        <v>891780111</v>
      </c>
      <c r="D12" s="106" t="s">
        <v>64</v>
      </c>
      <c r="E12" s="76" t="s">
        <v>100</v>
      </c>
      <c r="F12" s="81" t="s">
        <v>104</v>
      </c>
      <c r="G12" s="75">
        <v>0</v>
      </c>
      <c r="H12" s="75" t="s">
        <v>73</v>
      </c>
      <c r="I12" s="106" t="s">
        <v>65</v>
      </c>
      <c r="J12" s="76" t="s">
        <v>88</v>
      </c>
      <c r="K12" s="81">
        <v>19450000</v>
      </c>
      <c r="L12" s="105" t="s">
        <v>68</v>
      </c>
      <c r="M12" s="77" t="s">
        <v>84</v>
      </c>
      <c r="N12" s="606">
        <v>1082907794</v>
      </c>
      <c r="O12" s="79">
        <v>1445</v>
      </c>
      <c r="P12" s="83">
        <v>45468</v>
      </c>
      <c r="Q12" s="76">
        <v>19450000</v>
      </c>
      <c r="R12" s="83">
        <v>45475</v>
      </c>
      <c r="S12" s="76">
        <v>19450000</v>
      </c>
      <c r="T12" s="75" t="s">
        <v>66</v>
      </c>
      <c r="U12" s="606">
        <v>72148417</v>
      </c>
      <c r="V12" s="81" t="s">
        <v>89</v>
      </c>
      <c r="W12" s="80">
        <v>45475</v>
      </c>
      <c r="X12" s="80">
        <v>45476</v>
      </c>
      <c r="Y12" s="80" t="s">
        <v>75</v>
      </c>
      <c r="Z12" s="80">
        <v>45643</v>
      </c>
      <c r="AA12" s="81">
        <f t="shared" si="0"/>
        <v>167</v>
      </c>
      <c r="AB12" s="76">
        <v>0</v>
      </c>
      <c r="AC12" s="76">
        <v>0</v>
      </c>
      <c r="AD12" s="76">
        <v>0</v>
      </c>
      <c r="AE12" s="83" t="s">
        <v>75</v>
      </c>
      <c r="AF12" s="81">
        <f t="shared" si="1"/>
        <v>0</v>
      </c>
      <c r="AG12" s="76">
        <v>0</v>
      </c>
      <c r="AH12" s="76">
        <v>0</v>
      </c>
      <c r="AI12" s="83" t="s">
        <v>75</v>
      </c>
      <c r="AJ12" s="75">
        <v>0</v>
      </c>
      <c r="AK12" s="83" t="s">
        <v>75</v>
      </c>
      <c r="AL12" s="83" t="s">
        <v>75</v>
      </c>
      <c r="AM12" s="81">
        <f t="shared" si="2"/>
        <v>0</v>
      </c>
      <c r="AN12" s="81">
        <f>+K12+AC12-AH12</f>
        <v>19450000</v>
      </c>
      <c r="AO12" s="75" t="s">
        <v>67</v>
      </c>
      <c r="AP12" s="76">
        <v>19450000</v>
      </c>
      <c r="AQ12" s="75" t="s">
        <v>86</v>
      </c>
      <c r="AR12" s="76">
        <v>0</v>
      </c>
      <c r="AS12" s="83" t="s">
        <v>75</v>
      </c>
      <c r="AT12" s="194">
        <v>3500000</v>
      </c>
      <c r="AU12" s="86">
        <f t="shared" si="4"/>
        <v>15950000</v>
      </c>
      <c r="AV12" s="87">
        <f t="shared" si="3"/>
        <v>0.17994858611825193</v>
      </c>
      <c r="AW12" s="83" t="s">
        <v>75</v>
      </c>
      <c r="AX12" s="75" t="s">
        <v>101</v>
      </c>
      <c r="AY12" s="607" t="s">
        <v>105</v>
      </c>
      <c r="AZ12" s="105" t="s">
        <v>67</v>
      </c>
      <c r="BA12" s="105" t="s">
        <v>67</v>
      </c>
    </row>
    <row r="13" spans="1:72" s="23" customFormat="1" ht="15.75" thickBot="1" x14ac:dyDescent="0.3">
      <c r="B13" s="569" t="s">
        <v>69</v>
      </c>
      <c r="C13" s="570"/>
      <c r="D13" s="571"/>
      <c r="E13" s="358">
        <f>+SUBTOTAL(3,E8:E12)</f>
        <v>5</v>
      </c>
      <c r="F13" s="32"/>
      <c r="G13" s="33"/>
      <c r="H13" s="33"/>
      <c r="I13" s="33"/>
      <c r="J13" s="33"/>
      <c r="K13" s="331">
        <f>SUM(K8:K12)</f>
        <v>80400000</v>
      </c>
      <c r="L13" s="534"/>
      <c r="M13" s="535"/>
      <c r="N13" s="535"/>
      <c r="O13" s="535"/>
      <c r="P13" s="535"/>
      <c r="Q13" s="535"/>
      <c r="R13" s="535"/>
      <c r="S13" s="535"/>
      <c r="T13" s="535"/>
      <c r="U13" s="535"/>
      <c r="V13" s="535"/>
      <c r="W13" s="535"/>
      <c r="X13" s="535"/>
      <c r="Y13" s="535"/>
      <c r="Z13" s="535"/>
      <c r="AA13" s="536"/>
      <c r="AB13" s="359">
        <f>SUM(AB8:AB12)</f>
        <v>0</v>
      </c>
      <c r="AC13" s="360">
        <f>SUM(AC8:AC12)</f>
        <v>0</v>
      </c>
      <c r="AD13" s="360">
        <f>SUM(AD8:AD12)</f>
        <v>0</v>
      </c>
      <c r="AE13" s="37"/>
      <c r="AF13" s="360">
        <f>SUM(AF8:AF12)</f>
        <v>0</v>
      </c>
      <c r="AG13" s="360">
        <f>SUM(AG8:AG12)</f>
        <v>0</v>
      </c>
      <c r="AH13" s="361">
        <f>SUM(AH8:AH12)</f>
        <v>0</v>
      </c>
      <c r="AI13" s="37"/>
      <c r="AJ13" s="362">
        <f>SUM(AJ8:AJ12)</f>
        <v>0</v>
      </c>
      <c r="AK13" s="534"/>
      <c r="AL13" s="535"/>
      <c r="AM13" s="536"/>
      <c r="AN13" s="359">
        <f>SUM(AN8:AN12)</f>
        <v>80400000</v>
      </c>
      <c r="AO13" s="37"/>
      <c r="AP13" s="363">
        <f>SUM(AP8:AP12)</f>
        <v>80400000</v>
      </c>
      <c r="AQ13" s="37"/>
      <c r="AR13" s="360">
        <f>SUM(AR8:AR12)</f>
        <v>0</v>
      </c>
      <c r="AS13" s="37"/>
      <c r="AT13" s="364">
        <f>SUM(AT8:AT12)</f>
        <v>52200000</v>
      </c>
      <c r="AU13" s="365">
        <f>SUM(AU8:AU12)</f>
        <v>28200000</v>
      </c>
      <c r="AV13" s="534"/>
      <c r="AW13" s="535"/>
      <c r="AX13" s="535"/>
      <c r="AY13" s="535"/>
      <c r="AZ13" s="535"/>
      <c r="BA13" s="535"/>
    </row>
  </sheetData>
  <sheetProtection formatCells="0" formatColumns="0" formatRows="0" insertRows="0" deleteRows="0" autoFilter="0"/>
  <mergeCells count="22">
    <mergeCell ref="H3:I5"/>
    <mergeCell ref="E6:G6"/>
    <mergeCell ref="AV6:AX6"/>
    <mergeCell ref="AQ6:AU6"/>
    <mergeCell ref="F5:G5"/>
    <mergeCell ref="AB5:AM5"/>
    <mergeCell ref="AV13:BA13"/>
    <mergeCell ref="AO6:AP6"/>
    <mergeCell ref="B13:D13"/>
    <mergeCell ref="L13:AA13"/>
    <mergeCell ref="AY6:BA6"/>
    <mergeCell ref="M6:N6"/>
    <mergeCell ref="O6:Q6"/>
    <mergeCell ref="R6:S6"/>
    <mergeCell ref="AK13:AM13"/>
    <mergeCell ref="T6:V6"/>
    <mergeCell ref="W6:AA6"/>
    <mergeCell ref="AB6:AF6"/>
    <mergeCell ref="AG6:AI6"/>
    <mergeCell ref="AJ6:AM6"/>
    <mergeCell ref="B3:C6"/>
    <mergeCell ref="D3:G4"/>
  </mergeCells>
  <conditionalFormatting sqref="F5 E6">
    <cfRule type="containsText" dxfId="30" priority="16" operator="containsText" text="Seleccione Ordenador">
      <formula>NOT(ISERROR(SEARCH("Seleccione Ordenador",E5)))</formula>
    </cfRule>
  </conditionalFormatting>
  <conditionalFormatting sqref="F5:G5">
    <cfRule type="colorScale" priority="15">
      <colorScale>
        <cfvo type="min"/>
        <cfvo type="percentile" val="50"/>
        <cfvo type="max"/>
        <color rgb="FFF8696B"/>
        <color rgb="FFFFEB84"/>
        <color rgb="FF63BE7B"/>
      </colorScale>
    </cfRule>
  </conditionalFormatting>
  <conditionalFormatting sqref="AM8:AP12 AA8:AA12 AF8:AF12 AU8:AV12">
    <cfRule type="expression" dxfId="28" priority="1">
      <formula>+_xlfn.ISFORMULA(AA8)</formula>
    </cfRule>
  </conditionalFormatting>
  <dataValidations count="9">
    <dataValidation type="list" allowBlank="1" showInputMessage="1" showErrorMessage="1" sqref="T8:T10 AQ8:AQ9 AO8:AO12" xr:uid="{301B71B2-D3E4-4E77-88BC-DCB7485E0C66}">
      <formula1>"SI,NO"</formula1>
    </dataValidation>
    <dataValidation type="list" allowBlank="1" showInputMessage="1" showErrorMessage="1" sqref="J4" xr:uid="{119A65B2-1C8E-4B58-BB14-57AEDBCBD383}">
      <formula1>"42,250,1000,3000"</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AZ8:AZ10" xr:uid="{C999323E-82E4-4B22-A9EA-DF4DDEFC5E8D}">
      <formula1>"SI,NO HA INICIADO"</formula1>
    </dataValidation>
    <dataValidation type="list" allowBlank="1" showInputMessage="1" showErrorMessage="1" sqref="BA8:BA9" xr:uid="{7299B4FF-1FDF-4CCF-8E6C-D62CC1F07AC6}">
      <formula1>"SI,NA por TIPO Contrato"</formula1>
    </dataValidation>
    <dataValidation type="list" allowBlank="1" showInputMessage="1" showErrorMessage="1" sqref="I8:I10" xr:uid="{824282D2-6949-47C9-9CE1-93CEB98509B5}">
      <formula1>"FUNCIONAMIENTO,INVERSION,OTROS"</formula1>
    </dataValidation>
    <dataValidation type="list" allowBlank="1" showInputMessage="1" showErrorMessage="1" sqref="L8:L10" xr:uid="{EE8EE2F2-8BC1-46D7-B28C-9776309D777D}">
      <formula1>"DIRECTA"</formula1>
    </dataValidation>
    <dataValidation type="list" allowBlank="1" showInputMessage="1" showErrorMessage="1" sqref="H8:H10" xr:uid="{0702C2A5-72D9-4820-8D3B-D816F8654FDD}">
      <formula1>"OTRO SECTOR"</formula1>
    </dataValidation>
    <dataValidation type="list" allowBlank="1" showInputMessage="1" showErrorMessage="1" sqref="AX8:AX12" xr:uid="{63DA7620-CE4C-4F8A-896E-61CFBC4FF58E}">
      <formula1>"Por iniciar,En ejecucion,Suspendido,Terminado,Liquidado"</formula1>
    </dataValidation>
  </dataValidations>
  <hyperlinks>
    <hyperlink ref="AY9" r:id="rId1" xr:uid="{E14C12BF-7756-4C54-A0F4-5C9E12710291}"/>
    <hyperlink ref="AY8" r:id="rId2" xr:uid="{1FC73033-A8BA-41E4-9CDD-7D4C9D21D074}"/>
    <hyperlink ref="AY10" r:id="rId3" xr:uid="{E9761A39-2CEB-4487-9332-697BF30A9F92}"/>
  </hyperlinks>
  <pageMargins left="0.7" right="0.7" top="0.75" bottom="0.75" header="0.3" footer="0.3"/>
  <pageSetup orientation="portrait" horizontalDpi="300" verticalDpi="300" r:id="rId4"/>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8225E-810F-40D4-BF37-D8725FBDEEBE}">
  <dimension ref="A1:BT44"/>
  <sheetViews>
    <sheetView showGridLines="0" zoomScaleNormal="100" workbookViewId="0">
      <selection activeCell="E11" sqref="E11"/>
    </sheetView>
  </sheetViews>
  <sheetFormatPr baseColWidth="10" defaultRowHeight="15" x14ac:dyDescent="0.25"/>
  <cols>
    <col min="1" max="1" width="2.5703125" customWidth="1"/>
    <col min="2" max="2" width="9.28515625" customWidth="1"/>
    <col min="3" max="3" width="13.5703125" customWidth="1"/>
    <col min="4" max="4" width="26.140625" customWidth="1"/>
    <col min="5" max="5" width="19.85546875" customWidth="1"/>
    <col min="6" max="6" width="16.140625" customWidth="1"/>
    <col min="7" max="7" width="15.85546875" customWidth="1"/>
    <col min="8" max="8" width="16.5703125" customWidth="1"/>
    <col min="9" max="9" width="17.42578125" customWidth="1"/>
    <col min="10" max="10" width="18.42578125" customWidth="1"/>
    <col min="11" max="12" width="13.42578125" customWidth="1"/>
    <col min="13" max="13" width="18.42578125" customWidth="1"/>
    <col min="14" max="14" width="16.42578125" customWidth="1"/>
    <col min="15" max="15" width="11.42578125" customWidth="1"/>
    <col min="16" max="16" width="12.42578125" customWidth="1"/>
    <col min="17" max="17" width="11.42578125" customWidth="1"/>
    <col min="18" max="18" width="14.7109375" customWidth="1"/>
    <col min="19" max="19" width="15" customWidth="1"/>
    <col min="20" max="20" width="14.140625" customWidth="1"/>
    <col min="21" max="21" width="14.42578125" customWidth="1"/>
    <col min="22" max="22" width="17.140625" customWidth="1"/>
    <col min="23" max="23" width="13.85546875" customWidth="1"/>
    <col min="24" max="24" width="14.42578125" customWidth="1"/>
    <col min="25" max="25" width="13.85546875" customWidth="1"/>
    <col min="26" max="26" width="13.5703125" customWidth="1"/>
    <col min="27" max="27" width="13.28515625" customWidth="1"/>
    <col min="28" max="29" width="11.42578125" customWidth="1"/>
    <col min="30" max="30" width="13.42578125" customWidth="1"/>
    <col min="31" max="31" width="13.28515625" customWidth="1"/>
    <col min="32" max="32" width="13.5703125" customWidth="1"/>
    <col min="33" max="33" width="16.5703125" customWidth="1"/>
    <col min="34" max="34" width="14.28515625" customWidth="1"/>
    <col min="35" max="35" width="15.5703125" customWidth="1"/>
    <col min="36" max="36" width="9.85546875" customWidth="1"/>
    <col min="37" max="37" width="15.5703125" customWidth="1"/>
    <col min="38" max="38" width="17.140625" customWidth="1"/>
    <col min="39" max="39" width="16.5703125" customWidth="1"/>
    <col min="40" max="42" width="14.85546875" customWidth="1"/>
    <col min="43" max="43" width="14.7109375" customWidth="1"/>
    <col min="44" max="45" width="14.28515625" customWidth="1"/>
    <col min="46" max="46" width="13.42578125" customWidth="1"/>
    <col min="47" max="48" width="12" customWidth="1"/>
    <col min="49" max="49" width="14.140625" customWidth="1"/>
    <col min="50" max="50" width="12.42578125" customWidth="1"/>
    <col min="53" max="53" width="18" customWidth="1"/>
  </cols>
  <sheetData>
    <row r="1" spans="1:72" ht="7.5" customHeight="1" x14ac:dyDescent="0.25">
      <c r="V1" s="1"/>
    </row>
    <row r="2" spans="1:72" ht="11.25" customHeight="1" thickBot="1" x14ac:dyDescent="0.3">
      <c r="H2" s="2"/>
      <c r="V2" s="1"/>
    </row>
    <row r="3" spans="1:72" ht="21" customHeight="1" thickBot="1" x14ac:dyDescent="0.3">
      <c r="B3" s="540"/>
      <c r="C3" s="541"/>
      <c r="D3" s="546" t="s">
        <v>71</v>
      </c>
      <c r="E3" s="547"/>
      <c r="F3" s="547"/>
      <c r="G3" s="548"/>
      <c r="H3" s="552" t="s">
        <v>0</v>
      </c>
      <c r="I3" s="553"/>
      <c r="J3" s="4" t="s">
        <v>76</v>
      </c>
      <c r="K3" s="9"/>
      <c r="L3" s="5"/>
      <c r="M3" s="5"/>
      <c r="N3" s="5"/>
      <c r="O3" s="5"/>
      <c r="P3" s="5"/>
      <c r="Q3" s="5"/>
      <c r="R3" s="5"/>
      <c r="S3" s="5"/>
      <c r="T3" s="5"/>
      <c r="U3" s="5"/>
      <c r="V3" s="6"/>
      <c r="W3" s="6"/>
      <c r="X3" s="5"/>
      <c r="Y3" s="6"/>
      <c r="Z3" s="5"/>
      <c r="AA3" s="6"/>
      <c r="AB3" s="5"/>
      <c r="AC3" s="6"/>
      <c r="AD3" s="5"/>
      <c r="AE3" s="6"/>
      <c r="AF3" s="5"/>
      <c r="AG3" s="6"/>
      <c r="AH3" s="5"/>
      <c r="AI3" s="6"/>
      <c r="AJ3" s="5"/>
      <c r="AK3" s="6"/>
      <c r="AL3" s="5"/>
      <c r="AM3" s="6"/>
      <c r="AN3" s="5"/>
      <c r="AO3" s="5"/>
      <c r="AP3" s="5"/>
      <c r="AQ3" s="5"/>
      <c r="AR3" s="5"/>
      <c r="AS3" s="5"/>
      <c r="AT3" s="6"/>
      <c r="AU3" s="5"/>
      <c r="AV3" s="6"/>
      <c r="AW3" s="5"/>
      <c r="AX3" s="6"/>
      <c r="AY3" s="5"/>
      <c r="AZ3" s="6"/>
      <c r="BA3" s="5"/>
    </row>
    <row r="4" spans="1:72" ht="28.5" customHeight="1" thickBot="1" x14ac:dyDescent="0.3">
      <c r="B4" s="542"/>
      <c r="C4" s="543"/>
      <c r="D4" s="549"/>
      <c r="E4" s="550"/>
      <c r="F4" s="550"/>
      <c r="G4" s="551"/>
      <c r="H4" s="554"/>
      <c r="I4" s="555"/>
      <c r="J4" s="3">
        <v>42</v>
      </c>
      <c r="K4" s="4" t="s">
        <v>1</v>
      </c>
      <c r="L4" s="5"/>
      <c r="M4" s="5"/>
      <c r="N4" s="5"/>
      <c r="O4" s="5"/>
      <c r="P4" s="5"/>
      <c r="Q4" s="5"/>
      <c r="R4" s="5"/>
      <c r="S4" s="5"/>
      <c r="T4" s="5"/>
      <c r="U4" s="5"/>
      <c r="V4" s="6"/>
      <c r="W4" s="6"/>
      <c r="X4" s="5"/>
      <c r="Y4" s="6"/>
      <c r="Z4" s="5"/>
      <c r="AA4" s="6"/>
      <c r="AB4" s="5"/>
      <c r="AC4" s="6"/>
      <c r="AD4" s="5"/>
      <c r="AE4" s="6"/>
      <c r="AF4" s="5"/>
      <c r="AG4" s="6"/>
      <c r="AH4" s="5"/>
      <c r="AI4" s="6"/>
      <c r="AJ4" s="5"/>
      <c r="AK4" s="6"/>
      <c r="AL4" s="5"/>
      <c r="AM4" s="6"/>
      <c r="AN4" s="5"/>
      <c r="AO4" s="5"/>
      <c r="AP4" s="5"/>
      <c r="AQ4" s="5"/>
      <c r="AR4" s="5"/>
      <c r="AS4" s="5"/>
      <c r="AT4" s="6"/>
      <c r="AU4" s="5"/>
      <c r="AV4" s="6"/>
      <c r="AW4" s="5"/>
      <c r="AX4" s="6"/>
      <c r="AY4" s="5"/>
      <c r="AZ4" s="6"/>
      <c r="BA4" s="5"/>
    </row>
    <row r="5" spans="1:72" ht="23.25" customHeight="1" thickBot="1" x14ac:dyDescent="0.3">
      <c r="B5" s="542"/>
      <c r="C5" s="543"/>
      <c r="D5" s="7" t="s">
        <v>2</v>
      </c>
      <c r="E5" s="8"/>
      <c r="F5" s="558" t="s">
        <v>106</v>
      </c>
      <c r="G5" s="558"/>
      <c r="H5" s="556"/>
      <c r="I5" s="557"/>
      <c r="J5" s="10">
        <f>+K6*J4</f>
        <v>54600000</v>
      </c>
      <c r="K5" s="11" t="s">
        <v>3</v>
      </c>
      <c r="L5" s="5"/>
      <c r="M5" s="5"/>
      <c r="N5" s="5"/>
      <c r="O5" s="5"/>
      <c r="P5" s="5"/>
      <c r="Q5" s="5"/>
      <c r="R5" s="5"/>
      <c r="S5" s="5"/>
      <c r="T5" s="5"/>
      <c r="U5" s="5"/>
      <c r="V5" s="6"/>
      <c r="W5" s="6"/>
      <c r="X5" s="6"/>
      <c r="Y5" s="6"/>
      <c r="Z5" s="6"/>
      <c r="AA5" s="6"/>
      <c r="AB5" s="537" t="s">
        <v>4</v>
      </c>
      <c r="AC5" s="538"/>
      <c r="AD5" s="538"/>
      <c r="AE5" s="538"/>
      <c r="AF5" s="538"/>
      <c r="AG5" s="538"/>
      <c r="AH5" s="538"/>
      <c r="AI5" s="538"/>
      <c r="AJ5" s="538"/>
      <c r="AK5" s="538"/>
      <c r="AL5" s="538"/>
      <c r="AM5" s="539"/>
      <c r="AN5" s="5"/>
      <c r="AO5" s="5"/>
      <c r="AP5" s="5"/>
      <c r="AQ5" s="5"/>
      <c r="AR5" s="5"/>
      <c r="AS5" s="5"/>
      <c r="AT5" s="5"/>
      <c r="AU5" s="5"/>
      <c r="AV5" s="5"/>
      <c r="AW5" s="5"/>
      <c r="AX5" s="5"/>
      <c r="AY5" s="5"/>
      <c r="AZ5" s="5"/>
      <c r="BA5" s="5"/>
    </row>
    <row r="6" spans="1:72" s="12" customFormat="1" ht="23.25" customHeight="1" thickBot="1" x14ac:dyDescent="0.3">
      <c r="B6" s="544"/>
      <c r="C6" s="545"/>
      <c r="D6" s="13" t="s">
        <v>5</v>
      </c>
      <c r="E6" s="559" t="s">
        <v>3154</v>
      </c>
      <c r="F6" s="559"/>
      <c r="G6" s="560"/>
      <c r="H6" s="25" t="s">
        <v>77</v>
      </c>
      <c r="I6" s="26"/>
      <c r="J6" s="27"/>
      <c r="K6" s="24">
        <v>1300000</v>
      </c>
      <c r="L6" s="5"/>
      <c r="M6" s="528" t="s">
        <v>6</v>
      </c>
      <c r="N6" s="529"/>
      <c r="O6" s="528" t="s">
        <v>7</v>
      </c>
      <c r="P6" s="529"/>
      <c r="Q6" s="530"/>
      <c r="R6" s="561" t="s">
        <v>8</v>
      </c>
      <c r="S6" s="562"/>
      <c r="T6" s="528" t="s">
        <v>9</v>
      </c>
      <c r="U6" s="529"/>
      <c r="V6" s="529"/>
      <c r="W6" s="537" t="s">
        <v>10</v>
      </c>
      <c r="X6" s="538"/>
      <c r="Y6" s="538"/>
      <c r="Z6" s="538"/>
      <c r="AA6" s="539"/>
      <c r="AB6" s="537" t="s">
        <v>11</v>
      </c>
      <c r="AC6" s="538"/>
      <c r="AD6" s="538"/>
      <c r="AE6" s="538"/>
      <c r="AF6" s="539"/>
      <c r="AG6" s="528" t="s">
        <v>12</v>
      </c>
      <c r="AH6" s="529"/>
      <c r="AI6" s="530"/>
      <c r="AJ6" s="528" t="s">
        <v>13</v>
      </c>
      <c r="AK6" s="529"/>
      <c r="AL6" s="529"/>
      <c r="AM6" s="530"/>
      <c r="AN6" s="5"/>
      <c r="AO6" s="528" t="s">
        <v>78</v>
      </c>
      <c r="AP6" s="530"/>
      <c r="AQ6" s="528" t="s">
        <v>14</v>
      </c>
      <c r="AR6" s="529"/>
      <c r="AS6" s="529"/>
      <c r="AT6" s="529"/>
      <c r="AU6" s="530"/>
      <c r="AV6" s="528" t="s">
        <v>74</v>
      </c>
      <c r="AW6" s="529"/>
      <c r="AX6" s="530"/>
      <c r="AY6" s="528" t="s">
        <v>15</v>
      </c>
      <c r="AZ6" s="529"/>
      <c r="BA6" s="530"/>
    </row>
    <row r="7" spans="1:72" s="22" customFormat="1" ht="77.25" thickBot="1" x14ac:dyDescent="0.3">
      <c r="A7" s="14"/>
      <c r="B7" s="15" t="s">
        <v>16</v>
      </c>
      <c r="C7" s="16" t="s">
        <v>17</v>
      </c>
      <c r="D7" s="17" t="s">
        <v>18</v>
      </c>
      <c r="E7" s="18" t="s">
        <v>19</v>
      </c>
      <c r="F7" s="18" t="s">
        <v>20</v>
      </c>
      <c r="G7" s="17" t="s">
        <v>21</v>
      </c>
      <c r="H7" s="15" t="s">
        <v>22</v>
      </c>
      <c r="I7" s="15" t="s">
        <v>72</v>
      </c>
      <c r="J7" s="15" t="s">
        <v>23</v>
      </c>
      <c r="K7" s="15" t="s">
        <v>24</v>
      </c>
      <c r="L7" s="15" t="s">
        <v>25</v>
      </c>
      <c r="M7" s="15" t="s">
        <v>26</v>
      </c>
      <c r="N7" s="16" t="s">
        <v>27</v>
      </c>
      <c r="O7" s="16" t="s">
        <v>28</v>
      </c>
      <c r="P7" s="15" t="s">
        <v>29</v>
      </c>
      <c r="Q7" s="15" t="s">
        <v>30</v>
      </c>
      <c r="R7" s="15" t="s">
        <v>31</v>
      </c>
      <c r="S7" s="15" t="s">
        <v>32</v>
      </c>
      <c r="T7" s="15" t="s">
        <v>33</v>
      </c>
      <c r="U7" s="16" t="s">
        <v>34</v>
      </c>
      <c r="V7" s="15" t="s">
        <v>35</v>
      </c>
      <c r="W7" s="15" t="s">
        <v>70</v>
      </c>
      <c r="X7" s="15" t="s">
        <v>36</v>
      </c>
      <c r="Y7" s="15" t="s">
        <v>37</v>
      </c>
      <c r="Z7" s="19" t="s">
        <v>38</v>
      </c>
      <c r="AA7" s="28" t="s">
        <v>39</v>
      </c>
      <c r="AB7" s="15" t="s">
        <v>40</v>
      </c>
      <c r="AC7" s="15" t="s">
        <v>41</v>
      </c>
      <c r="AD7" s="15" t="s">
        <v>42</v>
      </c>
      <c r="AE7" s="19" t="s">
        <v>43</v>
      </c>
      <c r="AF7" s="28" t="s">
        <v>44</v>
      </c>
      <c r="AG7" s="15" t="s">
        <v>45</v>
      </c>
      <c r="AH7" s="15" t="s">
        <v>46</v>
      </c>
      <c r="AI7" s="19" t="s">
        <v>47</v>
      </c>
      <c r="AJ7" s="15" t="s">
        <v>48</v>
      </c>
      <c r="AK7" s="19" t="s">
        <v>49</v>
      </c>
      <c r="AL7" s="19" t="s">
        <v>50</v>
      </c>
      <c r="AM7" s="28" t="s">
        <v>51</v>
      </c>
      <c r="AN7" s="28" t="s">
        <v>52</v>
      </c>
      <c r="AO7" s="15" t="s">
        <v>79</v>
      </c>
      <c r="AP7" s="15" t="s">
        <v>80</v>
      </c>
      <c r="AQ7" s="15" t="s">
        <v>53</v>
      </c>
      <c r="AR7" s="15" t="s">
        <v>54</v>
      </c>
      <c r="AS7" s="15" t="s">
        <v>55</v>
      </c>
      <c r="AT7" s="20" t="s">
        <v>56</v>
      </c>
      <c r="AU7" s="29" t="s">
        <v>57</v>
      </c>
      <c r="AV7" s="30" t="s">
        <v>58</v>
      </c>
      <c r="AW7" s="15" t="s">
        <v>59</v>
      </c>
      <c r="AX7" s="15" t="s">
        <v>60</v>
      </c>
      <c r="AY7" s="16" t="s">
        <v>61</v>
      </c>
      <c r="AZ7" s="16" t="s">
        <v>62</v>
      </c>
      <c r="BA7" s="16" t="s">
        <v>63</v>
      </c>
      <c r="BB7" s="21"/>
      <c r="BC7" s="21"/>
      <c r="BD7" s="21"/>
      <c r="BE7" s="21"/>
      <c r="BF7" s="21"/>
      <c r="BG7" s="21"/>
      <c r="BH7" s="21"/>
      <c r="BI7" s="21"/>
      <c r="BJ7" s="21"/>
      <c r="BK7" s="21"/>
      <c r="BL7" s="21"/>
      <c r="BM7" s="21"/>
      <c r="BN7" s="21"/>
      <c r="BO7" s="21"/>
      <c r="BP7" s="21"/>
      <c r="BQ7" s="21"/>
      <c r="BR7" s="21"/>
      <c r="BS7" s="21"/>
      <c r="BT7" s="21"/>
    </row>
    <row r="8" spans="1:72" s="12" customFormat="1" ht="12.75" x14ac:dyDescent="0.2">
      <c r="B8" s="46">
        <v>2024</v>
      </c>
      <c r="C8" s="43">
        <v>891780111</v>
      </c>
      <c r="D8" s="44" t="s">
        <v>64</v>
      </c>
      <c r="E8" s="52" t="s">
        <v>3153</v>
      </c>
      <c r="F8" s="52" t="s">
        <v>3152</v>
      </c>
      <c r="G8" s="46">
        <v>0</v>
      </c>
      <c r="H8" s="46" t="s">
        <v>73</v>
      </c>
      <c r="I8" s="44" t="s">
        <v>65</v>
      </c>
      <c r="J8" s="162" t="s">
        <v>3151</v>
      </c>
      <c r="K8" s="163">
        <v>26950000</v>
      </c>
      <c r="L8" s="43" t="s">
        <v>68</v>
      </c>
      <c r="M8" s="52" t="s">
        <v>3098</v>
      </c>
      <c r="N8" s="52">
        <v>36666875</v>
      </c>
      <c r="O8" s="52">
        <v>31</v>
      </c>
      <c r="P8" s="161">
        <v>45303</v>
      </c>
      <c r="Q8" s="52">
        <v>26950000</v>
      </c>
      <c r="R8" s="50">
        <v>45303</v>
      </c>
      <c r="S8" s="163">
        <v>26950000</v>
      </c>
      <c r="T8" s="46" t="s">
        <v>66</v>
      </c>
      <c r="U8" s="52">
        <v>36726383</v>
      </c>
      <c r="V8" s="162" t="s">
        <v>3009</v>
      </c>
      <c r="W8" s="50">
        <v>45303</v>
      </c>
      <c r="X8" s="50">
        <v>45303</v>
      </c>
      <c r="Y8" s="53" t="s">
        <v>75</v>
      </c>
      <c r="Z8" s="161">
        <v>45471</v>
      </c>
      <c r="AA8" s="52">
        <f t="shared" ref="AA8:AA43" si="0">+IF(Y8="1800-01-01",Z8-X8,Z8-Y8)</f>
        <v>168</v>
      </c>
      <c r="AB8" s="45">
        <v>0</v>
      </c>
      <c r="AC8" s="45">
        <v>0</v>
      </c>
      <c r="AD8" s="45">
        <v>0</v>
      </c>
      <c r="AE8" s="51" t="s">
        <v>75</v>
      </c>
      <c r="AF8" s="52">
        <f t="shared" ref="AF8:AF43" si="1">+IF(AE8="1800-01-01",0,AE8-Z8)</f>
        <v>0</v>
      </c>
      <c r="AG8" s="45">
        <v>0</v>
      </c>
      <c r="AH8" s="45">
        <v>0</v>
      </c>
      <c r="AI8" s="50" t="s">
        <v>75</v>
      </c>
      <c r="AJ8" s="46">
        <v>0</v>
      </c>
      <c r="AK8" s="46" t="s">
        <v>75</v>
      </c>
      <c r="AL8" s="46" t="s">
        <v>75</v>
      </c>
      <c r="AM8" s="52">
        <f t="shared" ref="AM8:AM43" si="2">+IF(AK8="1800-01-01",0,AL8-AK8)</f>
        <v>0</v>
      </c>
      <c r="AN8" s="52">
        <f>+K8+AC8-AH8</f>
        <v>26950000</v>
      </c>
      <c r="AO8" s="46" t="s">
        <v>67</v>
      </c>
      <c r="AP8" s="45">
        <v>26950000</v>
      </c>
      <c r="AQ8" s="46" t="s">
        <v>86</v>
      </c>
      <c r="AR8" s="45">
        <v>0</v>
      </c>
      <c r="AS8" s="54" t="s">
        <v>75</v>
      </c>
      <c r="AT8" s="160">
        <v>26950000</v>
      </c>
      <c r="AU8" s="56">
        <f t="shared" ref="AU8:AU43" si="3">AN8-AT8</f>
        <v>0</v>
      </c>
      <c r="AV8" s="57">
        <f t="shared" ref="AV8:AV43" si="4">+IFERROR(AT8/AN8,"_")</f>
        <v>1</v>
      </c>
      <c r="AW8" s="54" t="s">
        <v>75</v>
      </c>
      <c r="AX8" s="46" t="s">
        <v>98</v>
      </c>
      <c r="AY8" s="159" t="s">
        <v>3150</v>
      </c>
      <c r="AZ8" s="43" t="s">
        <v>67</v>
      </c>
      <c r="BA8" s="43" t="s">
        <v>67</v>
      </c>
    </row>
    <row r="9" spans="1:72" x14ac:dyDescent="0.25">
      <c r="B9" s="61">
        <v>2024</v>
      </c>
      <c r="C9" s="58">
        <v>891780111</v>
      </c>
      <c r="D9" s="59" t="s">
        <v>64</v>
      </c>
      <c r="E9" s="67" t="s">
        <v>3149</v>
      </c>
      <c r="F9" s="67" t="s">
        <v>3148</v>
      </c>
      <c r="G9" s="61">
        <v>0</v>
      </c>
      <c r="H9" s="61" t="s">
        <v>73</v>
      </c>
      <c r="I9" s="59" t="s">
        <v>65</v>
      </c>
      <c r="J9" s="155" t="s">
        <v>3048</v>
      </c>
      <c r="K9" s="156">
        <v>14850000</v>
      </c>
      <c r="L9" s="58" t="s">
        <v>68</v>
      </c>
      <c r="M9" s="67" t="s">
        <v>3047</v>
      </c>
      <c r="N9" s="67">
        <v>1083468618</v>
      </c>
      <c r="O9" s="67">
        <v>30</v>
      </c>
      <c r="P9" s="154">
        <v>45303</v>
      </c>
      <c r="Q9" s="67">
        <v>14850000</v>
      </c>
      <c r="R9" s="68">
        <v>45306</v>
      </c>
      <c r="S9" s="156">
        <v>14850000</v>
      </c>
      <c r="T9" s="61" t="s">
        <v>66</v>
      </c>
      <c r="U9" s="67">
        <v>36726383</v>
      </c>
      <c r="V9" s="155" t="s">
        <v>3009</v>
      </c>
      <c r="W9" s="65">
        <v>45306</v>
      </c>
      <c r="X9" s="65">
        <v>45306</v>
      </c>
      <c r="Y9" s="68" t="s">
        <v>75</v>
      </c>
      <c r="Z9" s="154">
        <v>45471</v>
      </c>
      <c r="AA9" s="67">
        <f t="shared" si="0"/>
        <v>165</v>
      </c>
      <c r="AB9" s="60">
        <v>0</v>
      </c>
      <c r="AC9" s="60">
        <v>0</v>
      </c>
      <c r="AD9" s="60">
        <v>0</v>
      </c>
      <c r="AE9" s="66" t="s">
        <v>75</v>
      </c>
      <c r="AF9" s="67">
        <f t="shared" si="1"/>
        <v>0</v>
      </c>
      <c r="AG9" s="60">
        <v>0</v>
      </c>
      <c r="AH9" s="60">
        <v>0</v>
      </c>
      <c r="AI9" s="65" t="s">
        <v>75</v>
      </c>
      <c r="AJ9" s="61">
        <v>0</v>
      </c>
      <c r="AK9" s="61" t="s">
        <v>75</v>
      </c>
      <c r="AL9" s="61" t="s">
        <v>75</v>
      </c>
      <c r="AM9" s="67">
        <f t="shared" si="2"/>
        <v>0</v>
      </c>
      <c r="AN9" s="67">
        <f>+K9+AC9-AH9</f>
        <v>14850000</v>
      </c>
      <c r="AO9" s="61" t="s">
        <v>67</v>
      </c>
      <c r="AP9" s="60">
        <v>14850000</v>
      </c>
      <c r="AQ9" s="61" t="s">
        <v>86</v>
      </c>
      <c r="AR9" s="60">
        <v>0</v>
      </c>
      <c r="AS9" s="69" t="s">
        <v>75</v>
      </c>
      <c r="AT9" s="153">
        <v>14850000</v>
      </c>
      <c r="AU9" s="71">
        <f t="shared" si="3"/>
        <v>0</v>
      </c>
      <c r="AV9" s="72">
        <f t="shared" si="4"/>
        <v>1</v>
      </c>
      <c r="AW9" s="69" t="s">
        <v>75</v>
      </c>
      <c r="AX9" s="61" t="s">
        <v>98</v>
      </c>
      <c r="AY9" s="152" t="s">
        <v>3147</v>
      </c>
      <c r="AZ9" s="58" t="s">
        <v>67</v>
      </c>
      <c r="BA9" s="58" t="s">
        <v>67</v>
      </c>
      <c r="BB9" s="12"/>
    </row>
    <row r="10" spans="1:72" x14ac:dyDescent="0.25">
      <c r="B10" s="61">
        <v>2024</v>
      </c>
      <c r="C10" s="58">
        <v>891780111</v>
      </c>
      <c r="D10" s="59" t="s">
        <v>64</v>
      </c>
      <c r="E10" s="67" t="s">
        <v>3146</v>
      </c>
      <c r="F10" s="67" t="s">
        <v>3145</v>
      </c>
      <c r="G10" s="61">
        <v>0</v>
      </c>
      <c r="H10" s="61" t="s">
        <v>73</v>
      </c>
      <c r="I10" s="59" t="s">
        <v>65</v>
      </c>
      <c r="J10" s="155" t="s">
        <v>3144</v>
      </c>
      <c r="K10" s="156">
        <v>27600000</v>
      </c>
      <c r="L10" s="58" t="s">
        <v>68</v>
      </c>
      <c r="M10" s="67" t="s">
        <v>3004</v>
      </c>
      <c r="N10" s="67">
        <v>1081761629</v>
      </c>
      <c r="O10" s="67">
        <v>28</v>
      </c>
      <c r="P10" s="154">
        <v>45303</v>
      </c>
      <c r="Q10" s="67">
        <v>27600000</v>
      </c>
      <c r="R10" s="65">
        <v>45303</v>
      </c>
      <c r="S10" s="156">
        <v>27600000</v>
      </c>
      <c r="T10" s="61" t="s">
        <v>66</v>
      </c>
      <c r="U10" s="67">
        <v>12550144</v>
      </c>
      <c r="V10" s="155" t="s">
        <v>2993</v>
      </c>
      <c r="W10" s="65">
        <v>45309</v>
      </c>
      <c r="X10" s="65">
        <v>45309</v>
      </c>
      <c r="Y10" s="68" t="s">
        <v>75</v>
      </c>
      <c r="Z10" s="154">
        <v>45471</v>
      </c>
      <c r="AA10" s="67">
        <f t="shared" si="0"/>
        <v>162</v>
      </c>
      <c r="AB10" s="60">
        <v>0</v>
      </c>
      <c r="AC10" s="60">
        <v>0</v>
      </c>
      <c r="AD10" s="60">
        <v>0</v>
      </c>
      <c r="AE10" s="66" t="s">
        <v>75</v>
      </c>
      <c r="AF10" s="67">
        <f t="shared" si="1"/>
        <v>0</v>
      </c>
      <c r="AG10" s="60">
        <v>0</v>
      </c>
      <c r="AH10" s="60">
        <v>0</v>
      </c>
      <c r="AI10" s="65" t="s">
        <v>75</v>
      </c>
      <c r="AJ10" s="61">
        <v>0</v>
      </c>
      <c r="AK10" s="61" t="s">
        <v>75</v>
      </c>
      <c r="AL10" s="61" t="s">
        <v>75</v>
      </c>
      <c r="AM10" s="67">
        <f t="shared" si="2"/>
        <v>0</v>
      </c>
      <c r="AN10" s="67">
        <f>+K10+AC10-AH10</f>
        <v>27600000</v>
      </c>
      <c r="AO10" s="61" t="s">
        <v>67</v>
      </c>
      <c r="AP10" s="60">
        <v>27600000</v>
      </c>
      <c r="AQ10" s="61" t="s">
        <v>86</v>
      </c>
      <c r="AR10" s="60">
        <v>0</v>
      </c>
      <c r="AS10" s="69" t="s">
        <v>75</v>
      </c>
      <c r="AT10" s="153">
        <v>27600000</v>
      </c>
      <c r="AU10" s="71">
        <f t="shared" si="3"/>
        <v>0</v>
      </c>
      <c r="AV10" s="72">
        <f t="shared" si="4"/>
        <v>1</v>
      </c>
      <c r="AW10" s="69" t="s">
        <v>75</v>
      </c>
      <c r="AX10" s="61" t="s">
        <v>98</v>
      </c>
      <c r="AY10" s="152" t="s">
        <v>3143</v>
      </c>
      <c r="AZ10" s="58" t="s">
        <v>67</v>
      </c>
      <c r="BA10" s="58" t="s">
        <v>67</v>
      </c>
      <c r="BB10" s="12"/>
    </row>
    <row r="11" spans="1:72" x14ac:dyDescent="0.25">
      <c r="B11" s="61">
        <v>2024</v>
      </c>
      <c r="C11" s="58">
        <v>891780111</v>
      </c>
      <c r="D11" s="59" t="s">
        <v>64</v>
      </c>
      <c r="E11" s="67" t="s">
        <v>3142</v>
      </c>
      <c r="F11" s="67" t="s">
        <v>3141</v>
      </c>
      <c r="G11" s="61">
        <v>0</v>
      </c>
      <c r="H11" s="61" t="s">
        <v>73</v>
      </c>
      <c r="I11" s="59" t="s">
        <v>65</v>
      </c>
      <c r="J11" s="155" t="s">
        <v>3140</v>
      </c>
      <c r="K11" s="156">
        <v>22534000</v>
      </c>
      <c r="L11" s="58" t="s">
        <v>68</v>
      </c>
      <c r="M11" s="67" t="s">
        <v>3027</v>
      </c>
      <c r="N11" s="67">
        <v>1082997207</v>
      </c>
      <c r="O11" s="67">
        <v>29</v>
      </c>
      <c r="P11" s="154">
        <v>45303</v>
      </c>
      <c r="Q11" s="67">
        <v>22534000</v>
      </c>
      <c r="R11" s="68">
        <v>45309</v>
      </c>
      <c r="S11" s="156">
        <v>22534000</v>
      </c>
      <c r="T11" s="61" t="s">
        <v>66</v>
      </c>
      <c r="U11" s="67">
        <v>85472735</v>
      </c>
      <c r="V11" s="155" t="s">
        <v>3020</v>
      </c>
      <c r="W11" s="65">
        <v>45309</v>
      </c>
      <c r="X11" s="65">
        <v>45309</v>
      </c>
      <c r="Y11" s="68" t="s">
        <v>75</v>
      </c>
      <c r="Z11" s="154">
        <v>45471</v>
      </c>
      <c r="AA11" s="67">
        <f t="shared" si="0"/>
        <v>162</v>
      </c>
      <c r="AB11" s="60">
        <v>0</v>
      </c>
      <c r="AC11" s="60">
        <v>0</v>
      </c>
      <c r="AD11" s="60">
        <v>0</v>
      </c>
      <c r="AE11" s="66" t="s">
        <v>75</v>
      </c>
      <c r="AF11" s="67">
        <f t="shared" si="1"/>
        <v>0</v>
      </c>
      <c r="AG11" s="60">
        <v>0</v>
      </c>
      <c r="AH11" s="60">
        <v>0</v>
      </c>
      <c r="AI11" s="65" t="s">
        <v>75</v>
      </c>
      <c r="AJ11" s="61">
        <v>0</v>
      </c>
      <c r="AK11" s="61" t="s">
        <v>75</v>
      </c>
      <c r="AL11" s="61" t="s">
        <v>75</v>
      </c>
      <c r="AM11" s="67">
        <f t="shared" si="2"/>
        <v>0</v>
      </c>
      <c r="AN11" s="67">
        <f>+K11+AC11-AH11</f>
        <v>22534000</v>
      </c>
      <c r="AO11" s="61" t="s">
        <v>67</v>
      </c>
      <c r="AP11" s="60">
        <v>22534000</v>
      </c>
      <c r="AQ11" s="61" t="s">
        <v>86</v>
      </c>
      <c r="AR11" s="60">
        <v>0</v>
      </c>
      <c r="AS11" s="69" t="s">
        <v>75</v>
      </c>
      <c r="AT11" s="153">
        <v>22534000</v>
      </c>
      <c r="AU11" s="71">
        <f t="shared" si="3"/>
        <v>0</v>
      </c>
      <c r="AV11" s="72">
        <f t="shared" si="4"/>
        <v>1</v>
      </c>
      <c r="AW11" s="69" t="s">
        <v>75</v>
      </c>
      <c r="AX11" s="61" t="s">
        <v>98</v>
      </c>
      <c r="AY11" s="152" t="s">
        <v>3139</v>
      </c>
      <c r="AZ11" s="58" t="s">
        <v>67</v>
      </c>
      <c r="BA11" s="58" t="s">
        <v>67</v>
      </c>
    </row>
    <row r="12" spans="1:72" x14ac:dyDescent="0.25">
      <c r="B12" s="61">
        <v>2024</v>
      </c>
      <c r="C12" s="58">
        <v>891780111</v>
      </c>
      <c r="D12" s="59" t="s">
        <v>64</v>
      </c>
      <c r="E12" s="67" t="s">
        <v>3138</v>
      </c>
      <c r="F12" s="67" t="s">
        <v>3137</v>
      </c>
      <c r="G12" s="61">
        <v>0</v>
      </c>
      <c r="H12" s="61" t="s">
        <v>73</v>
      </c>
      <c r="I12" s="59" t="s">
        <v>65</v>
      </c>
      <c r="J12" s="155" t="s">
        <v>3136</v>
      </c>
      <c r="K12" s="156">
        <v>22893867</v>
      </c>
      <c r="L12" s="58" t="s">
        <v>68</v>
      </c>
      <c r="M12" s="67" t="s">
        <v>3042</v>
      </c>
      <c r="N12" s="67">
        <v>1082988307</v>
      </c>
      <c r="O12" s="67">
        <v>25</v>
      </c>
      <c r="P12" s="154">
        <v>45303</v>
      </c>
      <c r="Q12" s="67">
        <v>22893867</v>
      </c>
      <c r="R12" s="68">
        <v>45309</v>
      </c>
      <c r="S12" s="156">
        <v>22893867</v>
      </c>
      <c r="T12" s="61" t="s">
        <v>66</v>
      </c>
      <c r="U12" s="67">
        <v>85472735</v>
      </c>
      <c r="V12" s="155" t="s">
        <v>3020</v>
      </c>
      <c r="W12" s="65">
        <v>45309</v>
      </c>
      <c r="X12" s="65">
        <v>45309</v>
      </c>
      <c r="Y12" s="68" t="s">
        <v>75</v>
      </c>
      <c r="Z12" s="154">
        <v>45471</v>
      </c>
      <c r="AA12" s="67">
        <f t="shared" si="0"/>
        <v>162</v>
      </c>
      <c r="AB12" s="60">
        <v>0</v>
      </c>
      <c r="AC12" s="60">
        <v>0</v>
      </c>
      <c r="AD12" s="60">
        <v>0</v>
      </c>
      <c r="AE12" s="66" t="s">
        <v>75</v>
      </c>
      <c r="AF12" s="67">
        <f t="shared" si="1"/>
        <v>0</v>
      </c>
      <c r="AG12" s="60">
        <v>0</v>
      </c>
      <c r="AH12" s="60">
        <v>0</v>
      </c>
      <c r="AI12" s="65" t="s">
        <v>75</v>
      </c>
      <c r="AJ12" s="61">
        <v>0</v>
      </c>
      <c r="AK12" s="61" t="s">
        <v>75</v>
      </c>
      <c r="AL12" s="61" t="s">
        <v>75</v>
      </c>
      <c r="AM12" s="67">
        <f t="shared" si="2"/>
        <v>0</v>
      </c>
      <c r="AN12" s="67">
        <f>+K12+AC12-AH12</f>
        <v>22893867</v>
      </c>
      <c r="AO12" s="61" t="s">
        <v>67</v>
      </c>
      <c r="AP12" s="60">
        <v>22893867</v>
      </c>
      <c r="AQ12" s="61" t="s">
        <v>86</v>
      </c>
      <c r="AR12" s="60">
        <v>0</v>
      </c>
      <c r="AS12" s="69" t="s">
        <v>75</v>
      </c>
      <c r="AT12" s="153">
        <v>22893867</v>
      </c>
      <c r="AU12" s="71">
        <f t="shared" si="3"/>
        <v>0</v>
      </c>
      <c r="AV12" s="72">
        <f t="shared" si="4"/>
        <v>1</v>
      </c>
      <c r="AW12" s="69" t="s">
        <v>75</v>
      </c>
      <c r="AX12" s="61" t="s">
        <v>98</v>
      </c>
      <c r="AY12" s="152" t="s">
        <v>3135</v>
      </c>
      <c r="AZ12" s="58" t="s">
        <v>67</v>
      </c>
      <c r="BA12" s="58" t="s">
        <v>67</v>
      </c>
    </row>
    <row r="13" spans="1:72" x14ac:dyDescent="0.25">
      <c r="B13" s="61">
        <v>2024</v>
      </c>
      <c r="C13" s="58">
        <v>891780111</v>
      </c>
      <c r="D13" s="59" t="s">
        <v>64</v>
      </c>
      <c r="E13" s="67" t="s">
        <v>3134</v>
      </c>
      <c r="F13" s="67" t="s">
        <v>3133</v>
      </c>
      <c r="G13" s="61">
        <v>0</v>
      </c>
      <c r="H13" s="61" t="s">
        <v>73</v>
      </c>
      <c r="I13" s="59" t="s">
        <v>65</v>
      </c>
      <c r="J13" s="155" t="s">
        <v>3132</v>
      </c>
      <c r="K13" s="156">
        <v>22534000</v>
      </c>
      <c r="L13" s="58" t="s">
        <v>68</v>
      </c>
      <c r="M13" s="67" t="s">
        <v>3032</v>
      </c>
      <c r="N13" s="67">
        <v>1082944854</v>
      </c>
      <c r="O13" s="67">
        <v>26</v>
      </c>
      <c r="P13" s="154">
        <v>45303</v>
      </c>
      <c r="Q13" s="67">
        <v>22534000</v>
      </c>
      <c r="R13" s="68">
        <v>45309</v>
      </c>
      <c r="S13" s="156">
        <v>22534000</v>
      </c>
      <c r="T13" s="61" t="s">
        <v>66</v>
      </c>
      <c r="U13" s="67">
        <v>85472735</v>
      </c>
      <c r="V13" s="155" t="s">
        <v>3020</v>
      </c>
      <c r="W13" s="65">
        <v>45309</v>
      </c>
      <c r="X13" s="65">
        <v>45309</v>
      </c>
      <c r="Y13" s="68" t="s">
        <v>75</v>
      </c>
      <c r="Z13" s="154">
        <v>45471</v>
      </c>
      <c r="AA13" s="67">
        <f t="shared" si="0"/>
        <v>162</v>
      </c>
      <c r="AB13" s="60">
        <v>0</v>
      </c>
      <c r="AC13" s="60">
        <v>0</v>
      </c>
      <c r="AD13" s="60">
        <v>0</v>
      </c>
      <c r="AE13" s="66" t="s">
        <v>75</v>
      </c>
      <c r="AF13" s="67">
        <f t="shared" si="1"/>
        <v>0</v>
      </c>
      <c r="AG13" s="60">
        <v>0</v>
      </c>
      <c r="AH13" s="60">
        <v>0</v>
      </c>
      <c r="AI13" s="65" t="s">
        <v>75</v>
      </c>
      <c r="AJ13" s="61">
        <v>0</v>
      </c>
      <c r="AK13" s="61" t="s">
        <v>75</v>
      </c>
      <c r="AL13" s="61" t="s">
        <v>75</v>
      </c>
      <c r="AM13" s="67">
        <f t="shared" si="2"/>
        <v>0</v>
      </c>
      <c r="AN13" s="67">
        <f>+K13+AC13-AH13</f>
        <v>22534000</v>
      </c>
      <c r="AO13" s="61" t="s">
        <v>67</v>
      </c>
      <c r="AP13" s="60">
        <v>22534000</v>
      </c>
      <c r="AQ13" s="61" t="s">
        <v>86</v>
      </c>
      <c r="AR13" s="60">
        <v>0</v>
      </c>
      <c r="AS13" s="69" t="s">
        <v>75</v>
      </c>
      <c r="AT13" s="153">
        <v>22534000</v>
      </c>
      <c r="AU13" s="71">
        <f t="shared" si="3"/>
        <v>0</v>
      </c>
      <c r="AV13" s="72">
        <f t="shared" si="4"/>
        <v>1</v>
      </c>
      <c r="AW13" s="69" t="s">
        <v>75</v>
      </c>
      <c r="AX13" s="61" t="s">
        <v>98</v>
      </c>
      <c r="AY13" s="152" t="s">
        <v>3131</v>
      </c>
      <c r="AZ13" s="58" t="s">
        <v>67</v>
      </c>
      <c r="BA13" s="58" t="s">
        <v>67</v>
      </c>
    </row>
    <row r="14" spans="1:72" x14ac:dyDescent="0.25">
      <c r="B14" s="61">
        <v>2024</v>
      </c>
      <c r="C14" s="58">
        <v>891780111</v>
      </c>
      <c r="D14" s="59" t="s">
        <v>64</v>
      </c>
      <c r="E14" s="67" t="s">
        <v>3130</v>
      </c>
      <c r="F14" s="67" t="s">
        <v>3129</v>
      </c>
      <c r="G14" s="61">
        <v>0</v>
      </c>
      <c r="H14" s="61" t="s">
        <v>73</v>
      </c>
      <c r="I14" s="59" t="s">
        <v>65</v>
      </c>
      <c r="J14" s="155" t="s">
        <v>3128</v>
      </c>
      <c r="K14" s="156">
        <v>18253000</v>
      </c>
      <c r="L14" s="58" t="s">
        <v>68</v>
      </c>
      <c r="M14" s="67" t="s">
        <v>3061</v>
      </c>
      <c r="N14" s="67">
        <v>1083030283</v>
      </c>
      <c r="O14" s="67">
        <v>66</v>
      </c>
      <c r="P14" s="154">
        <v>45306</v>
      </c>
      <c r="Q14" s="67">
        <v>91265000</v>
      </c>
      <c r="R14" s="65">
        <v>45309</v>
      </c>
      <c r="S14" s="156">
        <v>18253000</v>
      </c>
      <c r="T14" s="61" t="s">
        <v>66</v>
      </c>
      <c r="U14" s="67">
        <v>12550144</v>
      </c>
      <c r="V14" s="155" t="s">
        <v>2993</v>
      </c>
      <c r="W14" s="65">
        <v>45309</v>
      </c>
      <c r="X14" s="65">
        <v>45309</v>
      </c>
      <c r="Y14" s="68" t="s">
        <v>75</v>
      </c>
      <c r="Z14" s="154">
        <v>45457</v>
      </c>
      <c r="AA14" s="67">
        <f t="shared" si="0"/>
        <v>148</v>
      </c>
      <c r="AB14" s="60">
        <v>1</v>
      </c>
      <c r="AC14" s="60">
        <v>1974000</v>
      </c>
      <c r="AD14" s="60">
        <v>0</v>
      </c>
      <c r="AE14" s="66">
        <v>45473</v>
      </c>
      <c r="AF14" s="67">
        <f t="shared" si="1"/>
        <v>16</v>
      </c>
      <c r="AG14" s="60">
        <v>0</v>
      </c>
      <c r="AH14" s="60">
        <v>0</v>
      </c>
      <c r="AI14" s="65" t="s">
        <v>75</v>
      </c>
      <c r="AJ14" s="61">
        <v>0</v>
      </c>
      <c r="AK14" s="61" t="s">
        <v>75</v>
      </c>
      <c r="AL14" s="61" t="s">
        <v>75</v>
      </c>
      <c r="AM14" s="67">
        <f t="shared" si="2"/>
        <v>0</v>
      </c>
      <c r="AN14" s="67">
        <f>+K14+AC14-AH14</f>
        <v>20227000</v>
      </c>
      <c r="AO14" s="61" t="s">
        <v>67</v>
      </c>
      <c r="AP14" s="60">
        <v>18253000</v>
      </c>
      <c r="AQ14" s="61" t="s">
        <v>86</v>
      </c>
      <c r="AR14" s="60">
        <v>0</v>
      </c>
      <c r="AS14" s="69" t="s">
        <v>75</v>
      </c>
      <c r="AT14" s="153">
        <v>20227000</v>
      </c>
      <c r="AU14" s="71">
        <f t="shared" si="3"/>
        <v>0</v>
      </c>
      <c r="AV14" s="72">
        <f t="shared" si="4"/>
        <v>1</v>
      </c>
      <c r="AW14" s="69" t="s">
        <v>75</v>
      </c>
      <c r="AX14" s="61" t="s">
        <v>98</v>
      </c>
      <c r="AY14" s="152" t="s">
        <v>3127</v>
      </c>
      <c r="AZ14" s="58" t="s">
        <v>67</v>
      </c>
      <c r="BA14" s="58" t="s">
        <v>67</v>
      </c>
    </row>
    <row r="15" spans="1:72" x14ac:dyDescent="0.25">
      <c r="B15" s="61">
        <v>2024</v>
      </c>
      <c r="C15" s="58">
        <v>891780111</v>
      </c>
      <c r="D15" s="59" t="s">
        <v>64</v>
      </c>
      <c r="E15" s="67" t="s">
        <v>3126</v>
      </c>
      <c r="F15" s="67" t="s">
        <v>3125</v>
      </c>
      <c r="G15" s="61">
        <v>0</v>
      </c>
      <c r="H15" s="61" t="s">
        <v>73</v>
      </c>
      <c r="I15" s="59" t="s">
        <v>65</v>
      </c>
      <c r="J15" s="155" t="s">
        <v>3124</v>
      </c>
      <c r="K15" s="156">
        <v>18253000</v>
      </c>
      <c r="L15" s="58" t="s">
        <v>68</v>
      </c>
      <c r="M15" s="67" t="s">
        <v>3066</v>
      </c>
      <c r="N15" s="67">
        <v>1083024578</v>
      </c>
      <c r="O15" s="67">
        <v>66</v>
      </c>
      <c r="P15" s="154">
        <v>45306</v>
      </c>
      <c r="Q15" s="67">
        <v>91265000</v>
      </c>
      <c r="R15" s="65">
        <v>45309</v>
      </c>
      <c r="S15" s="156">
        <v>18253000</v>
      </c>
      <c r="T15" s="61" t="s">
        <v>66</v>
      </c>
      <c r="U15" s="67">
        <v>12550144</v>
      </c>
      <c r="V15" s="155" t="s">
        <v>2993</v>
      </c>
      <c r="W15" s="65">
        <v>45309</v>
      </c>
      <c r="X15" s="65">
        <v>45309</v>
      </c>
      <c r="Y15" s="68" t="s">
        <v>75</v>
      </c>
      <c r="Z15" s="154">
        <v>45457</v>
      </c>
      <c r="AA15" s="67">
        <f t="shared" si="0"/>
        <v>148</v>
      </c>
      <c r="AB15" s="60">
        <v>1</v>
      </c>
      <c r="AC15" s="60">
        <v>1974000</v>
      </c>
      <c r="AD15" s="60">
        <v>0</v>
      </c>
      <c r="AE15" s="66">
        <v>45473</v>
      </c>
      <c r="AF15" s="67">
        <f t="shared" si="1"/>
        <v>16</v>
      </c>
      <c r="AG15" s="60">
        <v>0</v>
      </c>
      <c r="AH15" s="60">
        <v>0</v>
      </c>
      <c r="AI15" s="65" t="s">
        <v>75</v>
      </c>
      <c r="AJ15" s="61">
        <v>0</v>
      </c>
      <c r="AK15" s="61" t="s">
        <v>75</v>
      </c>
      <c r="AL15" s="61" t="s">
        <v>75</v>
      </c>
      <c r="AM15" s="67">
        <f t="shared" si="2"/>
        <v>0</v>
      </c>
      <c r="AN15" s="67">
        <f>+K15+AC15-AH15</f>
        <v>20227000</v>
      </c>
      <c r="AO15" s="61" t="s">
        <v>67</v>
      </c>
      <c r="AP15" s="60">
        <v>18253000</v>
      </c>
      <c r="AQ15" s="61" t="s">
        <v>86</v>
      </c>
      <c r="AR15" s="60">
        <v>0</v>
      </c>
      <c r="AS15" s="69" t="s">
        <v>75</v>
      </c>
      <c r="AT15" s="153">
        <v>20227000</v>
      </c>
      <c r="AU15" s="71">
        <f t="shared" si="3"/>
        <v>0</v>
      </c>
      <c r="AV15" s="72">
        <f t="shared" si="4"/>
        <v>1</v>
      </c>
      <c r="AW15" s="69" t="s">
        <v>75</v>
      </c>
      <c r="AX15" s="61" t="s">
        <v>98</v>
      </c>
      <c r="AY15" s="152" t="s">
        <v>3123</v>
      </c>
      <c r="AZ15" s="58" t="s">
        <v>67</v>
      </c>
      <c r="BA15" s="58" t="s">
        <v>67</v>
      </c>
    </row>
    <row r="16" spans="1:72" x14ac:dyDescent="0.25">
      <c r="B16" s="61">
        <v>2024</v>
      </c>
      <c r="C16" s="58">
        <v>891780111</v>
      </c>
      <c r="D16" s="59" t="s">
        <v>64</v>
      </c>
      <c r="E16" s="67" t="s">
        <v>3122</v>
      </c>
      <c r="F16" s="60" t="s">
        <v>3121</v>
      </c>
      <c r="G16" s="61">
        <v>0</v>
      </c>
      <c r="H16" s="61" t="s">
        <v>73</v>
      </c>
      <c r="I16" s="59" t="s">
        <v>65</v>
      </c>
      <c r="J16" s="60" t="s">
        <v>3016</v>
      </c>
      <c r="K16" s="156">
        <v>19250000</v>
      </c>
      <c r="L16" s="58" t="s">
        <v>68</v>
      </c>
      <c r="M16" s="60" t="s">
        <v>3015</v>
      </c>
      <c r="N16" s="60">
        <v>39046134</v>
      </c>
      <c r="O16" s="60">
        <v>72</v>
      </c>
      <c r="P16" s="68">
        <v>45308</v>
      </c>
      <c r="Q16" s="67">
        <v>19250000</v>
      </c>
      <c r="R16" s="65">
        <v>45309</v>
      </c>
      <c r="S16" s="156">
        <v>19250000</v>
      </c>
      <c r="T16" s="61" t="s">
        <v>66</v>
      </c>
      <c r="U16" s="67">
        <v>12550144</v>
      </c>
      <c r="V16" s="155" t="s">
        <v>2993</v>
      </c>
      <c r="W16" s="65">
        <v>45309</v>
      </c>
      <c r="X16" s="65">
        <v>45309</v>
      </c>
      <c r="Y16" s="68" t="s">
        <v>75</v>
      </c>
      <c r="Z16" s="154">
        <v>45471</v>
      </c>
      <c r="AA16" s="67">
        <f t="shared" si="0"/>
        <v>162</v>
      </c>
      <c r="AB16" s="60">
        <v>0</v>
      </c>
      <c r="AC16" s="60">
        <v>0</v>
      </c>
      <c r="AD16" s="60">
        <v>0</v>
      </c>
      <c r="AE16" s="66" t="s">
        <v>75</v>
      </c>
      <c r="AF16" s="67">
        <f t="shared" si="1"/>
        <v>0</v>
      </c>
      <c r="AG16" s="60">
        <v>0</v>
      </c>
      <c r="AH16" s="60">
        <v>0</v>
      </c>
      <c r="AI16" s="65" t="s">
        <v>75</v>
      </c>
      <c r="AJ16" s="61">
        <v>0</v>
      </c>
      <c r="AK16" s="61" t="s">
        <v>75</v>
      </c>
      <c r="AL16" s="61" t="s">
        <v>75</v>
      </c>
      <c r="AM16" s="67">
        <f t="shared" si="2"/>
        <v>0</v>
      </c>
      <c r="AN16" s="67">
        <f>+K16+AC16-AH16</f>
        <v>19250000</v>
      </c>
      <c r="AO16" s="61" t="s">
        <v>67</v>
      </c>
      <c r="AP16" s="60">
        <v>19250000</v>
      </c>
      <c r="AQ16" s="61" t="s">
        <v>86</v>
      </c>
      <c r="AR16" s="60">
        <v>0</v>
      </c>
      <c r="AS16" s="69" t="s">
        <v>75</v>
      </c>
      <c r="AT16" s="153">
        <v>19250000</v>
      </c>
      <c r="AU16" s="71">
        <f t="shared" si="3"/>
        <v>0</v>
      </c>
      <c r="AV16" s="72">
        <f t="shared" si="4"/>
        <v>1</v>
      </c>
      <c r="AW16" s="69" t="s">
        <v>75</v>
      </c>
      <c r="AX16" s="61" t="s">
        <v>98</v>
      </c>
      <c r="AY16" s="152" t="s">
        <v>3120</v>
      </c>
      <c r="AZ16" s="58" t="s">
        <v>67</v>
      </c>
      <c r="BA16" s="58" t="s">
        <v>67</v>
      </c>
    </row>
    <row r="17" spans="2:53" x14ac:dyDescent="0.25">
      <c r="B17" s="61">
        <v>2024</v>
      </c>
      <c r="C17" s="58">
        <v>891780111</v>
      </c>
      <c r="D17" s="59" t="s">
        <v>64</v>
      </c>
      <c r="E17" s="67" t="s">
        <v>3119</v>
      </c>
      <c r="F17" s="67" t="s">
        <v>3118</v>
      </c>
      <c r="G17" s="61">
        <v>0</v>
      </c>
      <c r="H17" s="61" t="s">
        <v>73</v>
      </c>
      <c r="I17" s="59" t="s">
        <v>65</v>
      </c>
      <c r="J17" s="155" t="s">
        <v>3011</v>
      </c>
      <c r="K17" s="156">
        <v>13750000</v>
      </c>
      <c r="L17" s="58" t="s">
        <v>68</v>
      </c>
      <c r="M17" s="67" t="s">
        <v>3010</v>
      </c>
      <c r="N17" s="67">
        <v>57434101</v>
      </c>
      <c r="O17" s="67">
        <v>32</v>
      </c>
      <c r="P17" s="154">
        <v>45303</v>
      </c>
      <c r="Q17" s="67">
        <v>13750000</v>
      </c>
      <c r="R17" s="68">
        <v>45309</v>
      </c>
      <c r="S17" s="156">
        <v>13750000</v>
      </c>
      <c r="T17" s="61" t="s">
        <v>66</v>
      </c>
      <c r="U17" s="67">
        <v>36726383</v>
      </c>
      <c r="V17" s="155" t="s">
        <v>3009</v>
      </c>
      <c r="W17" s="65">
        <v>45309</v>
      </c>
      <c r="X17" s="65">
        <v>45309</v>
      </c>
      <c r="Y17" s="68" t="s">
        <v>75</v>
      </c>
      <c r="Z17" s="154">
        <v>45471</v>
      </c>
      <c r="AA17" s="67">
        <f t="shared" si="0"/>
        <v>162</v>
      </c>
      <c r="AB17" s="60">
        <v>0</v>
      </c>
      <c r="AC17" s="60">
        <v>0</v>
      </c>
      <c r="AD17" s="60">
        <v>0</v>
      </c>
      <c r="AE17" s="66" t="s">
        <v>75</v>
      </c>
      <c r="AF17" s="67">
        <f t="shared" si="1"/>
        <v>0</v>
      </c>
      <c r="AG17" s="60">
        <v>0</v>
      </c>
      <c r="AH17" s="60">
        <v>0</v>
      </c>
      <c r="AI17" s="65" t="s">
        <v>75</v>
      </c>
      <c r="AJ17" s="61">
        <v>0</v>
      </c>
      <c r="AK17" s="61" t="s">
        <v>75</v>
      </c>
      <c r="AL17" s="61" t="s">
        <v>75</v>
      </c>
      <c r="AM17" s="67">
        <f t="shared" si="2"/>
        <v>0</v>
      </c>
      <c r="AN17" s="67">
        <f>+K17+AC17-AH17</f>
        <v>13750000</v>
      </c>
      <c r="AO17" s="61" t="s">
        <v>67</v>
      </c>
      <c r="AP17" s="60">
        <v>13750000</v>
      </c>
      <c r="AQ17" s="61" t="s">
        <v>86</v>
      </c>
      <c r="AR17" s="60">
        <v>0</v>
      </c>
      <c r="AS17" s="69" t="s">
        <v>75</v>
      </c>
      <c r="AT17" s="153">
        <v>13750000</v>
      </c>
      <c r="AU17" s="71">
        <f t="shared" si="3"/>
        <v>0</v>
      </c>
      <c r="AV17" s="72">
        <f t="shared" si="4"/>
        <v>1</v>
      </c>
      <c r="AW17" s="69" t="s">
        <v>75</v>
      </c>
      <c r="AX17" s="61" t="s">
        <v>98</v>
      </c>
      <c r="AY17" s="152" t="s">
        <v>3117</v>
      </c>
      <c r="AZ17" s="58" t="s">
        <v>67</v>
      </c>
      <c r="BA17" s="58" t="s">
        <v>67</v>
      </c>
    </row>
    <row r="18" spans="2:53" x14ac:dyDescent="0.25">
      <c r="B18" s="61">
        <v>2024</v>
      </c>
      <c r="C18" s="58">
        <v>891780111</v>
      </c>
      <c r="D18" s="59" t="s">
        <v>64</v>
      </c>
      <c r="E18" s="67" t="s">
        <v>3116</v>
      </c>
      <c r="F18" s="67" t="s">
        <v>3115</v>
      </c>
      <c r="G18" s="61">
        <v>0</v>
      </c>
      <c r="H18" s="61" t="s">
        <v>73</v>
      </c>
      <c r="I18" s="59" t="s">
        <v>65</v>
      </c>
      <c r="J18" s="67" t="s">
        <v>3114</v>
      </c>
      <c r="K18" s="156">
        <v>23200000</v>
      </c>
      <c r="L18" s="58" t="s">
        <v>68</v>
      </c>
      <c r="M18" s="67" t="s">
        <v>3037</v>
      </c>
      <c r="N18" s="67">
        <v>1083433806</v>
      </c>
      <c r="O18" s="67">
        <v>27</v>
      </c>
      <c r="P18" s="154">
        <v>45303</v>
      </c>
      <c r="Q18" s="67">
        <v>25200000</v>
      </c>
      <c r="R18" s="65">
        <v>45310</v>
      </c>
      <c r="S18" s="156">
        <v>23200000</v>
      </c>
      <c r="T18" s="61" t="s">
        <v>66</v>
      </c>
      <c r="U18" s="67">
        <v>12550144</v>
      </c>
      <c r="V18" s="155" t="s">
        <v>2993</v>
      </c>
      <c r="W18" s="65">
        <v>45310</v>
      </c>
      <c r="X18" s="65">
        <v>45310</v>
      </c>
      <c r="Y18" s="68" t="s">
        <v>75</v>
      </c>
      <c r="Z18" s="154">
        <v>45412</v>
      </c>
      <c r="AA18" s="67">
        <f t="shared" si="0"/>
        <v>102</v>
      </c>
      <c r="AB18" s="60">
        <v>0</v>
      </c>
      <c r="AC18" s="60">
        <v>0</v>
      </c>
      <c r="AD18" s="60">
        <v>1</v>
      </c>
      <c r="AE18" s="66">
        <v>45473</v>
      </c>
      <c r="AF18" s="67">
        <f t="shared" si="1"/>
        <v>61</v>
      </c>
      <c r="AG18" s="60">
        <v>0</v>
      </c>
      <c r="AH18" s="60">
        <v>0</v>
      </c>
      <c r="AI18" s="65" t="s">
        <v>75</v>
      </c>
      <c r="AJ18" s="61">
        <v>0</v>
      </c>
      <c r="AK18" s="61" t="s">
        <v>75</v>
      </c>
      <c r="AL18" s="61" t="s">
        <v>75</v>
      </c>
      <c r="AM18" s="67">
        <f t="shared" si="2"/>
        <v>0</v>
      </c>
      <c r="AN18" s="67">
        <f>+K18+AC18-AH18</f>
        <v>23200000</v>
      </c>
      <c r="AO18" s="61" t="s">
        <v>67</v>
      </c>
      <c r="AP18" s="60">
        <v>23200000</v>
      </c>
      <c r="AQ18" s="61" t="s">
        <v>86</v>
      </c>
      <c r="AR18" s="60">
        <v>0</v>
      </c>
      <c r="AS18" s="69" t="s">
        <v>75</v>
      </c>
      <c r="AT18" s="153">
        <v>23200000</v>
      </c>
      <c r="AU18" s="71">
        <f t="shared" si="3"/>
        <v>0</v>
      </c>
      <c r="AV18" s="72">
        <f t="shared" si="4"/>
        <v>1</v>
      </c>
      <c r="AW18" s="69" t="s">
        <v>75</v>
      </c>
      <c r="AX18" s="61" t="s">
        <v>98</v>
      </c>
      <c r="AY18" s="152" t="s">
        <v>3113</v>
      </c>
      <c r="AZ18" s="58" t="s">
        <v>67</v>
      </c>
      <c r="BA18" s="58" t="s">
        <v>67</v>
      </c>
    </row>
    <row r="19" spans="2:53" x14ac:dyDescent="0.25">
      <c r="B19" s="61">
        <v>2024</v>
      </c>
      <c r="C19" s="58">
        <v>891780111</v>
      </c>
      <c r="D19" s="59" t="s">
        <v>64</v>
      </c>
      <c r="E19" s="67" t="s">
        <v>3112</v>
      </c>
      <c r="F19" s="67" t="s">
        <v>3111</v>
      </c>
      <c r="G19" s="61">
        <v>0</v>
      </c>
      <c r="H19" s="61" t="s">
        <v>73</v>
      </c>
      <c r="I19" s="59" t="s">
        <v>65</v>
      </c>
      <c r="J19" s="155" t="s">
        <v>3107</v>
      </c>
      <c r="K19" s="156">
        <v>18253000</v>
      </c>
      <c r="L19" s="58" t="s">
        <v>68</v>
      </c>
      <c r="M19" s="67" t="s">
        <v>3056</v>
      </c>
      <c r="N19" s="67">
        <v>1079933607</v>
      </c>
      <c r="O19" s="67">
        <v>66</v>
      </c>
      <c r="P19" s="154">
        <v>45306</v>
      </c>
      <c r="Q19" s="67">
        <v>91265000</v>
      </c>
      <c r="R19" s="65">
        <v>45309</v>
      </c>
      <c r="S19" s="156">
        <v>18253000</v>
      </c>
      <c r="T19" s="61" t="s">
        <v>66</v>
      </c>
      <c r="U19" s="67">
        <v>12550144</v>
      </c>
      <c r="V19" s="155" t="s">
        <v>2993</v>
      </c>
      <c r="W19" s="65">
        <v>45313</v>
      </c>
      <c r="X19" s="65">
        <v>45313</v>
      </c>
      <c r="Y19" s="68" t="s">
        <v>75</v>
      </c>
      <c r="Z19" s="154">
        <v>45457</v>
      </c>
      <c r="AA19" s="67">
        <f t="shared" si="0"/>
        <v>144</v>
      </c>
      <c r="AB19" s="60">
        <v>1</v>
      </c>
      <c r="AC19" s="60">
        <v>1974000</v>
      </c>
      <c r="AD19" s="60">
        <v>0</v>
      </c>
      <c r="AE19" s="66">
        <v>45473</v>
      </c>
      <c r="AF19" s="67">
        <f t="shared" si="1"/>
        <v>16</v>
      </c>
      <c r="AG19" s="60">
        <v>0</v>
      </c>
      <c r="AH19" s="60">
        <v>0</v>
      </c>
      <c r="AI19" s="65" t="s">
        <v>75</v>
      </c>
      <c r="AJ19" s="61">
        <v>0</v>
      </c>
      <c r="AK19" s="61" t="s">
        <v>75</v>
      </c>
      <c r="AL19" s="61" t="s">
        <v>75</v>
      </c>
      <c r="AM19" s="67">
        <f t="shared" si="2"/>
        <v>0</v>
      </c>
      <c r="AN19" s="67">
        <f>+K19+AC19-AH19</f>
        <v>20227000</v>
      </c>
      <c r="AO19" s="61" t="s">
        <v>67</v>
      </c>
      <c r="AP19" s="60">
        <v>18253000</v>
      </c>
      <c r="AQ19" s="61" t="s">
        <v>86</v>
      </c>
      <c r="AR19" s="60">
        <v>0</v>
      </c>
      <c r="AS19" s="69" t="s">
        <v>75</v>
      </c>
      <c r="AT19" s="153">
        <v>20227000</v>
      </c>
      <c r="AU19" s="71">
        <f t="shared" si="3"/>
        <v>0</v>
      </c>
      <c r="AV19" s="72">
        <f t="shared" si="4"/>
        <v>1</v>
      </c>
      <c r="AW19" s="69" t="s">
        <v>75</v>
      </c>
      <c r="AX19" s="61" t="s">
        <v>98</v>
      </c>
      <c r="AY19" s="152" t="s">
        <v>3110</v>
      </c>
      <c r="AZ19" s="58" t="s">
        <v>67</v>
      </c>
      <c r="BA19" s="58" t="s">
        <v>67</v>
      </c>
    </row>
    <row r="20" spans="2:53" x14ac:dyDescent="0.25">
      <c r="B20" s="61">
        <v>2024</v>
      </c>
      <c r="C20" s="58">
        <v>891780111</v>
      </c>
      <c r="D20" s="59" t="s">
        <v>64</v>
      </c>
      <c r="E20" s="67" t="s">
        <v>3109</v>
      </c>
      <c r="F20" s="67" t="s">
        <v>3108</v>
      </c>
      <c r="G20" s="61">
        <v>0</v>
      </c>
      <c r="H20" s="61" t="s">
        <v>73</v>
      </c>
      <c r="I20" s="59" t="s">
        <v>65</v>
      </c>
      <c r="J20" s="155" t="s">
        <v>3107</v>
      </c>
      <c r="K20" s="156">
        <v>18253000</v>
      </c>
      <c r="L20" s="58" t="s">
        <v>68</v>
      </c>
      <c r="M20" s="67" t="s">
        <v>3052</v>
      </c>
      <c r="N20" s="67">
        <v>1082977003</v>
      </c>
      <c r="O20" s="67">
        <v>66</v>
      </c>
      <c r="P20" s="154">
        <v>45306</v>
      </c>
      <c r="Q20" s="67">
        <v>91265000</v>
      </c>
      <c r="R20" s="65">
        <v>45314</v>
      </c>
      <c r="S20" s="156">
        <v>18253000</v>
      </c>
      <c r="T20" s="61" t="s">
        <v>66</v>
      </c>
      <c r="U20" s="67">
        <v>12550144</v>
      </c>
      <c r="V20" s="155" t="s">
        <v>2993</v>
      </c>
      <c r="W20" s="65">
        <v>45314</v>
      </c>
      <c r="X20" s="65">
        <v>45314</v>
      </c>
      <c r="Y20" s="68" t="s">
        <v>75</v>
      </c>
      <c r="Z20" s="154">
        <v>45457</v>
      </c>
      <c r="AA20" s="67">
        <f t="shared" si="0"/>
        <v>143</v>
      </c>
      <c r="AB20" s="60">
        <v>1</v>
      </c>
      <c r="AC20" s="60">
        <v>1974000</v>
      </c>
      <c r="AD20" s="60">
        <v>0</v>
      </c>
      <c r="AE20" s="66">
        <v>45473</v>
      </c>
      <c r="AF20" s="67">
        <f t="shared" si="1"/>
        <v>16</v>
      </c>
      <c r="AG20" s="60">
        <v>0</v>
      </c>
      <c r="AH20" s="60">
        <v>0</v>
      </c>
      <c r="AI20" s="65" t="s">
        <v>75</v>
      </c>
      <c r="AJ20" s="61">
        <v>0</v>
      </c>
      <c r="AK20" s="61" t="s">
        <v>75</v>
      </c>
      <c r="AL20" s="61" t="s">
        <v>75</v>
      </c>
      <c r="AM20" s="67">
        <f t="shared" si="2"/>
        <v>0</v>
      </c>
      <c r="AN20" s="67">
        <f>+K20+AC20-AH20</f>
        <v>20227000</v>
      </c>
      <c r="AO20" s="61" t="s">
        <v>67</v>
      </c>
      <c r="AP20" s="60">
        <v>18253000</v>
      </c>
      <c r="AQ20" s="61" t="s">
        <v>86</v>
      </c>
      <c r="AR20" s="60">
        <v>0</v>
      </c>
      <c r="AS20" s="69" t="s">
        <v>75</v>
      </c>
      <c r="AT20" s="153">
        <v>20227000</v>
      </c>
      <c r="AU20" s="71">
        <f t="shared" si="3"/>
        <v>0</v>
      </c>
      <c r="AV20" s="72">
        <f t="shared" si="4"/>
        <v>1</v>
      </c>
      <c r="AW20" s="69" t="s">
        <v>75</v>
      </c>
      <c r="AX20" s="61" t="s">
        <v>98</v>
      </c>
      <c r="AY20" s="152" t="s">
        <v>3106</v>
      </c>
      <c r="AZ20" s="58" t="s">
        <v>67</v>
      </c>
      <c r="BA20" s="58" t="s">
        <v>67</v>
      </c>
    </row>
    <row r="21" spans="2:53" x14ac:dyDescent="0.25">
      <c r="B21" s="61">
        <v>2024</v>
      </c>
      <c r="C21" s="58">
        <v>891780111</v>
      </c>
      <c r="D21" s="59" t="s">
        <v>64</v>
      </c>
      <c r="E21" s="67" t="s">
        <v>3105</v>
      </c>
      <c r="F21" s="67" t="s">
        <v>3104</v>
      </c>
      <c r="G21" s="61">
        <v>0</v>
      </c>
      <c r="H21" s="61" t="s">
        <v>73</v>
      </c>
      <c r="I21" s="59" t="s">
        <v>65</v>
      </c>
      <c r="J21" s="155" t="s">
        <v>3103</v>
      </c>
      <c r="K21" s="156">
        <v>18253000</v>
      </c>
      <c r="L21" s="58" t="s">
        <v>68</v>
      </c>
      <c r="M21" s="67" t="s">
        <v>3004</v>
      </c>
      <c r="N21" s="67">
        <v>1081761629</v>
      </c>
      <c r="O21" s="67">
        <v>66</v>
      </c>
      <c r="P21" s="154">
        <v>45306</v>
      </c>
      <c r="Q21" s="67">
        <v>91265000</v>
      </c>
      <c r="R21" s="65">
        <v>45314</v>
      </c>
      <c r="S21" s="156">
        <v>18253000</v>
      </c>
      <c r="T21" s="61" t="s">
        <v>66</v>
      </c>
      <c r="U21" s="67">
        <v>12550144</v>
      </c>
      <c r="V21" s="155" t="s">
        <v>2993</v>
      </c>
      <c r="W21" s="65">
        <v>45314</v>
      </c>
      <c r="X21" s="65">
        <v>45314</v>
      </c>
      <c r="Y21" s="68" t="s">
        <v>75</v>
      </c>
      <c r="Z21" s="154">
        <v>45457</v>
      </c>
      <c r="AA21" s="67">
        <f t="shared" si="0"/>
        <v>143</v>
      </c>
      <c r="AB21" s="60">
        <v>1</v>
      </c>
      <c r="AC21" s="60">
        <v>1974000</v>
      </c>
      <c r="AD21" s="60">
        <v>0</v>
      </c>
      <c r="AE21" s="66">
        <v>45473</v>
      </c>
      <c r="AF21" s="67">
        <f t="shared" si="1"/>
        <v>16</v>
      </c>
      <c r="AG21" s="60">
        <v>0</v>
      </c>
      <c r="AH21" s="60">
        <v>0</v>
      </c>
      <c r="AI21" s="65" t="s">
        <v>75</v>
      </c>
      <c r="AJ21" s="61">
        <v>0</v>
      </c>
      <c r="AK21" s="61" t="s">
        <v>75</v>
      </c>
      <c r="AL21" s="61" t="s">
        <v>75</v>
      </c>
      <c r="AM21" s="67">
        <f t="shared" si="2"/>
        <v>0</v>
      </c>
      <c r="AN21" s="67">
        <f>+K21+AC21-AH21</f>
        <v>20227000</v>
      </c>
      <c r="AO21" s="61" t="s">
        <v>67</v>
      </c>
      <c r="AP21" s="60">
        <v>18253000</v>
      </c>
      <c r="AQ21" s="61" t="s">
        <v>86</v>
      </c>
      <c r="AR21" s="60">
        <v>0</v>
      </c>
      <c r="AS21" s="69" t="s">
        <v>75</v>
      </c>
      <c r="AT21" s="153">
        <v>20227000</v>
      </c>
      <c r="AU21" s="71">
        <f t="shared" si="3"/>
        <v>0</v>
      </c>
      <c r="AV21" s="72">
        <f t="shared" si="4"/>
        <v>1</v>
      </c>
      <c r="AW21" s="69" t="s">
        <v>75</v>
      </c>
      <c r="AX21" s="61" t="s">
        <v>98</v>
      </c>
      <c r="AY21" s="152" t="s">
        <v>3102</v>
      </c>
      <c r="AZ21" s="58" t="s">
        <v>67</v>
      </c>
      <c r="BA21" s="58" t="s">
        <v>67</v>
      </c>
    </row>
    <row r="22" spans="2:53" x14ac:dyDescent="0.25">
      <c r="B22" s="61">
        <v>2024</v>
      </c>
      <c r="C22" s="58">
        <v>891780111</v>
      </c>
      <c r="D22" s="59" t="s">
        <v>64</v>
      </c>
      <c r="E22" s="67" t="s">
        <v>3101</v>
      </c>
      <c r="F22" s="67" t="s">
        <v>3100</v>
      </c>
      <c r="G22" s="61">
        <v>0</v>
      </c>
      <c r="H22" s="61" t="s">
        <v>73</v>
      </c>
      <c r="I22" s="59" t="s">
        <v>65</v>
      </c>
      <c r="J22" s="155" t="s">
        <v>3099</v>
      </c>
      <c r="K22" s="156">
        <v>15125000</v>
      </c>
      <c r="L22" s="58" t="s">
        <v>68</v>
      </c>
      <c r="M22" s="67" t="s">
        <v>3098</v>
      </c>
      <c r="N22" s="67">
        <v>36666875</v>
      </c>
      <c r="O22" s="67">
        <v>73</v>
      </c>
      <c r="P22" s="154">
        <v>45308</v>
      </c>
      <c r="Q22" s="67">
        <v>15125000</v>
      </c>
      <c r="R22" s="65">
        <v>45306</v>
      </c>
      <c r="S22" s="156">
        <v>15125000</v>
      </c>
      <c r="T22" s="61" t="s">
        <v>66</v>
      </c>
      <c r="U22" s="67">
        <v>36726383</v>
      </c>
      <c r="V22" s="155" t="s">
        <v>3009</v>
      </c>
      <c r="W22" s="65">
        <v>45314</v>
      </c>
      <c r="X22" s="65">
        <v>45314</v>
      </c>
      <c r="Y22" s="68" t="s">
        <v>75</v>
      </c>
      <c r="Z22" s="154">
        <v>45471</v>
      </c>
      <c r="AA22" s="67">
        <f t="shared" si="0"/>
        <v>157</v>
      </c>
      <c r="AB22" s="60">
        <v>0</v>
      </c>
      <c r="AC22" s="60">
        <v>0</v>
      </c>
      <c r="AD22" s="60">
        <v>0</v>
      </c>
      <c r="AE22" s="66" t="s">
        <v>75</v>
      </c>
      <c r="AF22" s="67">
        <f t="shared" si="1"/>
        <v>0</v>
      </c>
      <c r="AG22" s="60">
        <v>0</v>
      </c>
      <c r="AH22" s="60">
        <v>0</v>
      </c>
      <c r="AI22" s="65" t="s">
        <v>75</v>
      </c>
      <c r="AJ22" s="61">
        <v>0</v>
      </c>
      <c r="AK22" s="61" t="s">
        <v>75</v>
      </c>
      <c r="AL22" s="61" t="s">
        <v>75</v>
      </c>
      <c r="AM22" s="67">
        <f t="shared" si="2"/>
        <v>0</v>
      </c>
      <c r="AN22" s="67">
        <f>+K22+AC22-AH22</f>
        <v>15125000</v>
      </c>
      <c r="AO22" s="61" t="s">
        <v>67</v>
      </c>
      <c r="AP22" s="60">
        <v>15125000</v>
      </c>
      <c r="AQ22" s="61" t="s">
        <v>86</v>
      </c>
      <c r="AR22" s="60">
        <v>0</v>
      </c>
      <c r="AS22" s="69" t="s">
        <v>75</v>
      </c>
      <c r="AT22" s="153">
        <v>15125000</v>
      </c>
      <c r="AU22" s="71">
        <f t="shared" si="3"/>
        <v>0</v>
      </c>
      <c r="AV22" s="72">
        <f t="shared" si="4"/>
        <v>1</v>
      </c>
      <c r="AW22" s="69" t="s">
        <v>75</v>
      </c>
      <c r="AX22" s="61" t="s">
        <v>98</v>
      </c>
      <c r="AY22" s="152" t="s">
        <v>3097</v>
      </c>
      <c r="AZ22" s="58" t="s">
        <v>67</v>
      </c>
      <c r="BA22" s="58" t="s">
        <v>67</v>
      </c>
    </row>
    <row r="23" spans="2:53" x14ac:dyDescent="0.25">
      <c r="B23" s="61">
        <v>2024</v>
      </c>
      <c r="C23" s="58">
        <v>891780111</v>
      </c>
      <c r="D23" s="59" t="s">
        <v>64</v>
      </c>
      <c r="E23" s="67" t="s">
        <v>3096</v>
      </c>
      <c r="F23" s="67" t="s">
        <v>3095</v>
      </c>
      <c r="G23" s="61">
        <v>0</v>
      </c>
      <c r="H23" s="61" t="s">
        <v>73</v>
      </c>
      <c r="I23" s="59" t="s">
        <v>65</v>
      </c>
      <c r="J23" s="155" t="s">
        <v>3022</v>
      </c>
      <c r="K23" s="156">
        <v>13170000</v>
      </c>
      <c r="L23" s="58" t="s">
        <v>68</v>
      </c>
      <c r="M23" s="67" t="s">
        <v>3021</v>
      </c>
      <c r="N23" s="67">
        <v>1124059331</v>
      </c>
      <c r="O23" s="60">
        <v>257</v>
      </c>
      <c r="P23" s="68">
        <v>45327</v>
      </c>
      <c r="Q23" s="60">
        <v>13170000</v>
      </c>
      <c r="R23" s="65">
        <v>45328</v>
      </c>
      <c r="S23" s="156">
        <v>13170000</v>
      </c>
      <c r="T23" s="61" t="s">
        <v>66</v>
      </c>
      <c r="U23" s="67">
        <v>85472735</v>
      </c>
      <c r="V23" s="155" t="s">
        <v>3020</v>
      </c>
      <c r="W23" s="65">
        <v>45328</v>
      </c>
      <c r="X23" s="65">
        <v>45328</v>
      </c>
      <c r="Y23" s="68" t="s">
        <v>75</v>
      </c>
      <c r="Z23" s="154">
        <v>45471</v>
      </c>
      <c r="AA23" s="67">
        <f t="shared" si="0"/>
        <v>143</v>
      </c>
      <c r="AB23" s="60">
        <v>0</v>
      </c>
      <c r="AC23" s="60">
        <v>0</v>
      </c>
      <c r="AD23" s="60">
        <v>0</v>
      </c>
      <c r="AE23" s="66" t="s">
        <v>75</v>
      </c>
      <c r="AF23" s="67">
        <f t="shared" si="1"/>
        <v>0</v>
      </c>
      <c r="AG23" s="60">
        <v>0</v>
      </c>
      <c r="AH23" s="60">
        <v>0</v>
      </c>
      <c r="AI23" s="65" t="s">
        <v>75</v>
      </c>
      <c r="AJ23" s="61">
        <v>0</v>
      </c>
      <c r="AK23" s="61" t="s">
        <v>75</v>
      </c>
      <c r="AL23" s="61" t="s">
        <v>75</v>
      </c>
      <c r="AM23" s="67">
        <f t="shared" si="2"/>
        <v>0</v>
      </c>
      <c r="AN23" s="67">
        <f>+K23+AC23-AH23</f>
        <v>13170000</v>
      </c>
      <c r="AO23" s="61" t="s">
        <v>67</v>
      </c>
      <c r="AP23" s="60">
        <v>13170000</v>
      </c>
      <c r="AQ23" s="61" t="s">
        <v>86</v>
      </c>
      <c r="AR23" s="60">
        <v>0</v>
      </c>
      <c r="AS23" s="69" t="s">
        <v>75</v>
      </c>
      <c r="AT23" s="153">
        <v>13170000</v>
      </c>
      <c r="AU23" s="71">
        <f t="shared" si="3"/>
        <v>0</v>
      </c>
      <c r="AV23" s="72">
        <f t="shared" si="4"/>
        <v>1</v>
      </c>
      <c r="AW23" s="69" t="s">
        <v>75</v>
      </c>
      <c r="AX23" s="61" t="s">
        <v>98</v>
      </c>
      <c r="AY23" s="157" t="s">
        <v>3094</v>
      </c>
      <c r="AZ23" s="58" t="s">
        <v>67</v>
      </c>
      <c r="BA23" s="58" t="s">
        <v>67</v>
      </c>
    </row>
    <row r="24" spans="2:53" x14ac:dyDescent="0.25">
      <c r="B24" s="61">
        <v>2024</v>
      </c>
      <c r="C24" s="58">
        <v>891780111</v>
      </c>
      <c r="D24" s="59" t="s">
        <v>64</v>
      </c>
      <c r="E24" s="67" t="s">
        <v>3093</v>
      </c>
      <c r="F24" s="60" t="s">
        <v>3092</v>
      </c>
      <c r="G24" s="61">
        <v>0</v>
      </c>
      <c r="H24" s="61" t="s">
        <v>73</v>
      </c>
      <c r="I24" s="59" t="s">
        <v>65</v>
      </c>
      <c r="J24" s="60" t="s">
        <v>3091</v>
      </c>
      <c r="K24" s="60">
        <v>10000000</v>
      </c>
      <c r="L24" s="58" t="s">
        <v>68</v>
      </c>
      <c r="M24" s="60" t="s">
        <v>3090</v>
      </c>
      <c r="N24" s="60">
        <v>901238253</v>
      </c>
      <c r="O24" s="60">
        <v>373</v>
      </c>
      <c r="P24" s="68">
        <v>45338</v>
      </c>
      <c r="Q24" s="60">
        <v>10000000</v>
      </c>
      <c r="R24" s="65">
        <v>45343</v>
      </c>
      <c r="S24" s="60">
        <v>10000000</v>
      </c>
      <c r="T24" s="61" t="s">
        <v>66</v>
      </c>
      <c r="U24" s="60">
        <v>57420478</v>
      </c>
      <c r="V24" s="60" t="s">
        <v>3071</v>
      </c>
      <c r="W24" s="65">
        <v>45343</v>
      </c>
      <c r="X24" s="65">
        <v>45343</v>
      </c>
      <c r="Y24" s="68" t="s">
        <v>75</v>
      </c>
      <c r="Z24" s="68">
        <v>45657</v>
      </c>
      <c r="AA24" s="67">
        <f t="shared" si="0"/>
        <v>314</v>
      </c>
      <c r="AB24" s="60">
        <v>1</v>
      </c>
      <c r="AC24" s="60">
        <v>5000000</v>
      </c>
      <c r="AD24" s="60">
        <v>0</v>
      </c>
      <c r="AE24" s="66" t="s">
        <v>75</v>
      </c>
      <c r="AF24" s="67">
        <f t="shared" si="1"/>
        <v>0</v>
      </c>
      <c r="AG24" s="60">
        <v>0</v>
      </c>
      <c r="AH24" s="60">
        <v>0</v>
      </c>
      <c r="AI24" s="65" t="s">
        <v>75</v>
      </c>
      <c r="AJ24" s="61">
        <v>0</v>
      </c>
      <c r="AK24" s="61" t="s">
        <v>75</v>
      </c>
      <c r="AL24" s="61" t="s">
        <v>75</v>
      </c>
      <c r="AM24" s="67">
        <f t="shared" si="2"/>
        <v>0</v>
      </c>
      <c r="AN24" s="67">
        <f>+K24+AC24-AH24</f>
        <v>15000000</v>
      </c>
      <c r="AO24" s="61" t="s">
        <v>67</v>
      </c>
      <c r="AP24" s="60">
        <v>10000000</v>
      </c>
      <c r="AQ24" s="61" t="s">
        <v>86</v>
      </c>
      <c r="AR24" s="60">
        <v>0</v>
      </c>
      <c r="AS24" s="69" t="s">
        <v>75</v>
      </c>
      <c r="AT24" s="153">
        <v>10612300</v>
      </c>
      <c r="AU24" s="71">
        <f t="shared" si="3"/>
        <v>4387700</v>
      </c>
      <c r="AV24" s="72">
        <f t="shared" si="4"/>
        <v>0.70748666666666671</v>
      </c>
      <c r="AW24" s="69" t="s">
        <v>75</v>
      </c>
      <c r="AX24" s="61" t="s">
        <v>101</v>
      </c>
      <c r="AY24" s="157" t="s">
        <v>3089</v>
      </c>
      <c r="AZ24" s="58" t="s">
        <v>67</v>
      </c>
      <c r="BA24" s="62" t="s">
        <v>119</v>
      </c>
    </row>
    <row r="25" spans="2:53" x14ac:dyDescent="0.25">
      <c r="B25" s="61">
        <v>2024</v>
      </c>
      <c r="C25" s="58">
        <v>891780111</v>
      </c>
      <c r="D25" s="59" t="s">
        <v>64</v>
      </c>
      <c r="E25" s="67" t="s">
        <v>3088</v>
      </c>
      <c r="F25" s="60" t="s">
        <v>3087</v>
      </c>
      <c r="G25" s="61">
        <v>0</v>
      </c>
      <c r="H25" s="61" t="s">
        <v>73</v>
      </c>
      <c r="I25" s="59" t="s">
        <v>65</v>
      </c>
      <c r="J25" s="60" t="s">
        <v>3086</v>
      </c>
      <c r="K25" s="60">
        <v>20000000</v>
      </c>
      <c r="L25" s="61" t="s">
        <v>68</v>
      </c>
      <c r="M25" s="60" t="s">
        <v>3085</v>
      </c>
      <c r="N25" s="60">
        <v>901094352</v>
      </c>
      <c r="O25" s="60">
        <v>620</v>
      </c>
      <c r="P25" s="68">
        <v>45359</v>
      </c>
      <c r="Q25" s="60">
        <v>20000000</v>
      </c>
      <c r="R25" s="65">
        <v>45363</v>
      </c>
      <c r="S25" s="60">
        <v>20000000</v>
      </c>
      <c r="T25" s="61" t="s">
        <v>66</v>
      </c>
      <c r="U25" s="60">
        <v>57420478</v>
      </c>
      <c r="V25" s="60" t="s">
        <v>3071</v>
      </c>
      <c r="W25" s="65">
        <v>45363</v>
      </c>
      <c r="X25" s="65">
        <v>45363</v>
      </c>
      <c r="Y25" s="68" t="s">
        <v>75</v>
      </c>
      <c r="Z25" s="68">
        <v>45657</v>
      </c>
      <c r="AA25" s="67">
        <f t="shared" si="0"/>
        <v>294</v>
      </c>
      <c r="AB25" s="60">
        <v>0</v>
      </c>
      <c r="AC25" s="60">
        <v>0</v>
      </c>
      <c r="AD25" s="60">
        <v>0</v>
      </c>
      <c r="AE25" s="66" t="s">
        <v>75</v>
      </c>
      <c r="AF25" s="67">
        <f t="shared" si="1"/>
        <v>0</v>
      </c>
      <c r="AG25" s="60">
        <v>0</v>
      </c>
      <c r="AH25" s="60">
        <v>0</v>
      </c>
      <c r="AI25" s="65" t="s">
        <v>75</v>
      </c>
      <c r="AJ25" s="61">
        <v>0</v>
      </c>
      <c r="AK25" s="61" t="s">
        <v>75</v>
      </c>
      <c r="AL25" s="61" t="s">
        <v>75</v>
      </c>
      <c r="AM25" s="67">
        <f t="shared" si="2"/>
        <v>0</v>
      </c>
      <c r="AN25" s="67">
        <f>+K25+AC25-AH25</f>
        <v>20000000</v>
      </c>
      <c r="AO25" s="61" t="s">
        <v>67</v>
      </c>
      <c r="AP25" s="60">
        <v>20000000</v>
      </c>
      <c r="AQ25" s="61" t="s">
        <v>86</v>
      </c>
      <c r="AR25" s="60">
        <v>0</v>
      </c>
      <c r="AS25" s="69" t="s">
        <v>75</v>
      </c>
      <c r="AT25" s="158">
        <v>5802597</v>
      </c>
      <c r="AU25" s="71">
        <f t="shared" si="3"/>
        <v>14197403</v>
      </c>
      <c r="AV25" s="72">
        <f t="shared" si="4"/>
        <v>0.29012985000000002</v>
      </c>
      <c r="AW25" s="69" t="s">
        <v>75</v>
      </c>
      <c r="AX25" s="61" t="s">
        <v>101</v>
      </c>
      <c r="AY25" s="157" t="s">
        <v>3084</v>
      </c>
      <c r="AZ25" s="58" t="s">
        <v>67</v>
      </c>
      <c r="BA25" s="62" t="s">
        <v>119</v>
      </c>
    </row>
    <row r="26" spans="2:53" x14ac:dyDescent="0.25">
      <c r="B26" s="61">
        <v>2024</v>
      </c>
      <c r="C26" s="58">
        <v>891780111</v>
      </c>
      <c r="D26" s="59" t="s">
        <v>64</v>
      </c>
      <c r="E26" s="67" t="s">
        <v>3083</v>
      </c>
      <c r="F26" s="60" t="s">
        <v>3082</v>
      </c>
      <c r="G26" s="61">
        <v>0</v>
      </c>
      <c r="H26" s="61" t="s">
        <v>73</v>
      </c>
      <c r="I26" s="59" t="s">
        <v>65</v>
      </c>
      <c r="J26" s="60" t="s">
        <v>3081</v>
      </c>
      <c r="K26" s="60">
        <v>7800000</v>
      </c>
      <c r="L26" s="61" t="s">
        <v>68</v>
      </c>
      <c r="M26" s="60" t="s">
        <v>3080</v>
      </c>
      <c r="N26" s="60">
        <v>12557025</v>
      </c>
      <c r="O26" s="60">
        <v>425</v>
      </c>
      <c r="P26" s="68">
        <v>45343</v>
      </c>
      <c r="Q26" s="60">
        <v>7800000</v>
      </c>
      <c r="R26" s="65">
        <v>45370</v>
      </c>
      <c r="S26" s="60">
        <v>7800000</v>
      </c>
      <c r="T26" s="61" t="s">
        <v>66</v>
      </c>
      <c r="U26" s="67">
        <v>36726383</v>
      </c>
      <c r="V26" s="155" t="s">
        <v>3009</v>
      </c>
      <c r="W26" s="65">
        <v>45370</v>
      </c>
      <c r="X26" s="65">
        <v>45370</v>
      </c>
      <c r="Y26" s="68" t="s">
        <v>75</v>
      </c>
      <c r="Z26" s="68">
        <v>45473</v>
      </c>
      <c r="AA26" s="67">
        <f t="shared" si="0"/>
        <v>103</v>
      </c>
      <c r="AB26" s="60">
        <v>0</v>
      </c>
      <c r="AC26" s="60">
        <v>0</v>
      </c>
      <c r="AD26" s="60">
        <v>0</v>
      </c>
      <c r="AE26" s="66" t="s">
        <v>75</v>
      </c>
      <c r="AF26" s="67">
        <f t="shared" si="1"/>
        <v>0</v>
      </c>
      <c r="AG26" s="60">
        <v>0</v>
      </c>
      <c r="AH26" s="60">
        <v>0</v>
      </c>
      <c r="AI26" s="65" t="s">
        <v>75</v>
      </c>
      <c r="AJ26" s="61">
        <v>0</v>
      </c>
      <c r="AK26" s="61" t="s">
        <v>75</v>
      </c>
      <c r="AL26" s="61" t="s">
        <v>75</v>
      </c>
      <c r="AM26" s="67">
        <f t="shared" si="2"/>
        <v>0</v>
      </c>
      <c r="AN26" s="67">
        <f>+K26+AC26-AH26</f>
        <v>7800000</v>
      </c>
      <c r="AO26" s="61" t="s">
        <v>67</v>
      </c>
      <c r="AP26" s="60">
        <v>7800000</v>
      </c>
      <c r="AQ26" s="61" t="s">
        <v>86</v>
      </c>
      <c r="AR26" s="60">
        <v>0</v>
      </c>
      <c r="AS26" s="69" t="s">
        <v>75</v>
      </c>
      <c r="AT26" s="153">
        <v>5430000</v>
      </c>
      <c r="AU26" s="71">
        <f t="shared" si="3"/>
        <v>2370000</v>
      </c>
      <c r="AV26" s="72">
        <f t="shared" si="4"/>
        <v>0.69615384615384612</v>
      </c>
      <c r="AW26" s="69" t="s">
        <v>75</v>
      </c>
      <c r="AX26" s="61" t="s">
        <v>101</v>
      </c>
      <c r="AY26" s="152" t="s">
        <v>3079</v>
      </c>
      <c r="AZ26" s="58" t="s">
        <v>67</v>
      </c>
      <c r="BA26" s="62" t="s">
        <v>119</v>
      </c>
    </row>
    <row r="27" spans="2:53" x14ac:dyDescent="0.25">
      <c r="B27" s="61">
        <v>2024</v>
      </c>
      <c r="C27" s="58">
        <v>891780111</v>
      </c>
      <c r="D27" s="59" t="s">
        <v>64</v>
      </c>
      <c r="E27" s="60" t="s">
        <v>3078</v>
      </c>
      <c r="F27" s="60" t="s">
        <v>3077</v>
      </c>
      <c r="G27" s="61">
        <v>0</v>
      </c>
      <c r="H27" s="61" t="s">
        <v>73</v>
      </c>
      <c r="I27" s="59" t="s">
        <v>125</v>
      </c>
      <c r="J27" s="60" t="s">
        <v>3076</v>
      </c>
      <c r="K27" s="60">
        <v>17326400</v>
      </c>
      <c r="L27" s="61" t="s">
        <v>68</v>
      </c>
      <c r="M27" s="60" t="s">
        <v>703</v>
      </c>
      <c r="N27" s="60">
        <v>900763287</v>
      </c>
      <c r="O27" s="60">
        <v>743</v>
      </c>
      <c r="P27" s="68">
        <v>45371</v>
      </c>
      <c r="Q27" s="60">
        <v>17326400</v>
      </c>
      <c r="R27" s="65">
        <v>45372</v>
      </c>
      <c r="S27" s="60">
        <v>17326400</v>
      </c>
      <c r="T27" s="61" t="s">
        <v>66</v>
      </c>
      <c r="U27" s="60">
        <v>57420478</v>
      </c>
      <c r="V27" s="60" t="s">
        <v>3071</v>
      </c>
      <c r="W27" s="65">
        <v>45372</v>
      </c>
      <c r="X27" s="65">
        <v>45372</v>
      </c>
      <c r="Y27" s="68" t="s">
        <v>75</v>
      </c>
      <c r="Z27" s="68">
        <v>45387</v>
      </c>
      <c r="AA27" s="67">
        <f t="shared" si="0"/>
        <v>15</v>
      </c>
      <c r="AB27" s="60">
        <v>0</v>
      </c>
      <c r="AC27" s="60">
        <v>0</v>
      </c>
      <c r="AD27" s="60">
        <v>0</v>
      </c>
      <c r="AE27" s="66" t="s">
        <v>75</v>
      </c>
      <c r="AF27" s="67">
        <f t="shared" si="1"/>
        <v>0</v>
      </c>
      <c r="AG27" s="60">
        <v>0</v>
      </c>
      <c r="AH27" s="60">
        <v>0</v>
      </c>
      <c r="AI27" s="65" t="s">
        <v>75</v>
      </c>
      <c r="AJ27" s="61">
        <v>0</v>
      </c>
      <c r="AK27" s="61" t="s">
        <v>75</v>
      </c>
      <c r="AL27" s="61" t="s">
        <v>75</v>
      </c>
      <c r="AM27" s="67">
        <f t="shared" si="2"/>
        <v>0</v>
      </c>
      <c r="AN27" s="67">
        <f>+K27+AC27-AH27</f>
        <v>17326400</v>
      </c>
      <c r="AO27" s="61" t="s">
        <v>67</v>
      </c>
      <c r="AP27" s="60">
        <v>17326400</v>
      </c>
      <c r="AQ27" s="61" t="s">
        <v>86</v>
      </c>
      <c r="AR27" s="60">
        <v>0</v>
      </c>
      <c r="AS27" s="69" t="s">
        <v>75</v>
      </c>
      <c r="AT27" s="153">
        <v>17326400</v>
      </c>
      <c r="AU27" s="71">
        <f t="shared" si="3"/>
        <v>0</v>
      </c>
      <c r="AV27" s="72">
        <f t="shared" si="4"/>
        <v>1</v>
      </c>
      <c r="AW27" s="69" t="s">
        <v>75</v>
      </c>
      <c r="AX27" s="61" t="s">
        <v>98</v>
      </c>
      <c r="AY27" s="157" t="s">
        <v>3075</v>
      </c>
      <c r="AZ27" s="58" t="s">
        <v>67</v>
      </c>
      <c r="BA27" s="62" t="s">
        <v>119</v>
      </c>
    </row>
    <row r="28" spans="2:53" x14ac:dyDescent="0.25">
      <c r="B28" s="61">
        <v>2024</v>
      </c>
      <c r="C28" s="58">
        <v>891780111</v>
      </c>
      <c r="D28" s="59" t="s">
        <v>64</v>
      </c>
      <c r="E28" s="60" t="s">
        <v>3074</v>
      </c>
      <c r="F28" s="60" t="s">
        <v>3073</v>
      </c>
      <c r="G28" s="61">
        <v>0</v>
      </c>
      <c r="H28" s="61" t="s">
        <v>73</v>
      </c>
      <c r="I28" s="59" t="s">
        <v>125</v>
      </c>
      <c r="J28" s="60" t="s">
        <v>3072</v>
      </c>
      <c r="K28" s="60">
        <v>18583040</v>
      </c>
      <c r="L28" s="61" t="s">
        <v>68</v>
      </c>
      <c r="M28" s="60" t="s">
        <v>703</v>
      </c>
      <c r="N28" s="60">
        <v>900763287</v>
      </c>
      <c r="O28" s="60">
        <v>1383</v>
      </c>
      <c r="P28" s="68">
        <v>45461</v>
      </c>
      <c r="Q28" s="60">
        <v>18583040</v>
      </c>
      <c r="R28" s="65">
        <v>45469</v>
      </c>
      <c r="S28" s="60">
        <v>18583040</v>
      </c>
      <c r="T28" s="61" t="s">
        <v>66</v>
      </c>
      <c r="U28" s="60">
        <v>57420478</v>
      </c>
      <c r="V28" s="60" t="s">
        <v>3071</v>
      </c>
      <c r="W28" s="65">
        <v>45468</v>
      </c>
      <c r="X28" s="65">
        <v>45469</v>
      </c>
      <c r="Y28" s="68" t="s">
        <v>75</v>
      </c>
      <c r="Z28" s="68">
        <v>45477</v>
      </c>
      <c r="AA28" s="67">
        <f t="shared" si="0"/>
        <v>8</v>
      </c>
      <c r="AB28" s="60">
        <v>0</v>
      </c>
      <c r="AC28" s="60">
        <v>0</v>
      </c>
      <c r="AD28" s="60">
        <v>0</v>
      </c>
      <c r="AE28" s="66" t="s">
        <v>75</v>
      </c>
      <c r="AF28" s="67">
        <f t="shared" si="1"/>
        <v>0</v>
      </c>
      <c r="AG28" s="60">
        <v>0</v>
      </c>
      <c r="AH28" s="60">
        <v>0</v>
      </c>
      <c r="AI28" s="65" t="s">
        <v>75</v>
      </c>
      <c r="AJ28" s="61">
        <v>0</v>
      </c>
      <c r="AK28" s="61" t="s">
        <v>75</v>
      </c>
      <c r="AL28" s="61" t="s">
        <v>75</v>
      </c>
      <c r="AM28" s="67">
        <f t="shared" si="2"/>
        <v>0</v>
      </c>
      <c r="AN28" s="67">
        <f>+K28+AC28-AH28</f>
        <v>18583040</v>
      </c>
      <c r="AO28" s="61" t="s">
        <v>67</v>
      </c>
      <c r="AP28" s="60">
        <v>17326400</v>
      </c>
      <c r="AQ28" s="61" t="s">
        <v>86</v>
      </c>
      <c r="AR28" s="60">
        <v>0</v>
      </c>
      <c r="AS28" s="69" t="s">
        <v>75</v>
      </c>
      <c r="AT28" s="153">
        <v>18583040</v>
      </c>
      <c r="AU28" s="71">
        <f t="shared" si="3"/>
        <v>0</v>
      </c>
      <c r="AV28" s="72">
        <f t="shared" si="4"/>
        <v>1</v>
      </c>
      <c r="AW28" s="69" t="s">
        <v>75</v>
      </c>
      <c r="AX28" s="61" t="s">
        <v>101</v>
      </c>
      <c r="AY28" s="157" t="s">
        <v>3070</v>
      </c>
      <c r="AZ28" s="58" t="s">
        <v>67</v>
      </c>
      <c r="BA28" s="62" t="s">
        <v>119</v>
      </c>
    </row>
    <row r="29" spans="2:53" x14ac:dyDescent="0.25">
      <c r="B29" s="61">
        <v>2024</v>
      </c>
      <c r="C29" s="58">
        <v>891780111</v>
      </c>
      <c r="D29" s="59" t="s">
        <v>64</v>
      </c>
      <c r="E29" s="67" t="s">
        <v>3069</v>
      </c>
      <c r="F29" s="67" t="s">
        <v>3068</v>
      </c>
      <c r="G29" s="61">
        <v>0</v>
      </c>
      <c r="H29" s="61" t="s">
        <v>73</v>
      </c>
      <c r="I29" s="59" t="s">
        <v>65</v>
      </c>
      <c r="J29" s="155" t="s">
        <v>3067</v>
      </c>
      <c r="K29" s="156">
        <v>18500000</v>
      </c>
      <c r="L29" s="58" t="s">
        <v>68</v>
      </c>
      <c r="M29" s="67" t="s">
        <v>3066</v>
      </c>
      <c r="N29" s="67">
        <v>1083024578</v>
      </c>
      <c r="O29" s="67">
        <v>1500</v>
      </c>
      <c r="P29" s="154">
        <v>45475</v>
      </c>
      <c r="Q29" s="67">
        <v>92500000</v>
      </c>
      <c r="R29" s="65">
        <v>45477</v>
      </c>
      <c r="S29" s="156">
        <v>18500000</v>
      </c>
      <c r="T29" s="61" t="s">
        <v>66</v>
      </c>
      <c r="U29" s="67">
        <v>12550144</v>
      </c>
      <c r="V29" s="155" t="s">
        <v>2993</v>
      </c>
      <c r="W29" s="65">
        <v>45476</v>
      </c>
      <c r="X29" s="65">
        <v>45477</v>
      </c>
      <c r="Y29" s="68" t="s">
        <v>75</v>
      </c>
      <c r="Z29" s="154">
        <v>45626</v>
      </c>
      <c r="AA29" s="67">
        <f t="shared" si="0"/>
        <v>149</v>
      </c>
      <c r="AB29" s="60">
        <v>0</v>
      </c>
      <c r="AC29" s="60">
        <v>0</v>
      </c>
      <c r="AD29" s="60">
        <v>0</v>
      </c>
      <c r="AE29" s="66" t="s">
        <v>75</v>
      </c>
      <c r="AF29" s="67">
        <f t="shared" si="1"/>
        <v>0</v>
      </c>
      <c r="AG29" s="60">
        <v>0</v>
      </c>
      <c r="AH29" s="60">
        <v>0</v>
      </c>
      <c r="AI29" s="65" t="s">
        <v>75</v>
      </c>
      <c r="AJ29" s="61">
        <v>0</v>
      </c>
      <c r="AK29" s="61" t="s">
        <v>75</v>
      </c>
      <c r="AL29" s="61" t="s">
        <v>75</v>
      </c>
      <c r="AM29" s="67">
        <f t="shared" si="2"/>
        <v>0</v>
      </c>
      <c r="AN29" s="67">
        <f>+K29+AC29-AH29</f>
        <v>18500000</v>
      </c>
      <c r="AO29" s="61" t="s">
        <v>67</v>
      </c>
      <c r="AP29" s="60">
        <v>18500000</v>
      </c>
      <c r="AQ29" s="61" t="s">
        <v>86</v>
      </c>
      <c r="AR29" s="60">
        <v>0</v>
      </c>
      <c r="AS29" s="69" t="s">
        <v>75</v>
      </c>
      <c r="AT29" s="153">
        <v>7400000</v>
      </c>
      <c r="AU29" s="71">
        <f t="shared" si="3"/>
        <v>11100000</v>
      </c>
      <c r="AV29" s="72">
        <f t="shared" si="4"/>
        <v>0.4</v>
      </c>
      <c r="AW29" s="69" t="s">
        <v>75</v>
      </c>
      <c r="AX29" s="61" t="s">
        <v>101</v>
      </c>
      <c r="AY29" s="152" t="s">
        <v>3065</v>
      </c>
      <c r="AZ29" s="58" t="s">
        <v>67</v>
      </c>
      <c r="BA29" s="58" t="s">
        <v>67</v>
      </c>
    </row>
    <row r="30" spans="2:53" x14ac:dyDescent="0.25">
      <c r="B30" s="61">
        <v>2024</v>
      </c>
      <c r="C30" s="58">
        <v>891780111</v>
      </c>
      <c r="D30" s="59" t="s">
        <v>64</v>
      </c>
      <c r="E30" s="67" t="s">
        <v>3064</v>
      </c>
      <c r="F30" s="67" t="s">
        <v>3063</v>
      </c>
      <c r="G30" s="61">
        <v>0</v>
      </c>
      <c r="H30" s="61" t="s">
        <v>73</v>
      </c>
      <c r="I30" s="59" t="s">
        <v>65</v>
      </c>
      <c r="J30" s="155" t="s">
        <v>3062</v>
      </c>
      <c r="K30" s="156">
        <v>18500000</v>
      </c>
      <c r="L30" s="58" t="s">
        <v>68</v>
      </c>
      <c r="M30" s="67" t="s">
        <v>3061</v>
      </c>
      <c r="N30" s="67">
        <v>1083030283</v>
      </c>
      <c r="O30" s="67">
        <v>1500</v>
      </c>
      <c r="P30" s="154">
        <v>45475</v>
      </c>
      <c r="Q30" s="67">
        <v>92500000</v>
      </c>
      <c r="R30" s="65">
        <v>45477</v>
      </c>
      <c r="S30" s="156">
        <v>18500000</v>
      </c>
      <c r="T30" s="61" t="s">
        <v>66</v>
      </c>
      <c r="U30" s="67">
        <v>12550144</v>
      </c>
      <c r="V30" s="155" t="s">
        <v>2993</v>
      </c>
      <c r="W30" s="65">
        <v>45476</v>
      </c>
      <c r="X30" s="65">
        <v>45477</v>
      </c>
      <c r="Y30" s="68" t="s">
        <v>75</v>
      </c>
      <c r="Z30" s="154">
        <v>45626</v>
      </c>
      <c r="AA30" s="67">
        <f t="shared" si="0"/>
        <v>149</v>
      </c>
      <c r="AB30" s="60">
        <v>0</v>
      </c>
      <c r="AC30" s="60">
        <v>0</v>
      </c>
      <c r="AD30" s="60">
        <v>0</v>
      </c>
      <c r="AE30" s="66" t="s">
        <v>75</v>
      </c>
      <c r="AF30" s="67">
        <f t="shared" si="1"/>
        <v>0</v>
      </c>
      <c r="AG30" s="60">
        <v>0</v>
      </c>
      <c r="AH30" s="60">
        <v>0</v>
      </c>
      <c r="AI30" s="65" t="s">
        <v>75</v>
      </c>
      <c r="AJ30" s="61">
        <v>0</v>
      </c>
      <c r="AK30" s="61" t="s">
        <v>75</v>
      </c>
      <c r="AL30" s="61" t="s">
        <v>75</v>
      </c>
      <c r="AM30" s="67">
        <f t="shared" si="2"/>
        <v>0</v>
      </c>
      <c r="AN30" s="67">
        <f>+K30+AC30-AH30</f>
        <v>18500000</v>
      </c>
      <c r="AO30" s="61" t="s">
        <v>67</v>
      </c>
      <c r="AP30" s="60">
        <v>18500000</v>
      </c>
      <c r="AQ30" s="61" t="s">
        <v>86</v>
      </c>
      <c r="AR30" s="60">
        <v>0</v>
      </c>
      <c r="AS30" s="69" t="s">
        <v>75</v>
      </c>
      <c r="AT30" s="153">
        <v>3700000</v>
      </c>
      <c r="AU30" s="71">
        <f t="shared" si="3"/>
        <v>14800000</v>
      </c>
      <c r="AV30" s="72">
        <f t="shared" si="4"/>
        <v>0.2</v>
      </c>
      <c r="AW30" s="69" t="s">
        <v>75</v>
      </c>
      <c r="AX30" s="61" t="s">
        <v>101</v>
      </c>
      <c r="AY30" s="152" t="s">
        <v>3060</v>
      </c>
      <c r="AZ30" s="58" t="s">
        <v>67</v>
      </c>
      <c r="BA30" s="58" t="s">
        <v>67</v>
      </c>
    </row>
    <row r="31" spans="2:53" x14ac:dyDescent="0.25">
      <c r="B31" s="61">
        <v>2024</v>
      </c>
      <c r="C31" s="58">
        <v>891780111</v>
      </c>
      <c r="D31" s="59" t="s">
        <v>64</v>
      </c>
      <c r="E31" s="67" t="s">
        <v>3059</v>
      </c>
      <c r="F31" s="67" t="s">
        <v>3058</v>
      </c>
      <c r="G31" s="61">
        <v>0</v>
      </c>
      <c r="H31" s="61" t="s">
        <v>73</v>
      </c>
      <c r="I31" s="59" t="s">
        <v>65</v>
      </c>
      <c r="J31" s="155" t="s">
        <v>3057</v>
      </c>
      <c r="K31" s="156">
        <v>18500000</v>
      </c>
      <c r="L31" s="58" t="s">
        <v>68</v>
      </c>
      <c r="M31" s="67" t="s">
        <v>3056</v>
      </c>
      <c r="N31" s="67">
        <v>1079933607</v>
      </c>
      <c r="O31" s="67">
        <v>1500</v>
      </c>
      <c r="P31" s="154">
        <v>45306</v>
      </c>
      <c r="Q31" s="67">
        <v>92500000</v>
      </c>
      <c r="R31" s="65">
        <v>45478</v>
      </c>
      <c r="S31" s="156">
        <v>18500000</v>
      </c>
      <c r="T31" s="61" t="s">
        <v>66</v>
      </c>
      <c r="U31" s="67">
        <v>12550144</v>
      </c>
      <c r="V31" s="155" t="s">
        <v>2993</v>
      </c>
      <c r="W31" s="65">
        <v>45478</v>
      </c>
      <c r="X31" s="65">
        <v>45478</v>
      </c>
      <c r="Y31" s="68" t="s">
        <v>75</v>
      </c>
      <c r="Z31" s="154">
        <v>45626</v>
      </c>
      <c r="AA31" s="67">
        <f t="shared" si="0"/>
        <v>148</v>
      </c>
      <c r="AB31" s="60">
        <v>0</v>
      </c>
      <c r="AC31" s="60">
        <v>0</v>
      </c>
      <c r="AD31" s="60">
        <v>0</v>
      </c>
      <c r="AE31" s="66" t="s">
        <v>75</v>
      </c>
      <c r="AF31" s="67">
        <f t="shared" si="1"/>
        <v>0</v>
      </c>
      <c r="AG31" s="60">
        <v>0</v>
      </c>
      <c r="AH31" s="60">
        <v>0</v>
      </c>
      <c r="AI31" s="65" t="s">
        <v>75</v>
      </c>
      <c r="AJ31" s="61">
        <v>0</v>
      </c>
      <c r="AK31" s="61" t="s">
        <v>75</v>
      </c>
      <c r="AL31" s="61" t="s">
        <v>75</v>
      </c>
      <c r="AM31" s="67">
        <f t="shared" si="2"/>
        <v>0</v>
      </c>
      <c r="AN31" s="67">
        <f>+K31+AC31-AH31</f>
        <v>18500000</v>
      </c>
      <c r="AO31" s="61" t="s">
        <v>67</v>
      </c>
      <c r="AP31" s="60">
        <v>18500000</v>
      </c>
      <c r="AQ31" s="61" t="s">
        <v>86</v>
      </c>
      <c r="AR31" s="60">
        <v>0</v>
      </c>
      <c r="AS31" s="69" t="s">
        <v>75</v>
      </c>
      <c r="AT31" s="153">
        <v>7400000</v>
      </c>
      <c r="AU31" s="71">
        <f t="shared" si="3"/>
        <v>11100000</v>
      </c>
      <c r="AV31" s="72">
        <f t="shared" si="4"/>
        <v>0.4</v>
      </c>
      <c r="AW31" s="69" t="s">
        <v>75</v>
      </c>
      <c r="AX31" s="61" t="s">
        <v>101</v>
      </c>
      <c r="AY31" s="152" t="s">
        <v>3055</v>
      </c>
      <c r="AZ31" s="58" t="s">
        <v>67</v>
      </c>
      <c r="BA31" s="58" t="s">
        <v>67</v>
      </c>
    </row>
    <row r="32" spans="2:53" x14ac:dyDescent="0.25">
      <c r="B32" s="61">
        <v>2024</v>
      </c>
      <c r="C32" s="58">
        <v>891780111</v>
      </c>
      <c r="D32" s="59" t="s">
        <v>64</v>
      </c>
      <c r="E32" s="67" t="s">
        <v>3054</v>
      </c>
      <c r="F32" s="67" t="s">
        <v>3053</v>
      </c>
      <c r="G32" s="61">
        <v>0</v>
      </c>
      <c r="H32" s="61" t="s">
        <v>73</v>
      </c>
      <c r="I32" s="59" t="s">
        <v>65</v>
      </c>
      <c r="J32" s="155" t="s">
        <v>3000</v>
      </c>
      <c r="K32" s="156">
        <v>18500000</v>
      </c>
      <c r="L32" s="58" t="s">
        <v>68</v>
      </c>
      <c r="M32" s="67" t="s">
        <v>3052</v>
      </c>
      <c r="N32" s="67">
        <v>1082977003</v>
      </c>
      <c r="O32" s="67">
        <v>1500</v>
      </c>
      <c r="P32" s="154">
        <v>45306</v>
      </c>
      <c r="Q32" s="67">
        <v>92500000</v>
      </c>
      <c r="R32" s="65">
        <v>45481</v>
      </c>
      <c r="S32" s="156">
        <v>18500000</v>
      </c>
      <c r="T32" s="61" t="s">
        <v>66</v>
      </c>
      <c r="U32" s="67">
        <v>12550144</v>
      </c>
      <c r="V32" s="155" t="s">
        <v>2993</v>
      </c>
      <c r="W32" s="65">
        <v>45481</v>
      </c>
      <c r="X32" s="65">
        <v>45481</v>
      </c>
      <c r="Y32" s="68" t="s">
        <v>75</v>
      </c>
      <c r="Z32" s="154">
        <v>45626</v>
      </c>
      <c r="AA32" s="67">
        <f t="shared" si="0"/>
        <v>145</v>
      </c>
      <c r="AB32" s="60">
        <v>0</v>
      </c>
      <c r="AC32" s="60">
        <v>0</v>
      </c>
      <c r="AD32" s="60">
        <v>0</v>
      </c>
      <c r="AE32" s="66" t="s">
        <v>75</v>
      </c>
      <c r="AF32" s="67">
        <f t="shared" si="1"/>
        <v>0</v>
      </c>
      <c r="AG32" s="60">
        <v>1</v>
      </c>
      <c r="AH32" s="60">
        <v>14800000</v>
      </c>
      <c r="AI32" s="65">
        <v>45499</v>
      </c>
      <c r="AJ32" s="61">
        <v>0</v>
      </c>
      <c r="AK32" s="61" t="s">
        <v>75</v>
      </c>
      <c r="AL32" s="61" t="s">
        <v>75</v>
      </c>
      <c r="AM32" s="67">
        <f t="shared" si="2"/>
        <v>0</v>
      </c>
      <c r="AN32" s="67">
        <f>+K32+AC32-AH32</f>
        <v>3700000</v>
      </c>
      <c r="AO32" s="61" t="s">
        <v>67</v>
      </c>
      <c r="AP32" s="60">
        <v>18500000</v>
      </c>
      <c r="AQ32" s="61" t="s">
        <v>86</v>
      </c>
      <c r="AR32" s="60">
        <v>0</v>
      </c>
      <c r="AS32" s="69" t="s">
        <v>75</v>
      </c>
      <c r="AT32" s="153">
        <v>3700000</v>
      </c>
      <c r="AU32" s="71">
        <f t="shared" si="3"/>
        <v>0</v>
      </c>
      <c r="AV32" s="72">
        <f t="shared" si="4"/>
        <v>1</v>
      </c>
      <c r="AW32" s="69" t="s">
        <v>75</v>
      </c>
      <c r="AX32" s="61" t="s">
        <v>101</v>
      </c>
      <c r="AY32" s="152" t="s">
        <v>3051</v>
      </c>
      <c r="AZ32" s="58" t="s">
        <v>67</v>
      </c>
      <c r="BA32" s="58" t="s">
        <v>67</v>
      </c>
    </row>
    <row r="33" spans="2:54" x14ac:dyDescent="0.25">
      <c r="B33" s="61">
        <v>2024</v>
      </c>
      <c r="C33" s="58">
        <v>891780111</v>
      </c>
      <c r="D33" s="59" t="s">
        <v>64</v>
      </c>
      <c r="E33" s="67" t="s">
        <v>3050</v>
      </c>
      <c r="F33" s="67" t="s">
        <v>3049</v>
      </c>
      <c r="G33" s="61">
        <v>0</v>
      </c>
      <c r="H33" s="61" t="s">
        <v>73</v>
      </c>
      <c r="I33" s="59" t="s">
        <v>65</v>
      </c>
      <c r="J33" s="155" t="s">
        <v>3048</v>
      </c>
      <c r="K33" s="156">
        <v>14850000</v>
      </c>
      <c r="L33" s="58" t="s">
        <v>68</v>
      </c>
      <c r="M33" s="67" t="s">
        <v>3047</v>
      </c>
      <c r="N33" s="67">
        <v>1083468618</v>
      </c>
      <c r="O33" s="67">
        <v>1557</v>
      </c>
      <c r="P33" s="154">
        <v>45483</v>
      </c>
      <c r="Q33" s="67">
        <v>14850000</v>
      </c>
      <c r="R33" s="65">
        <v>45489</v>
      </c>
      <c r="S33" s="156">
        <v>14850000</v>
      </c>
      <c r="T33" s="61" t="s">
        <v>66</v>
      </c>
      <c r="U33" s="67">
        <v>12550144</v>
      </c>
      <c r="V33" s="155" t="s">
        <v>2993</v>
      </c>
      <c r="W33" s="65">
        <v>45484</v>
      </c>
      <c r="X33" s="65">
        <v>45489</v>
      </c>
      <c r="Y33" s="68" t="s">
        <v>75</v>
      </c>
      <c r="Z33" s="154">
        <v>45639</v>
      </c>
      <c r="AA33" s="67">
        <f t="shared" si="0"/>
        <v>150</v>
      </c>
      <c r="AB33" s="60">
        <v>0</v>
      </c>
      <c r="AC33" s="60">
        <v>0</v>
      </c>
      <c r="AD33" s="60">
        <v>0</v>
      </c>
      <c r="AE33" s="66" t="s">
        <v>75</v>
      </c>
      <c r="AF33" s="67">
        <f t="shared" si="1"/>
        <v>0</v>
      </c>
      <c r="AG33" s="60">
        <v>0</v>
      </c>
      <c r="AH33" s="60">
        <v>0</v>
      </c>
      <c r="AI33" s="65" t="s">
        <v>75</v>
      </c>
      <c r="AJ33" s="61">
        <v>0</v>
      </c>
      <c r="AK33" s="61" t="s">
        <v>75</v>
      </c>
      <c r="AL33" s="61" t="s">
        <v>75</v>
      </c>
      <c r="AM33" s="67">
        <f t="shared" si="2"/>
        <v>0</v>
      </c>
      <c r="AN33" s="67">
        <f>+K33+AC33-AH33</f>
        <v>14850000</v>
      </c>
      <c r="AO33" s="61" t="s">
        <v>67</v>
      </c>
      <c r="AP33" s="60">
        <v>14850000</v>
      </c>
      <c r="AQ33" s="61" t="s">
        <v>86</v>
      </c>
      <c r="AR33" s="60">
        <v>0</v>
      </c>
      <c r="AS33" s="69" t="s">
        <v>75</v>
      </c>
      <c r="AT33" s="153">
        <v>1350000</v>
      </c>
      <c r="AU33" s="71">
        <f t="shared" si="3"/>
        <v>13500000</v>
      </c>
      <c r="AV33" s="72">
        <f t="shared" si="4"/>
        <v>9.0909090909090912E-2</v>
      </c>
      <c r="AW33" s="69" t="s">
        <v>75</v>
      </c>
      <c r="AX33" s="61" t="s">
        <v>101</v>
      </c>
      <c r="AY33" s="152" t="s">
        <v>3046</v>
      </c>
      <c r="AZ33" s="58" t="s">
        <v>67</v>
      </c>
      <c r="BA33" s="58" t="s">
        <v>67</v>
      </c>
      <c r="BB33" s="12"/>
    </row>
    <row r="34" spans="2:54" x14ac:dyDescent="0.25">
      <c r="B34" s="61">
        <v>2024</v>
      </c>
      <c r="C34" s="58">
        <v>891780111</v>
      </c>
      <c r="D34" s="59" t="s">
        <v>64</v>
      </c>
      <c r="E34" s="67" t="s">
        <v>3045</v>
      </c>
      <c r="F34" s="67" t="s">
        <v>3044</v>
      </c>
      <c r="G34" s="61">
        <v>0</v>
      </c>
      <c r="H34" s="61" t="s">
        <v>73</v>
      </c>
      <c r="I34" s="59" t="s">
        <v>65</v>
      </c>
      <c r="J34" s="155" t="s">
        <v>3043</v>
      </c>
      <c r="K34" s="156">
        <v>22352000</v>
      </c>
      <c r="L34" s="58" t="s">
        <v>68</v>
      </c>
      <c r="M34" s="67" t="s">
        <v>3042</v>
      </c>
      <c r="N34" s="67">
        <v>1082988307</v>
      </c>
      <c r="O34" s="67">
        <v>1556</v>
      </c>
      <c r="P34" s="154">
        <v>45483</v>
      </c>
      <c r="Q34" s="67">
        <v>22352000</v>
      </c>
      <c r="R34" s="65">
        <v>45489</v>
      </c>
      <c r="S34" s="156">
        <v>22352000</v>
      </c>
      <c r="T34" s="61" t="s">
        <v>66</v>
      </c>
      <c r="U34" s="67">
        <v>85472735</v>
      </c>
      <c r="V34" s="155" t="s">
        <v>3020</v>
      </c>
      <c r="W34" s="65">
        <v>45484</v>
      </c>
      <c r="X34" s="65">
        <v>45489</v>
      </c>
      <c r="Y34" s="68" t="s">
        <v>75</v>
      </c>
      <c r="Z34" s="154">
        <v>45639</v>
      </c>
      <c r="AA34" s="67">
        <f t="shared" si="0"/>
        <v>150</v>
      </c>
      <c r="AB34" s="60">
        <v>0</v>
      </c>
      <c r="AC34" s="60">
        <v>0</v>
      </c>
      <c r="AD34" s="60">
        <v>0</v>
      </c>
      <c r="AE34" s="66" t="s">
        <v>75</v>
      </c>
      <c r="AF34" s="67">
        <f t="shared" si="1"/>
        <v>0</v>
      </c>
      <c r="AG34" s="60">
        <v>0</v>
      </c>
      <c r="AH34" s="60">
        <v>0</v>
      </c>
      <c r="AI34" s="65" t="s">
        <v>75</v>
      </c>
      <c r="AJ34" s="61">
        <v>0</v>
      </c>
      <c r="AK34" s="61" t="s">
        <v>75</v>
      </c>
      <c r="AL34" s="61" t="s">
        <v>75</v>
      </c>
      <c r="AM34" s="67">
        <f t="shared" si="2"/>
        <v>0</v>
      </c>
      <c r="AN34" s="67">
        <f>+K34+AC34-AH34</f>
        <v>22352000</v>
      </c>
      <c r="AO34" s="61" t="s">
        <v>67</v>
      </c>
      <c r="AP34" s="60">
        <v>22352000</v>
      </c>
      <c r="AQ34" s="61" t="s">
        <v>86</v>
      </c>
      <c r="AR34" s="60">
        <v>0</v>
      </c>
      <c r="AS34" s="69" t="s">
        <v>75</v>
      </c>
      <c r="AT34" s="153">
        <v>8128000</v>
      </c>
      <c r="AU34" s="71">
        <f t="shared" si="3"/>
        <v>14224000</v>
      </c>
      <c r="AV34" s="72">
        <f t="shared" si="4"/>
        <v>0.36363636363636365</v>
      </c>
      <c r="AW34" s="69" t="s">
        <v>75</v>
      </c>
      <c r="AX34" s="61" t="s">
        <v>101</v>
      </c>
      <c r="AY34" s="152" t="s">
        <v>3041</v>
      </c>
      <c r="AZ34" s="58" t="s">
        <v>67</v>
      </c>
      <c r="BA34" s="58" t="s">
        <v>67</v>
      </c>
    </row>
    <row r="35" spans="2:54" x14ac:dyDescent="0.25">
      <c r="B35" s="61">
        <v>2024</v>
      </c>
      <c r="C35" s="58">
        <v>891780111</v>
      </c>
      <c r="D35" s="59" t="s">
        <v>64</v>
      </c>
      <c r="E35" s="67" t="s">
        <v>3040</v>
      </c>
      <c r="F35" s="67" t="s">
        <v>3039</v>
      </c>
      <c r="G35" s="61">
        <v>0</v>
      </c>
      <c r="H35" s="61" t="s">
        <v>73</v>
      </c>
      <c r="I35" s="59" t="s">
        <v>65</v>
      </c>
      <c r="J35" s="155" t="s">
        <v>3038</v>
      </c>
      <c r="K35" s="156">
        <v>21230000</v>
      </c>
      <c r="L35" s="58" t="s">
        <v>68</v>
      </c>
      <c r="M35" s="67" t="s">
        <v>3037</v>
      </c>
      <c r="N35" s="67">
        <v>1083433806</v>
      </c>
      <c r="O35" s="67">
        <v>1547</v>
      </c>
      <c r="P35" s="154">
        <v>45483</v>
      </c>
      <c r="Q35" s="67">
        <v>21230000</v>
      </c>
      <c r="R35" s="65">
        <v>45489</v>
      </c>
      <c r="S35" s="156">
        <v>21230000</v>
      </c>
      <c r="T35" s="61" t="s">
        <v>66</v>
      </c>
      <c r="U35" s="67">
        <v>12550144</v>
      </c>
      <c r="V35" s="155" t="s">
        <v>2993</v>
      </c>
      <c r="W35" s="65">
        <v>45484</v>
      </c>
      <c r="X35" s="65">
        <v>45489</v>
      </c>
      <c r="Y35" s="68" t="s">
        <v>75</v>
      </c>
      <c r="Z35" s="154">
        <v>45639</v>
      </c>
      <c r="AA35" s="67">
        <f t="shared" si="0"/>
        <v>150</v>
      </c>
      <c r="AB35" s="60">
        <v>0</v>
      </c>
      <c r="AC35" s="60">
        <v>0</v>
      </c>
      <c r="AD35" s="60">
        <v>1</v>
      </c>
      <c r="AE35" s="66" t="s">
        <v>75</v>
      </c>
      <c r="AF35" s="67">
        <f t="shared" si="1"/>
        <v>0</v>
      </c>
      <c r="AG35" s="60">
        <v>0</v>
      </c>
      <c r="AH35" s="60">
        <v>0</v>
      </c>
      <c r="AI35" s="65" t="s">
        <v>75</v>
      </c>
      <c r="AJ35" s="61">
        <v>0</v>
      </c>
      <c r="AK35" s="61" t="s">
        <v>75</v>
      </c>
      <c r="AL35" s="61" t="s">
        <v>75</v>
      </c>
      <c r="AM35" s="67">
        <f t="shared" si="2"/>
        <v>0</v>
      </c>
      <c r="AN35" s="67">
        <f>+K35+AC35-AH35</f>
        <v>21230000</v>
      </c>
      <c r="AO35" s="61" t="s">
        <v>67</v>
      </c>
      <c r="AP35" s="60">
        <v>21230000</v>
      </c>
      <c r="AQ35" s="61" t="s">
        <v>86</v>
      </c>
      <c r="AR35" s="60">
        <v>0</v>
      </c>
      <c r="AS35" s="69" t="s">
        <v>75</v>
      </c>
      <c r="AT35" s="153">
        <v>7720000</v>
      </c>
      <c r="AU35" s="71">
        <f t="shared" si="3"/>
        <v>13510000</v>
      </c>
      <c r="AV35" s="72">
        <f t="shared" si="4"/>
        <v>0.36363636363636365</v>
      </c>
      <c r="AW35" s="69" t="s">
        <v>75</v>
      </c>
      <c r="AX35" s="61" t="s">
        <v>101</v>
      </c>
      <c r="AY35" s="152" t="s">
        <v>3036</v>
      </c>
      <c r="AZ35" s="58" t="s">
        <v>67</v>
      </c>
      <c r="BA35" s="58" t="s">
        <v>67</v>
      </c>
    </row>
    <row r="36" spans="2:54" x14ac:dyDescent="0.25">
      <c r="B36" s="61">
        <v>2024</v>
      </c>
      <c r="C36" s="58">
        <v>891780111</v>
      </c>
      <c r="D36" s="59" t="s">
        <v>64</v>
      </c>
      <c r="E36" s="67" t="s">
        <v>3035</v>
      </c>
      <c r="F36" s="67" t="s">
        <v>3034</v>
      </c>
      <c r="G36" s="61">
        <v>0</v>
      </c>
      <c r="H36" s="61" t="s">
        <v>73</v>
      </c>
      <c r="I36" s="59" t="s">
        <v>65</v>
      </c>
      <c r="J36" s="155" t="s">
        <v>3033</v>
      </c>
      <c r="K36" s="156">
        <v>22000000</v>
      </c>
      <c r="L36" s="58" t="s">
        <v>68</v>
      </c>
      <c r="M36" s="67" t="s">
        <v>3032</v>
      </c>
      <c r="N36" s="67">
        <v>1082944854</v>
      </c>
      <c r="O36" s="67">
        <v>1555</v>
      </c>
      <c r="P36" s="154">
        <v>45483</v>
      </c>
      <c r="Q36" s="67">
        <v>22000000</v>
      </c>
      <c r="R36" s="65">
        <v>45489</v>
      </c>
      <c r="S36" s="156">
        <v>22000000</v>
      </c>
      <c r="T36" s="61" t="s">
        <v>66</v>
      </c>
      <c r="U36" s="67">
        <v>85472735</v>
      </c>
      <c r="V36" s="155" t="s">
        <v>3020</v>
      </c>
      <c r="W36" s="65">
        <v>45484</v>
      </c>
      <c r="X36" s="65">
        <v>45489</v>
      </c>
      <c r="Y36" s="68" t="s">
        <v>75</v>
      </c>
      <c r="Z36" s="154">
        <v>45639</v>
      </c>
      <c r="AA36" s="67">
        <f t="shared" si="0"/>
        <v>150</v>
      </c>
      <c r="AB36" s="60">
        <v>0</v>
      </c>
      <c r="AC36" s="60">
        <v>0</v>
      </c>
      <c r="AD36" s="60">
        <v>0</v>
      </c>
      <c r="AE36" s="66" t="s">
        <v>75</v>
      </c>
      <c r="AF36" s="67">
        <f t="shared" si="1"/>
        <v>0</v>
      </c>
      <c r="AG36" s="60">
        <v>0</v>
      </c>
      <c r="AH36" s="60">
        <v>0</v>
      </c>
      <c r="AI36" s="65" t="s">
        <v>75</v>
      </c>
      <c r="AJ36" s="61">
        <v>0</v>
      </c>
      <c r="AK36" s="61" t="s">
        <v>75</v>
      </c>
      <c r="AL36" s="61" t="s">
        <v>75</v>
      </c>
      <c r="AM36" s="67">
        <f t="shared" si="2"/>
        <v>0</v>
      </c>
      <c r="AN36" s="67">
        <f>+K36+AC36-AH36</f>
        <v>22000000</v>
      </c>
      <c r="AO36" s="61" t="s">
        <v>67</v>
      </c>
      <c r="AP36" s="60">
        <v>22000000</v>
      </c>
      <c r="AQ36" s="61" t="s">
        <v>86</v>
      </c>
      <c r="AR36" s="60">
        <v>0</v>
      </c>
      <c r="AS36" s="69" t="s">
        <v>75</v>
      </c>
      <c r="AT36" s="153">
        <v>8000000</v>
      </c>
      <c r="AU36" s="71">
        <f t="shared" si="3"/>
        <v>14000000</v>
      </c>
      <c r="AV36" s="72">
        <f t="shared" si="4"/>
        <v>0.36363636363636365</v>
      </c>
      <c r="AW36" s="69" t="s">
        <v>75</v>
      </c>
      <c r="AX36" s="61" t="s">
        <v>101</v>
      </c>
      <c r="AY36" s="152" t="s">
        <v>3031</v>
      </c>
      <c r="AZ36" s="58" t="s">
        <v>67</v>
      </c>
      <c r="BA36" s="58" t="s">
        <v>67</v>
      </c>
    </row>
    <row r="37" spans="2:54" x14ac:dyDescent="0.25">
      <c r="B37" s="61">
        <v>2024</v>
      </c>
      <c r="C37" s="58">
        <v>891780111</v>
      </c>
      <c r="D37" s="59" t="s">
        <v>64</v>
      </c>
      <c r="E37" s="67" t="s">
        <v>3030</v>
      </c>
      <c r="F37" s="67" t="s">
        <v>3029</v>
      </c>
      <c r="G37" s="61">
        <v>0</v>
      </c>
      <c r="H37" s="61" t="s">
        <v>73</v>
      </c>
      <c r="I37" s="59" t="s">
        <v>65</v>
      </c>
      <c r="J37" s="155" t="s">
        <v>3028</v>
      </c>
      <c r="K37" s="156">
        <v>22000000</v>
      </c>
      <c r="L37" s="58" t="s">
        <v>68</v>
      </c>
      <c r="M37" s="67" t="s">
        <v>3027</v>
      </c>
      <c r="N37" s="67">
        <v>1082997207</v>
      </c>
      <c r="O37" s="67">
        <v>1558</v>
      </c>
      <c r="P37" s="154">
        <v>45483</v>
      </c>
      <c r="Q37" s="67">
        <v>22000000</v>
      </c>
      <c r="R37" s="65">
        <v>45489</v>
      </c>
      <c r="S37" s="156">
        <v>22000000</v>
      </c>
      <c r="T37" s="61" t="s">
        <v>66</v>
      </c>
      <c r="U37" s="67">
        <v>1083044087</v>
      </c>
      <c r="V37" s="155" t="s">
        <v>3026</v>
      </c>
      <c r="W37" s="65">
        <v>45484</v>
      </c>
      <c r="X37" s="65">
        <v>45489</v>
      </c>
      <c r="Y37" s="68" t="s">
        <v>75</v>
      </c>
      <c r="Z37" s="154">
        <v>45639</v>
      </c>
      <c r="AA37" s="67">
        <f t="shared" si="0"/>
        <v>150</v>
      </c>
      <c r="AB37" s="60">
        <v>0</v>
      </c>
      <c r="AC37" s="60">
        <v>0</v>
      </c>
      <c r="AD37" s="60">
        <v>0</v>
      </c>
      <c r="AE37" s="66" t="s">
        <v>75</v>
      </c>
      <c r="AF37" s="67">
        <f t="shared" si="1"/>
        <v>0</v>
      </c>
      <c r="AG37" s="60">
        <v>0</v>
      </c>
      <c r="AH37" s="60">
        <v>0</v>
      </c>
      <c r="AI37" s="65" t="s">
        <v>75</v>
      </c>
      <c r="AJ37" s="61">
        <v>0</v>
      </c>
      <c r="AK37" s="61" t="s">
        <v>75</v>
      </c>
      <c r="AL37" s="61" t="s">
        <v>75</v>
      </c>
      <c r="AM37" s="67">
        <f t="shared" si="2"/>
        <v>0</v>
      </c>
      <c r="AN37" s="67">
        <f>+K37+AC37-AH37</f>
        <v>22000000</v>
      </c>
      <c r="AO37" s="61" t="s">
        <v>67</v>
      </c>
      <c r="AP37" s="60">
        <v>22000000</v>
      </c>
      <c r="AQ37" s="61" t="s">
        <v>86</v>
      </c>
      <c r="AR37" s="60">
        <v>0</v>
      </c>
      <c r="AS37" s="69" t="s">
        <v>75</v>
      </c>
      <c r="AT37" s="153">
        <v>8000000</v>
      </c>
      <c r="AU37" s="71">
        <f t="shared" si="3"/>
        <v>14000000</v>
      </c>
      <c r="AV37" s="72">
        <f t="shared" si="4"/>
        <v>0.36363636363636365</v>
      </c>
      <c r="AW37" s="69" t="s">
        <v>75</v>
      </c>
      <c r="AX37" s="61" t="s">
        <v>101</v>
      </c>
      <c r="AY37" s="152" t="s">
        <v>3025</v>
      </c>
      <c r="AZ37" s="58" t="s">
        <v>67</v>
      </c>
      <c r="BA37" s="58" t="s">
        <v>67</v>
      </c>
    </row>
    <row r="38" spans="2:54" x14ac:dyDescent="0.25">
      <c r="B38" s="61">
        <v>2024</v>
      </c>
      <c r="C38" s="58">
        <v>891780111</v>
      </c>
      <c r="D38" s="59" t="s">
        <v>64</v>
      </c>
      <c r="E38" s="67" t="s">
        <v>3024</v>
      </c>
      <c r="F38" s="67" t="s">
        <v>3023</v>
      </c>
      <c r="G38" s="61">
        <v>0</v>
      </c>
      <c r="H38" s="61" t="s">
        <v>73</v>
      </c>
      <c r="I38" s="59" t="s">
        <v>65</v>
      </c>
      <c r="J38" s="155" t="s">
        <v>3022</v>
      </c>
      <c r="K38" s="156">
        <v>13750000</v>
      </c>
      <c r="L38" s="58" t="s">
        <v>68</v>
      </c>
      <c r="M38" s="67" t="s">
        <v>3021</v>
      </c>
      <c r="N38" s="67">
        <v>1124059331</v>
      </c>
      <c r="O38" s="60">
        <v>257</v>
      </c>
      <c r="P38" s="68">
        <v>45327</v>
      </c>
      <c r="Q38" s="60">
        <v>26920000</v>
      </c>
      <c r="R38" s="65">
        <v>45489</v>
      </c>
      <c r="S38" s="156">
        <v>13750000</v>
      </c>
      <c r="T38" s="61" t="s">
        <v>66</v>
      </c>
      <c r="U38" s="67">
        <v>85472735</v>
      </c>
      <c r="V38" s="155" t="s">
        <v>3020</v>
      </c>
      <c r="W38" s="65">
        <v>45484</v>
      </c>
      <c r="X38" s="65">
        <v>45489</v>
      </c>
      <c r="Y38" s="68" t="s">
        <v>75</v>
      </c>
      <c r="Z38" s="154">
        <v>45639</v>
      </c>
      <c r="AA38" s="67">
        <f t="shared" si="0"/>
        <v>150</v>
      </c>
      <c r="AB38" s="60">
        <v>0</v>
      </c>
      <c r="AC38" s="60">
        <v>0</v>
      </c>
      <c r="AD38" s="60">
        <v>0</v>
      </c>
      <c r="AE38" s="66" t="s">
        <v>75</v>
      </c>
      <c r="AF38" s="67">
        <f t="shared" si="1"/>
        <v>0</v>
      </c>
      <c r="AG38" s="60">
        <v>0</v>
      </c>
      <c r="AH38" s="60">
        <v>0</v>
      </c>
      <c r="AI38" s="65" t="s">
        <v>75</v>
      </c>
      <c r="AJ38" s="61">
        <v>0</v>
      </c>
      <c r="AK38" s="61" t="s">
        <v>75</v>
      </c>
      <c r="AL38" s="61" t="s">
        <v>75</v>
      </c>
      <c r="AM38" s="67">
        <f t="shared" si="2"/>
        <v>0</v>
      </c>
      <c r="AN38" s="67">
        <f>+K38+AC38-AH38</f>
        <v>13750000</v>
      </c>
      <c r="AO38" s="61" t="s">
        <v>67</v>
      </c>
      <c r="AP38" s="60">
        <v>13750000</v>
      </c>
      <c r="AQ38" s="61" t="s">
        <v>86</v>
      </c>
      <c r="AR38" s="60">
        <v>0</v>
      </c>
      <c r="AS38" s="69" t="s">
        <v>75</v>
      </c>
      <c r="AT38" s="153">
        <v>5000000</v>
      </c>
      <c r="AU38" s="71">
        <f t="shared" si="3"/>
        <v>8750000</v>
      </c>
      <c r="AV38" s="72">
        <f t="shared" si="4"/>
        <v>0.36363636363636365</v>
      </c>
      <c r="AW38" s="69" t="s">
        <v>75</v>
      </c>
      <c r="AX38" s="61" t="s">
        <v>101</v>
      </c>
      <c r="AY38" s="152" t="s">
        <v>3019</v>
      </c>
      <c r="AZ38" s="58" t="s">
        <v>67</v>
      </c>
      <c r="BA38" s="58" t="s">
        <v>67</v>
      </c>
    </row>
    <row r="39" spans="2:54" x14ac:dyDescent="0.25">
      <c r="B39" s="61">
        <v>2024</v>
      </c>
      <c r="C39" s="58">
        <v>891780111</v>
      </c>
      <c r="D39" s="59" t="s">
        <v>64</v>
      </c>
      <c r="E39" s="67" t="s">
        <v>3018</v>
      </c>
      <c r="F39" s="60" t="s">
        <v>3017</v>
      </c>
      <c r="G39" s="61">
        <v>0</v>
      </c>
      <c r="H39" s="61" t="s">
        <v>73</v>
      </c>
      <c r="I39" s="59" t="s">
        <v>65</v>
      </c>
      <c r="J39" s="60" t="s">
        <v>3016</v>
      </c>
      <c r="K39" s="156">
        <v>13750000</v>
      </c>
      <c r="L39" s="58" t="s">
        <v>68</v>
      </c>
      <c r="M39" s="60" t="s">
        <v>3015</v>
      </c>
      <c r="N39" s="60">
        <v>39046134</v>
      </c>
      <c r="O39" s="60">
        <v>1548</v>
      </c>
      <c r="P39" s="68">
        <v>45308</v>
      </c>
      <c r="Q39" s="67">
        <v>13750000</v>
      </c>
      <c r="R39" s="65">
        <v>45489</v>
      </c>
      <c r="S39" s="156">
        <v>19250000</v>
      </c>
      <c r="T39" s="61" t="s">
        <v>66</v>
      </c>
      <c r="U39" s="67">
        <v>12550144</v>
      </c>
      <c r="V39" s="155" t="s">
        <v>2993</v>
      </c>
      <c r="W39" s="65">
        <v>45484</v>
      </c>
      <c r="X39" s="65">
        <v>45489</v>
      </c>
      <c r="Y39" s="68" t="s">
        <v>75</v>
      </c>
      <c r="Z39" s="154">
        <v>45639</v>
      </c>
      <c r="AA39" s="67">
        <f t="shared" si="0"/>
        <v>150</v>
      </c>
      <c r="AB39" s="60">
        <v>0</v>
      </c>
      <c r="AC39" s="60">
        <v>0</v>
      </c>
      <c r="AD39" s="60">
        <v>0</v>
      </c>
      <c r="AE39" s="66" t="s">
        <v>75</v>
      </c>
      <c r="AF39" s="67">
        <f t="shared" si="1"/>
        <v>0</v>
      </c>
      <c r="AG39" s="60">
        <v>0</v>
      </c>
      <c r="AH39" s="60">
        <v>0</v>
      </c>
      <c r="AI39" s="65" t="s">
        <v>75</v>
      </c>
      <c r="AJ39" s="61">
        <v>0</v>
      </c>
      <c r="AK39" s="61" t="s">
        <v>75</v>
      </c>
      <c r="AL39" s="61" t="s">
        <v>75</v>
      </c>
      <c r="AM39" s="67">
        <f t="shared" si="2"/>
        <v>0</v>
      </c>
      <c r="AN39" s="67">
        <f>+K39+AC39-AH39</f>
        <v>13750000</v>
      </c>
      <c r="AO39" s="61" t="s">
        <v>67</v>
      </c>
      <c r="AP39" s="60">
        <v>13750000</v>
      </c>
      <c r="AQ39" s="61" t="s">
        <v>86</v>
      </c>
      <c r="AR39" s="60">
        <v>0</v>
      </c>
      <c r="AS39" s="69" t="s">
        <v>75</v>
      </c>
      <c r="AT39" s="153">
        <v>0</v>
      </c>
      <c r="AU39" s="71">
        <f t="shared" si="3"/>
        <v>13750000</v>
      </c>
      <c r="AV39" s="72">
        <f t="shared" si="4"/>
        <v>0</v>
      </c>
      <c r="AW39" s="69" t="s">
        <v>75</v>
      </c>
      <c r="AX39" s="61" t="s">
        <v>101</v>
      </c>
      <c r="AY39" s="152" t="s">
        <v>3014</v>
      </c>
      <c r="AZ39" s="58" t="s">
        <v>67</v>
      </c>
      <c r="BA39" s="58" t="s">
        <v>67</v>
      </c>
    </row>
    <row r="40" spans="2:54" x14ac:dyDescent="0.25">
      <c r="B40" s="61">
        <v>2024</v>
      </c>
      <c r="C40" s="58">
        <v>891780111</v>
      </c>
      <c r="D40" s="59" t="s">
        <v>64</v>
      </c>
      <c r="E40" s="67" t="s">
        <v>3013</v>
      </c>
      <c r="F40" s="60" t="s">
        <v>3012</v>
      </c>
      <c r="G40" s="61">
        <v>0</v>
      </c>
      <c r="H40" s="61" t="s">
        <v>73</v>
      </c>
      <c r="I40" s="59" t="s">
        <v>65</v>
      </c>
      <c r="J40" s="60" t="s">
        <v>3011</v>
      </c>
      <c r="K40" s="156">
        <v>13750000</v>
      </c>
      <c r="L40" s="58" t="s">
        <v>68</v>
      </c>
      <c r="M40" s="60" t="s">
        <v>3010</v>
      </c>
      <c r="N40" s="60">
        <v>57434101</v>
      </c>
      <c r="O40" s="60">
        <v>1553</v>
      </c>
      <c r="P40" s="68">
        <v>45483</v>
      </c>
      <c r="Q40" s="67">
        <v>13750000</v>
      </c>
      <c r="R40" s="65">
        <v>45489</v>
      </c>
      <c r="S40" s="156">
        <v>13750000</v>
      </c>
      <c r="T40" s="61" t="s">
        <v>66</v>
      </c>
      <c r="U40" s="67">
        <v>36726383</v>
      </c>
      <c r="V40" s="155" t="s">
        <v>3009</v>
      </c>
      <c r="W40" s="65">
        <v>45484</v>
      </c>
      <c r="X40" s="65">
        <v>45489</v>
      </c>
      <c r="Y40" s="68" t="s">
        <v>75</v>
      </c>
      <c r="Z40" s="154">
        <v>45639</v>
      </c>
      <c r="AA40" s="67">
        <f t="shared" si="0"/>
        <v>150</v>
      </c>
      <c r="AB40" s="60">
        <v>0</v>
      </c>
      <c r="AC40" s="60">
        <v>0</v>
      </c>
      <c r="AD40" s="60">
        <v>0</v>
      </c>
      <c r="AE40" s="66" t="s">
        <v>75</v>
      </c>
      <c r="AF40" s="67">
        <f t="shared" si="1"/>
        <v>0</v>
      </c>
      <c r="AG40" s="60">
        <v>0</v>
      </c>
      <c r="AH40" s="60">
        <v>0</v>
      </c>
      <c r="AI40" s="65" t="s">
        <v>75</v>
      </c>
      <c r="AJ40" s="61">
        <v>0</v>
      </c>
      <c r="AK40" s="61" t="s">
        <v>75</v>
      </c>
      <c r="AL40" s="61" t="s">
        <v>75</v>
      </c>
      <c r="AM40" s="67">
        <f t="shared" si="2"/>
        <v>0</v>
      </c>
      <c r="AN40" s="67">
        <f>+K40+AC40-AH40</f>
        <v>13750000</v>
      </c>
      <c r="AO40" s="61" t="s">
        <v>67</v>
      </c>
      <c r="AP40" s="60">
        <v>13750000</v>
      </c>
      <c r="AQ40" s="61" t="s">
        <v>86</v>
      </c>
      <c r="AR40" s="60">
        <v>0</v>
      </c>
      <c r="AS40" s="69" t="s">
        <v>75</v>
      </c>
      <c r="AT40" s="153">
        <v>5000000</v>
      </c>
      <c r="AU40" s="71">
        <f t="shared" si="3"/>
        <v>8750000</v>
      </c>
      <c r="AV40" s="72">
        <f t="shared" si="4"/>
        <v>0.36363636363636365</v>
      </c>
      <c r="AW40" s="69" t="s">
        <v>75</v>
      </c>
      <c r="AX40" s="61" t="s">
        <v>101</v>
      </c>
      <c r="AY40" s="152" t="s">
        <v>3008</v>
      </c>
      <c r="AZ40" s="58" t="s">
        <v>67</v>
      </c>
      <c r="BA40" s="58" t="s">
        <v>67</v>
      </c>
    </row>
    <row r="41" spans="2:54" x14ac:dyDescent="0.25">
      <c r="B41" s="61">
        <v>2024</v>
      </c>
      <c r="C41" s="58">
        <v>891780111</v>
      </c>
      <c r="D41" s="59" t="s">
        <v>64</v>
      </c>
      <c r="E41" s="67" t="s">
        <v>3007</v>
      </c>
      <c r="F41" s="67" t="s">
        <v>3006</v>
      </c>
      <c r="G41" s="61">
        <v>0</v>
      </c>
      <c r="H41" s="61" t="s">
        <v>73</v>
      </c>
      <c r="I41" s="59" t="s">
        <v>65</v>
      </c>
      <c r="J41" s="155" t="s">
        <v>3005</v>
      </c>
      <c r="K41" s="156">
        <v>18500000</v>
      </c>
      <c r="L41" s="58" t="s">
        <v>68</v>
      </c>
      <c r="M41" s="67" t="s">
        <v>3004</v>
      </c>
      <c r="N41" s="67">
        <v>1081761629</v>
      </c>
      <c r="O41" s="67">
        <v>1500</v>
      </c>
      <c r="P41" s="154">
        <v>45306</v>
      </c>
      <c r="Q41" s="67">
        <v>92500000</v>
      </c>
      <c r="R41" s="65">
        <v>45496</v>
      </c>
      <c r="S41" s="156">
        <v>18500000</v>
      </c>
      <c r="T41" s="61" t="s">
        <v>66</v>
      </c>
      <c r="U41" s="67">
        <v>12550144</v>
      </c>
      <c r="V41" s="155" t="s">
        <v>2993</v>
      </c>
      <c r="W41" s="65">
        <v>45496</v>
      </c>
      <c r="X41" s="65">
        <v>45496</v>
      </c>
      <c r="Y41" s="68" t="s">
        <v>75</v>
      </c>
      <c r="Z41" s="154">
        <v>45626</v>
      </c>
      <c r="AA41" s="67">
        <f t="shared" si="0"/>
        <v>130</v>
      </c>
      <c r="AB41" s="60">
        <v>0</v>
      </c>
      <c r="AC41" s="60">
        <v>0</v>
      </c>
      <c r="AD41" s="60">
        <v>0</v>
      </c>
      <c r="AE41" s="66" t="s">
        <v>75</v>
      </c>
      <c r="AF41" s="67">
        <f t="shared" si="1"/>
        <v>0</v>
      </c>
      <c r="AG41" s="60">
        <v>0</v>
      </c>
      <c r="AH41" s="60">
        <v>0</v>
      </c>
      <c r="AI41" s="65" t="s">
        <v>75</v>
      </c>
      <c r="AJ41" s="61">
        <v>0</v>
      </c>
      <c r="AK41" s="61" t="s">
        <v>75</v>
      </c>
      <c r="AL41" s="61" t="s">
        <v>75</v>
      </c>
      <c r="AM41" s="67">
        <f t="shared" si="2"/>
        <v>0</v>
      </c>
      <c r="AN41" s="67">
        <f>+K41+AC41-AH41</f>
        <v>18500000</v>
      </c>
      <c r="AO41" s="61" t="s">
        <v>67</v>
      </c>
      <c r="AP41" s="60">
        <v>18500000</v>
      </c>
      <c r="AQ41" s="61" t="s">
        <v>86</v>
      </c>
      <c r="AR41" s="60">
        <v>0</v>
      </c>
      <c r="AS41" s="69" t="s">
        <v>75</v>
      </c>
      <c r="AT41" s="153">
        <v>7400000</v>
      </c>
      <c r="AU41" s="71">
        <f t="shared" si="3"/>
        <v>11100000</v>
      </c>
      <c r="AV41" s="72">
        <f t="shared" si="4"/>
        <v>0.4</v>
      </c>
      <c r="AW41" s="69" t="s">
        <v>75</v>
      </c>
      <c r="AX41" s="61" t="s">
        <v>101</v>
      </c>
      <c r="AY41" s="152" t="s">
        <v>3003</v>
      </c>
      <c r="AZ41" s="58" t="s">
        <v>67</v>
      </c>
      <c r="BA41" s="58" t="s">
        <v>67</v>
      </c>
    </row>
    <row r="42" spans="2:54" x14ac:dyDescent="0.25">
      <c r="B42" s="61">
        <v>2024</v>
      </c>
      <c r="C42" s="58">
        <v>891780111</v>
      </c>
      <c r="D42" s="59" t="s">
        <v>64</v>
      </c>
      <c r="E42" s="67" t="s">
        <v>3002</v>
      </c>
      <c r="F42" s="67" t="s">
        <v>3001</v>
      </c>
      <c r="G42" s="61">
        <v>0</v>
      </c>
      <c r="H42" s="61" t="s">
        <v>73</v>
      </c>
      <c r="I42" s="59" t="s">
        <v>65</v>
      </c>
      <c r="J42" s="155" t="s">
        <v>3000</v>
      </c>
      <c r="K42" s="156">
        <v>14800000</v>
      </c>
      <c r="L42" s="58" t="s">
        <v>68</v>
      </c>
      <c r="M42" s="67" t="s">
        <v>2999</v>
      </c>
      <c r="N42" s="67">
        <v>1007558518</v>
      </c>
      <c r="O42" s="67">
        <v>1500</v>
      </c>
      <c r="P42" s="154">
        <v>45306</v>
      </c>
      <c r="Q42" s="67">
        <v>92500000</v>
      </c>
      <c r="R42" s="65">
        <v>45519</v>
      </c>
      <c r="S42" s="156">
        <v>14800000</v>
      </c>
      <c r="T42" s="61" t="s">
        <v>66</v>
      </c>
      <c r="U42" s="67">
        <v>12550144</v>
      </c>
      <c r="V42" s="155" t="s">
        <v>2993</v>
      </c>
      <c r="W42" s="65">
        <v>45519</v>
      </c>
      <c r="X42" s="65">
        <v>45519</v>
      </c>
      <c r="Y42" s="68" t="s">
        <v>75</v>
      </c>
      <c r="Z42" s="154">
        <v>45626</v>
      </c>
      <c r="AA42" s="67">
        <f t="shared" si="0"/>
        <v>107</v>
      </c>
      <c r="AB42" s="60">
        <v>0</v>
      </c>
      <c r="AC42" s="60">
        <v>0</v>
      </c>
      <c r="AD42" s="60">
        <v>0</v>
      </c>
      <c r="AE42" s="66" t="s">
        <v>75</v>
      </c>
      <c r="AF42" s="67">
        <f t="shared" si="1"/>
        <v>0</v>
      </c>
      <c r="AG42" s="60">
        <v>0</v>
      </c>
      <c r="AH42" s="60">
        <v>0</v>
      </c>
      <c r="AI42" s="65" t="s">
        <v>75</v>
      </c>
      <c r="AJ42" s="61">
        <v>0</v>
      </c>
      <c r="AK42" s="61" t="s">
        <v>75</v>
      </c>
      <c r="AL42" s="61" t="s">
        <v>75</v>
      </c>
      <c r="AM42" s="67">
        <f t="shared" si="2"/>
        <v>0</v>
      </c>
      <c r="AN42" s="67">
        <f>+K42+AC42-AH42</f>
        <v>14800000</v>
      </c>
      <c r="AO42" s="61" t="s">
        <v>67</v>
      </c>
      <c r="AP42" s="60">
        <v>14800000</v>
      </c>
      <c r="AQ42" s="61" t="s">
        <v>86</v>
      </c>
      <c r="AR42" s="60">
        <v>0</v>
      </c>
      <c r="AS42" s="69" t="s">
        <v>75</v>
      </c>
      <c r="AT42" s="153">
        <v>0</v>
      </c>
      <c r="AU42" s="71">
        <f t="shared" si="3"/>
        <v>14800000</v>
      </c>
      <c r="AV42" s="72">
        <f t="shared" si="4"/>
        <v>0</v>
      </c>
      <c r="AW42" s="69" t="s">
        <v>75</v>
      </c>
      <c r="AX42" s="61" t="s">
        <v>101</v>
      </c>
      <c r="AY42" s="152" t="s">
        <v>2998</v>
      </c>
      <c r="AZ42" s="58" t="s">
        <v>67</v>
      </c>
      <c r="BA42" s="58" t="s">
        <v>67</v>
      </c>
    </row>
    <row r="43" spans="2:54" ht="15.75" thickBot="1" x14ac:dyDescent="0.3">
      <c r="B43" s="75">
        <v>2024</v>
      </c>
      <c r="C43" s="105">
        <v>891780111</v>
      </c>
      <c r="D43" s="106" t="s">
        <v>64</v>
      </c>
      <c r="E43" s="81" t="s">
        <v>2997</v>
      </c>
      <c r="F43" s="76" t="s">
        <v>2996</v>
      </c>
      <c r="G43" s="75">
        <v>0</v>
      </c>
      <c r="H43" s="75" t="s">
        <v>73</v>
      </c>
      <c r="I43" s="106" t="s">
        <v>65</v>
      </c>
      <c r="J43" s="151" t="s">
        <v>2995</v>
      </c>
      <c r="K43" s="76">
        <v>13937000</v>
      </c>
      <c r="L43" s="105" t="s">
        <v>68</v>
      </c>
      <c r="M43" s="76" t="s">
        <v>2994</v>
      </c>
      <c r="N43" s="76">
        <v>1082846924</v>
      </c>
      <c r="O43" s="76">
        <v>1992</v>
      </c>
      <c r="P43" s="80">
        <v>45526</v>
      </c>
      <c r="Q43" s="81">
        <v>13937000</v>
      </c>
      <c r="R43" s="83">
        <v>45527</v>
      </c>
      <c r="S43" s="76">
        <v>13937000</v>
      </c>
      <c r="T43" s="75" t="s">
        <v>66</v>
      </c>
      <c r="U43" s="81">
        <v>12550144</v>
      </c>
      <c r="V43" s="151" t="s">
        <v>2993</v>
      </c>
      <c r="W43" s="83">
        <v>45527</v>
      </c>
      <c r="X43" s="83">
        <v>45527</v>
      </c>
      <c r="Y43" s="80" t="s">
        <v>75</v>
      </c>
      <c r="Z43" s="150">
        <v>45626</v>
      </c>
      <c r="AA43" s="81">
        <f t="shared" si="0"/>
        <v>99</v>
      </c>
      <c r="AB43" s="76">
        <v>0</v>
      </c>
      <c r="AC43" s="76">
        <v>0</v>
      </c>
      <c r="AD43" s="76">
        <v>0</v>
      </c>
      <c r="AE43" s="82" t="s">
        <v>75</v>
      </c>
      <c r="AF43" s="81">
        <f t="shared" si="1"/>
        <v>0</v>
      </c>
      <c r="AG43" s="76">
        <v>0</v>
      </c>
      <c r="AH43" s="76">
        <v>0</v>
      </c>
      <c r="AI43" s="83" t="s">
        <v>75</v>
      </c>
      <c r="AJ43" s="75">
        <v>0</v>
      </c>
      <c r="AK43" s="75" t="s">
        <v>75</v>
      </c>
      <c r="AL43" s="75" t="s">
        <v>75</v>
      </c>
      <c r="AM43" s="81">
        <f t="shared" si="2"/>
        <v>0</v>
      </c>
      <c r="AN43" s="81">
        <f>+K43+AC43-AH43</f>
        <v>13937000</v>
      </c>
      <c r="AO43" s="75" t="s">
        <v>67</v>
      </c>
      <c r="AP43" s="76">
        <v>13937000</v>
      </c>
      <c r="AQ43" s="75" t="s">
        <v>86</v>
      </c>
      <c r="AR43" s="76">
        <v>0</v>
      </c>
      <c r="AS43" s="84" t="s">
        <v>75</v>
      </c>
      <c r="AT43" s="76">
        <v>0</v>
      </c>
      <c r="AU43" s="86">
        <f t="shared" si="3"/>
        <v>13937000</v>
      </c>
      <c r="AV43" s="87">
        <f t="shared" si="4"/>
        <v>0</v>
      </c>
      <c r="AW43" s="84" t="s">
        <v>75</v>
      </c>
      <c r="AX43" s="75" t="s">
        <v>101</v>
      </c>
      <c r="AY43" s="149" t="s">
        <v>2992</v>
      </c>
      <c r="AZ43" s="105" t="s">
        <v>67</v>
      </c>
      <c r="BA43" s="105" t="s">
        <v>67</v>
      </c>
    </row>
    <row r="44" spans="2:54" s="23" customFormat="1" ht="15.75" thickBot="1" x14ac:dyDescent="0.3">
      <c r="B44" s="531" t="s">
        <v>69</v>
      </c>
      <c r="C44" s="532"/>
      <c r="D44" s="533"/>
      <c r="E44" s="31">
        <f>+SUBTOTAL(3,E8:E43)</f>
        <v>36</v>
      </c>
      <c r="F44" s="32"/>
      <c r="G44" s="33"/>
      <c r="H44" s="33"/>
      <c r="I44" s="33"/>
      <c r="J44" s="33"/>
      <c r="K44" s="34">
        <f>SUM(K8:K43)</f>
        <v>651750307</v>
      </c>
      <c r="L44" s="534"/>
      <c r="M44" s="535"/>
      <c r="N44" s="535"/>
      <c r="O44" s="535"/>
      <c r="P44" s="535"/>
      <c r="Q44" s="535"/>
      <c r="R44" s="535"/>
      <c r="S44" s="535"/>
      <c r="T44" s="535"/>
      <c r="U44" s="535"/>
      <c r="V44" s="535"/>
      <c r="W44" s="535"/>
      <c r="X44" s="535"/>
      <c r="Y44" s="535"/>
      <c r="Z44" s="535"/>
      <c r="AA44" s="536"/>
      <c r="AB44" s="35">
        <f>SUM(AB8:AB43)</f>
        <v>6</v>
      </c>
      <c r="AC44" s="36">
        <f>SUM(AC8:AC43)</f>
        <v>14870000</v>
      </c>
      <c r="AD44" s="36">
        <f>SUM(AD8:AD43)</f>
        <v>2</v>
      </c>
      <c r="AE44" s="37"/>
      <c r="AF44" s="36">
        <f>SUM(AF8:AF43)</f>
        <v>141</v>
      </c>
      <c r="AG44" s="36">
        <f>SUM(AG8:AG43)</f>
        <v>1</v>
      </c>
      <c r="AH44" s="38">
        <f>SUM(AH8:AH43)</f>
        <v>14800000</v>
      </c>
      <c r="AI44" s="37"/>
      <c r="AJ44" s="39">
        <f>SUM(AJ8:AJ43)</f>
        <v>0</v>
      </c>
      <c r="AK44" s="534"/>
      <c r="AL44" s="535"/>
      <c r="AM44" s="536"/>
      <c r="AN44" s="35">
        <f>SUM(AN8:AN43)</f>
        <v>651820307</v>
      </c>
      <c r="AO44" s="37"/>
      <c r="AP44" s="40">
        <f>SUM(AP8:AP43)</f>
        <v>650493667</v>
      </c>
      <c r="AQ44" s="37"/>
      <c r="AR44" s="36">
        <f>SUM(AR8:AR43)</f>
        <v>0</v>
      </c>
      <c r="AS44" s="37"/>
      <c r="AT44" s="41">
        <f>SUM(AT8:AT43)</f>
        <v>453544204</v>
      </c>
      <c r="AU44" s="42">
        <f>SUM(AU8:AU43)</f>
        <v>198276103</v>
      </c>
      <c r="AV44" s="534"/>
      <c r="AW44" s="535"/>
      <c r="AX44" s="535"/>
      <c r="AY44" s="535"/>
      <c r="AZ44" s="535"/>
      <c r="BA44" s="535"/>
    </row>
  </sheetData>
  <sheetProtection formatCells="0" formatColumns="0" formatRows="0" insertRows="0" deleteRows="0" autoFilter="0"/>
  <mergeCells count="22">
    <mergeCell ref="F5:G5"/>
    <mergeCell ref="AB5:AM5"/>
    <mergeCell ref="W6:AA6"/>
    <mergeCell ref="AB6:AF6"/>
    <mergeCell ref="AG6:AI6"/>
    <mergeCell ref="AJ6:AM6"/>
    <mergeCell ref="B3:C6"/>
    <mergeCell ref="D3:G4"/>
    <mergeCell ref="H3:I5"/>
    <mergeCell ref="E6:G6"/>
    <mergeCell ref="AV44:BA44"/>
    <mergeCell ref="AO6:AP6"/>
    <mergeCell ref="B44:D44"/>
    <mergeCell ref="L44:AA44"/>
    <mergeCell ref="AY6:BA6"/>
    <mergeCell ref="M6:N6"/>
    <mergeCell ref="O6:Q6"/>
    <mergeCell ref="R6:S6"/>
    <mergeCell ref="AK44:AM44"/>
    <mergeCell ref="T6:V6"/>
    <mergeCell ref="AV6:AX6"/>
    <mergeCell ref="AQ6:AU6"/>
  </mergeCells>
  <conditionalFormatting sqref="F5 E6">
    <cfRule type="containsText" dxfId="27" priority="5" operator="containsText" text="Seleccione Ordenador">
      <formula>NOT(ISERROR(SEARCH("Seleccione Ordenador",E5)))</formula>
    </cfRule>
  </conditionalFormatting>
  <conditionalFormatting sqref="F18">
    <cfRule type="colorScale" priority="3">
      <colorScale>
        <cfvo type="min"/>
        <cfvo type="max"/>
        <color theme="5" tint="0.59999389629810485"/>
        <color rgb="FFFFEF9C"/>
      </colorScale>
    </cfRule>
  </conditionalFormatting>
  <conditionalFormatting sqref="F35">
    <cfRule type="colorScale" priority="2">
      <colorScale>
        <cfvo type="min"/>
        <cfvo type="max"/>
        <color theme="5" tint="0.59999389629810485"/>
        <color rgb="FFFFEF9C"/>
      </colorScale>
    </cfRule>
  </conditionalFormatting>
  <conditionalFormatting sqref="F5:G5">
    <cfRule type="colorScale" priority="4">
      <colorScale>
        <cfvo type="min"/>
        <cfvo type="percentile" val="50"/>
        <cfvo type="max"/>
        <color rgb="FFF8696B"/>
        <color rgb="FFFFEB84"/>
        <color rgb="FF63BE7B"/>
      </colorScale>
    </cfRule>
  </conditionalFormatting>
  <conditionalFormatting sqref="AA8:AA43 AF8:AF43 AM8:AP43 AU8:AV43">
    <cfRule type="expression" dxfId="26" priority="1">
      <formula>+_xlfn.ISFORMULA(AA8)</formula>
    </cfRule>
  </conditionalFormatting>
  <dataValidations count="9">
    <dataValidation type="list" allowBlank="1" showInputMessage="1" showErrorMessage="1" sqref="AX8:AX43" xr:uid="{00000000-0002-0000-0000-000008000000}">
      <formula1>"Por iniciar,En ejecucion,Suspendido,Terminado,Liquidado"</formula1>
    </dataValidation>
    <dataValidation type="list" allowBlank="1" showInputMessage="1" showErrorMessage="1" sqref="H8:H43" xr:uid="{00000000-0002-0000-0000-000007000000}">
      <formula1>"OTRO SECTOR"</formula1>
    </dataValidation>
    <dataValidation type="list" allowBlank="1" showInputMessage="1" showErrorMessage="1" sqref="I8:I43" xr:uid="{00000000-0002-0000-0000-000006000000}">
      <formula1>"FUNCIONAMIENTO,INVERSION,OTROS"</formula1>
    </dataValidation>
    <dataValidation type="list" allowBlank="1" showInputMessage="1" showErrorMessage="1" sqref="BA8:BA43" xr:uid="{00000000-0002-0000-0000-000005000000}">
      <formula1>"SI,NA por TIPO Contrato"</formula1>
    </dataValidation>
    <dataValidation type="list" allowBlank="1" showInputMessage="1" showErrorMessage="1" sqref="AZ8:AZ43" xr:uid="{00000000-0002-0000-0000-000004000000}">
      <formula1>"SI,NO HA INICIADO"</formula1>
    </dataValidation>
    <dataValidation type="list" allowBlank="1" showInputMessage="1" showErrorMessage="1" sqref="L8:L24 L29:L43" xr:uid="{00000000-0002-0000-0000-000003000000}">
      <formula1>"DIRECTA"</formula1>
    </dataValidation>
    <dataValidation type="list" allowBlank="1" showInputMessage="1" showErrorMessage="1" errorTitle="ERROR" error="SOLO VALIDO LISTA DESPLEGABLE" promptTitle="ESCOJA EL PERIODO" sqref="F5" xr:uid="{00000000-0002-0000-0000-000002000000}">
      <formula1>"Seleccione el periodo a presentar,ENERO,FEBRERO,MARZO,ABRIL,MAYO,JUNIO,JULIO,AGOSTO,SEPTIEMBRE,OCTUBRE,NOVIEMBRE,DICIEMBRE"</formula1>
    </dataValidation>
    <dataValidation type="list" allowBlank="1" showInputMessage="1" showErrorMessage="1" sqref="J4" xr:uid="{00000000-0002-0000-0000-000001000000}">
      <formula1>"42,250,1000,3000"</formula1>
    </dataValidation>
    <dataValidation type="list" allowBlank="1" showInputMessage="1" showErrorMessage="1" sqref="AQ8:AQ25 T8:T43 AO8:AO43 AQ29:AQ43" xr:uid="{00000000-0002-0000-0000-000000000000}">
      <formula1>"SI,NO"</formula1>
    </dataValidation>
  </dataValidations>
  <hyperlinks>
    <hyperlink ref="AY8" r:id="rId1" xr:uid="{6A6EDCBE-B46C-427C-AE6E-A7D93CCE2867}"/>
    <hyperlink ref="AY9" r:id="rId2" xr:uid="{97B4F4CE-8870-4262-9A4F-94C769B5792F}"/>
    <hyperlink ref="AY10" r:id="rId3" xr:uid="{514510B6-90E5-4938-B44D-DF862DA52C90}"/>
    <hyperlink ref="AY11" r:id="rId4" xr:uid="{ABE28ED7-ABA4-43FF-BFAC-66D5E0588393}"/>
    <hyperlink ref="AY12" r:id="rId5" xr:uid="{DFF13279-E80A-40BA-89AF-A8BBA7C7D945}"/>
    <hyperlink ref="AY13" r:id="rId6" xr:uid="{87505B16-9B8A-44C1-B116-8A8C3ED982ED}"/>
    <hyperlink ref="AY14" r:id="rId7" xr:uid="{695DA022-BF2C-48EC-A146-6998B9FB6A06}"/>
    <hyperlink ref="AY15" r:id="rId8" xr:uid="{B545299F-1AD2-4C1A-B6B9-C4B6E522CA6C}"/>
    <hyperlink ref="AY16" r:id="rId9" xr:uid="{D2DBC073-77F6-4621-BAAE-79D819467438}"/>
    <hyperlink ref="AY17" r:id="rId10" xr:uid="{C073401C-6CB8-4033-AAF5-F5C6D00FCCE3}"/>
    <hyperlink ref="AY18" r:id="rId11" xr:uid="{0535CE3B-333D-42D3-97E2-A1E9919FD9A0}"/>
    <hyperlink ref="AY19" r:id="rId12" xr:uid="{C19039A2-C12B-4019-A2F8-132D68DE91C3}"/>
    <hyperlink ref="AY21" r:id="rId13" xr:uid="{859EEFFC-574E-41B1-8B42-6F398ABDC475}"/>
    <hyperlink ref="AY20" r:id="rId14" xr:uid="{828E904E-6290-4BA5-989F-5BC9E399D540}"/>
    <hyperlink ref="AY22" r:id="rId15" xr:uid="{9A59C68F-E569-4713-9085-3DD11CC1760E}"/>
    <hyperlink ref="AY23" r:id="rId16" xr:uid="{48508AA1-DCD9-4E79-8039-0B10E420EC43}"/>
    <hyperlink ref="AY24" r:id="rId17" xr:uid="{CCA16867-A798-4F5D-8AD9-427CEEFE56E2}"/>
    <hyperlink ref="AY25" r:id="rId18" xr:uid="{13953141-357A-4C7F-9AEE-806517B82AFC}"/>
    <hyperlink ref="AY27" r:id="rId19" xr:uid="{CD8E92B8-B8F3-4E55-B20B-760F821F671C}"/>
    <hyperlink ref="AY26" r:id="rId20" xr:uid="{06B7EEE0-D1F3-48E4-B64A-B381B797EECA}"/>
    <hyperlink ref="AY28" r:id="rId21" xr:uid="{844DE724-94D1-4257-9BBD-936C3B698B80}"/>
    <hyperlink ref="AY29" r:id="rId22" xr:uid="{67E9B6BC-AD7D-40B2-B615-398479F82E1F}"/>
    <hyperlink ref="AY31" r:id="rId23" xr:uid="{662CEAE1-90B3-4063-9924-F2AD9F175685}"/>
    <hyperlink ref="AY32" r:id="rId24" xr:uid="{D5B6C5E8-9DCA-4799-AF3F-880C0602D2C9}"/>
    <hyperlink ref="AY33" r:id="rId25" xr:uid="{0DB95C6E-A709-438A-AB7A-CC8985B8289C}"/>
    <hyperlink ref="AY34" r:id="rId26" xr:uid="{4BA6CF39-0027-41D5-9213-196D80B8093D}"/>
    <hyperlink ref="AY35" r:id="rId27" xr:uid="{90FDE65B-6BE4-4D2C-B456-EC8681B7B843}"/>
    <hyperlink ref="AY36" r:id="rId28" xr:uid="{CFB0BFE4-0F77-408B-9456-7BF00B1134E7}"/>
    <hyperlink ref="AY37" r:id="rId29" xr:uid="{420B1EC2-E497-4883-9534-4C33444C1FDB}"/>
    <hyperlink ref="AY38" r:id="rId30" xr:uid="{FD76D84A-45CD-4B2A-9D79-D3E5FC655665}"/>
    <hyperlink ref="AY40" r:id="rId31" xr:uid="{2D67A6CC-0633-4688-8998-E2D99AF54573}"/>
    <hyperlink ref="AY39" r:id="rId32" xr:uid="{07E6E6A7-F859-4522-9561-90F00C8883F6}"/>
    <hyperlink ref="AY41" r:id="rId33" xr:uid="{57918301-52EB-446D-B41C-1DAE9BFDD586}"/>
    <hyperlink ref="AY42" r:id="rId34" xr:uid="{C3BAB759-6CC6-4048-91AA-2D8CEC6CA321}"/>
    <hyperlink ref="AY43" r:id="rId35" xr:uid="{CDDEFC47-8F35-4F9A-9467-F95180173A58}"/>
  </hyperlinks>
  <pageMargins left="0.7" right="0.7" top="0.75" bottom="0.75" header="0.3" footer="0.3"/>
  <pageSetup orientation="portrait" horizontalDpi="300" verticalDpi="300" r:id="rId36"/>
  <drawing r:id="rId3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3769C-FA68-4329-9561-CF79B9C5BA75}">
  <dimension ref="A1:BT23"/>
  <sheetViews>
    <sheetView showGridLines="0" workbookViewId="0">
      <selection activeCell="F13" sqref="F13"/>
    </sheetView>
  </sheetViews>
  <sheetFormatPr baseColWidth="10" defaultRowHeight="15" x14ac:dyDescent="0.25"/>
  <cols>
    <col min="1" max="1" width="2.5703125" customWidth="1"/>
    <col min="2" max="2" width="9.28515625" customWidth="1"/>
    <col min="3" max="3" width="13.5703125" customWidth="1"/>
    <col min="4" max="4" width="26.140625" customWidth="1"/>
    <col min="5" max="5" width="22.140625" customWidth="1"/>
    <col min="6" max="6" width="18" customWidth="1"/>
    <col min="7" max="7" width="12.85546875" customWidth="1"/>
    <col min="8" max="8" width="16.5703125" customWidth="1"/>
    <col min="9" max="9" width="17.42578125" customWidth="1"/>
    <col min="10" max="10" width="18.42578125" customWidth="1"/>
    <col min="11" max="11" width="13.42578125" bestFit="1" customWidth="1"/>
    <col min="12" max="12" width="13.42578125" customWidth="1"/>
    <col min="13" max="13" width="16.140625" customWidth="1"/>
    <col min="14" max="14" width="16.42578125" customWidth="1"/>
    <col min="16" max="16" width="12.42578125" customWidth="1"/>
    <col min="17" max="17" width="12.7109375" bestFit="1" customWidth="1"/>
    <col min="18" max="18" width="14.7109375" customWidth="1"/>
    <col min="19" max="19" width="16.5703125" customWidth="1"/>
    <col min="20" max="20" width="14.140625" customWidth="1"/>
    <col min="21" max="21" width="14.42578125" customWidth="1"/>
    <col min="22" max="22" width="17.140625" customWidth="1"/>
    <col min="23" max="23" width="13.85546875" customWidth="1"/>
    <col min="24" max="24" width="14.42578125" customWidth="1"/>
    <col min="25" max="25" width="13.85546875" customWidth="1"/>
    <col min="26" max="26" width="13.5703125" customWidth="1"/>
    <col min="27" max="27" width="13.28515625" customWidth="1"/>
    <col min="30" max="30" width="13.42578125" customWidth="1"/>
    <col min="31" max="31" width="13.28515625" customWidth="1"/>
    <col min="32" max="32" width="13.5703125" customWidth="1"/>
    <col min="33" max="33" width="16.5703125" customWidth="1"/>
    <col min="34" max="34" width="14.28515625" customWidth="1"/>
    <col min="35" max="35" width="13.85546875" customWidth="1"/>
    <col min="36" max="36" width="15.5703125" customWidth="1"/>
    <col min="37" max="38" width="13.28515625" customWidth="1"/>
    <col min="39" max="39" width="14" customWidth="1"/>
    <col min="40" max="42" width="14.85546875" customWidth="1"/>
    <col min="43" max="43" width="14.7109375" customWidth="1"/>
    <col min="44" max="45" width="14.28515625" customWidth="1"/>
    <col min="46" max="46" width="13.42578125" customWidth="1"/>
    <col min="47" max="48" width="12" customWidth="1"/>
    <col min="49" max="49" width="14.42578125" customWidth="1"/>
    <col min="50" max="50" width="12.42578125" customWidth="1"/>
  </cols>
  <sheetData>
    <row r="1" spans="1:72" ht="7.5" customHeight="1" x14ac:dyDescent="0.25">
      <c r="V1" s="1"/>
    </row>
    <row r="2" spans="1:72" ht="11.25" customHeight="1" thickBot="1" x14ac:dyDescent="0.3">
      <c r="H2" s="2"/>
      <c r="V2" s="1"/>
    </row>
    <row r="3" spans="1:72" ht="21" customHeight="1" thickBot="1" x14ac:dyDescent="0.3">
      <c r="B3" s="540"/>
      <c r="C3" s="541"/>
      <c r="D3" s="546" t="s">
        <v>71</v>
      </c>
      <c r="E3" s="547"/>
      <c r="F3" s="547"/>
      <c r="G3" s="548"/>
      <c r="H3" s="552" t="s">
        <v>0</v>
      </c>
      <c r="I3" s="553"/>
      <c r="J3" s="4" t="s">
        <v>76</v>
      </c>
      <c r="K3" s="9"/>
      <c r="L3" s="5"/>
      <c r="M3" s="5"/>
      <c r="N3" s="5"/>
      <c r="O3" s="5"/>
      <c r="P3" s="5"/>
      <c r="Q3" s="5"/>
      <c r="R3" s="5"/>
      <c r="S3" s="5"/>
      <c r="T3" s="5"/>
      <c r="U3" s="5"/>
      <c r="V3" s="6"/>
      <c r="W3" s="6"/>
      <c r="X3" s="5"/>
      <c r="Y3" s="6"/>
      <c r="Z3" s="5"/>
      <c r="AA3" s="6"/>
      <c r="AB3" s="5"/>
      <c r="AC3" s="6"/>
      <c r="AD3" s="5"/>
      <c r="AE3" s="6"/>
      <c r="AF3" s="5"/>
      <c r="AG3" s="6"/>
      <c r="AH3" s="5"/>
      <c r="AI3" s="6"/>
      <c r="AJ3" s="5"/>
      <c r="AK3" s="6"/>
      <c r="AL3" s="5"/>
      <c r="AM3" s="6"/>
      <c r="AN3" s="5"/>
      <c r="AO3" s="5"/>
      <c r="AP3" s="5"/>
      <c r="AQ3" s="5"/>
      <c r="AR3" s="5"/>
      <c r="AS3" s="5"/>
      <c r="AT3" s="6"/>
      <c r="AU3" s="5"/>
      <c r="AV3" s="6"/>
      <c r="AW3" s="5"/>
      <c r="AX3" s="6"/>
      <c r="AY3" s="5"/>
      <c r="AZ3" s="6"/>
      <c r="BA3" s="5"/>
    </row>
    <row r="4" spans="1:72" ht="28.5" customHeight="1" thickBot="1" x14ac:dyDescent="0.3">
      <c r="B4" s="542"/>
      <c r="C4" s="543"/>
      <c r="D4" s="549"/>
      <c r="E4" s="550"/>
      <c r="F4" s="550"/>
      <c r="G4" s="551"/>
      <c r="H4" s="554"/>
      <c r="I4" s="555"/>
      <c r="J4" s="3">
        <v>42</v>
      </c>
      <c r="K4" s="4" t="s">
        <v>1</v>
      </c>
      <c r="L4" s="5"/>
      <c r="M4" s="5"/>
      <c r="N4" s="5"/>
      <c r="O4" s="5"/>
      <c r="P4" s="5"/>
      <c r="Q4" s="5"/>
      <c r="R4" s="5"/>
      <c r="S4" s="5"/>
      <c r="T4" s="5"/>
      <c r="U4" s="5"/>
      <c r="V4" s="6"/>
      <c r="W4" s="6"/>
      <c r="X4" s="5"/>
      <c r="Y4" s="6"/>
      <c r="Z4" s="5"/>
      <c r="AA4" s="6"/>
      <c r="AB4" s="5"/>
      <c r="AC4" s="6"/>
      <c r="AD4" s="5"/>
      <c r="AE4" s="6"/>
      <c r="AF4" s="5"/>
      <c r="AG4" s="6"/>
      <c r="AH4" s="5"/>
      <c r="AI4" s="6"/>
      <c r="AJ4" s="5"/>
      <c r="AK4" s="6"/>
      <c r="AL4" s="5"/>
      <c r="AM4" s="6"/>
      <c r="AN4" s="5"/>
      <c r="AO4" s="5"/>
      <c r="AP4" s="5"/>
      <c r="AQ4" s="5"/>
      <c r="AR4" s="5"/>
      <c r="AS4" s="5"/>
      <c r="AT4" s="6"/>
      <c r="AU4" s="5"/>
      <c r="AV4" s="6"/>
      <c r="AW4" s="5"/>
      <c r="AX4" s="6"/>
      <c r="AY4" s="5"/>
      <c r="AZ4" s="6"/>
      <c r="BA4" s="5"/>
    </row>
    <row r="5" spans="1:72" ht="23.25" customHeight="1" thickBot="1" x14ac:dyDescent="0.3">
      <c r="B5" s="542"/>
      <c r="C5" s="543"/>
      <c r="D5" s="7" t="s">
        <v>2</v>
      </c>
      <c r="E5" s="8"/>
      <c r="F5" s="558" t="s">
        <v>106</v>
      </c>
      <c r="G5" s="558"/>
      <c r="H5" s="556"/>
      <c r="I5" s="557"/>
      <c r="J5" s="10">
        <f>+K6*J4</f>
        <v>54600000</v>
      </c>
      <c r="K5" s="11" t="s">
        <v>3</v>
      </c>
      <c r="L5" s="5"/>
      <c r="M5" s="5"/>
      <c r="N5" s="5"/>
      <c r="O5" s="5"/>
      <c r="P5" s="5"/>
      <c r="Q5" s="5"/>
      <c r="R5" s="5"/>
      <c r="S5" s="5"/>
      <c r="T5" s="5"/>
      <c r="U5" s="5"/>
      <c r="V5" s="6"/>
      <c r="W5" s="6"/>
      <c r="X5" s="6"/>
      <c r="Y5" s="6"/>
      <c r="Z5" s="6"/>
      <c r="AA5" s="6"/>
      <c r="AB5" s="537" t="s">
        <v>4</v>
      </c>
      <c r="AC5" s="538"/>
      <c r="AD5" s="538"/>
      <c r="AE5" s="538"/>
      <c r="AF5" s="538"/>
      <c r="AG5" s="538"/>
      <c r="AH5" s="538"/>
      <c r="AI5" s="538"/>
      <c r="AJ5" s="538"/>
      <c r="AK5" s="538"/>
      <c r="AL5" s="538"/>
      <c r="AM5" s="539"/>
      <c r="AN5" s="5"/>
      <c r="AO5" s="5"/>
      <c r="AP5" s="5"/>
      <c r="AQ5" s="5"/>
      <c r="AR5" s="5"/>
      <c r="AS5" s="5"/>
      <c r="AT5" s="5"/>
      <c r="AU5" s="5"/>
      <c r="AV5" s="5"/>
      <c r="AW5" s="5"/>
      <c r="AX5" s="5"/>
      <c r="AY5" s="5"/>
      <c r="AZ5" s="5"/>
      <c r="BA5" s="5"/>
    </row>
    <row r="6" spans="1:72" s="12" customFormat="1" ht="23.25" customHeight="1" thickBot="1" x14ac:dyDescent="0.3">
      <c r="B6" s="544"/>
      <c r="C6" s="545"/>
      <c r="D6" s="13" t="s">
        <v>5</v>
      </c>
      <c r="E6" s="559" t="s">
        <v>4641</v>
      </c>
      <c r="F6" s="559"/>
      <c r="G6" s="560"/>
      <c r="H6" s="25" t="s">
        <v>77</v>
      </c>
      <c r="I6" s="26"/>
      <c r="J6" s="27"/>
      <c r="K6" s="24">
        <v>1300000</v>
      </c>
      <c r="L6" s="5"/>
      <c r="M6" s="528" t="s">
        <v>6</v>
      </c>
      <c r="N6" s="529"/>
      <c r="O6" s="528" t="s">
        <v>7</v>
      </c>
      <c r="P6" s="529"/>
      <c r="Q6" s="530"/>
      <c r="R6" s="561" t="s">
        <v>8</v>
      </c>
      <c r="S6" s="562"/>
      <c r="T6" s="528" t="s">
        <v>9</v>
      </c>
      <c r="U6" s="529"/>
      <c r="V6" s="529"/>
      <c r="W6" s="537" t="s">
        <v>10</v>
      </c>
      <c r="X6" s="538"/>
      <c r="Y6" s="538"/>
      <c r="Z6" s="538"/>
      <c r="AA6" s="539"/>
      <c r="AB6" s="537" t="s">
        <v>11</v>
      </c>
      <c r="AC6" s="538"/>
      <c r="AD6" s="538"/>
      <c r="AE6" s="538"/>
      <c r="AF6" s="539"/>
      <c r="AG6" s="528" t="s">
        <v>12</v>
      </c>
      <c r="AH6" s="529"/>
      <c r="AI6" s="530"/>
      <c r="AJ6" s="528" t="s">
        <v>13</v>
      </c>
      <c r="AK6" s="529"/>
      <c r="AL6" s="529"/>
      <c r="AM6" s="530"/>
      <c r="AN6" s="5"/>
      <c r="AO6" s="528" t="s">
        <v>78</v>
      </c>
      <c r="AP6" s="530"/>
      <c r="AQ6" s="528" t="s">
        <v>14</v>
      </c>
      <c r="AR6" s="529"/>
      <c r="AS6" s="529"/>
      <c r="AT6" s="529"/>
      <c r="AU6" s="530"/>
      <c r="AV6" s="528" t="s">
        <v>74</v>
      </c>
      <c r="AW6" s="529"/>
      <c r="AX6" s="530"/>
      <c r="AY6" s="528" t="s">
        <v>15</v>
      </c>
      <c r="AZ6" s="529"/>
      <c r="BA6" s="530"/>
    </row>
    <row r="7" spans="1:72" s="22" customFormat="1" ht="77.25" thickBot="1" x14ac:dyDescent="0.3">
      <c r="A7" s="14"/>
      <c r="B7" s="15" t="s">
        <v>16</v>
      </c>
      <c r="C7" s="16" t="s">
        <v>17</v>
      </c>
      <c r="D7" s="17" t="s">
        <v>18</v>
      </c>
      <c r="E7" s="18" t="s">
        <v>19</v>
      </c>
      <c r="F7" s="18" t="s">
        <v>20</v>
      </c>
      <c r="G7" s="17" t="s">
        <v>21</v>
      </c>
      <c r="H7" s="15" t="s">
        <v>22</v>
      </c>
      <c r="I7" s="15" t="s">
        <v>72</v>
      </c>
      <c r="J7" s="15" t="s">
        <v>23</v>
      </c>
      <c r="K7" s="15" t="s">
        <v>24</v>
      </c>
      <c r="L7" s="15" t="s">
        <v>25</v>
      </c>
      <c r="M7" s="15" t="s">
        <v>26</v>
      </c>
      <c r="N7" s="16" t="s">
        <v>27</v>
      </c>
      <c r="O7" s="16" t="s">
        <v>28</v>
      </c>
      <c r="P7" s="15" t="s">
        <v>29</v>
      </c>
      <c r="Q7" s="15" t="s">
        <v>30</v>
      </c>
      <c r="R7" s="15" t="s">
        <v>31</v>
      </c>
      <c r="S7" s="15" t="s">
        <v>32</v>
      </c>
      <c r="T7" s="15" t="s">
        <v>33</v>
      </c>
      <c r="U7" s="16" t="s">
        <v>34</v>
      </c>
      <c r="V7" s="15" t="s">
        <v>35</v>
      </c>
      <c r="W7" s="15" t="s">
        <v>70</v>
      </c>
      <c r="X7" s="15" t="s">
        <v>36</v>
      </c>
      <c r="Y7" s="15" t="s">
        <v>37</v>
      </c>
      <c r="Z7" s="19" t="s">
        <v>38</v>
      </c>
      <c r="AA7" s="28" t="s">
        <v>39</v>
      </c>
      <c r="AB7" s="15" t="s">
        <v>40</v>
      </c>
      <c r="AC7" s="15" t="s">
        <v>41</v>
      </c>
      <c r="AD7" s="15" t="s">
        <v>42</v>
      </c>
      <c r="AE7" s="19" t="s">
        <v>43</v>
      </c>
      <c r="AF7" s="28" t="s">
        <v>44</v>
      </c>
      <c r="AG7" s="15" t="s">
        <v>45</v>
      </c>
      <c r="AH7" s="15" t="s">
        <v>46</v>
      </c>
      <c r="AI7" s="19" t="s">
        <v>47</v>
      </c>
      <c r="AJ7" s="15" t="s">
        <v>48</v>
      </c>
      <c r="AK7" s="19" t="s">
        <v>49</v>
      </c>
      <c r="AL7" s="19" t="s">
        <v>50</v>
      </c>
      <c r="AM7" s="28" t="s">
        <v>51</v>
      </c>
      <c r="AN7" s="28" t="s">
        <v>52</v>
      </c>
      <c r="AO7" s="15" t="s">
        <v>79</v>
      </c>
      <c r="AP7" s="15" t="s">
        <v>80</v>
      </c>
      <c r="AQ7" s="15" t="s">
        <v>53</v>
      </c>
      <c r="AR7" s="15" t="s">
        <v>54</v>
      </c>
      <c r="AS7" s="15" t="s">
        <v>55</v>
      </c>
      <c r="AT7" s="20" t="s">
        <v>56</v>
      </c>
      <c r="AU7" s="29" t="s">
        <v>57</v>
      </c>
      <c r="AV7" s="30" t="s">
        <v>58</v>
      </c>
      <c r="AW7" s="15" t="s">
        <v>59</v>
      </c>
      <c r="AX7" s="15" t="s">
        <v>60</v>
      </c>
      <c r="AY7" s="16" t="s">
        <v>61</v>
      </c>
      <c r="AZ7" s="16" t="s">
        <v>62</v>
      </c>
      <c r="BA7" s="16" t="s">
        <v>63</v>
      </c>
      <c r="BB7" s="21"/>
      <c r="BC7" s="21"/>
      <c r="BD7" s="21"/>
      <c r="BE7" s="21"/>
      <c r="BF7" s="21"/>
      <c r="BG7" s="21"/>
      <c r="BH7" s="21"/>
      <c r="BI7" s="21"/>
      <c r="BJ7" s="21"/>
      <c r="BK7" s="21"/>
      <c r="BL7" s="21"/>
      <c r="BM7" s="21"/>
      <c r="BN7" s="21"/>
      <c r="BO7" s="21"/>
      <c r="BP7" s="21"/>
      <c r="BQ7" s="21"/>
      <c r="BR7" s="21"/>
      <c r="BS7" s="21"/>
      <c r="BT7" s="21"/>
    </row>
    <row r="8" spans="1:72" x14ac:dyDescent="0.25">
      <c r="B8" s="43">
        <v>2024</v>
      </c>
      <c r="C8" s="372">
        <v>891780111</v>
      </c>
      <c r="D8" s="44" t="s">
        <v>64</v>
      </c>
      <c r="E8" s="45" t="s">
        <v>4640</v>
      </c>
      <c r="F8" s="380" t="s">
        <v>4639</v>
      </c>
      <c r="G8" s="380">
        <v>0</v>
      </c>
      <c r="H8" s="46" t="s">
        <v>73</v>
      </c>
      <c r="I8" s="44" t="s">
        <v>65</v>
      </c>
      <c r="J8" s="47" t="s">
        <v>4638</v>
      </c>
      <c r="K8" s="96">
        <v>26000000</v>
      </c>
      <c r="L8" s="43" t="s">
        <v>68</v>
      </c>
      <c r="M8" s="47" t="s">
        <v>4599</v>
      </c>
      <c r="N8" s="48">
        <v>57291132</v>
      </c>
      <c r="O8" s="49">
        <v>115</v>
      </c>
      <c r="P8" s="50">
        <v>45313</v>
      </c>
      <c r="Q8" s="45">
        <v>26000000</v>
      </c>
      <c r="R8" s="50">
        <v>45314</v>
      </c>
      <c r="S8" s="96">
        <v>26000000</v>
      </c>
      <c r="T8" s="46" t="s">
        <v>67</v>
      </c>
      <c r="U8" s="369">
        <v>41947381</v>
      </c>
      <c r="V8" s="370" t="s">
        <v>4577</v>
      </c>
      <c r="W8" s="53">
        <v>45314</v>
      </c>
      <c r="X8" s="53">
        <v>45314</v>
      </c>
      <c r="Y8" s="381" t="s">
        <v>75</v>
      </c>
      <c r="Z8" s="53">
        <v>45504</v>
      </c>
      <c r="AA8" s="371">
        <f t="shared" ref="AA8:AA22" si="0">+IF(Y8="1800-01-01",Z8-X8,Z8-Y8)</f>
        <v>190</v>
      </c>
      <c r="AB8" s="96">
        <v>0</v>
      </c>
      <c r="AC8" s="96">
        <v>0</v>
      </c>
      <c r="AD8" s="96">
        <v>0</v>
      </c>
      <c r="AE8" s="51" t="s">
        <v>75</v>
      </c>
      <c r="AF8" s="371">
        <f t="shared" ref="AF8:AF22" si="1">+IF(AE8="1800-01-01",0,AE8-Z8)</f>
        <v>0</v>
      </c>
      <c r="AG8" s="96">
        <v>0</v>
      </c>
      <c r="AH8" s="96">
        <v>0</v>
      </c>
      <c r="AI8" s="50" t="s">
        <v>75</v>
      </c>
      <c r="AJ8" s="372">
        <v>0</v>
      </c>
      <c r="AK8" s="50" t="s">
        <v>75</v>
      </c>
      <c r="AL8" s="50" t="s">
        <v>75</v>
      </c>
      <c r="AM8" s="371">
        <f t="shared" ref="AM8:AM22" si="2">+IF(AK8="1800-01-01",0,AL8-AK8)</f>
        <v>0</v>
      </c>
      <c r="AN8" s="371">
        <f>+K8+AC8-AH8</f>
        <v>26000000</v>
      </c>
      <c r="AO8" s="372" t="s">
        <v>67</v>
      </c>
      <c r="AP8" s="96">
        <v>26000000</v>
      </c>
      <c r="AQ8" s="46" t="s">
        <v>86</v>
      </c>
      <c r="AR8" s="96">
        <v>0</v>
      </c>
      <c r="AS8" s="54" t="s">
        <v>75</v>
      </c>
      <c r="AT8" s="382">
        <v>26000000</v>
      </c>
      <c r="AU8" s="373">
        <f>AN8-AT8</f>
        <v>0</v>
      </c>
      <c r="AV8" s="374">
        <f t="shared" ref="AV8:AV22" si="3">+IFERROR(AT8/AN8,"_")</f>
        <v>1</v>
      </c>
      <c r="AW8" s="54" t="s">
        <v>75</v>
      </c>
      <c r="AX8" s="372" t="s">
        <v>98</v>
      </c>
      <c r="AY8" s="368" t="s">
        <v>4637</v>
      </c>
      <c r="AZ8" s="43" t="s">
        <v>67</v>
      </c>
      <c r="BA8" s="43" t="s">
        <v>67</v>
      </c>
      <c r="BB8" s="12"/>
    </row>
    <row r="9" spans="1:72" x14ac:dyDescent="0.25">
      <c r="B9" s="58">
        <v>2024</v>
      </c>
      <c r="C9" s="98">
        <v>891780111</v>
      </c>
      <c r="D9" s="59" t="s">
        <v>64</v>
      </c>
      <c r="E9" s="60" t="s">
        <v>4636</v>
      </c>
      <c r="F9" s="377" t="s">
        <v>4635</v>
      </c>
      <c r="G9" s="377">
        <v>0</v>
      </c>
      <c r="H9" s="61" t="s">
        <v>73</v>
      </c>
      <c r="I9" s="59" t="s">
        <v>65</v>
      </c>
      <c r="J9" s="62" t="s">
        <v>4634</v>
      </c>
      <c r="K9" s="97">
        <v>22750000</v>
      </c>
      <c r="L9" s="58" t="s">
        <v>68</v>
      </c>
      <c r="M9" s="62" t="s">
        <v>4595</v>
      </c>
      <c r="N9" s="63">
        <v>1082986396</v>
      </c>
      <c r="O9" s="175">
        <v>117</v>
      </c>
      <c r="P9" s="65">
        <v>45313</v>
      </c>
      <c r="Q9" s="60">
        <v>40300000</v>
      </c>
      <c r="R9" s="65">
        <v>45314</v>
      </c>
      <c r="S9" s="97">
        <v>22750000</v>
      </c>
      <c r="T9" s="387" t="s">
        <v>67</v>
      </c>
      <c r="U9" s="99">
        <v>41947381</v>
      </c>
      <c r="V9" s="375" t="s">
        <v>4577</v>
      </c>
      <c r="W9" s="68">
        <v>45314</v>
      </c>
      <c r="X9" s="68">
        <v>45314</v>
      </c>
      <c r="Y9" s="101" t="s">
        <v>75</v>
      </c>
      <c r="Z9" s="68">
        <v>45504</v>
      </c>
      <c r="AA9" s="102">
        <f t="shared" si="0"/>
        <v>190</v>
      </c>
      <c r="AB9" s="97">
        <v>0</v>
      </c>
      <c r="AC9" s="97">
        <v>0</v>
      </c>
      <c r="AD9" s="97">
        <v>0</v>
      </c>
      <c r="AE9" s="66" t="s">
        <v>75</v>
      </c>
      <c r="AF9" s="102">
        <f t="shared" si="1"/>
        <v>0</v>
      </c>
      <c r="AG9" s="97">
        <v>0</v>
      </c>
      <c r="AH9" s="97">
        <v>0</v>
      </c>
      <c r="AI9" s="65" t="s">
        <v>75</v>
      </c>
      <c r="AJ9" s="98">
        <v>0</v>
      </c>
      <c r="AK9" s="65" t="s">
        <v>75</v>
      </c>
      <c r="AL9" s="65" t="s">
        <v>75</v>
      </c>
      <c r="AM9" s="102">
        <f t="shared" si="2"/>
        <v>0</v>
      </c>
      <c r="AN9" s="102">
        <f>+K9+AC9-AH9</f>
        <v>22750000</v>
      </c>
      <c r="AO9" s="98" t="s">
        <v>67</v>
      </c>
      <c r="AP9" s="97">
        <v>22750000</v>
      </c>
      <c r="AQ9" s="61" t="s">
        <v>86</v>
      </c>
      <c r="AR9" s="97">
        <v>0</v>
      </c>
      <c r="AS9" s="69" t="s">
        <v>75</v>
      </c>
      <c r="AT9" s="383">
        <v>22750000</v>
      </c>
      <c r="AU9" s="103">
        <f>AN9-AT9</f>
        <v>0</v>
      </c>
      <c r="AV9" s="104">
        <f t="shared" si="3"/>
        <v>1</v>
      </c>
      <c r="AW9" s="69" t="s">
        <v>75</v>
      </c>
      <c r="AX9" s="98" t="s">
        <v>98</v>
      </c>
      <c r="AY9" s="100" t="s">
        <v>4633</v>
      </c>
      <c r="AZ9" s="58" t="s">
        <v>67</v>
      </c>
      <c r="BA9" s="58" t="s">
        <v>67</v>
      </c>
      <c r="BB9" s="12"/>
    </row>
    <row r="10" spans="1:72" x14ac:dyDescent="0.25">
      <c r="B10" s="58">
        <v>2024</v>
      </c>
      <c r="C10" s="98">
        <v>891780111</v>
      </c>
      <c r="D10" s="59" t="s">
        <v>64</v>
      </c>
      <c r="E10" s="60" t="s">
        <v>4632</v>
      </c>
      <c r="F10" s="377" t="s">
        <v>4631</v>
      </c>
      <c r="G10" s="377">
        <v>0</v>
      </c>
      <c r="H10" s="61" t="s">
        <v>73</v>
      </c>
      <c r="I10" s="59" t="s">
        <v>65</v>
      </c>
      <c r="J10" s="62" t="s">
        <v>4592</v>
      </c>
      <c r="K10" s="97">
        <v>15000000</v>
      </c>
      <c r="L10" s="58" t="s">
        <v>68</v>
      </c>
      <c r="M10" s="375" t="s">
        <v>4591</v>
      </c>
      <c r="N10" s="376">
        <v>1082961539</v>
      </c>
      <c r="O10" s="97">
        <v>127</v>
      </c>
      <c r="P10" s="65">
        <v>45313</v>
      </c>
      <c r="Q10" s="97">
        <v>15000000</v>
      </c>
      <c r="R10" s="65">
        <v>45314</v>
      </c>
      <c r="S10" s="97">
        <v>15000000</v>
      </c>
      <c r="T10" s="61" t="s">
        <v>67</v>
      </c>
      <c r="U10" s="99">
        <v>41947381</v>
      </c>
      <c r="V10" s="375" t="s">
        <v>4577</v>
      </c>
      <c r="W10" s="68">
        <v>45314</v>
      </c>
      <c r="X10" s="68">
        <v>45314</v>
      </c>
      <c r="Y10" s="101" t="s">
        <v>75</v>
      </c>
      <c r="Z10" s="68">
        <v>45504</v>
      </c>
      <c r="AA10" s="102">
        <f t="shared" si="0"/>
        <v>190</v>
      </c>
      <c r="AB10" s="97">
        <v>1</v>
      </c>
      <c r="AC10" s="97">
        <v>2550000</v>
      </c>
      <c r="AD10" s="97">
        <v>1</v>
      </c>
      <c r="AE10" s="68">
        <v>45504</v>
      </c>
      <c r="AF10" s="102">
        <f t="shared" si="1"/>
        <v>0</v>
      </c>
      <c r="AG10" s="97">
        <v>0</v>
      </c>
      <c r="AH10" s="97">
        <v>0</v>
      </c>
      <c r="AI10" s="65" t="s">
        <v>75</v>
      </c>
      <c r="AJ10" s="98">
        <v>0</v>
      </c>
      <c r="AK10" s="65" t="s">
        <v>75</v>
      </c>
      <c r="AL10" s="65" t="s">
        <v>75</v>
      </c>
      <c r="AM10" s="102">
        <f>+IF(AK10="1800-01-01",0,AL10-AK10)</f>
        <v>0</v>
      </c>
      <c r="AN10" s="102">
        <f>+K10+AC10-AH10</f>
        <v>17550000</v>
      </c>
      <c r="AO10" s="98" t="s">
        <v>67</v>
      </c>
      <c r="AP10" s="97">
        <v>17550000</v>
      </c>
      <c r="AQ10" s="61" t="s">
        <v>86</v>
      </c>
      <c r="AR10" s="97">
        <v>0</v>
      </c>
      <c r="AS10" s="69" t="s">
        <v>75</v>
      </c>
      <c r="AT10" s="383">
        <v>17550000</v>
      </c>
      <c r="AU10" s="103">
        <f t="shared" ref="AU10:AU22" si="4">AN10-AT10</f>
        <v>0</v>
      </c>
      <c r="AV10" s="104">
        <f t="shared" si="3"/>
        <v>1</v>
      </c>
      <c r="AW10" s="69" t="s">
        <v>75</v>
      </c>
      <c r="AX10" s="98" t="s">
        <v>98</v>
      </c>
      <c r="AY10" s="100" t="s">
        <v>4630</v>
      </c>
      <c r="AZ10" s="58" t="s">
        <v>67</v>
      </c>
      <c r="BA10" s="58" t="s">
        <v>67</v>
      </c>
    </row>
    <row r="11" spans="1:72" x14ac:dyDescent="0.25">
      <c r="B11" s="58">
        <v>2024</v>
      </c>
      <c r="C11" s="98">
        <v>891780111</v>
      </c>
      <c r="D11" s="59" t="s">
        <v>64</v>
      </c>
      <c r="E11" s="60" t="s">
        <v>4629</v>
      </c>
      <c r="F11" s="377" t="s">
        <v>4628</v>
      </c>
      <c r="G11" s="377">
        <v>0</v>
      </c>
      <c r="H11" s="61" t="s">
        <v>73</v>
      </c>
      <c r="I11" s="59" t="s">
        <v>65</v>
      </c>
      <c r="J11" s="62" t="s">
        <v>4627</v>
      </c>
      <c r="K11" s="97">
        <v>17550000</v>
      </c>
      <c r="L11" s="58" t="s">
        <v>68</v>
      </c>
      <c r="M11" s="375" t="s">
        <v>4587</v>
      </c>
      <c r="N11" s="376">
        <v>1082845936</v>
      </c>
      <c r="O11" s="97">
        <v>117</v>
      </c>
      <c r="P11" s="65">
        <v>45313</v>
      </c>
      <c r="Q11" s="97">
        <v>40300000</v>
      </c>
      <c r="R11" s="174">
        <v>45315</v>
      </c>
      <c r="S11" s="97">
        <v>17500000</v>
      </c>
      <c r="T11" s="61" t="s">
        <v>67</v>
      </c>
      <c r="U11" s="99">
        <v>41947381</v>
      </c>
      <c r="V11" s="375" t="s">
        <v>4577</v>
      </c>
      <c r="W11" s="68">
        <v>45315</v>
      </c>
      <c r="X11" s="68">
        <v>45315</v>
      </c>
      <c r="Y11" s="101" t="s">
        <v>75</v>
      </c>
      <c r="Z11" s="68">
        <v>45504</v>
      </c>
      <c r="AA11" s="102">
        <f t="shared" si="0"/>
        <v>189</v>
      </c>
      <c r="AB11" s="97">
        <v>0</v>
      </c>
      <c r="AC11" s="97">
        <v>0</v>
      </c>
      <c r="AD11" s="97">
        <v>0</v>
      </c>
      <c r="AE11" s="66" t="s">
        <v>75</v>
      </c>
      <c r="AF11" s="102">
        <f t="shared" si="1"/>
        <v>0</v>
      </c>
      <c r="AG11" s="97">
        <v>0</v>
      </c>
      <c r="AH11" s="97">
        <v>0</v>
      </c>
      <c r="AI11" s="65" t="s">
        <v>75</v>
      </c>
      <c r="AJ11" s="98">
        <v>0</v>
      </c>
      <c r="AK11" s="65" t="s">
        <v>75</v>
      </c>
      <c r="AL11" s="65" t="s">
        <v>75</v>
      </c>
      <c r="AM11" s="102">
        <f t="shared" si="2"/>
        <v>0</v>
      </c>
      <c r="AN11" s="102">
        <f>+K11+AC11-AH11</f>
        <v>17550000</v>
      </c>
      <c r="AO11" s="98" t="s">
        <v>67</v>
      </c>
      <c r="AP11" s="97">
        <v>17550000</v>
      </c>
      <c r="AQ11" s="61" t="s">
        <v>86</v>
      </c>
      <c r="AR11" s="97">
        <v>0</v>
      </c>
      <c r="AS11" s="69" t="s">
        <v>75</v>
      </c>
      <c r="AT11" s="383">
        <v>17550000</v>
      </c>
      <c r="AU11" s="103">
        <f t="shared" si="4"/>
        <v>0</v>
      </c>
      <c r="AV11" s="104">
        <f t="shared" si="3"/>
        <v>1</v>
      </c>
      <c r="AW11" s="69" t="s">
        <v>75</v>
      </c>
      <c r="AX11" s="98" t="s">
        <v>98</v>
      </c>
      <c r="AY11" s="100" t="s">
        <v>4626</v>
      </c>
      <c r="AZ11" s="58" t="s">
        <v>67</v>
      </c>
      <c r="BA11" s="58" t="s">
        <v>67</v>
      </c>
    </row>
    <row r="12" spans="1:72" x14ac:dyDescent="0.25">
      <c r="B12" s="58">
        <v>2024</v>
      </c>
      <c r="C12" s="98">
        <v>891780111</v>
      </c>
      <c r="D12" s="59" t="s">
        <v>64</v>
      </c>
      <c r="E12" s="60" t="s">
        <v>4625</v>
      </c>
      <c r="F12" s="377" t="s">
        <v>4624</v>
      </c>
      <c r="G12" s="377">
        <v>0</v>
      </c>
      <c r="H12" s="61" t="s">
        <v>73</v>
      </c>
      <c r="I12" s="59" t="s">
        <v>65</v>
      </c>
      <c r="J12" s="62" t="s">
        <v>4623</v>
      </c>
      <c r="K12" s="97">
        <v>9900000</v>
      </c>
      <c r="L12" s="58" t="s">
        <v>68</v>
      </c>
      <c r="M12" s="375" t="s">
        <v>4583</v>
      </c>
      <c r="N12" s="376">
        <v>1083027929</v>
      </c>
      <c r="O12" s="97">
        <v>116</v>
      </c>
      <c r="P12" s="65">
        <v>45313</v>
      </c>
      <c r="Q12" s="97">
        <v>99000000</v>
      </c>
      <c r="R12" s="174">
        <v>45323</v>
      </c>
      <c r="S12" s="97">
        <v>9900000</v>
      </c>
      <c r="T12" s="61" t="s">
        <v>67</v>
      </c>
      <c r="U12" s="99">
        <v>41947381</v>
      </c>
      <c r="V12" s="375" t="s">
        <v>4577</v>
      </c>
      <c r="W12" s="174">
        <v>45323</v>
      </c>
      <c r="X12" s="174">
        <v>45323</v>
      </c>
      <c r="Y12" s="101" t="s">
        <v>75</v>
      </c>
      <c r="Z12" s="68">
        <v>45412</v>
      </c>
      <c r="AA12" s="102">
        <f t="shared" si="0"/>
        <v>89</v>
      </c>
      <c r="AB12" s="97">
        <v>0</v>
      </c>
      <c r="AC12" s="97">
        <v>0</v>
      </c>
      <c r="AD12" s="97">
        <v>0</v>
      </c>
      <c r="AE12" s="66" t="s">
        <v>75</v>
      </c>
      <c r="AF12" s="102">
        <f t="shared" si="1"/>
        <v>0</v>
      </c>
      <c r="AG12" s="97">
        <v>0</v>
      </c>
      <c r="AH12" s="97">
        <v>0</v>
      </c>
      <c r="AI12" s="65" t="s">
        <v>75</v>
      </c>
      <c r="AJ12" s="98">
        <v>1</v>
      </c>
      <c r="AK12" s="174">
        <v>45390</v>
      </c>
      <c r="AL12" s="174">
        <v>45505</v>
      </c>
      <c r="AM12" s="102">
        <f t="shared" si="2"/>
        <v>115</v>
      </c>
      <c r="AN12" s="102">
        <f>+K12+AC12-AH12</f>
        <v>9900000</v>
      </c>
      <c r="AO12" s="98" t="s">
        <v>67</v>
      </c>
      <c r="AP12" s="97">
        <v>9900000</v>
      </c>
      <c r="AQ12" s="61" t="s">
        <v>86</v>
      </c>
      <c r="AR12" s="97">
        <v>0</v>
      </c>
      <c r="AS12" s="69" t="s">
        <v>75</v>
      </c>
      <c r="AT12" s="383">
        <v>8100000</v>
      </c>
      <c r="AU12" s="103">
        <f t="shared" si="4"/>
        <v>1800000</v>
      </c>
      <c r="AV12" s="104">
        <f t="shared" si="3"/>
        <v>0.81818181818181823</v>
      </c>
      <c r="AW12" s="69" t="s">
        <v>75</v>
      </c>
      <c r="AX12" s="98" t="s">
        <v>101</v>
      </c>
      <c r="AY12" s="100" t="s">
        <v>4622</v>
      </c>
      <c r="AZ12" s="58" t="s">
        <v>67</v>
      </c>
      <c r="BA12" s="58" t="s">
        <v>67</v>
      </c>
    </row>
    <row r="13" spans="1:72" x14ac:dyDescent="0.25">
      <c r="B13" s="58">
        <v>2024</v>
      </c>
      <c r="C13" s="98">
        <v>891780111</v>
      </c>
      <c r="D13" s="59" t="s">
        <v>64</v>
      </c>
      <c r="E13" s="60" t="s">
        <v>4621</v>
      </c>
      <c r="F13" s="377" t="s">
        <v>4620</v>
      </c>
      <c r="G13" s="377">
        <v>0</v>
      </c>
      <c r="H13" s="61" t="s">
        <v>73</v>
      </c>
      <c r="I13" s="59" t="s">
        <v>65</v>
      </c>
      <c r="J13" s="62" t="s">
        <v>4619</v>
      </c>
      <c r="K13" s="97">
        <v>22165000</v>
      </c>
      <c r="L13" s="58" t="s">
        <v>68</v>
      </c>
      <c r="M13" s="375" t="s">
        <v>4578</v>
      </c>
      <c r="N13" s="376">
        <v>60385970</v>
      </c>
      <c r="O13" s="97">
        <v>158</v>
      </c>
      <c r="P13" s="65">
        <v>45316</v>
      </c>
      <c r="Q13" s="97">
        <v>22165000</v>
      </c>
      <c r="R13" s="174">
        <v>45324</v>
      </c>
      <c r="S13" s="97">
        <v>22165000</v>
      </c>
      <c r="T13" s="61" t="s">
        <v>67</v>
      </c>
      <c r="U13" s="99">
        <v>41947381</v>
      </c>
      <c r="V13" s="375" t="s">
        <v>4577</v>
      </c>
      <c r="W13" s="174">
        <v>45324</v>
      </c>
      <c r="X13" s="174">
        <v>45324</v>
      </c>
      <c r="Y13" s="101" t="s">
        <v>75</v>
      </c>
      <c r="Z13" s="174">
        <v>45338</v>
      </c>
      <c r="AA13" s="102">
        <f t="shared" si="0"/>
        <v>14</v>
      </c>
      <c r="AB13" s="97">
        <v>0</v>
      </c>
      <c r="AC13" s="97">
        <v>0</v>
      </c>
      <c r="AD13" s="97">
        <v>0</v>
      </c>
      <c r="AE13" s="66" t="s">
        <v>75</v>
      </c>
      <c r="AF13" s="102">
        <f t="shared" si="1"/>
        <v>0</v>
      </c>
      <c r="AG13" s="97">
        <v>0</v>
      </c>
      <c r="AH13" s="97">
        <v>0</v>
      </c>
      <c r="AI13" s="65" t="s">
        <v>75</v>
      </c>
      <c r="AJ13" s="98">
        <v>0</v>
      </c>
      <c r="AK13" s="65" t="s">
        <v>75</v>
      </c>
      <c r="AL13" s="65" t="s">
        <v>75</v>
      </c>
      <c r="AM13" s="102">
        <f t="shared" si="2"/>
        <v>0</v>
      </c>
      <c r="AN13" s="102">
        <f>+K13+AC13-AH13</f>
        <v>22165000</v>
      </c>
      <c r="AO13" s="98" t="s">
        <v>67</v>
      </c>
      <c r="AP13" s="97">
        <v>22165000</v>
      </c>
      <c r="AQ13" s="61" t="s">
        <v>86</v>
      </c>
      <c r="AR13" s="97">
        <v>0</v>
      </c>
      <c r="AS13" s="69" t="s">
        <v>75</v>
      </c>
      <c r="AT13" s="383">
        <v>22165000</v>
      </c>
      <c r="AU13" s="103">
        <f t="shared" si="4"/>
        <v>0</v>
      </c>
      <c r="AV13" s="104">
        <f t="shared" si="3"/>
        <v>1</v>
      </c>
      <c r="AW13" s="69" t="s">
        <v>75</v>
      </c>
      <c r="AX13" s="98" t="s">
        <v>98</v>
      </c>
      <c r="AY13" s="100" t="s">
        <v>4618</v>
      </c>
      <c r="AZ13" s="58" t="s">
        <v>67</v>
      </c>
      <c r="BA13" s="58" t="s">
        <v>67</v>
      </c>
    </row>
    <row r="14" spans="1:72" x14ac:dyDescent="0.25">
      <c r="B14" s="58">
        <v>2024</v>
      </c>
      <c r="C14" s="98">
        <v>891780111</v>
      </c>
      <c r="D14" s="59" t="s">
        <v>64</v>
      </c>
      <c r="E14" s="60" t="s">
        <v>4617</v>
      </c>
      <c r="F14" s="377" t="s">
        <v>4616</v>
      </c>
      <c r="G14" s="377">
        <v>0</v>
      </c>
      <c r="H14" s="61" t="s">
        <v>73</v>
      </c>
      <c r="I14" s="59" t="s">
        <v>65</v>
      </c>
      <c r="J14" s="102" t="s">
        <v>4615</v>
      </c>
      <c r="K14" s="102">
        <v>34319600</v>
      </c>
      <c r="L14" s="58" t="s">
        <v>68</v>
      </c>
      <c r="M14" s="375" t="s">
        <v>4614</v>
      </c>
      <c r="N14" s="376">
        <v>860002400</v>
      </c>
      <c r="O14" s="97">
        <v>319</v>
      </c>
      <c r="P14" s="65">
        <v>45329</v>
      </c>
      <c r="Q14" s="97">
        <v>34319600</v>
      </c>
      <c r="R14" s="174">
        <v>45330</v>
      </c>
      <c r="S14" s="97">
        <v>34319600</v>
      </c>
      <c r="T14" s="61" t="s">
        <v>67</v>
      </c>
      <c r="U14" s="99">
        <v>41947381</v>
      </c>
      <c r="V14" s="375" t="s">
        <v>4577</v>
      </c>
      <c r="W14" s="174">
        <v>45330</v>
      </c>
      <c r="X14" s="174">
        <v>45330</v>
      </c>
      <c r="Y14" s="101" t="s">
        <v>75</v>
      </c>
      <c r="Z14" s="174">
        <v>45696</v>
      </c>
      <c r="AA14" s="102">
        <f t="shared" si="0"/>
        <v>366</v>
      </c>
      <c r="AB14" s="97">
        <v>0</v>
      </c>
      <c r="AC14" s="97">
        <v>0</v>
      </c>
      <c r="AD14" s="97">
        <v>0</v>
      </c>
      <c r="AE14" s="98" t="s">
        <v>75</v>
      </c>
      <c r="AF14" s="102">
        <f t="shared" si="1"/>
        <v>0</v>
      </c>
      <c r="AG14" s="97">
        <v>0</v>
      </c>
      <c r="AH14" s="97">
        <v>0</v>
      </c>
      <c r="AI14" s="98" t="s">
        <v>75</v>
      </c>
      <c r="AJ14" s="98">
        <v>0</v>
      </c>
      <c r="AK14" s="98" t="s">
        <v>75</v>
      </c>
      <c r="AL14" s="98" t="s">
        <v>75</v>
      </c>
      <c r="AM14" s="102">
        <f t="shared" si="2"/>
        <v>0</v>
      </c>
      <c r="AN14" s="102">
        <f>+K14+AC14-AH14</f>
        <v>34319600</v>
      </c>
      <c r="AO14" s="98" t="s">
        <v>67</v>
      </c>
      <c r="AP14" s="97">
        <v>34319600</v>
      </c>
      <c r="AQ14" s="61" t="s">
        <v>86</v>
      </c>
      <c r="AR14" s="97">
        <v>0</v>
      </c>
      <c r="AS14" s="98" t="s">
        <v>75</v>
      </c>
      <c r="AT14" s="383">
        <v>23133600</v>
      </c>
      <c r="AU14" s="103">
        <f t="shared" si="4"/>
        <v>11186000</v>
      </c>
      <c r="AV14" s="104">
        <f t="shared" si="3"/>
        <v>0.67406380027739254</v>
      </c>
      <c r="AW14" s="69" t="s">
        <v>75</v>
      </c>
      <c r="AX14" s="98" t="s">
        <v>101</v>
      </c>
      <c r="AY14" s="100" t="s">
        <v>4613</v>
      </c>
      <c r="AZ14" s="58" t="s">
        <v>67</v>
      </c>
      <c r="BA14" s="58" t="s">
        <v>67</v>
      </c>
    </row>
    <row r="15" spans="1:72" x14ac:dyDescent="0.25">
      <c r="B15" s="58">
        <v>2024</v>
      </c>
      <c r="C15" s="98">
        <v>891780111</v>
      </c>
      <c r="D15" s="59" t="s">
        <v>64</v>
      </c>
      <c r="E15" s="60" t="s">
        <v>4612</v>
      </c>
      <c r="F15" s="377" t="s">
        <v>4611</v>
      </c>
      <c r="G15" s="377">
        <v>0</v>
      </c>
      <c r="H15" s="61" t="s">
        <v>73</v>
      </c>
      <c r="I15" s="59" t="s">
        <v>65</v>
      </c>
      <c r="J15" s="62" t="s">
        <v>4610</v>
      </c>
      <c r="K15" s="384">
        <v>1400000</v>
      </c>
      <c r="L15" s="58" t="s">
        <v>68</v>
      </c>
      <c r="M15" s="375" t="s">
        <v>4609</v>
      </c>
      <c r="N15" s="376">
        <v>1082887911</v>
      </c>
      <c r="O15" s="384">
        <v>327</v>
      </c>
      <c r="P15" s="174">
        <v>45331</v>
      </c>
      <c r="Q15" s="384">
        <v>1400000</v>
      </c>
      <c r="R15" s="174">
        <v>45331</v>
      </c>
      <c r="S15" s="384">
        <v>1400000</v>
      </c>
      <c r="T15" s="61" t="s">
        <v>67</v>
      </c>
      <c r="U15" s="99">
        <v>41947381</v>
      </c>
      <c r="V15" s="375" t="s">
        <v>4577</v>
      </c>
      <c r="W15" s="174">
        <v>45342</v>
      </c>
      <c r="X15" s="174">
        <v>45342</v>
      </c>
      <c r="Y15" s="101" t="s">
        <v>75</v>
      </c>
      <c r="Z15" s="174">
        <v>45351</v>
      </c>
      <c r="AA15" s="102">
        <f t="shared" si="0"/>
        <v>9</v>
      </c>
      <c r="AB15" s="97">
        <v>0</v>
      </c>
      <c r="AC15" s="97">
        <v>0</v>
      </c>
      <c r="AD15" s="97">
        <v>0</v>
      </c>
      <c r="AE15" s="98" t="s">
        <v>75</v>
      </c>
      <c r="AF15" s="102">
        <f t="shared" si="1"/>
        <v>0</v>
      </c>
      <c r="AG15" s="97">
        <v>0</v>
      </c>
      <c r="AH15" s="97">
        <v>0</v>
      </c>
      <c r="AI15" s="98" t="s">
        <v>75</v>
      </c>
      <c r="AJ15" s="98">
        <v>0</v>
      </c>
      <c r="AK15" s="98" t="s">
        <v>75</v>
      </c>
      <c r="AL15" s="98" t="s">
        <v>75</v>
      </c>
      <c r="AM15" s="102">
        <f t="shared" si="2"/>
        <v>0</v>
      </c>
      <c r="AN15" s="102">
        <f>+K15+AC15-AH15</f>
        <v>1400000</v>
      </c>
      <c r="AO15" s="98" t="s">
        <v>67</v>
      </c>
      <c r="AP15" s="384">
        <v>1400000</v>
      </c>
      <c r="AQ15" s="61" t="s">
        <v>86</v>
      </c>
      <c r="AR15" s="97">
        <v>0</v>
      </c>
      <c r="AS15" s="98" t="s">
        <v>75</v>
      </c>
      <c r="AT15" s="383">
        <v>1400000</v>
      </c>
      <c r="AU15" s="103">
        <f t="shared" si="4"/>
        <v>0</v>
      </c>
      <c r="AV15" s="104">
        <f t="shared" si="3"/>
        <v>1</v>
      </c>
      <c r="AW15" s="69" t="s">
        <v>75</v>
      </c>
      <c r="AX15" s="98" t="s">
        <v>98</v>
      </c>
      <c r="AY15" s="100" t="s">
        <v>4608</v>
      </c>
      <c r="AZ15" s="58" t="s">
        <v>67</v>
      </c>
      <c r="BA15" s="58" t="s">
        <v>67</v>
      </c>
    </row>
    <row r="16" spans="1:72" x14ac:dyDescent="0.25">
      <c r="B16" s="58">
        <v>2024</v>
      </c>
      <c r="C16" s="98">
        <v>891780111</v>
      </c>
      <c r="D16" s="59" t="s">
        <v>64</v>
      </c>
      <c r="E16" s="60" t="s">
        <v>4607</v>
      </c>
      <c r="F16" s="377" t="s">
        <v>4606</v>
      </c>
      <c r="G16" s="377">
        <v>0</v>
      </c>
      <c r="H16" s="61" t="s">
        <v>73</v>
      </c>
      <c r="I16" s="59" t="s">
        <v>65</v>
      </c>
      <c r="J16" s="62" t="s">
        <v>4605</v>
      </c>
      <c r="K16" s="97">
        <v>12000000</v>
      </c>
      <c r="L16" s="58" t="s">
        <v>68</v>
      </c>
      <c r="M16" s="375" t="s">
        <v>4604</v>
      </c>
      <c r="N16" s="376">
        <v>57434146</v>
      </c>
      <c r="O16" s="97">
        <v>698</v>
      </c>
      <c r="P16" s="101">
        <v>45366</v>
      </c>
      <c r="Q16" s="97">
        <v>12000000</v>
      </c>
      <c r="R16" s="174">
        <v>45371</v>
      </c>
      <c r="S16" s="97">
        <v>12000000</v>
      </c>
      <c r="T16" s="61" t="s">
        <v>67</v>
      </c>
      <c r="U16" s="99">
        <v>41947381</v>
      </c>
      <c r="V16" s="375" t="s">
        <v>4577</v>
      </c>
      <c r="W16" s="101">
        <v>45371</v>
      </c>
      <c r="X16" s="101">
        <v>45371</v>
      </c>
      <c r="Y16" s="101" t="s">
        <v>75</v>
      </c>
      <c r="Z16" s="174">
        <v>45493</v>
      </c>
      <c r="AA16" s="102">
        <f t="shared" si="0"/>
        <v>122</v>
      </c>
      <c r="AB16" s="97">
        <v>0</v>
      </c>
      <c r="AC16" s="97">
        <v>0</v>
      </c>
      <c r="AD16" s="97">
        <v>0</v>
      </c>
      <c r="AE16" s="98" t="s">
        <v>75</v>
      </c>
      <c r="AF16" s="102">
        <f>+IF(AE16="1800-01-01",0,AE16-#REF!)</f>
        <v>0</v>
      </c>
      <c r="AG16" s="97">
        <v>0</v>
      </c>
      <c r="AH16" s="97">
        <v>0</v>
      </c>
      <c r="AI16" s="98" t="s">
        <v>75</v>
      </c>
      <c r="AJ16" s="98">
        <v>0</v>
      </c>
      <c r="AK16" s="98" t="s">
        <v>75</v>
      </c>
      <c r="AL16" s="98" t="s">
        <v>75</v>
      </c>
      <c r="AM16" s="102">
        <f t="shared" si="2"/>
        <v>0</v>
      </c>
      <c r="AN16" s="102">
        <f>+K16+AC16-AH16</f>
        <v>12000000</v>
      </c>
      <c r="AO16" s="98" t="s">
        <v>67</v>
      </c>
      <c r="AP16" s="97">
        <v>12000000</v>
      </c>
      <c r="AQ16" s="61" t="s">
        <v>86</v>
      </c>
      <c r="AR16" s="97">
        <v>0</v>
      </c>
      <c r="AS16" s="98" t="s">
        <v>75</v>
      </c>
      <c r="AT16" s="383">
        <v>12000000</v>
      </c>
      <c r="AU16" s="103">
        <f t="shared" si="4"/>
        <v>0</v>
      </c>
      <c r="AV16" s="104">
        <f t="shared" si="3"/>
        <v>1</v>
      </c>
      <c r="AW16" s="69" t="s">
        <v>75</v>
      </c>
      <c r="AX16" s="98" t="s">
        <v>98</v>
      </c>
      <c r="AY16" s="100" t="s">
        <v>4603</v>
      </c>
      <c r="AZ16" s="58" t="s">
        <v>67</v>
      </c>
      <c r="BA16" s="58" t="s">
        <v>67</v>
      </c>
    </row>
    <row r="17" spans="2:53" x14ac:dyDescent="0.25">
      <c r="B17" s="58">
        <v>2024</v>
      </c>
      <c r="C17" s="98">
        <v>891780111</v>
      </c>
      <c r="D17" s="59" t="s">
        <v>64</v>
      </c>
      <c r="E17" s="60" t="s">
        <v>4602</v>
      </c>
      <c r="F17" s="377" t="s">
        <v>4601</v>
      </c>
      <c r="G17" s="98">
        <v>0</v>
      </c>
      <c r="H17" s="61" t="s">
        <v>73</v>
      </c>
      <c r="I17" s="59" t="s">
        <v>65</v>
      </c>
      <c r="J17" s="62" t="s">
        <v>4600</v>
      </c>
      <c r="K17" s="97">
        <v>18000000</v>
      </c>
      <c r="L17" s="58" t="s">
        <v>68</v>
      </c>
      <c r="M17" s="62" t="s">
        <v>4599</v>
      </c>
      <c r="N17" s="63">
        <v>57291132</v>
      </c>
      <c r="O17" s="384">
        <v>1811</v>
      </c>
      <c r="P17" s="385">
        <v>45513</v>
      </c>
      <c r="Q17" s="384">
        <v>18000000</v>
      </c>
      <c r="R17" s="174">
        <v>45513</v>
      </c>
      <c r="S17" s="384">
        <v>18000000</v>
      </c>
      <c r="T17" s="61" t="s">
        <v>67</v>
      </c>
      <c r="U17" s="99">
        <v>41947381</v>
      </c>
      <c r="V17" s="375" t="s">
        <v>4577</v>
      </c>
      <c r="W17" s="101">
        <v>45513</v>
      </c>
      <c r="X17" s="101">
        <v>45513</v>
      </c>
      <c r="Y17" s="101" t="s">
        <v>75</v>
      </c>
      <c r="Z17" s="174">
        <v>45641</v>
      </c>
      <c r="AA17" s="102">
        <f t="shared" si="0"/>
        <v>128</v>
      </c>
      <c r="AB17" s="97">
        <v>0</v>
      </c>
      <c r="AC17" s="97">
        <v>0</v>
      </c>
      <c r="AD17" s="97">
        <v>0</v>
      </c>
      <c r="AE17" s="98" t="s">
        <v>75</v>
      </c>
      <c r="AF17" s="102">
        <f t="shared" si="1"/>
        <v>0</v>
      </c>
      <c r="AG17" s="97">
        <v>0</v>
      </c>
      <c r="AH17" s="97">
        <v>0</v>
      </c>
      <c r="AI17" s="98" t="s">
        <v>75</v>
      </c>
      <c r="AJ17" s="98">
        <v>0</v>
      </c>
      <c r="AK17" s="98" t="s">
        <v>75</v>
      </c>
      <c r="AL17" s="98" t="s">
        <v>75</v>
      </c>
      <c r="AM17" s="102">
        <f t="shared" si="2"/>
        <v>0</v>
      </c>
      <c r="AN17" s="102">
        <f>+K17+AC17-AH17</f>
        <v>18000000</v>
      </c>
      <c r="AO17" s="98" t="s">
        <v>67</v>
      </c>
      <c r="AP17" s="97">
        <v>18000000</v>
      </c>
      <c r="AQ17" s="61" t="s">
        <v>86</v>
      </c>
      <c r="AR17" s="97">
        <v>0</v>
      </c>
      <c r="AS17" s="98" t="s">
        <v>75</v>
      </c>
      <c r="AT17" s="383">
        <v>4000000</v>
      </c>
      <c r="AU17" s="103">
        <f t="shared" si="4"/>
        <v>14000000</v>
      </c>
      <c r="AV17" s="104">
        <f t="shared" si="3"/>
        <v>0.22222222222222221</v>
      </c>
      <c r="AW17" s="69" t="s">
        <v>75</v>
      </c>
      <c r="AX17" s="377" t="s">
        <v>101</v>
      </c>
      <c r="AY17" s="100" t="s">
        <v>4598</v>
      </c>
      <c r="AZ17" s="58" t="s">
        <v>67</v>
      </c>
      <c r="BA17" s="58" t="s">
        <v>67</v>
      </c>
    </row>
    <row r="18" spans="2:53" x14ac:dyDescent="0.25">
      <c r="B18" s="58">
        <v>2024</v>
      </c>
      <c r="C18" s="98">
        <v>891780111</v>
      </c>
      <c r="D18" s="59" t="s">
        <v>64</v>
      </c>
      <c r="E18" s="60" t="s">
        <v>12781</v>
      </c>
      <c r="F18" s="377" t="s">
        <v>4597</v>
      </c>
      <c r="G18" s="98">
        <v>0</v>
      </c>
      <c r="H18" s="61" t="s">
        <v>73</v>
      </c>
      <c r="I18" s="59" t="s">
        <v>65</v>
      </c>
      <c r="J18" s="62" t="s">
        <v>4596</v>
      </c>
      <c r="K18" s="97">
        <v>15750000</v>
      </c>
      <c r="L18" s="58" t="s">
        <v>68</v>
      </c>
      <c r="M18" s="62" t="s">
        <v>4595</v>
      </c>
      <c r="N18" s="63">
        <v>1082986396</v>
      </c>
      <c r="O18" s="384">
        <v>1812</v>
      </c>
      <c r="P18" s="385">
        <v>45513</v>
      </c>
      <c r="Q18" s="384">
        <v>27900000</v>
      </c>
      <c r="R18" s="174">
        <v>45513</v>
      </c>
      <c r="S18" s="384">
        <v>15750000</v>
      </c>
      <c r="T18" s="61" t="s">
        <v>67</v>
      </c>
      <c r="U18" s="99">
        <v>41947381</v>
      </c>
      <c r="V18" s="375" t="s">
        <v>4577</v>
      </c>
      <c r="W18" s="101">
        <v>45513</v>
      </c>
      <c r="X18" s="101">
        <v>45513</v>
      </c>
      <c r="Y18" s="101" t="s">
        <v>75</v>
      </c>
      <c r="Z18" s="174">
        <v>45641</v>
      </c>
      <c r="AA18" s="102">
        <f t="shared" si="0"/>
        <v>128</v>
      </c>
      <c r="AB18" s="97">
        <v>0</v>
      </c>
      <c r="AC18" s="97">
        <v>0</v>
      </c>
      <c r="AD18" s="97">
        <v>0</v>
      </c>
      <c r="AE18" s="98" t="s">
        <v>75</v>
      </c>
      <c r="AF18" s="102">
        <f t="shared" si="1"/>
        <v>0</v>
      </c>
      <c r="AG18" s="97">
        <v>0</v>
      </c>
      <c r="AH18" s="97">
        <v>0</v>
      </c>
      <c r="AI18" s="98" t="s">
        <v>75</v>
      </c>
      <c r="AJ18" s="98">
        <v>0</v>
      </c>
      <c r="AK18" s="98" t="s">
        <v>75</v>
      </c>
      <c r="AL18" s="98" t="s">
        <v>75</v>
      </c>
      <c r="AM18" s="102">
        <f t="shared" si="2"/>
        <v>0</v>
      </c>
      <c r="AN18" s="102">
        <f>+K18+AC18-AH18</f>
        <v>15750000</v>
      </c>
      <c r="AO18" s="98" t="s">
        <v>67</v>
      </c>
      <c r="AP18" s="97">
        <v>15750000</v>
      </c>
      <c r="AQ18" s="61" t="s">
        <v>86</v>
      </c>
      <c r="AR18" s="97">
        <v>0</v>
      </c>
      <c r="AS18" s="98" t="s">
        <v>75</v>
      </c>
      <c r="AT18" s="383">
        <v>3500000</v>
      </c>
      <c r="AU18" s="103">
        <f t="shared" si="4"/>
        <v>12250000</v>
      </c>
      <c r="AV18" s="104">
        <f t="shared" si="3"/>
        <v>0.22222222222222221</v>
      </c>
      <c r="AW18" s="69" t="s">
        <v>75</v>
      </c>
      <c r="AX18" s="377" t="s">
        <v>101</v>
      </c>
      <c r="AY18" s="100" t="s">
        <v>4594</v>
      </c>
      <c r="AZ18" s="58" t="s">
        <v>67</v>
      </c>
      <c r="BA18" s="58" t="s">
        <v>67</v>
      </c>
    </row>
    <row r="19" spans="2:53" x14ac:dyDescent="0.25">
      <c r="B19" s="58">
        <v>2024</v>
      </c>
      <c r="C19" s="98">
        <v>891780111</v>
      </c>
      <c r="D19" s="59" t="s">
        <v>64</v>
      </c>
      <c r="E19" s="60" t="s">
        <v>12780</v>
      </c>
      <c r="F19" s="377" t="s">
        <v>4593</v>
      </c>
      <c r="G19" s="98">
        <v>0</v>
      </c>
      <c r="H19" s="61" t="s">
        <v>73</v>
      </c>
      <c r="I19" s="59" t="s">
        <v>65</v>
      </c>
      <c r="J19" s="62" t="s">
        <v>4592</v>
      </c>
      <c r="K19" s="97">
        <v>12150000</v>
      </c>
      <c r="L19" s="58" t="s">
        <v>68</v>
      </c>
      <c r="M19" s="375" t="s">
        <v>4591</v>
      </c>
      <c r="N19" s="376">
        <v>1082961539</v>
      </c>
      <c r="O19" s="384">
        <v>1810</v>
      </c>
      <c r="P19" s="385">
        <v>45513</v>
      </c>
      <c r="Q19" s="384">
        <v>12150000</v>
      </c>
      <c r="R19" s="174">
        <v>45513</v>
      </c>
      <c r="S19" s="97">
        <v>12150000</v>
      </c>
      <c r="T19" s="61" t="s">
        <v>67</v>
      </c>
      <c r="U19" s="99">
        <v>41947381</v>
      </c>
      <c r="V19" s="375" t="s">
        <v>4577</v>
      </c>
      <c r="W19" s="101">
        <v>45513</v>
      </c>
      <c r="X19" s="101">
        <v>45513</v>
      </c>
      <c r="Y19" s="101" t="s">
        <v>75</v>
      </c>
      <c r="Z19" s="174">
        <v>45641</v>
      </c>
      <c r="AA19" s="102">
        <f t="shared" si="0"/>
        <v>128</v>
      </c>
      <c r="AB19" s="97">
        <v>0</v>
      </c>
      <c r="AC19" s="97">
        <v>0</v>
      </c>
      <c r="AD19" s="97">
        <v>0</v>
      </c>
      <c r="AE19" s="98" t="s">
        <v>75</v>
      </c>
      <c r="AF19" s="102">
        <f t="shared" si="1"/>
        <v>0</v>
      </c>
      <c r="AG19" s="97">
        <v>0</v>
      </c>
      <c r="AH19" s="97">
        <v>0</v>
      </c>
      <c r="AI19" s="98" t="s">
        <v>75</v>
      </c>
      <c r="AJ19" s="98">
        <v>0</v>
      </c>
      <c r="AK19" s="98" t="s">
        <v>75</v>
      </c>
      <c r="AL19" s="98" t="s">
        <v>75</v>
      </c>
      <c r="AM19" s="102">
        <f t="shared" si="2"/>
        <v>0</v>
      </c>
      <c r="AN19" s="102">
        <f>+K19+AC19-AH19</f>
        <v>12150000</v>
      </c>
      <c r="AO19" s="98" t="s">
        <v>67</v>
      </c>
      <c r="AP19" s="97">
        <v>12150000</v>
      </c>
      <c r="AQ19" s="61" t="s">
        <v>86</v>
      </c>
      <c r="AR19" s="97">
        <v>0</v>
      </c>
      <c r="AS19" s="98" t="s">
        <v>75</v>
      </c>
      <c r="AT19" s="383">
        <v>2700000</v>
      </c>
      <c r="AU19" s="103">
        <f t="shared" si="4"/>
        <v>9450000</v>
      </c>
      <c r="AV19" s="104">
        <f t="shared" si="3"/>
        <v>0.22222222222222221</v>
      </c>
      <c r="AW19" s="69" t="s">
        <v>75</v>
      </c>
      <c r="AX19" s="377" t="s">
        <v>101</v>
      </c>
      <c r="AY19" s="100" t="s">
        <v>4590</v>
      </c>
      <c r="AZ19" s="58" t="s">
        <v>67</v>
      </c>
      <c r="BA19" s="58" t="s">
        <v>67</v>
      </c>
    </row>
    <row r="20" spans="2:53" x14ac:dyDescent="0.25">
      <c r="B20" s="58">
        <v>2024</v>
      </c>
      <c r="C20" s="98">
        <v>891780111</v>
      </c>
      <c r="D20" s="59" t="s">
        <v>64</v>
      </c>
      <c r="E20" s="60" t="s">
        <v>12783</v>
      </c>
      <c r="F20" s="377" t="s">
        <v>4589</v>
      </c>
      <c r="G20" s="98">
        <v>0</v>
      </c>
      <c r="H20" s="61" t="s">
        <v>73</v>
      </c>
      <c r="I20" s="59" t="s">
        <v>65</v>
      </c>
      <c r="J20" s="62" t="s">
        <v>4588</v>
      </c>
      <c r="K20" s="97">
        <v>12150000</v>
      </c>
      <c r="L20" s="58" t="s">
        <v>68</v>
      </c>
      <c r="M20" s="375" t="s">
        <v>4587</v>
      </c>
      <c r="N20" s="376">
        <v>1082845936</v>
      </c>
      <c r="O20" s="384">
        <v>1812</v>
      </c>
      <c r="P20" s="385">
        <v>45513</v>
      </c>
      <c r="Q20" s="384">
        <v>27900000</v>
      </c>
      <c r="R20" s="174">
        <v>45516</v>
      </c>
      <c r="S20" s="97">
        <v>12150000</v>
      </c>
      <c r="T20" s="61" t="s">
        <v>67</v>
      </c>
      <c r="U20" s="99">
        <v>41947381</v>
      </c>
      <c r="V20" s="375" t="s">
        <v>4577</v>
      </c>
      <c r="W20" s="101">
        <v>45516</v>
      </c>
      <c r="X20" s="101">
        <v>45516</v>
      </c>
      <c r="Y20" s="101" t="s">
        <v>75</v>
      </c>
      <c r="Z20" s="174">
        <v>45641</v>
      </c>
      <c r="AA20" s="102">
        <f t="shared" si="0"/>
        <v>125</v>
      </c>
      <c r="AB20" s="97">
        <v>0</v>
      </c>
      <c r="AC20" s="97">
        <v>0</v>
      </c>
      <c r="AD20" s="97">
        <v>0</v>
      </c>
      <c r="AE20" s="98" t="s">
        <v>75</v>
      </c>
      <c r="AF20" s="102">
        <f t="shared" si="1"/>
        <v>0</v>
      </c>
      <c r="AG20" s="97">
        <v>0</v>
      </c>
      <c r="AH20" s="97">
        <v>0</v>
      </c>
      <c r="AI20" s="98" t="s">
        <v>75</v>
      </c>
      <c r="AJ20" s="98">
        <v>0</v>
      </c>
      <c r="AK20" s="98" t="s">
        <v>75</v>
      </c>
      <c r="AL20" s="98" t="s">
        <v>75</v>
      </c>
      <c r="AM20" s="102">
        <f t="shared" si="2"/>
        <v>0</v>
      </c>
      <c r="AN20" s="102">
        <f>+K20+AC20-AH20</f>
        <v>12150000</v>
      </c>
      <c r="AO20" s="98" t="s">
        <v>67</v>
      </c>
      <c r="AP20" s="97">
        <v>12150000</v>
      </c>
      <c r="AQ20" s="61" t="s">
        <v>86</v>
      </c>
      <c r="AR20" s="97">
        <v>0</v>
      </c>
      <c r="AS20" s="98" t="s">
        <v>75</v>
      </c>
      <c r="AT20" s="383">
        <v>0</v>
      </c>
      <c r="AU20" s="103">
        <f t="shared" si="4"/>
        <v>12150000</v>
      </c>
      <c r="AV20" s="104">
        <f t="shared" si="3"/>
        <v>0</v>
      </c>
      <c r="AW20" s="69" t="s">
        <v>75</v>
      </c>
      <c r="AX20" s="377" t="s">
        <v>101</v>
      </c>
      <c r="AY20" s="100" t="s">
        <v>4586</v>
      </c>
      <c r="AZ20" s="58" t="s">
        <v>67</v>
      </c>
      <c r="BA20" s="58" t="s">
        <v>67</v>
      </c>
    </row>
    <row r="21" spans="2:53" x14ac:dyDescent="0.25">
      <c r="B21" s="58">
        <v>2024</v>
      </c>
      <c r="C21" s="98">
        <v>891780111</v>
      </c>
      <c r="D21" s="59" t="s">
        <v>64</v>
      </c>
      <c r="E21" s="60" t="s">
        <v>12782</v>
      </c>
      <c r="F21" s="377" t="s">
        <v>4585</v>
      </c>
      <c r="G21" s="98">
        <v>0</v>
      </c>
      <c r="H21" s="61" t="s">
        <v>73</v>
      </c>
      <c r="I21" s="59" t="s">
        <v>65</v>
      </c>
      <c r="J21" s="62" t="s">
        <v>4584</v>
      </c>
      <c r="K21" s="97">
        <v>11550000</v>
      </c>
      <c r="L21" s="58" t="s">
        <v>68</v>
      </c>
      <c r="M21" s="375" t="s">
        <v>4583</v>
      </c>
      <c r="N21" s="376">
        <v>1083027929</v>
      </c>
      <c r="O21" s="384">
        <v>2014</v>
      </c>
      <c r="P21" s="385">
        <v>45513</v>
      </c>
      <c r="Q21" s="384">
        <v>11550000</v>
      </c>
      <c r="R21" s="174">
        <v>45534</v>
      </c>
      <c r="S21" s="97">
        <v>11550000</v>
      </c>
      <c r="T21" s="61" t="s">
        <v>67</v>
      </c>
      <c r="U21" s="99">
        <v>41947381</v>
      </c>
      <c r="V21" s="375" t="s">
        <v>4577</v>
      </c>
      <c r="W21" s="101">
        <v>45534</v>
      </c>
      <c r="X21" s="101">
        <v>45534</v>
      </c>
      <c r="Y21" s="101" t="s">
        <v>75</v>
      </c>
      <c r="Z21" s="174">
        <v>45641</v>
      </c>
      <c r="AA21" s="102">
        <f t="shared" si="0"/>
        <v>107</v>
      </c>
      <c r="AB21" s="97">
        <v>0</v>
      </c>
      <c r="AC21" s="97">
        <v>0</v>
      </c>
      <c r="AD21" s="97">
        <v>0</v>
      </c>
      <c r="AE21" s="98" t="s">
        <v>75</v>
      </c>
      <c r="AF21" s="102">
        <f t="shared" si="1"/>
        <v>0</v>
      </c>
      <c r="AG21" s="97">
        <v>0</v>
      </c>
      <c r="AH21" s="97">
        <v>0</v>
      </c>
      <c r="AI21" s="98" t="s">
        <v>75</v>
      </c>
      <c r="AJ21" s="98">
        <v>0</v>
      </c>
      <c r="AK21" s="98" t="s">
        <v>75</v>
      </c>
      <c r="AL21" s="98" t="s">
        <v>75</v>
      </c>
      <c r="AM21" s="102">
        <f t="shared" si="2"/>
        <v>0</v>
      </c>
      <c r="AN21" s="102">
        <f>+K21+AC21-AH21</f>
        <v>11550000</v>
      </c>
      <c r="AO21" s="98" t="s">
        <v>67</v>
      </c>
      <c r="AP21" s="97">
        <v>11550000</v>
      </c>
      <c r="AQ21" s="61" t="s">
        <v>86</v>
      </c>
      <c r="AR21" s="97">
        <v>0</v>
      </c>
      <c r="AS21" s="98" t="s">
        <v>75</v>
      </c>
      <c r="AT21" s="383">
        <v>0</v>
      </c>
      <c r="AU21" s="103">
        <f t="shared" si="4"/>
        <v>11550000</v>
      </c>
      <c r="AV21" s="104">
        <f t="shared" si="3"/>
        <v>0</v>
      </c>
      <c r="AW21" s="69" t="s">
        <v>75</v>
      </c>
      <c r="AX21" s="377" t="s">
        <v>101</v>
      </c>
      <c r="AY21" s="100" t="s">
        <v>4582</v>
      </c>
      <c r="AZ21" s="58" t="s">
        <v>67</v>
      </c>
      <c r="BA21" s="58" t="s">
        <v>67</v>
      </c>
    </row>
    <row r="22" spans="2:53" ht="15.75" thickBot="1" x14ac:dyDescent="0.3">
      <c r="B22" s="105">
        <v>2024</v>
      </c>
      <c r="C22" s="108">
        <v>891780111</v>
      </c>
      <c r="D22" s="106" t="s">
        <v>64</v>
      </c>
      <c r="E22" s="76" t="s">
        <v>4581</v>
      </c>
      <c r="F22" s="379" t="s">
        <v>4580</v>
      </c>
      <c r="G22" s="108">
        <v>0</v>
      </c>
      <c r="H22" s="75" t="s">
        <v>73</v>
      </c>
      <c r="I22" s="106" t="s">
        <v>65</v>
      </c>
      <c r="J22" s="77" t="s">
        <v>4579</v>
      </c>
      <c r="K22" s="107">
        <v>25440000</v>
      </c>
      <c r="L22" s="105" t="s">
        <v>68</v>
      </c>
      <c r="M22" s="109" t="s">
        <v>4578</v>
      </c>
      <c r="N22" s="378">
        <v>60385970</v>
      </c>
      <c r="O22" s="107">
        <v>1563</v>
      </c>
      <c r="P22" s="112">
        <v>45484</v>
      </c>
      <c r="Q22" s="107">
        <v>25440000</v>
      </c>
      <c r="R22" s="173">
        <v>45510</v>
      </c>
      <c r="S22" s="107">
        <v>25440000</v>
      </c>
      <c r="T22" s="75" t="s">
        <v>67</v>
      </c>
      <c r="U22" s="110">
        <v>41947381</v>
      </c>
      <c r="V22" s="109" t="s">
        <v>4577</v>
      </c>
      <c r="W22" s="112">
        <v>45510</v>
      </c>
      <c r="X22" s="112">
        <v>45510</v>
      </c>
      <c r="Y22" s="112" t="s">
        <v>75</v>
      </c>
      <c r="Z22" s="112">
        <v>45524</v>
      </c>
      <c r="AA22" s="113">
        <f t="shared" si="0"/>
        <v>14</v>
      </c>
      <c r="AB22" s="107">
        <v>0</v>
      </c>
      <c r="AC22" s="107">
        <v>0</v>
      </c>
      <c r="AD22" s="107">
        <v>0</v>
      </c>
      <c r="AE22" s="108" t="s">
        <v>75</v>
      </c>
      <c r="AF22" s="113">
        <f t="shared" si="1"/>
        <v>0</v>
      </c>
      <c r="AG22" s="107">
        <v>0</v>
      </c>
      <c r="AH22" s="107">
        <v>0</v>
      </c>
      <c r="AI22" s="108" t="s">
        <v>75</v>
      </c>
      <c r="AJ22" s="108">
        <v>0</v>
      </c>
      <c r="AK22" s="108" t="s">
        <v>75</v>
      </c>
      <c r="AL22" s="108" t="s">
        <v>75</v>
      </c>
      <c r="AM22" s="113">
        <f t="shared" si="2"/>
        <v>0</v>
      </c>
      <c r="AN22" s="113">
        <f>+K22+AC22-AH22</f>
        <v>25440000</v>
      </c>
      <c r="AO22" s="108" t="s">
        <v>67</v>
      </c>
      <c r="AP22" s="107">
        <v>25440000</v>
      </c>
      <c r="AQ22" s="75" t="s">
        <v>86</v>
      </c>
      <c r="AR22" s="107">
        <v>0</v>
      </c>
      <c r="AS22" s="108" t="s">
        <v>75</v>
      </c>
      <c r="AT22" s="386">
        <v>25440000</v>
      </c>
      <c r="AU22" s="114">
        <f t="shared" si="4"/>
        <v>0</v>
      </c>
      <c r="AV22" s="115">
        <f t="shared" si="3"/>
        <v>1</v>
      </c>
      <c r="AW22" s="84" t="s">
        <v>75</v>
      </c>
      <c r="AX22" s="379" t="s">
        <v>98</v>
      </c>
      <c r="AY22" s="111" t="s">
        <v>4576</v>
      </c>
      <c r="AZ22" s="105" t="s">
        <v>67</v>
      </c>
      <c r="BA22" s="105" t="s">
        <v>67</v>
      </c>
    </row>
    <row r="23" spans="2:53" s="23" customFormat="1" ht="15.75" thickBot="1" x14ac:dyDescent="0.3">
      <c r="B23" s="531" t="s">
        <v>69</v>
      </c>
      <c r="C23" s="532"/>
      <c r="D23" s="533"/>
      <c r="E23" s="31">
        <f>+SUBTOTAL(3,E8:E22)</f>
        <v>15</v>
      </c>
      <c r="F23" s="32"/>
      <c r="G23" s="33"/>
      <c r="H23" s="33"/>
      <c r="I23" s="33"/>
      <c r="J23" s="33"/>
      <c r="K23" s="34">
        <f>SUM(K8:K22)</f>
        <v>256124600</v>
      </c>
      <c r="L23" s="534"/>
      <c r="M23" s="535"/>
      <c r="N23" s="535"/>
      <c r="O23" s="535"/>
      <c r="P23" s="535"/>
      <c r="Q23" s="535"/>
      <c r="R23" s="535"/>
      <c r="S23" s="535"/>
      <c r="T23" s="535"/>
      <c r="U23" s="535"/>
      <c r="V23" s="535"/>
      <c r="W23" s="535"/>
      <c r="X23" s="535"/>
      <c r="Y23" s="535"/>
      <c r="Z23" s="535"/>
      <c r="AA23" s="536"/>
      <c r="AB23" s="35">
        <f>SUM(AB8:AB22)</f>
        <v>1</v>
      </c>
      <c r="AC23" s="36">
        <f>SUM(AC8:AC22)</f>
        <v>2550000</v>
      </c>
      <c r="AD23" s="36">
        <f>SUM(AD8:AD22)</f>
        <v>1</v>
      </c>
      <c r="AE23" s="37"/>
      <c r="AF23" s="36">
        <f>SUM(AF8:AF22)</f>
        <v>0</v>
      </c>
      <c r="AG23" s="36">
        <f>SUM(AG8:AG22)</f>
        <v>0</v>
      </c>
      <c r="AH23" s="38">
        <f>SUM(AH8:AH22)</f>
        <v>0</v>
      </c>
      <c r="AI23" s="37"/>
      <c r="AJ23" s="39">
        <f>SUM(AJ8:AJ22)</f>
        <v>1</v>
      </c>
      <c r="AK23" s="534"/>
      <c r="AL23" s="535"/>
      <c r="AM23" s="536"/>
      <c r="AN23" s="35">
        <f>SUM(AN8:AN22)</f>
        <v>258674600</v>
      </c>
      <c r="AO23" s="37"/>
      <c r="AP23" s="40">
        <f>SUM(AP8:AP22)</f>
        <v>258674600</v>
      </c>
      <c r="AQ23" s="37"/>
      <c r="AR23" s="36">
        <f>SUM(AR8:AR22)</f>
        <v>0</v>
      </c>
      <c r="AS23" s="37"/>
      <c r="AT23" s="41">
        <f>SUM(AT8:AT22)</f>
        <v>186288600</v>
      </c>
      <c r="AU23" s="42">
        <f>SUM(AU8:AU22)</f>
        <v>72386000</v>
      </c>
      <c r="AV23" s="534"/>
      <c r="AW23" s="535"/>
      <c r="AX23" s="535"/>
      <c r="AY23" s="535"/>
      <c r="AZ23" s="535"/>
      <c r="BA23" s="535"/>
    </row>
  </sheetData>
  <sheetProtection formatCells="0" formatColumns="0" formatRows="0" insertRows="0" deleteRows="0" autoFilter="0"/>
  <mergeCells count="22">
    <mergeCell ref="AB5:AM5"/>
    <mergeCell ref="E6:G6"/>
    <mergeCell ref="M6:N6"/>
    <mergeCell ref="O6:Q6"/>
    <mergeCell ref="R6:S6"/>
    <mergeCell ref="T6:V6"/>
    <mergeCell ref="AV6:AX6"/>
    <mergeCell ref="AY6:BA6"/>
    <mergeCell ref="B23:D23"/>
    <mergeCell ref="L23:AA23"/>
    <mergeCell ref="AK23:AM23"/>
    <mergeCell ref="AV23:BA23"/>
    <mergeCell ref="W6:AA6"/>
    <mergeCell ref="AB6:AF6"/>
    <mergeCell ref="AG6:AI6"/>
    <mergeCell ref="AJ6:AM6"/>
    <mergeCell ref="AO6:AP6"/>
    <mergeCell ref="AQ6:AU6"/>
    <mergeCell ref="B3:C6"/>
    <mergeCell ref="D3:G4"/>
    <mergeCell ref="H3:I5"/>
    <mergeCell ref="F5:G5"/>
  </mergeCells>
  <conditionalFormatting sqref="F5 E6">
    <cfRule type="containsText" dxfId="25" priority="6" operator="containsText" text="Seleccione Ordenador">
      <formula>NOT(ISERROR(SEARCH("Seleccione Ordenador",E5)))</formula>
    </cfRule>
  </conditionalFormatting>
  <conditionalFormatting sqref="F11">
    <cfRule type="colorScale" priority="4">
      <colorScale>
        <cfvo type="min"/>
        <cfvo type="max"/>
        <color theme="5" tint="0.59999389629810485"/>
        <color rgb="FFFFEF9C"/>
      </colorScale>
    </cfRule>
  </conditionalFormatting>
  <conditionalFormatting sqref="F5:G5">
    <cfRule type="colorScale" priority="5">
      <colorScale>
        <cfvo type="min"/>
        <cfvo type="percentile" val="50"/>
        <cfvo type="max"/>
        <color rgb="FFF8696B"/>
        <color rgb="FFFFEB84"/>
        <color rgb="FF63BE7B"/>
      </colorScale>
    </cfRule>
  </conditionalFormatting>
  <conditionalFormatting sqref="AA8:AA22 AU8:AV22 AO9 AM9:AN15">
    <cfRule type="expression" dxfId="24" priority="2">
      <formula>+_xlfn.ISFORMULA(AA8)</formula>
    </cfRule>
  </conditionalFormatting>
  <conditionalFormatting sqref="AF8:AF22">
    <cfRule type="expression" dxfId="23" priority="1">
      <formula>+_xlfn.ISFORMULA(AF8)</formula>
    </cfRule>
  </conditionalFormatting>
  <conditionalFormatting sqref="AM8:AO8 AO10:AP12 AO13 AO14:AP15 AM16:AP16 AM17:AO17 AM18:AP22">
    <cfRule type="expression" dxfId="22" priority="3">
      <formula>+_xlfn.ISFORMULA(AM8)</formula>
    </cfRule>
  </conditionalFormatting>
  <dataValidations count="9">
    <dataValidation type="list" allowBlank="1" showInputMessage="1" showErrorMessage="1" sqref="H8:H22" xr:uid="{8485314E-B844-4DEB-B812-D7A271D656C8}">
      <formula1>"OTRO SECTOR"</formula1>
    </dataValidation>
    <dataValidation type="list" allowBlank="1" showInputMessage="1" showErrorMessage="1" sqref="L8:L22" xr:uid="{6633589C-0225-402C-BB5E-D19299CB5971}">
      <formula1>"DIRECTA"</formula1>
    </dataValidation>
    <dataValidation type="list" allowBlank="1" showInputMessage="1" showErrorMessage="1" sqref="I8:I22" xr:uid="{E7FFDC19-3EBA-4330-9BCF-FFD60D7E6922}">
      <formula1>"FUNCIONAMIENTO,INVERSION,OTROS"</formula1>
    </dataValidation>
    <dataValidation type="list" allowBlank="1" showInputMessage="1" showErrorMessage="1" sqref="AX8:AX22" xr:uid="{4AEDABFD-0996-4416-827C-228400722943}">
      <formula1>"Por iniciar,En ejecucion,Suspendido,Terminado,Liquidado"</formula1>
    </dataValidation>
    <dataValidation type="list" allowBlank="1" showInputMessage="1" showErrorMessage="1" sqref="BA8:BA22" xr:uid="{16ABAC7E-FCA8-4296-BBD8-2B3A146E8F61}">
      <formula1>"SI,NA por TIPO Contrato"</formula1>
    </dataValidation>
    <dataValidation type="list" allowBlank="1" showInputMessage="1" showErrorMessage="1" sqref="AZ8:AZ22" xr:uid="{07373DBF-FC0C-40FA-BE3E-DFEA1313B0B2}">
      <formula1>"SI,NO HA INICIADO"</formula1>
    </dataValidation>
    <dataValidation type="list" allowBlank="1" showInputMessage="1" showErrorMessage="1" sqref="AO8:AO22 AQ8:AQ12 T8:T22" xr:uid="{6DCD12ED-5458-43D7-8F1D-8C12FEB33048}">
      <formula1>"SI,NO"</formula1>
    </dataValidation>
    <dataValidation type="list" allowBlank="1" showInputMessage="1" showErrorMessage="1" errorTitle="ERROR" error="SOLO VALIDO LISTA DESPLEGABLE" promptTitle="ESCOJA EL PERIODO" sqref="F5" xr:uid="{43885FF6-2D45-4E83-B7AD-EFC9E4FE47BC}">
      <formula1>"Seleccione el periodo a presentar,ENERO,FEBRERO,MARZO,ABRIL,MAYO,JUNIO,JULIO,AGOSTO,SEPTIEMBRE,OCTUBRE,NOVIEMBRE,DICIEMBRE"</formula1>
    </dataValidation>
    <dataValidation type="list" allowBlank="1" showInputMessage="1" showErrorMessage="1" sqref="J4" xr:uid="{8AA6AC0A-348E-4DBE-AA38-3FA88EB8F54D}">
      <formula1>"42,250,1000,3000"</formula1>
    </dataValidation>
  </dataValidations>
  <hyperlinks>
    <hyperlink ref="AY9" r:id="rId1" xr:uid="{9CF0B40C-84BD-4EE5-8316-002749882DB3}"/>
    <hyperlink ref="AY10" r:id="rId2" xr:uid="{211B053F-80EE-4223-BC8F-D2F37585D0AD}"/>
    <hyperlink ref="AY15" r:id="rId3" xr:uid="{A832F2FD-8AC9-4AB6-9B4C-5D839E140E49}"/>
    <hyperlink ref="AY16" r:id="rId4" xr:uid="{5B55278E-1D5C-4423-9ECD-2D41E185C9B0}"/>
    <hyperlink ref="AY21" r:id="rId5" xr:uid="{1368313E-3F1D-4D62-B0A6-23E8E0789E34}"/>
    <hyperlink ref="AY20" r:id="rId6" xr:uid="{FDF57FB8-602F-473C-83E8-8154803637BF}"/>
    <hyperlink ref="AY19" r:id="rId7" xr:uid="{ADE7C2FF-2F81-4E32-8FE2-087C69C53A6A}"/>
    <hyperlink ref="AY18" r:id="rId8" xr:uid="{DD7598D7-D916-4A3B-B9CF-73AD0E924734}"/>
    <hyperlink ref="AY17" r:id="rId9" xr:uid="{A7ACC8F7-4C29-4884-8B9E-985E2AFC952C}"/>
    <hyperlink ref="AY22" r:id="rId10" xr:uid="{AB36AE5E-D2E5-423D-BEF7-D0681755AA14}"/>
  </hyperlinks>
  <pageMargins left="0.7" right="0.7" top="0.75" bottom="0.75" header="0.3" footer="0.3"/>
  <pageSetup orientation="portrait" horizontalDpi="300" verticalDpi="300" r:id="rId11"/>
  <drawing r:id="rId1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6FBD88-A0FC-437B-AF33-79825D93EE76}">
  <dimension ref="A1:BT54"/>
  <sheetViews>
    <sheetView showGridLines="0" zoomScaleNormal="100" workbookViewId="0">
      <selection activeCell="BE10" sqref="BE10"/>
    </sheetView>
  </sheetViews>
  <sheetFormatPr baseColWidth="10" defaultRowHeight="15" x14ac:dyDescent="0.25"/>
  <cols>
    <col min="1" max="1" width="2.5703125" customWidth="1"/>
    <col min="2" max="2" width="9.28515625" customWidth="1"/>
    <col min="3" max="3" width="13.5703125" customWidth="1"/>
    <col min="4" max="4" width="26.140625" customWidth="1"/>
    <col min="5" max="5" width="22.140625" customWidth="1"/>
    <col min="6" max="6" width="15.7109375" customWidth="1"/>
    <col min="7" max="7" width="15.85546875" customWidth="1"/>
    <col min="8" max="8" width="16.5703125" customWidth="1"/>
    <col min="9" max="9" width="17.42578125" customWidth="1"/>
    <col min="10" max="10" width="18.42578125" customWidth="1"/>
    <col min="11" max="11" width="14.140625" bestFit="1" customWidth="1"/>
    <col min="12" max="12" width="13.42578125" customWidth="1"/>
    <col min="13" max="13" width="16.140625" customWidth="1"/>
    <col min="14" max="14" width="16.42578125" customWidth="1"/>
    <col min="16" max="16" width="12.42578125" customWidth="1"/>
    <col min="18" max="18" width="14.7109375" customWidth="1"/>
    <col min="19" max="19" width="10.7109375" customWidth="1"/>
    <col min="20" max="20" width="14.140625" customWidth="1"/>
    <col min="21" max="21" width="14.42578125" customWidth="1"/>
    <col min="22" max="22" width="17.140625" customWidth="1"/>
    <col min="23" max="23" width="13.85546875" customWidth="1"/>
    <col min="24" max="24" width="14.42578125" customWidth="1"/>
    <col min="25" max="25" width="13.85546875" customWidth="1"/>
    <col min="26" max="26" width="13.5703125" customWidth="1"/>
    <col min="27" max="27" width="13.28515625" customWidth="1"/>
    <col min="30" max="30" width="13.42578125" customWidth="1"/>
    <col min="31" max="31" width="13.28515625" customWidth="1"/>
    <col min="32" max="32" width="13.5703125" customWidth="1"/>
    <col min="33" max="33" width="16.5703125" customWidth="1"/>
    <col min="34" max="34" width="14.28515625" customWidth="1"/>
    <col min="35" max="35" width="13.85546875" customWidth="1"/>
    <col min="36" max="36" width="15.5703125" customWidth="1"/>
    <col min="37" max="38" width="13.28515625" customWidth="1"/>
    <col min="39" max="39" width="14" customWidth="1"/>
    <col min="40" max="42" width="14.85546875" customWidth="1"/>
    <col min="43" max="43" width="14.7109375" customWidth="1"/>
    <col min="44" max="45" width="14.28515625" customWidth="1"/>
    <col min="46" max="46" width="13.42578125" customWidth="1"/>
    <col min="47" max="48" width="12" customWidth="1"/>
    <col min="49" max="49" width="14.42578125" customWidth="1"/>
    <col min="50" max="50" width="12.42578125" customWidth="1"/>
    <col min="53" max="53" width="19" customWidth="1"/>
  </cols>
  <sheetData>
    <row r="1" spans="1:72" ht="7.5" customHeight="1" x14ac:dyDescent="0.25">
      <c r="V1" s="1"/>
    </row>
    <row r="2" spans="1:72" ht="11.25" customHeight="1" thickBot="1" x14ac:dyDescent="0.3">
      <c r="H2" s="2"/>
      <c r="V2" s="1"/>
    </row>
    <row r="3" spans="1:72" ht="21" customHeight="1" thickBot="1" x14ac:dyDescent="0.3">
      <c r="B3" s="540"/>
      <c r="C3" s="541"/>
      <c r="D3" s="546" t="s">
        <v>71</v>
      </c>
      <c r="E3" s="547"/>
      <c r="F3" s="547"/>
      <c r="G3" s="548"/>
      <c r="H3" s="552" t="s">
        <v>0</v>
      </c>
      <c r="I3" s="553"/>
      <c r="J3" s="4" t="s">
        <v>76</v>
      </c>
      <c r="K3" s="9"/>
      <c r="L3" s="5"/>
      <c r="M3" s="5"/>
      <c r="N3" s="5"/>
      <c r="O3" s="5"/>
      <c r="P3" s="5"/>
      <c r="Q3" s="5"/>
      <c r="R3" s="5"/>
      <c r="S3" s="5"/>
      <c r="T3" s="5"/>
      <c r="U3" s="5"/>
      <c r="V3" s="6"/>
      <c r="W3" s="6"/>
      <c r="X3" s="5"/>
      <c r="Y3" s="6"/>
      <c r="Z3" s="5"/>
      <c r="AA3" s="6"/>
      <c r="AB3" s="5"/>
      <c r="AC3" s="6"/>
      <c r="AD3" s="5"/>
      <c r="AE3" s="6"/>
      <c r="AF3" s="5"/>
      <c r="AG3" s="6"/>
      <c r="AH3" s="5"/>
      <c r="AI3" s="6"/>
      <c r="AJ3" s="5"/>
      <c r="AK3" s="6"/>
      <c r="AL3" s="5"/>
      <c r="AM3" s="6"/>
      <c r="AN3" s="5"/>
      <c r="AO3" s="5"/>
      <c r="AP3" s="5"/>
      <c r="AQ3" s="5"/>
      <c r="AR3" s="5"/>
      <c r="AS3" s="5"/>
      <c r="AT3" s="6"/>
      <c r="AU3" s="5"/>
      <c r="AV3" s="6"/>
      <c r="AW3" s="5"/>
      <c r="AX3" s="6"/>
      <c r="AY3" s="5"/>
      <c r="AZ3" s="6"/>
      <c r="BA3" s="5"/>
    </row>
    <row r="4" spans="1:72" ht="28.5" customHeight="1" thickBot="1" x14ac:dyDescent="0.3">
      <c r="B4" s="542"/>
      <c r="C4" s="543"/>
      <c r="D4" s="549"/>
      <c r="E4" s="550"/>
      <c r="F4" s="550"/>
      <c r="G4" s="551"/>
      <c r="H4" s="554"/>
      <c r="I4" s="555"/>
      <c r="J4" s="3">
        <v>42</v>
      </c>
      <c r="K4" s="4" t="s">
        <v>1</v>
      </c>
      <c r="L4" s="5"/>
      <c r="M4" s="5"/>
      <c r="N4" s="5"/>
      <c r="O4" s="5"/>
      <c r="P4" s="5"/>
      <c r="Q4" s="5"/>
      <c r="R4" s="5"/>
      <c r="S4" s="5"/>
      <c r="T4" s="5"/>
      <c r="U4" s="5"/>
      <c r="V4" s="6"/>
      <c r="W4" s="6"/>
      <c r="X4" s="5"/>
      <c r="Y4" s="6"/>
      <c r="Z4" s="5"/>
      <c r="AA4" s="6"/>
      <c r="AB4" s="5"/>
      <c r="AC4" s="6"/>
      <c r="AD4" s="5"/>
      <c r="AE4" s="6"/>
      <c r="AF4" s="5"/>
      <c r="AG4" s="6"/>
      <c r="AH4" s="5"/>
      <c r="AI4" s="6"/>
      <c r="AJ4" s="5"/>
      <c r="AK4" s="6"/>
      <c r="AL4" s="5"/>
      <c r="AM4" s="6"/>
      <c r="AN4" s="5"/>
      <c r="AO4" s="5"/>
      <c r="AP4" s="5"/>
      <c r="AQ4" s="5"/>
      <c r="AR4" s="5"/>
      <c r="AS4" s="5"/>
      <c r="AT4" s="6"/>
      <c r="AU4" s="5"/>
      <c r="AV4" s="6"/>
      <c r="AW4" s="5"/>
      <c r="AX4" s="6"/>
      <c r="AY4" s="5"/>
      <c r="AZ4" s="6"/>
      <c r="BA4" s="5"/>
    </row>
    <row r="5" spans="1:72" ht="23.25" customHeight="1" thickBot="1" x14ac:dyDescent="0.3">
      <c r="B5" s="542"/>
      <c r="C5" s="543"/>
      <c r="D5" s="7" t="s">
        <v>2</v>
      </c>
      <c r="E5" s="8"/>
      <c r="F5" s="558" t="s">
        <v>106</v>
      </c>
      <c r="G5" s="558"/>
      <c r="H5" s="556"/>
      <c r="I5" s="557"/>
      <c r="J5" s="10">
        <f>+K6*J4</f>
        <v>54600000</v>
      </c>
      <c r="K5" s="11" t="s">
        <v>3</v>
      </c>
      <c r="L5" s="5"/>
      <c r="M5" s="5"/>
      <c r="N5" s="5"/>
      <c r="O5" s="5"/>
      <c r="P5" s="5"/>
      <c r="Q5" s="5"/>
      <c r="R5" s="5"/>
      <c r="S5" s="5"/>
      <c r="T5" s="5"/>
      <c r="U5" s="5"/>
      <c r="V5" s="6"/>
      <c r="W5" s="6"/>
      <c r="X5" s="6"/>
      <c r="Y5" s="6"/>
      <c r="Z5" s="6"/>
      <c r="AA5" s="6"/>
      <c r="AB5" s="537" t="s">
        <v>4</v>
      </c>
      <c r="AC5" s="538"/>
      <c r="AD5" s="538"/>
      <c r="AE5" s="538"/>
      <c r="AF5" s="538"/>
      <c r="AG5" s="538"/>
      <c r="AH5" s="538"/>
      <c r="AI5" s="538"/>
      <c r="AJ5" s="538"/>
      <c r="AK5" s="538"/>
      <c r="AL5" s="538"/>
      <c r="AM5" s="539"/>
      <c r="AN5" s="5"/>
      <c r="AO5" s="5"/>
      <c r="AP5" s="5"/>
      <c r="AQ5" s="5"/>
      <c r="AR5" s="5"/>
      <c r="AS5" s="5"/>
      <c r="AT5" s="5"/>
      <c r="AU5" s="5"/>
      <c r="AV5" s="5"/>
      <c r="AW5" s="5"/>
      <c r="AX5" s="5"/>
      <c r="AY5" s="5"/>
      <c r="AZ5" s="5"/>
      <c r="BA5" s="5"/>
    </row>
    <row r="6" spans="1:72" s="12" customFormat="1" ht="26.25" customHeight="1" thickBot="1" x14ac:dyDescent="0.25">
      <c r="B6" s="544"/>
      <c r="C6" s="545"/>
      <c r="D6" s="332" t="s">
        <v>5</v>
      </c>
      <c r="E6" s="578" t="s">
        <v>327</v>
      </c>
      <c r="F6" s="578"/>
      <c r="G6" s="579"/>
      <c r="H6" s="333" t="s">
        <v>12784</v>
      </c>
      <c r="I6" s="526"/>
      <c r="J6" s="527"/>
      <c r="K6" s="24">
        <v>1300000</v>
      </c>
      <c r="L6" s="338"/>
      <c r="M6" s="572" t="s">
        <v>6</v>
      </c>
      <c r="N6" s="573"/>
      <c r="O6" s="572" t="s">
        <v>7</v>
      </c>
      <c r="P6" s="573"/>
      <c r="Q6" s="574"/>
      <c r="R6" s="561" t="s">
        <v>8</v>
      </c>
      <c r="S6" s="562"/>
      <c r="T6" s="572" t="s">
        <v>9</v>
      </c>
      <c r="U6" s="573"/>
      <c r="V6" s="573"/>
      <c r="W6" s="575" t="s">
        <v>10</v>
      </c>
      <c r="X6" s="576"/>
      <c r="Y6" s="576"/>
      <c r="Z6" s="576"/>
      <c r="AA6" s="577"/>
      <c r="AB6" s="575" t="s">
        <v>11</v>
      </c>
      <c r="AC6" s="576"/>
      <c r="AD6" s="576"/>
      <c r="AE6" s="576"/>
      <c r="AF6" s="577"/>
      <c r="AG6" s="572" t="s">
        <v>12</v>
      </c>
      <c r="AH6" s="573"/>
      <c r="AI6" s="574"/>
      <c r="AJ6" s="572" t="s">
        <v>13</v>
      </c>
      <c r="AK6" s="573"/>
      <c r="AL6" s="573"/>
      <c r="AM6" s="574"/>
      <c r="AN6" s="338"/>
      <c r="AO6" s="572" t="s">
        <v>78</v>
      </c>
      <c r="AP6" s="574"/>
      <c r="AQ6" s="572" t="s">
        <v>14</v>
      </c>
      <c r="AR6" s="573"/>
      <c r="AS6" s="573"/>
      <c r="AT6" s="573"/>
      <c r="AU6" s="574"/>
      <c r="AV6" s="572" t="s">
        <v>74</v>
      </c>
      <c r="AW6" s="573"/>
      <c r="AX6" s="574"/>
      <c r="AY6" s="572" t="s">
        <v>15</v>
      </c>
      <c r="AZ6" s="573"/>
      <c r="BA6" s="574"/>
    </row>
    <row r="7" spans="1:72" s="22" customFormat="1" ht="77.25" thickBot="1" x14ac:dyDescent="0.3">
      <c r="A7" s="14"/>
      <c r="B7" s="15" t="s">
        <v>16</v>
      </c>
      <c r="C7" s="16" t="s">
        <v>17</v>
      </c>
      <c r="D7" s="17" t="s">
        <v>18</v>
      </c>
      <c r="E7" s="18" t="s">
        <v>19</v>
      </c>
      <c r="F7" s="18" t="s">
        <v>20</v>
      </c>
      <c r="G7" s="17" t="s">
        <v>21</v>
      </c>
      <c r="H7" s="15" t="s">
        <v>22</v>
      </c>
      <c r="I7" s="15" t="s">
        <v>72</v>
      </c>
      <c r="J7" s="15" t="s">
        <v>23</v>
      </c>
      <c r="K7" s="15" t="s">
        <v>24</v>
      </c>
      <c r="L7" s="15" t="s">
        <v>25</v>
      </c>
      <c r="M7" s="15" t="s">
        <v>26</v>
      </c>
      <c r="N7" s="16" t="s">
        <v>27</v>
      </c>
      <c r="O7" s="16" t="s">
        <v>28</v>
      </c>
      <c r="P7" s="15" t="s">
        <v>29</v>
      </c>
      <c r="Q7" s="15" t="s">
        <v>30</v>
      </c>
      <c r="R7" s="15" t="s">
        <v>31</v>
      </c>
      <c r="S7" s="15" t="s">
        <v>32</v>
      </c>
      <c r="T7" s="15" t="s">
        <v>33</v>
      </c>
      <c r="U7" s="16" t="s">
        <v>34</v>
      </c>
      <c r="V7" s="15" t="s">
        <v>35</v>
      </c>
      <c r="W7" s="15" t="s">
        <v>70</v>
      </c>
      <c r="X7" s="15" t="s">
        <v>36</v>
      </c>
      <c r="Y7" s="15" t="s">
        <v>37</v>
      </c>
      <c r="Z7" s="19" t="s">
        <v>38</v>
      </c>
      <c r="AA7" s="28" t="s">
        <v>39</v>
      </c>
      <c r="AB7" s="15" t="s">
        <v>40</v>
      </c>
      <c r="AC7" s="15" t="s">
        <v>41</v>
      </c>
      <c r="AD7" s="15" t="s">
        <v>42</v>
      </c>
      <c r="AE7" s="19" t="s">
        <v>43</v>
      </c>
      <c r="AF7" s="28" t="s">
        <v>44</v>
      </c>
      <c r="AG7" s="15" t="s">
        <v>45</v>
      </c>
      <c r="AH7" s="15" t="s">
        <v>46</v>
      </c>
      <c r="AI7" s="19" t="s">
        <v>47</v>
      </c>
      <c r="AJ7" s="15" t="s">
        <v>48</v>
      </c>
      <c r="AK7" s="19" t="s">
        <v>49</v>
      </c>
      <c r="AL7" s="19" t="s">
        <v>50</v>
      </c>
      <c r="AM7" s="28" t="s">
        <v>51</v>
      </c>
      <c r="AN7" s="28" t="s">
        <v>52</v>
      </c>
      <c r="AO7" s="15" t="s">
        <v>79</v>
      </c>
      <c r="AP7" s="15" t="s">
        <v>80</v>
      </c>
      <c r="AQ7" s="15" t="s">
        <v>53</v>
      </c>
      <c r="AR7" s="15" t="s">
        <v>54</v>
      </c>
      <c r="AS7" s="15" t="s">
        <v>55</v>
      </c>
      <c r="AT7" s="20" t="s">
        <v>56</v>
      </c>
      <c r="AU7" s="29" t="s">
        <v>57</v>
      </c>
      <c r="AV7" s="30" t="s">
        <v>58</v>
      </c>
      <c r="AW7" s="15" t="s">
        <v>59</v>
      </c>
      <c r="AX7" s="15" t="s">
        <v>60</v>
      </c>
      <c r="AY7" s="16" t="s">
        <v>61</v>
      </c>
      <c r="AZ7" s="16" t="s">
        <v>62</v>
      </c>
      <c r="BA7" s="16" t="s">
        <v>63</v>
      </c>
      <c r="BB7" s="21"/>
      <c r="BC7" s="21"/>
      <c r="BD7" s="21"/>
      <c r="BE7" s="21"/>
      <c r="BF7" s="21"/>
      <c r="BG7" s="21"/>
      <c r="BH7" s="21"/>
      <c r="BI7" s="21"/>
      <c r="BJ7" s="21"/>
      <c r="BK7" s="21"/>
      <c r="BL7" s="21"/>
      <c r="BM7" s="21"/>
      <c r="BN7" s="21"/>
      <c r="BO7" s="21"/>
      <c r="BP7" s="21"/>
      <c r="BQ7" s="21"/>
      <c r="BR7" s="21"/>
      <c r="BS7" s="21"/>
      <c r="BT7" s="21"/>
    </row>
    <row r="8" spans="1:72" s="12" customFormat="1" ht="12.75" x14ac:dyDescent="0.2">
      <c r="B8" s="43">
        <v>2024</v>
      </c>
      <c r="C8" s="43">
        <v>891780111</v>
      </c>
      <c r="D8" s="44" t="s">
        <v>64</v>
      </c>
      <c r="E8" s="45" t="s">
        <v>326</v>
      </c>
      <c r="F8" s="45" t="s">
        <v>325</v>
      </c>
      <c r="G8" s="46">
        <v>0</v>
      </c>
      <c r="H8" s="46" t="s">
        <v>73</v>
      </c>
      <c r="I8" s="44" t="s">
        <v>65</v>
      </c>
      <c r="J8" s="47" t="s">
        <v>324</v>
      </c>
      <c r="K8" s="45">
        <v>24200000</v>
      </c>
      <c r="L8" s="43" t="s">
        <v>68</v>
      </c>
      <c r="M8" s="47" t="s">
        <v>181</v>
      </c>
      <c r="N8" s="48">
        <v>49778889</v>
      </c>
      <c r="O8" s="49">
        <v>94</v>
      </c>
      <c r="P8" s="93">
        <v>45309</v>
      </c>
      <c r="Q8" s="45">
        <v>24200000</v>
      </c>
      <c r="R8" s="93">
        <v>45320</v>
      </c>
      <c r="S8" s="45">
        <v>24200000</v>
      </c>
      <c r="T8" s="46" t="s">
        <v>67</v>
      </c>
      <c r="U8" s="49">
        <v>1082943047</v>
      </c>
      <c r="V8" s="47" t="s">
        <v>264</v>
      </c>
      <c r="W8" s="93">
        <v>45320</v>
      </c>
      <c r="X8" s="93">
        <v>45323</v>
      </c>
      <c r="Y8" s="53" t="s">
        <v>75</v>
      </c>
      <c r="Z8" s="93">
        <v>45488</v>
      </c>
      <c r="AA8" s="52">
        <f t="shared" ref="AA8:AA53" si="0">+IF(Y8="1800-01-01",Z8-X8,Z8-Y8)</f>
        <v>165</v>
      </c>
      <c r="AB8" s="45">
        <v>0</v>
      </c>
      <c r="AC8" s="45">
        <v>0</v>
      </c>
      <c r="AD8" s="45">
        <v>0</v>
      </c>
      <c r="AE8" s="51" t="s">
        <v>75</v>
      </c>
      <c r="AF8" s="52">
        <f t="shared" ref="AF8:AF53" si="1">+IF(AE8="1800-01-01",0,AE8-Z8)</f>
        <v>0</v>
      </c>
      <c r="AG8" s="45">
        <v>0</v>
      </c>
      <c r="AH8" s="45">
        <v>0</v>
      </c>
      <c r="AI8" s="50" t="s">
        <v>75</v>
      </c>
      <c r="AJ8" s="46">
        <v>0</v>
      </c>
      <c r="AK8" s="50" t="s">
        <v>75</v>
      </c>
      <c r="AL8" s="50" t="s">
        <v>75</v>
      </c>
      <c r="AM8" s="52">
        <f t="shared" ref="AM8:AM53" si="2">+IF(AK8="1800-01-01",0,AL8-AK8)</f>
        <v>0</v>
      </c>
      <c r="AN8" s="52">
        <f>+K8+AC8-AH8</f>
        <v>24200000</v>
      </c>
      <c r="AO8" s="46" t="s">
        <v>67</v>
      </c>
      <c r="AP8" s="45">
        <v>24200000</v>
      </c>
      <c r="AQ8" s="46" t="s">
        <v>86</v>
      </c>
      <c r="AR8" s="45">
        <v>0</v>
      </c>
      <c r="AS8" s="54" t="s">
        <v>75</v>
      </c>
      <c r="AT8" s="92">
        <v>24200000</v>
      </c>
      <c r="AU8" s="56">
        <f t="shared" ref="AU8:AU53" si="3">AN8-AT8</f>
        <v>0</v>
      </c>
      <c r="AV8" s="57">
        <f t="shared" ref="AV8:AV53" si="4">+IFERROR(AT8/AN8,"_")</f>
        <v>1</v>
      </c>
      <c r="AW8" s="54" t="s">
        <v>75</v>
      </c>
      <c r="AX8" s="46" t="s">
        <v>101</v>
      </c>
      <c r="AY8" s="91" t="s">
        <v>323</v>
      </c>
      <c r="AZ8" s="43" t="s">
        <v>67</v>
      </c>
      <c r="BA8" s="43" t="s">
        <v>67</v>
      </c>
    </row>
    <row r="9" spans="1:72" x14ac:dyDescent="0.25">
      <c r="B9" s="58">
        <v>2024</v>
      </c>
      <c r="C9" s="58">
        <v>891780111</v>
      </c>
      <c r="D9" s="59" t="s">
        <v>64</v>
      </c>
      <c r="E9" s="60" t="s">
        <v>322</v>
      </c>
      <c r="F9" s="60" t="s">
        <v>321</v>
      </c>
      <c r="G9" s="61">
        <v>0</v>
      </c>
      <c r="H9" s="61" t="s">
        <v>73</v>
      </c>
      <c r="I9" s="59" t="s">
        <v>65</v>
      </c>
      <c r="J9" s="62" t="s">
        <v>320</v>
      </c>
      <c r="K9" s="60">
        <v>19800000</v>
      </c>
      <c r="L9" s="58" t="s">
        <v>68</v>
      </c>
      <c r="M9" s="62" t="s">
        <v>191</v>
      </c>
      <c r="N9" s="63">
        <v>1083023487</v>
      </c>
      <c r="O9" s="64">
        <v>102</v>
      </c>
      <c r="P9" s="89">
        <v>45310</v>
      </c>
      <c r="Q9" s="60">
        <v>19800000</v>
      </c>
      <c r="R9" s="89">
        <v>45321</v>
      </c>
      <c r="S9" s="64">
        <v>19800000</v>
      </c>
      <c r="T9" s="61" t="s">
        <v>67</v>
      </c>
      <c r="U9" s="64">
        <v>1082943047</v>
      </c>
      <c r="V9" s="62" t="s">
        <v>311</v>
      </c>
      <c r="W9" s="89">
        <v>45321</v>
      </c>
      <c r="X9" s="89">
        <v>45323</v>
      </c>
      <c r="Y9" s="68" t="s">
        <v>75</v>
      </c>
      <c r="Z9" s="89">
        <v>45488</v>
      </c>
      <c r="AA9" s="67">
        <f t="shared" si="0"/>
        <v>165</v>
      </c>
      <c r="AB9" s="60">
        <v>0</v>
      </c>
      <c r="AC9" s="60">
        <v>0</v>
      </c>
      <c r="AD9" s="60">
        <v>0</v>
      </c>
      <c r="AE9" s="66" t="s">
        <v>75</v>
      </c>
      <c r="AF9" s="67">
        <f t="shared" si="1"/>
        <v>0</v>
      </c>
      <c r="AG9" s="60">
        <v>0</v>
      </c>
      <c r="AH9" s="60">
        <v>0</v>
      </c>
      <c r="AI9" s="65" t="s">
        <v>75</v>
      </c>
      <c r="AJ9" s="61">
        <v>0</v>
      </c>
      <c r="AK9" s="65" t="s">
        <v>75</v>
      </c>
      <c r="AL9" s="65" t="s">
        <v>75</v>
      </c>
      <c r="AM9" s="67">
        <f t="shared" si="2"/>
        <v>0</v>
      </c>
      <c r="AN9" s="67">
        <f>+K9+AC9-AH9</f>
        <v>19800000</v>
      </c>
      <c r="AO9" s="61" t="s">
        <v>67</v>
      </c>
      <c r="AP9" s="64">
        <v>19800000</v>
      </c>
      <c r="AQ9" s="61" t="s">
        <v>86</v>
      </c>
      <c r="AR9" s="60">
        <v>0</v>
      </c>
      <c r="AS9" s="69" t="s">
        <v>75</v>
      </c>
      <c r="AT9" s="70">
        <v>19800000</v>
      </c>
      <c r="AU9" s="71">
        <f t="shared" si="3"/>
        <v>0</v>
      </c>
      <c r="AV9" s="72">
        <f t="shared" si="4"/>
        <v>1</v>
      </c>
      <c r="AW9" s="69" t="s">
        <v>75</v>
      </c>
      <c r="AX9" s="61" t="s">
        <v>101</v>
      </c>
      <c r="AY9" s="90" t="s">
        <v>319</v>
      </c>
      <c r="AZ9" s="58" t="s">
        <v>67</v>
      </c>
      <c r="BA9" s="58" t="s">
        <v>67</v>
      </c>
      <c r="BB9" s="12"/>
    </row>
    <row r="10" spans="1:72" x14ac:dyDescent="0.25">
      <c r="B10" s="58">
        <v>2024</v>
      </c>
      <c r="C10" s="58">
        <v>891780111</v>
      </c>
      <c r="D10" s="59" t="s">
        <v>64</v>
      </c>
      <c r="E10" s="60" t="s">
        <v>318</v>
      </c>
      <c r="F10" s="60" t="s">
        <v>317</v>
      </c>
      <c r="G10" s="61">
        <v>0</v>
      </c>
      <c r="H10" s="61" t="s">
        <v>73</v>
      </c>
      <c r="I10" s="59" t="s">
        <v>65</v>
      </c>
      <c r="J10" s="62" t="s">
        <v>316</v>
      </c>
      <c r="K10" s="60">
        <v>14850000</v>
      </c>
      <c r="L10" s="58" t="s">
        <v>68</v>
      </c>
      <c r="M10" s="62" t="s">
        <v>176</v>
      </c>
      <c r="N10" s="63">
        <v>1083044902</v>
      </c>
      <c r="O10" s="64">
        <v>95</v>
      </c>
      <c r="P10" s="89">
        <v>45309</v>
      </c>
      <c r="Q10" s="60">
        <v>31350000</v>
      </c>
      <c r="R10" s="89">
        <v>45321</v>
      </c>
      <c r="S10" s="60">
        <v>14850000</v>
      </c>
      <c r="T10" s="61" t="s">
        <v>67</v>
      </c>
      <c r="U10" s="64">
        <v>1082943047</v>
      </c>
      <c r="V10" s="62" t="s">
        <v>311</v>
      </c>
      <c r="W10" s="89">
        <v>45321</v>
      </c>
      <c r="X10" s="89">
        <v>45323</v>
      </c>
      <c r="Y10" s="68" t="s">
        <v>75</v>
      </c>
      <c r="Z10" s="89">
        <v>45488</v>
      </c>
      <c r="AA10" s="67">
        <f t="shared" si="0"/>
        <v>165</v>
      </c>
      <c r="AB10" s="60">
        <v>0</v>
      </c>
      <c r="AC10" s="60">
        <v>0</v>
      </c>
      <c r="AD10" s="60">
        <v>0</v>
      </c>
      <c r="AE10" s="66" t="s">
        <v>75</v>
      </c>
      <c r="AF10" s="67">
        <f t="shared" si="1"/>
        <v>0</v>
      </c>
      <c r="AG10" s="60">
        <v>0</v>
      </c>
      <c r="AH10" s="60">
        <v>0</v>
      </c>
      <c r="AI10" s="65" t="s">
        <v>75</v>
      </c>
      <c r="AJ10" s="61">
        <v>0</v>
      </c>
      <c r="AK10" s="65" t="s">
        <v>75</v>
      </c>
      <c r="AL10" s="65" t="s">
        <v>75</v>
      </c>
      <c r="AM10" s="67">
        <f t="shared" si="2"/>
        <v>0</v>
      </c>
      <c r="AN10" s="67">
        <f>+K10+AC10-AH10</f>
        <v>14850000</v>
      </c>
      <c r="AO10" s="61" t="s">
        <v>67</v>
      </c>
      <c r="AP10" s="60">
        <v>14850000</v>
      </c>
      <c r="AQ10" s="61" t="s">
        <v>86</v>
      </c>
      <c r="AR10" s="60">
        <v>0</v>
      </c>
      <c r="AS10" s="69" t="s">
        <v>75</v>
      </c>
      <c r="AT10" s="70">
        <v>14850000</v>
      </c>
      <c r="AU10" s="71">
        <f t="shared" si="3"/>
        <v>0</v>
      </c>
      <c r="AV10" s="72">
        <f t="shared" si="4"/>
        <v>1</v>
      </c>
      <c r="AW10" s="69" t="s">
        <v>75</v>
      </c>
      <c r="AX10" s="61" t="s">
        <v>101</v>
      </c>
      <c r="AY10" s="525" t="s">
        <v>315</v>
      </c>
      <c r="AZ10" s="58" t="s">
        <v>67</v>
      </c>
      <c r="BA10" s="58" t="s">
        <v>67</v>
      </c>
      <c r="BB10" s="12"/>
    </row>
    <row r="11" spans="1:72" x14ac:dyDescent="0.25">
      <c r="B11" s="58">
        <v>2024</v>
      </c>
      <c r="C11" s="58">
        <v>891780111</v>
      </c>
      <c r="D11" s="59" t="s">
        <v>64</v>
      </c>
      <c r="E11" s="60" t="s">
        <v>314</v>
      </c>
      <c r="F11" s="60" t="s">
        <v>313</v>
      </c>
      <c r="G11" s="61">
        <v>0</v>
      </c>
      <c r="H11" s="61" t="s">
        <v>73</v>
      </c>
      <c r="I11" s="59" t="s">
        <v>65</v>
      </c>
      <c r="J11" s="62" t="s">
        <v>312</v>
      </c>
      <c r="K11" s="60">
        <v>16500000</v>
      </c>
      <c r="L11" s="58" t="s">
        <v>68</v>
      </c>
      <c r="M11" s="62" t="s">
        <v>186</v>
      </c>
      <c r="N11" s="63">
        <v>1082856526</v>
      </c>
      <c r="O11" s="64">
        <v>95</v>
      </c>
      <c r="P11" s="89">
        <v>45309</v>
      </c>
      <c r="Q11" s="60">
        <v>31350000</v>
      </c>
      <c r="R11" s="89">
        <v>45321</v>
      </c>
      <c r="S11" s="60">
        <v>16500000</v>
      </c>
      <c r="T11" s="61" t="s">
        <v>67</v>
      </c>
      <c r="U11" s="64">
        <v>1082943047</v>
      </c>
      <c r="V11" s="62" t="s">
        <v>311</v>
      </c>
      <c r="W11" s="89">
        <v>45321</v>
      </c>
      <c r="X11" s="89">
        <v>45323</v>
      </c>
      <c r="Y11" s="68" t="s">
        <v>75</v>
      </c>
      <c r="Z11" s="89">
        <v>45488</v>
      </c>
      <c r="AA11" s="67">
        <f t="shared" si="0"/>
        <v>165</v>
      </c>
      <c r="AB11" s="60">
        <v>0</v>
      </c>
      <c r="AC11" s="60">
        <v>0</v>
      </c>
      <c r="AD11" s="60">
        <v>0</v>
      </c>
      <c r="AE11" s="66" t="s">
        <v>75</v>
      </c>
      <c r="AF11" s="67">
        <f t="shared" si="1"/>
        <v>0</v>
      </c>
      <c r="AG11" s="60">
        <v>0</v>
      </c>
      <c r="AH11" s="60">
        <v>0</v>
      </c>
      <c r="AI11" s="65" t="s">
        <v>75</v>
      </c>
      <c r="AJ11" s="61">
        <v>0</v>
      </c>
      <c r="AK11" s="65" t="s">
        <v>75</v>
      </c>
      <c r="AL11" s="65" t="s">
        <v>75</v>
      </c>
      <c r="AM11" s="67">
        <f t="shared" si="2"/>
        <v>0</v>
      </c>
      <c r="AN11" s="67">
        <f>+K11+AC11-AH11</f>
        <v>16500000</v>
      </c>
      <c r="AO11" s="61" t="s">
        <v>67</v>
      </c>
      <c r="AP11" s="60">
        <v>16500000</v>
      </c>
      <c r="AQ11" s="61" t="s">
        <v>86</v>
      </c>
      <c r="AR11" s="60">
        <v>0</v>
      </c>
      <c r="AS11" s="69" t="s">
        <v>75</v>
      </c>
      <c r="AT11" s="70">
        <v>16500000</v>
      </c>
      <c r="AU11" s="71">
        <f t="shared" si="3"/>
        <v>0</v>
      </c>
      <c r="AV11" s="72">
        <f t="shared" si="4"/>
        <v>1</v>
      </c>
      <c r="AW11" s="69" t="s">
        <v>75</v>
      </c>
      <c r="AX11" s="61" t="s">
        <v>101</v>
      </c>
      <c r="AY11" s="525" t="s">
        <v>310</v>
      </c>
      <c r="AZ11" s="58" t="s">
        <v>67</v>
      </c>
      <c r="BA11" s="58" t="s">
        <v>67</v>
      </c>
    </row>
    <row r="12" spans="1:72" x14ac:dyDescent="0.25">
      <c r="B12" s="58">
        <v>2024</v>
      </c>
      <c r="C12" s="58">
        <v>891780111</v>
      </c>
      <c r="D12" s="59" t="s">
        <v>64</v>
      </c>
      <c r="E12" s="60" t="s">
        <v>309</v>
      </c>
      <c r="F12" s="60" t="s">
        <v>308</v>
      </c>
      <c r="G12" s="61">
        <v>0</v>
      </c>
      <c r="H12" s="61" t="s">
        <v>73</v>
      </c>
      <c r="I12" s="59" t="s">
        <v>65</v>
      </c>
      <c r="J12" s="62" t="s">
        <v>307</v>
      </c>
      <c r="K12" s="60">
        <v>13750000</v>
      </c>
      <c r="L12" s="58" t="s">
        <v>68</v>
      </c>
      <c r="M12" s="62" t="s">
        <v>148</v>
      </c>
      <c r="N12" s="63">
        <v>1083033741</v>
      </c>
      <c r="O12" s="64">
        <v>112</v>
      </c>
      <c r="P12" s="89">
        <v>45313</v>
      </c>
      <c r="Q12" s="60">
        <v>13750000</v>
      </c>
      <c r="R12" s="89">
        <v>45322</v>
      </c>
      <c r="S12" s="60">
        <v>13750000</v>
      </c>
      <c r="T12" s="61" t="s">
        <v>67</v>
      </c>
      <c r="U12" s="64">
        <v>7144495</v>
      </c>
      <c r="V12" s="62" t="s">
        <v>147</v>
      </c>
      <c r="W12" s="89">
        <v>45322</v>
      </c>
      <c r="X12" s="89">
        <v>45323</v>
      </c>
      <c r="Y12" s="68" t="s">
        <v>75</v>
      </c>
      <c r="Z12" s="89">
        <v>45488</v>
      </c>
      <c r="AA12" s="67">
        <f t="shared" si="0"/>
        <v>165</v>
      </c>
      <c r="AB12" s="60">
        <v>0</v>
      </c>
      <c r="AC12" s="60">
        <v>0</v>
      </c>
      <c r="AD12" s="60">
        <v>0</v>
      </c>
      <c r="AE12" s="66" t="s">
        <v>75</v>
      </c>
      <c r="AF12" s="67">
        <f t="shared" si="1"/>
        <v>0</v>
      </c>
      <c r="AG12" s="60">
        <v>0</v>
      </c>
      <c r="AH12" s="60">
        <v>0</v>
      </c>
      <c r="AI12" s="65" t="s">
        <v>75</v>
      </c>
      <c r="AJ12" s="61">
        <v>0</v>
      </c>
      <c r="AK12" s="65" t="s">
        <v>75</v>
      </c>
      <c r="AL12" s="65" t="s">
        <v>75</v>
      </c>
      <c r="AM12" s="67">
        <f t="shared" si="2"/>
        <v>0</v>
      </c>
      <c r="AN12" s="67">
        <f>+K12+AC12-AH12</f>
        <v>13750000</v>
      </c>
      <c r="AO12" s="61" t="s">
        <v>67</v>
      </c>
      <c r="AP12" s="60">
        <v>13750000</v>
      </c>
      <c r="AQ12" s="61" t="s">
        <v>86</v>
      </c>
      <c r="AR12" s="60">
        <v>0</v>
      </c>
      <c r="AS12" s="69" t="s">
        <v>75</v>
      </c>
      <c r="AT12" s="70">
        <v>13750000</v>
      </c>
      <c r="AU12" s="71">
        <f t="shared" si="3"/>
        <v>0</v>
      </c>
      <c r="AV12" s="72">
        <f t="shared" si="4"/>
        <v>1</v>
      </c>
      <c r="AW12" s="69" t="s">
        <v>75</v>
      </c>
      <c r="AX12" s="61" t="s">
        <v>101</v>
      </c>
      <c r="AY12" s="525" t="s">
        <v>306</v>
      </c>
      <c r="AZ12" s="58" t="s">
        <v>67</v>
      </c>
      <c r="BA12" s="58" t="s">
        <v>67</v>
      </c>
    </row>
    <row r="13" spans="1:72" x14ac:dyDescent="0.25">
      <c r="B13" s="58">
        <v>2024</v>
      </c>
      <c r="C13" s="58">
        <v>891780111</v>
      </c>
      <c r="D13" s="59" t="s">
        <v>64</v>
      </c>
      <c r="E13" s="60" t="s">
        <v>305</v>
      </c>
      <c r="F13" s="60" t="s">
        <v>304</v>
      </c>
      <c r="G13" s="61">
        <v>0</v>
      </c>
      <c r="H13" s="61" t="s">
        <v>73</v>
      </c>
      <c r="I13" s="59" t="s">
        <v>65</v>
      </c>
      <c r="J13" s="62" t="s">
        <v>303</v>
      </c>
      <c r="K13" s="60">
        <v>13750000</v>
      </c>
      <c r="L13" s="58" t="s">
        <v>68</v>
      </c>
      <c r="M13" s="62" t="s">
        <v>153</v>
      </c>
      <c r="N13" s="63">
        <v>1083013202</v>
      </c>
      <c r="O13" s="64">
        <v>114</v>
      </c>
      <c r="P13" s="89">
        <v>45313</v>
      </c>
      <c r="Q13" s="60">
        <v>13750000</v>
      </c>
      <c r="R13" s="89">
        <v>45322</v>
      </c>
      <c r="S13" s="60">
        <v>13750000</v>
      </c>
      <c r="T13" s="61" t="s">
        <v>67</v>
      </c>
      <c r="U13" s="64">
        <v>36718407</v>
      </c>
      <c r="V13" s="62" t="s">
        <v>217</v>
      </c>
      <c r="W13" s="89">
        <v>45322</v>
      </c>
      <c r="X13" s="89">
        <v>45323</v>
      </c>
      <c r="Y13" s="68" t="s">
        <v>75</v>
      </c>
      <c r="Z13" s="89">
        <v>45488</v>
      </c>
      <c r="AA13" s="67">
        <f t="shared" si="0"/>
        <v>165</v>
      </c>
      <c r="AB13" s="60">
        <v>0</v>
      </c>
      <c r="AC13" s="60">
        <v>0</v>
      </c>
      <c r="AD13" s="60">
        <v>0</v>
      </c>
      <c r="AE13" s="66" t="s">
        <v>75</v>
      </c>
      <c r="AF13" s="67">
        <f t="shared" si="1"/>
        <v>0</v>
      </c>
      <c r="AG13" s="60">
        <v>0</v>
      </c>
      <c r="AH13" s="60">
        <v>0</v>
      </c>
      <c r="AI13" s="65" t="s">
        <v>75</v>
      </c>
      <c r="AJ13" s="61">
        <v>0</v>
      </c>
      <c r="AK13" s="65" t="s">
        <v>75</v>
      </c>
      <c r="AL13" s="65" t="s">
        <v>75</v>
      </c>
      <c r="AM13" s="67">
        <f t="shared" si="2"/>
        <v>0</v>
      </c>
      <c r="AN13" s="67">
        <f>+K13+AC13-AH13</f>
        <v>13750000</v>
      </c>
      <c r="AO13" s="61" t="s">
        <v>67</v>
      </c>
      <c r="AP13" s="60">
        <v>13750000</v>
      </c>
      <c r="AQ13" s="61" t="s">
        <v>86</v>
      </c>
      <c r="AR13" s="60">
        <v>0</v>
      </c>
      <c r="AS13" s="69" t="s">
        <v>75</v>
      </c>
      <c r="AT13" s="70">
        <v>13750000</v>
      </c>
      <c r="AU13" s="71">
        <f t="shared" si="3"/>
        <v>0</v>
      </c>
      <c r="AV13" s="72">
        <f t="shared" si="4"/>
        <v>1</v>
      </c>
      <c r="AW13" s="69" t="s">
        <v>75</v>
      </c>
      <c r="AX13" s="61" t="s">
        <v>101</v>
      </c>
      <c r="AY13" s="525" t="s">
        <v>299</v>
      </c>
      <c r="AZ13" s="58" t="s">
        <v>67</v>
      </c>
      <c r="BA13" s="58" t="s">
        <v>67</v>
      </c>
    </row>
    <row r="14" spans="1:72" x14ac:dyDescent="0.25">
      <c r="B14" s="58">
        <v>2024</v>
      </c>
      <c r="C14" s="58">
        <v>891780111</v>
      </c>
      <c r="D14" s="59" t="s">
        <v>64</v>
      </c>
      <c r="E14" s="60" t="s">
        <v>302</v>
      </c>
      <c r="F14" s="60" t="s">
        <v>301</v>
      </c>
      <c r="G14" s="61">
        <v>0</v>
      </c>
      <c r="H14" s="61" t="s">
        <v>73</v>
      </c>
      <c r="I14" s="59" t="s">
        <v>65</v>
      </c>
      <c r="J14" s="62" t="s">
        <v>300</v>
      </c>
      <c r="K14" s="60">
        <v>19250000</v>
      </c>
      <c r="L14" s="58" t="s">
        <v>68</v>
      </c>
      <c r="M14" s="62" t="s">
        <v>142</v>
      </c>
      <c r="N14" s="63">
        <v>1083005553</v>
      </c>
      <c r="O14" s="64">
        <v>144</v>
      </c>
      <c r="P14" s="89">
        <v>45315</v>
      </c>
      <c r="Q14" s="60">
        <v>19250000</v>
      </c>
      <c r="R14" s="89">
        <v>45323</v>
      </c>
      <c r="S14" s="60">
        <v>19250000</v>
      </c>
      <c r="T14" s="61" t="s">
        <v>67</v>
      </c>
      <c r="U14" s="64">
        <v>84455280</v>
      </c>
      <c r="V14" s="62" t="s">
        <v>108</v>
      </c>
      <c r="W14" s="89">
        <v>45323</v>
      </c>
      <c r="X14" s="89">
        <v>45323</v>
      </c>
      <c r="Y14" s="68" t="s">
        <v>75</v>
      </c>
      <c r="Z14" s="89">
        <v>45488</v>
      </c>
      <c r="AA14" s="67">
        <f t="shared" si="0"/>
        <v>165</v>
      </c>
      <c r="AB14" s="60">
        <v>0</v>
      </c>
      <c r="AC14" s="60">
        <v>0</v>
      </c>
      <c r="AD14" s="60">
        <v>0</v>
      </c>
      <c r="AE14" s="66" t="s">
        <v>75</v>
      </c>
      <c r="AF14" s="67">
        <f t="shared" si="1"/>
        <v>0</v>
      </c>
      <c r="AG14" s="60">
        <v>0</v>
      </c>
      <c r="AH14" s="60">
        <v>0</v>
      </c>
      <c r="AI14" s="65" t="s">
        <v>75</v>
      </c>
      <c r="AJ14" s="61">
        <v>0</v>
      </c>
      <c r="AK14" s="65" t="s">
        <v>75</v>
      </c>
      <c r="AL14" s="65" t="s">
        <v>75</v>
      </c>
      <c r="AM14" s="67">
        <f t="shared" si="2"/>
        <v>0</v>
      </c>
      <c r="AN14" s="67">
        <f>+K14+AC14-AH14</f>
        <v>19250000</v>
      </c>
      <c r="AO14" s="61" t="s">
        <v>67</v>
      </c>
      <c r="AP14" s="60">
        <v>19250000</v>
      </c>
      <c r="AQ14" s="61" t="s">
        <v>86</v>
      </c>
      <c r="AR14" s="60">
        <v>0</v>
      </c>
      <c r="AS14" s="69" t="s">
        <v>75</v>
      </c>
      <c r="AT14" s="70">
        <v>19250000</v>
      </c>
      <c r="AU14" s="71">
        <f t="shared" si="3"/>
        <v>0</v>
      </c>
      <c r="AV14" s="72">
        <f t="shared" si="4"/>
        <v>1</v>
      </c>
      <c r="AW14" s="69" t="s">
        <v>75</v>
      </c>
      <c r="AX14" s="61" t="s">
        <v>101</v>
      </c>
      <c r="AY14" s="525" t="s">
        <v>299</v>
      </c>
      <c r="AZ14" s="58" t="s">
        <v>67</v>
      </c>
      <c r="BA14" s="58" t="s">
        <v>67</v>
      </c>
    </row>
    <row r="15" spans="1:72" x14ac:dyDescent="0.25">
      <c r="B15" s="58">
        <v>2024</v>
      </c>
      <c r="C15" s="58">
        <v>891780111</v>
      </c>
      <c r="D15" s="59" t="s">
        <v>64</v>
      </c>
      <c r="E15" s="60" t="s">
        <v>298</v>
      </c>
      <c r="F15" s="60" t="s">
        <v>297</v>
      </c>
      <c r="G15" s="61">
        <v>0</v>
      </c>
      <c r="H15" s="61" t="s">
        <v>73</v>
      </c>
      <c r="I15" s="59" t="s">
        <v>65</v>
      </c>
      <c r="J15" s="62" t="s">
        <v>296</v>
      </c>
      <c r="K15" s="60">
        <v>19250000</v>
      </c>
      <c r="L15" s="58" t="s">
        <v>68</v>
      </c>
      <c r="M15" s="62" t="s">
        <v>165</v>
      </c>
      <c r="N15" s="63">
        <v>32790934</v>
      </c>
      <c r="O15" s="64">
        <v>145</v>
      </c>
      <c r="P15" s="89">
        <v>45315</v>
      </c>
      <c r="Q15" s="60">
        <v>19250000</v>
      </c>
      <c r="R15" s="89">
        <v>45323</v>
      </c>
      <c r="S15" s="60">
        <v>19250000</v>
      </c>
      <c r="T15" s="61" t="s">
        <v>67</v>
      </c>
      <c r="U15" s="64">
        <v>1082950841</v>
      </c>
      <c r="V15" s="62" t="s">
        <v>121</v>
      </c>
      <c r="W15" s="89">
        <v>45323</v>
      </c>
      <c r="X15" s="89">
        <v>45323</v>
      </c>
      <c r="Y15" s="68" t="s">
        <v>75</v>
      </c>
      <c r="Z15" s="89">
        <v>45488</v>
      </c>
      <c r="AA15" s="67">
        <f t="shared" si="0"/>
        <v>165</v>
      </c>
      <c r="AB15" s="60">
        <v>0</v>
      </c>
      <c r="AC15" s="60">
        <v>0</v>
      </c>
      <c r="AD15" s="60">
        <v>0</v>
      </c>
      <c r="AE15" s="66" t="s">
        <v>75</v>
      </c>
      <c r="AF15" s="67">
        <f t="shared" si="1"/>
        <v>0</v>
      </c>
      <c r="AG15" s="60">
        <v>0</v>
      </c>
      <c r="AH15" s="60">
        <v>0</v>
      </c>
      <c r="AI15" s="65" t="s">
        <v>75</v>
      </c>
      <c r="AJ15" s="61">
        <v>0</v>
      </c>
      <c r="AK15" s="65" t="s">
        <v>75</v>
      </c>
      <c r="AL15" s="65" t="s">
        <v>75</v>
      </c>
      <c r="AM15" s="67">
        <f t="shared" si="2"/>
        <v>0</v>
      </c>
      <c r="AN15" s="67">
        <f>+K15+AC15-AH15</f>
        <v>19250000</v>
      </c>
      <c r="AO15" s="61" t="s">
        <v>67</v>
      </c>
      <c r="AP15" s="60">
        <v>19250000</v>
      </c>
      <c r="AQ15" s="61" t="s">
        <v>86</v>
      </c>
      <c r="AR15" s="60">
        <v>0</v>
      </c>
      <c r="AS15" s="69" t="s">
        <v>75</v>
      </c>
      <c r="AT15" s="70">
        <v>19250000</v>
      </c>
      <c r="AU15" s="71">
        <f t="shared" si="3"/>
        <v>0</v>
      </c>
      <c r="AV15" s="72">
        <f t="shared" si="4"/>
        <v>1</v>
      </c>
      <c r="AW15" s="69" t="s">
        <v>75</v>
      </c>
      <c r="AX15" s="61" t="s">
        <v>101</v>
      </c>
      <c r="AY15" s="525" t="s">
        <v>295</v>
      </c>
      <c r="AZ15" s="58" t="s">
        <v>67</v>
      </c>
      <c r="BA15" s="58" t="s">
        <v>67</v>
      </c>
    </row>
    <row r="16" spans="1:72" x14ac:dyDescent="0.25">
      <c r="B16" s="58">
        <v>2024</v>
      </c>
      <c r="C16" s="58">
        <v>891780111</v>
      </c>
      <c r="D16" s="59" t="s">
        <v>64</v>
      </c>
      <c r="E16" s="60" t="s">
        <v>294</v>
      </c>
      <c r="F16" s="60" t="s">
        <v>293</v>
      </c>
      <c r="G16" s="61">
        <v>0</v>
      </c>
      <c r="H16" s="61" t="s">
        <v>73</v>
      </c>
      <c r="I16" s="59" t="s">
        <v>65</v>
      </c>
      <c r="J16" s="62" t="s">
        <v>292</v>
      </c>
      <c r="K16" s="60">
        <v>14850000</v>
      </c>
      <c r="L16" s="58" t="s">
        <v>68</v>
      </c>
      <c r="M16" s="62" t="s">
        <v>159</v>
      </c>
      <c r="N16" s="63">
        <v>1083003478</v>
      </c>
      <c r="O16" s="64">
        <v>121</v>
      </c>
      <c r="P16" s="89">
        <v>45313</v>
      </c>
      <c r="Q16" s="60">
        <v>14850000</v>
      </c>
      <c r="R16" s="89">
        <v>45323</v>
      </c>
      <c r="S16" s="60">
        <v>14850000</v>
      </c>
      <c r="T16" s="61" t="s">
        <v>67</v>
      </c>
      <c r="U16" s="64">
        <v>1082943047</v>
      </c>
      <c r="V16" s="62" t="s">
        <v>264</v>
      </c>
      <c r="W16" s="89">
        <v>45323</v>
      </c>
      <c r="X16" s="89">
        <v>45323</v>
      </c>
      <c r="Y16" s="68" t="s">
        <v>75</v>
      </c>
      <c r="Z16" s="89">
        <v>45488</v>
      </c>
      <c r="AA16" s="67">
        <f t="shared" si="0"/>
        <v>165</v>
      </c>
      <c r="AB16" s="60">
        <v>0</v>
      </c>
      <c r="AC16" s="60">
        <v>0</v>
      </c>
      <c r="AD16" s="60">
        <v>0</v>
      </c>
      <c r="AE16" s="66" t="s">
        <v>75</v>
      </c>
      <c r="AF16" s="67">
        <f t="shared" si="1"/>
        <v>0</v>
      </c>
      <c r="AG16" s="60">
        <v>0</v>
      </c>
      <c r="AH16" s="60">
        <v>0</v>
      </c>
      <c r="AI16" s="65" t="s">
        <v>75</v>
      </c>
      <c r="AJ16" s="61">
        <v>0</v>
      </c>
      <c r="AK16" s="65" t="s">
        <v>75</v>
      </c>
      <c r="AL16" s="65" t="s">
        <v>75</v>
      </c>
      <c r="AM16" s="67">
        <f t="shared" si="2"/>
        <v>0</v>
      </c>
      <c r="AN16" s="67">
        <f>+K16+AC16-AH16</f>
        <v>14850000</v>
      </c>
      <c r="AO16" s="61" t="s">
        <v>67</v>
      </c>
      <c r="AP16" s="60">
        <v>14850000</v>
      </c>
      <c r="AQ16" s="61" t="s">
        <v>86</v>
      </c>
      <c r="AR16" s="60">
        <v>0</v>
      </c>
      <c r="AS16" s="69" t="s">
        <v>75</v>
      </c>
      <c r="AT16" s="70">
        <v>14850000</v>
      </c>
      <c r="AU16" s="71">
        <f t="shared" si="3"/>
        <v>0</v>
      </c>
      <c r="AV16" s="72">
        <f t="shared" si="4"/>
        <v>1</v>
      </c>
      <c r="AW16" s="69" t="s">
        <v>75</v>
      </c>
      <c r="AX16" s="61" t="s">
        <v>101</v>
      </c>
      <c r="AY16" s="525" t="s">
        <v>291</v>
      </c>
      <c r="AZ16" s="58" t="s">
        <v>67</v>
      </c>
      <c r="BA16" s="58" t="s">
        <v>67</v>
      </c>
    </row>
    <row r="17" spans="2:53" x14ac:dyDescent="0.25">
      <c r="B17" s="58">
        <v>2024</v>
      </c>
      <c r="C17" s="58">
        <v>891780111</v>
      </c>
      <c r="D17" s="59" t="s">
        <v>64</v>
      </c>
      <c r="E17" s="60" t="s">
        <v>290</v>
      </c>
      <c r="F17" s="60" t="s">
        <v>289</v>
      </c>
      <c r="G17" s="61">
        <v>0</v>
      </c>
      <c r="H17" s="61" t="s">
        <v>73</v>
      </c>
      <c r="I17" s="59" t="s">
        <v>65</v>
      </c>
      <c r="J17" s="62" t="s">
        <v>288</v>
      </c>
      <c r="K17" s="60">
        <v>13750000</v>
      </c>
      <c r="L17" s="58" t="s">
        <v>68</v>
      </c>
      <c r="M17" s="62" t="s">
        <v>196</v>
      </c>
      <c r="N17" s="63">
        <v>1083010275</v>
      </c>
      <c r="O17" s="64">
        <v>129</v>
      </c>
      <c r="P17" s="89">
        <v>45313</v>
      </c>
      <c r="Q17" s="60">
        <v>13750000</v>
      </c>
      <c r="R17" s="89">
        <v>45324</v>
      </c>
      <c r="S17" s="60">
        <v>13750000</v>
      </c>
      <c r="T17" s="61" t="s">
        <v>67</v>
      </c>
      <c r="U17" s="64">
        <v>4978990</v>
      </c>
      <c r="V17" s="62" t="s">
        <v>129</v>
      </c>
      <c r="W17" s="89">
        <v>45324</v>
      </c>
      <c r="X17" s="89">
        <v>45324</v>
      </c>
      <c r="Y17" s="68" t="s">
        <v>75</v>
      </c>
      <c r="Z17" s="89">
        <v>45488</v>
      </c>
      <c r="AA17" s="67">
        <f t="shared" si="0"/>
        <v>164</v>
      </c>
      <c r="AB17" s="60">
        <v>0</v>
      </c>
      <c r="AC17" s="60">
        <v>0</v>
      </c>
      <c r="AD17" s="60">
        <v>0</v>
      </c>
      <c r="AE17" s="66" t="s">
        <v>75</v>
      </c>
      <c r="AF17" s="67">
        <f t="shared" si="1"/>
        <v>0</v>
      </c>
      <c r="AG17" s="60">
        <v>1</v>
      </c>
      <c r="AH17" s="60">
        <v>8750000</v>
      </c>
      <c r="AI17" s="89">
        <v>45373</v>
      </c>
      <c r="AJ17" s="61">
        <v>0</v>
      </c>
      <c r="AK17" s="65" t="s">
        <v>75</v>
      </c>
      <c r="AL17" s="65" t="s">
        <v>75</v>
      </c>
      <c r="AM17" s="67">
        <f t="shared" si="2"/>
        <v>0</v>
      </c>
      <c r="AN17" s="67">
        <f>+K17+AC17-AH17</f>
        <v>5000000</v>
      </c>
      <c r="AO17" s="61" t="s">
        <v>67</v>
      </c>
      <c r="AP17" s="60">
        <v>13750000</v>
      </c>
      <c r="AQ17" s="61" t="s">
        <v>86</v>
      </c>
      <c r="AR17" s="60">
        <v>0</v>
      </c>
      <c r="AS17" s="69" t="s">
        <v>75</v>
      </c>
      <c r="AT17" s="70">
        <v>5000000</v>
      </c>
      <c r="AU17" s="71">
        <f t="shared" si="3"/>
        <v>0</v>
      </c>
      <c r="AV17" s="72">
        <f t="shared" si="4"/>
        <v>1</v>
      </c>
      <c r="AW17" s="69" t="s">
        <v>75</v>
      </c>
      <c r="AX17" s="61" t="s">
        <v>98</v>
      </c>
      <c r="AY17" s="525" t="s">
        <v>287</v>
      </c>
      <c r="AZ17" s="58" t="s">
        <v>67</v>
      </c>
      <c r="BA17" s="58" t="s">
        <v>67</v>
      </c>
    </row>
    <row r="18" spans="2:53" x14ac:dyDescent="0.25">
      <c r="B18" s="58">
        <v>2024</v>
      </c>
      <c r="C18" s="58">
        <v>891780111</v>
      </c>
      <c r="D18" s="59" t="s">
        <v>64</v>
      </c>
      <c r="E18" s="60" t="s">
        <v>286</v>
      </c>
      <c r="F18" s="60" t="s">
        <v>285</v>
      </c>
      <c r="G18" s="61">
        <v>0</v>
      </c>
      <c r="H18" s="61" t="s">
        <v>73</v>
      </c>
      <c r="I18" s="59" t="s">
        <v>65</v>
      </c>
      <c r="J18" s="62" t="s">
        <v>213</v>
      </c>
      <c r="K18" s="60">
        <v>12500000</v>
      </c>
      <c r="L18" s="58" t="s">
        <v>68</v>
      </c>
      <c r="M18" s="62" t="s">
        <v>212</v>
      </c>
      <c r="N18" s="63">
        <v>1082971346</v>
      </c>
      <c r="O18" s="64">
        <v>308</v>
      </c>
      <c r="P18" s="89">
        <v>45330</v>
      </c>
      <c r="Q18" s="60">
        <v>12500000</v>
      </c>
      <c r="R18" s="89">
        <v>45338</v>
      </c>
      <c r="S18" s="60">
        <v>12500000</v>
      </c>
      <c r="T18" s="61" t="s">
        <v>67</v>
      </c>
      <c r="U18" s="64">
        <v>36718407</v>
      </c>
      <c r="V18" s="62" t="s">
        <v>217</v>
      </c>
      <c r="W18" s="89">
        <v>45338</v>
      </c>
      <c r="X18" s="89">
        <v>45338</v>
      </c>
      <c r="Y18" s="68" t="s">
        <v>75</v>
      </c>
      <c r="Z18" s="89">
        <v>45488</v>
      </c>
      <c r="AA18" s="67">
        <f t="shared" si="0"/>
        <v>150</v>
      </c>
      <c r="AB18" s="60">
        <v>0</v>
      </c>
      <c r="AC18" s="60">
        <v>0</v>
      </c>
      <c r="AD18" s="60">
        <v>0</v>
      </c>
      <c r="AE18" s="66" t="s">
        <v>75</v>
      </c>
      <c r="AF18" s="67">
        <f t="shared" si="1"/>
        <v>0</v>
      </c>
      <c r="AG18" s="60">
        <v>0</v>
      </c>
      <c r="AH18" s="60">
        <v>0</v>
      </c>
      <c r="AI18" s="65" t="s">
        <v>75</v>
      </c>
      <c r="AJ18" s="61">
        <v>0</v>
      </c>
      <c r="AK18" s="65" t="s">
        <v>75</v>
      </c>
      <c r="AL18" s="65" t="s">
        <v>75</v>
      </c>
      <c r="AM18" s="67">
        <f t="shared" si="2"/>
        <v>0</v>
      </c>
      <c r="AN18" s="67">
        <f>+K18+AC18-AH18</f>
        <v>12500000</v>
      </c>
      <c r="AO18" s="61" t="s">
        <v>67</v>
      </c>
      <c r="AP18" s="60">
        <v>12500000</v>
      </c>
      <c r="AQ18" s="61" t="s">
        <v>86</v>
      </c>
      <c r="AR18" s="60">
        <v>0</v>
      </c>
      <c r="AS18" s="69" t="s">
        <v>75</v>
      </c>
      <c r="AT18" s="70">
        <v>12500000</v>
      </c>
      <c r="AU18" s="71">
        <f t="shared" si="3"/>
        <v>0</v>
      </c>
      <c r="AV18" s="72">
        <f t="shared" si="4"/>
        <v>1</v>
      </c>
      <c r="AW18" s="69" t="s">
        <v>75</v>
      </c>
      <c r="AX18" s="61" t="s">
        <v>101</v>
      </c>
      <c r="AY18" s="525" t="s">
        <v>284</v>
      </c>
      <c r="AZ18" s="58" t="s">
        <v>67</v>
      </c>
      <c r="BA18" s="58" t="s">
        <v>67</v>
      </c>
    </row>
    <row r="19" spans="2:53" x14ac:dyDescent="0.25">
      <c r="B19" s="58">
        <v>2024</v>
      </c>
      <c r="C19" s="58">
        <v>891780111</v>
      </c>
      <c r="D19" s="59" t="s">
        <v>64</v>
      </c>
      <c r="E19" s="60" t="s">
        <v>283</v>
      </c>
      <c r="F19" s="60" t="s">
        <v>282</v>
      </c>
      <c r="G19" s="61">
        <v>0</v>
      </c>
      <c r="H19" s="61" t="s">
        <v>73</v>
      </c>
      <c r="I19" s="59" t="s">
        <v>65</v>
      </c>
      <c r="J19" s="62" t="s">
        <v>281</v>
      </c>
      <c r="K19" s="60">
        <v>10500000</v>
      </c>
      <c r="L19" s="58" t="s">
        <v>68</v>
      </c>
      <c r="M19" s="62" t="s">
        <v>280</v>
      </c>
      <c r="N19" s="63">
        <v>1221964687</v>
      </c>
      <c r="O19" s="64">
        <v>113</v>
      </c>
      <c r="P19" s="89">
        <v>45313</v>
      </c>
      <c r="Q19" s="60">
        <v>10500000</v>
      </c>
      <c r="R19" s="89">
        <v>45323</v>
      </c>
      <c r="S19" s="60">
        <v>10500000</v>
      </c>
      <c r="T19" s="61" t="s">
        <v>67</v>
      </c>
      <c r="U19" s="64">
        <v>1082943047</v>
      </c>
      <c r="V19" s="62" t="s">
        <v>264</v>
      </c>
      <c r="W19" s="89">
        <v>45323</v>
      </c>
      <c r="X19" s="89">
        <v>45323</v>
      </c>
      <c r="Y19" s="68" t="s">
        <v>75</v>
      </c>
      <c r="Z19" s="89">
        <v>45473</v>
      </c>
      <c r="AA19" s="67">
        <f t="shared" si="0"/>
        <v>150</v>
      </c>
      <c r="AB19" s="60">
        <v>0</v>
      </c>
      <c r="AC19" s="60">
        <v>0</v>
      </c>
      <c r="AD19" s="60">
        <v>0</v>
      </c>
      <c r="AE19" s="66" t="s">
        <v>75</v>
      </c>
      <c r="AF19" s="67">
        <f t="shared" si="1"/>
        <v>0</v>
      </c>
      <c r="AG19" s="60">
        <v>0</v>
      </c>
      <c r="AH19" s="60">
        <v>0</v>
      </c>
      <c r="AI19" s="65" t="s">
        <v>75</v>
      </c>
      <c r="AJ19" s="61">
        <v>0</v>
      </c>
      <c r="AK19" s="65" t="s">
        <v>75</v>
      </c>
      <c r="AL19" s="65" t="s">
        <v>75</v>
      </c>
      <c r="AM19" s="67">
        <f t="shared" si="2"/>
        <v>0</v>
      </c>
      <c r="AN19" s="67">
        <f>+K19+AC19-AH19</f>
        <v>10500000</v>
      </c>
      <c r="AO19" s="61" t="s">
        <v>67</v>
      </c>
      <c r="AP19" s="60">
        <v>10500000</v>
      </c>
      <c r="AQ19" s="61" t="s">
        <v>86</v>
      </c>
      <c r="AR19" s="60">
        <v>0</v>
      </c>
      <c r="AS19" s="69" t="s">
        <v>75</v>
      </c>
      <c r="AT19" s="70">
        <v>10500000</v>
      </c>
      <c r="AU19" s="71">
        <f t="shared" si="3"/>
        <v>0</v>
      </c>
      <c r="AV19" s="72">
        <f t="shared" si="4"/>
        <v>1</v>
      </c>
      <c r="AW19" s="69" t="s">
        <v>75</v>
      </c>
      <c r="AX19" s="61" t="s">
        <v>101</v>
      </c>
      <c r="AY19" s="525" t="s">
        <v>279</v>
      </c>
      <c r="AZ19" s="58" t="s">
        <v>67</v>
      </c>
      <c r="BA19" s="58" t="s">
        <v>67</v>
      </c>
    </row>
    <row r="20" spans="2:53" x14ac:dyDescent="0.25">
      <c r="B20" s="58">
        <v>2024</v>
      </c>
      <c r="C20" s="58">
        <v>891780111</v>
      </c>
      <c r="D20" s="59" t="s">
        <v>64</v>
      </c>
      <c r="E20" s="60" t="s">
        <v>278</v>
      </c>
      <c r="F20" s="60" t="s">
        <v>277</v>
      </c>
      <c r="G20" s="61">
        <v>0</v>
      </c>
      <c r="H20" s="61" t="s">
        <v>73</v>
      </c>
      <c r="I20" s="59" t="s">
        <v>65</v>
      </c>
      <c r="J20" s="62" t="s">
        <v>276</v>
      </c>
      <c r="K20" s="60">
        <v>12500000</v>
      </c>
      <c r="L20" s="58" t="s">
        <v>68</v>
      </c>
      <c r="M20" s="62" t="s">
        <v>275</v>
      </c>
      <c r="N20" s="63">
        <v>1082939691</v>
      </c>
      <c r="O20" s="64">
        <v>159</v>
      </c>
      <c r="P20" s="89">
        <v>45316</v>
      </c>
      <c r="Q20" s="60">
        <v>12500000</v>
      </c>
      <c r="R20" s="89">
        <v>45327</v>
      </c>
      <c r="S20" s="60">
        <v>12500000</v>
      </c>
      <c r="T20" s="61" t="s">
        <v>67</v>
      </c>
      <c r="U20" s="64">
        <v>4978990</v>
      </c>
      <c r="V20" s="62" t="s">
        <v>129</v>
      </c>
      <c r="W20" s="89">
        <v>45327</v>
      </c>
      <c r="X20" s="89">
        <v>45327</v>
      </c>
      <c r="Y20" s="68" t="s">
        <v>75</v>
      </c>
      <c r="Z20" s="89">
        <v>45473</v>
      </c>
      <c r="AA20" s="67">
        <f t="shared" si="0"/>
        <v>146</v>
      </c>
      <c r="AB20" s="60">
        <v>0</v>
      </c>
      <c r="AC20" s="60">
        <v>0</v>
      </c>
      <c r="AD20" s="60">
        <v>0</v>
      </c>
      <c r="AE20" s="66" t="s">
        <v>75</v>
      </c>
      <c r="AF20" s="67">
        <f t="shared" si="1"/>
        <v>0</v>
      </c>
      <c r="AG20" s="60">
        <v>0</v>
      </c>
      <c r="AH20" s="60">
        <v>0</v>
      </c>
      <c r="AI20" s="65" t="s">
        <v>75</v>
      </c>
      <c r="AJ20" s="61">
        <v>0</v>
      </c>
      <c r="AK20" s="65" t="s">
        <v>75</v>
      </c>
      <c r="AL20" s="65" t="s">
        <v>75</v>
      </c>
      <c r="AM20" s="67">
        <f t="shared" si="2"/>
        <v>0</v>
      </c>
      <c r="AN20" s="67">
        <f>+K20+AC20-AH20</f>
        <v>12500000</v>
      </c>
      <c r="AO20" s="61" t="s">
        <v>67</v>
      </c>
      <c r="AP20" s="60">
        <v>12500000</v>
      </c>
      <c r="AQ20" s="61" t="s">
        <v>86</v>
      </c>
      <c r="AR20" s="60">
        <v>0</v>
      </c>
      <c r="AS20" s="69" t="s">
        <v>75</v>
      </c>
      <c r="AT20" s="70">
        <v>12500000</v>
      </c>
      <c r="AU20" s="71">
        <f t="shared" si="3"/>
        <v>0</v>
      </c>
      <c r="AV20" s="72">
        <f t="shared" si="4"/>
        <v>1</v>
      </c>
      <c r="AW20" s="69" t="s">
        <v>75</v>
      </c>
      <c r="AX20" s="61" t="s">
        <v>101</v>
      </c>
      <c r="AY20" s="525" t="s">
        <v>274</v>
      </c>
      <c r="AZ20" s="58" t="s">
        <v>67</v>
      </c>
      <c r="BA20" s="58" t="s">
        <v>67</v>
      </c>
    </row>
    <row r="21" spans="2:53" x14ac:dyDescent="0.25">
      <c r="B21" s="58">
        <v>2024</v>
      </c>
      <c r="C21" s="58">
        <v>891780111</v>
      </c>
      <c r="D21" s="59" t="s">
        <v>64</v>
      </c>
      <c r="E21" s="60" t="s">
        <v>273</v>
      </c>
      <c r="F21" s="60" t="s">
        <v>272</v>
      </c>
      <c r="G21" s="61">
        <v>0</v>
      </c>
      <c r="H21" s="61" t="s">
        <v>73</v>
      </c>
      <c r="I21" s="59" t="s">
        <v>65</v>
      </c>
      <c r="J21" s="62" t="s">
        <v>271</v>
      </c>
      <c r="K21" s="60">
        <v>7500000</v>
      </c>
      <c r="L21" s="58" t="s">
        <v>68</v>
      </c>
      <c r="M21" s="62" t="s">
        <v>270</v>
      </c>
      <c r="N21" s="63">
        <v>1083044427</v>
      </c>
      <c r="O21" s="64">
        <v>258</v>
      </c>
      <c r="P21" s="89">
        <v>45327</v>
      </c>
      <c r="Q21" s="60">
        <v>7500000</v>
      </c>
      <c r="R21" s="89">
        <v>45338</v>
      </c>
      <c r="S21" s="60">
        <v>7500000</v>
      </c>
      <c r="T21" s="61" t="s">
        <v>67</v>
      </c>
      <c r="U21" s="64">
        <v>4978990</v>
      </c>
      <c r="V21" s="62" t="s">
        <v>129</v>
      </c>
      <c r="W21" s="89">
        <v>45338</v>
      </c>
      <c r="X21" s="89">
        <v>45338</v>
      </c>
      <c r="Y21" s="68" t="s">
        <v>75</v>
      </c>
      <c r="Z21" s="89">
        <v>45488</v>
      </c>
      <c r="AA21" s="67">
        <f t="shared" si="0"/>
        <v>150</v>
      </c>
      <c r="AB21" s="60">
        <v>0</v>
      </c>
      <c r="AC21" s="60">
        <v>0</v>
      </c>
      <c r="AD21" s="60">
        <v>0</v>
      </c>
      <c r="AE21" s="66" t="s">
        <v>75</v>
      </c>
      <c r="AF21" s="67">
        <f t="shared" si="1"/>
        <v>0</v>
      </c>
      <c r="AG21" s="60">
        <v>0</v>
      </c>
      <c r="AH21" s="60">
        <v>0</v>
      </c>
      <c r="AI21" s="65" t="s">
        <v>75</v>
      </c>
      <c r="AJ21" s="61">
        <v>0</v>
      </c>
      <c r="AK21" s="65" t="s">
        <v>75</v>
      </c>
      <c r="AL21" s="65" t="s">
        <v>75</v>
      </c>
      <c r="AM21" s="67">
        <f t="shared" si="2"/>
        <v>0</v>
      </c>
      <c r="AN21" s="67">
        <f>+K21+AC21-AH21</f>
        <v>7500000</v>
      </c>
      <c r="AO21" s="61" t="s">
        <v>67</v>
      </c>
      <c r="AP21" s="60">
        <v>7500000</v>
      </c>
      <c r="AQ21" s="61" t="s">
        <v>86</v>
      </c>
      <c r="AR21" s="60">
        <v>0</v>
      </c>
      <c r="AS21" s="69" t="s">
        <v>75</v>
      </c>
      <c r="AT21" s="70">
        <v>7500000</v>
      </c>
      <c r="AU21" s="71">
        <f t="shared" si="3"/>
        <v>0</v>
      </c>
      <c r="AV21" s="72">
        <f t="shared" si="4"/>
        <v>1</v>
      </c>
      <c r="AW21" s="69" t="s">
        <v>75</v>
      </c>
      <c r="AX21" s="61" t="s">
        <v>101</v>
      </c>
      <c r="AY21" s="525" t="s">
        <v>269</v>
      </c>
      <c r="AZ21" s="58" t="s">
        <v>67</v>
      </c>
      <c r="BA21" s="58" t="s">
        <v>67</v>
      </c>
    </row>
    <row r="22" spans="2:53" x14ac:dyDescent="0.25">
      <c r="B22" s="58">
        <v>2024</v>
      </c>
      <c r="C22" s="58">
        <v>891780111</v>
      </c>
      <c r="D22" s="59" t="s">
        <v>64</v>
      </c>
      <c r="E22" s="60" t="s">
        <v>268</v>
      </c>
      <c r="F22" s="60" t="s">
        <v>267</v>
      </c>
      <c r="G22" s="61">
        <v>0</v>
      </c>
      <c r="H22" s="61" t="s">
        <v>73</v>
      </c>
      <c r="I22" s="59" t="s">
        <v>65</v>
      </c>
      <c r="J22" s="62" t="s">
        <v>266</v>
      </c>
      <c r="K22" s="60">
        <v>10450000</v>
      </c>
      <c r="L22" s="58" t="s">
        <v>68</v>
      </c>
      <c r="M22" s="62" t="s">
        <v>265</v>
      </c>
      <c r="N22" s="63">
        <v>1103098411</v>
      </c>
      <c r="O22" s="64">
        <v>255</v>
      </c>
      <c r="P22" s="89">
        <v>45327</v>
      </c>
      <c r="Q22" s="60">
        <v>10450000</v>
      </c>
      <c r="R22" s="89">
        <v>45342</v>
      </c>
      <c r="S22" s="60">
        <v>10450000</v>
      </c>
      <c r="T22" s="61" t="s">
        <v>67</v>
      </c>
      <c r="U22" s="64">
        <v>1082943047</v>
      </c>
      <c r="V22" s="62" t="s">
        <v>264</v>
      </c>
      <c r="W22" s="89">
        <v>45342</v>
      </c>
      <c r="X22" s="89">
        <v>45342</v>
      </c>
      <c r="Y22" s="68" t="s">
        <v>75</v>
      </c>
      <c r="Z22" s="89">
        <v>45488</v>
      </c>
      <c r="AA22" s="67">
        <f t="shared" si="0"/>
        <v>146</v>
      </c>
      <c r="AB22" s="60">
        <v>0</v>
      </c>
      <c r="AC22" s="60">
        <v>0</v>
      </c>
      <c r="AD22" s="60">
        <v>0</v>
      </c>
      <c r="AE22" s="66" t="s">
        <v>75</v>
      </c>
      <c r="AF22" s="67">
        <f t="shared" si="1"/>
        <v>0</v>
      </c>
      <c r="AG22" s="60">
        <v>0</v>
      </c>
      <c r="AH22" s="60">
        <v>0</v>
      </c>
      <c r="AI22" s="65" t="s">
        <v>75</v>
      </c>
      <c r="AJ22" s="61">
        <v>0</v>
      </c>
      <c r="AK22" s="65" t="s">
        <v>75</v>
      </c>
      <c r="AL22" s="65" t="s">
        <v>75</v>
      </c>
      <c r="AM22" s="67">
        <f t="shared" si="2"/>
        <v>0</v>
      </c>
      <c r="AN22" s="67">
        <f>+K22+AC22-AH22</f>
        <v>10450000</v>
      </c>
      <c r="AO22" s="61" t="s">
        <v>67</v>
      </c>
      <c r="AP22" s="60">
        <v>10450000</v>
      </c>
      <c r="AQ22" s="61" t="s">
        <v>86</v>
      </c>
      <c r="AR22" s="60">
        <v>0</v>
      </c>
      <c r="AS22" s="69" t="s">
        <v>75</v>
      </c>
      <c r="AT22" s="70">
        <v>10450000</v>
      </c>
      <c r="AU22" s="71">
        <f t="shared" si="3"/>
        <v>0</v>
      </c>
      <c r="AV22" s="72">
        <f t="shared" si="4"/>
        <v>1</v>
      </c>
      <c r="AW22" s="69" t="s">
        <v>75</v>
      </c>
      <c r="AX22" s="61" t="s">
        <v>101</v>
      </c>
      <c r="AY22" s="525" t="s">
        <v>263</v>
      </c>
      <c r="AZ22" s="58" t="s">
        <v>67</v>
      </c>
      <c r="BA22" s="58" t="s">
        <v>67</v>
      </c>
    </row>
    <row r="23" spans="2:53" x14ac:dyDescent="0.25">
      <c r="B23" s="58">
        <v>2024</v>
      </c>
      <c r="C23" s="58">
        <v>891780111</v>
      </c>
      <c r="D23" s="59" t="s">
        <v>64</v>
      </c>
      <c r="E23" s="60" t="s">
        <v>262</v>
      </c>
      <c r="F23" s="60" t="s">
        <v>261</v>
      </c>
      <c r="G23" s="61">
        <v>0</v>
      </c>
      <c r="H23" s="61" t="s">
        <v>73</v>
      </c>
      <c r="I23" s="59" t="s">
        <v>65</v>
      </c>
      <c r="J23" s="62" t="s">
        <v>233</v>
      </c>
      <c r="K23" s="60">
        <v>15000000</v>
      </c>
      <c r="L23" s="58" t="s">
        <v>68</v>
      </c>
      <c r="M23" s="62" t="s">
        <v>232</v>
      </c>
      <c r="N23" s="63" t="s">
        <v>130</v>
      </c>
      <c r="O23" s="64">
        <v>281</v>
      </c>
      <c r="P23" s="89">
        <v>45328</v>
      </c>
      <c r="Q23" s="60">
        <v>15000000</v>
      </c>
      <c r="R23" s="89">
        <v>45336</v>
      </c>
      <c r="S23" s="60">
        <v>15000000</v>
      </c>
      <c r="T23" s="61" t="s">
        <v>67</v>
      </c>
      <c r="U23" s="64">
        <v>4978990</v>
      </c>
      <c r="V23" s="62" t="s">
        <v>129</v>
      </c>
      <c r="W23" s="89">
        <v>45335</v>
      </c>
      <c r="X23" s="89">
        <v>45336</v>
      </c>
      <c r="Y23" s="68" t="s">
        <v>75</v>
      </c>
      <c r="Z23" s="89">
        <v>45473</v>
      </c>
      <c r="AA23" s="67">
        <f t="shared" si="0"/>
        <v>137</v>
      </c>
      <c r="AB23" s="60">
        <v>0</v>
      </c>
      <c r="AC23" s="60">
        <v>0</v>
      </c>
      <c r="AD23" s="60">
        <v>0</v>
      </c>
      <c r="AE23" s="66" t="s">
        <v>75</v>
      </c>
      <c r="AF23" s="67">
        <f t="shared" si="1"/>
        <v>0</v>
      </c>
      <c r="AG23" s="60">
        <v>0</v>
      </c>
      <c r="AH23" s="60">
        <v>0</v>
      </c>
      <c r="AI23" s="65" t="s">
        <v>75</v>
      </c>
      <c r="AJ23" s="61">
        <v>0</v>
      </c>
      <c r="AK23" s="65" t="s">
        <v>75</v>
      </c>
      <c r="AL23" s="65" t="s">
        <v>75</v>
      </c>
      <c r="AM23" s="67">
        <f t="shared" si="2"/>
        <v>0</v>
      </c>
      <c r="AN23" s="67">
        <f>+K23+AC23-AH23</f>
        <v>15000000</v>
      </c>
      <c r="AO23" s="61" t="s">
        <v>67</v>
      </c>
      <c r="AP23" s="60">
        <v>15000000</v>
      </c>
      <c r="AQ23" s="61" t="s">
        <v>86</v>
      </c>
      <c r="AR23" s="60">
        <v>0</v>
      </c>
      <c r="AS23" s="69" t="s">
        <v>75</v>
      </c>
      <c r="AT23" s="70">
        <v>15000000</v>
      </c>
      <c r="AU23" s="71">
        <f t="shared" si="3"/>
        <v>0</v>
      </c>
      <c r="AV23" s="72">
        <f t="shared" si="4"/>
        <v>1</v>
      </c>
      <c r="AW23" s="69" t="s">
        <v>75</v>
      </c>
      <c r="AX23" s="61" t="s">
        <v>98</v>
      </c>
      <c r="AY23" s="525" t="s">
        <v>260</v>
      </c>
      <c r="AZ23" s="58" t="s">
        <v>67</v>
      </c>
      <c r="BA23" s="58" t="s">
        <v>119</v>
      </c>
    </row>
    <row r="24" spans="2:53" x14ac:dyDescent="0.25">
      <c r="B24" s="58">
        <v>2024</v>
      </c>
      <c r="C24" s="58">
        <v>891780111</v>
      </c>
      <c r="D24" s="59" t="s">
        <v>64</v>
      </c>
      <c r="E24" s="60" t="s">
        <v>259</v>
      </c>
      <c r="F24" s="60" t="s">
        <v>258</v>
      </c>
      <c r="G24" s="61">
        <v>0</v>
      </c>
      <c r="H24" s="61" t="s">
        <v>73</v>
      </c>
      <c r="I24" s="59" t="s">
        <v>65</v>
      </c>
      <c r="J24" s="62" t="s">
        <v>257</v>
      </c>
      <c r="K24" s="60">
        <v>6000000</v>
      </c>
      <c r="L24" s="58" t="s">
        <v>68</v>
      </c>
      <c r="M24" s="62" t="s">
        <v>256</v>
      </c>
      <c r="N24" s="63" t="s">
        <v>255</v>
      </c>
      <c r="O24" s="64">
        <v>175</v>
      </c>
      <c r="P24" s="89">
        <v>45320</v>
      </c>
      <c r="Q24" s="60">
        <v>6000000</v>
      </c>
      <c r="R24" s="89">
        <v>45335</v>
      </c>
      <c r="S24" s="60">
        <v>6000000</v>
      </c>
      <c r="T24" s="61" t="s">
        <v>67</v>
      </c>
      <c r="U24" s="64">
        <v>1082950841</v>
      </c>
      <c r="V24" s="62" t="s">
        <v>164</v>
      </c>
      <c r="W24" s="89">
        <v>45335</v>
      </c>
      <c r="X24" s="89">
        <v>45335</v>
      </c>
      <c r="Y24" s="68" t="s">
        <v>75</v>
      </c>
      <c r="Z24" s="89">
        <v>45503</v>
      </c>
      <c r="AA24" s="67">
        <f t="shared" si="0"/>
        <v>168</v>
      </c>
      <c r="AB24" s="60">
        <v>0</v>
      </c>
      <c r="AC24" s="60">
        <v>0</v>
      </c>
      <c r="AD24" s="60">
        <v>0</v>
      </c>
      <c r="AE24" s="66" t="s">
        <v>75</v>
      </c>
      <c r="AF24" s="67">
        <f t="shared" si="1"/>
        <v>0</v>
      </c>
      <c r="AG24" s="60">
        <v>0</v>
      </c>
      <c r="AH24" s="60">
        <v>0</v>
      </c>
      <c r="AI24" s="65" t="s">
        <v>75</v>
      </c>
      <c r="AJ24" s="61">
        <v>0</v>
      </c>
      <c r="AK24" s="65" t="s">
        <v>75</v>
      </c>
      <c r="AL24" s="65" t="s">
        <v>75</v>
      </c>
      <c r="AM24" s="67">
        <f t="shared" si="2"/>
        <v>0</v>
      </c>
      <c r="AN24" s="67">
        <f>+K24+AC24-AH24</f>
        <v>6000000</v>
      </c>
      <c r="AO24" s="61" t="s">
        <v>67</v>
      </c>
      <c r="AP24" s="60">
        <v>6000000</v>
      </c>
      <c r="AQ24" s="61" t="s">
        <v>86</v>
      </c>
      <c r="AR24" s="60">
        <v>0</v>
      </c>
      <c r="AS24" s="69" t="s">
        <v>75</v>
      </c>
      <c r="AT24" s="70">
        <v>6000000</v>
      </c>
      <c r="AU24" s="71">
        <f t="shared" si="3"/>
        <v>0</v>
      </c>
      <c r="AV24" s="72">
        <f t="shared" si="4"/>
        <v>1</v>
      </c>
      <c r="AW24" s="69" t="s">
        <v>75</v>
      </c>
      <c r="AX24" s="61" t="s">
        <v>101</v>
      </c>
      <c r="AY24" s="525" t="s">
        <v>254</v>
      </c>
      <c r="AZ24" s="58" t="s">
        <v>67</v>
      </c>
      <c r="BA24" s="58" t="s">
        <v>119</v>
      </c>
    </row>
    <row r="25" spans="2:53" x14ac:dyDescent="0.25">
      <c r="B25" s="58">
        <v>2024</v>
      </c>
      <c r="C25" s="58">
        <v>891780111</v>
      </c>
      <c r="D25" s="59" t="s">
        <v>64</v>
      </c>
      <c r="E25" s="60" t="s">
        <v>253</v>
      </c>
      <c r="F25" s="60" t="s">
        <v>252</v>
      </c>
      <c r="G25" s="61">
        <v>0</v>
      </c>
      <c r="H25" s="61" t="s">
        <v>73</v>
      </c>
      <c r="I25" s="59" t="s">
        <v>125</v>
      </c>
      <c r="J25" s="62" t="s">
        <v>251</v>
      </c>
      <c r="K25" s="60">
        <v>5085000</v>
      </c>
      <c r="L25" s="58" t="s">
        <v>68</v>
      </c>
      <c r="M25" s="62" t="s">
        <v>137</v>
      </c>
      <c r="N25" s="63" t="s">
        <v>136</v>
      </c>
      <c r="O25" s="64">
        <v>376</v>
      </c>
      <c r="P25" s="89">
        <v>45338</v>
      </c>
      <c r="Q25" s="60">
        <v>5085000</v>
      </c>
      <c r="R25" s="89">
        <v>45349</v>
      </c>
      <c r="S25" s="60">
        <v>5085000</v>
      </c>
      <c r="T25" s="61" t="s">
        <v>67</v>
      </c>
      <c r="U25" s="64">
        <v>1027944725</v>
      </c>
      <c r="V25" s="62" t="s">
        <v>250</v>
      </c>
      <c r="W25" s="89">
        <v>45349</v>
      </c>
      <c r="X25" s="89">
        <v>45350</v>
      </c>
      <c r="Y25" s="68" t="s">
        <v>75</v>
      </c>
      <c r="Z25" s="89">
        <v>45350</v>
      </c>
      <c r="AA25" s="67">
        <f t="shared" si="0"/>
        <v>0</v>
      </c>
      <c r="AB25" s="60">
        <v>0</v>
      </c>
      <c r="AC25" s="60">
        <v>0</v>
      </c>
      <c r="AD25" s="60">
        <v>0</v>
      </c>
      <c r="AE25" s="66" t="s">
        <v>75</v>
      </c>
      <c r="AF25" s="67">
        <f t="shared" si="1"/>
        <v>0</v>
      </c>
      <c r="AG25" s="60">
        <v>0</v>
      </c>
      <c r="AH25" s="60">
        <v>0</v>
      </c>
      <c r="AI25" s="65" t="s">
        <v>75</v>
      </c>
      <c r="AJ25" s="61">
        <v>0</v>
      </c>
      <c r="AK25" s="65" t="s">
        <v>75</v>
      </c>
      <c r="AL25" s="65" t="s">
        <v>75</v>
      </c>
      <c r="AM25" s="67">
        <f t="shared" si="2"/>
        <v>0</v>
      </c>
      <c r="AN25" s="67">
        <f>+K25+AC25-AH25</f>
        <v>5085000</v>
      </c>
      <c r="AO25" s="61" t="s">
        <v>67</v>
      </c>
      <c r="AP25" s="60">
        <v>5085000</v>
      </c>
      <c r="AQ25" s="61" t="s">
        <v>86</v>
      </c>
      <c r="AR25" s="60">
        <v>0</v>
      </c>
      <c r="AS25" s="69" t="s">
        <v>75</v>
      </c>
      <c r="AT25" s="70">
        <v>5085000</v>
      </c>
      <c r="AU25" s="71">
        <f t="shared" si="3"/>
        <v>0</v>
      </c>
      <c r="AV25" s="72">
        <f t="shared" si="4"/>
        <v>1</v>
      </c>
      <c r="AW25" s="69" t="s">
        <v>75</v>
      </c>
      <c r="AX25" s="61" t="s">
        <v>98</v>
      </c>
      <c r="AY25" s="525" t="s">
        <v>249</v>
      </c>
      <c r="AZ25" s="58" t="s">
        <v>67</v>
      </c>
      <c r="BA25" s="58" t="s">
        <v>119</v>
      </c>
    </row>
    <row r="26" spans="2:53" x14ac:dyDescent="0.25">
      <c r="B26" s="58">
        <v>2024</v>
      </c>
      <c r="C26" s="58">
        <v>891780111</v>
      </c>
      <c r="D26" s="59" t="s">
        <v>64</v>
      </c>
      <c r="E26" s="60" t="s">
        <v>248</v>
      </c>
      <c r="F26" s="60" t="s">
        <v>247</v>
      </c>
      <c r="G26" s="61">
        <v>0</v>
      </c>
      <c r="H26" s="61" t="s">
        <v>73</v>
      </c>
      <c r="I26" s="59" t="s">
        <v>65</v>
      </c>
      <c r="J26" s="62" t="s">
        <v>246</v>
      </c>
      <c r="K26" s="60">
        <v>4000000</v>
      </c>
      <c r="L26" s="58" t="s">
        <v>68</v>
      </c>
      <c r="M26" s="62" t="s">
        <v>207</v>
      </c>
      <c r="N26" s="63" t="s">
        <v>206</v>
      </c>
      <c r="O26" s="60">
        <v>518</v>
      </c>
      <c r="P26" s="89">
        <v>45351</v>
      </c>
      <c r="Q26" s="60">
        <v>4000000</v>
      </c>
      <c r="R26" s="89">
        <v>45366</v>
      </c>
      <c r="S26" s="60">
        <v>4000000</v>
      </c>
      <c r="T26" s="61" t="s">
        <v>67</v>
      </c>
      <c r="U26" s="64">
        <v>7144495</v>
      </c>
      <c r="V26" s="62" t="s">
        <v>147</v>
      </c>
      <c r="W26" s="89">
        <v>45366</v>
      </c>
      <c r="X26" s="89">
        <v>45369</v>
      </c>
      <c r="Y26" s="68" t="s">
        <v>75</v>
      </c>
      <c r="Z26" s="89">
        <v>45657</v>
      </c>
      <c r="AA26" s="67">
        <f t="shared" si="0"/>
        <v>288</v>
      </c>
      <c r="AB26" s="60">
        <v>0</v>
      </c>
      <c r="AC26" s="60">
        <v>0</v>
      </c>
      <c r="AD26" s="60">
        <v>0</v>
      </c>
      <c r="AE26" s="66" t="s">
        <v>75</v>
      </c>
      <c r="AF26" s="67">
        <f t="shared" si="1"/>
        <v>0</v>
      </c>
      <c r="AG26" s="60">
        <v>0</v>
      </c>
      <c r="AH26" s="60">
        <v>0</v>
      </c>
      <c r="AI26" s="65" t="s">
        <v>75</v>
      </c>
      <c r="AJ26" s="61">
        <v>0</v>
      </c>
      <c r="AK26" s="65" t="s">
        <v>75</v>
      </c>
      <c r="AL26" s="65" t="s">
        <v>75</v>
      </c>
      <c r="AM26" s="67">
        <f t="shared" si="2"/>
        <v>0</v>
      </c>
      <c r="AN26" s="67">
        <f>+K26+AC26-AH26</f>
        <v>4000000</v>
      </c>
      <c r="AO26" s="61" t="s">
        <v>67</v>
      </c>
      <c r="AP26" s="60">
        <v>4000000</v>
      </c>
      <c r="AQ26" s="61" t="s">
        <v>86</v>
      </c>
      <c r="AR26" s="60">
        <v>0</v>
      </c>
      <c r="AS26" s="69" t="s">
        <v>75</v>
      </c>
      <c r="AT26" s="70">
        <v>4000000</v>
      </c>
      <c r="AU26" s="71">
        <f t="shared" si="3"/>
        <v>0</v>
      </c>
      <c r="AV26" s="72">
        <f t="shared" si="4"/>
        <v>1</v>
      </c>
      <c r="AW26" s="69" t="s">
        <v>75</v>
      </c>
      <c r="AX26" s="61" t="s">
        <v>101</v>
      </c>
      <c r="AY26" s="525" t="s">
        <v>245</v>
      </c>
      <c r="AZ26" s="58" t="s">
        <v>67</v>
      </c>
      <c r="BA26" s="58" t="s">
        <v>119</v>
      </c>
    </row>
    <row r="27" spans="2:53" x14ac:dyDescent="0.25">
      <c r="B27" s="58">
        <v>2024</v>
      </c>
      <c r="C27" s="58">
        <v>891780111</v>
      </c>
      <c r="D27" s="59" t="s">
        <v>64</v>
      </c>
      <c r="E27" s="60" t="s">
        <v>244</v>
      </c>
      <c r="F27" s="60" t="s">
        <v>243</v>
      </c>
      <c r="G27" s="61">
        <v>0</v>
      </c>
      <c r="H27" s="61" t="s">
        <v>73</v>
      </c>
      <c r="I27" s="59" t="s">
        <v>65</v>
      </c>
      <c r="J27" s="62" t="s">
        <v>242</v>
      </c>
      <c r="K27" s="60">
        <v>7125720</v>
      </c>
      <c r="L27" s="58" t="s">
        <v>68</v>
      </c>
      <c r="M27" s="62" t="s">
        <v>241</v>
      </c>
      <c r="N27" s="63">
        <v>1082881269</v>
      </c>
      <c r="O27" s="60">
        <v>777</v>
      </c>
      <c r="P27" s="89">
        <v>45372</v>
      </c>
      <c r="Q27" s="60">
        <v>7125720</v>
      </c>
      <c r="R27" s="89">
        <v>45399</v>
      </c>
      <c r="S27" s="60">
        <v>7125720</v>
      </c>
      <c r="T27" s="61" t="s">
        <v>67</v>
      </c>
      <c r="U27" s="64">
        <v>36718407</v>
      </c>
      <c r="V27" s="62" t="s">
        <v>217</v>
      </c>
      <c r="W27" s="89">
        <v>45399</v>
      </c>
      <c r="X27" s="89">
        <v>45399</v>
      </c>
      <c r="Y27" s="68" t="s">
        <v>75</v>
      </c>
      <c r="Z27" s="89">
        <v>45406</v>
      </c>
      <c r="AA27" s="67">
        <f t="shared" si="0"/>
        <v>7</v>
      </c>
      <c r="AB27" s="60">
        <v>0</v>
      </c>
      <c r="AC27" s="60">
        <v>0</v>
      </c>
      <c r="AD27" s="60">
        <v>0</v>
      </c>
      <c r="AE27" s="66" t="s">
        <v>75</v>
      </c>
      <c r="AF27" s="67">
        <f t="shared" si="1"/>
        <v>0</v>
      </c>
      <c r="AG27" s="60">
        <v>0</v>
      </c>
      <c r="AH27" s="60">
        <v>0</v>
      </c>
      <c r="AI27" s="65" t="s">
        <v>75</v>
      </c>
      <c r="AJ27" s="61">
        <v>0</v>
      </c>
      <c r="AK27" s="65" t="s">
        <v>75</v>
      </c>
      <c r="AL27" s="65" t="s">
        <v>75</v>
      </c>
      <c r="AM27" s="67">
        <f t="shared" si="2"/>
        <v>0</v>
      </c>
      <c r="AN27" s="67">
        <f>+K27+AC27-AH27</f>
        <v>7125720</v>
      </c>
      <c r="AO27" s="61" t="s">
        <v>67</v>
      </c>
      <c r="AP27" s="60">
        <v>7125720</v>
      </c>
      <c r="AQ27" s="61" t="s">
        <v>86</v>
      </c>
      <c r="AR27" s="60">
        <v>0</v>
      </c>
      <c r="AS27" s="69" t="s">
        <v>75</v>
      </c>
      <c r="AT27" s="70">
        <v>7125720</v>
      </c>
      <c r="AU27" s="71">
        <f t="shared" si="3"/>
        <v>0</v>
      </c>
      <c r="AV27" s="72">
        <f t="shared" si="4"/>
        <v>1</v>
      </c>
      <c r="AW27" s="69" t="s">
        <v>75</v>
      </c>
      <c r="AX27" s="61" t="s">
        <v>98</v>
      </c>
      <c r="AY27" s="525" t="s">
        <v>240</v>
      </c>
      <c r="AZ27" s="58" t="s">
        <v>67</v>
      </c>
      <c r="BA27" s="58" t="s">
        <v>119</v>
      </c>
    </row>
    <row r="28" spans="2:53" x14ac:dyDescent="0.25">
      <c r="B28" s="58">
        <v>2024</v>
      </c>
      <c r="C28" s="58">
        <v>891780111</v>
      </c>
      <c r="D28" s="59" t="s">
        <v>64</v>
      </c>
      <c r="E28" s="60" t="s">
        <v>239</v>
      </c>
      <c r="F28" s="60" t="s">
        <v>238</v>
      </c>
      <c r="G28" s="61">
        <v>0</v>
      </c>
      <c r="H28" s="61" t="s">
        <v>73</v>
      </c>
      <c r="I28" s="59" t="s">
        <v>65</v>
      </c>
      <c r="J28" s="62" t="s">
        <v>237</v>
      </c>
      <c r="K28" s="60">
        <v>8750000</v>
      </c>
      <c r="L28" s="58" t="s">
        <v>68</v>
      </c>
      <c r="M28" s="62" t="s">
        <v>196</v>
      </c>
      <c r="N28" s="63">
        <v>1083010275</v>
      </c>
      <c r="O28" s="60">
        <v>977</v>
      </c>
      <c r="P28" s="89">
        <v>45400</v>
      </c>
      <c r="Q28" s="60">
        <v>8750000</v>
      </c>
      <c r="R28" s="89">
        <v>45404</v>
      </c>
      <c r="S28" s="60">
        <v>8750000</v>
      </c>
      <c r="T28" s="61" t="s">
        <v>67</v>
      </c>
      <c r="U28" s="64">
        <v>4978990</v>
      </c>
      <c r="V28" s="62" t="s">
        <v>129</v>
      </c>
      <c r="W28" s="89">
        <v>45404</v>
      </c>
      <c r="X28" s="89">
        <v>45404</v>
      </c>
      <c r="Y28" s="68" t="s">
        <v>75</v>
      </c>
      <c r="Z28" s="89">
        <v>45488</v>
      </c>
      <c r="AA28" s="67">
        <f t="shared" si="0"/>
        <v>84</v>
      </c>
      <c r="AB28" s="60">
        <v>0</v>
      </c>
      <c r="AC28" s="60">
        <v>0</v>
      </c>
      <c r="AD28" s="60">
        <v>0</v>
      </c>
      <c r="AE28" s="66" t="s">
        <v>75</v>
      </c>
      <c r="AF28" s="67">
        <f t="shared" si="1"/>
        <v>0</v>
      </c>
      <c r="AG28" s="60">
        <v>0</v>
      </c>
      <c r="AH28" s="60">
        <v>0</v>
      </c>
      <c r="AI28" s="65" t="s">
        <v>75</v>
      </c>
      <c r="AJ28" s="61">
        <v>0</v>
      </c>
      <c r="AK28" s="65" t="s">
        <v>75</v>
      </c>
      <c r="AL28" s="65" t="s">
        <v>75</v>
      </c>
      <c r="AM28" s="67">
        <f t="shared" si="2"/>
        <v>0</v>
      </c>
      <c r="AN28" s="67">
        <f>+K28+AC28-AH28</f>
        <v>8750000</v>
      </c>
      <c r="AO28" s="61" t="s">
        <v>67</v>
      </c>
      <c r="AP28" s="60">
        <v>8750000</v>
      </c>
      <c r="AQ28" s="61" t="s">
        <v>86</v>
      </c>
      <c r="AR28" s="60">
        <v>0</v>
      </c>
      <c r="AS28" s="69" t="s">
        <v>75</v>
      </c>
      <c r="AT28" s="70">
        <v>8750000</v>
      </c>
      <c r="AU28" s="71">
        <f t="shared" si="3"/>
        <v>0</v>
      </c>
      <c r="AV28" s="72">
        <f t="shared" si="4"/>
        <v>1</v>
      </c>
      <c r="AW28" s="69" t="s">
        <v>75</v>
      </c>
      <c r="AX28" s="61" t="s">
        <v>101</v>
      </c>
      <c r="AY28" s="525" t="s">
        <v>236</v>
      </c>
      <c r="AZ28" s="58" t="s">
        <v>67</v>
      </c>
      <c r="BA28" s="58" t="s">
        <v>67</v>
      </c>
    </row>
    <row r="29" spans="2:53" x14ac:dyDescent="0.25">
      <c r="B29" s="58">
        <v>2024</v>
      </c>
      <c r="C29" s="58">
        <v>891780111</v>
      </c>
      <c r="D29" s="59" t="s">
        <v>64</v>
      </c>
      <c r="E29" s="60" t="s">
        <v>235</v>
      </c>
      <c r="F29" s="60" t="s">
        <v>234</v>
      </c>
      <c r="G29" s="61">
        <v>0</v>
      </c>
      <c r="H29" s="61" t="s">
        <v>73</v>
      </c>
      <c r="I29" s="59" t="s">
        <v>65</v>
      </c>
      <c r="J29" s="62" t="s">
        <v>233</v>
      </c>
      <c r="K29" s="60">
        <v>28000000</v>
      </c>
      <c r="L29" s="58" t="s">
        <v>68</v>
      </c>
      <c r="M29" s="62" t="s">
        <v>232</v>
      </c>
      <c r="N29" s="63" t="s">
        <v>130</v>
      </c>
      <c r="O29" s="60">
        <v>1103</v>
      </c>
      <c r="P29" s="89">
        <v>45414</v>
      </c>
      <c r="Q29" s="60">
        <v>28000000</v>
      </c>
      <c r="R29" s="89">
        <v>45419</v>
      </c>
      <c r="S29" s="60">
        <v>28000000</v>
      </c>
      <c r="T29" s="61" t="s">
        <v>67</v>
      </c>
      <c r="U29" s="64">
        <v>4978990</v>
      </c>
      <c r="V29" s="62" t="s">
        <v>129</v>
      </c>
      <c r="W29" s="89">
        <v>45419</v>
      </c>
      <c r="X29" s="89">
        <v>45419</v>
      </c>
      <c r="Y29" s="68" t="s">
        <v>75</v>
      </c>
      <c r="Z29" s="89">
        <v>45535</v>
      </c>
      <c r="AA29" s="67">
        <f t="shared" si="0"/>
        <v>116</v>
      </c>
      <c r="AB29" s="60">
        <v>0</v>
      </c>
      <c r="AC29" s="60">
        <v>0</v>
      </c>
      <c r="AD29" s="60">
        <v>0</v>
      </c>
      <c r="AE29" s="66" t="s">
        <v>75</v>
      </c>
      <c r="AF29" s="67">
        <f t="shared" si="1"/>
        <v>0</v>
      </c>
      <c r="AG29" s="60">
        <v>0</v>
      </c>
      <c r="AH29" s="60">
        <v>0</v>
      </c>
      <c r="AI29" s="65" t="s">
        <v>75</v>
      </c>
      <c r="AJ29" s="61">
        <v>0</v>
      </c>
      <c r="AK29" s="65" t="s">
        <v>75</v>
      </c>
      <c r="AL29" s="65" t="s">
        <v>75</v>
      </c>
      <c r="AM29" s="67">
        <f t="shared" si="2"/>
        <v>0</v>
      </c>
      <c r="AN29" s="67">
        <f>+K29+AC29-AH29</f>
        <v>28000000</v>
      </c>
      <c r="AO29" s="61" t="s">
        <v>67</v>
      </c>
      <c r="AP29" s="60">
        <v>28000000</v>
      </c>
      <c r="AQ29" s="61" t="s">
        <v>86</v>
      </c>
      <c r="AR29" s="60">
        <v>0</v>
      </c>
      <c r="AS29" s="69" t="s">
        <v>75</v>
      </c>
      <c r="AT29" s="70">
        <v>28000000</v>
      </c>
      <c r="AU29" s="71">
        <f t="shared" si="3"/>
        <v>0</v>
      </c>
      <c r="AV29" s="72">
        <f t="shared" si="4"/>
        <v>1</v>
      </c>
      <c r="AW29" s="69" t="s">
        <v>75</v>
      </c>
      <c r="AX29" s="61" t="s">
        <v>101</v>
      </c>
      <c r="AY29" s="525" t="s">
        <v>231</v>
      </c>
      <c r="AZ29" s="58" t="s">
        <v>67</v>
      </c>
      <c r="BA29" s="58" t="s">
        <v>119</v>
      </c>
    </row>
    <row r="30" spans="2:53" x14ac:dyDescent="0.25">
      <c r="B30" s="58">
        <v>2024</v>
      </c>
      <c r="C30" s="58">
        <v>891780111</v>
      </c>
      <c r="D30" s="59" t="s">
        <v>64</v>
      </c>
      <c r="E30" s="60" t="s">
        <v>230</v>
      </c>
      <c r="F30" s="60" t="s">
        <v>229</v>
      </c>
      <c r="G30" s="61">
        <v>0</v>
      </c>
      <c r="H30" s="61" t="s">
        <v>73</v>
      </c>
      <c r="I30" s="59" t="s">
        <v>65</v>
      </c>
      <c r="J30" s="62" t="s">
        <v>228</v>
      </c>
      <c r="K30" s="60">
        <v>3159450</v>
      </c>
      <c r="L30" s="58" t="s">
        <v>68</v>
      </c>
      <c r="M30" s="62" t="s">
        <v>227</v>
      </c>
      <c r="N30" s="63" t="s">
        <v>226</v>
      </c>
      <c r="O30" s="60">
        <v>1087</v>
      </c>
      <c r="P30" s="89">
        <v>45412</v>
      </c>
      <c r="Q30" s="60">
        <v>3159450</v>
      </c>
      <c r="R30" s="89">
        <v>45420</v>
      </c>
      <c r="S30" s="60">
        <v>3159450</v>
      </c>
      <c r="T30" s="61" t="s">
        <v>67</v>
      </c>
      <c r="U30" s="64">
        <v>84455280</v>
      </c>
      <c r="V30" s="62" t="s">
        <v>108</v>
      </c>
      <c r="W30" s="89">
        <v>45420</v>
      </c>
      <c r="X30" s="89">
        <v>45420</v>
      </c>
      <c r="Y30" s="68" t="s">
        <v>75</v>
      </c>
      <c r="Z30" s="89">
        <v>45434</v>
      </c>
      <c r="AA30" s="67">
        <f t="shared" si="0"/>
        <v>14</v>
      </c>
      <c r="AB30" s="60">
        <v>0</v>
      </c>
      <c r="AC30" s="60">
        <v>0</v>
      </c>
      <c r="AD30" s="60">
        <v>0</v>
      </c>
      <c r="AE30" s="66" t="s">
        <v>75</v>
      </c>
      <c r="AF30" s="67">
        <f t="shared" si="1"/>
        <v>0</v>
      </c>
      <c r="AG30" s="60">
        <v>0</v>
      </c>
      <c r="AH30" s="60">
        <v>0</v>
      </c>
      <c r="AI30" s="65" t="s">
        <v>75</v>
      </c>
      <c r="AJ30" s="61">
        <v>0</v>
      </c>
      <c r="AK30" s="65" t="s">
        <v>75</v>
      </c>
      <c r="AL30" s="65" t="s">
        <v>75</v>
      </c>
      <c r="AM30" s="67">
        <f t="shared" si="2"/>
        <v>0</v>
      </c>
      <c r="AN30" s="67">
        <f>+K30+AC30-AH30</f>
        <v>3159450</v>
      </c>
      <c r="AO30" s="61" t="s">
        <v>67</v>
      </c>
      <c r="AP30" s="60">
        <v>3159450</v>
      </c>
      <c r="AQ30" s="61" t="s">
        <v>86</v>
      </c>
      <c r="AR30" s="60">
        <v>0</v>
      </c>
      <c r="AS30" s="69" t="s">
        <v>75</v>
      </c>
      <c r="AT30" s="70">
        <v>3159450</v>
      </c>
      <c r="AU30" s="71">
        <f t="shared" si="3"/>
        <v>0</v>
      </c>
      <c r="AV30" s="72">
        <f t="shared" si="4"/>
        <v>1</v>
      </c>
      <c r="AW30" s="69" t="s">
        <v>75</v>
      </c>
      <c r="AX30" s="61" t="s">
        <v>98</v>
      </c>
      <c r="AY30" s="525" t="s">
        <v>225</v>
      </c>
      <c r="AZ30" s="58" t="s">
        <v>67</v>
      </c>
      <c r="BA30" s="58" t="s">
        <v>119</v>
      </c>
    </row>
    <row r="31" spans="2:53" x14ac:dyDescent="0.25">
      <c r="B31" s="58">
        <v>2024</v>
      </c>
      <c r="C31" s="58">
        <v>891780111</v>
      </c>
      <c r="D31" s="59" t="s">
        <v>64</v>
      </c>
      <c r="E31" s="60" t="s">
        <v>224</v>
      </c>
      <c r="F31" s="60" t="s">
        <v>223</v>
      </c>
      <c r="G31" s="61">
        <v>0</v>
      </c>
      <c r="H31" s="61" t="s">
        <v>73</v>
      </c>
      <c r="I31" s="59" t="s">
        <v>65</v>
      </c>
      <c r="J31" s="62" t="s">
        <v>222</v>
      </c>
      <c r="K31" s="60">
        <v>7000000</v>
      </c>
      <c r="L31" s="58" t="s">
        <v>68</v>
      </c>
      <c r="M31" s="62" t="s">
        <v>171</v>
      </c>
      <c r="N31" s="63">
        <v>1082912437</v>
      </c>
      <c r="O31" s="60">
        <v>1169</v>
      </c>
      <c r="P31" s="89">
        <v>45426</v>
      </c>
      <c r="Q31" s="60">
        <v>7000000</v>
      </c>
      <c r="R31" s="89">
        <v>45435</v>
      </c>
      <c r="S31" s="60">
        <v>7000000</v>
      </c>
      <c r="T31" s="61" t="s">
        <v>67</v>
      </c>
      <c r="U31" s="64">
        <v>7601124</v>
      </c>
      <c r="V31" s="62" t="s">
        <v>170</v>
      </c>
      <c r="W31" s="89">
        <v>45435</v>
      </c>
      <c r="X31" s="89">
        <v>45435</v>
      </c>
      <c r="Y31" s="68" t="s">
        <v>75</v>
      </c>
      <c r="Z31" s="89">
        <v>45488</v>
      </c>
      <c r="AA31" s="67">
        <f t="shared" si="0"/>
        <v>53</v>
      </c>
      <c r="AB31" s="60">
        <v>0</v>
      </c>
      <c r="AC31" s="60">
        <v>0</v>
      </c>
      <c r="AD31" s="60">
        <v>0</v>
      </c>
      <c r="AE31" s="66" t="s">
        <v>75</v>
      </c>
      <c r="AF31" s="67">
        <f t="shared" si="1"/>
        <v>0</v>
      </c>
      <c r="AG31" s="60">
        <v>0</v>
      </c>
      <c r="AH31" s="60">
        <v>0</v>
      </c>
      <c r="AI31" s="65" t="s">
        <v>75</v>
      </c>
      <c r="AJ31" s="61">
        <v>0</v>
      </c>
      <c r="AK31" s="65" t="s">
        <v>75</v>
      </c>
      <c r="AL31" s="65" t="s">
        <v>75</v>
      </c>
      <c r="AM31" s="67">
        <f t="shared" si="2"/>
        <v>0</v>
      </c>
      <c r="AN31" s="67">
        <f>+K31+AC31-AH31</f>
        <v>7000000</v>
      </c>
      <c r="AO31" s="61" t="s">
        <v>67</v>
      </c>
      <c r="AP31" s="60">
        <v>7000000</v>
      </c>
      <c r="AQ31" s="61" t="s">
        <v>86</v>
      </c>
      <c r="AR31" s="60">
        <v>0</v>
      </c>
      <c r="AS31" s="69" t="s">
        <v>75</v>
      </c>
      <c r="AT31" s="70">
        <v>7000000</v>
      </c>
      <c r="AU31" s="71">
        <f t="shared" si="3"/>
        <v>0</v>
      </c>
      <c r="AV31" s="72">
        <f t="shared" si="4"/>
        <v>1</v>
      </c>
      <c r="AW31" s="69" t="s">
        <v>75</v>
      </c>
      <c r="AX31" s="61" t="s">
        <v>101</v>
      </c>
      <c r="AY31" s="525" t="s">
        <v>221</v>
      </c>
      <c r="AZ31" s="58" t="s">
        <v>67</v>
      </c>
      <c r="BA31" s="58" t="s">
        <v>67</v>
      </c>
    </row>
    <row r="32" spans="2:53" x14ac:dyDescent="0.25">
      <c r="B32" s="58">
        <v>2024</v>
      </c>
      <c r="C32" s="58">
        <v>891780111</v>
      </c>
      <c r="D32" s="59" t="s">
        <v>64</v>
      </c>
      <c r="E32" s="60" t="s">
        <v>220</v>
      </c>
      <c r="F32" s="60" t="s">
        <v>219</v>
      </c>
      <c r="G32" s="61">
        <v>0</v>
      </c>
      <c r="H32" s="61" t="s">
        <v>73</v>
      </c>
      <c r="I32" s="59" t="s">
        <v>65</v>
      </c>
      <c r="J32" s="62" t="s">
        <v>218</v>
      </c>
      <c r="K32" s="60">
        <v>2500000</v>
      </c>
      <c r="L32" s="58" t="s">
        <v>68</v>
      </c>
      <c r="M32" s="62" t="s">
        <v>115</v>
      </c>
      <c r="N32" s="63">
        <v>1004345117</v>
      </c>
      <c r="O32" s="60">
        <v>1412</v>
      </c>
      <c r="P32" s="89">
        <v>45464</v>
      </c>
      <c r="Q32" s="60">
        <v>2500000</v>
      </c>
      <c r="R32" s="89">
        <v>45475</v>
      </c>
      <c r="S32" s="60">
        <v>2500000</v>
      </c>
      <c r="T32" s="61" t="s">
        <v>67</v>
      </c>
      <c r="U32" s="64">
        <v>36718407</v>
      </c>
      <c r="V32" s="62" t="s">
        <v>217</v>
      </c>
      <c r="W32" s="89">
        <v>45471</v>
      </c>
      <c r="X32" s="89">
        <v>45475</v>
      </c>
      <c r="Y32" s="68" t="s">
        <v>75</v>
      </c>
      <c r="Z32" s="89">
        <v>45504</v>
      </c>
      <c r="AA32" s="67">
        <f t="shared" si="0"/>
        <v>29</v>
      </c>
      <c r="AB32" s="60">
        <v>0</v>
      </c>
      <c r="AC32" s="60">
        <v>0</v>
      </c>
      <c r="AD32" s="60">
        <v>0</v>
      </c>
      <c r="AE32" s="66" t="s">
        <v>75</v>
      </c>
      <c r="AF32" s="67">
        <f t="shared" si="1"/>
        <v>0</v>
      </c>
      <c r="AG32" s="60">
        <v>0</v>
      </c>
      <c r="AH32" s="60">
        <v>0</v>
      </c>
      <c r="AI32" s="65" t="s">
        <v>75</v>
      </c>
      <c r="AJ32" s="61">
        <v>0</v>
      </c>
      <c r="AK32" s="65" t="s">
        <v>75</v>
      </c>
      <c r="AL32" s="65" t="s">
        <v>75</v>
      </c>
      <c r="AM32" s="67">
        <f t="shared" si="2"/>
        <v>0</v>
      </c>
      <c r="AN32" s="67">
        <f>+K32+AC32-AH32</f>
        <v>2500000</v>
      </c>
      <c r="AO32" s="61" t="s">
        <v>67</v>
      </c>
      <c r="AP32" s="60">
        <v>2500000</v>
      </c>
      <c r="AQ32" s="61" t="s">
        <v>86</v>
      </c>
      <c r="AR32" s="60">
        <v>0</v>
      </c>
      <c r="AS32" s="69" t="s">
        <v>75</v>
      </c>
      <c r="AT32" s="70">
        <v>2500000</v>
      </c>
      <c r="AU32" s="71">
        <f t="shared" si="3"/>
        <v>0</v>
      </c>
      <c r="AV32" s="72">
        <f t="shared" si="4"/>
        <v>1</v>
      </c>
      <c r="AW32" s="69" t="s">
        <v>75</v>
      </c>
      <c r="AX32" s="61" t="s">
        <v>101</v>
      </c>
      <c r="AY32" s="525" t="s">
        <v>216</v>
      </c>
      <c r="AZ32" s="58" t="s">
        <v>67</v>
      </c>
      <c r="BA32" s="58" t="s">
        <v>67</v>
      </c>
    </row>
    <row r="33" spans="2:53" x14ac:dyDescent="0.25">
      <c r="B33" s="58">
        <v>2024</v>
      </c>
      <c r="C33" s="58">
        <v>891780111</v>
      </c>
      <c r="D33" s="59" t="s">
        <v>64</v>
      </c>
      <c r="E33" s="60" t="s">
        <v>215</v>
      </c>
      <c r="F33" s="60" t="s">
        <v>214</v>
      </c>
      <c r="G33" s="61">
        <v>0</v>
      </c>
      <c r="H33" s="61" t="s">
        <v>73</v>
      </c>
      <c r="I33" s="59" t="s">
        <v>65</v>
      </c>
      <c r="J33" s="62" t="s">
        <v>213</v>
      </c>
      <c r="K33" s="60">
        <v>10000000</v>
      </c>
      <c r="L33" s="58" t="s">
        <v>68</v>
      </c>
      <c r="M33" s="62" t="s">
        <v>212</v>
      </c>
      <c r="N33" s="63">
        <v>1082971346</v>
      </c>
      <c r="O33" s="60">
        <v>1475</v>
      </c>
      <c r="P33" s="89">
        <v>45470</v>
      </c>
      <c r="Q33" s="60">
        <v>10000000</v>
      </c>
      <c r="R33" s="89">
        <v>45489</v>
      </c>
      <c r="S33" s="60">
        <v>10000000</v>
      </c>
      <c r="T33" s="61" t="s">
        <v>67</v>
      </c>
      <c r="U33" s="64">
        <v>36718407</v>
      </c>
      <c r="V33" s="62" t="s">
        <v>114</v>
      </c>
      <c r="W33" s="89">
        <v>45489</v>
      </c>
      <c r="X33" s="89">
        <v>45489</v>
      </c>
      <c r="Y33" s="68" t="s">
        <v>75</v>
      </c>
      <c r="Z33" s="89">
        <v>45611</v>
      </c>
      <c r="AA33" s="67">
        <f t="shared" si="0"/>
        <v>122</v>
      </c>
      <c r="AB33" s="60">
        <v>0</v>
      </c>
      <c r="AC33" s="60">
        <v>0</v>
      </c>
      <c r="AD33" s="60">
        <v>0</v>
      </c>
      <c r="AE33" s="66" t="s">
        <v>75</v>
      </c>
      <c r="AF33" s="67">
        <f t="shared" si="1"/>
        <v>0</v>
      </c>
      <c r="AG33" s="60">
        <v>0</v>
      </c>
      <c r="AH33" s="60">
        <v>0</v>
      </c>
      <c r="AI33" s="65" t="s">
        <v>75</v>
      </c>
      <c r="AJ33" s="61">
        <v>1</v>
      </c>
      <c r="AK33" s="65">
        <v>45504</v>
      </c>
      <c r="AL33" s="65">
        <v>45628</v>
      </c>
      <c r="AM33" s="67">
        <f t="shared" si="2"/>
        <v>124</v>
      </c>
      <c r="AN33" s="67">
        <f>+K33+AC33-AH33</f>
        <v>10000000</v>
      </c>
      <c r="AO33" s="61" t="s">
        <v>67</v>
      </c>
      <c r="AP33" s="60">
        <v>10000000</v>
      </c>
      <c r="AQ33" s="61" t="s">
        <v>86</v>
      </c>
      <c r="AR33" s="60">
        <v>0</v>
      </c>
      <c r="AS33" s="69" t="s">
        <v>75</v>
      </c>
      <c r="AT33" s="70">
        <v>1250000</v>
      </c>
      <c r="AU33" s="71">
        <f t="shared" si="3"/>
        <v>8750000</v>
      </c>
      <c r="AV33" s="72">
        <f t="shared" si="4"/>
        <v>0.125</v>
      </c>
      <c r="AW33" s="69" t="s">
        <v>75</v>
      </c>
      <c r="AX33" s="61" t="s">
        <v>101</v>
      </c>
      <c r="AY33" s="525" t="s">
        <v>211</v>
      </c>
      <c r="AZ33" s="58" t="s">
        <v>67</v>
      </c>
      <c r="BA33" s="58" t="s">
        <v>67</v>
      </c>
    </row>
    <row r="34" spans="2:53" x14ac:dyDescent="0.25">
      <c r="B34" s="58">
        <v>2024</v>
      </c>
      <c r="C34" s="58">
        <v>891780111</v>
      </c>
      <c r="D34" s="59" t="s">
        <v>64</v>
      </c>
      <c r="E34" s="60" t="s">
        <v>210</v>
      </c>
      <c r="F34" s="60" t="s">
        <v>209</v>
      </c>
      <c r="G34" s="61">
        <v>0</v>
      </c>
      <c r="H34" s="61" t="s">
        <v>73</v>
      </c>
      <c r="I34" s="59" t="s">
        <v>65</v>
      </c>
      <c r="J34" s="62" t="s">
        <v>208</v>
      </c>
      <c r="K34" s="60">
        <v>5000000</v>
      </c>
      <c r="L34" s="58" t="s">
        <v>68</v>
      </c>
      <c r="M34" s="62" t="s">
        <v>207</v>
      </c>
      <c r="N34" s="63" t="s">
        <v>206</v>
      </c>
      <c r="O34" s="60">
        <v>1576</v>
      </c>
      <c r="P34" s="89">
        <v>45489</v>
      </c>
      <c r="Q34" s="60">
        <v>5000000</v>
      </c>
      <c r="R34" s="89">
        <v>45497</v>
      </c>
      <c r="S34" s="60">
        <v>5000000</v>
      </c>
      <c r="T34" s="61" t="s">
        <v>67</v>
      </c>
      <c r="U34" s="64">
        <v>7144495</v>
      </c>
      <c r="V34" s="62" t="s">
        <v>147</v>
      </c>
      <c r="W34" s="89">
        <v>45497</v>
      </c>
      <c r="X34" s="89">
        <v>45497</v>
      </c>
      <c r="Y34" s="68" t="s">
        <v>75</v>
      </c>
      <c r="Z34" s="89">
        <v>45657</v>
      </c>
      <c r="AA34" s="67">
        <f t="shared" si="0"/>
        <v>160</v>
      </c>
      <c r="AB34" s="60">
        <v>0</v>
      </c>
      <c r="AC34" s="60">
        <v>0</v>
      </c>
      <c r="AD34" s="60">
        <v>0</v>
      </c>
      <c r="AE34" s="66" t="s">
        <v>75</v>
      </c>
      <c r="AF34" s="67">
        <f t="shared" si="1"/>
        <v>0</v>
      </c>
      <c r="AG34" s="60">
        <v>0</v>
      </c>
      <c r="AH34" s="60">
        <v>0</v>
      </c>
      <c r="AI34" s="65" t="s">
        <v>75</v>
      </c>
      <c r="AJ34" s="61">
        <v>0</v>
      </c>
      <c r="AK34" s="65" t="s">
        <v>75</v>
      </c>
      <c r="AL34" s="65" t="s">
        <v>75</v>
      </c>
      <c r="AM34" s="67">
        <f t="shared" si="2"/>
        <v>0</v>
      </c>
      <c r="AN34" s="67">
        <f>+K34+AC34-AH34</f>
        <v>5000000</v>
      </c>
      <c r="AO34" s="61" t="s">
        <v>67</v>
      </c>
      <c r="AP34" s="60">
        <v>5000000</v>
      </c>
      <c r="AQ34" s="61" t="s">
        <v>86</v>
      </c>
      <c r="AR34" s="60">
        <v>0</v>
      </c>
      <c r="AS34" s="69" t="s">
        <v>75</v>
      </c>
      <c r="AT34" s="70">
        <v>1264020</v>
      </c>
      <c r="AU34" s="71">
        <f t="shared" si="3"/>
        <v>3735980</v>
      </c>
      <c r="AV34" s="72">
        <f t="shared" si="4"/>
        <v>0.25280399999999997</v>
      </c>
      <c r="AW34" s="69" t="s">
        <v>75</v>
      </c>
      <c r="AX34" s="61" t="s">
        <v>101</v>
      </c>
      <c r="AY34" s="525" t="s">
        <v>205</v>
      </c>
      <c r="AZ34" s="58" t="s">
        <v>67</v>
      </c>
      <c r="BA34" s="58" t="s">
        <v>119</v>
      </c>
    </row>
    <row r="35" spans="2:53" x14ac:dyDescent="0.25">
      <c r="B35" s="58">
        <v>2024</v>
      </c>
      <c r="C35" s="58">
        <v>891780111</v>
      </c>
      <c r="D35" s="59" t="s">
        <v>64</v>
      </c>
      <c r="E35" s="60" t="s">
        <v>204</v>
      </c>
      <c r="F35" s="60" t="s">
        <v>203</v>
      </c>
      <c r="G35" s="61">
        <v>0</v>
      </c>
      <c r="H35" s="61" t="s">
        <v>73</v>
      </c>
      <c r="I35" s="59" t="s">
        <v>65</v>
      </c>
      <c r="J35" s="62" t="s">
        <v>202</v>
      </c>
      <c r="K35" s="60">
        <v>2875000</v>
      </c>
      <c r="L35" s="58" t="s">
        <v>68</v>
      </c>
      <c r="M35" s="62" t="s">
        <v>201</v>
      </c>
      <c r="N35" s="63">
        <v>12559311</v>
      </c>
      <c r="O35" s="60">
        <v>1682</v>
      </c>
      <c r="P35" s="89">
        <v>45496</v>
      </c>
      <c r="Q35" s="60">
        <v>2875000</v>
      </c>
      <c r="R35" s="89">
        <v>45505</v>
      </c>
      <c r="S35" s="60">
        <v>2875000</v>
      </c>
      <c r="T35" s="61" t="s">
        <v>67</v>
      </c>
      <c r="U35" s="64">
        <v>36718407</v>
      </c>
      <c r="V35" s="62" t="s">
        <v>114</v>
      </c>
      <c r="W35" s="89">
        <v>45505</v>
      </c>
      <c r="X35" s="89">
        <v>45505</v>
      </c>
      <c r="Y35" s="68" t="s">
        <v>75</v>
      </c>
      <c r="Z35" s="89">
        <v>45534</v>
      </c>
      <c r="AA35" s="67">
        <f t="shared" si="0"/>
        <v>29</v>
      </c>
      <c r="AB35" s="60">
        <v>0</v>
      </c>
      <c r="AC35" s="60">
        <v>0</v>
      </c>
      <c r="AD35" s="60">
        <v>0</v>
      </c>
      <c r="AE35" s="66" t="s">
        <v>75</v>
      </c>
      <c r="AF35" s="67">
        <f t="shared" si="1"/>
        <v>0</v>
      </c>
      <c r="AG35" s="60">
        <v>0</v>
      </c>
      <c r="AH35" s="60">
        <v>0</v>
      </c>
      <c r="AI35" s="65" t="s">
        <v>75</v>
      </c>
      <c r="AJ35" s="61">
        <v>0</v>
      </c>
      <c r="AK35" s="65" t="s">
        <v>75</v>
      </c>
      <c r="AL35" s="65" t="s">
        <v>75</v>
      </c>
      <c r="AM35" s="67">
        <f t="shared" si="2"/>
        <v>0</v>
      </c>
      <c r="AN35" s="67">
        <f>+K35+AC35-AH35</f>
        <v>2875000</v>
      </c>
      <c r="AO35" s="61" t="s">
        <v>67</v>
      </c>
      <c r="AP35" s="60">
        <v>2875000</v>
      </c>
      <c r="AQ35" s="61" t="s">
        <v>86</v>
      </c>
      <c r="AR35" s="60">
        <v>0</v>
      </c>
      <c r="AS35" s="69" t="s">
        <v>75</v>
      </c>
      <c r="AT35" s="70">
        <v>0</v>
      </c>
      <c r="AU35" s="71">
        <f t="shared" si="3"/>
        <v>2875000</v>
      </c>
      <c r="AV35" s="72">
        <f t="shared" si="4"/>
        <v>0</v>
      </c>
      <c r="AW35" s="69" t="s">
        <v>75</v>
      </c>
      <c r="AX35" s="61" t="s">
        <v>101</v>
      </c>
      <c r="AY35" s="88" t="s">
        <v>200</v>
      </c>
      <c r="AZ35" s="58" t="s">
        <v>67</v>
      </c>
      <c r="BA35" s="58" t="s">
        <v>67</v>
      </c>
    </row>
    <row r="36" spans="2:53" x14ac:dyDescent="0.25">
      <c r="B36" s="58">
        <v>2024</v>
      </c>
      <c r="C36" s="58">
        <v>891780111</v>
      </c>
      <c r="D36" s="59" t="s">
        <v>64</v>
      </c>
      <c r="E36" s="60" t="s">
        <v>199</v>
      </c>
      <c r="F36" s="60" t="s">
        <v>198</v>
      </c>
      <c r="G36" s="61">
        <v>0</v>
      </c>
      <c r="H36" s="61" t="s">
        <v>73</v>
      </c>
      <c r="I36" s="59" t="s">
        <v>65</v>
      </c>
      <c r="J36" s="62" t="s">
        <v>197</v>
      </c>
      <c r="K36" s="60">
        <v>12500000</v>
      </c>
      <c r="L36" s="58" t="s">
        <v>68</v>
      </c>
      <c r="M36" s="62" t="s">
        <v>196</v>
      </c>
      <c r="N36" s="63">
        <v>1083010275</v>
      </c>
      <c r="O36" s="60">
        <v>1584</v>
      </c>
      <c r="P36" s="89">
        <v>45489</v>
      </c>
      <c r="Q36" s="60">
        <v>12500000</v>
      </c>
      <c r="R36" s="89">
        <v>45505</v>
      </c>
      <c r="S36" s="60">
        <v>12500000</v>
      </c>
      <c r="T36" s="61" t="s">
        <v>67</v>
      </c>
      <c r="U36" s="64">
        <v>4978990</v>
      </c>
      <c r="V36" s="62" t="s">
        <v>129</v>
      </c>
      <c r="W36" s="89">
        <v>45505</v>
      </c>
      <c r="X36" s="89">
        <v>45505</v>
      </c>
      <c r="Y36" s="68" t="s">
        <v>75</v>
      </c>
      <c r="Z36" s="89">
        <v>45656</v>
      </c>
      <c r="AA36" s="67">
        <f t="shared" si="0"/>
        <v>151</v>
      </c>
      <c r="AB36" s="60">
        <v>0</v>
      </c>
      <c r="AC36" s="60">
        <v>0</v>
      </c>
      <c r="AD36" s="60">
        <v>0</v>
      </c>
      <c r="AE36" s="66" t="s">
        <v>75</v>
      </c>
      <c r="AF36" s="67">
        <f t="shared" si="1"/>
        <v>0</v>
      </c>
      <c r="AG36" s="60">
        <v>0</v>
      </c>
      <c r="AH36" s="60">
        <v>0</v>
      </c>
      <c r="AI36" s="65" t="s">
        <v>75</v>
      </c>
      <c r="AJ36" s="61">
        <v>0</v>
      </c>
      <c r="AK36" s="65" t="s">
        <v>75</v>
      </c>
      <c r="AL36" s="65" t="s">
        <v>75</v>
      </c>
      <c r="AM36" s="67">
        <f t="shared" si="2"/>
        <v>0</v>
      </c>
      <c r="AN36" s="67">
        <f>+K36+AC36-AH36</f>
        <v>12500000</v>
      </c>
      <c r="AO36" s="61" t="s">
        <v>67</v>
      </c>
      <c r="AP36" s="60">
        <v>12500000</v>
      </c>
      <c r="AQ36" s="61" t="s">
        <v>86</v>
      </c>
      <c r="AR36" s="60">
        <v>0</v>
      </c>
      <c r="AS36" s="69" t="s">
        <v>75</v>
      </c>
      <c r="AT36" s="70">
        <v>0</v>
      </c>
      <c r="AU36" s="71">
        <f t="shared" si="3"/>
        <v>12500000</v>
      </c>
      <c r="AV36" s="72">
        <f t="shared" si="4"/>
        <v>0</v>
      </c>
      <c r="AW36" s="69" t="s">
        <v>75</v>
      </c>
      <c r="AX36" s="61" t="s">
        <v>101</v>
      </c>
      <c r="AY36" s="88" t="s">
        <v>195</v>
      </c>
      <c r="AZ36" s="58" t="s">
        <v>67</v>
      </c>
      <c r="BA36" s="58" t="s">
        <v>67</v>
      </c>
    </row>
    <row r="37" spans="2:53" x14ac:dyDescent="0.25">
      <c r="B37" s="58">
        <v>2024</v>
      </c>
      <c r="C37" s="58">
        <v>891780111</v>
      </c>
      <c r="D37" s="59" t="s">
        <v>64</v>
      </c>
      <c r="E37" s="60" t="s">
        <v>194</v>
      </c>
      <c r="F37" s="60" t="s">
        <v>193</v>
      </c>
      <c r="G37" s="61">
        <v>0</v>
      </c>
      <c r="H37" s="61" t="s">
        <v>73</v>
      </c>
      <c r="I37" s="59" t="s">
        <v>65</v>
      </c>
      <c r="J37" s="62" t="s">
        <v>192</v>
      </c>
      <c r="K37" s="60">
        <v>19800000</v>
      </c>
      <c r="L37" s="58" t="s">
        <v>68</v>
      </c>
      <c r="M37" s="62" t="s">
        <v>191</v>
      </c>
      <c r="N37" s="63">
        <v>1083023487</v>
      </c>
      <c r="O37" s="60">
        <v>1577</v>
      </c>
      <c r="P37" s="89">
        <v>45489</v>
      </c>
      <c r="Q37" s="60">
        <v>19800000</v>
      </c>
      <c r="R37" s="89">
        <v>45505</v>
      </c>
      <c r="S37" s="60">
        <v>19800000</v>
      </c>
      <c r="T37" s="61" t="s">
        <v>67</v>
      </c>
      <c r="U37" s="64">
        <v>1082943047</v>
      </c>
      <c r="V37" s="62" t="s">
        <v>158</v>
      </c>
      <c r="W37" s="89">
        <v>45505</v>
      </c>
      <c r="X37" s="89">
        <v>45505</v>
      </c>
      <c r="Y37" s="68" t="s">
        <v>75</v>
      </c>
      <c r="Z37" s="89">
        <v>45672</v>
      </c>
      <c r="AA37" s="67">
        <f t="shared" si="0"/>
        <v>167</v>
      </c>
      <c r="AB37" s="60">
        <v>0</v>
      </c>
      <c r="AC37" s="60">
        <v>0</v>
      </c>
      <c r="AD37" s="60">
        <v>0</v>
      </c>
      <c r="AE37" s="66" t="s">
        <v>75</v>
      </c>
      <c r="AF37" s="67">
        <f t="shared" si="1"/>
        <v>0</v>
      </c>
      <c r="AG37" s="60">
        <v>0</v>
      </c>
      <c r="AH37" s="60">
        <v>0</v>
      </c>
      <c r="AI37" s="65" t="s">
        <v>75</v>
      </c>
      <c r="AJ37" s="61">
        <v>0</v>
      </c>
      <c r="AK37" s="65" t="s">
        <v>75</v>
      </c>
      <c r="AL37" s="65" t="s">
        <v>75</v>
      </c>
      <c r="AM37" s="67">
        <f t="shared" si="2"/>
        <v>0</v>
      </c>
      <c r="AN37" s="67">
        <f>+K37+AC37-AH37</f>
        <v>19800000</v>
      </c>
      <c r="AO37" s="61" t="s">
        <v>67</v>
      </c>
      <c r="AP37" s="60">
        <v>19800000</v>
      </c>
      <c r="AQ37" s="61" t="s">
        <v>86</v>
      </c>
      <c r="AR37" s="60">
        <v>0</v>
      </c>
      <c r="AS37" s="69" t="s">
        <v>75</v>
      </c>
      <c r="AT37" s="70">
        <v>1650000</v>
      </c>
      <c r="AU37" s="71">
        <f t="shared" si="3"/>
        <v>18150000</v>
      </c>
      <c r="AV37" s="72">
        <f t="shared" si="4"/>
        <v>8.3333333333333329E-2</v>
      </c>
      <c r="AW37" s="69" t="s">
        <v>75</v>
      </c>
      <c r="AX37" s="61" t="s">
        <v>101</v>
      </c>
      <c r="AY37" s="88" t="s">
        <v>190</v>
      </c>
      <c r="AZ37" s="58" t="s">
        <v>67</v>
      </c>
      <c r="BA37" s="58" t="s">
        <v>67</v>
      </c>
    </row>
    <row r="38" spans="2:53" x14ac:dyDescent="0.25">
      <c r="B38" s="58">
        <v>2024</v>
      </c>
      <c r="C38" s="58">
        <v>891780111</v>
      </c>
      <c r="D38" s="59" t="s">
        <v>64</v>
      </c>
      <c r="E38" s="60" t="s">
        <v>189</v>
      </c>
      <c r="F38" s="60" t="s">
        <v>188</v>
      </c>
      <c r="G38" s="61">
        <v>0</v>
      </c>
      <c r="H38" s="61" t="s">
        <v>73</v>
      </c>
      <c r="I38" s="59" t="s">
        <v>65</v>
      </c>
      <c r="J38" s="62" t="s">
        <v>187</v>
      </c>
      <c r="K38" s="60">
        <v>18000000</v>
      </c>
      <c r="L38" s="58" t="s">
        <v>68</v>
      </c>
      <c r="M38" s="62" t="s">
        <v>186</v>
      </c>
      <c r="N38" s="63">
        <v>1082856526</v>
      </c>
      <c r="O38" s="60">
        <v>1575</v>
      </c>
      <c r="P38" s="89">
        <v>45485</v>
      </c>
      <c r="Q38" s="60">
        <v>34200000</v>
      </c>
      <c r="R38" s="89">
        <v>45505</v>
      </c>
      <c r="S38" s="60">
        <v>18000000</v>
      </c>
      <c r="T38" s="61" t="s">
        <v>67</v>
      </c>
      <c r="U38" s="64">
        <v>1082943047</v>
      </c>
      <c r="V38" s="62" t="s">
        <v>158</v>
      </c>
      <c r="W38" s="89">
        <v>45505</v>
      </c>
      <c r="X38" s="89">
        <v>45505</v>
      </c>
      <c r="Y38" s="68" t="s">
        <v>75</v>
      </c>
      <c r="Z38" s="89">
        <v>45672</v>
      </c>
      <c r="AA38" s="67">
        <f t="shared" si="0"/>
        <v>167</v>
      </c>
      <c r="AB38" s="60">
        <v>0</v>
      </c>
      <c r="AC38" s="60">
        <v>0</v>
      </c>
      <c r="AD38" s="60">
        <v>0</v>
      </c>
      <c r="AE38" s="66" t="s">
        <v>75</v>
      </c>
      <c r="AF38" s="67">
        <f t="shared" si="1"/>
        <v>0</v>
      </c>
      <c r="AG38" s="60">
        <v>0</v>
      </c>
      <c r="AH38" s="60">
        <v>0</v>
      </c>
      <c r="AI38" s="65" t="s">
        <v>75</v>
      </c>
      <c r="AJ38" s="61">
        <v>0</v>
      </c>
      <c r="AK38" s="65" t="s">
        <v>75</v>
      </c>
      <c r="AL38" s="65" t="s">
        <v>75</v>
      </c>
      <c r="AM38" s="67">
        <f t="shared" si="2"/>
        <v>0</v>
      </c>
      <c r="AN38" s="67">
        <f>+K38+AC38-AH38</f>
        <v>18000000</v>
      </c>
      <c r="AO38" s="61" t="s">
        <v>67</v>
      </c>
      <c r="AP38" s="60">
        <v>18000000</v>
      </c>
      <c r="AQ38" s="61" t="s">
        <v>86</v>
      </c>
      <c r="AR38" s="60">
        <v>0</v>
      </c>
      <c r="AS38" s="69" t="s">
        <v>75</v>
      </c>
      <c r="AT38" s="70">
        <v>3000000</v>
      </c>
      <c r="AU38" s="71">
        <f t="shared" si="3"/>
        <v>15000000</v>
      </c>
      <c r="AV38" s="72">
        <f t="shared" si="4"/>
        <v>0.16666666666666666</v>
      </c>
      <c r="AW38" s="69" t="s">
        <v>75</v>
      </c>
      <c r="AX38" s="61" t="s">
        <v>101</v>
      </c>
      <c r="AY38" s="88" t="s">
        <v>185</v>
      </c>
      <c r="AZ38" s="58" t="s">
        <v>67</v>
      </c>
      <c r="BA38" s="58" t="s">
        <v>67</v>
      </c>
    </row>
    <row r="39" spans="2:53" x14ac:dyDescent="0.25">
      <c r="B39" s="58">
        <v>2024</v>
      </c>
      <c r="C39" s="58">
        <v>891780111</v>
      </c>
      <c r="D39" s="59" t="s">
        <v>64</v>
      </c>
      <c r="E39" s="60" t="s">
        <v>184</v>
      </c>
      <c r="F39" s="60" t="s">
        <v>183</v>
      </c>
      <c r="G39" s="61">
        <v>0</v>
      </c>
      <c r="H39" s="61" t="s">
        <v>73</v>
      </c>
      <c r="I39" s="59" t="s">
        <v>65</v>
      </c>
      <c r="J39" s="62" t="s">
        <v>182</v>
      </c>
      <c r="K39" s="60">
        <v>26400000</v>
      </c>
      <c r="L39" s="58" t="s">
        <v>68</v>
      </c>
      <c r="M39" s="62" t="s">
        <v>181</v>
      </c>
      <c r="N39" s="63">
        <v>49778889</v>
      </c>
      <c r="O39" s="60">
        <v>1573</v>
      </c>
      <c r="P39" s="89">
        <v>45485</v>
      </c>
      <c r="Q39" s="60">
        <v>26400000</v>
      </c>
      <c r="R39" s="89">
        <v>45505</v>
      </c>
      <c r="S39" s="60">
        <v>26400000</v>
      </c>
      <c r="T39" s="61" t="s">
        <v>67</v>
      </c>
      <c r="U39" s="64">
        <v>1082943047</v>
      </c>
      <c r="V39" s="62" t="s">
        <v>158</v>
      </c>
      <c r="W39" s="89">
        <v>45505</v>
      </c>
      <c r="X39" s="89">
        <v>45505</v>
      </c>
      <c r="Y39" s="68" t="s">
        <v>75</v>
      </c>
      <c r="Z39" s="89">
        <v>45672</v>
      </c>
      <c r="AA39" s="67">
        <f t="shared" si="0"/>
        <v>167</v>
      </c>
      <c r="AB39" s="60">
        <v>0</v>
      </c>
      <c r="AC39" s="60">
        <v>0</v>
      </c>
      <c r="AD39" s="60">
        <v>0</v>
      </c>
      <c r="AE39" s="66" t="s">
        <v>75</v>
      </c>
      <c r="AF39" s="67">
        <f t="shared" si="1"/>
        <v>0</v>
      </c>
      <c r="AG39" s="60">
        <v>0</v>
      </c>
      <c r="AH39" s="60">
        <v>0</v>
      </c>
      <c r="AI39" s="65" t="s">
        <v>75</v>
      </c>
      <c r="AJ39" s="61">
        <v>0</v>
      </c>
      <c r="AK39" s="65" t="s">
        <v>75</v>
      </c>
      <c r="AL39" s="65" t="s">
        <v>75</v>
      </c>
      <c r="AM39" s="67">
        <f t="shared" si="2"/>
        <v>0</v>
      </c>
      <c r="AN39" s="67">
        <f>+K39+AC39-AH39</f>
        <v>26400000</v>
      </c>
      <c r="AO39" s="61" t="s">
        <v>67</v>
      </c>
      <c r="AP39" s="60">
        <v>26400000</v>
      </c>
      <c r="AQ39" s="61" t="s">
        <v>86</v>
      </c>
      <c r="AR39" s="60">
        <v>0</v>
      </c>
      <c r="AS39" s="69" t="s">
        <v>75</v>
      </c>
      <c r="AT39" s="70">
        <v>0</v>
      </c>
      <c r="AU39" s="71">
        <f t="shared" si="3"/>
        <v>26400000</v>
      </c>
      <c r="AV39" s="72">
        <f t="shared" si="4"/>
        <v>0</v>
      </c>
      <c r="AW39" s="69" t="s">
        <v>75</v>
      </c>
      <c r="AX39" s="61" t="s">
        <v>101</v>
      </c>
      <c r="AY39" s="88" t="s">
        <v>180</v>
      </c>
      <c r="AZ39" s="58" t="s">
        <v>67</v>
      </c>
      <c r="BA39" s="58" t="s">
        <v>67</v>
      </c>
    </row>
    <row r="40" spans="2:53" x14ac:dyDescent="0.25">
      <c r="B40" s="58">
        <v>2024</v>
      </c>
      <c r="C40" s="58">
        <v>891780111</v>
      </c>
      <c r="D40" s="59" t="s">
        <v>64</v>
      </c>
      <c r="E40" s="60" t="s">
        <v>179</v>
      </c>
      <c r="F40" s="60" t="s">
        <v>178</v>
      </c>
      <c r="G40" s="61">
        <v>0</v>
      </c>
      <c r="H40" s="61" t="s">
        <v>73</v>
      </c>
      <c r="I40" s="59" t="s">
        <v>65</v>
      </c>
      <c r="J40" s="62" t="s">
        <v>177</v>
      </c>
      <c r="K40" s="60">
        <v>16200000</v>
      </c>
      <c r="L40" s="58" t="s">
        <v>68</v>
      </c>
      <c r="M40" s="62" t="s">
        <v>176</v>
      </c>
      <c r="N40" s="63">
        <v>1083044902</v>
      </c>
      <c r="O40" s="60">
        <v>1575</v>
      </c>
      <c r="P40" s="89">
        <v>45485</v>
      </c>
      <c r="Q40" s="60">
        <v>34200000</v>
      </c>
      <c r="R40" s="89">
        <v>45505</v>
      </c>
      <c r="S40" s="60">
        <v>16200000</v>
      </c>
      <c r="T40" s="61" t="s">
        <v>67</v>
      </c>
      <c r="U40" s="64">
        <v>1082943047</v>
      </c>
      <c r="V40" s="62" t="s">
        <v>158</v>
      </c>
      <c r="W40" s="89">
        <v>45505</v>
      </c>
      <c r="X40" s="89">
        <v>45505</v>
      </c>
      <c r="Y40" s="68" t="s">
        <v>75</v>
      </c>
      <c r="Z40" s="89">
        <v>45672</v>
      </c>
      <c r="AA40" s="67">
        <f t="shared" si="0"/>
        <v>167</v>
      </c>
      <c r="AB40" s="60">
        <v>0</v>
      </c>
      <c r="AC40" s="60">
        <v>0</v>
      </c>
      <c r="AD40" s="60">
        <v>0</v>
      </c>
      <c r="AE40" s="66" t="s">
        <v>75</v>
      </c>
      <c r="AF40" s="67">
        <f t="shared" si="1"/>
        <v>0</v>
      </c>
      <c r="AG40" s="60">
        <v>0</v>
      </c>
      <c r="AH40" s="60">
        <v>0</v>
      </c>
      <c r="AI40" s="65" t="s">
        <v>75</v>
      </c>
      <c r="AJ40" s="61">
        <v>0</v>
      </c>
      <c r="AK40" s="65" t="s">
        <v>75</v>
      </c>
      <c r="AL40" s="65" t="s">
        <v>75</v>
      </c>
      <c r="AM40" s="67">
        <f t="shared" si="2"/>
        <v>0</v>
      </c>
      <c r="AN40" s="67">
        <f>+K40+AC40-AH40</f>
        <v>16200000</v>
      </c>
      <c r="AO40" s="61" t="s">
        <v>67</v>
      </c>
      <c r="AP40" s="60">
        <v>16200000</v>
      </c>
      <c r="AQ40" s="61" t="s">
        <v>86</v>
      </c>
      <c r="AR40" s="60">
        <v>0</v>
      </c>
      <c r="AS40" s="69" t="s">
        <v>75</v>
      </c>
      <c r="AT40" s="70">
        <v>0</v>
      </c>
      <c r="AU40" s="71">
        <f t="shared" si="3"/>
        <v>16200000</v>
      </c>
      <c r="AV40" s="72">
        <f t="shared" si="4"/>
        <v>0</v>
      </c>
      <c r="AW40" s="69" t="s">
        <v>75</v>
      </c>
      <c r="AX40" s="61" t="s">
        <v>101</v>
      </c>
      <c r="AY40" s="88" t="s">
        <v>175</v>
      </c>
      <c r="AZ40" s="58" t="s">
        <v>67</v>
      </c>
      <c r="BA40" s="58" t="s">
        <v>67</v>
      </c>
    </row>
    <row r="41" spans="2:53" x14ac:dyDescent="0.25">
      <c r="B41" s="58">
        <v>2024</v>
      </c>
      <c r="C41" s="58">
        <v>891780111</v>
      </c>
      <c r="D41" s="59" t="s">
        <v>64</v>
      </c>
      <c r="E41" s="60" t="s">
        <v>174</v>
      </c>
      <c r="F41" s="60" t="s">
        <v>173</v>
      </c>
      <c r="G41" s="61">
        <v>0</v>
      </c>
      <c r="H41" s="61" t="s">
        <v>73</v>
      </c>
      <c r="I41" s="59" t="s">
        <v>65</v>
      </c>
      <c r="J41" s="62" t="s">
        <v>172</v>
      </c>
      <c r="K41" s="60">
        <v>19250000</v>
      </c>
      <c r="L41" s="58" t="s">
        <v>68</v>
      </c>
      <c r="M41" s="62" t="s">
        <v>171</v>
      </c>
      <c r="N41" s="63">
        <v>1082912437</v>
      </c>
      <c r="O41" s="60">
        <v>1440</v>
      </c>
      <c r="P41" s="89">
        <v>45468</v>
      </c>
      <c r="Q41" s="60">
        <v>19250000</v>
      </c>
      <c r="R41" s="89">
        <v>45506</v>
      </c>
      <c r="S41" s="60">
        <v>19250000</v>
      </c>
      <c r="T41" s="61" t="s">
        <v>67</v>
      </c>
      <c r="U41" s="64">
        <v>7601124</v>
      </c>
      <c r="V41" s="62" t="s">
        <v>170</v>
      </c>
      <c r="W41" s="89">
        <v>45506</v>
      </c>
      <c r="X41" s="89">
        <v>45506</v>
      </c>
      <c r="Y41" s="68" t="s">
        <v>75</v>
      </c>
      <c r="Z41" s="89">
        <v>45672</v>
      </c>
      <c r="AA41" s="67">
        <f t="shared" si="0"/>
        <v>166</v>
      </c>
      <c r="AB41" s="60">
        <v>0</v>
      </c>
      <c r="AC41" s="60">
        <v>0</v>
      </c>
      <c r="AD41" s="60">
        <v>0</v>
      </c>
      <c r="AE41" s="66" t="s">
        <v>75</v>
      </c>
      <c r="AF41" s="67">
        <f t="shared" si="1"/>
        <v>0</v>
      </c>
      <c r="AG41" s="60">
        <v>0</v>
      </c>
      <c r="AH41" s="60">
        <v>0</v>
      </c>
      <c r="AI41" s="65" t="s">
        <v>75</v>
      </c>
      <c r="AJ41" s="61">
        <v>0</v>
      </c>
      <c r="AK41" s="65" t="s">
        <v>75</v>
      </c>
      <c r="AL41" s="65" t="s">
        <v>75</v>
      </c>
      <c r="AM41" s="67">
        <f t="shared" si="2"/>
        <v>0</v>
      </c>
      <c r="AN41" s="67">
        <f>+K41+AC41-AH41</f>
        <v>19250000</v>
      </c>
      <c r="AO41" s="61" t="s">
        <v>67</v>
      </c>
      <c r="AP41" s="60">
        <v>19250000</v>
      </c>
      <c r="AQ41" s="61" t="s">
        <v>86</v>
      </c>
      <c r="AR41" s="60">
        <v>0</v>
      </c>
      <c r="AS41" s="69" t="s">
        <v>75</v>
      </c>
      <c r="AT41" s="70">
        <v>0</v>
      </c>
      <c r="AU41" s="71">
        <f t="shared" si="3"/>
        <v>19250000</v>
      </c>
      <c r="AV41" s="72">
        <f t="shared" si="4"/>
        <v>0</v>
      </c>
      <c r="AW41" s="69" t="s">
        <v>75</v>
      </c>
      <c r="AX41" s="61" t="s">
        <v>101</v>
      </c>
      <c r="AY41" s="88" t="s">
        <v>169</v>
      </c>
      <c r="AZ41" s="58" t="s">
        <v>67</v>
      </c>
      <c r="BA41" s="58" t="s">
        <v>67</v>
      </c>
    </row>
    <row r="42" spans="2:53" x14ac:dyDescent="0.25">
      <c r="B42" s="58">
        <v>2024</v>
      </c>
      <c r="C42" s="58">
        <v>891780111</v>
      </c>
      <c r="D42" s="59" t="s">
        <v>64</v>
      </c>
      <c r="E42" s="60" t="s">
        <v>168</v>
      </c>
      <c r="F42" s="60" t="s">
        <v>167</v>
      </c>
      <c r="G42" s="61">
        <v>0</v>
      </c>
      <c r="H42" s="61" t="s">
        <v>73</v>
      </c>
      <c r="I42" s="59" t="s">
        <v>65</v>
      </c>
      <c r="J42" s="62" t="s">
        <v>166</v>
      </c>
      <c r="K42" s="60">
        <v>19250000</v>
      </c>
      <c r="L42" s="58" t="s">
        <v>68</v>
      </c>
      <c r="M42" s="62" t="s">
        <v>165</v>
      </c>
      <c r="N42" s="63">
        <v>32790934</v>
      </c>
      <c r="O42" s="60">
        <v>1442</v>
      </c>
      <c r="P42" s="89">
        <v>45468</v>
      </c>
      <c r="Q42" s="60">
        <v>19250000</v>
      </c>
      <c r="R42" s="89">
        <v>45506</v>
      </c>
      <c r="S42" s="60">
        <v>19250000</v>
      </c>
      <c r="T42" s="61" t="s">
        <v>67</v>
      </c>
      <c r="U42" s="64">
        <v>1082950841</v>
      </c>
      <c r="V42" s="62" t="s">
        <v>164</v>
      </c>
      <c r="W42" s="89">
        <v>45506</v>
      </c>
      <c r="X42" s="89">
        <v>45506</v>
      </c>
      <c r="Y42" s="68" t="s">
        <v>75</v>
      </c>
      <c r="Z42" s="89">
        <v>45672</v>
      </c>
      <c r="AA42" s="67">
        <f t="shared" si="0"/>
        <v>166</v>
      </c>
      <c r="AB42" s="60">
        <v>0</v>
      </c>
      <c r="AC42" s="60">
        <v>0</v>
      </c>
      <c r="AD42" s="60">
        <v>0</v>
      </c>
      <c r="AE42" s="66" t="s">
        <v>75</v>
      </c>
      <c r="AF42" s="67">
        <f t="shared" si="1"/>
        <v>0</v>
      </c>
      <c r="AG42" s="60">
        <v>0</v>
      </c>
      <c r="AH42" s="60">
        <v>0</v>
      </c>
      <c r="AI42" s="65" t="s">
        <v>75</v>
      </c>
      <c r="AJ42" s="61">
        <v>0</v>
      </c>
      <c r="AK42" s="65" t="s">
        <v>75</v>
      </c>
      <c r="AL42" s="65" t="s">
        <v>75</v>
      </c>
      <c r="AM42" s="67">
        <f t="shared" si="2"/>
        <v>0</v>
      </c>
      <c r="AN42" s="67">
        <f>+K42+AC42-AH42</f>
        <v>19250000</v>
      </c>
      <c r="AO42" s="61" t="s">
        <v>67</v>
      </c>
      <c r="AP42" s="60">
        <v>19250000</v>
      </c>
      <c r="AQ42" s="61" t="s">
        <v>86</v>
      </c>
      <c r="AR42" s="60">
        <v>0</v>
      </c>
      <c r="AS42" s="69" t="s">
        <v>75</v>
      </c>
      <c r="AT42" s="70">
        <v>0</v>
      </c>
      <c r="AU42" s="71">
        <f t="shared" si="3"/>
        <v>19250000</v>
      </c>
      <c r="AV42" s="72">
        <f t="shared" si="4"/>
        <v>0</v>
      </c>
      <c r="AW42" s="69" t="s">
        <v>75</v>
      </c>
      <c r="AX42" s="61" t="s">
        <v>101</v>
      </c>
      <c r="AY42" s="88" t="s">
        <v>163</v>
      </c>
      <c r="AZ42" s="58" t="s">
        <v>67</v>
      </c>
      <c r="BA42" s="58" t="s">
        <v>67</v>
      </c>
    </row>
    <row r="43" spans="2:53" x14ac:dyDescent="0.25">
      <c r="B43" s="58">
        <v>2024</v>
      </c>
      <c r="C43" s="58">
        <v>891780111</v>
      </c>
      <c r="D43" s="59" t="s">
        <v>64</v>
      </c>
      <c r="E43" s="60" t="s">
        <v>162</v>
      </c>
      <c r="F43" s="60" t="s">
        <v>161</v>
      </c>
      <c r="G43" s="61">
        <v>0</v>
      </c>
      <c r="H43" s="61" t="s">
        <v>73</v>
      </c>
      <c r="I43" s="59" t="s">
        <v>65</v>
      </c>
      <c r="J43" s="62" t="s">
        <v>160</v>
      </c>
      <c r="K43" s="60">
        <v>16200000</v>
      </c>
      <c r="L43" s="58" t="s">
        <v>68</v>
      </c>
      <c r="M43" s="62" t="s">
        <v>159</v>
      </c>
      <c r="N43" s="63">
        <v>1083003478</v>
      </c>
      <c r="O43" s="60">
        <v>1583</v>
      </c>
      <c r="P43" s="89">
        <v>45489</v>
      </c>
      <c r="Q43" s="60">
        <v>16200000</v>
      </c>
      <c r="R43" s="89">
        <v>45506</v>
      </c>
      <c r="S43" s="60">
        <v>16200000</v>
      </c>
      <c r="T43" s="61" t="s">
        <v>67</v>
      </c>
      <c r="U43" s="64">
        <v>1082943047</v>
      </c>
      <c r="V43" s="62" t="s">
        <v>158</v>
      </c>
      <c r="W43" s="89">
        <v>45506</v>
      </c>
      <c r="X43" s="89">
        <v>45506</v>
      </c>
      <c r="Y43" s="68" t="s">
        <v>75</v>
      </c>
      <c r="Z43" s="89">
        <v>45672</v>
      </c>
      <c r="AA43" s="67">
        <f t="shared" si="0"/>
        <v>166</v>
      </c>
      <c r="AB43" s="60">
        <v>0</v>
      </c>
      <c r="AC43" s="60">
        <v>0</v>
      </c>
      <c r="AD43" s="60">
        <v>0</v>
      </c>
      <c r="AE43" s="66" t="s">
        <v>75</v>
      </c>
      <c r="AF43" s="67">
        <f t="shared" si="1"/>
        <v>0</v>
      </c>
      <c r="AG43" s="60">
        <v>0</v>
      </c>
      <c r="AH43" s="60">
        <v>0</v>
      </c>
      <c r="AI43" s="65" t="s">
        <v>75</v>
      </c>
      <c r="AJ43" s="61">
        <v>0</v>
      </c>
      <c r="AK43" s="65" t="s">
        <v>75</v>
      </c>
      <c r="AL43" s="65" t="s">
        <v>75</v>
      </c>
      <c r="AM43" s="67">
        <f t="shared" si="2"/>
        <v>0</v>
      </c>
      <c r="AN43" s="67">
        <f>+K43+AC43-AH43</f>
        <v>16200000</v>
      </c>
      <c r="AO43" s="61" t="s">
        <v>67</v>
      </c>
      <c r="AP43" s="60">
        <v>16200000</v>
      </c>
      <c r="AQ43" s="61" t="s">
        <v>86</v>
      </c>
      <c r="AR43" s="60">
        <v>0</v>
      </c>
      <c r="AS43" s="69" t="s">
        <v>75</v>
      </c>
      <c r="AT43" s="70">
        <v>0</v>
      </c>
      <c r="AU43" s="71">
        <f t="shared" si="3"/>
        <v>16200000</v>
      </c>
      <c r="AV43" s="72">
        <f t="shared" si="4"/>
        <v>0</v>
      </c>
      <c r="AW43" s="69" t="s">
        <v>75</v>
      </c>
      <c r="AX43" s="61" t="s">
        <v>101</v>
      </c>
      <c r="AY43" s="88" t="s">
        <v>157</v>
      </c>
      <c r="AZ43" s="58" t="s">
        <v>67</v>
      </c>
      <c r="BA43" s="58" t="s">
        <v>67</v>
      </c>
    </row>
    <row r="44" spans="2:53" x14ac:dyDescent="0.25">
      <c r="B44" s="58">
        <v>2024</v>
      </c>
      <c r="C44" s="58">
        <v>891780111</v>
      </c>
      <c r="D44" s="59" t="s">
        <v>64</v>
      </c>
      <c r="E44" s="60" t="s">
        <v>156</v>
      </c>
      <c r="F44" s="60" t="s">
        <v>155</v>
      </c>
      <c r="G44" s="61">
        <v>0</v>
      </c>
      <c r="H44" s="61" t="s">
        <v>73</v>
      </c>
      <c r="I44" s="59" t="s">
        <v>65</v>
      </c>
      <c r="J44" s="62" t="s">
        <v>154</v>
      </c>
      <c r="K44" s="60">
        <v>13750000</v>
      </c>
      <c r="L44" s="58" t="s">
        <v>68</v>
      </c>
      <c r="M44" s="62" t="s">
        <v>153</v>
      </c>
      <c r="N44" s="63">
        <v>1083013202</v>
      </c>
      <c r="O44" s="60">
        <v>1432</v>
      </c>
      <c r="P44" s="89">
        <v>45467</v>
      </c>
      <c r="Q44" s="60">
        <v>13750000</v>
      </c>
      <c r="R44" s="89">
        <v>45509</v>
      </c>
      <c r="S44" s="60">
        <v>13750000</v>
      </c>
      <c r="T44" s="61" t="s">
        <v>67</v>
      </c>
      <c r="U44" s="64">
        <v>36718407</v>
      </c>
      <c r="V44" s="62" t="s">
        <v>114</v>
      </c>
      <c r="W44" s="89">
        <v>45509</v>
      </c>
      <c r="X44" s="89">
        <v>45509</v>
      </c>
      <c r="Y44" s="68" t="s">
        <v>75</v>
      </c>
      <c r="Z44" s="89">
        <v>45672</v>
      </c>
      <c r="AA44" s="67">
        <f t="shared" si="0"/>
        <v>163</v>
      </c>
      <c r="AB44" s="60">
        <v>0</v>
      </c>
      <c r="AC44" s="60">
        <v>0</v>
      </c>
      <c r="AD44" s="60">
        <v>0</v>
      </c>
      <c r="AE44" s="66" t="s">
        <v>75</v>
      </c>
      <c r="AF44" s="67">
        <f t="shared" si="1"/>
        <v>0</v>
      </c>
      <c r="AG44" s="60">
        <v>0</v>
      </c>
      <c r="AH44" s="60">
        <v>0</v>
      </c>
      <c r="AI44" s="65" t="s">
        <v>75</v>
      </c>
      <c r="AJ44" s="61">
        <v>0</v>
      </c>
      <c r="AK44" s="65" t="s">
        <v>75</v>
      </c>
      <c r="AL44" s="65" t="s">
        <v>75</v>
      </c>
      <c r="AM44" s="67">
        <f t="shared" si="2"/>
        <v>0</v>
      </c>
      <c r="AN44" s="67">
        <f>+K44+AC44-AH44</f>
        <v>13750000</v>
      </c>
      <c r="AO44" s="61" t="s">
        <v>67</v>
      </c>
      <c r="AP44" s="60">
        <v>13750000</v>
      </c>
      <c r="AQ44" s="61" t="s">
        <v>86</v>
      </c>
      <c r="AR44" s="60">
        <v>0</v>
      </c>
      <c r="AS44" s="69" t="s">
        <v>75</v>
      </c>
      <c r="AT44" s="70">
        <v>0</v>
      </c>
      <c r="AU44" s="71">
        <f t="shared" si="3"/>
        <v>13750000</v>
      </c>
      <c r="AV44" s="72">
        <f t="shared" si="4"/>
        <v>0</v>
      </c>
      <c r="AW44" s="69" t="s">
        <v>75</v>
      </c>
      <c r="AX44" s="61" t="s">
        <v>101</v>
      </c>
      <c r="AY44" s="525" t="s">
        <v>152</v>
      </c>
      <c r="AZ44" s="58" t="s">
        <v>67</v>
      </c>
      <c r="BA44" s="58" t="s">
        <v>67</v>
      </c>
    </row>
    <row r="45" spans="2:53" x14ac:dyDescent="0.25">
      <c r="B45" s="58">
        <v>2024</v>
      </c>
      <c r="C45" s="58">
        <v>891780111</v>
      </c>
      <c r="D45" s="59" t="s">
        <v>64</v>
      </c>
      <c r="E45" s="60" t="s">
        <v>151</v>
      </c>
      <c r="F45" s="60" t="s">
        <v>150</v>
      </c>
      <c r="G45" s="61">
        <v>0</v>
      </c>
      <c r="H45" s="61" t="s">
        <v>73</v>
      </c>
      <c r="I45" s="59" t="s">
        <v>65</v>
      </c>
      <c r="J45" s="62" t="s">
        <v>149</v>
      </c>
      <c r="K45" s="60">
        <v>13750000</v>
      </c>
      <c r="L45" s="58" t="s">
        <v>68</v>
      </c>
      <c r="M45" s="62" t="s">
        <v>148</v>
      </c>
      <c r="N45" s="63">
        <v>1083033741</v>
      </c>
      <c r="O45" s="60">
        <v>1433</v>
      </c>
      <c r="P45" s="89">
        <v>45467</v>
      </c>
      <c r="Q45" s="60">
        <v>13750000</v>
      </c>
      <c r="R45" s="89">
        <v>45509</v>
      </c>
      <c r="S45" s="60">
        <v>13750000</v>
      </c>
      <c r="T45" s="61" t="s">
        <v>67</v>
      </c>
      <c r="U45" s="64">
        <v>7144495</v>
      </c>
      <c r="V45" s="62" t="s">
        <v>147</v>
      </c>
      <c r="W45" s="89">
        <v>45509</v>
      </c>
      <c r="X45" s="89">
        <v>45509</v>
      </c>
      <c r="Y45" s="68" t="s">
        <v>75</v>
      </c>
      <c r="Z45" s="89">
        <v>45672</v>
      </c>
      <c r="AA45" s="67">
        <f t="shared" si="0"/>
        <v>163</v>
      </c>
      <c r="AB45" s="60">
        <v>0</v>
      </c>
      <c r="AC45" s="60">
        <v>0</v>
      </c>
      <c r="AD45" s="60">
        <v>0</v>
      </c>
      <c r="AE45" s="66" t="s">
        <v>75</v>
      </c>
      <c r="AF45" s="67">
        <f t="shared" si="1"/>
        <v>0</v>
      </c>
      <c r="AG45" s="60">
        <v>0</v>
      </c>
      <c r="AH45" s="60">
        <v>0</v>
      </c>
      <c r="AI45" s="65" t="s">
        <v>75</v>
      </c>
      <c r="AJ45" s="61">
        <v>0</v>
      </c>
      <c r="AK45" s="65" t="s">
        <v>75</v>
      </c>
      <c r="AL45" s="65" t="s">
        <v>75</v>
      </c>
      <c r="AM45" s="67">
        <f t="shared" si="2"/>
        <v>0</v>
      </c>
      <c r="AN45" s="67">
        <f>+K45+AC45-AH45</f>
        <v>13750000</v>
      </c>
      <c r="AO45" s="61" t="s">
        <v>67</v>
      </c>
      <c r="AP45" s="60">
        <v>13750000</v>
      </c>
      <c r="AQ45" s="61" t="s">
        <v>86</v>
      </c>
      <c r="AR45" s="60">
        <v>0</v>
      </c>
      <c r="AS45" s="69" t="s">
        <v>75</v>
      </c>
      <c r="AT45" s="70">
        <v>0</v>
      </c>
      <c r="AU45" s="71">
        <f t="shared" si="3"/>
        <v>13750000</v>
      </c>
      <c r="AV45" s="72">
        <f t="shared" si="4"/>
        <v>0</v>
      </c>
      <c r="AW45" s="69" t="s">
        <v>75</v>
      </c>
      <c r="AX45" s="61" t="s">
        <v>101</v>
      </c>
      <c r="AY45" s="88" t="s">
        <v>146</v>
      </c>
      <c r="AZ45" s="58" t="s">
        <v>67</v>
      </c>
      <c r="BA45" s="58" t="s">
        <v>67</v>
      </c>
    </row>
    <row r="46" spans="2:53" x14ac:dyDescent="0.25">
      <c r="B46" s="58">
        <v>2024</v>
      </c>
      <c r="C46" s="58">
        <v>891780111</v>
      </c>
      <c r="D46" s="59" t="s">
        <v>64</v>
      </c>
      <c r="E46" s="60" t="s">
        <v>145</v>
      </c>
      <c r="F46" s="60" t="s">
        <v>144</v>
      </c>
      <c r="G46" s="61">
        <v>0</v>
      </c>
      <c r="H46" s="61" t="s">
        <v>73</v>
      </c>
      <c r="I46" s="59" t="s">
        <v>65</v>
      </c>
      <c r="J46" s="62" t="s">
        <v>143</v>
      </c>
      <c r="K46" s="60">
        <v>19250000</v>
      </c>
      <c r="L46" s="58" t="s">
        <v>68</v>
      </c>
      <c r="M46" s="62" t="s">
        <v>142</v>
      </c>
      <c r="N46" s="63">
        <v>1083005553</v>
      </c>
      <c r="O46" s="60">
        <v>1435</v>
      </c>
      <c r="P46" s="89">
        <v>45467</v>
      </c>
      <c r="Q46" s="60">
        <v>19250000</v>
      </c>
      <c r="R46" s="89">
        <v>45509</v>
      </c>
      <c r="S46" s="60">
        <v>19250000</v>
      </c>
      <c r="T46" s="61" t="s">
        <v>67</v>
      </c>
      <c r="U46" s="64">
        <v>84455280</v>
      </c>
      <c r="V46" s="62" t="s">
        <v>108</v>
      </c>
      <c r="W46" s="89">
        <v>45509</v>
      </c>
      <c r="X46" s="89">
        <v>45509</v>
      </c>
      <c r="Y46" s="68" t="s">
        <v>75</v>
      </c>
      <c r="Z46" s="89">
        <v>45672</v>
      </c>
      <c r="AA46" s="67">
        <f t="shared" si="0"/>
        <v>163</v>
      </c>
      <c r="AB46" s="60">
        <v>0</v>
      </c>
      <c r="AC46" s="60">
        <v>0</v>
      </c>
      <c r="AD46" s="60">
        <v>0</v>
      </c>
      <c r="AE46" s="66" t="s">
        <v>75</v>
      </c>
      <c r="AF46" s="67">
        <f t="shared" si="1"/>
        <v>0</v>
      </c>
      <c r="AG46" s="60">
        <v>0</v>
      </c>
      <c r="AH46" s="60">
        <v>0</v>
      </c>
      <c r="AI46" s="65" t="s">
        <v>75</v>
      </c>
      <c r="AJ46" s="61">
        <v>0</v>
      </c>
      <c r="AK46" s="65" t="s">
        <v>75</v>
      </c>
      <c r="AL46" s="65" t="s">
        <v>75</v>
      </c>
      <c r="AM46" s="67">
        <f t="shared" si="2"/>
        <v>0</v>
      </c>
      <c r="AN46" s="67">
        <f>+K46+AC46-AH46</f>
        <v>19250000</v>
      </c>
      <c r="AO46" s="61" t="s">
        <v>67</v>
      </c>
      <c r="AP46" s="60">
        <v>19250000</v>
      </c>
      <c r="AQ46" s="61" t="s">
        <v>86</v>
      </c>
      <c r="AR46" s="60">
        <v>0</v>
      </c>
      <c r="AS46" s="69" t="s">
        <v>75</v>
      </c>
      <c r="AT46" s="70">
        <v>0</v>
      </c>
      <c r="AU46" s="71">
        <f t="shared" si="3"/>
        <v>19250000</v>
      </c>
      <c r="AV46" s="72">
        <f t="shared" si="4"/>
        <v>0</v>
      </c>
      <c r="AW46" s="69" t="s">
        <v>75</v>
      </c>
      <c r="AX46" s="61" t="s">
        <v>101</v>
      </c>
      <c r="AY46" s="88" t="s">
        <v>141</v>
      </c>
      <c r="AZ46" s="58" t="s">
        <v>67</v>
      </c>
      <c r="BA46" s="58" t="s">
        <v>67</v>
      </c>
    </row>
    <row r="47" spans="2:53" x14ac:dyDescent="0.25">
      <c r="B47" s="58">
        <v>2024</v>
      </c>
      <c r="C47" s="58">
        <v>891780111</v>
      </c>
      <c r="D47" s="59" t="s">
        <v>64</v>
      </c>
      <c r="E47" s="60" t="s">
        <v>140</v>
      </c>
      <c r="F47" s="60" t="s">
        <v>139</v>
      </c>
      <c r="G47" s="61">
        <v>0</v>
      </c>
      <c r="H47" s="61" t="s">
        <v>73</v>
      </c>
      <c r="I47" s="59" t="s">
        <v>125</v>
      </c>
      <c r="J47" s="62" t="s">
        <v>138</v>
      </c>
      <c r="K47" s="60">
        <v>4841000</v>
      </c>
      <c r="L47" s="58" t="s">
        <v>68</v>
      </c>
      <c r="M47" s="62" t="s">
        <v>137</v>
      </c>
      <c r="N47" s="63" t="s">
        <v>136</v>
      </c>
      <c r="O47" s="60">
        <v>1725</v>
      </c>
      <c r="P47" s="89">
        <v>45499</v>
      </c>
      <c r="Q47" s="60">
        <v>4841000</v>
      </c>
      <c r="R47" s="89">
        <v>45513</v>
      </c>
      <c r="S47" s="60">
        <v>4841000</v>
      </c>
      <c r="T47" s="61" t="s">
        <v>67</v>
      </c>
      <c r="U47" s="64">
        <v>4978990</v>
      </c>
      <c r="V47" s="62" t="s">
        <v>129</v>
      </c>
      <c r="W47" s="89">
        <v>45513</v>
      </c>
      <c r="X47" s="89">
        <v>45527</v>
      </c>
      <c r="Y47" s="68" t="s">
        <v>75</v>
      </c>
      <c r="Z47" s="89">
        <v>45528</v>
      </c>
      <c r="AA47" s="67">
        <f t="shared" si="0"/>
        <v>1</v>
      </c>
      <c r="AB47" s="60">
        <v>0</v>
      </c>
      <c r="AC47" s="60">
        <v>0</v>
      </c>
      <c r="AD47" s="60">
        <v>0</v>
      </c>
      <c r="AE47" s="66" t="s">
        <v>75</v>
      </c>
      <c r="AF47" s="67">
        <f t="shared" si="1"/>
        <v>0</v>
      </c>
      <c r="AG47" s="60">
        <v>0</v>
      </c>
      <c r="AH47" s="60">
        <v>0</v>
      </c>
      <c r="AI47" s="65" t="s">
        <v>75</v>
      </c>
      <c r="AJ47" s="61">
        <v>0</v>
      </c>
      <c r="AK47" s="65" t="s">
        <v>75</v>
      </c>
      <c r="AL47" s="65" t="s">
        <v>75</v>
      </c>
      <c r="AM47" s="67">
        <f t="shared" si="2"/>
        <v>0</v>
      </c>
      <c r="AN47" s="67">
        <f>+K47+AC47-AH47</f>
        <v>4841000</v>
      </c>
      <c r="AO47" s="61" t="s">
        <v>67</v>
      </c>
      <c r="AP47" s="60">
        <v>4841000</v>
      </c>
      <c r="AQ47" s="61" t="s">
        <v>86</v>
      </c>
      <c r="AR47" s="60">
        <v>0</v>
      </c>
      <c r="AS47" s="69" t="s">
        <v>75</v>
      </c>
      <c r="AT47" s="70">
        <v>0</v>
      </c>
      <c r="AU47" s="71">
        <f t="shared" si="3"/>
        <v>4841000</v>
      </c>
      <c r="AV47" s="72">
        <f t="shared" si="4"/>
        <v>0</v>
      </c>
      <c r="AW47" s="69" t="s">
        <v>75</v>
      </c>
      <c r="AX47" s="61" t="s">
        <v>101</v>
      </c>
      <c r="AY47" s="88" t="s">
        <v>135</v>
      </c>
      <c r="AZ47" s="58" t="s">
        <v>67</v>
      </c>
      <c r="BA47" s="58" t="s">
        <v>119</v>
      </c>
    </row>
    <row r="48" spans="2:53" x14ac:dyDescent="0.25">
      <c r="B48" s="58">
        <v>2024</v>
      </c>
      <c r="C48" s="58">
        <v>891780111</v>
      </c>
      <c r="D48" s="59" t="s">
        <v>64</v>
      </c>
      <c r="E48" s="60" t="s">
        <v>134</v>
      </c>
      <c r="F48" s="60" t="s">
        <v>133</v>
      </c>
      <c r="G48" s="61">
        <v>0</v>
      </c>
      <c r="H48" s="61" t="s">
        <v>73</v>
      </c>
      <c r="I48" s="59" t="s">
        <v>65</v>
      </c>
      <c r="J48" s="62" t="s">
        <v>132</v>
      </c>
      <c r="K48" s="60">
        <v>27132142</v>
      </c>
      <c r="L48" s="58" t="s">
        <v>68</v>
      </c>
      <c r="M48" s="62" t="s">
        <v>131</v>
      </c>
      <c r="N48" s="63" t="s">
        <v>130</v>
      </c>
      <c r="O48" s="60">
        <v>1786</v>
      </c>
      <c r="P48" s="89">
        <v>45512</v>
      </c>
      <c r="Q48" s="60">
        <v>27132142</v>
      </c>
      <c r="R48" s="89">
        <v>45517</v>
      </c>
      <c r="S48" s="60">
        <v>27132142</v>
      </c>
      <c r="T48" s="61" t="s">
        <v>67</v>
      </c>
      <c r="U48" s="64">
        <v>4978990</v>
      </c>
      <c r="V48" s="62" t="s">
        <v>129</v>
      </c>
      <c r="W48" s="89">
        <v>45517</v>
      </c>
      <c r="X48" s="89">
        <v>45517</v>
      </c>
      <c r="Y48" s="68" t="s">
        <v>75</v>
      </c>
      <c r="Z48" s="89">
        <v>45657</v>
      </c>
      <c r="AA48" s="67">
        <f t="shared" si="0"/>
        <v>140</v>
      </c>
      <c r="AB48" s="60">
        <v>0</v>
      </c>
      <c r="AC48" s="60">
        <v>0</v>
      </c>
      <c r="AD48" s="60">
        <v>0</v>
      </c>
      <c r="AE48" s="66" t="s">
        <v>75</v>
      </c>
      <c r="AF48" s="67">
        <f t="shared" si="1"/>
        <v>0</v>
      </c>
      <c r="AG48" s="60">
        <v>0</v>
      </c>
      <c r="AH48" s="60">
        <v>0</v>
      </c>
      <c r="AI48" s="65" t="s">
        <v>75</v>
      </c>
      <c r="AJ48" s="61">
        <v>0</v>
      </c>
      <c r="AK48" s="65" t="s">
        <v>75</v>
      </c>
      <c r="AL48" s="65" t="s">
        <v>75</v>
      </c>
      <c r="AM48" s="67">
        <f t="shared" si="2"/>
        <v>0</v>
      </c>
      <c r="AN48" s="67">
        <f>+K48+AC48-AH48</f>
        <v>27132142</v>
      </c>
      <c r="AO48" s="61" t="s">
        <v>67</v>
      </c>
      <c r="AP48" s="60">
        <v>27132142</v>
      </c>
      <c r="AQ48" s="61" t="s">
        <v>86</v>
      </c>
      <c r="AR48" s="60">
        <v>0</v>
      </c>
      <c r="AS48" s="69" t="s">
        <v>75</v>
      </c>
      <c r="AT48" s="70">
        <v>0</v>
      </c>
      <c r="AU48" s="71">
        <f t="shared" si="3"/>
        <v>27132142</v>
      </c>
      <c r="AV48" s="72">
        <f t="shared" si="4"/>
        <v>0</v>
      </c>
      <c r="AW48" s="69" t="s">
        <v>75</v>
      </c>
      <c r="AX48" s="61" t="s">
        <v>101</v>
      </c>
      <c r="AY48" s="88" t="s">
        <v>128</v>
      </c>
      <c r="AZ48" s="58" t="s">
        <v>67</v>
      </c>
      <c r="BA48" s="58" t="s">
        <v>119</v>
      </c>
    </row>
    <row r="49" spans="2:53" x14ac:dyDescent="0.25">
      <c r="B49" s="58">
        <v>2024</v>
      </c>
      <c r="C49" s="58">
        <v>891780111</v>
      </c>
      <c r="D49" s="59" t="s">
        <v>64</v>
      </c>
      <c r="E49" s="60" t="s">
        <v>127</v>
      </c>
      <c r="F49" s="60" t="s">
        <v>126</v>
      </c>
      <c r="G49" s="61">
        <v>0</v>
      </c>
      <c r="H49" s="61" t="s">
        <v>73</v>
      </c>
      <c r="I49" s="59" t="s">
        <v>125</v>
      </c>
      <c r="J49" s="62" t="s">
        <v>124</v>
      </c>
      <c r="K49" s="60">
        <v>14738998</v>
      </c>
      <c r="L49" s="58" t="s">
        <v>68</v>
      </c>
      <c r="M49" s="62" t="s">
        <v>123</v>
      </c>
      <c r="N49" s="63" t="s">
        <v>122</v>
      </c>
      <c r="O49" s="60">
        <v>1816</v>
      </c>
      <c r="P49" s="89">
        <v>45513</v>
      </c>
      <c r="Q49" s="60">
        <v>14738998</v>
      </c>
      <c r="R49" s="89">
        <v>45518</v>
      </c>
      <c r="S49" s="60">
        <v>14738998</v>
      </c>
      <c r="T49" s="61" t="s">
        <v>67</v>
      </c>
      <c r="U49" s="64">
        <v>1082950841</v>
      </c>
      <c r="V49" s="62" t="s">
        <v>121</v>
      </c>
      <c r="W49" s="89">
        <v>45518</v>
      </c>
      <c r="X49" s="89">
        <v>45518</v>
      </c>
      <c r="Y49" s="89">
        <v>45518</v>
      </c>
      <c r="Z49" s="89">
        <v>45525</v>
      </c>
      <c r="AA49" s="67">
        <f t="shared" si="0"/>
        <v>7</v>
      </c>
      <c r="AB49" s="60">
        <v>0</v>
      </c>
      <c r="AC49" s="60">
        <v>0</v>
      </c>
      <c r="AD49" s="60">
        <v>0</v>
      </c>
      <c r="AE49" s="66" t="s">
        <v>75</v>
      </c>
      <c r="AF49" s="67">
        <f t="shared" si="1"/>
        <v>0</v>
      </c>
      <c r="AG49" s="60">
        <v>0</v>
      </c>
      <c r="AH49" s="60">
        <v>0</v>
      </c>
      <c r="AI49" s="65" t="s">
        <v>75</v>
      </c>
      <c r="AJ49" s="61">
        <v>0</v>
      </c>
      <c r="AK49" s="65" t="s">
        <v>75</v>
      </c>
      <c r="AL49" s="65" t="s">
        <v>75</v>
      </c>
      <c r="AM49" s="67">
        <f t="shared" si="2"/>
        <v>0</v>
      </c>
      <c r="AN49" s="67">
        <f>+K49+AC49-AH49</f>
        <v>14738998</v>
      </c>
      <c r="AO49" s="61" t="s">
        <v>67</v>
      </c>
      <c r="AP49" s="60">
        <v>14738998</v>
      </c>
      <c r="AQ49" s="61" t="s">
        <v>86</v>
      </c>
      <c r="AR49" s="60">
        <v>0</v>
      </c>
      <c r="AS49" s="69" t="s">
        <v>75</v>
      </c>
      <c r="AT49" s="70">
        <v>0</v>
      </c>
      <c r="AU49" s="71">
        <f t="shared" si="3"/>
        <v>14738998</v>
      </c>
      <c r="AV49" s="72">
        <f t="shared" si="4"/>
        <v>0</v>
      </c>
      <c r="AW49" s="69" t="s">
        <v>75</v>
      </c>
      <c r="AX49" s="61" t="s">
        <v>101</v>
      </c>
      <c r="AY49" s="88" t="s">
        <v>120</v>
      </c>
      <c r="AZ49" s="58" t="s">
        <v>67</v>
      </c>
      <c r="BA49" s="58" t="s">
        <v>119</v>
      </c>
    </row>
    <row r="50" spans="2:53" x14ac:dyDescent="0.25">
      <c r="B50" s="58">
        <v>2024</v>
      </c>
      <c r="C50" s="58">
        <v>891780111</v>
      </c>
      <c r="D50" s="59" t="s">
        <v>64</v>
      </c>
      <c r="E50" s="60" t="s">
        <v>118</v>
      </c>
      <c r="F50" s="60" t="s">
        <v>117</v>
      </c>
      <c r="G50" s="61">
        <v>0</v>
      </c>
      <c r="H50" s="61" t="s">
        <v>73</v>
      </c>
      <c r="I50" s="59" t="s">
        <v>65</v>
      </c>
      <c r="J50" s="62" t="s">
        <v>116</v>
      </c>
      <c r="K50" s="60">
        <v>10000000</v>
      </c>
      <c r="L50" s="58" t="s">
        <v>68</v>
      </c>
      <c r="M50" s="62" t="s">
        <v>115</v>
      </c>
      <c r="N50" s="63">
        <v>1004345117</v>
      </c>
      <c r="O50" s="60">
        <v>1789</v>
      </c>
      <c r="P50" s="89">
        <v>45512</v>
      </c>
      <c r="Q50" s="60">
        <v>10000000</v>
      </c>
      <c r="R50" s="89">
        <v>45520</v>
      </c>
      <c r="S50" s="60">
        <v>10000000</v>
      </c>
      <c r="T50" s="61" t="s">
        <v>67</v>
      </c>
      <c r="U50" s="64">
        <v>36718407</v>
      </c>
      <c r="V50" s="62" t="s">
        <v>114</v>
      </c>
      <c r="W50" s="89">
        <v>45520</v>
      </c>
      <c r="X50" s="89">
        <v>45520</v>
      </c>
      <c r="Y50" s="68" t="s">
        <v>75</v>
      </c>
      <c r="Z50" s="89">
        <v>45626</v>
      </c>
      <c r="AA50" s="67">
        <f t="shared" si="0"/>
        <v>106</v>
      </c>
      <c r="AB50" s="60">
        <v>0</v>
      </c>
      <c r="AC50" s="60">
        <v>0</v>
      </c>
      <c r="AD50" s="60">
        <v>0</v>
      </c>
      <c r="AE50" s="66" t="s">
        <v>75</v>
      </c>
      <c r="AF50" s="67">
        <f t="shared" si="1"/>
        <v>0</v>
      </c>
      <c r="AG50" s="60">
        <v>0</v>
      </c>
      <c r="AH50" s="60">
        <v>0</v>
      </c>
      <c r="AI50" s="65" t="s">
        <v>75</v>
      </c>
      <c r="AJ50" s="61">
        <v>0</v>
      </c>
      <c r="AK50" s="65" t="s">
        <v>75</v>
      </c>
      <c r="AL50" s="65" t="s">
        <v>75</v>
      </c>
      <c r="AM50" s="67">
        <f t="shared" si="2"/>
        <v>0</v>
      </c>
      <c r="AN50" s="67">
        <f>+K50+AC50-AH50</f>
        <v>10000000</v>
      </c>
      <c r="AO50" s="61" t="s">
        <v>67</v>
      </c>
      <c r="AP50" s="60">
        <v>10000000</v>
      </c>
      <c r="AQ50" s="61" t="s">
        <v>86</v>
      </c>
      <c r="AR50" s="60">
        <v>0</v>
      </c>
      <c r="AS50" s="69" t="s">
        <v>75</v>
      </c>
      <c r="AT50" s="70">
        <v>0</v>
      </c>
      <c r="AU50" s="71">
        <f t="shared" si="3"/>
        <v>10000000</v>
      </c>
      <c r="AV50" s="72">
        <f t="shared" si="4"/>
        <v>0</v>
      </c>
      <c r="AW50" s="69" t="s">
        <v>75</v>
      </c>
      <c r="AX50" s="61" t="s">
        <v>101</v>
      </c>
      <c r="AY50" s="88" t="s">
        <v>113</v>
      </c>
      <c r="AZ50" s="58" t="s">
        <v>67</v>
      </c>
      <c r="BA50" s="58" t="s">
        <v>67</v>
      </c>
    </row>
    <row r="51" spans="2:53" x14ac:dyDescent="0.25">
      <c r="B51" s="58">
        <v>2024</v>
      </c>
      <c r="C51" s="58">
        <v>891780111</v>
      </c>
      <c r="D51" s="59" t="s">
        <v>64</v>
      </c>
      <c r="E51" s="60" t="s">
        <v>112</v>
      </c>
      <c r="F51" s="60" t="s">
        <v>111</v>
      </c>
      <c r="G51" s="61">
        <v>0</v>
      </c>
      <c r="H51" s="61" t="s">
        <v>73</v>
      </c>
      <c r="I51" s="59" t="s">
        <v>65</v>
      </c>
      <c r="J51" s="62" t="s">
        <v>110</v>
      </c>
      <c r="K51" s="60">
        <v>8400000</v>
      </c>
      <c r="L51" s="58" t="s">
        <v>68</v>
      </c>
      <c r="M51" s="62" t="s">
        <v>109</v>
      </c>
      <c r="N51" s="63">
        <v>1082990620</v>
      </c>
      <c r="O51" s="60">
        <v>1888</v>
      </c>
      <c r="P51" s="89">
        <v>45519</v>
      </c>
      <c r="Q51" s="60">
        <v>8400000</v>
      </c>
      <c r="R51" s="89">
        <v>45524</v>
      </c>
      <c r="S51" s="60">
        <v>8400000</v>
      </c>
      <c r="T51" s="61" t="s">
        <v>67</v>
      </c>
      <c r="U51" s="64">
        <v>84455280</v>
      </c>
      <c r="V51" s="62" t="s">
        <v>108</v>
      </c>
      <c r="W51" s="89">
        <v>45524</v>
      </c>
      <c r="X51" s="89">
        <v>45524</v>
      </c>
      <c r="Y51" s="68" t="s">
        <v>75</v>
      </c>
      <c r="Z51" s="89">
        <v>45641</v>
      </c>
      <c r="AA51" s="67">
        <f t="shared" si="0"/>
        <v>117</v>
      </c>
      <c r="AB51" s="60">
        <v>0</v>
      </c>
      <c r="AC51" s="60">
        <v>0</v>
      </c>
      <c r="AD51" s="60">
        <v>0</v>
      </c>
      <c r="AE51" s="66" t="s">
        <v>75</v>
      </c>
      <c r="AF51" s="67">
        <f t="shared" si="1"/>
        <v>0</v>
      </c>
      <c r="AG51" s="60">
        <v>0</v>
      </c>
      <c r="AH51" s="60">
        <v>0</v>
      </c>
      <c r="AI51" s="65" t="s">
        <v>75</v>
      </c>
      <c r="AJ51" s="61">
        <v>0</v>
      </c>
      <c r="AK51" s="65" t="s">
        <v>75</v>
      </c>
      <c r="AL51" s="65" t="s">
        <v>75</v>
      </c>
      <c r="AM51" s="67">
        <f t="shared" si="2"/>
        <v>0</v>
      </c>
      <c r="AN51" s="67">
        <f>+K51+AC51-AH51</f>
        <v>8400000</v>
      </c>
      <c r="AO51" s="61" t="s">
        <v>67</v>
      </c>
      <c r="AP51" s="60">
        <v>8400000</v>
      </c>
      <c r="AQ51" s="61" t="s">
        <v>86</v>
      </c>
      <c r="AR51" s="60">
        <v>0</v>
      </c>
      <c r="AS51" s="69" t="s">
        <v>75</v>
      </c>
      <c r="AT51" s="70">
        <v>0</v>
      </c>
      <c r="AU51" s="71">
        <f t="shared" si="3"/>
        <v>8400000</v>
      </c>
      <c r="AV51" s="72">
        <f t="shared" si="4"/>
        <v>0</v>
      </c>
      <c r="AW51" s="69" t="s">
        <v>75</v>
      </c>
      <c r="AX51" s="61" t="s">
        <v>101</v>
      </c>
      <c r="AY51" s="88" t="s">
        <v>107</v>
      </c>
      <c r="AZ51" s="58" t="s">
        <v>67</v>
      </c>
      <c r="BA51" s="58" t="s">
        <v>67</v>
      </c>
    </row>
    <row r="52" spans="2:53" x14ac:dyDescent="0.25">
      <c r="B52" s="58">
        <v>2024</v>
      </c>
      <c r="C52" s="58">
        <v>891780111</v>
      </c>
      <c r="D52" s="59" t="s">
        <v>64</v>
      </c>
      <c r="E52" s="60" t="s">
        <v>13677</v>
      </c>
      <c r="F52" s="60" t="s">
        <v>13676</v>
      </c>
      <c r="G52" s="61">
        <v>0</v>
      </c>
      <c r="H52" s="61" t="s">
        <v>73</v>
      </c>
      <c r="I52" s="59" t="s">
        <v>65</v>
      </c>
      <c r="J52" s="62" t="s">
        <v>13675</v>
      </c>
      <c r="K52" s="60">
        <v>7500000</v>
      </c>
      <c r="L52" s="58" t="s">
        <v>68</v>
      </c>
      <c r="M52" s="62" t="s">
        <v>270</v>
      </c>
      <c r="N52" s="63">
        <v>1083044427</v>
      </c>
      <c r="O52" s="60">
        <v>1579</v>
      </c>
      <c r="P52" s="89">
        <v>45489</v>
      </c>
      <c r="Q52" s="60">
        <v>7500000</v>
      </c>
      <c r="R52" s="89">
        <v>45505</v>
      </c>
      <c r="S52" s="60">
        <v>7500000</v>
      </c>
      <c r="T52" s="61" t="s">
        <v>67</v>
      </c>
      <c r="U52" s="64">
        <v>4978990</v>
      </c>
      <c r="V52" s="62" t="s">
        <v>129</v>
      </c>
      <c r="W52" s="89">
        <v>45505</v>
      </c>
      <c r="X52" s="89">
        <v>45505</v>
      </c>
      <c r="Y52" s="89">
        <v>45519</v>
      </c>
      <c r="Z52" s="89">
        <v>45656</v>
      </c>
      <c r="AA52" s="67">
        <f t="shared" si="0"/>
        <v>137</v>
      </c>
      <c r="AB52" s="60">
        <v>0</v>
      </c>
      <c r="AC52" s="60">
        <v>0</v>
      </c>
      <c r="AD52" s="60">
        <v>0</v>
      </c>
      <c r="AE52" s="66" t="s">
        <v>75</v>
      </c>
      <c r="AF52" s="67">
        <f t="shared" si="1"/>
        <v>0</v>
      </c>
      <c r="AG52" s="60">
        <v>0</v>
      </c>
      <c r="AH52" s="60">
        <v>0</v>
      </c>
      <c r="AI52" s="65" t="s">
        <v>75</v>
      </c>
      <c r="AJ52" s="61">
        <v>0</v>
      </c>
      <c r="AK52" s="65" t="s">
        <v>75</v>
      </c>
      <c r="AL52" s="65" t="s">
        <v>75</v>
      </c>
      <c r="AM52" s="67">
        <f t="shared" si="2"/>
        <v>0</v>
      </c>
      <c r="AN52" s="67">
        <f>+K52+AC52-AH52</f>
        <v>7500000</v>
      </c>
      <c r="AO52" s="61" t="s">
        <v>67</v>
      </c>
      <c r="AP52" s="60">
        <v>7500000</v>
      </c>
      <c r="AQ52" s="61" t="s">
        <v>86</v>
      </c>
      <c r="AR52" s="60">
        <v>0</v>
      </c>
      <c r="AS52" s="69" t="s">
        <v>75</v>
      </c>
      <c r="AT52" s="70">
        <v>0</v>
      </c>
      <c r="AU52" s="71">
        <f t="shared" si="3"/>
        <v>7500000</v>
      </c>
      <c r="AV52" s="72">
        <f t="shared" si="4"/>
        <v>0</v>
      </c>
      <c r="AW52" s="69" t="s">
        <v>75</v>
      </c>
      <c r="AX52" s="61" t="s">
        <v>101</v>
      </c>
      <c r="AY52" s="88" t="s">
        <v>13674</v>
      </c>
      <c r="AZ52" s="58" t="s">
        <v>67</v>
      </c>
      <c r="BA52" s="58" t="s">
        <v>67</v>
      </c>
    </row>
    <row r="53" spans="2:53" ht="15.75" thickBot="1" x14ac:dyDescent="0.3">
      <c r="B53" s="105">
        <v>2024</v>
      </c>
      <c r="C53" s="105">
        <v>891780111</v>
      </c>
      <c r="D53" s="106" t="s">
        <v>64</v>
      </c>
      <c r="E53" s="76" t="s">
        <v>13673</v>
      </c>
      <c r="F53" s="76" t="s">
        <v>13672</v>
      </c>
      <c r="G53" s="75">
        <v>0</v>
      </c>
      <c r="H53" s="75" t="s">
        <v>73</v>
      </c>
      <c r="I53" s="106" t="s">
        <v>65</v>
      </c>
      <c r="J53" s="77" t="s">
        <v>13671</v>
      </c>
      <c r="K53" s="76">
        <v>9450000</v>
      </c>
      <c r="L53" s="105" t="s">
        <v>68</v>
      </c>
      <c r="M53" s="77" t="s">
        <v>280</v>
      </c>
      <c r="N53" s="78">
        <v>1221964687</v>
      </c>
      <c r="O53" s="76">
        <v>1578</v>
      </c>
      <c r="P53" s="228">
        <v>45489</v>
      </c>
      <c r="Q53" s="76">
        <v>9450000</v>
      </c>
      <c r="R53" s="228">
        <v>45505</v>
      </c>
      <c r="S53" s="76">
        <v>9450000</v>
      </c>
      <c r="T53" s="75" t="s">
        <v>67</v>
      </c>
      <c r="U53" s="79">
        <v>1082943047</v>
      </c>
      <c r="V53" s="77" t="s">
        <v>158</v>
      </c>
      <c r="W53" s="228">
        <v>45505</v>
      </c>
      <c r="X53" s="228">
        <v>45505</v>
      </c>
      <c r="Y53" s="80" t="s">
        <v>75</v>
      </c>
      <c r="Z53" s="228">
        <v>45641</v>
      </c>
      <c r="AA53" s="81">
        <f t="shared" si="0"/>
        <v>136</v>
      </c>
      <c r="AB53" s="76">
        <v>0</v>
      </c>
      <c r="AC53" s="76">
        <v>0</v>
      </c>
      <c r="AD53" s="76">
        <v>0</v>
      </c>
      <c r="AE53" s="82" t="s">
        <v>75</v>
      </c>
      <c r="AF53" s="81">
        <f t="shared" si="1"/>
        <v>0</v>
      </c>
      <c r="AG53" s="76">
        <v>0</v>
      </c>
      <c r="AH53" s="76">
        <v>0</v>
      </c>
      <c r="AI53" s="83" t="s">
        <v>75</v>
      </c>
      <c r="AJ53" s="75">
        <v>0</v>
      </c>
      <c r="AK53" s="83" t="s">
        <v>75</v>
      </c>
      <c r="AL53" s="83" t="s">
        <v>75</v>
      </c>
      <c r="AM53" s="81">
        <f t="shared" si="2"/>
        <v>0</v>
      </c>
      <c r="AN53" s="81">
        <f>+K53+AC53-AH53</f>
        <v>9450000</v>
      </c>
      <c r="AO53" s="75" t="s">
        <v>67</v>
      </c>
      <c r="AP53" s="76">
        <v>9450000</v>
      </c>
      <c r="AQ53" s="75" t="s">
        <v>86</v>
      </c>
      <c r="AR53" s="76">
        <v>0</v>
      </c>
      <c r="AS53" s="84" t="s">
        <v>75</v>
      </c>
      <c r="AT53" s="194">
        <v>0</v>
      </c>
      <c r="AU53" s="86">
        <f t="shared" si="3"/>
        <v>9450000</v>
      </c>
      <c r="AV53" s="87">
        <f t="shared" si="4"/>
        <v>0</v>
      </c>
      <c r="AW53" s="84" t="s">
        <v>75</v>
      </c>
      <c r="AX53" s="75" t="s">
        <v>101</v>
      </c>
      <c r="AY53" s="185" t="s">
        <v>13670</v>
      </c>
      <c r="AZ53" s="105" t="s">
        <v>67</v>
      </c>
      <c r="BA53" s="105" t="s">
        <v>67</v>
      </c>
    </row>
    <row r="54" spans="2:53" s="23" customFormat="1" ht="15.75" thickBot="1" x14ac:dyDescent="0.3">
      <c r="B54" s="531" t="s">
        <v>69</v>
      </c>
      <c r="C54" s="532"/>
      <c r="D54" s="533"/>
      <c r="E54" s="31">
        <f>+SUBTOTAL(3,E8:E53)</f>
        <v>46</v>
      </c>
      <c r="F54" s="32"/>
      <c r="G54" s="33"/>
      <c r="H54" s="33"/>
      <c r="I54" s="33"/>
      <c r="J54" s="33"/>
      <c r="K54" s="34">
        <f>SUM(K8:K53)</f>
        <v>604307310</v>
      </c>
      <c r="L54" s="534"/>
      <c r="M54" s="535"/>
      <c r="N54" s="535"/>
      <c r="O54" s="535"/>
      <c r="P54" s="535"/>
      <c r="Q54" s="535"/>
      <c r="R54" s="535"/>
      <c r="S54" s="535"/>
      <c r="T54" s="535"/>
      <c r="U54" s="535"/>
      <c r="V54" s="535"/>
      <c r="W54" s="535"/>
      <c r="X54" s="535"/>
      <c r="Y54" s="535"/>
      <c r="Z54" s="535"/>
      <c r="AA54" s="536"/>
      <c r="AB54" s="35">
        <f>SUM(AB8:AB53)</f>
        <v>0</v>
      </c>
      <c r="AC54" s="36">
        <f>SUM(AC8:AC53)</f>
        <v>0</v>
      </c>
      <c r="AD54" s="36">
        <f>SUM(AD8:AD53)</f>
        <v>0</v>
      </c>
      <c r="AE54" s="37"/>
      <c r="AF54" s="36">
        <f>SUM(AF8:AF53)</f>
        <v>0</v>
      </c>
      <c r="AG54" s="36">
        <f>SUM(AG8:AG53)</f>
        <v>1</v>
      </c>
      <c r="AH54" s="38">
        <f>SUM(AH8:AH53)</f>
        <v>8750000</v>
      </c>
      <c r="AI54" s="37"/>
      <c r="AJ54" s="39">
        <f>SUM(AJ8:AJ53)</f>
        <v>1</v>
      </c>
      <c r="AK54" s="534"/>
      <c r="AL54" s="535"/>
      <c r="AM54" s="536"/>
      <c r="AN54" s="35">
        <f>SUM(AN8:AN53)</f>
        <v>595557310</v>
      </c>
      <c r="AO54" s="37"/>
      <c r="AP54" s="40">
        <f>SUM(AP8:AP53)</f>
        <v>604307310</v>
      </c>
      <c r="AQ54" s="37"/>
      <c r="AR54" s="36">
        <f>SUM(AR8:AR53)</f>
        <v>0</v>
      </c>
      <c r="AS54" s="37"/>
      <c r="AT54" s="41">
        <f>SUM(AT8:AT53)</f>
        <v>308434190</v>
      </c>
      <c r="AU54" s="42">
        <f>SUM(AU8:AU53)</f>
        <v>287123120</v>
      </c>
      <c r="AV54" s="534"/>
      <c r="AW54" s="535"/>
      <c r="AX54" s="535"/>
      <c r="AY54" s="535"/>
      <c r="AZ54" s="535"/>
      <c r="BA54" s="535"/>
    </row>
  </sheetData>
  <sheetProtection formatCells="0" formatColumns="0" formatRows="0" insertRows="0" deleteRows="0" autoFilter="0"/>
  <mergeCells count="22">
    <mergeCell ref="B3:C6"/>
    <mergeCell ref="D3:G4"/>
    <mergeCell ref="H3:I5"/>
    <mergeCell ref="E6:G6"/>
    <mergeCell ref="AV54:BA54"/>
    <mergeCell ref="AO6:AP6"/>
    <mergeCell ref="B54:D54"/>
    <mergeCell ref="L54:AA54"/>
    <mergeCell ref="AY6:BA6"/>
    <mergeCell ref="M6:N6"/>
    <mergeCell ref="O6:Q6"/>
    <mergeCell ref="R6:S6"/>
    <mergeCell ref="AK54:AM54"/>
    <mergeCell ref="T6:V6"/>
    <mergeCell ref="AV6:AX6"/>
    <mergeCell ref="AQ6:AU6"/>
    <mergeCell ref="F5:G5"/>
    <mergeCell ref="AB5:AM5"/>
    <mergeCell ref="W6:AA6"/>
    <mergeCell ref="AB6:AF6"/>
    <mergeCell ref="AG6:AI6"/>
    <mergeCell ref="AJ6:AM6"/>
  </mergeCells>
  <conditionalFormatting sqref="F5 E6">
    <cfRule type="containsText" dxfId="21" priority="3" operator="containsText" text="Seleccione Ordenador">
      <formula>NOT(ISERROR(SEARCH("Seleccione Ordenador",E5)))</formula>
    </cfRule>
  </conditionalFormatting>
  <conditionalFormatting sqref="F5:G5">
    <cfRule type="colorScale" priority="2">
      <colorScale>
        <cfvo type="min"/>
        <cfvo type="percentile" val="50"/>
        <cfvo type="max"/>
        <color rgb="FFF8696B"/>
        <color rgb="FFFFEB84"/>
        <color rgb="FF63BE7B"/>
      </colorScale>
    </cfRule>
  </conditionalFormatting>
  <conditionalFormatting sqref="AA8:AA53 AF8:AF53 AM8:AO53 AU8:AV53">
    <cfRule type="expression" dxfId="20" priority="1">
      <formula>+_xlfn.ISFORMULA(AA8)</formula>
    </cfRule>
  </conditionalFormatting>
  <dataValidations count="9">
    <dataValidation type="list" allowBlank="1" showInputMessage="1" showErrorMessage="1" sqref="AX8:AX53" xr:uid="{00000000-0002-0000-0000-000009000000}">
      <formula1>"Por iniciar,En ejecucion,Suspendido,Terminado,Liquidado"</formula1>
    </dataValidation>
    <dataValidation type="list" allowBlank="1" showInputMessage="1" showErrorMessage="1" sqref="H8:H53" xr:uid="{00000000-0002-0000-0000-000008000000}">
      <formula1>"OTRO SECTOR"</formula1>
    </dataValidation>
    <dataValidation type="list" allowBlank="1" showInputMessage="1" showErrorMessage="1" sqref="L8:L53" xr:uid="{00000000-0002-0000-0000-000007000000}">
      <formula1>"DIRECTA"</formula1>
    </dataValidation>
    <dataValidation type="list" allowBlank="1" showInputMessage="1" showErrorMessage="1" sqref="BA8:BA53" xr:uid="{00000000-0002-0000-0000-000006000000}">
      <formula1>"SI,NA por TIPO Contrato"</formula1>
    </dataValidation>
    <dataValidation type="list" allowBlank="1" showInputMessage="1" showErrorMessage="1" sqref="AZ8:AZ53" xr:uid="{00000000-0002-0000-0000-000005000000}">
      <formula1>"SI,NO HA INICIADO"</formula1>
    </dataValidation>
    <dataValidation type="list" allowBlank="1" showInputMessage="1" showErrorMessage="1" sqref="AO8:AO53 T8:T53 AQ8:AQ53" xr:uid="{00000000-0002-0000-0000-000004000000}">
      <formula1>"SI,NO"</formula1>
    </dataValidation>
    <dataValidation type="list" allowBlank="1" showInputMessage="1" showErrorMessage="1" sqref="I8:I24 I26:I53" xr:uid="{00000000-0002-0000-0000-000002000000}">
      <formula1>"FUNCIONAMIENTO,INVERSION,OTROS"</formula1>
    </dataValidation>
    <dataValidation type="list" allowBlank="1" showInputMessage="1" showErrorMessage="1" errorTitle="ERROR" error="SOLO VALIDO LISTA DESPLEGABLE" promptTitle="ESCOJA EL PERIODO" sqref="F5" xr:uid="{00000000-0002-0000-0000-000001000000}">
      <formula1>"Seleccione el periodo a presentar,ENERO,FEBRERO,MARZO,ABRIL,MAYO,JUNIO,JULIO,AGOSTO,SEPTIEMBRE,OCTUBRE,NOVIEMBRE,DICIEMBRE"</formula1>
    </dataValidation>
    <dataValidation type="list" allowBlank="1" showInputMessage="1" showErrorMessage="1" sqref="J4" xr:uid="{00000000-0002-0000-0000-000000000000}">
      <formula1>"42,250,1000,3000"</formula1>
    </dataValidation>
  </dataValidations>
  <hyperlinks>
    <hyperlink ref="AY8" r:id="rId1" xr:uid="{0255F7BF-74EC-492F-9639-144908695747}"/>
    <hyperlink ref="AY9" r:id="rId2" xr:uid="{5BF87490-C6CD-4B5B-9234-D495E990D3FC}"/>
    <hyperlink ref="AY15" r:id="rId3" xr:uid="{EBE72A61-97AF-4EEA-B44E-8616912DC999}"/>
    <hyperlink ref="AY16" r:id="rId4" xr:uid="{06E775BE-1648-4643-9336-A5FB12595198}"/>
    <hyperlink ref="AY17" r:id="rId5" xr:uid="{D2C730D5-A965-4A67-A9AA-029456B263AA}"/>
    <hyperlink ref="AY19" r:id="rId6" xr:uid="{3516A48E-BBA7-47A7-A382-8D9454E9C780}"/>
    <hyperlink ref="AY18" r:id="rId7" xr:uid="{903CF464-7FC3-4C43-BADD-CCB7622C1EEE}"/>
    <hyperlink ref="AY23" r:id="rId8" xr:uid="{4EFB3086-D59D-41F0-8A06-451F0C73DFF9}"/>
    <hyperlink ref="AY33" r:id="rId9" xr:uid="{CD49296E-655B-4EAC-8B77-791FEC6CDACF}"/>
    <hyperlink ref="AY34" r:id="rId10" xr:uid="{0609485D-95DA-40FD-81E5-B1B79DE1C9F9}"/>
    <hyperlink ref="AY35" r:id="rId11" xr:uid="{7A5723E0-640D-40D2-831D-FF223D534C88}"/>
    <hyperlink ref="AY36" r:id="rId12" xr:uid="{E22732FE-A1C7-45B1-9CA7-8F74E0DFAB63}"/>
    <hyperlink ref="AY37" r:id="rId13" xr:uid="{9CE05C3B-88A9-4FE8-8C02-E39DA3C06BAA}"/>
    <hyperlink ref="AY38" r:id="rId14" xr:uid="{7A5EA426-BE0D-4CF1-808E-77AA6BB5CDDC}"/>
    <hyperlink ref="AY39" r:id="rId15" xr:uid="{C445A44E-1A6D-4E45-941A-952884A0FF67}"/>
    <hyperlink ref="AY40" r:id="rId16" xr:uid="{576B3383-262A-4C7E-A9F5-F47BCFA49E3C}"/>
    <hyperlink ref="AY41" r:id="rId17" xr:uid="{94A98E04-ADD2-4D16-A81D-B564E576B9AE}"/>
    <hyperlink ref="AY42" r:id="rId18" xr:uid="{856B5F78-7D99-4516-950F-0B3A2A22BFBC}"/>
    <hyperlink ref="AY43" r:id="rId19" xr:uid="{BDF08F6B-A099-48D3-9095-EBD0E255BB47}"/>
    <hyperlink ref="AY45" r:id="rId20" xr:uid="{2D73F63B-F061-4627-BB38-EC3F44062F69}"/>
    <hyperlink ref="AY46" r:id="rId21" xr:uid="{1C4D89ED-3C7C-46EE-A0CE-5340257615EE}"/>
    <hyperlink ref="AY47" r:id="rId22" xr:uid="{7BB86A43-275A-456C-B413-21F0A80BFCDA}"/>
    <hyperlink ref="AY48" r:id="rId23" xr:uid="{EA3F333D-6319-49B1-A488-1AC9272C3C29}"/>
    <hyperlink ref="AY49" r:id="rId24" xr:uid="{2C649885-C636-4A07-B41B-30DF3722B0F8}"/>
    <hyperlink ref="AY50" r:id="rId25" xr:uid="{FB06F2A8-9883-49A8-9F57-22A74E357BC2}"/>
    <hyperlink ref="AY51" r:id="rId26" xr:uid="{5EA11441-76AF-45B2-AAA1-3714B95C85E2}"/>
  </hyperlinks>
  <pageMargins left="0.7" right="0.7" top="0.75" bottom="0.75" header="0.3" footer="0.3"/>
  <pageSetup orientation="portrait" horizontalDpi="300" verticalDpi="300" r:id="rId27"/>
  <drawing r:id="rId28"/>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7832DB-A8BA-4309-9A47-9AB86F2EDE2C}">
  <dimension ref="A1:BT30"/>
  <sheetViews>
    <sheetView showGridLines="0" zoomScaleNormal="100" workbookViewId="0">
      <selection activeCell="G12" sqref="G12"/>
    </sheetView>
  </sheetViews>
  <sheetFormatPr baseColWidth="10" defaultRowHeight="15" x14ac:dyDescent="0.25"/>
  <cols>
    <col min="1" max="1" width="2.5703125" customWidth="1"/>
    <col min="2" max="2" width="9.28515625" customWidth="1"/>
    <col min="3" max="3" width="13.5703125" customWidth="1"/>
    <col min="4" max="4" width="24.7109375" customWidth="1"/>
    <col min="5" max="5" width="22.140625" customWidth="1"/>
    <col min="6" max="6" width="19.28515625" customWidth="1"/>
    <col min="7" max="7" width="12" customWidth="1"/>
    <col min="8" max="8" width="16.5703125" customWidth="1"/>
    <col min="9" max="9" width="17.42578125" customWidth="1"/>
    <col min="10" max="10" width="26.85546875" customWidth="1"/>
    <col min="11" max="11" width="16.140625" customWidth="1"/>
    <col min="12" max="12" width="13.42578125" customWidth="1"/>
    <col min="13" max="13" width="17.28515625" customWidth="1"/>
    <col min="14" max="14" width="14" customWidth="1"/>
    <col min="16" max="16" width="12.42578125" customWidth="1"/>
    <col min="17" max="17" width="17" customWidth="1"/>
    <col min="18" max="18" width="14.7109375" customWidth="1"/>
    <col min="19" max="19" width="13.7109375" customWidth="1"/>
    <col min="20" max="20" width="12.85546875" customWidth="1"/>
    <col min="21" max="21" width="14.140625" customWidth="1"/>
    <col min="22" max="22" width="16.85546875" customWidth="1"/>
    <col min="23" max="23" width="13.85546875" customWidth="1"/>
    <col min="24" max="24" width="14.42578125" customWidth="1"/>
    <col min="25" max="25" width="13.85546875" customWidth="1"/>
    <col min="26" max="26" width="13.5703125" customWidth="1"/>
    <col min="27" max="27" width="13.28515625" customWidth="1"/>
    <col min="30" max="30" width="13.42578125" customWidth="1"/>
    <col min="31" max="31" width="13.28515625" customWidth="1"/>
    <col min="32" max="32" width="13.5703125" customWidth="1"/>
    <col min="33" max="33" width="16.5703125" customWidth="1"/>
    <col min="34" max="34" width="14.28515625" customWidth="1"/>
    <col min="35" max="35" width="13.85546875" customWidth="1"/>
    <col min="36" max="36" width="15.5703125" customWidth="1"/>
    <col min="37" max="38" width="13.28515625" customWidth="1"/>
    <col min="39" max="39" width="14" customWidth="1"/>
    <col min="40" max="42" width="14.85546875" customWidth="1"/>
    <col min="43" max="43" width="14.7109375" customWidth="1"/>
    <col min="44" max="45" width="14.28515625" customWidth="1"/>
    <col min="46" max="46" width="13.42578125" customWidth="1"/>
    <col min="47" max="48" width="12" customWidth="1"/>
    <col min="49" max="49" width="14.42578125" customWidth="1"/>
    <col min="50" max="50" width="12.42578125" customWidth="1"/>
  </cols>
  <sheetData>
    <row r="1" spans="1:72" ht="7.5" customHeight="1" x14ac:dyDescent="0.25">
      <c r="V1" s="1"/>
    </row>
    <row r="2" spans="1:72" ht="11.25" customHeight="1" thickBot="1" x14ac:dyDescent="0.3">
      <c r="H2" s="2"/>
      <c r="V2" s="1"/>
    </row>
    <row r="3" spans="1:72" ht="21" customHeight="1" thickBot="1" x14ac:dyDescent="0.3">
      <c r="B3" s="540"/>
      <c r="C3" s="541"/>
      <c r="D3" s="546" t="s">
        <v>71</v>
      </c>
      <c r="E3" s="547"/>
      <c r="F3" s="547"/>
      <c r="G3" s="548"/>
      <c r="H3" s="552" t="s">
        <v>0</v>
      </c>
      <c r="I3" s="553"/>
      <c r="J3" s="4" t="s">
        <v>76</v>
      </c>
      <c r="K3" s="9"/>
      <c r="L3" s="5"/>
      <c r="M3" s="5"/>
      <c r="N3" s="5"/>
      <c r="O3" s="5"/>
      <c r="P3" s="5"/>
      <c r="Q3" s="5"/>
      <c r="R3" s="5"/>
      <c r="S3" s="5"/>
      <c r="T3" s="5"/>
      <c r="U3" s="5"/>
      <c r="V3" s="6"/>
      <c r="W3" s="6"/>
      <c r="X3" s="5"/>
      <c r="Y3" s="6"/>
      <c r="Z3" s="5"/>
      <c r="AA3" s="6"/>
      <c r="AB3" s="5"/>
      <c r="AC3" s="6"/>
      <c r="AD3" s="5"/>
      <c r="AE3" s="6"/>
      <c r="AF3" s="5"/>
      <c r="AG3" s="6"/>
      <c r="AH3" s="5"/>
      <c r="AI3" s="6"/>
      <c r="AJ3" s="5"/>
      <c r="AK3" s="6"/>
      <c r="AL3" s="5"/>
      <c r="AM3" s="6"/>
      <c r="AN3" s="5"/>
      <c r="AO3" s="5"/>
      <c r="AP3" s="5"/>
      <c r="AQ3" s="5"/>
      <c r="AR3" s="5"/>
      <c r="AS3" s="5"/>
      <c r="AT3" s="6"/>
      <c r="AU3" s="5"/>
      <c r="AV3" s="6"/>
      <c r="AW3" s="5"/>
      <c r="AX3" s="6"/>
      <c r="AY3" s="5"/>
      <c r="AZ3" s="6"/>
      <c r="BA3" s="5"/>
    </row>
    <row r="4" spans="1:72" ht="28.5" customHeight="1" thickBot="1" x14ac:dyDescent="0.3">
      <c r="B4" s="542"/>
      <c r="C4" s="543"/>
      <c r="D4" s="549"/>
      <c r="E4" s="550"/>
      <c r="F4" s="550"/>
      <c r="G4" s="551"/>
      <c r="H4" s="554"/>
      <c r="I4" s="555"/>
      <c r="J4" s="3">
        <v>42</v>
      </c>
      <c r="K4" s="4" t="s">
        <v>1</v>
      </c>
      <c r="L4" s="5"/>
      <c r="M4" s="5"/>
      <c r="N4" s="5"/>
      <c r="O4" s="5"/>
      <c r="P4" s="5"/>
      <c r="Q4" s="5"/>
      <c r="R4" s="5"/>
      <c r="S4" s="5"/>
      <c r="T4" s="5"/>
      <c r="U4" s="5"/>
      <c r="V4" s="6"/>
      <c r="W4" s="6"/>
      <c r="X4" s="5"/>
      <c r="Y4" s="6"/>
      <c r="Z4" s="5"/>
      <c r="AA4" s="6"/>
      <c r="AB4" s="5"/>
      <c r="AC4" s="6"/>
      <c r="AD4" s="5"/>
      <c r="AE4" s="6"/>
      <c r="AF4" s="5"/>
      <c r="AG4" s="6"/>
      <c r="AH4" s="5"/>
      <c r="AI4" s="6"/>
      <c r="AJ4" s="5"/>
      <c r="AK4" s="6"/>
      <c r="AL4" s="5"/>
      <c r="AM4" s="6"/>
      <c r="AN4" s="5"/>
      <c r="AO4" s="5"/>
      <c r="AP4" s="5"/>
      <c r="AQ4" s="5"/>
      <c r="AR4" s="5"/>
      <c r="AS4" s="5"/>
      <c r="AT4" s="6"/>
      <c r="AU4" s="5"/>
      <c r="AV4" s="6"/>
      <c r="AW4" s="5"/>
      <c r="AX4" s="6"/>
      <c r="AY4" s="5"/>
      <c r="AZ4" s="6"/>
      <c r="BA4" s="5"/>
    </row>
    <row r="5" spans="1:72" ht="23.25" customHeight="1" thickBot="1" x14ac:dyDescent="0.3">
      <c r="B5" s="542"/>
      <c r="C5" s="543"/>
      <c r="D5" s="7" t="s">
        <v>2</v>
      </c>
      <c r="E5" s="8"/>
      <c r="F5" s="558" t="s">
        <v>106</v>
      </c>
      <c r="G5" s="558"/>
      <c r="H5" s="556"/>
      <c r="I5" s="557"/>
      <c r="J5" s="10">
        <f>+K6*J4</f>
        <v>54600000</v>
      </c>
      <c r="K5" s="11" t="s">
        <v>3</v>
      </c>
      <c r="L5" s="5"/>
      <c r="M5" s="5"/>
      <c r="N5" s="5"/>
      <c r="O5" s="5"/>
      <c r="P5" s="5"/>
      <c r="Q5" s="5"/>
      <c r="R5" s="5"/>
      <c r="S5" s="5"/>
      <c r="T5" s="5"/>
      <c r="U5" s="5"/>
      <c r="V5" s="6"/>
      <c r="W5" s="6"/>
      <c r="X5" s="6"/>
      <c r="Y5" s="6"/>
      <c r="Z5" s="6"/>
      <c r="AA5" s="6"/>
      <c r="AB5" s="537" t="s">
        <v>4</v>
      </c>
      <c r="AC5" s="538"/>
      <c r="AD5" s="538"/>
      <c r="AE5" s="538"/>
      <c r="AF5" s="538"/>
      <c r="AG5" s="538"/>
      <c r="AH5" s="538"/>
      <c r="AI5" s="538"/>
      <c r="AJ5" s="538"/>
      <c r="AK5" s="538"/>
      <c r="AL5" s="538"/>
      <c r="AM5" s="539"/>
      <c r="AN5" s="5"/>
      <c r="AO5" s="5"/>
      <c r="AP5" s="5"/>
      <c r="AQ5" s="5"/>
      <c r="AR5" s="5"/>
      <c r="AS5" s="5"/>
      <c r="AT5" s="5"/>
      <c r="AU5" s="5"/>
      <c r="AV5" s="5"/>
      <c r="AW5" s="5"/>
      <c r="AX5" s="5"/>
      <c r="AY5" s="5"/>
      <c r="AZ5" s="5"/>
      <c r="BA5" s="5"/>
    </row>
    <row r="6" spans="1:72" s="12" customFormat="1" ht="23.25" customHeight="1" thickBot="1" x14ac:dyDescent="0.3">
      <c r="B6" s="544"/>
      <c r="C6" s="545"/>
      <c r="D6" s="13" t="s">
        <v>5</v>
      </c>
      <c r="E6" s="559" t="s">
        <v>12576</v>
      </c>
      <c r="F6" s="559"/>
      <c r="G6" s="560"/>
      <c r="H6" s="25" t="s">
        <v>77</v>
      </c>
      <c r="I6" s="26"/>
      <c r="J6" s="27"/>
      <c r="K6" s="24">
        <v>1300000</v>
      </c>
      <c r="L6" s="5"/>
      <c r="M6" s="528" t="s">
        <v>6</v>
      </c>
      <c r="N6" s="529"/>
      <c r="O6" s="528" t="s">
        <v>7</v>
      </c>
      <c r="P6" s="529"/>
      <c r="Q6" s="530"/>
      <c r="R6" s="561" t="s">
        <v>8</v>
      </c>
      <c r="S6" s="562"/>
      <c r="T6" s="528" t="s">
        <v>9</v>
      </c>
      <c r="U6" s="529"/>
      <c r="V6" s="529"/>
      <c r="W6" s="537" t="s">
        <v>10</v>
      </c>
      <c r="X6" s="538"/>
      <c r="Y6" s="538"/>
      <c r="Z6" s="538"/>
      <c r="AA6" s="539"/>
      <c r="AB6" s="537" t="s">
        <v>11</v>
      </c>
      <c r="AC6" s="538"/>
      <c r="AD6" s="538"/>
      <c r="AE6" s="538"/>
      <c r="AF6" s="539"/>
      <c r="AG6" s="528" t="s">
        <v>12</v>
      </c>
      <c r="AH6" s="529"/>
      <c r="AI6" s="530"/>
      <c r="AJ6" s="528" t="s">
        <v>13</v>
      </c>
      <c r="AK6" s="529"/>
      <c r="AL6" s="529"/>
      <c r="AM6" s="530"/>
      <c r="AN6" s="5"/>
      <c r="AO6" s="528" t="s">
        <v>78</v>
      </c>
      <c r="AP6" s="530"/>
      <c r="AQ6" s="528" t="s">
        <v>14</v>
      </c>
      <c r="AR6" s="529"/>
      <c r="AS6" s="529"/>
      <c r="AT6" s="529"/>
      <c r="AU6" s="530"/>
      <c r="AV6" s="528" t="s">
        <v>74</v>
      </c>
      <c r="AW6" s="529"/>
      <c r="AX6" s="530"/>
      <c r="AY6" s="528" t="s">
        <v>15</v>
      </c>
      <c r="AZ6" s="529"/>
      <c r="BA6" s="530"/>
    </row>
    <row r="7" spans="1:72" s="22" customFormat="1" ht="77.25" thickBot="1" x14ac:dyDescent="0.3">
      <c r="A7" s="14"/>
      <c r="B7" s="132" t="s">
        <v>16</v>
      </c>
      <c r="C7" s="133" t="s">
        <v>17</v>
      </c>
      <c r="D7" s="134" t="s">
        <v>18</v>
      </c>
      <c r="E7" s="135" t="s">
        <v>19</v>
      </c>
      <c r="F7" s="135" t="s">
        <v>20</v>
      </c>
      <c r="G7" s="134" t="s">
        <v>21</v>
      </c>
      <c r="H7" s="132" t="s">
        <v>22</v>
      </c>
      <c r="I7" s="132" t="s">
        <v>72</v>
      </c>
      <c r="J7" s="132" t="s">
        <v>23</v>
      </c>
      <c r="K7" s="132" t="s">
        <v>24</v>
      </c>
      <c r="L7" s="132" t="s">
        <v>25</v>
      </c>
      <c r="M7" s="132" t="s">
        <v>26</v>
      </c>
      <c r="N7" s="133" t="s">
        <v>27</v>
      </c>
      <c r="O7" s="133" t="s">
        <v>28</v>
      </c>
      <c r="P7" s="132" t="s">
        <v>29</v>
      </c>
      <c r="Q7" s="132" t="s">
        <v>30</v>
      </c>
      <c r="R7" s="132" t="s">
        <v>31</v>
      </c>
      <c r="S7" s="132" t="s">
        <v>32</v>
      </c>
      <c r="T7" s="132" t="s">
        <v>33</v>
      </c>
      <c r="U7" s="133" t="s">
        <v>34</v>
      </c>
      <c r="V7" s="132" t="s">
        <v>35</v>
      </c>
      <c r="W7" s="132" t="s">
        <v>70</v>
      </c>
      <c r="X7" s="132" t="s">
        <v>36</v>
      </c>
      <c r="Y7" s="132" t="s">
        <v>37</v>
      </c>
      <c r="Z7" s="137" t="s">
        <v>38</v>
      </c>
      <c r="AA7" s="138" t="s">
        <v>39</v>
      </c>
      <c r="AB7" s="132" t="s">
        <v>40</v>
      </c>
      <c r="AC7" s="132" t="s">
        <v>41</v>
      </c>
      <c r="AD7" s="132" t="s">
        <v>42</v>
      </c>
      <c r="AE7" s="137" t="s">
        <v>43</v>
      </c>
      <c r="AF7" s="138" t="s">
        <v>44</v>
      </c>
      <c r="AG7" s="132" t="s">
        <v>45</v>
      </c>
      <c r="AH7" s="132" t="s">
        <v>46</v>
      </c>
      <c r="AI7" s="137" t="s">
        <v>47</v>
      </c>
      <c r="AJ7" s="132" t="s">
        <v>48</v>
      </c>
      <c r="AK7" s="137" t="s">
        <v>49</v>
      </c>
      <c r="AL7" s="137" t="s">
        <v>50</v>
      </c>
      <c r="AM7" s="138" t="s">
        <v>51</v>
      </c>
      <c r="AN7" s="138" t="s">
        <v>52</v>
      </c>
      <c r="AO7" s="132" t="s">
        <v>79</v>
      </c>
      <c r="AP7" s="132" t="s">
        <v>80</v>
      </c>
      <c r="AQ7" s="132" t="s">
        <v>53</v>
      </c>
      <c r="AR7" s="132" t="s">
        <v>54</v>
      </c>
      <c r="AS7" s="132" t="s">
        <v>55</v>
      </c>
      <c r="AT7" s="140" t="s">
        <v>56</v>
      </c>
      <c r="AU7" s="139" t="s">
        <v>57</v>
      </c>
      <c r="AV7" s="141" t="s">
        <v>58</v>
      </c>
      <c r="AW7" s="132" t="s">
        <v>59</v>
      </c>
      <c r="AX7" s="132" t="s">
        <v>60</v>
      </c>
      <c r="AY7" s="133" t="s">
        <v>61</v>
      </c>
      <c r="AZ7" s="133" t="s">
        <v>62</v>
      </c>
      <c r="BA7" s="133" t="s">
        <v>63</v>
      </c>
      <c r="BB7" s="21"/>
      <c r="BC7" s="21"/>
      <c r="BD7" s="21"/>
      <c r="BE7" s="21"/>
      <c r="BF7" s="21"/>
      <c r="BG7" s="21"/>
      <c r="BH7" s="21"/>
      <c r="BI7" s="21"/>
      <c r="BJ7" s="21"/>
      <c r="BK7" s="21"/>
      <c r="BL7" s="21"/>
      <c r="BM7" s="21"/>
      <c r="BN7" s="21"/>
      <c r="BO7" s="21"/>
      <c r="BP7" s="21"/>
      <c r="BQ7" s="21"/>
      <c r="BR7" s="21"/>
      <c r="BS7" s="21"/>
      <c r="BT7" s="21"/>
    </row>
    <row r="8" spans="1:72" s="12" customFormat="1" ht="12.75" x14ac:dyDescent="0.2">
      <c r="B8" s="148">
        <v>2024</v>
      </c>
      <c r="C8" s="275">
        <v>891780111</v>
      </c>
      <c r="D8" s="44" t="s">
        <v>64</v>
      </c>
      <c r="E8" s="45" t="s">
        <v>12577</v>
      </c>
      <c r="F8" s="52" t="s">
        <v>12578</v>
      </c>
      <c r="G8" s="46">
        <v>0</v>
      </c>
      <c r="H8" s="46" t="s">
        <v>73</v>
      </c>
      <c r="I8" s="44" t="s">
        <v>65</v>
      </c>
      <c r="J8" s="276" t="s">
        <v>12579</v>
      </c>
      <c r="K8" s="45">
        <v>16500000</v>
      </c>
      <c r="L8" s="43" t="s">
        <v>68</v>
      </c>
      <c r="M8" s="47" t="s">
        <v>12580</v>
      </c>
      <c r="N8" s="48">
        <v>1083012685</v>
      </c>
      <c r="O8" s="49" t="s">
        <v>12581</v>
      </c>
      <c r="P8" s="50">
        <v>45313</v>
      </c>
      <c r="Q8" s="45" t="s">
        <v>12582</v>
      </c>
      <c r="R8" s="50">
        <v>45316</v>
      </c>
      <c r="S8" s="45">
        <v>16500000</v>
      </c>
      <c r="T8" s="46" t="s">
        <v>67</v>
      </c>
      <c r="U8" s="45">
        <v>57290542</v>
      </c>
      <c r="V8" s="277" t="s">
        <v>12583</v>
      </c>
      <c r="W8" s="53">
        <v>45316</v>
      </c>
      <c r="X8" s="53">
        <v>45316</v>
      </c>
      <c r="Y8" s="53" t="s">
        <v>75</v>
      </c>
      <c r="Z8" s="53">
        <v>45473</v>
      </c>
      <c r="AA8" s="52">
        <f>+IF(Y8="1800-01-01",Z8-X8,Z8-Y8)</f>
        <v>157</v>
      </c>
      <c r="AB8" s="45">
        <v>0</v>
      </c>
      <c r="AC8" s="45">
        <v>0</v>
      </c>
      <c r="AD8" s="45">
        <v>0</v>
      </c>
      <c r="AE8" s="51" t="s">
        <v>75</v>
      </c>
      <c r="AF8" s="52">
        <f>+IF(AE8="1800-01-01",0,AE8-Z8)</f>
        <v>0</v>
      </c>
      <c r="AG8" s="45">
        <v>0</v>
      </c>
      <c r="AH8" s="45">
        <v>0</v>
      </c>
      <c r="AI8" s="50" t="s">
        <v>75</v>
      </c>
      <c r="AJ8" s="46">
        <v>0</v>
      </c>
      <c r="AK8" s="50" t="s">
        <v>75</v>
      </c>
      <c r="AL8" s="50" t="s">
        <v>75</v>
      </c>
      <c r="AM8" s="52">
        <f>+IF(AK8="1800-01-01",0,AL8-AK8)</f>
        <v>0</v>
      </c>
      <c r="AN8" s="52">
        <f>+K8+AC8-AH8</f>
        <v>16500000</v>
      </c>
      <c r="AO8" s="46" t="s">
        <v>67</v>
      </c>
      <c r="AP8" s="45">
        <v>16500000</v>
      </c>
      <c r="AQ8" s="46" t="s">
        <v>86</v>
      </c>
      <c r="AR8" s="45">
        <v>0</v>
      </c>
      <c r="AS8" s="54" t="s">
        <v>75</v>
      </c>
      <c r="AT8" s="92">
        <v>16500000</v>
      </c>
      <c r="AU8" s="56">
        <f>AN8-AT8</f>
        <v>0</v>
      </c>
      <c r="AV8" s="57">
        <f>+IFERROR(AT8/AN8,"_")</f>
        <v>1</v>
      </c>
      <c r="AW8" s="54" t="s">
        <v>75</v>
      </c>
      <c r="AX8" s="46" t="s">
        <v>101</v>
      </c>
      <c r="AY8" s="278" t="s">
        <v>12584</v>
      </c>
      <c r="AZ8" s="43" t="s">
        <v>67</v>
      </c>
      <c r="BA8" s="43" t="s">
        <v>67</v>
      </c>
    </row>
    <row r="9" spans="1:72" x14ac:dyDescent="0.25">
      <c r="B9" s="147">
        <v>2024</v>
      </c>
      <c r="C9" s="275">
        <v>891780111</v>
      </c>
      <c r="D9" s="59" t="s">
        <v>64</v>
      </c>
      <c r="E9" s="60" t="s">
        <v>12585</v>
      </c>
      <c r="F9" s="67" t="s">
        <v>12586</v>
      </c>
      <c r="G9" s="61">
        <v>0</v>
      </c>
      <c r="H9" s="61" t="s">
        <v>73</v>
      </c>
      <c r="I9" s="59" t="s">
        <v>65</v>
      </c>
      <c r="J9" s="184" t="s">
        <v>12587</v>
      </c>
      <c r="K9" s="60">
        <v>2520000</v>
      </c>
      <c r="L9" s="58" t="s">
        <v>68</v>
      </c>
      <c r="M9" s="60" t="s">
        <v>12588</v>
      </c>
      <c r="N9" s="63">
        <v>1083018887</v>
      </c>
      <c r="O9" s="60">
        <v>134</v>
      </c>
      <c r="P9" s="65">
        <v>45313</v>
      </c>
      <c r="Q9" s="60">
        <v>4020000</v>
      </c>
      <c r="R9" s="65">
        <v>45316</v>
      </c>
      <c r="S9" s="60">
        <v>2520000</v>
      </c>
      <c r="T9" s="61" t="s">
        <v>67</v>
      </c>
      <c r="U9" s="60">
        <v>57290542</v>
      </c>
      <c r="V9" s="279" t="s">
        <v>12583</v>
      </c>
      <c r="W9" s="68">
        <v>45316</v>
      </c>
      <c r="X9" s="68">
        <v>45316</v>
      </c>
      <c r="Y9" s="68" t="s">
        <v>75</v>
      </c>
      <c r="Z9" s="68">
        <v>45322</v>
      </c>
      <c r="AA9" s="67">
        <f t="shared" ref="AA9:AA29" si="0">+IF(Y9="1800-01-01",Z9-X9,Z9-Y9)</f>
        <v>6</v>
      </c>
      <c r="AB9" s="60">
        <v>0</v>
      </c>
      <c r="AC9" s="60">
        <v>0</v>
      </c>
      <c r="AD9" s="60">
        <v>0</v>
      </c>
      <c r="AE9" s="66" t="s">
        <v>75</v>
      </c>
      <c r="AF9" s="67">
        <f t="shared" ref="AF9:AF29" si="1">+IF(AE9="1800-01-01",0,AE9-Z9)</f>
        <v>0</v>
      </c>
      <c r="AG9" s="60">
        <v>0</v>
      </c>
      <c r="AH9" s="60">
        <v>0</v>
      </c>
      <c r="AI9" s="65" t="s">
        <v>75</v>
      </c>
      <c r="AJ9" s="61">
        <v>0</v>
      </c>
      <c r="AK9" s="61" t="s">
        <v>75</v>
      </c>
      <c r="AL9" s="61" t="s">
        <v>75</v>
      </c>
      <c r="AM9" s="67">
        <f t="shared" ref="AM9:AM29" si="2">+IF(AK9="1800-01-01",0,AL9-AK9)</f>
        <v>0</v>
      </c>
      <c r="AN9" s="67">
        <f>+K9+AC9-AH9</f>
        <v>2520000</v>
      </c>
      <c r="AO9" s="61" t="s">
        <v>67</v>
      </c>
      <c r="AP9" s="60">
        <v>2520000</v>
      </c>
      <c r="AQ9" s="61" t="s">
        <v>86</v>
      </c>
      <c r="AR9" s="60">
        <v>0</v>
      </c>
      <c r="AS9" s="69" t="s">
        <v>75</v>
      </c>
      <c r="AT9" s="153">
        <v>2520000</v>
      </c>
      <c r="AU9" s="71">
        <f>AN9-AT9</f>
        <v>0</v>
      </c>
      <c r="AV9" s="72">
        <f t="shared" ref="AV9:AV29" si="3">+IFERROR(AT9/AN9,"_")</f>
        <v>1</v>
      </c>
      <c r="AW9" s="69" t="s">
        <v>75</v>
      </c>
      <c r="AX9" s="61" t="s">
        <v>98</v>
      </c>
      <c r="AY9" s="280" t="s">
        <v>12589</v>
      </c>
      <c r="AZ9" s="58" t="s">
        <v>67</v>
      </c>
      <c r="BA9" s="58" t="s">
        <v>67</v>
      </c>
      <c r="BB9" s="12"/>
    </row>
    <row r="10" spans="1:72" x14ac:dyDescent="0.25">
      <c r="B10" s="147">
        <v>2024</v>
      </c>
      <c r="C10" s="275">
        <v>891780111</v>
      </c>
      <c r="D10" s="59" t="s">
        <v>64</v>
      </c>
      <c r="E10" s="60" t="s">
        <v>12590</v>
      </c>
      <c r="F10" s="67" t="s">
        <v>12591</v>
      </c>
      <c r="G10" s="61">
        <v>0</v>
      </c>
      <c r="H10" s="61" t="s">
        <v>73</v>
      </c>
      <c r="I10" s="59" t="s">
        <v>65</v>
      </c>
      <c r="J10" s="281" t="s">
        <v>12592</v>
      </c>
      <c r="K10" s="60">
        <v>19250000</v>
      </c>
      <c r="L10" s="58" t="s">
        <v>68</v>
      </c>
      <c r="M10" s="60" t="s">
        <v>5886</v>
      </c>
      <c r="N10" s="63">
        <v>1083022534</v>
      </c>
      <c r="O10" s="60">
        <v>182</v>
      </c>
      <c r="P10" s="68">
        <v>45321</v>
      </c>
      <c r="Q10" s="60">
        <v>19250000</v>
      </c>
      <c r="R10" s="65">
        <v>45322</v>
      </c>
      <c r="S10" s="60">
        <v>19250000</v>
      </c>
      <c r="T10" s="61" t="s">
        <v>67</v>
      </c>
      <c r="U10" s="67">
        <v>7601831</v>
      </c>
      <c r="V10" s="67" t="s">
        <v>12593</v>
      </c>
      <c r="W10" s="68">
        <v>45322</v>
      </c>
      <c r="X10" s="68">
        <v>45323</v>
      </c>
      <c r="Y10" s="68" t="s">
        <v>75</v>
      </c>
      <c r="Z10" s="68">
        <v>45473</v>
      </c>
      <c r="AA10" s="67">
        <f t="shared" si="0"/>
        <v>150</v>
      </c>
      <c r="AB10" s="60">
        <v>1</v>
      </c>
      <c r="AC10" s="60">
        <v>0</v>
      </c>
      <c r="AD10" s="60">
        <v>1</v>
      </c>
      <c r="AE10" s="66">
        <v>45488</v>
      </c>
      <c r="AF10" s="67">
        <f t="shared" si="1"/>
        <v>15</v>
      </c>
      <c r="AG10" s="60">
        <v>0</v>
      </c>
      <c r="AH10" s="60">
        <v>0</v>
      </c>
      <c r="AI10" s="65" t="s">
        <v>75</v>
      </c>
      <c r="AJ10" s="61">
        <v>0</v>
      </c>
      <c r="AK10" s="61" t="s">
        <v>75</v>
      </c>
      <c r="AL10" s="61" t="s">
        <v>75</v>
      </c>
      <c r="AM10" s="67">
        <f>+IF(AK10="1800-01-01",0,AL10-AK10)</f>
        <v>0</v>
      </c>
      <c r="AN10" s="67">
        <f>+K10+AC10-AH10</f>
        <v>19250000</v>
      </c>
      <c r="AO10" s="61" t="s">
        <v>67</v>
      </c>
      <c r="AP10" s="60">
        <v>19250000</v>
      </c>
      <c r="AQ10" s="61" t="s">
        <v>86</v>
      </c>
      <c r="AR10" s="60">
        <v>0</v>
      </c>
      <c r="AS10" s="69" t="s">
        <v>75</v>
      </c>
      <c r="AT10" s="153">
        <v>19250000</v>
      </c>
      <c r="AU10" s="71">
        <f>AN10-AT10</f>
        <v>0</v>
      </c>
      <c r="AV10" s="72">
        <f t="shared" si="3"/>
        <v>1</v>
      </c>
      <c r="AW10" s="69" t="s">
        <v>75</v>
      </c>
      <c r="AX10" s="61" t="s">
        <v>101</v>
      </c>
      <c r="AY10" s="280" t="s">
        <v>12594</v>
      </c>
      <c r="AZ10" s="58" t="s">
        <v>67</v>
      </c>
      <c r="BA10" s="58" t="s">
        <v>67</v>
      </c>
      <c r="BB10" s="12"/>
    </row>
    <row r="11" spans="1:72" x14ac:dyDescent="0.25">
      <c r="B11" s="147">
        <v>2024</v>
      </c>
      <c r="C11" s="275">
        <v>891780111</v>
      </c>
      <c r="D11" s="59" t="s">
        <v>64</v>
      </c>
      <c r="E11" s="60" t="s">
        <v>12595</v>
      </c>
      <c r="F11" s="67" t="s">
        <v>12596</v>
      </c>
      <c r="G11" s="61">
        <v>0</v>
      </c>
      <c r="H11" s="61" t="s">
        <v>73</v>
      </c>
      <c r="I11" s="59" t="s">
        <v>65</v>
      </c>
      <c r="J11" s="281" t="s">
        <v>12597</v>
      </c>
      <c r="K11" s="60">
        <v>13750000</v>
      </c>
      <c r="L11" s="58" t="s">
        <v>68</v>
      </c>
      <c r="M11" s="60" t="s">
        <v>12598</v>
      </c>
      <c r="N11" s="63">
        <v>1082890218</v>
      </c>
      <c r="O11" s="60">
        <v>174</v>
      </c>
      <c r="P11" s="68">
        <v>45320</v>
      </c>
      <c r="Q11" s="60">
        <v>13750000</v>
      </c>
      <c r="R11" s="65">
        <v>45322</v>
      </c>
      <c r="S11" s="60">
        <v>13750000</v>
      </c>
      <c r="T11" s="61" t="s">
        <v>67</v>
      </c>
      <c r="U11" s="67">
        <v>84452426</v>
      </c>
      <c r="V11" s="67" t="s">
        <v>7163</v>
      </c>
      <c r="W11" s="68">
        <v>45322</v>
      </c>
      <c r="X11" s="68">
        <v>45323</v>
      </c>
      <c r="Y11" s="68" t="s">
        <v>75</v>
      </c>
      <c r="Z11" s="68">
        <v>45473</v>
      </c>
      <c r="AA11" s="67">
        <f t="shared" si="0"/>
        <v>150</v>
      </c>
      <c r="AB11" s="60">
        <v>0</v>
      </c>
      <c r="AC11" s="60">
        <v>0</v>
      </c>
      <c r="AD11" s="60">
        <v>0</v>
      </c>
      <c r="AE11" s="66" t="s">
        <v>75</v>
      </c>
      <c r="AF11" s="67">
        <f t="shared" si="1"/>
        <v>0</v>
      </c>
      <c r="AG11" s="60">
        <v>0</v>
      </c>
      <c r="AH11" s="60">
        <v>0</v>
      </c>
      <c r="AI11" s="65" t="s">
        <v>75</v>
      </c>
      <c r="AJ11" s="61">
        <v>0</v>
      </c>
      <c r="AK11" s="61" t="s">
        <v>75</v>
      </c>
      <c r="AL11" s="61" t="s">
        <v>75</v>
      </c>
      <c r="AM11" s="67">
        <f>+IF(AK11="1800-01-01",0,AL11-AK11)</f>
        <v>0</v>
      </c>
      <c r="AN11" s="67">
        <f>+K11+AC11-AH11</f>
        <v>13750000</v>
      </c>
      <c r="AO11" s="61" t="s">
        <v>67</v>
      </c>
      <c r="AP11" s="60">
        <v>13750000</v>
      </c>
      <c r="AQ11" s="61" t="s">
        <v>86</v>
      </c>
      <c r="AR11" s="60">
        <v>0</v>
      </c>
      <c r="AS11" s="69" t="s">
        <v>75</v>
      </c>
      <c r="AT11" s="153">
        <v>13750000</v>
      </c>
      <c r="AU11" s="71">
        <f t="shared" ref="AU11:AU29" si="4">AN11-AT11</f>
        <v>0</v>
      </c>
      <c r="AV11" s="72">
        <f t="shared" si="3"/>
        <v>1</v>
      </c>
      <c r="AW11" s="69" t="s">
        <v>75</v>
      </c>
      <c r="AX11" s="61" t="s">
        <v>101</v>
      </c>
      <c r="AY11" s="280" t="s">
        <v>12599</v>
      </c>
      <c r="AZ11" s="58" t="s">
        <v>67</v>
      </c>
      <c r="BA11" s="58" t="s">
        <v>67</v>
      </c>
    </row>
    <row r="12" spans="1:72" x14ac:dyDescent="0.25">
      <c r="B12" s="147">
        <v>2024</v>
      </c>
      <c r="C12" s="275">
        <v>891780111</v>
      </c>
      <c r="D12" s="59" t="s">
        <v>64</v>
      </c>
      <c r="E12" s="60" t="s">
        <v>12600</v>
      </c>
      <c r="F12" s="67" t="s">
        <v>12601</v>
      </c>
      <c r="G12" s="61">
        <v>0</v>
      </c>
      <c r="H12" s="61" t="s">
        <v>73</v>
      </c>
      <c r="I12" s="59" t="s">
        <v>65</v>
      </c>
      <c r="J12" s="184" t="s">
        <v>12602</v>
      </c>
      <c r="K12" s="60">
        <v>25200000</v>
      </c>
      <c r="L12" s="58" t="s">
        <v>68</v>
      </c>
      <c r="M12" s="60" t="s">
        <v>12588</v>
      </c>
      <c r="N12" s="63">
        <v>1083018887</v>
      </c>
      <c r="O12" s="60">
        <v>172</v>
      </c>
      <c r="P12" s="68">
        <v>45320</v>
      </c>
      <c r="Q12" s="60">
        <v>25200000</v>
      </c>
      <c r="R12" s="65">
        <v>45322</v>
      </c>
      <c r="S12" s="60">
        <v>25200000</v>
      </c>
      <c r="T12" s="61" t="s">
        <v>67</v>
      </c>
      <c r="U12" s="60">
        <v>57290542</v>
      </c>
      <c r="V12" s="279" t="s">
        <v>12583</v>
      </c>
      <c r="W12" s="68">
        <v>45322</v>
      </c>
      <c r="X12" s="68">
        <v>45323</v>
      </c>
      <c r="Y12" s="68" t="s">
        <v>75</v>
      </c>
      <c r="Z12" s="68">
        <v>45473</v>
      </c>
      <c r="AA12" s="67">
        <f t="shared" si="0"/>
        <v>150</v>
      </c>
      <c r="AB12" s="60">
        <v>0</v>
      </c>
      <c r="AC12" s="60">
        <v>0</v>
      </c>
      <c r="AD12" s="60">
        <v>0</v>
      </c>
      <c r="AE12" s="66" t="s">
        <v>75</v>
      </c>
      <c r="AF12" s="67">
        <f t="shared" si="1"/>
        <v>0</v>
      </c>
      <c r="AG12" s="60">
        <v>0</v>
      </c>
      <c r="AH12" s="60">
        <v>0</v>
      </c>
      <c r="AI12" s="65" t="s">
        <v>75</v>
      </c>
      <c r="AJ12" s="61">
        <v>0</v>
      </c>
      <c r="AK12" s="61" t="s">
        <v>75</v>
      </c>
      <c r="AL12" s="61" t="s">
        <v>75</v>
      </c>
      <c r="AM12" s="67">
        <f t="shared" si="2"/>
        <v>0</v>
      </c>
      <c r="AN12" s="67">
        <f>+K12+AC12-AH12</f>
        <v>25200000</v>
      </c>
      <c r="AO12" s="61" t="s">
        <v>67</v>
      </c>
      <c r="AP12" s="60">
        <v>25200000</v>
      </c>
      <c r="AQ12" s="61" t="s">
        <v>86</v>
      </c>
      <c r="AR12" s="60">
        <v>0</v>
      </c>
      <c r="AS12" s="69" t="s">
        <v>75</v>
      </c>
      <c r="AT12" s="153">
        <v>25200000</v>
      </c>
      <c r="AU12" s="71">
        <f>AN12-AT12</f>
        <v>0</v>
      </c>
      <c r="AV12" s="72">
        <f t="shared" si="3"/>
        <v>1</v>
      </c>
      <c r="AW12" s="69" t="s">
        <v>75</v>
      </c>
      <c r="AX12" s="61" t="s">
        <v>101</v>
      </c>
      <c r="AY12" s="282" t="s">
        <v>12603</v>
      </c>
      <c r="AZ12" s="58" t="s">
        <v>67</v>
      </c>
      <c r="BA12" s="58" t="s">
        <v>67</v>
      </c>
    </row>
    <row r="13" spans="1:72" x14ac:dyDescent="0.25">
      <c r="B13" s="147">
        <v>2024</v>
      </c>
      <c r="C13" s="275">
        <v>891780111</v>
      </c>
      <c r="D13" s="59" t="s">
        <v>64</v>
      </c>
      <c r="E13" s="60" t="s">
        <v>12604</v>
      </c>
      <c r="F13" s="67" t="s">
        <v>12605</v>
      </c>
      <c r="G13" s="61">
        <v>0</v>
      </c>
      <c r="H13" s="61" t="s">
        <v>73</v>
      </c>
      <c r="I13" s="59" t="s">
        <v>65</v>
      </c>
      <c r="J13" s="184" t="s">
        <v>12606</v>
      </c>
      <c r="K13" s="60">
        <v>13750000</v>
      </c>
      <c r="L13" s="58" t="s">
        <v>68</v>
      </c>
      <c r="M13" s="60" t="s">
        <v>12607</v>
      </c>
      <c r="N13" s="60">
        <v>1083029293</v>
      </c>
      <c r="O13" s="60">
        <v>171</v>
      </c>
      <c r="P13" s="68">
        <v>45320</v>
      </c>
      <c r="Q13" s="60">
        <v>13750000</v>
      </c>
      <c r="R13" s="68">
        <v>45324</v>
      </c>
      <c r="S13" s="60">
        <v>13750000</v>
      </c>
      <c r="T13" s="61" t="s">
        <v>67</v>
      </c>
      <c r="U13" s="60">
        <v>57290542</v>
      </c>
      <c r="V13" s="279" t="s">
        <v>12583</v>
      </c>
      <c r="W13" s="68">
        <v>45324</v>
      </c>
      <c r="X13" s="68">
        <v>45324</v>
      </c>
      <c r="Y13" s="68" t="s">
        <v>75</v>
      </c>
      <c r="Z13" s="68">
        <v>45473</v>
      </c>
      <c r="AA13" s="67">
        <f t="shared" si="0"/>
        <v>149</v>
      </c>
      <c r="AB13" s="60">
        <v>0</v>
      </c>
      <c r="AC13" s="60">
        <v>0</v>
      </c>
      <c r="AD13" s="60">
        <v>0</v>
      </c>
      <c r="AE13" s="66" t="s">
        <v>75</v>
      </c>
      <c r="AF13" s="67">
        <f t="shared" si="1"/>
        <v>0</v>
      </c>
      <c r="AG13" s="60">
        <v>0</v>
      </c>
      <c r="AH13" s="60">
        <v>0</v>
      </c>
      <c r="AI13" s="65" t="s">
        <v>75</v>
      </c>
      <c r="AJ13" s="61">
        <v>0</v>
      </c>
      <c r="AK13" s="61" t="s">
        <v>75</v>
      </c>
      <c r="AL13" s="61" t="s">
        <v>75</v>
      </c>
      <c r="AM13" s="67">
        <f t="shared" si="2"/>
        <v>0</v>
      </c>
      <c r="AN13" s="67">
        <f>+K13+AC13-AH13</f>
        <v>13750000</v>
      </c>
      <c r="AO13" s="61" t="s">
        <v>67</v>
      </c>
      <c r="AP13" s="60">
        <v>13750000</v>
      </c>
      <c r="AQ13" s="61" t="s">
        <v>86</v>
      </c>
      <c r="AR13" s="60">
        <v>0</v>
      </c>
      <c r="AS13" s="69" t="s">
        <v>75</v>
      </c>
      <c r="AT13" s="153">
        <v>13750000</v>
      </c>
      <c r="AU13" s="71">
        <f t="shared" si="4"/>
        <v>0</v>
      </c>
      <c r="AV13" s="72">
        <f t="shared" si="3"/>
        <v>1</v>
      </c>
      <c r="AW13" s="69" t="s">
        <v>75</v>
      </c>
      <c r="AX13" s="61" t="s">
        <v>101</v>
      </c>
      <c r="AY13" s="60" t="s">
        <v>12608</v>
      </c>
      <c r="AZ13" s="61" t="s">
        <v>67</v>
      </c>
      <c r="BA13" s="61" t="s">
        <v>67</v>
      </c>
    </row>
    <row r="14" spans="1:72" x14ac:dyDescent="0.25">
      <c r="B14" s="147">
        <v>2024</v>
      </c>
      <c r="C14" s="275">
        <v>891780111</v>
      </c>
      <c r="D14" s="59" t="s">
        <v>64</v>
      </c>
      <c r="E14" s="60" t="s">
        <v>12609</v>
      </c>
      <c r="F14" s="67" t="s">
        <v>12610</v>
      </c>
      <c r="G14" s="61">
        <v>0</v>
      </c>
      <c r="H14" s="61" t="s">
        <v>73</v>
      </c>
      <c r="I14" s="59" t="s">
        <v>65</v>
      </c>
      <c r="J14" s="167" t="s">
        <v>12611</v>
      </c>
      <c r="K14" s="60">
        <v>15000000</v>
      </c>
      <c r="L14" s="58" t="s">
        <v>68</v>
      </c>
      <c r="M14" s="60" t="s">
        <v>12612</v>
      </c>
      <c r="N14" s="60">
        <v>1083038085</v>
      </c>
      <c r="O14" s="60">
        <v>181</v>
      </c>
      <c r="P14" s="68">
        <v>45321</v>
      </c>
      <c r="Q14" s="60">
        <v>15000000</v>
      </c>
      <c r="R14" s="68">
        <v>45327</v>
      </c>
      <c r="S14" s="60">
        <v>15000000</v>
      </c>
      <c r="T14" s="61" t="s">
        <v>67</v>
      </c>
      <c r="U14" s="67">
        <v>30766322</v>
      </c>
      <c r="V14" s="67" t="s">
        <v>12613</v>
      </c>
      <c r="W14" s="68">
        <v>45327</v>
      </c>
      <c r="X14" s="68">
        <v>45327</v>
      </c>
      <c r="Y14" s="68" t="s">
        <v>75</v>
      </c>
      <c r="Z14" s="68">
        <v>45473</v>
      </c>
      <c r="AA14" s="67">
        <f t="shared" si="0"/>
        <v>146</v>
      </c>
      <c r="AB14" s="60">
        <v>0</v>
      </c>
      <c r="AC14" s="60">
        <v>0</v>
      </c>
      <c r="AD14" s="60">
        <v>0</v>
      </c>
      <c r="AE14" s="66" t="s">
        <v>75</v>
      </c>
      <c r="AF14" s="67">
        <f t="shared" si="1"/>
        <v>0</v>
      </c>
      <c r="AG14" s="60">
        <v>0</v>
      </c>
      <c r="AH14" s="60">
        <v>0</v>
      </c>
      <c r="AI14" s="65" t="s">
        <v>75</v>
      </c>
      <c r="AJ14" s="61">
        <v>0</v>
      </c>
      <c r="AK14" s="61" t="s">
        <v>75</v>
      </c>
      <c r="AL14" s="61" t="s">
        <v>75</v>
      </c>
      <c r="AM14" s="67">
        <f t="shared" si="2"/>
        <v>0</v>
      </c>
      <c r="AN14" s="67">
        <f>+K14+AC14-AH14</f>
        <v>15000000</v>
      </c>
      <c r="AO14" s="61" t="s">
        <v>67</v>
      </c>
      <c r="AP14" s="60">
        <v>15000000</v>
      </c>
      <c r="AQ14" s="61" t="s">
        <v>86</v>
      </c>
      <c r="AR14" s="60">
        <v>0</v>
      </c>
      <c r="AS14" s="69" t="s">
        <v>75</v>
      </c>
      <c r="AT14" s="153">
        <v>15000000</v>
      </c>
      <c r="AU14" s="71">
        <f t="shared" si="4"/>
        <v>0</v>
      </c>
      <c r="AV14" s="72">
        <f t="shared" si="3"/>
        <v>1</v>
      </c>
      <c r="AW14" s="69" t="s">
        <v>75</v>
      </c>
      <c r="AX14" s="61" t="s">
        <v>101</v>
      </c>
      <c r="AY14" s="60" t="s">
        <v>12614</v>
      </c>
      <c r="AZ14" s="61" t="s">
        <v>67</v>
      </c>
      <c r="BA14" s="61" t="s">
        <v>67</v>
      </c>
    </row>
    <row r="15" spans="1:72" x14ac:dyDescent="0.25">
      <c r="B15" s="147">
        <v>2024</v>
      </c>
      <c r="C15" s="275">
        <v>891780111</v>
      </c>
      <c r="D15" s="59" t="s">
        <v>64</v>
      </c>
      <c r="E15" s="60" t="s">
        <v>12615</v>
      </c>
      <c r="F15" s="67" t="s">
        <v>12616</v>
      </c>
      <c r="G15" s="61">
        <v>0</v>
      </c>
      <c r="H15" s="61" t="s">
        <v>73</v>
      </c>
      <c r="I15" s="59" t="s">
        <v>65</v>
      </c>
      <c r="J15" s="167" t="s">
        <v>12617</v>
      </c>
      <c r="K15" s="60">
        <v>12500000</v>
      </c>
      <c r="L15" s="58" t="s">
        <v>68</v>
      </c>
      <c r="M15" s="60" t="s">
        <v>12618</v>
      </c>
      <c r="N15" s="60">
        <v>1082992747</v>
      </c>
      <c r="O15" s="60">
        <v>173</v>
      </c>
      <c r="P15" s="68">
        <v>45320</v>
      </c>
      <c r="Q15" s="60">
        <v>12500000</v>
      </c>
      <c r="R15" s="68">
        <v>45336</v>
      </c>
      <c r="S15" s="60">
        <v>12500000</v>
      </c>
      <c r="T15" s="61" t="s">
        <v>67</v>
      </c>
      <c r="U15" s="67">
        <v>30766322</v>
      </c>
      <c r="V15" s="67" t="s">
        <v>12613</v>
      </c>
      <c r="W15" s="68">
        <v>45336</v>
      </c>
      <c r="X15" s="68">
        <v>45336</v>
      </c>
      <c r="Y15" s="68" t="s">
        <v>75</v>
      </c>
      <c r="Z15" s="68">
        <v>45473</v>
      </c>
      <c r="AA15" s="67">
        <f t="shared" si="0"/>
        <v>137</v>
      </c>
      <c r="AB15" s="60">
        <v>0</v>
      </c>
      <c r="AC15" s="60">
        <v>0</v>
      </c>
      <c r="AD15" s="60">
        <v>0</v>
      </c>
      <c r="AE15" s="66" t="s">
        <v>75</v>
      </c>
      <c r="AF15" s="67">
        <f t="shared" si="1"/>
        <v>0</v>
      </c>
      <c r="AG15" s="60">
        <v>0</v>
      </c>
      <c r="AH15" s="60">
        <v>0</v>
      </c>
      <c r="AI15" s="65" t="s">
        <v>75</v>
      </c>
      <c r="AJ15" s="61">
        <v>0</v>
      </c>
      <c r="AK15" s="61" t="s">
        <v>75</v>
      </c>
      <c r="AL15" s="61" t="s">
        <v>75</v>
      </c>
      <c r="AM15" s="67">
        <f t="shared" si="2"/>
        <v>0</v>
      </c>
      <c r="AN15" s="67">
        <f>+K15+AC15-AH15</f>
        <v>12500000</v>
      </c>
      <c r="AO15" s="61" t="s">
        <v>67</v>
      </c>
      <c r="AP15" s="60">
        <v>12500000</v>
      </c>
      <c r="AQ15" s="61" t="s">
        <v>86</v>
      </c>
      <c r="AR15" s="60">
        <v>0</v>
      </c>
      <c r="AS15" s="69" t="s">
        <v>75</v>
      </c>
      <c r="AT15" s="153">
        <v>12500000</v>
      </c>
      <c r="AU15" s="71">
        <f>AN15-AT15</f>
        <v>0</v>
      </c>
      <c r="AV15" s="72">
        <f t="shared" si="3"/>
        <v>1</v>
      </c>
      <c r="AW15" s="69" t="s">
        <v>75</v>
      </c>
      <c r="AX15" s="61" t="s">
        <v>101</v>
      </c>
      <c r="AY15" s="280" t="s">
        <v>12619</v>
      </c>
      <c r="AZ15" s="61" t="s">
        <v>67</v>
      </c>
      <c r="BA15" s="61" t="s">
        <v>67</v>
      </c>
    </row>
    <row r="16" spans="1:72" x14ac:dyDescent="0.25">
      <c r="B16" s="147">
        <v>2024</v>
      </c>
      <c r="C16" s="275">
        <v>891780111</v>
      </c>
      <c r="D16" s="59" t="s">
        <v>64</v>
      </c>
      <c r="E16" s="60" t="s">
        <v>12620</v>
      </c>
      <c r="F16" s="67" t="s">
        <v>12621</v>
      </c>
      <c r="G16" s="61">
        <v>0</v>
      </c>
      <c r="H16" s="61" t="s">
        <v>73</v>
      </c>
      <c r="I16" s="59" t="s">
        <v>65</v>
      </c>
      <c r="J16" s="281" t="s">
        <v>12622</v>
      </c>
      <c r="K16" s="60">
        <v>11000000</v>
      </c>
      <c r="L16" s="58" t="s">
        <v>68</v>
      </c>
      <c r="M16" s="60" t="s">
        <v>12623</v>
      </c>
      <c r="N16" s="60">
        <v>1083029253</v>
      </c>
      <c r="O16" s="60">
        <v>311</v>
      </c>
      <c r="P16" s="68">
        <v>45330</v>
      </c>
      <c r="Q16" s="60">
        <v>11000000</v>
      </c>
      <c r="R16" s="68">
        <v>45338</v>
      </c>
      <c r="S16" s="60">
        <v>11000000</v>
      </c>
      <c r="T16" s="61" t="s">
        <v>67</v>
      </c>
      <c r="U16" s="67">
        <v>7601831</v>
      </c>
      <c r="V16" s="67" t="s">
        <v>12593</v>
      </c>
      <c r="W16" s="68">
        <v>45338</v>
      </c>
      <c r="X16" s="68">
        <v>45338</v>
      </c>
      <c r="Y16" s="68" t="s">
        <v>75</v>
      </c>
      <c r="Z16" s="68">
        <v>45473</v>
      </c>
      <c r="AA16" s="67">
        <f t="shared" si="0"/>
        <v>135</v>
      </c>
      <c r="AB16" s="60">
        <v>0</v>
      </c>
      <c r="AC16" s="60">
        <v>0</v>
      </c>
      <c r="AD16" s="60">
        <v>0</v>
      </c>
      <c r="AE16" s="66" t="s">
        <v>75</v>
      </c>
      <c r="AF16" s="67">
        <f t="shared" si="1"/>
        <v>0</v>
      </c>
      <c r="AG16" s="60">
        <v>0</v>
      </c>
      <c r="AH16" s="60">
        <v>0</v>
      </c>
      <c r="AI16" s="65" t="s">
        <v>75</v>
      </c>
      <c r="AJ16" s="61">
        <v>0</v>
      </c>
      <c r="AK16" s="61" t="s">
        <v>75</v>
      </c>
      <c r="AL16" s="61" t="s">
        <v>75</v>
      </c>
      <c r="AM16" s="67">
        <f t="shared" si="2"/>
        <v>0</v>
      </c>
      <c r="AN16" s="67">
        <f>+K16+AC16-AH16</f>
        <v>11000000</v>
      </c>
      <c r="AO16" s="61" t="s">
        <v>86</v>
      </c>
      <c r="AP16" s="60">
        <v>0</v>
      </c>
      <c r="AQ16" s="61" t="s">
        <v>86</v>
      </c>
      <c r="AR16" s="60">
        <v>0</v>
      </c>
      <c r="AS16" s="69" t="s">
        <v>75</v>
      </c>
      <c r="AT16" s="153">
        <v>11000000</v>
      </c>
      <c r="AU16" s="71">
        <f t="shared" si="4"/>
        <v>0</v>
      </c>
      <c r="AV16" s="72">
        <f t="shared" si="3"/>
        <v>1</v>
      </c>
      <c r="AW16" s="69" t="s">
        <v>75</v>
      </c>
      <c r="AX16" s="61" t="s">
        <v>101</v>
      </c>
      <c r="AY16" s="60" t="s">
        <v>12624</v>
      </c>
      <c r="AZ16" s="61" t="s">
        <v>67</v>
      </c>
      <c r="BA16" s="61" t="s">
        <v>67</v>
      </c>
    </row>
    <row r="17" spans="2:53" s="12" customFormat="1" ht="15.75" customHeight="1" x14ac:dyDescent="0.2">
      <c r="B17" s="283">
        <v>2024</v>
      </c>
      <c r="C17" s="275">
        <v>891780111</v>
      </c>
      <c r="D17" s="59" t="s">
        <v>64</v>
      </c>
      <c r="E17" s="59" t="s">
        <v>12625</v>
      </c>
      <c r="F17" s="60" t="s">
        <v>12626</v>
      </c>
      <c r="G17" s="61">
        <v>0</v>
      </c>
      <c r="H17" s="61" t="s">
        <v>73</v>
      </c>
      <c r="I17" s="59" t="s">
        <v>65</v>
      </c>
      <c r="J17" s="281" t="s">
        <v>12627</v>
      </c>
      <c r="K17" s="60">
        <v>7500000</v>
      </c>
      <c r="L17" s="58" t="s">
        <v>68</v>
      </c>
      <c r="M17" s="60" t="s">
        <v>12628</v>
      </c>
      <c r="N17" s="60">
        <v>1083022706</v>
      </c>
      <c r="O17" s="60">
        <v>622</v>
      </c>
      <c r="P17" s="68">
        <v>45359</v>
      </c>
      <c r="Q17" s="60">
        <v>7500000</v>
      </c>
      <c r="R17" s="68">
        <v>45363</v>
      </c>
      <c r="S17" s="60">
        <v>7500000</v>
      </c>
      <c r="T17" s="61" t="s">
        <v>67</v>
      </c>
      <c r="U17" s="60">
        <v>79738530</v>
      </c>
      <c r="V17" s="67" t="s">
        <v>1384</v>
      </c>
      <c r="W17" s="68">
        <v>45363</v>
      </c>
      <c r="X17" s="68">
        <v>45363</v>
      </c>
      <c r="Y17" s="68" t="s">
        <v>75</v>
      </c>
      <c r="Z17" s="68">
        <v>45427</v>
      </c>
      <c r="AA17" s="67">
        <f t="shared" si="0"/>
        <v>64</v>
      </c>
      <c r="AB17" s="60">
        <v>0</v>
      </c>
      <c r="AC17" s="60">
        <v>0</v>
      </c>
      <c r="AD17" s="60">
        <v>0</v>
      </c>
      <c r="AE17" s="66" t="s">
        <v>75</v>
      </c>
      <c r="AF17" s="67">
        <f t="shared" si="1"/>
        <v>0</v>
      </c>
      <c r="AG17" s="60">
        <v>0</v>
      </c>
      <c r="AH17" s="60">
        <v>0</v>
      </c>
      <c r="AI17" s="65" t="s">
        <v>75</v>
      </c>
      <c r="AJ17" s="61">
        <v>0</v>
      </c>
      <c r="AK17" s="61" t="s">
        <v>75</v>
      </c>
      <c r="AL17" s="61" t="s">
        <v>75</v>
      </c>
      <c r="AM17" s="67">
        <f t="shared" si="2"/>
        <v>0</v>
      </c>
      <c r="AN17" s="67">
        <f>+K17+AC17-AH17</f>
        <v>7500000</v>
      </c>
      <c r="AO17" s="61" t="s">
        <v>67</v>
      </c>
      <c r="AP17" s="60">
        <v>7500000</v>
      </c>
      <c r="AQ17" s="61" t="s">
        <v>86</v>
      </c>
      <c r="AR17" s="60">
        <v>0</v>
      </c>
      <c r="AS17" s="69" t="s">
        <v>75</v>
      </c>
      <c r="AT17" s="153">
        <v>7500000</v>
      </c>
      <c r="AU17" s="71">
        <f t="shared" si="4"/>
        <v>0</v>
      </c>
      <c r="AV17" s="72">
        <f t="shared" si="3"/>
        <v>1</v>
      </c>
      <c r="AW17" s="69" t="s">
        <v>75</v>
      </c>
      <c r="AX17" s="61" t="s">
        <v>101</v>
      </c>
      <c r="AY17" s="60" t="s">
        <v>12629</v>
      </c>
      <c r="AZ17" s="61" t="s">
        <v>67</v>
      </c>
      <c r="BA17" s="61" t="s">
        <v>67</v>
      </c>
    </row>
    <row r="18" spans="2:53" s="12" customFormat="1" ht="15" customHeight="1" x14ac:dyDescent="0.2">
      <c r="B18" s="283">
        <v>2024</v>
      </c>
      <c r="C18" s="275">
        <v>891780111</v>
      </c>
      <c r="D18" s="59" t="s">
        <v>64</v>
      </c>
      <c r="E18" s="60" t="s">
        <v>12630</v>
      </c>
      <c r="F18" s="67" t="s">
        <v>12631</v>
      </c>
      <c r="G18" s="61">
        <v>0</v>
      </c>
      <c r="H18" s="61" t="s">
        <v>73</v>
      </c>
      <c r="I18" s="59" t="s">
        <v>65</v>
      </c>
      <c r="J18" s="281" t="s">
        <v>12632</v>
      </c>
      <c r="K18" s="60">
        <v>11250000</v>
      </c>
      <c r="L18" s="58" t="s">
        <v>68</v>
      </c>
      <c r="M18" s="60" t="s">
        <v>12633</v>
      </c>
      <c r="N18" s="60">
        <v>1083043778</v>
      </c>
      <c r="O18" s="60">
        <v>621</v>
      </c>
      <c r="P18" s="68">
        <v>45359</v>
      </c>
      <c r="Q18" s="60">
        <v>11250000</v>
      </c>
      <c r="R18" s="68">
        <v>45369</v>
      </c>
      <c r="S18" s="60">
        <v>11250000</v>
      </c>
      <c r="T18" s="61" t="s">
        <v>67</v>
      </c>
      <c r="U18" s="60">
        <v>57290542</v>
      </c>
      <c r="V18" s="279" t="s">
        <v>12583</v>
      </c>
      <c r="W18" s="68">
        <v>45369</v>
      </c>
      <c r="X18" s="68">
        <v>45369</v>
      </c>
      <c r="Y18" s="68" t="s">
        <v>75</v>
      </c>
      <c r="Z18" s="68">
        <v>45473</v>
      </c>
      <c r="AA18" s="67">
        <f t="shared" si="0"/>
        <v>104</v>
      </c>
      <c r="AB18" s="60">
        <v>0</v>
      </c>
      <c r="AC18" s="60">
        <v>0</v>
      </c>
      <c r="AD18" s="60">
        <v>0</v>
      </c>
      <c r="AE18" s="66" t="s">
        <v>75</v>
      </c>
      <c r="AF18" s="67">
        <f t="shared" si="1"/>
        <v>0</v>
      </c>
      <c r="AG18" s="60">
        <v>0</v>
      </c>
      <c r="AH18" s="60">
        <v>0</v>
      </c>
      <c r="AI18" s="65" t="s">
        <v>75</v>
      </c>
      <c r="AJ18" s="61">
        <v>0</v>
      </c>
      <c r="AK18" s="61" t="s">
        <v>75</v>
      </c>
      <c r="AL18" s="61" t="s">
        <v>75</v>
      </c>
      <c r="AM18" s="67">
        <f t="shared" si="2"/>
        <v>0</v>
      </c>
      <c r="AN18" s="67">
        <f>+K18+AC18-AH18</f>
        <v>11250000</v>
      </c>
      <c r="AO18" s="61" t="s">
        <v>67</v>
      </c>
      <c r="AP18" s="60">
        <v>11250000</v>
      </c>
      <c r="AQ18" s="61" t="s">
        <v>86</v>
      </c>
      <c r="AR18" s="60">
        <v>0</v>
      </c>
      <c r="AS18" s="69" t="s">
        <v>75</v>
      </c>
      <c r="AT18" s="153">
        <v>11250000</v>
      </c>
      <c r="AU18" s="71">
        <f t="shared" si="4"/>
        <v>0</v>
      </c>
      <c r="AV18" s="72">
        <f t="shared" si="3"/>
        <v>1</v>
      </c>
      <c r="AW18" s="69" t="s">
        <v>75</v>
      </c>
      <c r="AX18" s="61" t="s">
        <v>101</v>
      </c>
      <c r="AY18" s="60" t="s">
        <v>12634</v>
      </c>
      <c r="AZ18" s="61" t="s">
        <v>67</v>
      </c>
      <c r="BA18" s="61" t="s">
        <v>67</v>
      </c>
    </row>
    <row r="19" spans="2:53" x14ac:dyDescent="0.25">
      <c r="B19" s="283">
        <v>2024</v>
      </c>
      <c r="C19" s="275">
        <v>891780111</v>
      </c>
      <c r="D19" s="59" t="s">
        <v>64</v>
      </c>
      <c r="E19" s="60" t="s">
        <v>12635</v>
      </c>
      <c r="F19" s="67" t="s">
        <v>12636</v>
      </c>
      <c r="G19" s="61">
        <v>0</v>
      </c>
      <c r="H19" s="61" t="s">
        <v>73</v>
      </c>
      <c r="I19" s="59" t="s">
        <v>65</v>
      </c>
      <c r="J19" s="167" t="s">
        <v>12637</v>
      </c>
      <c r="K19" s="60">
        <v>18000000</v>
      </c>
      <c r="L19" s="58" t="s">
        <v>68</v>
      </c>
      <c r="M19" s="62" t="s">
        <v>12580</v>
      </c>
      <c r="N19" s="63">
        <v>1083012685</v>
      </c>
      <c r="O19" s="60">
        <v>1483</v>
      </c>
      <c r="P19" s="68">
        <v>45471</v>
      </c>
      <c r="Q19" s="60">
        <v>20520000</v>
      </c>
      <c r="R19" s="68">
        <v>45481</v>
      </c>
      <c r="S19" s="60">
        <v>18000000</v>
      </c>
      <c r="T19" s="61" t="s">
        <v>67</v>
      </c>
      <c r="U19" s="60">
        <v>57290542</v>
      </c>
      <c r="V19" s="279" t="s">
        <v>12583</v>
      </c>
      <c r="W19" s="68">
        <v>45481</v>
      </c>
      <c r="X19" s="68">
        <v>45481</v>
      </c>
      <c r="Y19" s="68" t="s">
        <v>75</v>
      </c>
      <c r="Z19" s="68">
        <v>45641</v>
      </c>
      <c r="AA19" s="67">
        <f t="shared" si="0"/>
        <v>160</v>
      </c>
      <c r="AB19" s="60">
        <v>0</v>
      </c>
      <c r="AC19" s="60">
        <v>0</v>
      </c>
      <c r="AD19" s="60">
        <v>0</v>
      </c>
      <c r="AE19" s="66" t="s">
        <v>75</v>
      </c>
      <c r="AF19" s="67">
        <f t="shared" si="1"/>
        <v>0</v>
      </c>
      <c r="AG19" s="60">
        <v>0</v>
      </c>
      <c r="AH19" s="60">
        <v>0</v>
      </c>
      <c r="AI19" s="65" t="s">
        <v>75</v>
      </c>
      <c r="AJ19" s="61">
        <v>0</v>
      </c>
      <c r="AK19" s="61" t="s">
        <v>75</v>
      </c>
      <c r="AL19" s="61" t="s">
        <v>75</v>
      </c>
      <c r="AM19" s="67">
        <f t="shared" si="2"/>
        <v>0</v>
      </c>
      <c r="AN19" s="67">
        <f>+K19+AC19-AH19</f>
        <v>18000000</v>
      </c>
      <c r="AO19" s="61" t="s">
        <v>67</v>
      </c>
      <c r="AP19" s="60">
        <v>18000000</v>
      </c>
      <c r="AQ19" s="61" t="s">
        <v>86</v>
      </c>
      <c r="AR19" s="60">
        <v>0</v>
      </c>
      <c r="AS19" s="69" t="s">
        <v>75</v>
      </c>
      <c r="AT19" s="153">
        <v>3000000</v>
      </c>
      <c r="AU19" s="71">
        <f t="shared" si="4"/>
        <v>15000000</v>
      </c>
      <c r="AV19" s="72">
        <f t="shared" si="3"/>
        <v>0.16666666666666666</v>
      </c>
      <c r="AW19" s="69" t="s">
        <v>75</v>
      </c>
      <c r="AX19" s="61" t="s">
        <v>101</v>
      </c>
      <c r="AY19" s="284" t="s">
        <v>12638</v>
      </c>
      <c r="AZ19" s="61" t="s">
        <v>67</v>
      </c>
      <c r="BA19" s="61" t="s">
        <v>67</v>
      </c>
    </row>
    <row r="20" spans="2:53" x14ac:dyDescent="0.25">
      <c r="B20" s="283">
        <v>2024</v>
      </c>
      <c r="C20" s="275">
        <v>891780111</v>
      </c>
      <c r="D20" s="59" t="s">
        <v>64</v>
      </c>
      <c r="E20" s="60" t="s">
        <v>12639</v>
      </c>
      <c r="F20" s="67" t="s">
        <v>12640</v>
      </c>
      <c r="G20" s="61">
        <v>0</v>
      </c>
      <c r="H20" s="61" t="s">
        <v>73</v>
      </c>
      <c r="I20" s="59" t="s">
        <v>65</v>
      </c>
      <c r="J20" s="167" t="s">
        <v>12641</v>
      </c>
      <c r="K20" s="60">
        <v>10000000</v>
      </c>
      <c r="L20" s="58" t="s">
        <v>68</v>
      </c>
      <c r="M20" s="60" t="s">
        <v>12642</v>
      </c>
      <c r="N20" s="60">
        <v>42102448</v>
      </c>
      <c r="O20" s="60">
        <v>1493</v>
      </c>
      <c r="P20" s="68">
        <v>45475</v>
      </c>
      <c r="Q20" s="60">
        <v>10000000</v>
      </c>
      <c r="R20" s="68">
        <v>45481</v>
      </c>
      <c r="S20" s="60">
        <v>10000000</v>
      </c>
      <c r="T20" s="61" t="s">
        <v>67</v>
      </c>
      <c r="U20" s="60">
        <v>57290542</v>
      </c>
      <c r="V20" s="279" t="s">
        <v>12583</v>
      </c>
      <c r="W20" s="68">
        <v>45481</v>
      </c>
      <c r="X20" s="68">
        <v>45481</v>
      </c>
      <c r="Y20" s="68" t="s">
        <v>75</v>
      </c>
      <c r="Z20" s="68">
        <v>45596</v>
      </c>
      <c r="AA20" s="67">
        <f t="shared" si="0"/>
        <v>115</v>
      </c>
      <c r="AB20" s="60">
        <v>0</v>
      </c>
      <c r="AC20" s="60">
        <v>0</v>
      </c>
      <c r="AD20" s="60">
        <v>0</v>
      </c>
      <c r="AE20" s="66" t="s">
        <v>75</v>
      </c>
      <c r="AF20" s="67">
        <f t="shared" si="1"/>
        <v>0</v>
      </c>
      <c r="AG20" s="60">
        <v>0</v>
      </c>
      <c r="AH20" s="60">
        <v>0</v>
      </c>
      <c r="AI20" s="65" t="s">
        <v>75</v>
      </c>
      <c r="AJ20" s="61">
        <v>0</v>
      </c>
      <c r="AK20" s="61" t="s">
        <v>75</v>
      </c>
      <c r="AL20" s="61" t="s">
        <v>75</v>
      </c>
      <c r="AM20" s="67">
        <f t="shared" si="2"/>
        <v>0</v>
      </c>
      <c r="AN20" s="67">
        <f>+K20+AC20-AH20</f>
        <v>10000000</v>
      </c>
      <c r="AO20" s="61" t="s">
        <v>67</v>
      </c>
      <c r="AP20" s="60">
        <v>10000000</v>
      </c>
      <c r="AQ20" s="61" t="s">
        <v>86</v>
      </c>
      <c r="AR20" s="60">
        <v>0</v>
      </c>
      <c r="AS20" s="69" t="s">
        <v>75</v>
      </c>
      <c r="AT20" s="153">
        <v>2500000</v>
      </c>
      <c r="AU20" s="71">
        <f t="shared" si="4"/>
        <v>7500000</v>
      </c>
      <c r="AV20" s="72">
        <f t="shared" si="3"/>
        <v>0.25</v>
      </c>
      <c r="AW20" s="69" t="s">
        <v>75</v>
      </c>
      <c r="AX20" s="61" t="s">
        <v>101</v>
      </c>
      <c r="AY20" s="280" t="s">
        <v>12643</v>
      </c>
      <c r="AZ20" s="61" t="s">
        <v>67</v>
      </c>
      <c r="BA20" s="61" t="s">
        <v>67</v>
      </c>
    </row>
    <row r="21" spans="2:53" x14ac:dyDescent="0.25">
      <c r="B21" s="283">
        <v>2024</v>
      </c>
      <c r="C21" s="275">
        <v>891780111</v>
      </c>
      <c r="D21" s="59" t="s">
        <v>64</v>
      </c>
      <c r="E21" s="60" t="s">
        <v>12644</v>
      </c>
      <c r="F21" s="67" t="s">
        <v>12645</v>
      </c>
      <c r="G21" s="61">
        <v>0</v>
      </c>
      <c r="H21" s="61" t="s">
        <v>73</v>
      </c>
      <c r="I21" s="59" t="s">
        <v>65</v>
      </c>
      <c r="J21" s="167" t="s">
        <v>12646</v>
      </c>
      <c r="K21" s="60">
        <v>2520000</v>
      </c>
      <c r="L21" s="58" t="s">
        <v>68</v>
      </c>
      <c r="M21" s="60" t="s">
        <v>12588</v>
      </c>
      <c r="N21" s="63">
        <v>1083018887</v>
      </c>
      <c r="O21" s="60">
        <v>1483</v>
      </c>
      <c r="P21" s="68">
        <v>45471</v>
      </c>
      <c r="Q21" s="60">
        <v>20520000</v>
      </c>
      <c r="R21" s="68">
        <v>45483</v>
      </c>
      <c r="S21" s="60">
        <v>2520000</v>
      </c>
      <c r="T21" s="61" t="s">
        <v>67</v>
      </c>
      <c r="U21" s="60">
        <v>57290542</v>
      </c>
      <c r="V21" s="279" t="s">
        <v>12583</v>
      </c>
      <c r="W21" s="68">
        <v>45483</v>
      </c>
      <c r="X21" s="68">
        <v>45483</v>
      </c>
      <c r="Y21" s="68" t="s">
        <v>75</v>
      </c>
      <c r="Z21" s="68">
        <v>45492</v>
      </c>
      <c r="AA21" s="67">
        <f t="shared" si="0"/>
        <v>9</v>
      </c>
      <c r="AB21" s="60">
        <v>0</v>
      </c>
      <c r="AC21" s="60">
        <v>0</v>
      </c>
      <c r="AD21" s="60">
        <v>0</v>
      </c>
      <c r="AE21" s="66" t="s">
        <v>75</v>
      </c>
      <c r="AF21" s="67">
        <f t="shared" si="1"/>
        <v>0</v>
      </c>
      <c r="AG21" s="60">
        <v>0</v>
      </c>
      <c r="AH21" s="60">
        <v>0</v>
      </c>
      <c r="AI21" s="65" t="s">
        <v>75</v>
      </c>
      <c r="AJ21" s="61">
        <v>0</v>
      </c>
      <c r="AK21" s="61" t="s">
        <v>75</v>
      </c>
      <c r="AL21" s="61" t="s">
        <v>75</v>
      </c>
      <c r="AM21" s="67">
        <f t="shared" si="2"/>
        <v>0</v>
      </c>
      <c r="AN21" s="67">
        <f>+K21+AC21-AH21</f>
        <v>2520000</v>
      </c>
      <c r="AO21" s="61" t="s">
        <v>67</v>
      </c>
      <c r="AP21" s="60">
        <v>2520000</v>
      </c>
      <c r="AQ21" s="61" t="s">
        <v>86</v>
      </c>
      <c r="AR21" s="60">
        <v>0</v>
      </c>
      <c r="AS21" s="69" t="s">
        <v>75</v>
      </c>
      <c r="AT21" s="153">
        <v>2520000</v>
      </c>
      <c r="AU21" s="71">
        <f t="shared" si="4"/>
        <v>0</v>
      </c>
      <c r="AV21" s="72">
        <f t="shared" si="3"/>
        <v>1</v>
      </c>
      <c r="AW21" s="69" t="s">
        <v>75</v>
      </c>
      <c r="AX21" s="61" t="s">
        <v>101</v>
      </c>
      <c r="AY21" s="280" t="s">
        <v>12647</v>
      </c>
      <c r="AZ21" s="61" t="s">
        <v>67</v>
      </c>
      <c r="BA21" s="61" t="s">
        <v>67</v>
      </c>
    </row>
    <row r="22" spans="2:53" x14ac:dyDescent="0.25">
      <c r="B22" s="147">
        <v>2024</v>
      </c>
      <c r="C22" s="275">
        <v>891780111</v>
      </c>
      <c r="D22" s="59" t="s">
        <v>64</v>
      </c>
      <c r="E22" s="60" t="s">
        <v>12648</v>
      </c>
      <c r="F22" s="67" t="s">
        <v>12649</v>
      </c>
      <c r="G22" s="61">
        <v>0</v>
      </c>
      <c r="H22" s="61" t="s">
        <v>73</v>
      </c>
      <c r="I22" s="59" t="s">
        <v>65</v>
      </c>
      <c r="J22" s="167" t="s">
        <v>12650</v>
      </c>
      <c r="K22" s="60">
        <v>5250000</v>
      </c>
      <c r="L22" s="58" t="s">
        <v>68</v>
      </c>
      <c r="M22" s="60" t="s">
        <v>12612</v>
      </c>
      <c r="N22" s="60">
        <v>1083038085</v>
      </c>
      <c r="O22" s="60">
        <v>1714</v>
      </c>
      <c r="P22" s="68">
        <v>45498</v>
      </c>
      <c r="Q22" s="60">
        <v>5250000</v>
      </c>
      <c r="R22" s="68">
        <v>45499</v>
      </c>
      <c r="S22" s="60">
        <v>5250000</v>
      </c>
      <c r="T22" s="61" t="s">
        <v>67</v>
      </c>
      <c r="U22" s="60">
        <v>57290542</v>
      </c>
      <c r="V22" s="279" t="s">
        <v>12583</v>
      </c>
      <c r="W22" s="68">
        <v>45499</v>
      </c>
      <c r="X22" s="68">
        <v>45499</v>
      </c>
      <c r="Y22" s="68" t="s">
        <v>75</v>
      </c>
      <c r="Z22" s="68">
        <v>45535</v>
      </c>
      <c r="AA22" s="67">
        <f t="shared" si="0"/>
        <v>36</v>
      </c>
      <c r="AB22" s="60">
        <v>0</v>
      </c>
      <c r="AC22" s="60">
        <v>0</v>
      </c>
      <c r="AD22" s="60">
        <v>0</v>
      </c>
      <c r="AE22" s="66" t="s">
        <v>75</v>
      </c>
      <c r="AF22" s="67">
        <f t="shared" si="1"/>
        <v>0</v>
      </c>
      <c r="AG22" s="60">
        <v>0</v>
      </c>
      <c r="AH22" s="60">
        <v>0</v>
      </c>
      <c r="AI22" s="65" t="s">
        <v>75</v>
      </c>
      <c r="AJ22" s="61">
        <v>0</v>
      </c>
      <c r="AK22" s="61" t="s">
        <v>75</v>
      </c>
      <c r="AL22" s="61" t="s">
        <v>75</v>
      </c>
      <c r="AM22" s="67">
        <f t="shared" si="2"/>
        <v>0</v>
      </c>
      <c r="AN22" s="67">
        <f>+K22+AC22-AH22</f>
        <v>5250000</v>
      </c>
      <c r="AO22" s="61" t="s">
        <v>67</v>
      </c>
      <c r="AP22" s="60">
        <v>5250000</v>
      </c>
      <c r="AQ22" s="61" t="s">
        <v>86</v>
      </c>
      <c r="AR22" s="60">
        <v>0</v>
      </c>
      <c r="AS22" s="69" t="s">
        <v>75</v>
      </c>
      <c r="AT22" s="153">
        <v>1750000</v>
      </c>
      <c r="AU22" s="71">
        <f t="shared" si="4"/>
        <v>3500000</v>
      </c>
      <c r="AV22" s="72">
        <f t="shared" si="3"/>
        <v>0.33333333333333331</v>
      </c>
      <c r="AW22" s="69" t="s">
        <v>75</v>
      </c>
      <c r="AX22" s="61" t="s">
        <v>101</v>
      </c>
      <c r="AY22" s="280" t="s">
        <v>12651</v>
      </c>
      <c r="AZ22" s="61" t="s">
        <v>67</v>
      </c>
      <c r="BA22" s="61" t="s">
        <v>67</v>
      </c>
    </row>
    <row r="23" spans="2:53" x14ac:dyDescent="0.25">
      <c r="B23" s="147">
        <v>2024</v>
      </c>
      <c r="C23" s="275">
        <v>891780111</v>
      </c>
      <c r="D23" s="59" t="s">
        <v>64</v>
      </c>
      <c r="E23" s="60" t="s">
        <v>12652</v>
      </c>
      <c r="F23" s="67" t="s">
        <v>12653</v>
      </c>
      <c r="G23" s="61">
        <v>0</v>
      </c>
      <c r="H23" s="61" t="s">
        <v>73</v>
      </c>
      <c r="I23" s="59" t="s">
        <v>65</v>
      </c>
      <c r="J23" s="167" t="s">
        <v>12654</v>
      </c>
      <c r="K23" s="60">
        <v>5250000</v>
      </c>
      <c r="L23" s="58" t="s">
        <v>68</v>
      </c>
      <c r="M23" s="60" t="s">
        <v>12607</v>
      </c>
      <c r="N23" s="60">
        <v>1083029293</v>
      </c>
      <c r="O23" s="60">
        <v>1716</v>
      </c>
      <c r="P23" s="68">
        <v>45498</v>
      </c>
      <c r="Q23" s="60">
        <v>5250000</v>
      </c>
      <c r="R23" s="68">
        <v>45499</v>
      </c>
      <c r="S23" s="60">
        <v>5250000</v>
      </c>
      <c r="T23" s="61" t="s">
        <v>67</v>
      </c>
      <c r="U23" s="60">
        <v>57290542</v>
      </c>
      <c r="V23" s="279" t="s">
        <v>12583</v>
      </c>
      <c r="W23" s="68">
        <v>45499</v>
      </c>
      <c r="X23" s="68">
        <v>45499</v>
      </c>
      <c r="Y23" s="68" t="s">
        <v>75</v>
      </c>
      <c r="Z23" s="68">
        <v>45535</v>
      </c>
      <c r="AA23" s="67">
        <f t="shared" si="0"/>
        <v>36</v>
      </c>
      <c r="AB23" s="60">
        <v>0</v>
      </c>
      <c r="AC23" s="60">
        <v>0</v>
      </c>
      <c r="AD23" s="60">
        <v>0</v>
      </c>
      <c r="AE23" s="66" t="s">
        <v>75</v>
      </c>
      <c r="AF23" s="67">
        <f t="shared" si="1"/>
        <v>0</v>
      </c>
      <c r="AG23" s="60">
        <v>0</v>
      </c>
      <c r="AH23" s="60">
        <v>0</v>
      </c>
      <c r="AI23" s="65" t="s">
        <v>75</v>
      </c>
      <c r="AJ23" s="61">
        <v>0</v>
      </c>
      <c r="AK23" s="61" t="s">
        <v>75</v>
      </c>
      <c r="AL23" s="61" t="s">
        <v>75</v>
      </c>
      <c r="AM23" s="67">
        <f t="shared" si="2"/>
        <v>0</v>
      </c>
      <c r="AN23" s="67">
        <f>+K23+AC23-AH23</f>
        <v>5250000</v>
      </c>
      <c r="AO23" s="61" t="s">
        <v>67</v>
      </c>
      <c r="AP23" s="60">
        <v>5250000</v>
      </c>
      <c r="AQ23" s="61" t="s">
        <v>86</v>
      </c>
      <c r="AR23" s="60">
        <v>0</v>
      </c>
      <c r="AS23" s="69" t="s">
        <v>75</v>
      </c>
      <c r="AT23" s="153">
        <v>1750000</v>
      </c>
      <c r="AU23" s="71">
        <f t="shared" si="4"/>
        <v>3500000</v>
      </c>
      <c r="AV23" s="72">
        <f t="shared" si="3"/>
        <v>0.33333333333333331</v>
      </c>
      <c r="AW23" s="69" t="s">
        <v>75</v>
      </c>
      <c r="AX23" s="61" t="s">
        <v>101</v>
      </c>
      <c r="AY23" s="280" t="s">
        <v>12655</v>
      </c>
      <c r="AZ23" s="61" t="s">
        <v>67</v>
      </c>
      <c r="BA23" s="61" t="s">
        <v>67</v>
      </c>
    </row>
    <row r="24" spans="2:53" x14ac:dyDescent="0.25">
      <c r="B24" s="147">
        <v>2024</v>
      </c>
      <c r="C24" s="275">
        <v>891780111</v>
      </c>
      <c r="D24" s="59" t="s">
        <v>64</v>
      </c>
      <c r="E24" s="60" t="s">
        <v>12656</v>
      </c>
      <c r="F24" s="67" t="s">
        <v>12657</v>
      </c>
      <c r="G24" s="61">
        <v>0</v>
      </c>
      <c r="H24" s="61" t="s">
        <v>73</v>
      </c>
      <c r="I24" s="59" t="s">
        <v>65</v>
      </c>
      <c r="J24" s="167" t="s">
        <v>12658</v>
      </c>
      <c r="K24" s="60">
        <v>3750000</v>
      </c>
      <c r="L24" s="58" t="s">
        <v>68</v>
      </c>
      <c r="M24" s="60" t="s">
        <v>12633</v>
      </c>
      <c r="N24" s="60">
        <v>1083043778</v>
      </c>
      <c r="O24" s="60">
        <v>1715</v>
      </c>
      <c r="P24" s="68">
        <v>45498</v>
      </c>
      <c r="Q24" s="60">
        <v>3750000</v>
      </c>
      <c r="R24" s="68">
        <v>45499</v>
      </c>
      <c r="S24" s="60">
        <v>3750000</v>
      </c>
      <c r="T24" s="61" t="s">
        <v>67</v>
      </c>
      <c r="U24" s="60">
        <v>57290542</v>
      </c>
      <c r="V24" s="279" t="s">
        <v>12583</v>
      </c>
      <c r="W24" s="68">
        <v>45499</v>
      </c>
      <c r="X24" s="68">
        <v>45499</v>
      </c>
      <c r="Y24" s="68" t="s">
        <v>75</v>
      </c>
      <c r="Z24" s="68">
        <v>45535</v>
      </c>
      <c r="AA24" s="67">
        <f t="shared" si="0"/>
        <v>36</v>
      </c>
      <c r="AB24" s="60">
        <v>0</v>
      </c>
      <c r="AC24" s="60">
        <v>0</v>
      </c>
      <c r="AD24" s="60">
        <v>0</v>
      </c>
      <c r="AE24" s="66" t="s">
        <v>75</v>
      </c>
      <c r="AF24" s="67">
        <f t="shared" si="1"/>
        <v>0</v>
      </c>
      <c r="AG24" s="60">
        <v>0</v>
      </c>
      <c r="AH24" s="60">
        <v>0</v>
      </c>
      <c r="AI24" s="65" t="s">
        <v>75</v>
      </c>
      <c r="AJ24" s="61">
        <v>0</v>
      </c>
      <c r="AK24" s="61" t="s">
        <v>75</v>
      </c>
      <c r="AL24" s="61" t="s">
        <v>75</v>
      </c>
      <c r="AM24" s="67">
        <f t="shared" si="2"/>
        <v>0</v>
      </c>
      <c r="AN24" s="67">
        <f>+K24+AC24-AH24</f>
        <v>3750000</v>
      </c>
      <c r="AO24" s="61" t="s">
        <v>67</v>
      </c>
      <c r="AP24" s="60">
        <v>3750000</v>
      </c>
      <c r="AQ24" s="61" t="s">
        <v>86</v>
      </c>
      <c r="AR24" s="60">
        <v>0</v>
      </c>
      <c r="AS24" s="69" t="s">
        <v>75</v>
      </c>
      <c r="AT24" s="153">
        <v>1250000</v>
      </c>
      <c r="AU24" s="71">
        <f t="shared" si="4"/>
        <v>2500000</v>
      </c>
      <c r="AV24" s="72">
        <f t="shared" si="3"/>
        <v>0.33333333333333331</v>
      </c>
      <c r="AW24" s="69" t="s">
        <v>75</v>
      </c>
      <c r="AX24" s="61" t="s">
        <v>101</v>
      </c>
      <c r="AY24" s="280" t="s">
        <v>12659</v>
      </c>
      <c r="AZ24" s="61" t="s">
        <v>67</v>
      </c>
      <c r="BA24" s="61" t="s">
        <v>67</v>
      </c>
    </row>
    <row r="25" spans="2:53" x14ac:dyDescent="0.25">
      <c r="B25" s="147">
        <v>2024</v>
      </c>
      <c r="C25" s="275">
        <v>891780111</v>
      </c>
      <c r="D25" s="59" t="s">
        <v>64</v>
      </c>
      <c r="E25" s="60" t="s">
        <v>12660</v>
      </c>
      <c r="F25" s="67" t="s">
        <v>12661</v>
      </c>
      <c r="G25" s="61">
        <v>0</v>
      </c>
      <c r="H25" s="61" t="s">
        <v>73</v>
      </c>
      <c r="I25" s="59" t="s">
        <v>65</v>
      </c>
      <c r="J25" s="167" t="s">
        <v>12662</v>
      </c>
      <c r="K25" s="60">
        <v>7500000</v>
      </c>
      <c r="L25" s="58" t="s">
        <v>68</v>
      </c>
      <c r="M25" s="60" t="s">
        <v>12588</v>
      </c>
      <c r="N25" s="63">
        <v>1083018887</v>
      </c>
      <c r="O25" s="60">
        <v>1717</v>
      </c>
      <c r="P25" s="68">
        <v>45498</v>
      </c>
      <c r="Q25" s="60">
        <v>7500000</v>
      </c>
      <c r="R25" s="68">
        <v>45499</v>
      </c>
      <c r="S25" s="60">
        <v>7500000</v>
      </c>
      <c r="T25" s="61" t="s">
        <v>67</v>
      </c>
      <c r="U25" s="60">
        <v>57290542</v>
      </c>
      <c r="V25" s="279" t="s">
        <v>12583</v>
      </c>
      <c r="W25" s="68">
        <v>45499</v>
      </c>
      <c r="X25" s="68">
        <v>45499</v>
      </c>
      <c r="Y25" s="68" t="s">
        <v>75</v>
      </c>
      <c r="Z25" s="68">
        <v>45535</v>
      </c>
      <c r="AA25" s="67">
        <f t="shared" si="0"/>
        <v>36</v>
      </c>
      <c r="AB25" s="60">
        <v>0</v>
      </c>
      <c r="AC25" s="60">
        <v>0</v>
      </c>
      <c r="AD25" s="60">
        <v>0</v>
      </c>
      <c r="AE25" s="66" t="s">
        <v>75</v>
      </c>
      <c r="AF25" s="67">
        <f t="shared" si="1"/>
        <v>0</v>
      </c>
      <c r="AG25" s="60">
        <v>0</v>
      </c>
      <c r="AH25" s="60">
        <v>0</v>
      </c>
      <c r="AI25" s="65" t="s">
        <v>75</v>
      </c>
      <c r="AJ25" s="61">
        <v>0</v>
      </c>
      <c r="AK25" s="61" t="s">
        <v>75</v>
      </c>
      <c r="AL25" s="61" t="s">
        <v>75</v>
      </c>
      <c r="AM25" s="67">
        <f t="shared" si="2"/>
        <v>0</v>
      </c>
      <c r="AN25" s="67">
        <f>+K25+AC25-AH25</f>
        <v>7500000</v>
      </c>
      <c r="AO25" s="61" t="s">
        <v>67</v>
      </c>
      <c r="AP25" s="60">
        <v>7500000</v>
      </c>
      <c r="AQ25" s="61" t="s">
        <v>86</v>
      </c>
      <c r="AR25" s="60">
        <v>0</v>
      </c>
      <c r="AS25" s="69" t="s">
        <v>75</v>
      </c>
      <c r="AT25" s="153">
        <v>7500000</v>
      </c>
      <c r="AU25" s="71">
        <f t="shared" si="4"/>
        <v>0</v>
      </c>
      <c r="AV25" s="72">
        <f t="shared" si="3"/>
        <v>1</v>
      </c>
      <c r="AW25" s="69" t="s">
        <v>75</v>
      </c>
      <c r="AX25" s="61" t="s">
        <v>101</v>
      </c>
      <c r="AY25" s="280" t="s">
        <v>12663</v>
      </c>
      <c r="AZ25" s="61" t="s">
        <v>67</v>
      </c>
      <c r="BA25" s="61" t="s">
        <v>67</v>
      </c>
    </row>
    <row r="26" spans="2:53" x14ac:dyDescent="0.25">
      <c r="B26" s="147">
        <v>2024</v>
      </c>
      <c r="C26" s="275">
        <v>891780111</v>
      </c>
      <c r="D26" s="59" t="s">
        <v>64</v>
      </c>
      <c r="E26" s="60" t="s">
        <v>12664</v>
      </c>
      <c r="F26" s="67" t="s">
        <v>12665</v>
      </c>
      <c r="G26" s="61">
        <v>0</v>
      </c>
      <c r="H26" s="61" t="s">
        <v>73</v>
      </c>
      <c r="I26" s="59" t="s">
        <v>65</v>
      </c>
      <c r="J26" s="167" t="s">
        <v>12666</v>
      </c>
      <c r="K26" s="60">
        <v>3500000</v>
      </c>
      <c r="L26" s="58" t="s">
        <v>68</v>
      </c>
      <c r="M26" s="60" t="s">
        <v>12598</v>
      </c>
      <c r="N26" s="63">
        <v>1082890218</v>
      </c>
      <c r="O26" s="60">
        <v>1713</v>
      </c>
      <c r="P26" s="68">
        <v>45498</v>
      </c>
      <c r="Q26" s="60">
        <v>3750000</v>
      </c>
      <c r="R26" s="68">
        <v>45504</v>
      </c>
      <c r="S26" s="60">
        <v>3500000</v>
      </c>
      <c r="T26" s="61" t="s">
        <v>67</v>
      </c>
      <c r="U26" s="60">
        <v>57290542</v>
      </c>
      <c r="V26" s="279" t="s">
        <v>12583</v>
      </c>
      <c r="W26" s="68">
        <v>45504</v>
      </c>
      <c r="X26" s="68">
        <v>45505</v>
      </c>
      <c r="Y26" s="68" t="s">
        <v>75</v>
      </c>
      <c r="Z26" s="68">
        <v>45535</v>
      </c>
      <c r="AA26" s="67">
        <f t="shared" si="0"/>
        <v>30</v>
      </c>
      <c r="AB26" s="60">
        <v>0</v>
      </c>
      <c r="AC26" s="60">
        <v>0</v>
      </c>
      <c r="AD26" s="60">
        <v>0</v>
      </c>
      <c r="AE26" s="66" t="s">
        <v>75</v>
      </c>
      <c r="AF26" s="67">
        <f t="shared" si="1"/>
        <v>0</v>
      </c>
      <c r="AG26" s="60">
        <v>0</v>
      </c>
      <c r="AH26" s="60">
        <v>0</v>
      </c>
      <c r="AI26" s="65" t="s">
        <v>75</v>
      </c>
      <c r="AJ26" s="61">
        <v>0</v>
      </c>
      <c r="AK26" s="61" t="s">
        <v>75</v>
      </c>
      <c r="AL26" s="61" t="s">
        <v>75</v>
      </c>
      <c r="AM26" s="67">
        <f t="shared" si="2"/>
        <v>0</v>
      </c>
      <c r="AN26" s="67">
        <f>+K26+AC26-AH26</f>
        <v>3500000</v>
      </c>
      <c r="AO26" s="61" t="s">
        <v>67</v>
      </c>
      <c r="AP26" s="60">
        <v>3500000</v>
      </c>
      <c r="AQ26" s="61" t="s">
        <v>86</v>
      </c>
      <c r="AR26" s="60">
        <v>0</v>
      </c>
      <c r="AS26" s="69" t="s">
        <v>75</v>
      </c>
      <c r="AT26" s="153">
        <v>0</v>
      </c>
      <c r="AU26" s="71">
        <f t="shared" si="4"/>
        <v>3500000</v>
      </c>
      <c r="AV26" s="72">
        <f t="shared" si="3"/>
        <v>0</v>
      </c>
      <c r="AW26" s="69" t="s">
        <v>75</v>
      </c>
      <c r="AX26" s="61" t="s">
        <v>101</v>
      </c>
      <c r="AY26" s="280" t="s">
        <v>12667</v>
      </c>
      <c r="AZ26" s="61" t="s">
        <v>67</v>
      </c>
      <c r="BA26" s="61" t="s">
        <v>67</v>
      </c>
    </row>
    <row r="27" spans="2:53" x14ac:dyDescent="0.25">
      <c r="B27" s="147">
        <v>2024</v>
      </c>
      <c r="C27" s="275">
        <v>891780111</v>
      </c>
      <c r="D27" s="59" t="s">
        <v>64</v>
      </c>
      <c r="E27" s="60" t="s">
        <v>12668</v>
      </c>
      <c r="F27" s="285" t="s">
        <v>12669</v>
      </c>
      <c r="G27" s="61">
        <v>0</v>
      </c>
      <c r="H27" s="61" t="s">
        <v>73</v>
      </c>
      <c r="I27" s="59" t="s">
        <v>65</v>
      </c>
      <c r="J27" s="167" t="s">
        <v>12670</v>
      </c>
      <c r="K27" s="60">
        <v>5250000</v>
      </c>
      <c r="L27" s="58" t="s">
        <v>68</v>
      </c>
      <c r="M27" s="60" t="s">
        <v>5886</v>
      </c>
      <c r="N27" s="63">
        <v>1083022534</v>
      </c>
      <c r="O27" s="60">
        <v>1735</v>
      </c>
      <c r="P27" s="68">
        <v>45504</v>
      </c>
      <c r="Q27" s="60">
        <v>5250000</v>
      </c>
      <c r="R27" s="68">
        <v>45506</v>
      </c>
      <c r="S27" s="60">
        <v>5250000</v>
      </c>
      <c r="T27" s="61" t="s">
        <v>67</v>
      </c>
      <c r="U27" s="60">
        <v>57290542</v>
      </c>
      <c r="V27" s="279" t="s">
        <v>12583</v>
      </c>
      <c r="W27" s="68">
        <v>45506</v>
      </c>
      <c r="X27" s="68">
        <v>45506</v>
      </c>
      <c r="Y27" s="68" t="s">
        <v>75</v>
      </c>
      <c r="Z27" s="68">
        <v>45550</v>
      </c>
      <c r="AA27" s="67">
        <f t="shared" si="0"/>
        <v>44</v>
      </c>
      <c r="AB27" s="60">
        <v>0</v>
      </c>
      <c r="AC27" s="60">
        <v>0</v>
      </c>
      <c r="AD27" s="60">
        <v>0</v>
      </c>
      <c r="AE27" s="66" t="s">
        <v>75</v>
      </c>
      <c r="AF27" s="67">
        <f t="shared" si="1"/>
        <v>0</v>
      </c>
      <c r="AG27" s="60">
        <v>0</v>
      </c>
      <c r="AH27" s="60">
        <v>0</v>
      </c>
      <c r="AI27" s="65" t="s">
        <v>75</v>
      </c>
      <c r="AJ27" s="61">
        <v>0</v>
      </c>
      <c r="AK27" s="61" t="s">
        <v>75</v>
      </c>
      <c r="AL27" s="61" t="s">
        <v>75</v>
      </c>
      <c r="AM27" s="67">
        <f t="shared" si="2"/>
        <v>0</v>
      </c>
      <c r="AN27" s="67">
        <f>+K27+AC27-AH27</f>
        <v>5250000</v>
      </c>
      <c r="AO27" s="61" t="s">
        <v>67</v>
      </c>
      <c r="AP27" s="60">
        <v>5250000</v>
      </c>
      <c r="AQ27" s="61" t="s">
        <v>86</v>
      </c>
      <c r="AR27" s="60">
        <v>0</v>
      </c>
      <c r="AS27" s="69" t="s">
        <v>75</v>
      </c>
      <c r="AT27" s="153">
        <v>0</v>
      </c>
      <c r="AU27" s="71">
        <f t="shared" si="4"/>
        <v>5250000</v>
      </c>
      <c r="AV27" s="72">
        <f t="shared" si="3"/>
        <v>0</v>
      </c>
      <c r="AW27" s="69" t="s">
        <v>75</v>
      </c>
      <c r="AX27" s="61" t="s">
        <v>101</v>
      </c>
      <c r="AY27" s="60" t="s">
        <v>12671</v>
      </c>
      <c r="AZ27" s="61" t="s">
        <v>67</v>
      </c>
      <c r="BA27" s="61" t="s">
        <v>67</v>
      </c>
    </row>
    <row r="28" spans="2:53" x14ac:dyDescent="0.25">
      <c r="B28" s="147">
        <v>2024</v>
      </c>
      <c r="C28" s="275">
        <v>891780111</v>
      </c>
      <c r="D28" s="59" t="s">
        <v>64</v>
      </c>
      <c r="E28" s="60" t="s">
        <v>12672</v>
      </c>
      <c r="F28" s="285" t="s">
        <v>12673</v>
      </c>
      <c r="G28" s="61">
        <v>0</v>
      </c>
      <c r="H28" s="61" t="s">
        <v>73</v>
      </c>
      <c r="I28" s="59" t="s">
        <v>65</v>
      </c>
      <c r="J28" s="100" t="s">
        <v>12674</v>
      </c>
      <c r="K28" s="97">
        <v>6600000</v>
      </c>
      <c r="L28" s="58" t="s">
        <v>68</v>
      </c>
      <c r="M28" s="60" t="s">
        <v>12623</v>
      </c>
      <c r="N28" s="60">
        <v>1083029253</v>
      </c>
      <c r="O28" s="286">
        <v>1736</v>
      </c>
      <c r="P28" s="68">
        <v>45504</v>
      </c>
      <c r="Q28" s="97">
        <v>6600000</v>
      </c>
      <c r="R28" s="68">
        <v>45506</v>
      </c>
      <c r="S28" s="97">
        <v>6600000</v>
      </c>
      <c r="T28" s="61" t="s">
        <v>67</v>
      </c>
      <c r="U28" s="60">
        <v>57290542</v>
      </c>
      <c r="V28" s="279" t="s">
        <v>12583</v>
      </c>
      <c r="W28" s="68">
        <v>45516</v>
      </c>
      <c r="X28" s="68">
        <v>45516</v>
      </c>
      <c r="Y28" s="68" t="s">
        <v>75</v>
      </c>
      <c r="Z28" s="68">
        <v>45596</v>
      </c>
      <c r="AA28" s="102">
        <f t="shared" si="0"/>
        <v>80</v>
      </c>
      <c r="AB28" s="60">
        <v>0</v>
      </c>
      <c r="AC28" s="60">
        <v>0</v>
      </c>
      <c r="AD28" s="60">
        <v>0</v>
      </c>
      <c r="AE28" s="66" t="s">
        <v>75</v>
      </c>
      <c r="AF28" s="102">
        <f t="shared" si="1"/>
        <v>0</v>
      </c>
      <c r="AG28" s="60">
        <v>0</v>
      </c>
      <c r="AH28" s="60">
        <v>0</v>
      </c>
      <c r="AI28" s="65" t="s">
        <v>75</v>
      </c>
      <c r="AJ28" s="61">
        <v>0</v>
      </c>
      <c r="AK28" s="61" t="s">
        <v>75</v>
      </c>
      <c r="AL28" s="61" t="s">
        <v>75</v>
      </c>
      <c r="AM28" s="67">
        <f t="shared" si="2"/>
        <v>0</v>
      </c>
      <c r="AN28" s="67">
        <f>+K28+AC28-AH28</f>
        <v>6600000</v>
      </c>
      <c r="AO28" s="61" t="s">
        <v>67</v>
      </c>
      <c r="AP28" s="60">
        <v>6600000</v>
      </c>
      <c r="AQ28" s="61" t="s">
        <v>86</v>
      </c>
      <c r="AR28" s="60">
        <v>0</v>
      </c>
      <c r="AS28" s="69" t="s">
        <v>75</v>
      </c>
      <c r="AT28" s="153">
        <v>0</v>
      </c>
      <c r="AU28" s="71">
        <f t="shared" si="4"/>
        <v>6600000</v>
      </c>
      <c r="AV28" s="72">
        <f t="shared" si="3"/>
        <v>0</v>
      </c>
      <c r="AW28" s="69" t="s">
        <v>75</v>
      </c>
      <c r="AX28" s="61" t="s">
        <v>101</v>
      </c>
      <c r="AY28" s="60" t="s">
        <v>12675</v>
      </c>
      <c r="AZ28" s="61" t="s">
        <v>67</v>
      </c>
      <c r="BA28" s="61" t="s">
        <v>67</v>
      </c>
    </row>
    <row r="29" spans="2:53" ht="15.75" thickBot="1" x14ac:dyDescent="0.3">
      <c r="B29" s="147">
        <v>2024</v>
      </c>
      <c r="C29" s="275">
        <v>891780111</v>
      </c>
      <c r="D29" s="106" t="s">
        <v>64</v>
      </c>
      <c r="E29" s="76" t="s">
        <v>12676</v>
      </c>
      <c r="F29" s="287" t="s">
        <v>12677</v>
      </c>
      <c r="G29" s="75">
        <v>0</v>
      </c>
      <c r="H29" s="75" t="s">
        <v>73</v>
      </c>
      <c r="I29" s="106" t="s">
        <v>65</v>
      </c>
      <c r="J29" s="288" t="s">
        <v>12678</v>
      </c>
      <c r="K29" s="107">
        <v>3500000</v>
      </c>
      <c r="L29" s="105" t="s">
        <v>68</v>
      </c>
      <c r="M29" s="76" t="s">
        <v>12618</v>
      </c>
      <c r="N29" s="76">
        <v>1082992747</v>
      </c>
      <c r="O29" s="289">
        <v>1712</v>
      </c>
      <c r="P29" s="80">
        <v>45498</v>
      </c>
      <c r="Q29" s="107">
        <v>3750000</v>
      </c>
      <c r="R29" s="80">
        <v>45516</v>
      </c>
      <c r="S29" s="107">
        <v>3500000</v>
      </c>
      <c r="T29" s="75" t="s">
        <v>67</v>
      </c>
      <c r="U29" s="76">
        <v>57290542</v>
      </c>
      <c r="V29" s="290" t="s">
        <v>12583</v>
      </c>
      <c r="W29" s="80">
        <v>45516</v>
      </c>
      <c r="X29" s="80">
        <v>45516</v>
      </c>
      <c r="Y29" s="80" t="s">
        <v>75</v>
      </c>
      <c r="Z29" s="80">
        <v>45535</v>
      </c>
      <c r="AA29" s="113">
        <f t="shared" si="0"/>
        <v>19</v>
      </c>
      <c r="AB29" s="76">
        <v>0</v>
      </c>
      <c r="AC29" s="76">
        <v>0</v>
      </c>
      <c r="AD29" s="76">
        <v>0</v>
      </c>
      <c r="AE29" s="82" t="s">
        <v>75</v>
      </c>
      <c r="AF29" s="113">
        <f t="shared" si="1"/>
        <v>0</v>
      </c>
      <c r="AG29" s="107">
        <v>1</v>
      </c>
      <c r="AH29" s="107">
        <v>1000000</v>
      </c>
      <c r="AI29" s="83">
        <v>45527</v>
      </c>
      <c r="AJ29" s="108">
        <v>0</v>
      </c>
      <c r="AK29" s="75" t="s">
        <v>75</v>
      </c>
      <c r="AL29" s="75" t="s">
        <v>75</v>
      </c>
      <c r="AM29" s="81">
        <f t="shared" si="2"/>
        <v>0</v>
      </c>
      <c r="AN29" s="81">
        <f>+K29+AC29-AH29</f>
        <v>2500000</v>
      </c>
      <c r="AO29" s="75" t="s">
        <v>67</v>
      </c>
      <c r="AP29" s="76">
        <v>3500000</v>
      </c>
      <c r="AQ29" s="75" t="s">
        <v>86</v>
      </c>
      <c r="AR29" s="76">
        <v>0</v>
      </c>
      <c r="AS29" s="84" t="s">
        <v>75</v>
      </c>
      <c r="AT29" s="291"/>
      <c r="AU29" s="86">
        <f t="shared" si="4"/>
        <v>2500000</v>
      </c>
      <c r="AV29" s="87">
        <f t="shared" si="3"/>
        <v>0</v>
      </c>
      <c r="AW29" s="84" t="s">
        <v>75</v>
      </c>
      <c r="AX29" s="75" t="s">
        <v>101</v>
      </c>
      <c r="AY29" s="292" t="s">
        <v>12679</v>
      </c>
      <c r="AZ29" s="75" t="s">
        <v>67</v>
      </c>
      <c r="BA29" s="75" t="s">
        <v>67</v>
      </c>
    </row>
    <row r="30" spans="2:53" s="23" customFormat="1" ht="15.75" thickBot="1" x14ac:dyDescent="0.3">
      <c r="B30" s="580" t="s">
        <v>69</v>
      </c>
      <c r="C30" s="581"/>
      <c r="D30" s="533"/>
      <c r="E30" s="31">
        <f>+SUBTOTAL(3,E8:E29)</f>
        <v>22</v>
      </c>
      <c r="F30" s="32"/>
      <c r="G30" s="33"/>
      <c r="H30" s="33"/>
      <c r="I30" s="33"/>
      <c r="J30" s="33"/>
      <c r="K30" s="34">
        <f>SUM(K8:K29)</f>
        <v>219340000</v>
      </c>
      <c r="L30" s="534"/>
      <c r="M30" s="535"/>
      <c r="N30" s="535"/>
      <c r="O30" s="535"/>
      <c r="P30" s="535"/>
      <c r="Q30" s="535"/>
      <c r="R30" s="535"/>
      <c r="S30" s="535"/>
      <c r="T30" s="535"/>
      <c r="U30" s="535"/>
      <c r="V30" s="535"/>
      <c r="W30" s="535"/>
      <c r="X30" s="535"/>
      <c r="Y30" s="535"/>
      <c r="Z30" s="535"/>
      <c r="AA30" s="536"/>
      <c r="AB30" s="35">
        <f>SUM(AB8:AB29)</f>
        <v>1</v>
      </c>
      <c r="AC30" s="36">
        <f>SUM(AC8:AC29)</f>
        <v>0</v>
      </c>
      <c r="AD30" s="36">
        <f>SUM(AD8:AD29)</f>
        <v>1</v>
      </c>
      <c r="AE30" s="37"/>
      <c r="AF30" s="36">
        <f>SUM(AF8:AF29)</f>
        <v>15</v>
      </c>
      <c r="AG30" s="36">
        <f>SUM(AG8:AG29)</f>
        <v>1</v>
      </c>
      <c r="AH30" s="38">
        <f>SUM(AH8:AH29)</f>
        <v>1000000</v>
      </c>
      <c r="AI30" s="37"/>
      <c r="AJ30" s="39">
        <f>SUM(AJ8:AJ29)</f>
        <v>0</v>
      </c>
      <c r="AK30" s="534"/>
      <c r="AL30" s="535"/>
      <c r="AM30" s="536"/>
      <c r="AN30" s="35">
        <f>SUM(AN8:AN29)</f>
        <v>218340000</v>
      </c>
      <c r="AO30" s="37"/>
      <c r="AP30" s="40">
        <f>SUM(AP8:AP29)</f>
        <v>208340000</v>
      </c>
      <c r="AQ30" s="37"/>
      <c r="AR30" s="36">
        <f>SUM(AR8:AR29)</f>
        <v>0</v>
      </c>
      <c r="AS30" s="37"/>
      <c r="AT30" s="41">
        <f>SUM(AT8:AT29)</f>
        <v>168490000</v>
      </c>
      <c r="AU30" s="42">
        <f>SUM(AU8:AU29)</f>
        <v>49850000</v>
      </c>
      <c r="AV30" s="534"/>
      <c r="AW30" s="535"/>
      <c r="AX30" s="535"/>
      <c r="AY30" s="535"/>
      <c r="AZ30" s="535"/>
      <c r="BA30" s="535"/>
    </row>
  </sheetData>
  <sheetProtection formatCells="0" formatColumns="0" formatRows="0" insertRows="0" deleteRows="0" autoFilter="0"/>
  <mergeCells count="22">
    <mergeCell ref="AB5:AM5"/>
    <mergeCell ref="E6:G6"/>
    <mergeCell ref="M6:N6"/>
    <mergeCell ref="O6:Q6"/>
    <mergeCell ref="R6:S6"/>
    <mergeCell ref="T6:V6"/>
    <mergeCell ref="AV6:AX6"/>
    <mergeCell ref="AY6:BA6"/>
    <mergeCell ref="B30:D30"/>
    <mergeCell ref="L30:AA30"/>
    <mergeCell ref="AK30:AM30"/>
    <mergeCell ref="AV30:BA30"/>
    <mergeCell ref="W6:AA6"/>
    <mergeCell ref="AB6:AF6"/>
    <mergeCell ref="AG6:AI6"/>
    <mergeCell ref="AJ6:AM6"/>
    <mergeCell ref="AO6:AP6"/>
    <mergeCell ref="AQ6:AU6"/>
    <mergeCell ref="B3:C6"/>
    <mergeCell ref="D3:G4"/>
    <mergeCell ref="H3:I5"/>
    <mergeCell ref="F5:G5"/>
  </mergeCells>
  <conditionalFormatting sqref="F5 E6">
    <cfRule type="containsText" dxfId="19" priority="3" operator="containsText" text="Seleccione Ordenador">
      <formula>NOT(ISERROR(SEARCH("Seleccione Ordenador",E5)))</formula>
    </cfRule>
  </conditionalFormatting>
  <conditionalFormatting sqref="F5:G5">
    <cfRule type="colorScale" priority="2">
      <colorScale>
        <cfvo type="min"/>
        <cfvo type="percentile" val="50"/>
        <cfvo type="max"/>
        <color rgb="FFF8696B"/>
        <color rgb="FFFFEB84"/>
        <color rgb="FF63BE7B"/>
      </colorScale>
    </cfRule>
  </conditionalFormatting>
  <conditionalFormatting sqref="AA8:AA29 AF8:AF29 AM8:AP29 AU8:AV29">
    <cfRule type="expression" dxfId="18" priority="1">
      <formula>+_xlfn.ISFORMULA(AA8)</formula>
    </cfRule>
  </conditionalFormatting>
  <dataValidations count="8">
    <dataValidation type="list" allowBlank="1" showInputMessage="1" showErrorMessage="1" sqref="AX8:AX29" xr:uid="{98C60BB9-7938-4F22-B81D-4402DF664548}">
      <formula1>"Por iniciar,En ejecucion,Suspendido,Terminado,Liquidado"</formula1>
    </dataValidation>
    <dataValidation type="list" allowBlank="1" showInputMessage="1" showErrorMessage="1" sqref="H8:H29" xr:uid="{AC3EBC0C-661D-439E-BC0C-3750F3C6CB52}">
      <formula1>"OTRO SECTOR"</formula1>
    </dataValidation>
    <dataValidation type="list" allowBlank="1" showInputMessage="1" showErrorMessage="1" sqref="L8:L29" xr:uid="{90655DD3-DF9F-49D2-A322-F688A5E4B9BF}">
      <formula1>"DIRECTA"</formula1>
    </dataValidation>
    <dataValidation type="list" allowBlank="1" showInputMessage="1" showErrorMessage="1" sqref="I8:I29" xr:uid="{4DE1564E-1C19-4CF3-96FE-BA62646F38D3}">
      <formula1>"FUNCIONAMIENTO,INVERSION,OTROS"</formula1>
    </dataValidation>
    <dataValidation type="list" allowBlank="1" showInputMessage="1" showErrorMessage="1" sqref="AZ8:BA12" xr:uid="{A4E46FF4-2C06-4A8C-9D0E-F15145707B83}">
      <formula1>"SI,NO HA INICIADO"</formula1>
    </dataValidation>
    <dataValidation type="list" allowBlank="1" showInputMessage="1" showErrorMessage="1" errorTitle="ERROR" error="SOLO VALIDO LISTA DESPLEGABLE" promptTitle="ESCOJA EL PERIODO" sqref="F5" xr:uid="{6BBC5134-D92D-410F-AC17-88D85005A93D}">
      <formula1>"Seleccione el periodo a presentar,ENERO,FEBRERO,MARZO,ABRIL,MAYO,JUNIO,JULIO,AGOSTO,SEPTIEMBRE,OCTUBRE,NOVIEMBRE,DICIEMBRE"</formula1>
    </dataValidation>
    <dataValidation type="list" allowBlank="1" showInputMessage="1" showErrorMessage="1" sqref="J4" xr:uid="{6AB10DD2-087C-4604-9D80-7DB5E5EC9AF2}">
      <formula1>"42,250,1000,3000"</formula1>
    </dataValidation>
    <dataValidation type="list" allowBlank="1" showInputMessage="1" showErrorMessage="1" sqref="T8:T12 T19:T29 AQ8:AQ29 AO8:AO29" xr:uid="{6BD9E45D-C952-4C84-8497-FC19D43C7236}">
      <formula1>"SI,NO"</formula1>
    </dataValidation>
  </dataValidations>
  <hyperlinks>
    <hyperlink ref="AY8" r:id="rId1" xr:uid="{3D1154AF-AFF4-496B-AE60-C6747F0BB67A}"/>
    <hyperlink ref="AY9" r:id="rId2" xr:uid="{A5563C32-3FBA-40DC-932F-BACD6935B512}"/>
    <hyperlink ref="AY12" r:id="rId3" xr:uid="{0475339D-A61A-430D-8CFA-03D60E5E026D}"/>
    <hyperlink ref="AY10" r:id="rId4" xr:uid="{C573EC48-F978-4BCB-ACD0-267624CA9768}"/>
    <hyperlink ref="AY11" r:id="rId5" xr:uid="{AFDA705A-9EA0-4572-AF3A-40DBEE0D85F6}"/>
    <hyperlink ref="AY15" r:id="rId6" xr:uid="{FCCD8F25-B4E4-4C60-B4D2-FD75653AF97C}"/>
    <hyperlink ref="AY19" r:id="rId7" xr:uid="{59C91178-D74C-4FF7-BC51-8E243419FFE8}"/>
    <hyperlink ref="AY20" r:id="rId8" xr:uid="{24BC9A5F-B2B9-4BBD-A05C-C1329732D7B4}"/>
    <hyperlink ref="AY21" r:id="rId9" xr:uid="{66F0248D-F20A-4295-9569-BFF3CD7686AD}"/>
    <hyperlink ref="AY22" r:id="rId10" xr:uid="{8699496B-8DEB-4CA0-9081-FBCB0D62CE65}"/>
    <hyperlink ref="AY23" r:id="rId11" xr:uid="{A226BAB8-F1D8-47E9-86A6-E39AFED6FC0C}"/>
    <hyperlink ref="AY24" r:id="rId12" xr:uid="{5C8E4D38-19E9-4D09-B80A-8F65020B0034}"/>
    <hyperlink ref="AY25" r:id="rId13" xr:uid="{741167F0-B190-4ABE-959D-11F4B4F45961}"/>
    <hyperlink ref="AY26" r:id="rId14" xr:uid="{4989A4CC-D80C-40BD-A84B-3E467E7EFC8E}"/>
    <hyperlink ref="AY29" r:id="rId15" xr:uid="{DBEB5455-81BD-4E7C-B11C-186F0B82397A}"/>
  </hyperlinks>
  <pageMargins left="0.7" right="0.7" top="0.75" bottom="0.75" header="0.3" footer="0.3"/>
  <pageSetup orientation="portrait" horizontalDpi="300" verticalDpi="300" r:id="rId16"/>
  <drawing r:id="rId1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1085C3-85E5-4652-97B2-EEE53DA6B03E}">
  <dimension ref="A1:BT30"/>
  <sheetViews>
    <sheetView showGridLines="0" workbookViewId="0">
      <selection activeCell="F12" sqref="F12"/>
    </sheetView>
  </sheetViews>
  <sheetFormatPr baseColWidth="10" defaultRowHeight="15" x14ac:dyDescent="0.25"/>
  <cols>
    <col min="1" max="1" width="2.5703125" customWidth="1"/>
    <col min="2" max="2" width="9.28515625" customWidth="1"/>
    <col min="3" max="3" width="13.5703125" customWidth="1"/>
    <col min="4" max="4" width="26.140625" customWidth="1"/>
    <col min="5" max="5" width="22.140625" customWidth="1"/>
    <col min="6" max="6" width="15.7109375" customWidth="1"/>
    <col min="7" max="7" width="15.85546875" customWidth="1"/>
    <col min="8" max="8" width="16.5703125" customWidth="1"/>
    <col min="9" max="9" width="17.42578125" customWidth="1"/>
    <col min="10" max="10" width="18.42578125" customWidth="1"/>
    <col min="11" max="11" width="13.42578125" bestFit="1" customWidth="1"/>
    <col min="12" max="12" width="13.42578125" customWidth="1"/>
    <col min="13" max="13" width="16.140625" customWidth="1"/>
    <col min="14" max="14" width="16.42578125" customWidth="1"/>
    <col min="16" max="16" width="12.42578125" customWidth="1"/>
    <col min="18" max="19" width="14.7109375" customWidth="1"/>
    <col min="20" max="20" width="14.140625" customWidth="1"/>
    <col min="21" max="21" width="14.42578125" customWidth="1"/>
    <col min="22" max="22" width="17.140625" customWidth="1"/>
    <col min="23" max="23" width="13.85546875" customWidth="1"/>
    <col min="24" max="24" width="14.42578125" customWidth="1"/>
    <col min="25" max="25" width="13.85546875" customWidth="1"/>
    <col min="26" max="26" width="13.5703125" customWidth="1"/>
    <col min="27" max="27" width="13.28515625" customWidth="1"/>
    <col min="30" max="30" width="13.42578125" customWidth="1"/>
    <col min="31" max="31" width="13.28515625" customWidth="1"/>
    <col min="32" max="32" width="13.5703125" customWidth="1"/>
    <col min="33" max="33" width="16.5703125" customWidth="1"/>
    <col min="34" max="34" width="14.28515625" customWidth="1"/>
    <col min="35" max="35" width="13.85546875" customWidth="1"/>
    <col min="36" max="36" width="15.5703125" customWidth="1"/>
    <col min="37" max="38" width="13.28515625" customWidth="1"/>
    <col min="39" max="39" width="14" customWidth="1"/>
    <col min="40" max="42" width="14.85546875" customWidth="1"/>
    <col min="43" max="43" width="14.7109375" customWidth="1"/>
    <col min="44" max="45" width="14.28515625" customWidth="1"/>
    <col min="46" max="46" width="13.42578125" customWidth="1"/>
    <col min="47" max="48" width="12" customWidth="1"/>
    <col min="49" max="49" width="14.42578125" customWidth="1"/>
    <col min="50" max="50" width="12.42578125" customWidth="1"/>
    <col min="53" max="53" width="17.85546875" bestFit="1" customWidth="1"/>
  </cols>
  <sheetData>
    <row r="1" spans="1:72" ht="7.5" customHeight="1" x14ac:dyDescent="0.25">
      <c r="V1" s="1"/>
    </row>
    <row r="2" spans="1:72" ht="11.25" customHeight="1" thickBot="1" x14ac:dyDescent="0.3">
      <c r="H2" s="2"/>
      <c r="V2" s="1"/>
    </row>
    <row r="3" spans="1:72" ht="21" customHeight="1" thickBot="1" x14ac:dyDescent="0.3">
      <c r="B3" s="540"/>
      <c r="C3" s="541"/>
      <c r="D3" s="546" t="s">
        <v>71</v>
      </c>
      <c r="E3" s="547"/>
      <c r="F3" s="547"/>
      <c r="G3" s="548"/>
      <c r="H3" s="552" t="s">
        <v>0</v>
      </c>
      <c r="I3" s="553"/>
      <c r="J3" s="4" t="s">
        <v>76</v>
      </c>
      <c r="K3" s="9"/>
      <c r="L3" s="5"/>
      <c r="M3" s="5"/>
      <c r="N3" s="5"/>
      <c r="O3" s="5"/>
      <c r="P3" s="5"/>
      <c r="Q3" s="5"/>
      <c r="R3" s="5"/>
      <c r="S3" s="5"/>
      <c r="T3" s="5"/>
      <c r="U3" s="5"/>
      <c r="V3" s="6"/>
      <c r="W3" s="6"/>
      <c r="X3" s="5"/>
      <c r="Y3" s="6"/>
      <c r="Z3" s="5"/>
      <c r="AA3" s="6"/>
      <c r="AB3" s="5"/>
      <c r="AC3" s="6"/>
      <c r="AD3" s="5"/>
      <c r="AE3" s="6"/>
      <c r="AF3" s="5"/>
      <c r="AG3" s="6"/>
      <c r="AH3" s="5"/>
      <c r="AI3" s="6"/>
      <c r="AJ3" s="5"/>
      <c r="AK3" s="6"/>
      <c r="AL3" s="5"/>
      <c r="AM3" s="6"/>
      <c r="AN3" s="5"/>
      <c r="AO3" s="5"/>
      <c r="AP3" s="5"/>
      <c r="AQ3" s="5"/>
      <c r="AR3" s="5"/>
      <c r="AS3" s="5"/>
      <c r="AT3" s="6"/>
      <c r="AU3" s="5"/>
      <c r="AV3" s="6"/>
      <c r="AW3" s="5"/>
      <c r="AX3" s="6"/>
      <c r="AY3" s="5"/>
      <c r="AZ3" s="6"/>
      <c r="BA3" s="5"/>
    </row>
    <row r="4" spans="1:72" ht="28.5" customHeight="1" thickBot="1" x14ac:dyDescent="0.3">
      <c r="B4" s="542"/>
      <c r="C4" s="543"/>
      <c r="D4" s="549"/>
      <c r="E4" s="550"/>
      <c r="F4" s="550"/>
      <c r="G4" s="551"/>
      <c r="H4" s="554"/>
      <c r="I4" s="555"/>
      <c r="J4" s="3">
        <v>42</v>
      </c>
      <c r="K4" s="4" t="s">
        <v>1</v>
      </c>
      <c r="L4" s="5"/>
      <c r="M4" s="5"/>
      <c r="N4" s="5"/>
      <c r="O4" s="5"/>
      <c r="P4" s="5"/>
      <c r="Q4" s="5"/>
      <c r="R4" s="5"/>
      <c r="S4" s="5"/>
      <c r="T4" s="5"/>
      <c r="U4" s="5"/>
      <c r="V4" s="6"/>
      <c r="W4" s="6"/>
      <c r="X4" s="5"/>
      <c r="Y4" s="6"/>
      <c r="Z4" s="5"/>
      <c r="AA4" s="6"/>
      <c r="AB4" s="5"/>
      <c r="AC4" s="6"/>
      <c r="AD4" s="5"/>
      <c r="AE4" s="6"/>
      <c r="AF4" s="5"/>
      <c r="AG4" s="6"/>
      <c r="AH4" s="5"/>
      <c r="AI4" s="6"/>
      <c r="AJ4" s="5"/>
      <c r="AK4" s="6"/>
      <c r="AL4" s="5"/>
      <c r="AM4" s="6"/>
      <c r="AN4" s="5"/>
      <c r="AO4" s="5"/>
      <c r="AP4" s="5"/>
      <c r="AQ4" s="5"/>
      <c r="AR4" s="5"/>
      <c r="AS4" s="5"/>
      <c r="AT4" s="6"/>
      <c r="AU4" s="5"/>
      <c r="AV4" s="6"/>
      <c r="AW4" s="5"/>
      <c r="AX4" s="6"/>
      <c r="AY4" s="5"/>
      <c r="AZ4" s="6"/>
      <c r="BA4" s="5"/>
    </row>
    <row r="5" spans="1:72" ht="23.25" customHeight="1" thickBot="1" x14ac:dyDescent="0.3">
      <c r="B5" s="542"/>
      <c r="C5" s="543"/>
      <c r="D5" s="7" t="s">
        <v>2</v>
      </c>
      <c r="E5" s="8"/>
      <c r="F5" s="558" t="s">
        <v>106</v>
      </c>
      <c r="G5" s="558"/>
      <c r="H5" s="556"/>
      <c r="I5" s="557"/>
      <c r="J5" s="10">
        <f>+K6*J4</f>
        <v>54600000</v>
      </c>
      <c r="K5" s="11" t="s">
        <v>3</v>
      </c>
      <c r="L5" s="5"/>
      <c r="M5" s="5"/>
      <c r="N5" s="5"/>
      <c r="O5" s="5"/>
      <c r="P5" s="5"/>
      <c r="Q5" s="5"/>
      <c r="R5" s="5"/>
      <c r="S5" s="5"/>
      <c r="T5" s="5"/>
      <c r="U5" s="5"/>
      <c r="V5" s="6"/>
      <c r="W5" s="6"/>
      <c r="X5" s="6"/>
      <c r="Y5" s="6"/>
      <c r="Z5" s="6"/>
      <c r="AA5" s="6"/>
      <c r="AB5" s="537" t="s">
        <v>4</v>
      </c>
      <c r="AC5" s="538"/>
      <c r="AD5" s="538"/>
      <c r="AE5" s="538"/>
      <c r="AF5" s="538"/>
      <c r="AG5" s="538"/>
      <c r="AH5" s="538"/>
      <c r="AI5" s="538"/>
      <c r="AJ5" s="538"/>
      <c r="AK5" s="538"/>
      <c r="AL5" s="538"/>
      <c r="AM5" s="539"/>
      <c r="AN5" s="5"/>
      <c r="AO5" s="5"/>
      <c r="AP5" s="5"/>
      <c r="AQ5" s="5"/>
      <c r="AR5" s="5"/>
      <c r="AS5" s="5"/>
      <c r="AT5" s="5"/>
      <c r="AU5" s="5"/>
      <c r="AV5" s="5"/>
      <c r="AW5" s="5"/>
      <c r="AX5" s="5"/>
      <c r="AY5" s="5"/>
      <c r="AZ5" s="5"/>
      <c r="BA5" s="5"/>
    </row>
    <row r="6" spans="1:72" s="12" customFormat="1" ht="30" customHeight="1" thickBot="1" x14ac:dyDescent="0.3">
      <c r="B6" s="544"/>
      <c r="C6" s="545"/>
      <c r="D6" s="13" t="s">
        <v>5</v>
      </c>
      <c r="E6" s="559" t="s">
        <v>12680</v>
      </c>
      <c r="F6" s="559"/>
      <c r="G6" s="560"/>
      <c r="H6" s="25" t="s">
        <v>77</v>
      </c>
      <c r="I6" s="26"/>
      <c r="J6" s="27"/>
      <c r="K6" s="24">
        <v>1300000</v>
      </c>
      <c r="L6" s="5"/>
      <c r="M6" s="528" t="s">
        <v>6</v>
      </c>
      <c r="N6" s="529"/>
      <c r="O6" s="528" t="s">
        <v>7</v>
      </c>
      <c r="P6" s="529"/>
      <c r="Q6" s="530"/>
      <c r="R6" s="561" t="s">
        <v>8</v>
      </c>
      <c r="S6" s="562"/>
      <c r="T6" s="528" t="s">
        <v>9</v>
      </c>
      <c r="U6" s="529"/>
      <c r="V6" s="529"/>
      <c r="W6" s="537" t="s">
        <v>10</v>
      </c>
      <c r="X6" s="538"/>
      <c r="Y6" s="538"/>
      <c r="Z6" s="538"/>
      <c r="AA6" s="539"/>
      <c r="AB6" s="537" t="s">
        <v>11</v>
      </c>
      <c r="AC6" s="538"/>
      <c r="AD6" s="538"/>
      <c r="AE6" s="538"/>
      <c r="AF6" s="539"/>
      <c r="AG6" s="528" t="s">
        <v>12</v>
      </c>
      <c r="AH6" s="529"/>
      <c r="AI6" s="530"/>
      <c r="AJ6" s="528" t="s">
        <v>13</v>
      </c>
      <c r="AK6" s="529"/>
      <c r="AL6" s="529"/>
      <c r="AM6" s="530"/>
      <c r="AN6" s="5"/>
      <c r="AO6" s="528" t="s">
        <v>78</v>
      </c>
      <c r="AP6" s="530"/>
      <c r="AQ6" s="528" t="s">
        <v>14</v>
      </c>
      <c r="AR6" s="529"/>
      <c r="AS6" s="529"/>
      <c r="AT6" s="529"/>
      <c r="AU6" s="530"/>
      <c r="AV6" s="528" t="s">
        <v>74</v>
      </c>
      <c r="AW6" s="529"/>
      <c r="AX6" s="530"/>
      <c r="AY6" s="528" t="s">
        <v>15</v>
      </c>
      <c r="AZ6" s="529"/>
      <c r="BA6" s="530"/>
    </row>
    <row r="7" spans="1:72" s="22" customFormat="1" ht="77.25" thickBot="1" x14ac:dyDescent="0.3">
      <c r="A7" s="14"/>
      <c r="B7" s="15" t="s">
        <v>16</v>
      </c>
      <c r="C7" s="16" t="s">
        <v>17</v>
      </c>
      <c r="D7" s="17" t="s">
        <v>18</v>
      </c>
      <c r="E7" s="18" t="s">
        <v>19</v>
      </c>
      <c r="F7" s="18" t="s">
        <v>20</v>
      </c>
      <c r="G7" s="17" t="s">
        <v>21</v>
      </c>
      <c r="H7" s="15" t="s">
        <v>22</v>
      </c>
      <c r="I7" s="15" t="s">
        <v>72</v>
      </c>
      <c r="J7" s="15" t="s">
        <v>23</v>
      </c>
      <c r="K7" s="15" t="s">
        <v>24</v>
      </c>
      <c r="L7" s="15" t="s">
        <v>25</v>
      </c>
      <c r="M7" s="15" t="s">
        <v>26</v>
      </c>
      <c r="N7" s="16" t="s">
        <v>27</v>
      </c>
      <c r="O7" s="16" t="s">
        <v>28</v>
      </c>
      <c r="P7" s="15" t="s">
        <v>29</v>
      </c>
      <c r="Q7" s="15" t="s">
        <v>30</v>
      </c>
      <c r="R7" s="15" t="s">
        <v>31</v>
      </c>
      <c r="S7" s="15" t="s">
        <v>32</v>
      </c>
      <c r="T7" s="15" t="s">
        <v>33</v>
      </c>
      <c r="U7" s="16" t="s">
        <v>34</v>
      </c>
      <c r="V7" s="15" t="s">
        <v>35</v>
      </c>
      <c r="W7" s="15" t="s">
        <v>70</v>
      </c>
      <c r="X7" s="15" t="s">
        <v>36</v>
      </c>
      <c r="Y7" s="15" t="s">
        <v>37</v>
      </c>
      <c r="Z7" s="19" t="s">
        <v>38</v>
      </c>
      <c r="AA7" s="28" t="s">
        <v>39</v>
      </c>
      <c r="AB7" s="15" t="s">
        <v>40</v>
      </c>
      <c r="AC7" s="15" t="s">
        <v>41</v>
      </c>
      <c r="AD7" s="15" t="s">
        <v>42</v>
      </c>
      <c r="AE7" s="19" t="s">
        <v>43</v>
      </c>
      <c r="AF7" s="28" t="s">
        <v>44</v>
      </c>
      <c r="AG7" s="15" t="s">
        <v>45</v>
      </c>
      <c r="AH7" s="15" t="s">
        <v>46</v>
      </c>
      <c r="AI7" s="19" t="s">
        <v>47</v>
      </c>
      <c r="AJ7" s="15" t="s">
        <v>48</v>
      </c>
      <c r="AK7" s="19" t="s">
        <v>49</v>
      </c>
      <c r="AL7" s="19" t="s">
        <v>50</v>
      </c>
      <c r="AM7" s="28" t="s">
        <v>51</v>
      </c>
      <c r="AN7" s="28" t="s">
        <v>52</v>
      </c>
      <c r="AO7" s="15" t="s">
        <v>79</v>
      </c>
      <c r="AP7" s="15" t="s">
        <v>80</v>
      </c>
      <c r="AQ7" s="15" t="s">
        <v>53</v>
      </c>
      <c r="AR7" s="15" t="s">
        <v>54</v>
      </c>
      <c r="AS7" s="15" t="s">
        <v>55</v>
      </c>
      <c r="AT7" s="20" t="s">
        <v>56</v>
      </c>
      <c r="AU7" s="29" t="s">
        <v>57</v>
      </c>
      <c r="AV7" s="30" t="s">
        <v>58</v>
      </c>
      <c r="AW7" s="15" t="s">
        <v>59</v>
      </c>
      <c r="AX7" s="15" t="s">
        <v>60</v>
      </c>
      <c r="AY7" s="16" t="s">
        <v>61</v>
      </c>
      <c r="AZ7" s="16" t="s">
        <v>62</v>
      </c>
      <c r="BA7" s="16" t="s">
        <v>63</v>
      </c>
      <c r="BB7" s="21"/>
      <c r="BC7" s="21"/>
      <c r="BD7" s="21"/>
      <c r="BE7" s="21"/>
      <c r="BF7" s="21"/>
      <c r="BG7" s="21"/>
      <c r="BH7" s="21"/>
      <c r="BI7" s="21"/>
      <c r="BJ7" s="21"/>
      <c r="BK7" s="21"/>
      <c r="BL7" s="21"/>
      <c r="BM7" s="21"/>
      <c r="BN7" s="21"/>
      <c r="BO7" s="21"/>
      <c r="BP7" s="21"/>
      <c r="BQ7" s="21"/>
      <c r="BR7" s="21"/>
      <c r="BS7" s="21"/>
      <c r="BT7" s="21"/>
    </row>
    <row r="8" spans="1:72" s="12" customFormat="1" ht="12.75" x14ac:dyDescent="0.2">
      <c r="B8" s="43">
        <v>2024</v>
      </c>
      <c r="C8" s="43">
        <v>891780111</v>
      </c>
      <c r="D8" s="44" t="s">
        <v>64</v>
      </c>
      <c r="E8" s="45" t="s">
        <v>12681</v>
      </c>
      <c r="F8" s="45" t="s">
        <v>12682</v>
      </c>
      <c r="G8" s="46">
        <v>0</v>
      </c>
      <c r="H8" s="46" t="s">
        <v>73</v>
      </c>
      <c r="I8" s="44" t="s">
        <v>65</v>
      </c>
      <c r="J8" s="47" t="s">
        <v>12683</v>
      </c>
      <c r="K8" s="45">
        <v>27500000</v>
      </c>
      <c r="L8" s="43" t="s">
        <v>68</v>
      </c>
      <c r="M8" s="47" t="s">
        <v>5774</v>
      </c>
      <c r="N8" s="48">
        <v>85155728</v>
      </c>
      <c r="O8" s="49">
        <v>135</v>
      </c>
      <c r="P8" s="50">
        <v>45314</v>
      </c>
      <c r="Q8" s="45">
        <v>27500000</v>
      </c>
      <c r="R8" s="50">
        <v>45323</v>
      </c>
      <c r="S8" s="45">
        <v>27500000</v>
      </c>
      <c r="T8" s="46" t="s">
        <v>66</v>
      </c>
      <c r="U8" s="49">
        <v>32770239</v>
      </c>
      <c r="V8" s="47" t="s">
        <v>7916</v>
      </c>
      <c r="W8" s="50">
        <v>45323</v>
      </c>
      <c r="X8" s="50">
        <v>45323</v>
      </c>
      <c r="Y8" s="53" t="s">
        <v>75</v>
      </c>
      <c r="Z8" s="53">
        <v>45488</v>
      </c>
      <c r="AA8" s="52">
        <f>+IF(Y8="1800-01-01",Z8-X8,Z8-Y8)</f>
        <v>165</v>
      </c>
      <c r="AB8" s="45">
        <v>0</v>
      </c>
      <c r="AC8" s="45">
        <v>0</v>
      </c>
      <c r="AD8" s="45">
        <v>0</v>
      </c>
      <c r="AE8" s="51" t="s">
        <v>75</v>
      </c>
      <c r="AF8" s="52">
        <f>+IF(AE8="1800-01-01",0,AE8-Z8)</f>
        <v>0</v>
      </c>
      <c r="AG8" s="45">
        <v>0</v>
      </c>
      <c r="AH8" s="45">
        <v>0</v>
      </c>
      <c r="AI8" s="50" t="s">
        <v>75</v>
      </c>
      <c r="AJ8" s="46">
        <v>0</v>
      </c>
      <c r="AK8" s="50" t="s">
        <v>75</v>
      </c>
      <c r="AL8" s="50" t="s">
        <v>75</v>
      </c>
      <c r="AM8" s="52">
        <f>+IF(AK8="1800-01-01",0,AL8-AK8)</f>
        <v>0</v>
      </c>
      <c r="AN8" s="52">
        <f>+K8+AC8-AH8</f>
        <v>27500000</v>
      </c>
      <c r="AO8" s="46" t="s">
        <v>67</v>
      </c>
      <c r="AP8" s="45">
        <v>27500000</v>
      </c>
      <c r="AQ8" s="46" t="s">
        <v>86</v>
      </c>
      <c r="AR8" s="45">
        <v>0</v>
      </c>
      <c r="AS8" s="54" t="s">
        <v>75</v>
      </c>
      <c r="AT8" s="45">
        <v>27500000</v>
      </c>
      <c r="AU8" s="56">
        <f>AN8-AT8</f>
        <v>0</v>
      </c>
      <c r="AV8" s="57">
        <f>+IFERROR(AT8/AN8,"_")</f>
        <v>1</v>
      </c>
      <c r="AW8" s="54" t="s">
        <v>75</v>
      </c>
      <c r="AX8" s="46" t="s">
        <v>98</v>
      </c>
      <c r="AY8" s="47" t="s">
        <v>12684</v>
      </c>
      <c r="AZ8" s="43" t="s">
        <v>67</v>
      </c>
      <c r="BA8" s="43" t="s">
        <v>67</v>
      </c>
    </row>
    <row r="9" spans="1:72" x14ac:dyDescent="0.25">
      <c r="B9" s="58">
        <v>2024</v>
      </c>
      <c r="C9" s="58">
        <v>891780111</v>
      </c>
      <c r="D9" s="59" t="s">
        <v>64</v>
      </c>
      <c r="E9" s="60" t="s">
        <v>12685</v>
      </c>
      <c r="F9" s="60" t="s">
        <v>12686</v>
      </c>
      <c r="G9" s="61">
        <v>0</v>
      </c>
      <c r="H9" s="61" t="s">
        <v>73</v>
      </c>
      <c r="I9" s="59" t="s">
        <v>65</v>
      </c>
      <c r="J9" s="62" t="s">
        <v>12687</v>
      </c>
      <c r="K9" s="60">
        <v>13750000</v>
      </c>
      <c r="L9" s="58" t="s">
        <v>68</v>
      </c>
      <c r="M9" s="62" t="s">
        <v>12688</v>
      </c>
      <c r="N9" s="63">
        <v>1065657067</v>
      </c>
      <c r="O9" s="60">
        <v>136</v>
      </c>
      <c r="P9" s="65">
        <v>45314</v>
      </c>
      <c r="Q9" s="60">
        <v>27500000</v>
      </c>
      <c r="R9" s="65">
        <v>45323</v>
      </c>
      <c r="S9" s="60">
        <v>13750000</v>
      </c>
      <c r="T9" s="61" t="s">
        <v>66</v>
      </c>
      <c r="U9" s="64">
        <v>1082863147</v>
      </c>
      <c r="V9" s="62" t="s">
        <v>4280</v>
      </c>
      <c r="W9" s="65">
        <v>45323</v>
      </c>
      <c r="X9" s="65">
        <v>45323</v>
      </c>
      <c r="Y9" s="68" t="s">
        <v>75</v>
      </c>
      <c r="Z9" s="68">
        <v>45488</v>
      </c>
      <c r="AA9" s="67">
        <f t="shared" ref="AA9:AA29" si="0">+IF(Y9="1800-01-01",Z9-X9,Z9-Y9)</f>
        <v>165</v>
      </c>
      <c r="AB9" s="60">
        <v>0</v>
      </c>
      <c r="AC9" s="60">
        <v>0</v>
      </c>
      <c r="AD9" s="60">
        <v>0</v>
      </c>
      <c r="AE9" s="66" t="s">
        <v>75</v>
      </c>
      <c r="AF9" s="67">
        <f t="shared" ref="AF9:AF29" si="1">+IF(AE9="1800-01-01",0,AE9-Z9)</f>
        <v>0</v>
      </c>
      <c r="AG9" s="60">
        <v>0</v>
      </c>
      <c r="AH9" s="60">
        <v>0</v>
      </c>
      <c r="AI9" s="65" t="s">
        <v>75</v>
      </c>
      <c r="AJ9" s="61">
        <v>0</v>
      </c>
      <c r="AK9" s="65" t="s">
        <v>75</v>
      </c>
      <c r="AL9" s="65" t="s">
        <v>75</v>
      </c>
      <c r="AM9" s="67">
        <f t="shared" ref="AM9:AM29" si="2">+IF(AK9="1800-01-01",0,AL9-AK9)</f>
        <v>0</v>
      </c>
      <c r="AN9" s="67">
        <f>+K9+AC9-AH9</f>
        <v>13750000</v>
      </c>
      <c r="AO9" s="61" t="s">
        <v>67</v>
      </c>
      <c r="AP9" s="60">
        <v>13750000</v>
      </c>
      <c r="AQ9" s="61" t="s">
        <v>86</v>
      </c>
      <c r="AR9" s="60">
        <v>0</v>
      </c>
      <c r="AS9" s="69" t="s">
        <v>75</v>
      </c>
      <c r="AT9" s="60">
        <v>13750000</v>
      </c>
      <c r="AU9" s="71">
        <f>AN9-AT9</f>
        <v>0</v>
      </c>
      <c r="AV9" s="72">
        <f t="shared" ref="AV9:AV29" si="3">+IFERROR(AT9/AN9,"_")</f>
        <v>1</v>
      </c>
      <c r="AW9" s="69" t="s">
        <v>75</v>
      </c>
      <c r="AX9" s="61" t="s">
        <v>98</v>
      </c>
      <c r="AY9" s="62" t="s">
        <v>12689</v>
      </c>
      <c r="AZ9" s="58" t="s">
        <v>67</v>
      </c>
      <c r="BA9" s="58" t="s">
        <v>67</v>
      </c>
      <c r="BB9" s="12"/>
    </row>
    <row r="10" spans="1:72" x14ac:dyDescent="0.25">
      <c r="B10" s="58">
        <v>2024</v>
      </c>
      <c r="C10" s="58">
        <v>891780111</v>
      </c>
      <c r="D10" s="59" t="s">
        <v>64</v>
      </c>
      <c r="E10" s="60" t="s">
        <v>12690</v>
      </c>
      <c r="F10" s="60" t="s">
        <v>12691</v>
      </c>
      <c r="G10" s="61">
        <v>0</v>
      </c>
      <c r="H10" s="61" t="s">
        <v>73</v>
      </c>
      <c r="I10" s="59" t="s">
        <v>65</v>
      </c>
      <c r="J10" s="62" t="s">
        <v>12692</v>
      </c>
      <c r="K10" s="60">
        <v>13750000</v>
      </c>
      <c r="L10" s="58" t="s">
        <v>68</v>
      </c>
      <c r="M10" s="62" t="s">
        <v>12693</v>
      </c>
      <c r="N10" s="63">
        <v>84456404</v>
      </c>
      <c r="O10" s="60">
        <v>136</v>
      </c>
      <c r="P10" s="65">
        <v>45314</v>
      </c>
      <c r="Q10" s="60">
        <v>27500000</v>
      </c>
      <c r="R10" s="65">
        <v>45323</v>
      </c>
      <c r="S10" s="60">
        <v>13750000</v>
      </c>
      <c r="T10" s="61" t="s">
        <v>66</v>
      </c>
      <c r="U10" s="64">
        <v>1083432808</v>
      </c>
      <c r="V10" s="62" t="s">
        <v>7713</v>
      </c>
      <c r="W10" s="65">
        <v>45323</v>
      </c>
      <c r="X10" s="65">
        <v>45323</v>
      </c>
      <c r="Y10" s="68" t="s">
        <v>75</v>
      </c>
      <c r="Z10" s="68">
        <v>45488</v>
      </c>
      <c r="AA10" s="67">
        <f t="shared" si="0"/>
        <v>165</v>
      </c>
      <c r="AB10" s="60">
        <v>0</v>
      </c>
      <c r="AC10" s="60">
        <v>0</v>
      </c>
      <c r="AD10" s="60">
        <v>0</v>
      </c>
      <c r="AE10" s="66" t="s">
        <v>75</v>
      </c>
      <c r="AF10" s="67">
        <f t="shared" si="1"/>
        <v>0</v>
      </c>
      <c r="AG10" s="60">
        <v>0</v>
      </c>
      <c r="AH10" s="60">
        <v>0</v>
      </c>
      <c r="AI10" s="65" t="s">
        <v>75</v>
      </c>
      <c r="AJ10" s="61">
        <v>0</v>
      </c>
      <c r="AK10" s="65" t="s">
        <v>75</v>
      </c>
      <c r="AL10" s="65" t="s">
        <v>75</v>
      </c>
      <c r="AM10" s="67">
        <f>+IF(AK10="1800-01-01",0,AL10-AK10)</f>
        <v>0</v>
      </c>
      <c r="AN10" s="67">
        <f>+K10+AC10-AH10</f>
        <v>13750000</v>
      </c>
      <c r="AO10" s="61" t="s">
        <v>67</v>
      </c>
      <c r="AP10" s="60">
        <v>13750000</v>
      </c>
      <c r="AQ10" s="61" t="s">
        <v>86</v>
      </c>
      <c r="AR10" s="60">
        <v>0</v>
      </c>
      <c r="AS10" s="69" t="s">
        <v>75</v>
      </c>
      <c r="AT10" s="60">
        <v>13750000</v>
      </c>
      <c r="AU10" s="71">
        <f t="shared" ref="AU10:AU29" si="4">AN10-AT10</f>
        <v>0</v>
      </c>
      <c r="AV10" s="72">
        <f t="shared" si="3"/>
        <v>1</v>
      </c>
      <c r="AW10" s="69" t="s">
        <v>75</v>
      </c>
      <c r="AX10" s="61" t="s">
        <v>98</v>
      </c>
      <c r="AY10" s="62" t="s">
        <v>12694</v>
      </c>
      <c r="AZ10" s="58" t="s">
        <v>67</v>
      </c>
      <c r="BA10" s="58" t="s">
        <v>67</v>
      </c>
      <c r="BB10" s="12"/>
    </row>
    <row r="11" spans="1:72" x14ac:dyDescent="0.25">
      <c r="B11" s="58">
        <v>2024</v>
      </c>
      <c r="C11" s="58">
        <v>891780111</v>
      </c>
      <c r="D11" s="59" t="s">
        <v>64</v>
      </c>
      <c r="E11" s="60" t="s">
        <v>12695</v>
      </c>
      <c r="F11" s="60" t="s">
        <v>12696</v>
      </c>
      <c r="G11" s="61">
        <v>0</v>
      </c>
      <c r="H11" s="61" t="s">
        <v>73</v>
      </c>
      <c r="I11" s="59" t="s">
        <v>65</v>
      </c>
      <c r="J11" s="62" t="s">
        <v>12697</v>
      </c>
      <c r="K11" s="60">
        <v>19250000</v>
      </c>
      <c r="L11" s="58" t="s">
        <v>68</v>
      </c>
      <c r="M11" s="62" t="s">
        <v>12698</v>
      </c>
      <c r="N11" s="63">
        <v>1083018407</v>
      </c>
      <c r="O11" s="60">
        <v>137</v>
      </c>
      <c r="P11" s="65">
        <v>45314</v>
      </c>
      <c r="Q11" s="60">
        <v>19250000</v>
      </c>
      <c r="R11" s="65">
        <v>45323</v>
      </c>
      <c r="S11" s="60">
        <v>19250000</v>
      </c>
      <c r="T11" s="61" t="s">
        <v>66</v>
      </c>
      <c r="U11" s="64">
        <v>91156594</v>
      </c>
      <c r="V11" s="62" t="s">
        <v>12699</v>
      </c>
      <c r="W11" s="65">
        <v>45323</v>
      </c>
      <c r="X11" s="65">
        <v>45323</v>
      </c>
      <c r="Y11" s="68" t="s">
        <v>75</v>
      </c>
      <c r="Z11" s="68">
        <v>45488</v>
      </c>
      <c r="AA11" s="67">
        <f t="shared" si="0"/>
        <v>165</v>
      </c>
      <c r="AB11" s="60">
        <v>0</v>
      </c>
      <c r="AC11" s="60">
        <v>0</v>
      </c>
      <c r="AD11" s="60">
        <v>0</v>
      </c>
      <c r="AE11" s="66" t="s">
        <v>75</v>
      </c>
      <c r="AF11" s="67">
        <f t="shared" si="1"/>
        <v>0</v>
      </c>
      <c r="AG11" s="60">
        <v>0</v>
      </c>
      <c r="AH11" s="60">
        <v>0</v>
      </c>
      <c r="AI11" s="65" t="s">
        <v>75</v>
      </c>
      <c r="AJ11" s="61">
        <v>0</v>
      </c>
      <c r="AK11" s="65" t="s">
        <v>75</v>
      </c>
      <c r="AL11" s="65" t="s">
        <v>75</v>
      </c>
      <c r="AM11" s="67">
        <f>+IF(AK11="1800-01-01",0,AL11-AK11)</f>
        <v>0</v>
      </c>
      <c r="AN11" s="67">
        <f>+K11+AC11-AH11</f>
        <v>19250000</v>
      </c>
      <c r="AO11" s="61" t="s">
        <v>67</v>
      </c>
      <c r="AP11" s="60">
        <v>19250000</v>
      </c>
      <c r="AQ11" s="61" t="s">
        <v>86</v>
      </c>
      <c r="AR11" s="60">
        <v>0</v>
      </c>
      <c r="AS11" s="69" t="s">
        <v>75</v>
      </c>
      <c r="AT11" s="60">
        <v>19250000</v>
      </c>
      <c r="AU11" s="71">
        <f t="shared" si="4"/>
        <v>0</v>
      </c>
      <c r="AV11" s="72">
        <f t="shared" si="3"/>
        <v>1</v>
      </c>
      <c r="AW11" s="69" t="s">
        <v>75</v>
      </c>
      <c r="AX11" s="61" t="s">
        <v>98</v>
      </c>
      <c r="AY11" s="62" t="s">
        <v>12700</v>
      </c>
      <c r="AZ11" s="58" t="s">
        <v>67</v>
      </c>
      <c r="BA11" s="58" t="s">
        <v>67</v>
      </c>
    </row>
    <row r="12" spans="1:72" x14ac:dyDescent="0.25">
      <c r="B12" s="58">
        <v>2024</v>
      </c>
      <c r="C12" s="58">
        <v>891780111</v>
      </c>
      <c r="D12" s="59" t="s">
        <v>64</v>
      </c>
      <c r="E12" s="60" t="s">
        <v>12701</v>
      </c>
      <c r="F12" s="60" t="s">
        <v>12702</v>
      </c>
      <c r="G12" s="61">
        <v>0</v>
      </c>
      <c r="H12" s="61" t="s">
        <v>73</v>
      </c>
      <c r="I12" s="59" t="s">
        <v>65</v>
      </c>
      <c r="J12" s="62" t="s">
        <v>12703</v>
      </c>
      <c r="K12" s="60">
        <v>15000000</v>
      </c>
      <c r="L12" s="58" t="s">
        <v>68</v>
      </c>
      <c r="M12" s="62" t="s">
        <v>12704</v>
      </c>
      <c r="N12" s="63">
        <v>1082250917</v>
      </c>
      <c r="O12" s="60">
        <v>138</v>
      </c>
      <c r="P12" s="65">
        <v>45314</v>
      </c>
      <c r="Q12" s="60">
        <v>15000000</v>
      </c>
      <c r="R12" s="65">
        <v>45323</v>
      </c>
      <c r="S12" s="60">
        <v>15000000</v>
      </c>
      <c r="T12" s="61" t="s">
        <v>66</v>
      </c>
      <c r="U12" s="64">
        <v>1083432808</v>
      </c>
      <c r="V12" s="62" t="s">
        <v>7713</v>
      </c>
      <c r="W12" s="65">
        <v>45323</v>
      </c>
      <c r="X12" s="65">
        <v>45323</v>
      </c>
      <c r="Y12" s="68" t="s">
        <v>75</v>
      </c>
      <c r="Z12" s="68">
        <v>45473</v>
      </c>
      <c r="AA12" s="67">
        <f t="shared" si="0"/>
        <v>150</v>
      </c>
      <c r="AB12" s="60">
        <v>0</v>
      </c>
      <c r="AC12" s="60">
        <v>0</v>
      </c>
      <c r="AD12" s="60">
        <v>0</v>
      </c>
      <c r="AE12" s="66" t="s">
        <v>75</v>
      </c>
      <c r="AF12" s="67">
        <f t="shared" si="1"/>
        <v>0</v>
      </c>
      <c r="AG12" s="60">
        <v>0</v>
      </c>
      <c r="AH12" s="60">
        <v>0</v>
      </c>
      <c r="AI12" s="65" t="s">
        <v>75</v>
      </c>
      <c r="AJ12" s="61">
        <v>0</v>
      </c>
      <c r="AK12" s="65" t="s">
        <v>75</v>
      </c>
      <c r="AL12" s="65" t="s">
        <v>75</v>
      </c>
      <c r="AM12" s="67">
        <f t="shared" si="2"/>
        <v>0</v>
      </c>
      <c r="AN12" s="67">
        <f>+K12+AC12-AH12</f>
        <v>15000000</v>
      </c>
      <c r="AO12" s="61" t="s">
        <v>67</v>
      </c>
      <c r="AP12" s="60">
        <v>15000000</v>
      </c>
      <c r="AQ12" s="61" t="s">
        <v>86</v>
      </c>
      <c r="AR12" s="60">
        <v>0</v>
      </c>
      <c r="AS12" s="69" t="s">
        <v>75</v>
      </c>
      <c r="AT12" s="60">
        <v>15000000</v>
      </c>
      <c r="AU12" s="71">
        <f t="shared" si="4"/>
        <v>0</v>
      </c>
      <c r="AV12" s="72">
        <f t="shared" si="3"/>
        <v>1</v>
      </c>
      <c r="AW12" s="69" t="s">
        <v>75</v>
      </c>
      <c r="AX12" s="61" t="s">
        <v>98</v>
      </c>
      <c r="AY12" s="62" t="s">
        <v>12705</v>
      </c>
      <c r="AZ12" s="58" t="s">
        <v>67</v>
      </c>
      <c r="BA12" s="58" t="s">
        <v>67</v>
      </c>
    </row>
    <row r="13" spans="1:72" x14ac:dyDescent="0.25">
      <c r="B13" s="58">
        <v>2024</v>
      </c>
      <c r="C13" s="58">
        <v>891780111</v>
      </c>
      <c r="D13" s="59" t="s">
        <v>64</v>
      </c>
      <c r="E13" s="60" t="s">
        <v>12706</v>
      </c>
      <c r="F13" s="60" t="s">
        <v>12707</v>
      </c>
      <c r="G13" s="61">
        <v>0</v>
      </c>
      <c r="H13" s="61" t="s">
        <v>73</v>
      </c>
      <c r="I13" s="59" t="s">
        <v>65</v>
      </c>
      <c r="J13" s="62" t="s">
        <v>12708</v>
      </c>
      <c r="K13" s="60">
        <v>15000000</v>
      </c>
      <c r="L13" s="58" t="s">
        <v>68</v>
      </c>
      <c r="M13" s="62" t="s">
        <v>12709</v>
      </c>
      <c r="N13" s="63">
        <v>1049348815</v>
      </c>
      <c r="O13" s="60">
        <v>139</v>
      </c>
      <c r="P13" s="65">
        <v>45314</v>
      </c>
      <c r="Q13" s="60">
        <v>15000000</v>
      </c>
      <c r="R13" s="65">
        <v>45323</v>
      </c>
      <c r="S13" s="60">
        <v>15000000</v>
      </c>
      <c r="T13" s="61" t="s">
        <v>66</v>
      </c>
      <c r="U13" s="64">
        <v>32770239</v>
      </c>
      <c r="V13" s="62" t="s">
        <v>7916</v>
      </c>
      <c r="W13" s="65">
        <v>45323</v>
      </c>
      <c r="X13" s="65">
        <v>45323</v>
      </c>
      <c r="Y13" s="68" t="s">
        <v>75</v>
      </c>
      <c r="Z13" s="68">
        <v>45473</v>
      </c>
      <c r="AA13" s="67">
        <f t="shared" si="0"/>
        <v>150</v>
      </c>
      <c r="AB13" s="60">
        <v>0</v>
      </c>
      <c r="AC13" s="60">
        <v>0</v>
      </c>
      <c r="AD13" s="60">
        <v>0</v>
      </c>
      <c r="AE13" s="66" t="s">
        <v>75</v>
      </c>
      <c r="AF13" s="67">
        <f t="shared" si="1"/>
        <v>0</v>
      </c>
      <c r="AG13" s="60">
        <v>0</v>
      </c>
      <c r="AH13" s="60">
        <v>0</v>
      </c>
      <c r="AI13" s="65" t="s">
        <v>75</v>
      </c>
      <c r="AJ13" s="61">
        <v>0</v>
      </c>
      <c r="AK13" s="65" t="s">
        <v>75</v>
      </c>
      <c r="AL13" s="65" t="s">
        <v>75</v>
      </c>
      <c r="AM13" s="67">
        <f t="shared" si="2"/>
        <v>0</v>
      </c>
      <c r="AN13" s="67">
        <f>+K13+AC13-AH13</f>
        <v>15000000</v>
      </c>
      <c r="AO13" s="61" t="s">
        <v>67</v>
      </c>
      <c r="AP13" s="60">
        <v>15000000</v>
      </c>
      <c r="AQ13" s="61" t="s">
        <v>86</v>
      </c>
      <c r="AR13" s="60">
        <v>0</v>
      </c>
      <c r="AS13" s="69" t="s">
        <v>75</v>
      </c>
      <c r="AT13" s="60">
        <v>15000000</v>
      </c>
      <c r="AU13" s="71">
        <f t="shared" si="4"/>
        <v>0</v>
      </c>
      <c r="AV13" s="72">
        <f t="shared" si="3"/>
        <v>1</v>
      </c>
      <c r="AW13" s="69" t="s">
        <v>75</v>
      </c>
      <c r="AX13" s="61" t="s">
        <v>98</v>
      </c>
      <c r="AY13" s="62" t="s">
        <v>12710</v>
      </c>
      <c r="AZ13" s="58" t="s">
        <v>67</v>
      </c>
      <c r="BA13" s="58" t="s">
        <v>67</v>
      </c>
    </row>
    <row r="14" spans="1:72" x14ac:dyDescent="0.25">
      <c r="B14" s="58">
        <v>2024</v>
      </c>
      <c r="C14" s="58">
        <v>891780111</v>
      </c>
      <c r="D14" s="59" t="s">
        <v>64</v>
      </c>
      <c r="E14" s="60" t="s">
        <v>12711</v>
      </c>
      <c r="F14" s="60" t="s">
        <v>12712</v>
      </c>
      <c r="G14" s="61">
        <v>0</v>
      </c>
      <c r="H14" s="61" t="s">
        <v>73</v>
      </c>
      <c r="I14" s="59" t="s">
        <v>65</v>
      </c>
      <c r="J14" s="62" t="s">
        <v>12713</v>
      </c>
      <c r="K14" s="60">
        <v>10450000</v>
      </c>
      <c r="L14" s="58" t="s">
        <v>68</v>
      </c>
      <c r="M14" s="62" t="s">
        <v>12714</v>
      </c>
      <c r="N14" s="63">
        <v>1007820106</v>
      </c>
      <c r="O14" s="60">
        <v>232</v>
      </c>
      <c r="P14" s="65">
        <v>45323</v>
      </c>
      <c r="Q14" s="60">
        <v>10450000</v>
      </c>
      <c r="R14" s="65">
        <v>45323</v>
      </c>
      <c r="S14" s="60">
        <v>10450000</v>
      </c>
      <c r="T14" s="61" t="s">
        <v>66</v>
      </c>
      <c r="U14" s="64">
        <v>32770239</v>
      </c>
      <c r="V14" s="62" t="s">
        <v>7916</v>
      </c>
      <c r="W14" s="65">
        <v>45323</v>
      </c>
      <c r="X14" s="65">
        <v>45323</v>
      </c>
      <c r="Y14" s="68" t="s">
        <v>75</v>
      </c>
      <c r="Z14" s="68">
        <v>45488</v>
      </c>
      <c r="AA14" s="67">
        <f t="shared" si="0"/>
        <v>165</v>
      </c>
      <c r="AB14" s="60">
        <v>0</v>
      </c>
      <c r="AC14" s="60">
        <v>0</v>
      </c>
      <c r="AD14" s="60">
        <v>0</v>
      </c>
      <c r="AE14" s="66" t="s">
        <v>75</v>
      </c>
      <c r="AF14" s="67">
        <f t="shared" si="1"/>
        <v>0</v>
      </c>
      <c r="AG14" s="60">
        <v>0</v>
      </c>
      <c r="AH14" s="60">
        <v>0</v>
      </c>
      <c r="AI14" s="65" t="s">
        <v>75</v>
      </c>
      <c r="AJ14" s="61">
        <v>0</v>
      </c>
      <c r="AK14" s="65" t="s">
        <v>75</v>
      </c>
      <c r="AL14" s="65" t="s">
        <v>75</v>
      </c>
      <c r="AM14" s="67">
        <f t="shared" si="2"/>
        <v>0</v>
      </c>
      <c r="AN14" s="67">
        <f>+K14+AC14-AH14</f>
        <v>10450000</v>
      </c>
      <c r="AO14" s="61" t="s">
        <v>67</v>
      </c>
      <c r="AP14" s="60">
        <v>10450000</v>
      </c>
      <c r="AQ14" s="61" t="s">
        <v>86</v>
      </c>
      <c r="AR14" s="60">
        <v>0</v>
      </c>
      <c r="AS14" s="69" t="s">
        <v>75</v>
      </c>
      <c r="AT14" s="60">
        <v>10450000</v>
      </c>
      <c r="AU14" s="71">
        <f t="shared" si="4"/>
        <v>0</v>
      </c>
      <c r="AV14" s="72">
        <f t="shared" si="3"/>
        <v>1</v>
      </c>
      <c r="AW14" s="69" t="s">
        <v>75</v>
      </c>
      <c r="AX14" s="61" t="s">
        <v>98</v>
      </c>
      <c r="AY14" s="62" t="s">
        <v>12715</v>
      </c>
      <c r="AZ14" s="58" t="s">
        <v>67</v>
      </c>
      <c r="BA14" s="58" t="s">
        <v>67</v>
      </c>
    </row>
    <row r="15" spans="1:72" x14ac:dyDescent="0.25">
      <c r="B15" s="58">
        <v>2024</v>
      </c>
      <c r="C15" s="58">
        <v>891780111</v>
      </c>
      <c r="D15" s="59" t="s">
        <v>64</v>
      </c>
      <c r="E15" s="60" t="s">
        <v>12716</v>
      </c>
      <c r="F15" s="60" t="s">
        <v>12717</v>
      </c>
      <c r="G15" s="61">
        <v>0</v>
      </c>
      <c r="H15" s="61" t="s">
        <v>73</v>
      </c>
      <c r="I15" s="59" t="s">
        <v>65</v>
      </c>
      <c r="J15" s="62" t="s">
        <v>12718</v>
      </c>
      <c r="K15" s="60">
        <v>10000000</v>
      </c>
      <c r="L15" s="58" t="s">
        <v>68</v>
      </c>
      <c r="M15" s="62" t="s">
        <v>12719</v>
      </c>
      <c r="N15" s="63">
        <v>1083004668</v>
      </c>
      <c r="O15" s="60">
        <v>476</v>
      </c>
      <c r="P15" s="65">
        <v>45348</v>
      </c>
      <c r="Q15" s="60">
        <v>10000000</v>
      </c>
      <c r="R15" s="65">
        <v>45352</v>
      </c>
      <c r="S15" s="60">
        <v>10000000</v>
      </c>
      <c r="T15" s="61" t="s">
        <v>66</v>
      </c>
      <c r="U15" s="64">
        <v>32770239</v>
      </c>
      <c r="V15" s="62" t="s">
        <v>7916</v>
      </c>
      <c r="W15" s="65">
        <v>45352</v>
      </c>
      <c r="X15" s="65">
        <v>45352</v>
      </c>
      <c r="Y15" s="68" t="s">
        <v>75</v>
      </c>
      <c r="Z15" s="68">
        <v>45473</v>
      </c>
      <c r="AA15" s="67">
        <f t="shared" si="0"/>
        <v>121</v>
      </c>
      <c r="AB15" s="60">
        <v>0</v>
      </c>
      <c r="AC15" s="60">
        <v>0</v>
      </c>
      <c r="AD15" s="60">
        <v>0</v>
      </c>
      <c r="AE15" s="66" t="s">
        <v>75</v>
      </c>
      <c r="AF15" s="67">
        <f t="shared" si="1"/>
        <v>0</v>
      </c>
      <c r="AG15" s="60">
        <v>0</v>
      </c>
      <c r="AH15" s="60">
        <v>0</v>
      </c>
      <c r="AI15" s="65" t="s">
        <v>75</v>
      </c>
      <c r="AJ15" s="61">
        <v>0</v>
      </c>
      <c r="AK15" s="65" t="s">
        <v>75</v>
      </c>
      <c r="AL15" s="65" t="s">
        <v>75</v>
      </c>
      <c r="AM15" s="67">
        <f t="shared" si="2"/>
        <v>0</v>
      </c>
      <c r="AN15" s="67">
        <f>+K15+AC15-AH15</f>
        <v>10000000</v>
      </c>
      <c r="AO15" s="61" t="s">
        <v>67</v>
      </c>
      <c r="AP15" s="60">
        <v>10000000</v>
      </c>
      <c r="AQ15" s="61" t="s">
        <v>86</v>
      </c>
      <c r="AR15" s="60">
        <v>0</v>
      </c>
      <c r="AS15" s="69" t="s">
        <v>75</v>
      </c>
      <c r="AT15" s="60">
        <v>10000000</v>
      </c>
      <c r="AU15" s="71">
        <f t="shared" si="4"/>
        <v>0</v>
      </c>
      <c r="AV15" s="72">
        <f t="shared" si="3"/>
        <v>1</v>
      </c>
      <c r="AW15" s="69" t="s">
        <v>75</v>
      </c>
      <c r="AX15" s="61" t="s">
        <v>98</v>
      </c>
      <c r="AY15" s="62" t="s">
        <v>12720</v>
      </c>
      <c r="AZ15" s="58" t="s">
        <v>67</v>
      </c>
      <c r="BA15" s="58" t="s">
        <v>67</v>
      </c>
    </row>
    <row r="16" spans="1:72" x14ac:dyDescent="0.25">
      <c r="B16" s="58">
        <v>2024</v>
      </c>
      <c r="C16" s="58">
        <v>891780111</v>
      </c>
      <c r="D16" s="59" t="s">
        <v>64</v>
      </c>
      <c r="E16" s="60" t="s">
        <v>12721</v>
      </c>
      <c r="F16" s="60" t="s">
        <v>12722</v>
      </c>
      <c r="G16" s="61">
        <v>0</v>
      </c>
      <c r="H16" s="61" t="s">
        <v>73</v>
      </c>
      <c r="I16" s="59" t="s">
        <v>65</v>
      </c>
      <c r="J16" s="62" t="s">
        <v>12723</v>
      </c>
      <c r="K16" s="60">
        <v>14000000</v>
      </c>
      <c r="L16" s="58" t="s">
        <v>68</v>
      </c>
      <c r="M16" s="62" t="s">
        <v>12724</v>
      </c>
      <c r="N16" s="63">
        <v>1103120398</v>
      </c>
      <c r="O16" s="60">
        <v>543</v>
      </c>
      <c r="P16" s="65">
        <v>45352</v>
      </c>
      <c r="Q16" s="60">
        <v>19250000</v>
      </c>
      <c r="R16" s="65">
        <v>45356</v>
      </c>
      <c r="S16" s="60">
        <v>14000000</v>
      </c>
      <c r="T16" s="61" t="s">
        <v>66</v>
      </c>
      <c r="U16" s="64">
        <v>79732773</v>
      </c>
      <c r="V16" s="62" t="s">
        <v>7085</v>
      </c>
      <c r="W16" s="65">
        <v>45356</v>
      </c>
      <c r="X16" s="65">
        <v>45356</v>
      </c>
      <c r="Y16" s="68" t="s">
        <v>75</v>
      </c>
      <c r="Z16" s="68">
        <v>45473</v>
      </c>
      <c r="AA16" s="67">
        <f t="shared" si="0"/>
        <v>117</v>
      </c>
      <c r="AB16" s="60">
        <v>0</v>
      </c>
      <c r="AC16" s="60">
        <v>0</v>
      </c>
      <c r="AD16" s="60">
        <v>0</v>
      </c>
      <c r="AE16" s="66" t="s">
        <v>75</v>
      </c>
      <c r="AF16" s="67">
        <f t="shared" si="1"/>
        <v>0</v>
      </c>
      <c r="AG16" s="60">
        <v>0</v>
      </c>
      <c r="AH16" s="60">
        <v>0</v>
      </c>
      <c r="AI16" s="65" t="s">
        <v>75</v>
      </c>
      <c r="AJ16" s="61">
        <v>0</v>
      </c>
      <c r="AK16" s="65" t="s">
        <v>75</v>
      </c>
      <c r="AL16" s="65" t="s">
        <v>75</v>
      </c>
      <c r="AM16" s="67">
        <f t="shared" si="2"/>
        <v>0</v>
      </c>
      <c r="AN16" s="67">
        <f>+K16+AC16-AH16</f>
        <v>14000000</v>
      </c>
      <c r="AO16" s="61" t="s">
        <v>67</v>
      </c>
      <c r="AP16" s="60">
        <v>14000000</v>
      </c>
      <c r="AQ16" s="61" t="s">
        <v>86</v>
      </c>
      <c r="AR16" s="60">
        <v>0</v>
      </c>
      <c r="AS16" s="69" t="s">
        <v>75</v>
      </c>
      <c r="AT16" s="60">
        <v>14000000</v>
      </c>
      <c r="AU16" s="71">
        <f t="shared" si="4"/>
        <v>0</v>
      </c>
      <c r="AV16" s="72">
        <f t="shared" si="3"/>
        <v>1</v>
      </c>
      <c r="AW16" s="69" t="s">
        <v>75</v>
      </c>
      <c r="AX16" s="61" t="s">
        <v>98</v>
      </c>
      <c r="AY16" s="62" t="s">
        <v>12725</v>
      </c>
      <c r="AZ16" s="58" t="s">
        <v>67</v>
      </c>
      <c r="BA16" s="58" t="s">
        <v>67</v>
      </c>
    </row>
    <row r="17" spans="2:53" x14ac:dyDescent="0.25">
      <c r="B17" s="58">
        <v>2024</v>
      </c>
      <c r="C17" s="58">
        <v>891780111</v>
      </c>
      <c r="D17" s="59" t="s">
        <v>64</v>
      </c>
      <c r="E17" s="60" t="s">
        <v>12726</v>
      </c>
      <c r="F17" s="60" t="s">
        <v>12722</v>
      </c>
      <c r="G17" s="61">
        <v>0</v>
      </c>
      <c r="H17" s="61" t="s">
        <v>73</v>
      </c>
      <c r="I17" s="59" t="s">
        <v>65</v>
      </c>
      <c r="J17" s="62" t="s">
        <v>12727</v>
      </c>
      <c r="K17" s="60">
        <v>10000000</v>
      </c>
      <c r="L17" s="58" t="s">
        <v>68</v>
      </c>
      <c r="M17" s="62" t="s">
        <v>12728</v>
      </c>
      <c r="N17" s="63">
        <v>1082871433</v>
      </c>
      <c r="O17" s="60">
        <v>894</v>
      </c>
      <c r="P17" s="65">
        <v>45392</v>
      </c>
      <c r="Q17" s="60">
        <v>10000000</v>
      </c>
      <c r="R17" s="65">
        <v>45392</v>
      </c>
      <c r="S17" s="60">
        <v>10000000</v>
      </c>
      <c r="T17" s="61" t="s">
        <v>66</v>
      </c>
      <c r="U17" s="64">
        <v>85475151</v>
      </c>
      <c r="V17" s="62" t="s">
        <v>12729</v>
      </c>
      <c r="W17" s="65">
        <v>45392</v>
      </c>
      <c r="X17" s="65">
        <v>45392</v>
      </c>
      <c r="Y17" s="68" t="s">
        <v>75</v>
      </c>
      <c r="Z17" s="68">
        <v>45503</v>
      </c>
      <c r="AA17" s="67">
        <f t="shared" si="0"/>
        <v>111</v>
      </c>
      <c r="AB17" s="60">
        <v>0</v>
      </c>
      <c r="AC17" s="60">
        <v>0</v>
      </c>
      <c r="AD17" s="60">
        <v>0</v>
      </c>
      <c r="AE17" s="66" t="s">
        <v>75</v>
      </c>
      <c r="AF17" s="67">
        <f t="shared" si="1"/>
        <v>0</v>
      </c>
      <c r="AG17" s="60">
        <v>0</v>
      </c>
      <c r="AH17" s="60">
        <v>0</v>
      </c>
      <c r="AI17" s="65" t="s">
        <v>75</v>
      </c>
      <c r="AJ17" s="61">
        <v>0</v>
      </c>
      <c r="AK17" s="65" t="s">
        <v>75</v>
      </c>
      <c r="AL17" s="65" t="s">
        <v>75</v>
      </c>
      <c r="AM17" s="67">
        <f t="shared" si="2"/>
        <v>0</v>
      </c>
      <c r="AN17" s="67">
        <f>+K17+AC17-AH17</f>
        <v>10000000</v>
      </c>
      <c r="AO17" s="61" t="s">
        <v>67</v>
      </c>
      <c r="AP17" s="60">
        <v>10000000</v>
      </c>
      <c r="AQ17" s="61" t="s">
        <v>86</v>
      </c>
      <c r="AR17" s="60">
        <v>0</v>
      </c>
      <c r="AS17" s="69" t="s">
        <v>75</v>
      </c>
      <c r="AT17" s="60">
        <v>10000000</v>
      </c>
      <c r="AU17" s="71">
        <f t="shared" si="4"/>
        <v>0</v>
      </c>
      <c r="AV17" s="72">
        <f t="shared" si="3"/>
        <v>1</v>
      </c>
      <c r="AW17" s="69" t="s">
        <v>75</v>
      </c>
      <c r="AX17" s="61" t="s">
        <v>98</v>
      </c>
      <c r="AY17" s="62" t="s">
        <v>12730</v>
      </c>
      <c r="AZ17" s="58" t="s">
        <v>67</v>
      </c>
      <c r="BA17" s="58" t="s">
        <v>67</v>
      </c>
    </row>
    <row r="18" spans="2:53" x14ac:dyDescent="0.25">
      <c r="B18" s="58">
        <v>2024</v>
      </c>
      <c r="C18" s="58">
        <v>891780111</v>
      </c>
      <c r="D18" s="59" t="s">
        <v>64</v>
      </c>
      <c r="E18" s="60" t="s">
        <v>12731</v>
      </c>
      <c r="F18" s="60" t="s">
        <v>12732</v>
      </c>
      <c r="G18" s="61">
        <v>0</v>
      </c>
      <c r="H18" s="61" t="s">
        <v>73</v>
      </c>
      <c r="I18" s="59" t="s">
        <v>65</v>
      </c>
      <c r="J18" s="62" t="s">
        <v>12733</v>
      </c>
      <c r="K18" s="60">
        <v>15500000</v>
      </c>
      <c r="L18" s="58" t="s">
        <v>68</v>
      </c>
      <c r="M18" s="62" t="s">
        <v>12734</v>
      </c>
      <c r="N18" s="63">
        <v>860012336</v>
      </c>
      <c r="O18" s="60">
        <v>1173</v>
      </c>
      <c r="P18" s="65">
        <v>45426</v>
      </c>
      <c r="Q18" s="60">
        <v>15500000</v>
      </c>
      <c r="R18" s="65">
        <v>45439</v>
      </c>
      <c r="S18" s="60">
        <v>15500000</v>
      </c>
      <c r="T18" s="61" t="s">
        <v>66</v>
      </c>
      <c r="U18" s="64">
        <v>79732773</v>
      </c>
      <c r="V18" s="62" t="s">
        <v>7085</v>
      </c>
      <c r="W18" s="65">
        <v>45439</v>
      </c>
      <c r="X18" s="65">
        <v>45439</v>
      </c>
      <c r="Y18" s="68" t="s">
        <v>75</v>
      </c>
      <c r="Z18" s="68">
        <v>45458</v>
      </c>
      <c r="AA18" s="67">
        <f t="shared" si="0"/>
        <v>19</v>
      </c>
      <c r="AB18" s="60">
        <v>0</v>
      </c>
      <c r="AC18" s="60">
        <v>0</v>
      </c>
      <c r="AD18" s="60">
        <v>0</v>
      </c>
      <c r="AE18" s="66" t="s">
        <v>75</v>
      </c>
      <c r="AF18" s="67">
        <f t="shared" si="1"/>
        <v>0</v>
      </c>
      <c r="AG18" s="60">
        <v>0</v>
      </c>
      <c r="AH18" s="60">
        <v>0</v>
      </c>
      <c r="AI18" s="65" t="s">
        <v>75</v>
      </c>
      <c r="AJ18" s="61">
        <v>0</v>
      </c>
      <c r="AK18" s="65" t="s">
        <v>75</v>
      </c>
      <c r="AL18" s="65" t="s">
        <v>75</v>
      </c>
      <c r="AM18" s="67">
        <f t="shared" si="2"/>
        <v>0</v>
      </c>
      <c r="AN18" s="67">
        <f>+K18+AC18-AH18</f>
        <v>15500000</v>
      </c>
      <c r="AO18" s="61" t="s">
        <v>67</v>
      </c>
      <c r="AP18" s="60">
        <v>15500000</v>
      </c>
      <c r="AQ18" s="61" t="s">
        <v>86</v>
      </c>
      <c r="AR18" s="60">
        <v>0</v>
      </c>
      <c r="AS18" s="69" t="s">
        <v>75</v>
      </c>
      <c r="AT18" s="60">
        <v>15500000</v>
      </c>
      <c r="AU18" s="71">
        <f t="shared" si="4"/>
        <v>0</v>
      </c>
      <c r="AV18" s="72">
        <f t="shared" si="3"/>
        <v>1</v>
      </c>
      <c r="AW18" s="69" t="s">
        <v>75</v>
      </c>
      <c r="AX18" s="61" t="s">
        <v>98</v>
      </c>
      <c r="AY18" s="62" t="s">
        <v>12735</v>
      </c>
      <c r="AZ18" s="58" t="s">
        <v>67</v>
      </c>
      <c r="BA18" s="58" t="s">
        <v>119</v>
      </c>
    </row>
    <row r="19" spans="2:53" x14ac:dyDescent="0.25">
      <c r="B19" s="58">
        <v>2024</v>
      </c>
      <c r="C19" s="58">
        <v>891780111</v>
      </c>
      <c r="D19" s="59" t="s">
        <v>64</v>
      </c>
      <c r="E19" s="60" t="s">
        <v>12736</v>
      </c>
      <c r="F19" s="60" t="s">
        <v>12737</v>
      </c>
      <c r="G19" s="61">
        <v>0</v>
      </c>
      <c r="H19" s="61" t="s">
        <v>73</v>
      </c>
      <c r="I19" s="59" t="s">
        <v>125</v>
      </c>
      <c r="J19" s="62" t="s">
        <v>12738</v>
      </c>
      <c r="K19" s="60">
        <v>10000000</v>
      </c>
      <c r="L19" s="58" t="s">
        <v>68</v>
      </c>
      <c r="M19" s="62" t="s">
        <v>12734</v>
      </c>
      <c r="N19" s="63">
        <v>860012336</v>
      </c>
      <c r="O19" s="60">
        <v>1173</v>
      </c>
      <c r="P19" s="65">
        <v>45448</v>
      </c>
      <c r="Q19" s="60">
        <v>10000000</v>
      </c>
      <c r="R19" s="65">
        <v>45467</v>
      </c>
      <c r="S19" s="60">
        <v>10000000</v>
      </c>
      <c r="T19" s="61" t="s">
        <v>66</v>
      </c>
      <c r="U19" s="64">
        <v>79732773</v>
      </c>
      <c r="V19" s="62" t="s">
        <v>7085</v>
      </c>
      <c r="W19" s="65">
        <v>45467</v>
      </c>
      <c r="X19" s="65">
        <v>45467</v>
      </c>
      <c r="Y19" s="68" t="s">
        <v>75</v>
      </c>
      <c r="Z19" s="68">
        <v>45476</v>
      </c>
      <c r="AA19" s="67">
        <f t="shared" si="0"/>
        <v>9</v>
      </c>
      <c r="AB19" s="60">
        <v>0</v>
      </c>
      <c r="AC19" s="60">
        <v>0</v>
      </c>
      <c r="AD19" s="60">
        <v>0</v>
      </c>
      <c r="AE19" s="66" t="s">
        <v>75</v>
      </c>
      <c r="AF19" s="67">
        <f t="shared" si="1"/>
        <v>0</v>
      </c>
      <c r="AG19" s="60">
        <v>0</v>
      </c>
      <c r="AH19" s="60">
        <v>0</v>
      </c>
      <c r="AI19" s="65" t="s">
        <v>75</v>
      </c>
      <c r="AJ19" s="61">
        <v>0</v>
      </c>
      <c r="AK19" s="65" t="s">
        <v>75</v>
      </c>
      <c r="AL19" s="65" t="s">
        <v>75</v>
      </c>
      <c r="AM19" s="67">
        <f t="shared" si="2"/>
        <v>0</v>
      </c>
      <c r="AN19" s="67">
        <f>+K19+AC19-AH19</f>
        <v>10000000</v>
      </c>
      <c r="AO19" s="61" t="s">
        <v>67</v>
      </c>
      <c r="AP19" s="60">
        <v>10000000</v>
      </c>
      <c r="AQ19" s="61" t="s">
        <v>86</v>
      </c>
      <c r="AR19" s="60">
        <v>0</v>
      </c>
      <c r="AS19" s="69" t="s">
        <v>75</v>
      </c>
      <c r="AT19" s="60">
        <v>10000000</v>
      </c>
      <c r="AU19" s="71">
        <f t="shared" si="4"/>
        <v>0</v>
      </c>
      <c r="AV19" s="72">
        <f t="shared" si="3"/>
        <v>1</v>
      </c>
      <c r="AW19" s="69" t="s">
        <v>75</v>
      </c>
      <c r="AX19" s="61" t="s">
        <v>98</v>
      </c>
      <c r="AY19" s="62" t="s">
        <v>12739</v>
      </c>
      <c r="AZ19" s="58" t="s">
        <v>67</v>
      </c>
      <c r="BA19" s="58" t="s">
        <v>119</v>
      </c>
    </row>
    <row r="20" spans="2:53" x14ac:dyDescent="0.25">
      <c r="B20" s="58">
        <v>2024</v>
      </c>
      <c r="C20" s="58">
        <v>891780111</v>
      </c>
      <c r="D20" s="59" t="s">
        <v>64</v>
      </c>
      <c r="E20" s="60" t="s">
        <v>12740</v>
      </c>
      <c r="F20" s="60" t="s">
        <v>12741</v>
      </c>
      <c r="G20" s="61">
        <v>0</v>
      </c>
      <c r="H20" s="61" t="s">
        <v>73</v>
      </c>
      <c r="I20" s="59" t="s">
        <v>65</v>
      </c>
      <c r="J20" s="62" t="s">
        <v>12742</v>
      </c>
      <c r="K20" s="60">
        <v>17500000</v>
      </c>
      <c r="L20" s="58" t="s">
        <v>68</v>
      </c>
      <c r="M20" s="62" t="s">
        <v>12719</v>
      </c>
      <c r="N20" s="63">
        <v>1083004668</v>
      </c>
      <c r="O20" s="60">
        <v>1528</v>
      </c>
      <c r="P20" s="65">
        <v>45482</v>
      </c>
      <c r="Q20" s="60">
        <v>17500000</v>
      </c>
      <c r="R20" s="65">
        <v>45482</v>
      </c>
      <c r="S20" s="60">
        <v>17500000</v>
      </c>
      <c r="T20" s="61" t="s">
        <v>66</v>
      </c>
      <c r="U20" s="64">
        <v>1083554320</v>
      </c>
      <c r="V20" s="62" t="s">
        <v>6821</v>
      </c>
      <c r="W20" s="65">
        <v>45482</v>
      </c>
      <c r="X20" s="65">
        <v>45482</v>
      </c>
      <c r="Y20" s="68" t="s">
        <v>75</v>
      </c>
      <c r="Z20" s="68">
        <v>45635</v>
      </c>
      <c r="AA20" s="67">
        <f t="shared" si="0"/>
        <v>153</v>
      </c>
      <c r="AB20" s="60">
        <v>0</v>
      </c>
      <c r="AC20" s="60">
        <v>0</v>
      </c>
      <c r="AD20" s="60">
        <v>0</v>
      </c>
      <c r="AE20" s="66" t="s">
        <v>75</v>
      </c>
      <c r="AF20" s="67">
        <f t="shared" si="1"/>
        <v>0</v>
      </c>
      <c r="AG20" s="60">
        <v>0</v>
      </c>
      <c r="AH20" s="60">
        <v>0</v>
      </c>
      <c r="AI20" s="65" t="s">
        <v>75</v>
      </c>
      <c r="AJ20" s="61">
        <v>0</v>
      </c>
      <c r="AK20" s="65" t="s">
        <v>75</v>
      </c>
      <c r="AL20" s="65" t="s">
        <v>75</v>
      </c>
      <c r="AM20" s="67">
        <f t="shared" si="2"/>
        <v>0</v>
      </c>
      <c r="AN20" s="67">
        <f>+K20+AC20-AH20</f>
        <v>17500000</v>
      </c>
      <c r="AO20" s="61" t="s">
        <v>67</v>
      </c>
      <c r="AP20" s="60">
        <v>17500000</v>
      </c>
      <c r="AQ20" s="61" t="s">
        <v>86</v>
      </c>
      <c r="AR20" s="60">
        <v>0</v>
      </c>
      <c r="AS20" s="69" t="s">
        <v>75</v>
      </c>
      <c r="AT20" s="74">
        <v>3500000</v>
      </c>
      <c r="AU20" s="71">
        <f t="shared" si="4"/>
        <v>14000000</v>
      </c>
      <c r="AV20" s="72">
        <f t="shared" si="3"/>
        <v>0.2</v>
      </c>
      <c r="AW20" s="69" t="s">
        <v>75</v>
      </c>
      <c r="AX20" s="61" t="s">
        <v>101</v>
      </c>
      <c r="AY20" s="62" t="s">
        <v>12743</v>
      </c>
      <c r="AZ20" s="58" t="s">
        <v>67</v>
      </c>
      <c r="BA20" s="58" t="s">
        <v>67</v>
      </c>
    </row>
    <row r="21" spans="2:53" x14ac:dyDescent="0.25">
      <c r="B21" s="58">
        <v>2024</v>
      </c>
      <c r="C21" s="58">
        <v>891780111</v>
      </c>
      <c r="D21" s="59" t="s">
        <v>64</v>
      </c>
      <c r="E21" s="60" t="s">
        <v>12744</v>
      </c>
      <c r="F21" s="60" t="s">
        <v>12745</v>
      </c>
      <c r="G21" s="61">
        <v>0</v>
      </c>
      <c r="H21" s="61" t="s">
        <v>73</v>
      </c>
      <c r="I21" s="59" t="s">
        <v>65</v>
      </c>
      <c r="J21" s="62" t="s">
        <v>12713</v>
      </c>
      <c r="K21" s="60">
        <v>10500000</v>
      </c>
      <c r="L21" s="58" t="s">
        <v>68</v>
      </c>
      <c r="M21" s="62" t="s">
        <v>12714</v>
      </c>
      <c r="N21" s="63">
        <v>1007820106</v>
      </c>
      <c r="O21" s="60">
        <v>1731</v>
      </c>
      <c r="P21" s="65">
        <v>45503</v>
      </c>
      <c r="Q21" s="60">
        <v>10500000</v>
      </c>
      <c r="R21" s="65">
        <v>45505</v>
      </c>
      <c r="S21" s="60">
        <v>10500000</v>
      </c>
      <c r="T21" s="61" t="s">
        <v>66</v>
      </c>
      <c r="U21" s="64">
        <v>32770239</v>
      </c>
      <c r="V21" s="62" t="s">
        <v>7916</v>
      </c>
      <c r="W21" s="65">
        <v>45505</v>
      </c>
      <c r="X21" s="65">
        <v>45505</v>
      </c>
      <c r="Y21" s="68" t="s">
        <v>75</v>
      </c>
      <c r="Z21" s="68">
        <v>45657</v>
      </c>
      <c r="AA21" s="67">
        <f t="shared" si="0"/>
        <v>152</v>
      </c>
      <c r="AB21" s="60">
        <v>0</v>
      </c>
      <c r="AC21" s="60">
        <v>0</v>
      </c>
      <c r="AD21" s="60">
        <v>0</v>
      </c>
      <c r="AE21" s="66" t="s">
        <v>75</v>
      </c>
      <c r="AF21" s="67">
        <f t="shared" si="1"/>
        <v>0</v>
      </c>
      <c r="AG21" s="60">
        <v>0</v>
      </c>
      <c r="AH21" s="60">
        <v>0</v>
      </c>
      <c r="AI21" s="65" t="s">
        <v>75</v>
      </c>
      <c r="AJ21" s="61">
        <v>0</v>
      </c>
      <c r="AK21" s="65" t="s">
        <v>75</v>
      </c>
      <c r="AL21" s="65" t="s">
        <v>75</v>
      </c>
      <c r="AM21" s="67">
        <f t="shared" si="2"/>
        <v>0</v>
      </c>
      <c r="AN21" s="67">
        <f>+K21+AC21-AH21</f>
        <v>10500000</v>
      </c>
      <c r="AO21" s="61" t="s">
        <v>67</v>
      </c>
      <c r="AP21" s="60">
        <v>10500000</v>
      </c>
      <c r="AQ21" s="61" t="s">
        <v>86</v>
      </c>
      <c r="AR21" s="60">
        <v>0</v>
      </c>
      <c r="AS21" s="69" t="s">
        <v>75</v>
      </c>
      <c r="AT21" s="74">
        <v>0</v>
      </c>
      <c r="AU21" s="71">
        <f t="shared" si="4"/>
        <v>10500000</v>
      </c>
      <c r="AV21" s="72">
        <f t="shared" si="3"/>
        <v>0</v>
      </c>
      <c r="AW21" s="69" t="s">
        <v>75</v>
      </c>
      <c r="AX21" s="61" t="s">
        <v>101</v>
      </c>
      <c r="AY21" s="62" t="s">
        <v>12746</v>
      </c>
      <c r="AZ21" s="58" t="s">
        <v>67</v>
      </c>
      <c r="BA21" s="58" t="s">
        <v>67</v>
      </c>
    </row>
    <row r="22" spans="2:53" x14ac:dyDescent="0.25">
      <c r="B22" s="58">
        <v>2024</v>
      </c>
      <c r="C22" s="58">
        <v>891780111</v>
      </c>
      <c r="D22" s="59" t="s">
        <v>64</v>
      </c>
      <c r="E22" s="60" t="s">
        <v>12747</v>
      </c>
      <c r="F22" s="60" t="s">
        <v>12748</v>
      </c>
      <c r="G22" s="61">
        <v>0</v>
      </c>
      <c r="H22" s="61" t="s">
        <v>73</v>
      </c>
      <c r="I22" s="59" t="s">
        <v>65</v>
      </c>
      <c r="J22" s="62" t="s">
        <v>12749</v>
      </c>
      <c r="K22" s="60">
        <v>25000000</v>
      </c>
      <c r="L22" s="58" t="s">
        <v>68</v>
      </c>
      <c r="M22" s="62" t="s">
        <v>5774</v>
      </c>
      <c r="N22" s="63">
        <v>85155728</v>
      </c>
      <c r="O22" s="60">
        <v>1732</v>
      </c>
      <c r="P22" s="65">
        <v>45503</v>
      </c>
      <c r="Q22" s="60">
        <v>25000000</v>
      </c>
      <c r="R22" s="65">
        <v>45505</v>
      </c>
      <c r="S22" s="60">
        <v>25000000</v>
      </c>
      <c r="T22" s="61" t="s">
        <v>66</v>
      </c>
      <c r="U22" s="64">
        <v>32770239</v>
      </c>
      <c r="V22" s="62" t="s">
        <v>7916</v>
      </c>
      <c r="W22" s="65">
        <v>45505</v>
      </c>
      <c r="X22" s="65">
        <v>45505</v>
      </c>
      <c r="Y22" s="68" t="s">
        <v>75</v>
      </c>
      <c r="Z22" s="68">
        <v>45657</v>
      </c>
      <c r="AA22" s="67">
        <f t="shared" si="0"/>
        <v>152</v>
      </c>
      <c r="AB22" s="60">
        <v>0</v>
      </c>
      <c r="AC22" s="60">
        <v>0</v>
      </c>
      <c r="AD22" s="60">
        <v>0</v>
      </c>
      <c r="AE22" s="66" t="s">
        <v>75</v>
      </c>
      <c r="AF22" s="67">
        <f t="shared" si="1"/>
        <v>0</v>
      </c>
      <c r="AG22" s="60">
        <v>0</v>
      </c>
      <c r="AH22" s="60">
        <v>0</v>
      </c>
      <c r="AI22" s="65" t="s">
        <v>75</v>
      </c>
      <c r="AJ22" s="61">
        <v>0</v>
      </c>
      <c r="AK22" s="65" t="s">
        <v>75</v>
      </c>
      <c r="AL22" s="65" t="s">
        <v>75</v>
      </c>
      <c r="AM22" s="67">
        <f t="shared" si="2"/>
        <v>0</v>
      </c>
      <c r="AN22" s="67">
        <f>+K22+AC22-AH22</f>
        <v>25000000</v>
      </c>
      <c r="AO22" s="61" t="s">
        <v>67</v>
      </c>
      <c r="AP22" s="60">
        <v>25000000</v>
      </c>
      <c r="AQ22" s="61" t="s">
        <v>86</v>
      </c>
      <c r="AR22" s="60">
        <v>0</v>
      </c>
      <c r="AS22" s="69" t="s">
        <v>75</v>
      </c>
      <c r="AT22" s="74">
        <v>0</v>
      </c>
      <c r="AU22" s="71">
        <f t="shared" si="4"/>
        <v>25000000</v>
      </c>
      <c r="AV22" s="72">
        <f t="shared" si="3"/>
        <v>0</v>
      </c>
      <c r="AW22" s="69" t="s">
        <v>75</v>
      </c>
      <c r="AX22" s="61" t="s">
        <v>101</v>
      </c>
      <c r="AY22" s="62" t="s">
        <v>12750</v>
      </c>
      <c r="AZ22" s="58" t="s">
        <v>67</v>
      </c>
      <c r="BA22" s="58" t="s">
        <v>67</v>
      </c>
    </row>
    <row r="23" spans="2:53" x14ac:dyDescent="0.25">
      <c r="B23" s="58">
        <v>2024</v>
      </c>
      <c r="C23" s="58">
        <v>891780111</v>
      </c>
      <c r="D23" s="59" t="s">
        <v>64</v>
      </c>
      <c r="E23" s="60" t="s">
        <v>12751</v>
      </c>
      <c r="F23" s="60" t="s">
        <v>12752</v>
      </c>
      <c r="G23" s="61">
        <v>0</v>
      </c>
      <c r="H23" s="61" t="s">
        <v>73</v>
      </c>
      <c r="I23" s="59" t="s">
        <v>65</v>
      </c>
      <c r="J23" s="62" t="s">
        <v>12753</v>
      </c>
      <c r="K23" s="60">
        <v>17500000</v>
      </c>
      <c r="L23" s="58" t="s">
        <v>68</v>
      </c>
      <c r="M23" s="62" t="s">
        <v>12698</v>
      </c>
      <c r="N23" s="63">
        <v>1083018407</v>
      </c>
      <c r="O23" s="60">
        <v>1734</v>
      </c>
      <c r="P23" s="65">
        <v>45503</v>
      </c>
      <c r="Q23" s="60">
        <v>17500000</v>
      </c>
      <c r="R23" s="65">
        <v>45505</v>
      </c>
      <c r="S23" s="60">
        <v>17500000</v>
      </c>
      <c r="T23" s="61" t="s">
        <v>66</v>
      </c>
      <c r="U23" s="64">
        <v>91156594</v>
      </c>
      <c r="V23" s="62" t="s">
        <v>12699</v>
      </c>
      <c r="W23" s="65">
        <v>45505</v>
      </c>
      <c r="X23" s="65">
        <v>45505</v>
      </c>
      <c r="Y23" s="68" t="s">
        <v>75</v>
      </c>
      <c r="Z23" s="68">
        <v>45657</v>
      </c>
      <c r="AA23" s="67">
        <f t="shared" si="0"/>
        <v>152</v>
      </c>
      <c r="AB23" s="60">
        <v>0</v>
      </c>
      <c r="AC23" s="60">
        <v>0</v>
      </c>
      <c r="AD23" s="60">
        <v>0</v>
      </c>
      <c r="AE23" s="66" t="s">
        <v>75</v>
      </c>
      <c r="AF23" s="67">
        <f t="shared" si="1"/>
        <v>0</v>
      </c>
      <c r="AG23" s="60">
        <v>0</v>
      </c>
      <c r="AH23" s="60">
        <v>0</v>
      </c>
      <c r="AI23" s="65" t="s">
        <v>75</v>
      </c>
      <c r="AJ23" s="61">
        <v>0</v>
      </c>
      <c r="AK23" s="65" t="s">
        <v>75</v>
      </c>
      <c r="AL23" s="65" t="s">
        <v>75</v>
      </c>
      <c r="AM23" s="67">
        <f t="shared" si="2"/>
        <v>0</v>
      </c>
      <c r="AN23" s="67">
        <f>+K23+AC23-AH23</f>
        <v>17500000</v>
      </c>
      <c r="AO23" s="61" t="s">
        <v>67</v>
      </c>
      <c r="AP23" s="60">
        <v>17500000</v>
      </c>
      <c r="AQ23" s="61" t="s">
        <v>86</v>
      </c>
      <c r="AR23" s="60">
        <v>0</v>
      </c>
      <c r="AS23" s="69" t="s">
        <v>75</v>
      </c>
      <c r="AT23" s="74">
        <v>0</v>
      </c>
      <c r="AU23" s="71">
        <f t="shared" si="4"/>
        <v>17500000</v>
      </c>
      <c r="AV23" s="72">
        <f t="shared" si="3"/>
        <v>0</v>
      </c>
      <c r="AW23" s="69" t="s">
        <v>75</v>
      </c>
      <c r="AX23" s="61" t="s">
        <v>101</v>
      </c>
      <c r="AY23" s="62" t="s">
        <v>12754</v>
      </c>
      <c r="AZ23" s="58" t="s">
        <v>67</v>
      </c>
      <c r="BA23" s="58" t="s">
        <v>67</v>
      </c>
    </row>
    <row r="24" spans="2:53" x14ac:dyDescent="0.25">
      <c r="B24" s="58">
        <v>2024</v>
      </c>
      <c r="C24" s="58">
        <v>891780111</v>
      </c>
      <c r="D24" s="59" t="s">
        <v>64</v>
      </c>
      <c r="E24" s="60" t="s">
        <v>12755</v>
      </c>
      <c r="F24" s="60" t="s">
        <v>12756</v>
      </c>
      <c r="G24" s="61">
        <v>0</v>
      </c>
      <c r="H24" s="61" t="s">
        <v>73</v>
      </c>
      <c r="I24" s="59" t="s">
        <v>65</v>
      </c>
      <c r="J24" s="62" t="s">
        <v>12692</v>
      </c>
      <c r="K24" s="60">
        <v>12500000</v>
      </c>
      <c r="L24" s="58" t="s">
        <v>68</v>
      </c>
      <c r="M24" s="62" t="s">
        <v>12693</v>
      </c>
      <c r="N24" s="63">
        <v>84456404</v>
      </c>
      <c r="O24" s="60">
        <v>1737</v>
      </c>
      <c r="P24" s="65">
        <v>45504</v>
      </c>
      <c r="Q24" s="60">
        <v>12500000</v>
      </c>
      <c r="R24" s="65">
        <v>45505</v>
      </c>
      <c r="S24" s="60">
        <v>12500000</v>
      </c>
      <c r="T24" s="61" t="s">
        <v>66</v>
      </c>
      <c r="U24" s="64">
        <v>1083432808</v>
      </c>
      <c r="V24" s="62" t="s">
        <v>7713</v>
      </c>
      <c r="W24" s="65">
        <v>45505</v>
      </c>
      <c r="X24" s="65">
        <v>45505</v>
      </c>
      <c r="Y24" s="68" t="s">
        <v>75</v>
      </c>
      <c r="Z24" s="68">
        <v>45657</v>
      </c>
      <c r="AA24" s="67">
        <f t="shared" si="0"/>
        <v>152</v>
      </c>
      <c r="AB24" s="60">
        <v>0</v>
      </c>
      <c r="AC24" s="60">
        <v>0</v>
      </c>
      <c r="AD24" s="60">
        <v>0</v>
      </c>
      <c r="AE24" s="66" t="s">
        <v>75</v>
      </c>
      <c r="AF24" s="67">
        <f t="shared" si="1"/>
        <v>0</v>
      </c>
      <c r="AG24" s="60">
        <v>0</v>
      </c>
      <c r="AH24" s="60">
        <v>0</v>
      </c>
      <c r="AI24" s="65" t="s">
        <v>75</v>
      </c>
      <c r="AJ24" s="61">
        <v>0</v>
      </c>
      <c r="AK24" s="65" t="s">
        <v>75</v>
      </c>
      <c r="AL24" s="65" t="s">
        <v>75</v>
      </c>
      <c r="AM24" s="67">
        <f t="shared" si="2"/>
        <v>0</v>
      </c>
      <c r="AN24" s="67">
        <f>+K24+AC24-AH24</f>
        <v>12500000</v>
      </c>
      <c r="AO24" s="61" t="s">
        <v>67</v>
      </c>
      <c r="AP24" s="60">
        <v>12500000</v>
      </c>
      <c r="AQ24" s="61" t="s">
        <v>86</v>
      </c>
      <c r="AR24" s="60">
        <v>0</v>
      </c>
      <c r="AS24" s="69" t="s">
        <v>75</v>
      </c>
      <c r="AT24" s="74">
        <v>0</v>
      </c>
      <c r="AU24" s="71">
        <f t="shared" si="4"/>
        <v>12500000</v>
      </c>
      <c r="AV24" s="72">
        <f t="shared" si="3"/>
        <v>0</v>
      </c>
      <c r="AW24" s="69" t="s">
        <v>75</v>
      </c>
      <c r="AX24" s="61" t="s">
        <v>101</v>
      </c>
      <c r="AY24" s="62" t="s">
        <v>12757</v>
      </c>
      <c r="AZ24" s="58" t="s">
        <v>67</v>
      </c>
      <c r="BA24" s="58" t="s">
        <v>67</v>
      </c>
    </row>
    <row r="25" spans="2:53" x14ac:dyDescent="0.25">
      <c r="B25" s="58">
        <v>2024</v>
      </c>
      <c r="C25" s="58">
        <v>891780111</v>
      </c>
      <c r="D25" s="59" t="s">
        <v>64</v>
      </c>
      <c r="E25" s="60" t="s">
        <v>12758</v>
      </c>
      <c r="F25" s="60" t="s">
        <v>12759</v>
      </c>
      <c r="G25" s="61">
        <v>0</v>
      </c>
      <c r="H25" s="61" t="s">
        <v>73</v>
      </c>
      <c r="I25" s="59" t="s">
        <v>65</v>
      </c>
      <c r="J25" s="62" t="s">
        <v>12760</v>
      </c>
      <c r="K25" s="60">
        <v>12500000</v>
      </c>
      <c r="L25" s="58" t="s">
        <v>68</v>
      </c>
      <c r="M25" s="62" t="s">
        <v>12688</v>
      </c>
      <c r="N25" s="63">
        <v>1065657067</v>
      </c>
      <c r="O25" s="60">
        <v>1737</v>
      </c>
      <c r="P25" s="65">
        <v>45504</v>
      </c>
      <c r="Q25" s="60">
        <v>12500000</v>
      </c>
      <c r="R25" s="65">
        <v>45505</v>
      </c>
      <c r="S25" s="60">
        <v>12500000</v>
      </c>
      <c r="T25" s="61" t="s">
        <v>66</v>
      </c>
      <c r="U25" s="64">
        <v>1082863147</v>
      </c>
      <c r="V25" s="62" t="s">
        <v>4280</v>
      </c>
      <c r="W25" s="65">
        <v>45505</v>
      </c>
      <c r="X25" s="65">
        <v>45505</v>
      </c>
      <c r="Y25" s="68" t="s">
        <v>75</v>
      </c>
      <c r="Z25" s="68">
        <v>45657</v>
      </c>
      <c r="AA25" s="67">
        <f t="shared" si="0"/>
        <v>152</v>
      </c>
      <c r="AB25" s="60">
        <v>0</v>
      </c>
      <c r="AC25" s="60">
        <v>0</v>
      </c>
      <c r="AD25" s="60">
        <v>0</v>
      </c>
      <c r="AE25" s="66" t="s">
        <v>75</v>
      </c>
      <c r="AF25" s="67">
        <f t="shared" si="1"/>
        <v>0</v>
      </c>
      <c r="AG25" s="60">
        <v>0</v>
      </c>
      <c r="AH25" s="60">
        <v>0</v>
      </c>
      <c r="AI25" s="65" t="s">
        <v>75</v>
      </c>
      <c r="AJ25" s="61">
        <v>0</v>
      </c>
      <c r="AK25" s="65" t="s">
        <v>75</v>
      </c>
      <c r="AL25" s="65" t="s">
        <v>75</v>
      </c>
      <c r="AM25" s="67">
        <f t="shared" si="2"/>
        <v>0</v>
      </c>
      <c r="AN25" s="67">
        <f>+K25+AC25-AH25</f>
        <v>12500000</v>
      </c>
      <c r="AO25" s="61" t="s">
        <v>67</v>
      </c>
      <c r="AP25" s="60">
        <v>12500000</v>
      </c>
      <c r="AQ25" s="61" t="s">
        <v>86</v>
      </c>
      <c r="AR25" s="60">
        <v>0</v>
      </c>
      <c r="AS25" s="69" t="s">
        <v>75</v>
      </c>
      <c r="AT25" s="74">
        <v>0</v>
      </c>
      <c r="AU25" s="71">
        <f t="shared" si="4"/>
        <v>12500000</v>
      </c>
      <c r="AV25" s="72">
        <f t="shared" si="3"/>
        <v>0</v>
      </c>
      <c r="AW25" s="69" t="s">
        <v>75</v>
      </c>
      <c r="AX25" s="61" t="s">
        <v>101</v>
      </c>
      <c r="AY25" s="62" t="s">
        <v>12761</v>
      </c>
      <c r="AZ25" s="58" t="s">
        <v>67</v>
      </c>
      <c r="BA25" s="58" t="s">
        <v>67</v>
      </c>
    </row>
    <row r="26" spans="2:53" x14ac:dyDescent="0.25">
      <c r="B26" s="58">
        <v>2024</v>
      </c>
      <c r="C26" s="58">
        <v>891780111</v>
      </c>
      <c r="D26" s="59" t="s">
        <v>64</v>
      </c>
      <c r="E26" s="60" t="s">
        <v>12762</v>
      </c>
      <c r="F26" s="60" t="s">
        <v>12763</v>
      </c>
      <c r="G26" s="61">
        <v>0</v>
      </c>
      <c r="H26" s="61" t="s">
        <v>73</v>
      </c>
      <c r="I26" s="59" t="s">
        <v>65</v>
      </c>
      <c r="J26" s="62" t="s">
        <v>12764</v>
      </c>
      <c r="K26" s="60">
        <v>10000000</v>
      </c>
      <c r="L26" s="58" t="s">
        <v>68</v>
      </c>
      <c r="M26" s="62" t="s">
        <v>12724</v>
      </c>
      <c r="N26" s="63">
        <v>1103120398</v>
      </c>
      <c r="O26" s="60">
        <v>1733</v>
      </c>
      <c r="P26" s="65">
        <v>45503</v>
      </c>
      <c r="Q26" s="60">
        <v>10000000</v>
      </c>
      <c r="R26" s="65">
        <v>45505</v>
      </c>
      <c r="S26" s="60">
        <v>10000000</v>
      </c>
      <c r="T26" s="61" t="s">
        <v>66</v>
      </c>
      <c r="U26" s="64">
        <v>79732773</v>
      </c>
      <c r="V26" s="62" t="s">
        <v>7085</v>
      </c>
      <c r="W26" s="65">
        <v>45505</v>
      </c>
      <c r="X26" s="65">
        <v>45505</v>
      </c>
      <c r="Y26" s="68" t="s">
        <v>75</v>
      </c>
      <c r="Z26" s="68">
        <v>45626</v>
      </c>
      <c r="AA26" s="67">
        <f t="shared" si="0"/>
        <v>121</v>
      </c>
      <c r="AB26" s="60">
        <v>0</v>
      </c>
      <c r="AC26" s="60">
        <v>0</v>
      </c>
      <c r="AD26" s="60">
        <v>0</v>
      </c>
      <c r="AE26" s="66" t="s">
        <v>75</v>
      </c>
      <c r="AF26" s="67">
        <f t="shared" si="1"/>
        <v>0</v>
      </c>
      <c r="AG26" s="60">
        <v>0</v>
      </c>
      <c r="AH26" s="60">
        <v>0</v>
      </c>
      <c r="AI26" s="65" t="s">
        <v>75</v>
      </c>
      <c r="AJ26" s="61">
        <v>0</v>
      </c>
      <c r="AK26" s="65" t="s">
        <v>75</v>
      </c>
      <c r="AL26" s="65" t="s">
        <v>75</v>
      </c>
      <c r="AM26" s="67">
        <f t="shared" si="2"/>
        <v>0</v>
      </c>
      <c r="AN26" s="67">
        <f>+K26+AC26-AH26</f>
        <v>10000000</v>
      </c>
      <c r="AO26" s="61" t="s">
        <v>67</v>
      </c>
      <c r="AP26" s="60">
        <v>10000000</v>
      </c>
      <c r="AQ26" s="61" t="s">
        <v>86</v>
      </c>
      <c r="AR26" s="60">
        <v>0</v>
      </c>
      <c r="AS26" s="69" t="s">
        <v>75</v>
      </c>
      <c r="AT26" s="74">
        <v>0</v>
      </c>
      <c r="AU26" s="71">
        <f t="shared" si="4"/>
        <v>10000000</v>
      </c>
      <c r="AV26" s="72">
        <f t="shared" si="3"/>
        <v>0</v>
      </c>
      <c r="AW26" s="69" t="s">
        <v>75</v>
      </c>
      <c r="AX26" s="61" t="s">
        <v>101</v>
      </c>
      <c r="AY26" s="62" t="s">
        <v>12765</v>
      </c>
      <c r="AZ26" s="58" t="s">
        <v>67</v>
      </c>
      <c r="BA26" s="58" t="s">
        <v>67</v>
      </c>
    </row>
    <row r="27" spans="2:53" x14ac:dyDescent="0.25">
      <c r="B27" s="58">
        <v>2024</v>
      </c>
      <c r="C27" s="58">
        <v>891780111</v>
      </c>
      <c r="D27" s="59" t="s">
        <v>64</v>
      </c>
      <c r="E27" s="60" t="s">
        <v>12766</v>
      </c>
      <c r="F27" s="60" t="s">
        <v>12767</v>
      </c>
      <c r="G27" s="61">
        <v>0</v>
      </c>
      <c r="H27" s="61" t="s">
        <v>73</v>
      </c>
      <c r="I27" s="59" t="s">
        <v>65</v>
      </c>
      <c r="J27" s="62" t="s">
        <v>12764</v>
      </c>
      <c r="K27" s="60">
        <v>10000000</v>
      </c>
      <c r="L27" s="58" t="s">
        <v>68</v>
      </c>
      <c r="M27" s="62" t="s">
        <v>12728</v>
      </c>
      <c r="N27" s="63">
        <v>1082871433</v>
      </c>
      <c r="O27" s="60">
        <v>1733</v>
      </c>
      <c r="P27" s="65">
        <v>45503</v>
      </c>
      <c r="Q27" s="60">
        <v>10000000</v>
      </c>
      <c r="R27" s="65">
        <v>45505</v>
      </c>
      <c r="S27" s="60">
        <v>10000000</v>
      </c>
      <c r="T27" s="61" t="s">
        <v>66</v>
      </c>
      <c r="U27" s="64">
        <v>85475151</v>
      </c>
      <c r="V27" s="62" t="s">
        <v>12729</v>
      </c>
      <c r="W27" s="65">
        <v>45505</v>
      </c>
      <c r="X27" s="65">
        <v>45505</v>
      </c>
      <c r="Y27" s="68" t="s">
        <v>75</v>
      </c>
      <c r="Z27" s="68">
        <v>45626</v>
      </c>
      <c r="AA27" s="67">
        <f t="shared" si="0"/>
        <v>121</v>
      </c>
      <c r="AB27" s="60">
        <v>0</v>
      </c>
      <c r="AC27" s="60">
        <v>0</v>
      </c>
      <c r="AD27" s="60">
        <v>0</v>
      </c>
      <c r="AE27" s="66" t="s">
        <v>75</v>
      </c>
      <c r="AF27" s="67">
        <f t="shared" si="1"/>
        <v>0</v>
      </c>
      <c r="AG27" s="60">
        <v>0</v>
      </c>
      <c r="AH27" s="60">
        <v>0</v>
      </c>
      <c r="AI27" s="65" t="s">
        <v>75</v>
      </c>
      <c r="AJ27" s="61">
        <v>0</v>
      </c>
      <c r="AK27" s="65" t="s">
        <v>75</v>
      </c>
      <c r="AL27" s="65" t="s">
        <v>75</v>
      </c>
      <c r="AM27" s="67">
        <f t="shared" si="2"/>
        <v>0</v>
      </c>
      <c r="AN27" s="67">
        <f>+K27+AC27-AH27</f>
        <v>10000000</v>
      </c>
      <c r="AO27" s="61" t="s">
        <v>67</v>
      </c>
      <c r="AP27" s="60">
        <v>10000000</v>
      </c>
      <c r="AQ27" s="61" t="s">
        <v>86</v>
      </c>
      <c r="AR27" s="60">
        <v>0</v>
      </c>
      <c r="AS27" s="69" t="s">
        <v>75</v>
      </c>
      <c r="AT27" s="74">
        <v>0</v>
      </c>
      <c r="AU27" s="71">
        <f t="shared" si="4"/>
        <v>10000000</v>
      </c>
      <c r="AV27" s="72">
        <f t="shared" si="3"/>
        <v>0</v>
      </c>
      <c r="AW27" s="69" t="s">
        <v>75</v>
      </c>
      <c r="AX27" s="61" t="s">
        <v>101</v>
      </c>
      <c r="AY27" s="62" t="s">
        <v>12768</v>
      </c>
      <c r="AZ27" s="58" t="s">
        <v>67</v>
      </c>
      <c r="BA27" s="58" t="s">
        <v>67</v>
      </c>
    </row>
    <row r="28" spans="2:53" x14ac:dyDescent="0.25">
      <c r="B28" s="58">
        <v>2024</v>
      </c>
      <c r="C28" s="58">
        <v>891780111</v>
      </c>
      <c r="D28" s="59" t="s">
        <v>64</v>
      </c>
      <c r="E28" s="60" t="s">
        <v>12769</v>
      </c>
      <c r="F28" s="60" t="s">
        <v>12770</v>
      </c>
      <c r="G28" s="61">
        <v>0</v>
      </c>
      <c r="H28" s="61" t="s">
        <v>73</v>
      </c>
      <c r="I28" s="59" t="s">
        <v>65</v>
      </c>
      <c r="J28" s="62" t="s">
        <v>12703</v>
      </c>
      <c r="K28" s="60">
        <v>12000000</v>
      </c>
      <c r="L28" s="58" t="s">
        <v>68</v>
      </c>
      <c r="M28" s="62" t="s">
        <v>12704</v>
      </c>
      <c r="N28" s="63">
        <v>1082250917</v>
      </c>
      <c r="O28" s="60">
        <v>1911</v>
      </c>
      <c r="P28" s="65">
        <v>45525</v>
      </c>
      <c r="Q28" s="60">
        <v>12000000</v>
      </c>
      <c r="R28" s="65">
        <v>45505</v>
      </c>
      <c r="S28" s="60">
        <v>12000000</v>
      </c>
      <c r="T28" s="61" t="s">
        <v>66</v>
      </c>
      <c r="U28" s="64">
        <v>1083432808</v>
      </c>
      <c r="V28" s="62" t="s">
        <v>7713</v>
      </c>
      <c r="W28" s="65">
        <v>45526</v>
      </c>
      <c r="X28" s="65">
        <v>45526</v>
      </c>
      <c r="Y28" s="68" t="s">
        <v>75</v>
      </c>
      <c r="Z28" s="68">
        <v>45647</v>
      </c>
      <c r="AA28" s="67">
        <f t="shared" si="0"/>
        <v>121</v>
      </c>
      <c r="AB28" s="60">
        <v>0</v>
      </c>
      <c r="AC28" s="60">
        <v>0</v>
      </c>
      <c r="AD28" s="60">
        <v>0</v>
      </c>
      <c r="AE28" s="66" t="s">
        <v>75</v>
      </c>
      <c r="AF28" s="67">
        <f t="shared" si="1"/>
        <v>0</v>
      </c>
      <c r="AG28" s="60">
        <v>0</v>
      </c>
      <c r="AH28" s="60">
        <v>0</v>
      </c>
      <c r="AI28" s="65" t="s">
        <v>75</v>
      </c>
      <c r="AJ28" s="61">
        <v>0</v>
      </c>
      <c r="AK28" s="65" t="s">
        <v>75</v>
      </c>
      <c r="AL28" s="65" t="s">
        <v>75</v>
      </c>
      <c r="AM28" s="67">
        <f t="shared" si="2"/>
        <v>0</v>
      </c>
      <c r="AN28" s="67">
        <f>+K28+AC28-AH28</f>
        <v>12000000</v>
      </c>
      <c r="AO28" s="61" t="s">
        <v>67</v>
      </c>
      <c r="AP28" s="60">
        <v>12000000</v>
      </c>
      <c r="AQ28" s="61" t="s">
        <v>86</v>
      </c>
      <c r="AR28" s="60">
        <v>0</v>
      </c>
      <c r="AS28" s="69" t="s">
        <v>75</v>
      </c>
      <c r="AT28" s="74">
        <v>0</v>
      </c>
      <c r="AU28" s="71">
        <f t="shared" si="4"/>
        <v>12000000</v>
      </c>
      <c r="AV28" s="72">
        <f t="shared" si="3"/>
        <v>0</v>
      </c>
      <c r="AW28" s="69" t="s">
        <v>75</v>
      </c>
      <c r="AX28" s="61" t="s">
        <v>101</v>
      </c>
      <c r="AY28" s="62" t="s">
        <v>12771</v>
      </c>
      <c r="AZ28" s="58" t="s">
        <v>67</v>
      </c>
      <c r="BA28" s="58" t="s">
        <v>67</v>
      </c>
    </row>
    <row r="29" spans="2:53" ht="15.75" thickBot="1" x14ac:dyDescent="0.3">
      <c r="B29" s="105">
        <v>2024</v>
      </c>
      <c r="C29" s="105">
        <v>891780111</v>
      </c>
      <c r="D29" s="106" t="s">
        <v>64</v>
      </c>
      <c r="E29" s="76" t="s">
        <v>12772</v>
      </c>
      <c r="F29" s="76" t="s">
        <v>12773</v>
      </c>
      <c r="G29" s="75">
        <v>0</v>
      </c>
      <c r="H29" s="75" t="s">
        <v>73</v>
      </c>
      <c r="I29" s="106" t="s">
        <v>65</v>
      </c>
      <c r="J29" s="77" t="s">
        <v>12774</v>
      </c>
      <c r="K29" s="76">
        <v>12000000</v>
      </c>
      <c r="L29" s="105" t="s">
        <v>68</v>
      </c>
      <c r="M29" s="77" t="s">
        <v>12709</v>
      </c>
      <c r="N29" s="78">
        <v>1049348815</v>
      </c>
      <c r="O29" s="76">
        <v>1910</v>
      </c>
      <c r="P29" s="83">
        <v>45525</v>
      </c>
      <c r="Q29" s="76">
        <v>12000000</v>
      </c>
      <c r="R29" s="83">
        <v>45505</v>
      </c>
      <c r="S29" s="76">
        <v>12000000</v>
      </c>
      <c r="T29" s="75" t="s">
        <v>66</v>
      </c>
      <c r="U29" s="79">
        <v>32770239</v>
      </c>
      <c r="V29" s="77" t="s">
        <v>7916</v>
      </c>
      <c r="W29" s="83">
        <v>45526</v>
      </c>
      <c r="X29" s="83">
        <v>45526</v>
      </c>
      <c r="Y29" s="80" t="s">
        <v>75</v>
      </c>
      <c r="Z29" s="80">
        <v>45647</v>
      </c>
      <c r="AA29" s="81">
        <f t="shared" si="0"/>
        <v>121</v>
      </c>
      <c r="AB29" s="76">
        <v>0</v>
      </c>
      <c r="AC29" s="76">
        <v>0</v>
      </c>
      <c r="AD29" s="76">
        <v>0</v>
      </c>
      <c r="AE29" s="82" t="s">
        <v>75</v>
      </c>
      <c r="AF29" s="81">
        <f t="shared" si="1"/>
        <v>0</v>
      </c>
      <c r="AG29" s="76">
        <v>0</v>
      </c>
      <c r="AH29" s="76">
        <v>0</v>
      </c>
      <c r="AI29" s="83" t="s">
        <v>75</v>
      </c>
      <c r="AJ29" s="75">
        <v>0</v>
      </c>
      <c r="AK29" s="83" t="s">
        <v>75</v>
      </c>
      <c r="AL29" s="83" t="s">
        <v>75</v>
      </c>
      <c r="AM29" s="81">
        <f t="shared" si="2"/>
        <v>0</v>
      </c>
      <c r="AN29" s="81">
        <f>+K29+AC29-AH29</f>
        <v>12000000</v>
      </c>
      <c r="AO29" s="75" t="s">
        <v>67</v>
      </c>
      <c r="AP29" s="76">
        <v>12000000</v>
      </c>
      <c r="AQ29" s="75" t="s">
        <v>86</v>
      </c>
      <c r="AR29" s="76">
        <v>0</v>
      </c>
      <c r="AS29" s="84" t="s">
        <v>75</v>
      </c>
      <c r="AT29" s="85">
        <v>0</v>
      </c>
      <c r="AU29" s="86">
        <f t="shared" si="4"/>
        <v>12000000</v>
      </c>
      <c r="AV29" s="87">
        <f t="shared" si="3"/>
        <v>0</v>
      </c>
      <c r="AW29" s="84" t="s">
        <v>75</v>
      </c>
      <c r="AX29" s="75" t="s">
        <v>101</v>
      </c>
      <c r="AY29" s="77" t="s">
        <v>12775</v>
      </c>
      <c r="AZ29" s="105" t="s">
        <v>67</v>
      </c>
      <c r="BA29" s="105" t="s">
        <v>67</v>
      </c>
    </row>
    <row r="30" spans="2:53" s="23" customFormat="1" ht="15.75" thickBot="1" x14ac:dyDescent="0.3">
      <c r="B30" s="531" t="s">
        <v>69</v>
      </c>
      <c r="C30" s="532"/>
      <c r="D30" s="533"/>
      <c r="E30" s="31">
        <f>+SUBTOTAL(3,E8:E29)</f>
        <v>22</v>
      </c>
      <c r="F30" s="32"/>
      <c r="G30" s="33"/>
      <c r="H30" s="33"/>
      <c r="I30" s="33"/>
      <c r="J30" s="33"/>
      <c r="K30" s="34">
        <f>SUM(K8:K29)</f>
        <v>313700000</v>
      </c>
      <c r="L30" s="534"/>
      <c r="M30" s="535"/>
      <c r="N30" s="535"/>
      <c r="O30" s="535"/>
      <c r="P30" s="535"/>
      <c r="Q30" s="535"/>
      <c r="R30" s="535"/>
      <c r="S30" s="535"/>
      <c r="T30" s="535"/>
      <c r="U30" s="535"/>
      <c r="V30" s="535"/>
      <c r="W30" s="535"/>
      <c r="X30" s="535"/>
      <c r="Y30" s="535"/>
      <c r="Z30" s="535"/>
      <c r="AA30" s="536"/>
      <c r="AB30" s="35">
        <f>SUM(AB8:AB29)</f>
        <v>0</v>
      </c>
      <c r="AC30" s="36">
        <f>SUM(AC8:AC29)</f>
        <v>0</v>
      </c>
      <c r="AD30" s="36">
        <f>SUM(AD8:AD29)</f>
        <v>0</v>
      </c>
      <c r="AE30" s="37"/>
      <c r="AF30" s="36">
        <f>SUM(AF8:AF29)</f>
        <v>0</v>
      </c>
      <c r="AG30" s="36">
        <f>SUM(AG8:AG29)</f>
        <v>0</v>
      </c>
      <c r="AH30" s="38">
        <f>SUM(AH8:AH29)</f>
        <v>0</v>
      </c>
      <c r="AI30" s="37"/>
      <c r="AJ30" s="39">
        <f>SUM(AJ8:AJ29)</f>
        <v>0</v>
      </c>
      <c r="AK30" s="534"/>
      <c r="AL30" s="535"/>
      <c r="AM30" s="536"/>
      <c r="AN30" s="35">
        <f>SUM(AN8:AN29)</f>
        <v>313700000</v>
      </c>
      <c r="AO30" s="37"/>
      <c r="AP30" s="40">
        <f>SUM(AP8:AP29)</f>
        <v>313700000</v>
      </c>
      <c r="AQ30" s="37"/>
      <c r="AR30" s="36">
        <f>SUM(AR8:AR29)</f>
        <v>0</v>
      </c>
      <c r="AS30" s="37"/>
      <c r="AT30" s="41">
        <f>SUM(AT8:AT29)</f>
        <v>177700000</v>
      </c>
      <c r="AU30" s="42">
        <f>SUM(AU8:AU29)</f>
        <v>136000000</v>
      </c>
      <c r="AV30" s="534"/>
      <c r="AW30" s="535"/>
      <c r="AX30" s="535"/>
      <c r="AY30" s="535"/>
      <c r="AZ30" s="535"/>
      <c r="BA30" s="535"/>
    </row>
  </sheetData>
  <sheetProtection formatCells="0" formatColumns="0" formatRows="0" insertRows="0" deleteRows="0" autoFilter="0"/>
  <mergeCells count="22">
    <mergeCell ref="AB5:AM5"/>
    <mergeCell ref="E6:G6"/>
    <mergeCell ref="M6:N6"/>
    <mergeCell ref="O6:Q6"/>
    <mergeCell ref="R6:S6"/>
    <mergeCell ref="T6:V6"/>
    <mergeCell ref="AV6:AX6"/>
    <mergeCell ref="AY6:BA6"/>
    <mergeCell ref="B30:D30"/>
    <mergeCell ref="L30:AA30"/>
    <mergeCell ref="AK30:AM30"/>
    <mergeCell ref="AV30:BA30"/>
    <mergeCell ref="W6:AA6"/>
    <mergeCell ref="AB6:AF6"/>
    <mergeCell ref="AG6:AI6"/>
    <mergeCell ref="AJ6:AM6"/>
    <mergeCell ref="AO6:AP6"/>
    <mergeCell ref="AQ6:AU6"/>
    <mergeCell ref="B3:C6"/>
    <mergeCell ref="D3:G4"/>
    <mergeCell ref="H3:I5"/>
    <mergeCell ref="F5:G5"/>
  </mergeCells>
  <conditionalFormatting sqref="F5 E6">
    <cfRule type="containsText" dxfId="17" priority="6" operator="containsText" text="Seleccione Ordenador">
      <formula>NOT(ISERROR(SEARCH("Seleccione Ordenador",E5)))</formula>
    </cfRule>
  </conditionalFormatting>
  <conditionalFormatting sqref="F5:G5">
    <cfRule type="colorScale" priority="5">
      <colorScale>
        <cfvo type="min"/>
        <cfvo type="percentile" val="50"/>
        <cfvo type="max"/>
        <color rgb="FFF8696B"/>
        <color rgb="FFFFEB84"/>
        <color rgb="FF63BE7B"/>
      </colorScale>
    </cfRule>
  </conditionalFormatting>
  <conditionalFormatting sqref="AA8:AA29 AU8:AV29 AM17:AP20">
    <cfRule type="expression" dxfId="16" priority="3">
      <formula>+_xlfn.ISFORMULA(AA8)</formula>
    </cfRule>
  </conditionalFormatting>
  <conditionalFormatting sqref="AF8:AF29">
    <cfRule type="expression" dxfId="15" priority="1">
      <formula>+_xlfn.ISFORMULA(AF8)</formula>
    </cfRule>
  </conditionalFormatting>
  <conditionalFormatting sqref="AM8:AO16 AM21:AO29">
    <cfRule type="expression" dxfId="14" priority="4">
      <formula>+_xlfn.ISFORMULA(AM8)</formula>
    </cfRule>
  </conditionalFormatting>
  <conditionalFormatting sqref="AT17:AT19">
    <cfRule type="expression" dxfId="13" priority="2">
      <formula>+_xlfn.ISFORMULA(AT17)</formula>
    </cfRule>
  </conditionalFormatting>
  <dataValidations count="9">
    <dataValidation type="list" allowBlank="1" showInputMessage="1" showErrorMessage="1" sqref="AX8:AX29" xr:uid="{3A70142B-E6B6-4A3D-8A60-7FFE567880A4}">
      <formula1>"Por iniciar,En ejecucion,Suspendido,Terminado,Liquidado"</formula1>
    </dataValidation>
    <dataValidation type="list" allowBlank="1" showInputMessage="1" showErrorMessage="1" sqref="H8:H29" xr:uid="{7E8EA129-59AD-48E8-9120-25559FB18CF8}">
      <formula1>"OTRO SECTOR"</formula1>
    </dataValidation>
    <dataValidation type="list" allowBlank="1" showInputMessage="1" showErrorMessage="1" sqref="L8:L29" xr:uid="{9DD9A541-0672-43CD-BE40-43C3D77BB7C0}">
      <formula1>"DIRECTA"</formula1>
    </dataValidation>
    <dataValidation type="list" allowBlank="1" showInputMessage="1" showErrorMessage="1" sqref="I8:I29" xr:uid="{8BA3D27D-9250-47B3-91C1-D6D122CB916C}">
      <formula1>"FUNCIONAMIENTO,INVERSION,OTROS"</formula1>
    </dataValidation>
    <dataValidation type="list" allowBlank="1" showInputMessage="1" showErrorMessage="1" sqref="BA8:BA29" xr:uid="{AF6606CE-A47F-4E13-A22E-77897E18D843}">
      <formula1>"SI,NA por TIPO Contrato"</formula1>
    </dataValidation>
    <dataValidation type="list" allowBlank="1" showInputMessage="1" showErrorMessage="1" sqref="AZ8:AZ29" xr:uid="{03B9A058-CA46-4732-8B2B-54DFAC0D146F}">
      <formula1>"SI,NO HA INICIADO"</formula1>
    </dataValidation>
    <dataValidation type="list" allowBlank="1" showInputMessage="1" showErrorMessage="1" errorTitle="ERROR" error="SOLO VALIDO LISTA DESPLEGABLE" promptTitle="ESCOJA EL PERIODO" sqref="F5" xr:uid="{9FA5B51E-9386-46CE-97A7-1849070AEB33}">
      <formula1>"Seleccione el periodo a presentar,ENERO,FEBRERO,MARZO,ABRIL,MAYO,JUNIO,JULIO,AGOSTO,SEPTIEMBRE,OCTUBRE,NOVIEMBRE,DICIEMBRE"</formula1>
    </dataValidation>
    <dataValidation type="list" allowBlank="1" showInputMessage="1" showErrorMessage="1" sqref="J4" xr:uid="{DED43870-6A90-4B3B-BBE2-839A49EE1C3A}">
      <formula1>"42,250,1000,3000"</formula1>
    </dataValidation>
    <dataValidation type="list" allowBlank="1" showInputMessage="1" showErrorMessage="1" sqref="T8:T16 AQ8:AQ29 AO8:AO29" xr:uid="{D60AA9A4-2015-41A2-B259-C8F03A9C2934}">
      <formula1>"SI,NO"</formula1>
    </dataValidation>
  </dataValidations>
  <hyperlinks>
    <hyperlink ref="AY17" r:id="rId1" xr:uid="{4E584D49-CA08-4B9D-B2B5-EF5BED936D93}"/>
    <hyperlink ref="AY18" r:id="rId2" xr:uid="{CBAA5FBE-2067-4E65-BA11-075917C93972}"/>
    <hyperlink ref="AY19" r:id="rId3" xr:uid="{A55F8576-A73D-42FB-B020-2D35597EFCC8}"/>
    <hyperlink ref="AY20" r:id="rId4" xr:uid="{EA71E637-8003-4C8F-81D1-C28F1BA01886}"/>
    <hyperlink ref="AY21" r:id="rId5" xr:uid="{4A648247-3DFC-450A-942B-CE5FD309C5B9}"/>
    <hyperlink ref="AY22" r:id="rId6" xr:uid="{6531D98B-72A0-4DC7-B9F6-A5A478EA1BE7}"/>
    <hyperlink ref="AY23" r:id="rId7" xr:uid="{7E5EA721-83B7-4DB0-8C5B-C6FBC388F262}"/>
    <hyperlink ref="AY24" r:id="rId8" xr:uid="{BC9E7163-6C48-4CDA-9474-F1CC90F619B4}"/>
    <hyperlink ref="AY25" r:id="rId9" xr:uid="{B886E04A-9043-45AF-8E64-483BADE87EEF}"/>
    <hyperlink ref="AY26" r:id="rId10" xr:uid="{674C7AF5-F312-4FD8-9CB9-CE25B38FAC3E}"/>
    <hyperlink ref="AY27" r:id="rId11" xr:uid="{8F50D353-944A-4A74-8B8E-3387282E7F1F}"/>
    <hyperlink ref="AY28" r:id="rId12" xr:uid="{FEEDD3E2-B11D-42FD-A21B-F38F38A7BDE7}"/>
    <hyperlink ref="AY29" r:id="rId13" xr:uid="{F7E5F3DC-758C-4D0E-90AF-8066CAA1A72C}"/>
  </hyperlinks>
  <pageMargins left="0.7" right="0.7" top="0.75" bottom="0.75" header="0.3" footer="0.3"/>
  <pageSetup orientation="portrait" horizontalDpi="300" verticalDpi="300" r:id="rId14"/>
  <drawing r:id="rId1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1</vt:i4>
      </vt:variant>
    </vt:vector>
  </HeadingPairs>
  <TitlesOfParts>
    <vt:vector size="15" baseType="lpstr">
      <vt:lpstr>1.CPF</vt:lpstr>
      <vt:lpstr>2.CREO</vt:lpstr>
      <vt:lpstr>3.DAD</vt:lpstr>
      <vt:lpstr>4.FCB</vt:lpstr>
      <vt:lpstr>5.FCE</vt:lpstr>
      <vt:lpstr>6.FCS</vt:lpstr>
      <vt:lpstr>7.FEE</vt:lpstr>
      <vt:lpstr>8.FHU</vt:lpstr>
      <vt:lpstr>9.FIN</vt:lpstr>
      <vt:lpstr>10.VAC</vt:lpstr>
      <vt:lpstr>11.VAD.ADM</vt:lpstr>
      <vt:lpstr>12.VAD.CONT.</vt:lpstr>
      <vt:lpstr>13.VEX</vt:lpstr>
      <vt:lpstr>14.VIN</vt:lpstr>
      <vt:lpstr>'5.FCE'!_Hlk171603897</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HOGAR</dc:creator>
  <cp:lastModifiedBy>HOGAR</cp:lastModifiedBy>
  <dcterms:created xsi:type="dcterms:W3CDTF">2023-08-02T15:36:06Z</dcterms:created>
  <dcterms:modified xsi:type="dcterms:W3CDTF">2024-09-11T22:10:29Z</dcterms:modified>
</cp:coreProperties>
</file>